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comments/comment2.xml" ContentType="application/vnd.openxmlformats-officedocument.spreadsheetml.comments+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omments/comment3.xml" ContentType="application/vnd.openxmlformats-officedocument.spreadsheetml.comments+xml"/>
  <Override PartName="/xl/worksheets/sheet13.xml" ContentType="application/vnd.openxmlformats-officedocument.spreadsheetml.worksheet+xml"/>
  <Override PartName="/xl/drawings/drawing3.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omments/comment4.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drawings/drawing4.xml" ContentType="application/vnd.openxmlformats-officedocument.drawing+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comments/comment5.xml" ContentType="application/vnd.openxmlformats-officedocument.spreadsheetml.comments+xml"/>
  <Override PartName="/xl/worksheets/sheet27.xml" ContentType="application/vnd.openxmlformats-officedocument.spreadsheetml.worksheet+xml"/>
  <Override PartName="/xl/comments/comment6.xml" ContentType="application/vnd.openxmlformats-officedocument.spreadsheetml.comments+xml"/>
  <Override PartName="/xl/worksheets/sheet28.xml" ContentType="application/vnd.openxmlformats-officedocument.spreadsheetml.worksheet+xml"/>
  <Override PartName="/xl/comments/comment7.xml" ContentType="application/vnd.openxmlformats-officedocument.spreadsheetml.comments+xml"/>
  <Override PartName="/xl/worksheets/sheet29.xml" ContentType="application/vnd.openxmlformats-officedocument.spreadsheetml.worksheet+xml"/>
  <Override PartName="/xl/worksheets/sheet30.xml" ContentType="application/vnd.openxmlformats-officedocument.spreadsheetml.worksheet+xml"/>
  <Override PartName="/xl/drawings/drawing5.xml" ContentType="application/vnd.openxmlformats-officedocument.drawing+xml"/>
  <Override PartName="/xl/worksheets/sheet31.xml" ContentType="application/vnd.openxmlformats-officedocument.spreadsheetml.worksheet+xml"/>
  <Override PartName="/xl/drawings/drawing6.xml" ContentType="application/vnd.openxmlformats-officedocument.drawing+xml"/>
  <Override PartName="/xl/worksheets/sheet32.xml" ContentType="application/vnd.openxmlformats-officedocument.spreadsheetml.worksheet+xml"/>
  <Override PartName="/xl/drawings/drawing7.xml" ContentType="application/vnd.openxmlformats-officedocument.drawing+xml"/>
  <Override PartName="/xl/worksheets/sheet33.xml" ContentType="application/vnd.openxmlformats-officedocument.spreadsheetml.worksheet+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0300" tabRatio="620" firstSheet="1" activeTab="1" autoFilterDateGrouping="1"/>
  </bookViews>
  <sheets>
    <sheet name="How to update" sheetId="1" state="visible" r:id="rId1"/>
    <sheet name="Data links" sheetId="2" state="visible" r:id="rId2"/>
    <sheet name="Dashboard" sheetId="3" state="visible" r:id="rId3"/>
    <sheet name="1. Payrolled employees (UK)" sheetId="4" state="visible" r:id="rId4"/>
    <sheet name="23. Employees Industry" sheetId="5" state="visible" r:id="rId5"/>
    <sheet name="2" sheetId="6" state="visible" r:id="rId6"/>
    <sheet name="5" sheetId="7" state="visible" r:id="rId7"/>
    <sheet name="10" sheetId="8" state="visible" r:id="rId8"/>
    <sheet name="11" sheetId="9" state="visible" r:id="rId9"/>
    <sheet name="13" sheetId="10" state="visible" r:id="rId10"/>
    <sheet name="15" sheetId="11" state="visible" r:id="rId11"/>
    <sheet name="18" sheetId="12" state="visible" r:id="rId12"/>
    <sheet name="20" sheetId="13" state="visible" r:id="rId13"/>
    <sheet name="21" sheetId="14" state="visible" r:id="rId14"/>
    <sheet name="1 UK" sheetId="15" state="visible" r:id="rId15"/>
    <sheet name="AWE Real_CPI" sheetId="16" state="visible" r:id="rId16"/>
    <sheet name="Redundancies &gt;&gt;&gt;" sheetId="17" state="visible" r:id="rId17"/>
    <sheet name="1a" sheetId="18" state="visible" r:id="rId18"/>
    <sheet name="1b" sheetId="19" state="visible" r:id="rId19"/>
    <sheet name="2a" sheetId="20" state="visible" r:id="rId20"/>
    <sheet name="2b" sheetId="21" state="visible" r:id="rId21"/>
    <sheet name="Labour market flows &gt;&gt;&gt;" sheetId="22" state="visible" r:id="rId22"/>
    <sheet name="Labour market flows SA" sheetId="23" state="visible" r:id="rId23"/>
    <sheet name="International Comparisons &gt;&gt;&gt;" sheetId="24" state="visible" r:id="rId24"/>
    <sheet name="Final Table" sheetId="25" state="visible" r:id="rId25"/>
    <sheet name="Unemployment" sheetId="26" state="visible" r:id="rId26"/>
    <sheet name="Employment" sheetId="27" state="visible" r:id="rId27"/>
    <sheet name="Inactivity" sheetId="28" state="visible" r:id="rId28"/>
    <sheet name="Charts &gt;&gt;&gt;" sheetId="29" state="visible" r:id="rId29"/>
    <sheet name="Real Wages Chart" sheetId="30" state="visible" r:id="rId30"/>
    <sheet name="Emp, Unemp &amp; Inac Chart" sheetId="31" state="visible" r:id="rId31"/>
    <sheet name="Vacancies Chart" sheetId="32" state="visible" r:id="rId32"/>
    <sheet name="Payrolled Employees Chart" sheetId="33" state="visible" r:id="rId33"/>
  </sheets>
  <externalReferences>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s>
  <definedNames>
    <definedName name="_______bot1">#REF!</definedName>
    <definedName name="_______bot3">#REF!</definedName>
    <definedName name="_______bot4">#REF!</definedName>
    <definedName name="_______bot5">#REF!</definedName>
    <definedName name="_______bot6">#REF!</definedName>
    <definedName name="_______top1">#REF!</definedName>
    <definedName name="_______top2">#REF!</definedName>
    <definedName name="_______top3">#REF!</definedName>
    <definedName name="_______top4">#REF!</definedName>
    <definedName name="_______top5">#REF!</definedName>
    <definedName name="_______top6">#REF!</definedName>
    <definedName name="______bot2">#REF!</definedName>
    <definedName name="_____bot1">#REF!</definedName>
    <definedName name="_____bot3">#REF!</definedName>
    <definedName name="_____bot4">#REF!</definedName>
    <definedName name="_____bot5">#REF!</definedName>
    <definedName name="_____bot6">#REF!</definedName>
    <definedName name="_____top1">#REF!</definedName>
    <definedName name="_____top2">#REF!</definedName>
    <definedName name="_____top3">#REF!</definedName>
    <definedName name="_____top4">#REF!</definedName>
    <definedName name="_____top5">#REF!</definedName>
    <definedName name="_____top6">#REF!</definedName>
    <definedName name="____bot1">#REF!</definedName>
    <definedName name="____bot2">#REF!</definedName>
    <definedName name="____bot3">#REF!</definedName>
    <definedName name="____bot4">#REF!</definedName>
    <definedName name="____bot5">#REF!</definedName>
    <definedName name="____bot6">#REF!</definedName>
    <definedName name="____top1">#REF!</definedName>
    <definedName name="____top2">#REF!</definedName>
    <definedName name="____top3">#REF!</definedName>
    <definedName name="____top4">#REF!</definedName>
    <definedName name="____top5">#REF!</definedName>
    <definedName name="____top6">#REF!</definedName>
    <definedName name="___bot1">#REF!</definedName>
    <definedName name="___bot2">#REF!</definedName>
    <definedName name="___bot3">#REF!</definedName>
    <definedName name="___bot4">#REF!</definedName>
    <definedName name="___bot5">#REF!</definedName>
    <definedName name="___bot6">#REF!</definedName>
    <definedName name="___top1">#REF!</definedName>
    <definedName name="___top2">#REF!</definedName>
    <definedName name="___top3">#REF!</definedName>
    <definedName name="___top4">#REF!</definedName>
    <definedName name="___top5">#REF!</definedName>
    <definedName name="___top6">#REF!</definedName>
    <definedName name="__123Graph_AGRAPH1" hidden="1">[1]RPI!#REF!</definedName>
    <definedName name="__123Graph_AGRAPH2" hidden="1">[1]RPI!#REF!</definedName>
    <definedName name="__123Graph_AGRAPH3" hidden="1">[1]RPI!#REF!</definedName>
    <definedName name="__123Graph_AGRAPH4" hidden="1">[1]RPI!#REF!</definedName>
    <definedName name="__123Graph_AGRAPH5" hidden="1">[1]RPI!#REF!</definedName>
    <definedName name="__123Graph_BGRAPH1" hidden="1">[2]IDS!#REF!</definedName>
    <definedName name="__123Graph_BGRAPH2" hidden="1">[3]UWCM!#REF!</definedName>
    <definedName name="__123Graph_BGRAPH3" hidden="1">[3]UWCM!#REF!</definedName>
    <definedName name="__123Graph_CGRAPH3" hidden="1">[4]IDS!#REF!</definedName>
    <definedName name="__123Graph_XGRAPH2" hidden="1">[1]RPI!$A$56:$A$103</definedName>
    <definedName name="__123Graph_XGRAPH3" hidden="1">[1]RPI!$A$44:$A$77</definedName>
    <definedName name="__123Graph_XGRAPH5" hidden="1">[1]RPI!$A$57:$A$79</definedName>
    <definedName name="__bot1">#REF!</definedName>
    <definedName name="__bot2">#REF!</definedName>
    <definedName name="__bot3">#REF!</definedName>
    <definedName name="__bot4">#REF!</definedName>
    <definedName name="__bot5">#REF!</definedName>
    <definedName name="__bot6">#REF!</definedName>
    <definedName name="__p90" hidden="1">[1]RPI!#REF!</definedName>
    <definedName name="__top1">#REF!</definedName>
    <definedName name="__top2">#REF!</definedName>
    <definedName name="__top3">#REF!</definedName>
    <definedName name="__top4">#REF!</definedName>
    <definedName name="__top5">#REF!</definedName>
    <definedName name="__top6">#REF!</definedName>
    <definedName name="_bot1">#REF!</definedName>
    <definedName name="_bot2">#REF!</definedName>
    <definedName name="_bot3">#REF!</definedName>
    <definedName name="_bot4">#REF!</definedName>
    <definedName name="_bot5">#REF!</definedName>
    <definedName name="_bot6">#REF!</definedName>
    <definedName name="_Regression_Out" hidden="1">#REF!</definedName>
    <definedName name="_Regression_X" hidden="1">[1]RPI!#REF!</definedName>
    <definedName name="_Regression_Y" hidden="1">[1]RPI!#REF!</definedName>
    <definedName name="_top1">#REF!</definedName>
    <definedName name="_top2">#REF!</definedName>
    <definedName name="_top3">#REF!</definedName>
    <definedName name="_top4">#REF!</definedName>
    <definedName name="_top5">#REF!</definedName>
    <definedName name="_top6">#REF!</definedName>
    <definedName name="AllNSAData">'[5]Labour market flows NSA'!#REF!</definedName>
    <definedName name="AllSAData">'Labour market flows SA'!#REF!</definedName>
    <definedName name="B101b64">#REF!</definedName>
    <definedName name="calsht1">#REF!</definedName>
    <definedName name="calsht2">#REF!</definedName>
    <definedName name="calsht3">#REF!</definedName>
    <definedName name="calsht4">#REF!</definedName>
    <definedName name="CData1">#REF!,#REF!,#REF!,#REF!</definedName>
    <definedName name="CData2">#REF!,#REF!,#REF!,#REF!</definedName>
    <definedName name="CData3">#REF!,#REF!,#REF!</definedName>
    <definedName name="CData4">#REF!,#REF!,#REF!,#REF!</definedName>
    <definedName name="CData5">#REF!,#REF!,#REF!,#REF!</definedName>
    <definedName name="CData6">#REF!,#REF!,#REF!</definedName>
    <definedName name="CData7">#REF!,#REF!,#REF!,#REF!</definedName>
    <definedName name="CData8">#REF!,#REF!,#REF!,#REF!</definedName>
    <definedName name="CData9">#REF!,#REF!,#REF!</definedName>
    <definedName name="DateRanges">[6]Raw!$N$2:INDEX([6]Raw!$N:$N,COUNTA([6]Raw!$N:$N))</definedName>
    <definedName name="DATES">[1]RPI!#REF!</definedName>
    <definedName name="empl_level">[7]Sheet3!$B$5:$F$17</definedName>
    <definedName name="empl_rate">[7]Sheet3!$B$23:$F$35</definedName>
    <definedName name="F">#REF!</definedName>
    <definedName name="female">#REF!</definedName>
    <definedName name="GraphDate">#REF!</definedName>
    <definedName name="Hazard">#REF!</definedName>
    <definedName name="Int_Trade">#REF!</definedName>
    <definedName name="International_Trade">#REF!</definedName>
    <definedName name="Levels">#REF!</definedName>
    <definedName name="male">#REF!</definedName>
    <definedName name="MaxQ">[8]Gubbins!$C$2</definedName>
    <definedName name="NAMES">[1]RPI!#REF!</definedName>
    <definedName name="Offset">#REF!</definedName>
    <definedName name="people">[9]Tab10!#REF!</definedName>
    <definedName name="PubDate">#REF!</definedName>
    <definedName name="QPubDate">#REF!</definedName>
    <definedName name="quarters">[8]Gubbins!$A:$A</definedName>
    <definedName name="Rates">#REF!</definedName>
    <definedName name="S10ACV">'[10]Rates-Not seasonally adjusted'!$B$249,'[10]Rates-Not seasonally adjusted'!$C$249,'[10]Rates-Not seasonally adjusted'!$D$249,'[10]Rates-Not seasonally adjusted'!$F$249,'[10]Rates-Not seasonally adjusted'!$G$249,'[10]Rates-Not seasonally adjusted'!$H$249,'[10]Rates-Not seasonally adjusted'!$J$249,'[10]Rates-Not seasonally adjusted'!$K$249,'[10]Rates-Not seasonally adjusted'!$L$249</definedName>
    <definedName name="S11ACV">'[10]Rates-Not seasonally adjusted'!$B$489,'[10]Rates-Not seasonally adjusted'!$C$489,'[10]Rates-Not seasonally adjusted'!$D$489,'[10]Rates-Not seasonally adjusted'!$F$489,'[10]Rates-Not seasonally adjusted'!$G$489,'[10]Rates-Not seasonally adjusted'!$H$489,'[10]Rates-Not seasonally adjusted'!$J$489,'[10]Rates-Not seasonally adjusted'!$K$489,'[10]Rates-Not seasonally adjusted'!$L$489</definedName>
    <definedName name="S12ACV">'[10]Rates-Not seasonally adjusted'!$B$729,'[10]Rates-Not seasonally adjusted'!$C$729,'[10]Rates-Not seasonally adjusted'!$D$729,'[10]Rates-Not seasonally adjusted'!$F$729,'[10]Rates-Not seasonally adjusted'!$G$729,'[10]Rates-Not seasonally adjusted'!$H$729,'[10]Rates-Not seasonally adjusted'!$J$729,'[10]Rates-Not seasonally adjusted'!$K$729,'[10]Rates-Not seasonally adjusted'!$L$729</definedName>
    <definedName name="S13ACV">'[10]Rates-Not seasonally adjusted'!$B$971,'[10]Rates-Not seasonally adjusted'!$C$971,'[10]Rates-Not seasonally adjusted'!$D$971,'[10]Rates-Not seasonally adjusted'!$F$971,'[10]Rates-Not seasonally adjusted'!$G$971,'[10]Rates-Not seasonally adjusted'!$H$971,'[10]Rates-Not seasonally adjusted'!$J$971,'[10]Rates-Not seasonally adjusted'!$K$971,'[10]Rates-Not seasonally adjusted'!$L$971</definedName>
    <definedName name="S14ACV">'[10]Rates-Not seasonally adjusted'!$B$1211,'[10]Rates-Not seasonally adjusted'!$C$1211,'[10]Rates-Not seasonally adjusted'!$D$1211,'[10]Rates-Not seasonally adjusted'!$F$1211,'[10]Rates-Not seasonally adjusted'!$G$1211,'[10]Rates-Not seasonally adjusted'!$H$1211,'[10]Rates-Not seasonally adjusted'!$J$1211,'[10]Rates-Not seasonally adjusted'!$K$1211,'[10]Rates-Not seasonally adjusted'!$L$1211</definedName>
    <definedName name="S15ACV">'[10]Rates-Not seasonally adjusted'!$B$1451,'[10]Rates-Not seasonally adjusted'!$C$1451,'[10]Rates-Not seasonally adjusted'!$D$1451,'[10]Rates-Not seasonally adjusted'!$F$1451,'[10]Rates-Not seasonally adjusted'!$G$1451,'[10]Rates-Not seasonally adjusted'!$H$1451,'[10]Rates-Not seasonally adjusted'!$J$1451,'[10]Rates-Not seasonally adjusted'!$K$1451,'[10]Rates-Not seasonally adjusted'!$L$1451</definedName>
    <definedName name="S16ACV">'[10]Rates-Not seasonally adjusted'!$B$1693,'[10]Rates-Not seasonally adjusted'!$C$1693,'[10]Rates-Not seasonally adjusted'!$D$1693,'[10]Rates-Not seasonally adjusted'!$F$1693,'[10]Rates-Not seasonally adjusted'!$G$1693,'[10]Rates-Not seasonally adjusted'!$H$1693,'[10]Rates-Not seasonally adjusted'!$J$1693,'[10]Rates-Not seasonally adjusted'!$K$1693,'[10]Rates-Not seasonally adjusted'!$L$1693</definedName>
    <definedName name="S17ACV">'[10]Rates-Not seasonally adjusted'!$B$1933,'[10]Rates-Not seasonally adjusted'!$C$1933,'[10]Rates-Not seasonally adjusted'!$D$1933,'[10]Rates-Not seasonally adjusted'!$F$1933,'[10]Rates-Not seasonally adjusted'!$G$1933,'[10]Rates-Not seasonally adjusted'!$H$1933,'[10]Rates-Not seasonally adjusted'!$J$1933,'[10]Rates-Not seasonally adjusted'!$K$1933,'[10]Rates-Not seasonally adjusted'!$L$1933</definedName>
    <definedName name="S18ACV">'[10]Rates-Not seasonally adjusted'!$B$2173,'[10]Rates-Not seasonally adjusted'!$C$2173,'[10]Rates-Not seasonally adjusted'!$D$2173,'[10]Rates-Not seasonally adjusted'!$F$2173,'[10]Rates-Not seasonally adjusted'!$G$2173,'[10]Rates-Not seasonally adjusted'!$H$2173,'[10]Rates-Not seasonally adjusted'!$J$2173,'[10]Rates-Not seasonally adjusted'!$K$2173,'[10]Rates-Not seasonally adjusted'!$L$2173</definedName>
    <definedName name="S19ACP">'[2]16-24'!$B$253,'[2]16-24'!$C$253,'[2]16-24'!$D$253,'[2]16-24'!$E$253,'[2]16-24'!$G$253,'[2]16-24'!$H$253,'[2]16-24'!$I$253,'[2]16-24'!$J$253,'[2]16-24'!$L$253,'[2]16-24'!$M$253,'[2]16-24'!$N$253,'[2]16-24'!$O$253</definedName>
    <definedName name="S19ACV">'[2]16-24'!$B$252,'[2]16-24'!$C$252,'[2]16-24'!$D$252,'[2]16-24'!$E$252,'[2]16-24'!$G$252,'[2]16-24'!$H$252,'[2]16-24'!$I$252,'[2]16-24'!$J$252,'[2]16-24'!$L$252,'[2]16-24'!$M$252,'[2]16-24'!$N$252,'[2]16-24'!$O$252</definedName>
    <definedName name="S19QCP">'[2]16-24'!$B$250,'[2]16-24'!$C$250,'[2]16-24'!$D$250,'[2]16-24'!$E$250,'[2]16-24'!$G$250,'[2]16-24'!$H$250,'[2]16-24'!$I$250,'[2]16-24'!$J$250,'[2]16-24'!$L$250,'[2]16-24'!$M$250,'[2]16-24'!$N$250,'[2]16-24'!$O$250</definedName>
    <definedName name="S19QCV">'[2]16-24'!$B$249,'[2]16-24'!$C$249,'[2]16-24'!$D$249,'[2]16-24'!$E$249,'[2]16-24'!$G$249,'[2]16-24'!$H$249,'[2]16-24'!$I$249,'[2]16-24'!$J$249,'[2]16-24'!$L$249,'[2]16-24'!$M$249,'[2]16-24'!$N$249,'[2]16-24'!$O$249</definedName>
    <definedName name="S1ACP">'[10]Levels-Not seasonally adjusted'!$B$250,'[10]Levels-Not seasonally adjusted'!$C$250,'[10]Levels-Not seasonally adjusted'!$D$250,'[10]Levels-Not seasonally adjusted'!$E$250,'[10]Levels-Not seasonally adjusted'!$G$250,'[10]Levels-Not seasonally adjusted'!$H$250,'[10]Levels-Not seasonally adjusted'!$I$250,'[10]Levels-Not seasonally adjusted'!$J$250,'[10]Levels-Not seasonally adjusted'!$L$250,'[10]Levels-Not seasonally adjusted'!$M$250,'[10]Levels-Not seasonally adjusted'!$N$250,'[10]Levels-Not seasonally adjusted'!$O$250</definedName>
    <definedName name="S1ACV">'[10]Levels-Not seasonally adjusted'!$B$249,'[10]Levels-Not seasonally adjusted'!$C$249,'[10]Levels-Not seasonally adjusted'!$D$249,'[10]Levels-Not seasonally adjusted'!$E$249,'[10]Levels-Not seasonally adjusted'!$G$249,'[10]Levels-Not seasonally adjusted'!$H$249,'[10]Levels-Not seasonally adjusted'!$I$249,'[10]Levels-Not seasonally adjusted'!$J$249,'[10]Levels-Not seasonally adjusted'!$L$249,'[10]Levels-Not seasonally adjusted'!$M$249,'[10]Levels-Not seasonally adjusted'!$N$249,'[10]Levels-Not seasonally adjusted'!$O$249</definedName>
    <definedName name="S20ACP">'[2]16-24'!$B$497,'[2]16-24'!$C$497,'[2]16-24'!$D$497,'[2]16-24'!$E$497,'[2]16-24'!$G$497,'[2]16-24'!$H$497,'[2]16-24'!$I$497,'[2]16-24'!$J$497,'[2]16-24'!$L$497,'[2]16-24'!$M$497,'[2]16-24'!$N$497,'[2]16-24'!$O$497</definedName>
    <definedName name="S20ACV">'[2]16-24'!$B$496,'[2]16-24'!$C$496,'[2]16-24'!$D$496,'[2]16-24'!$E$496,'[2]16-24'!$G$496,'[2]16-24'!$H$496,'[2]16-24'!$I$496,'[2]16-24'!$J$496,'[2]16-24'!$L$496,'[2]16-24'!$M$496,'[2]16-24'!$N$496,'[2]16-24'!$O$496</definedName>
    <definedName name="S20QCP">'[2]16-24'!$B$494,'[2]16-24'!$C$494,'[2]16-24'!$D$494,'[2]16-24'!$E$494,'[2]16-24'!$G$494,'[2]16-24'!$H$494,'[2]16-24'!$I$494,'[2]16-24'!$J$494,'[2]16-24'!$L$494,'[2]16-24'!$M$494,'[2]16-24'!$N$494,'[2]16-24'!$O$494</definedName>
    <definedName name="S20QCV">'[2]16-24'!$B$493,'[2]16-24'!$C$493,'[2]16-24'!$D$493,'[2]16-24'!$E$493,'[2]16-24'!$G$493,'[2]16-24'!$H$493,'[2]16-24'!$I$493,'[2]16-24'!$J$493,'[2]16-24'!$L$493,'[2]16-24'!$M$493,'[2]16-24'!$N$493,'[2]16-24'!$O$493</definedName>
    <definedName name="S21ACP">'[2]16-24'!$B$741,'[2]16-24'!$C$741,'[2]16-24'!$D$741,'[2]16-24'!$E$741,'[2]16-24'!$G$741,'[2]16-24'!$H$741,'[2]16-24'!$I$741,'[2]16-24'!$J$741,'[2]16-24'!$L$741,'[2]16-24'!$M$741,'[2]16-24'!$N$741,'[2]16-24'!$O$741</definedName>
    <definedName name="S21ACV">'[2]16-24'!$B$740,'[2]16-24'!$C$740,'[2]16-24'!$D$740,'[2]16-24'!$E$740,'[2]16-24'!$G$740,'[2]16-24'!$H$740,'[2]16-24'!$I$740,'[2]16-24'!$J$740,'[2]16-24'!$L$740,'[2]16-24'!$M$740,'[2]16-24'!$N$740,'[2]16-24'!$O$740</definedName>
    <definedName name="S21QCP">'[2]16-24'!$B$738,'[2]16-24'!$C$738,'[2]16-24'!$D$738,'[2]16-24'!$E$738,'[2]16-24'!$G$738,'[2]16-24'!$H$738,'[2]16-24'!$I$738,'[2]16-24'!$J$738,'[2]16-24'!$L$738,'[2]16-24'!$M$738,'[2]16-24'!$N$738,'[2]16-24'!$O$738</definedName>
    <definedName name="S21QCV">'[2]16-24'!$B$737,'[2]16-24'!$C$737,'[2]16-24'!$D$737,'[2]16-24'!$E$737,'[2]16-24'!$G$737,'[2]16-24'!$H$737,'[2]16-24'!$I$737,'[2]16-24'!$J$737,'[2]16-24'!$L$737,'[2]16-24'!$M$737,'[2]16-24'!$N$737,'[2]16-24'!$O$737</definedName>
    <definedName name="S22ACP">'[2]16-24'!$B$987,'[2]16-24'!$C$987,'[2]16-24'!$D$987,'[2]16-24'!$E$987,'[2]16-24'!$G$987,'[2]16-24'!$H$987,'[2]16-24'!$I$987,'[2]16-24'!$J$987,'[2]16-24'!$L$987,'[2]16-24'!$M$987,'[2]16-24'!$N$987,'[2]16-24'!$O$987</definedName>
    <definedName name="S22ACV">'[2]16-24'!$B$986,'[2]16-24'!$C$986,'[2]16-24'!$D$986,'[2]16-24'!$E$986,'[2]16-24'!$G$986,'[2]16-24'!$H$986,'[2]16-24'!$I$986,'[2]16-24'!$J$986,'[2]16-24'!$L$986,'[2]16-24'!$M$986,'[2]16-24'!$N$986,'[2]16-24'!$O$986</definedName>
    <definedName name="S22QCP">'[2]16-24'!$B$984,'[2]16-24'!$C$984,'[2]16-24'!$D$984,'[2]16-24'!$E$984,'[2]16-24'!$G$984,'[2]16-24'!$H$984,'[2]16-24'!$I$984,'[2]16-24'!$J$984,'[2]16-24'!$L$984,'[2]16-24'!$M$984,'[2]16-24'!$N$984,'[2]16-24'!$O$984</definedName>
    <definedName name="S22QCV">'[2]16-24'!$B$983,'[2]16-24'!$C$983,'[2]16-24'!$D$983,'[2]16-24'!$E$983,'[2]16-24'!$G$983,'[2]16-24'!$H$983,'[2]16-24'!$I$983,'[2]16-24'!$J$983,'[2]16-24'!$L$983,'[2]16-24'!$M$983,'[2]16-24'!$N$983,'[2]16-24'!$O$983</definedName>
    <definedName name="S23ACP">'[2]16-24'!$B$1231,'[2]16-24'!$C$1231,'[2]16-24'!$D$1231,'[2]16-24'!$E$1231,'[2]16-24'!$G$1231,'[2]16-24'!$H$1231,'[2]16-24'!$I$1231,'[2]16-24'!$J$1231,'[2]16-24'!$L$1231,'[2]16-24'!$M$1231,'[2]16-24'!$N$1231,'[2]16-24'!$O$1231</definedName>
    <definedName name="S23ACV">'[2]16-24'!$B$1230,'[2]16-24'!$C$1230,'[2]16-24'!$D$1230,'[2]16-24'!$E$1230,'[2]16-24'!$G$1230,'[2]16-24'!$H$1230,'[2]16-24'!$I$1230,'[2]16-24'!$J$1230,'[2]16-24'!$L$1230,'[2]16-24'!$M$1230,'[2]16-24'!$N$1230,'[2]16-24'!$O$1230</definedName>
    <definedName name="S23QCP">'[2]16-24'!$B$1228,'[2]16-24'!$C$1228,'[2]16-24'!$D$1228,'[2]16-24'!$E$1228,'[2]16-24'!$G$1228,'[2]16-24'!$H$1228,'[2]16-24'!$I$1228,'[2]16-24'!$J$1228,'[2]16-24'!$L$1228,'[2]16-24'!$M$1228,'[2]16-24'!$N$1228,'[2]16-24'!$O$1228</definedName>
    <definedName name="S23QCV">'[2]16-24'!$B$1227,'[2]16-24'!$C$1227,'[2]16-24'!$D$1227,'[2]16-24'!$E$1227,'[2]16-24'!$G$1227,'[2]16-24'!$H$1227,'[2]16-24'!$I$1227,'[2]16-24'!$J$1227,'[2]16-24'!$L$1227,'[2]16-24'!$M$1227,'[2]16-24'!$N$1227,'[2]16-24'!$O$1227</definedName>
    <definedName name="S24ACP">'[2]16-24'!$B$1475,'[2]16-24'!$C$1475,'[2]16-24'!$D$1475,'[2]16-24'!$E$1475,'[2]16-24'!$G$1475,'[2]16-24'!$H$1475,'[2]16-24'!$I$1475,'[2]16-24'!$J$1475,'[2]16-24'!$L$1475,'[2]16-24'!$M$1475,'[2]16-24'!$N$1475,'[2]16-24'!$O$1475</definedName>
    <definedName name="S24ACV">'[2]16-24'!$B$1474,'[2]16-24'!$C$1474,'[2]16-24'!$D$1474,'[2]16-24'!$E$1474,'[2]16-24'!$G$1474,'[2]16-24'!$H$1474,'[2]16-24'!$I$1474,'[2]16-24'!$J$1474,'[2]16-24'!$L$1474,'[2]16-24'!$M$1474,'[2]16-24'!$N$1474,'[2]16-24'!$O$1474</definedName>
    <definedName name="S24QCP">'[2]16-24'!$B$1472,'[2]16-24'!$C$1472,'[2]16-24'!$D$1472,'[2]16-24'!$E$1472,'[2]16-24'!$G$1472,'[2]16-24'!$H$1472,'[2]16-24'!$I$1472,'[2]16-24'!$J$1472,'[2]16-24'!$L$1472,'[2]16-24'!$M$1472,'[2]16-24'!$N$1472,'[2]16-24'!$O$1472</definedName>
    <definedName name="S24QCV">'[2]16-24'!$B$1471,'[2]16-24'!$C$1471,'[2]16-24'!$D$1471,'[2]16-24'!$E$1471,'[2]16-24'!$G$1471,'[2]16-24'!$H$1471,'[2]16-24'!$I$1471,'[2]16-24'!$J$1471,'[2]16-24'!$L$1471,'[2]16-24'!$M$1471,'[2]16-24'!$N$1471,'[2]16-24'!$O$1471</definedName>
    <definedName name="S25ACP">'[2]16-24'!$B$1721,'[2]16-24'!$C$1721,'[2]16-24'!$D$1721,'[2]16-24'!$E$1721,'[2]16-24'!$G$1721,'[2]16-24'!$H$1721,'[2]16-24'!$I$1721,'[2]16-24'!$J$1721,'[2]16-24'!$L$1721,'[2]16-24'!$M$1721,'[2]16-24'!$N$1721,'[2]16-24'!$O$1721</definedName>
    <definedName name="S25ACV">'[2]16-24'!$B$1720,'[2]16-24'!$C$1720,'[2]16-24'!$D$1720,'[2]16-24'!$E$1720,'[2]16-24'!$G$1720,'[2]16-24'!$H$1720,'[2]16-24'!$I$1720,'[2]16-24'!$J$1720,'[2]16-24'!$L$1720,'[2]16-24'!$M$1720,'[2]16-24'!$N$1720,'[2]16-24'!$O$1720</definedName>
    <definedName name="S25QCP">'[2]16-24'!$B$1718,'[2]16-24'!$C$1718,'[2]16-24'!$D$1718,'[2]16-24'!$E$1718,'[2]16-24'!$G$1718,'[2]16-24'!$H$1718,'[2]16-24'!$I$1718,'[2]16-24'!$J$1718,'[2]16-24'!$L$1718,'[2]16-24'!$M$1718,'[2]16-24'!$N$1718,'[2]16-24'!$O$1718</definedName>
    <definedName name="S25QCV">'[2]16-24'!$B$1717,'[2]16-24'!$C$1717,'[2]16-24'!$D$1717,'[2]16-24'!$E$1717,'[2]16-24'!$G$1717,'[2]16-24'!$H$1717,'[2]16-24'!$I$1717,'[2]16-24'!$J$1717,'[2]16-24'!$L$1717,'[2]16-24'!$M$1717,'[2]16-24'!$N$1717,'[2]16-24'!$O$1717</definedName>
    <definedName name="S26ACP">'[2]16-24'!$B$1965,'[2]16-24'!$C$1965,'[2]16-24'!$D$1965,'[2]16-24'!$E$1965,'[2]16-24'!$G$1965,'[2]16-24'!$H$1965,'[2]16-24'!$I$1965,'[2]16-24'!$J$1965,'[2]16-24'!$L$1965,'[2]16-24'!$M$1965,'[2]16-24'!$N$1965,'[2]16-24'!$O$1965</definedName>
    <definedName name="S26ACV">'[2]16-24'!$B$1964,'[2]16-24'!$C$1964,'[2]16-24'!$D$1964,'[2]16-24'!$E$1964,'[2]16-24'!$G$1964,'[2]16-24'!$H$1964,'[2]16-24'!$I$1964,'[2]16-24'!$J$1964,'[2]16-24'!$L$1964,'[2]16-24'!$M$1964,'[2]16-24'!$N$1964,'[2]16-24'!$O$1964</definedName>
    <definedName name="S26QCP">'[2]16-24'!$B$1962,'[2]16-24'!$C$1962,'[2]16-24'!$D$1962,'[2]16-24'!$E$1962,'[2]16-24'!$G$1962,'[2]16-24'!$H$1962,'[2]16-24'!$I$1962,'[2]16-24'!$J$1962,'[2]16-24'!$L$1962,'[2]16-24'!$M$1962,'[2]16-24'!$N$1962,'[2]16-24'!$O$1962</definedName>
    <definedName name="S26QCV">'[2]16-24'!$B$1961,'[2]16-24'!$C$1961,'[2]16-24'!$D$1961,'[2]16-24'!$E$1961,'[2]16-24'!$G$1961,'[2]16-24'!$H$1961,'[2]16-24'!$I$1961,'[2]16-24'!$J$1961,'[2]16-24'!$L$1961,'[2]16-24'!$M$1961,'[2]16-24'!$N$1961,'[2]16-24'!$O$1961</definedName>
    <definedName name="S27ACP">'[2]16-24'!$B$2209,'[2]16-24'!$C$2209,'[2]16-24'!$D$2209,'[2]16-24'!$E$2209,'[2]16-24'!$G$2209,'[2]16-24'!$H$2209,'[2]16-24'!$I$2209,'[2]16-24'!$J$2209,'[2]16-24'!$L$2209,'[2]16-24'!$M$2209,'[2]16-24'!$N$2209,'[2]16-24'!$O$2209</definedName>
    <definedName name="S27ACV">'[2]16-24'!$B$2208,'[2]16-24'!$C$2208,'[2]16-24'!$D$2208,'[2]16-24'!$E$2208,'[2]16-24'!$G$2208,'[2]16-24'!$H$2208,'[2]16-24'!$I$2208,'[2]16-24'!$J$2208,'[2]16-24'!$L$2208,'[2]16-24'!$M$2208,'[2]16-24'!$N$2208,'[2]16-24'!$O$2208</definedName>
    <definedName name="S27QCP">'[2]16-24'!$B$2206,'[2]16-24'!$C$2206,'[2]16-24'!$D$2206,'[2]16-24'!$E$2206,'[2]16-24'!$G$2206,'[2]16-24'!$H$2206,'[2]16-24'!$I$2206,'[2]16-24'!$J$2206,'[2]16-24'!$L$2206,'[2]16-24'!$M$2206,'[2]16-24'!$N$2206,'[2]16-24'!$O$2206</definedName>
    <definedName name="S27QCV">'[2]16-24'!$B$2205,'[2]16-24'!$C$2205,'[2]16-24'!$D$2205,'[2]16-24'!$E$2205,'[2]16-24'!$G$2205,'[2]16-24'!$H$2205,'[2]16-24'!$I$2205,'[2]16-24'!$J$2205,'[2]16-24'!$L$2205,'[2]16-24'!$M$2205,'[2]16-24'!$N$2205,'[2]16-24'!$O$2205</definedName>
    <definedName name="S28ACV">'[10]Rates-seasonally adjusted'!$B$251,'[10]Rates-seasonally adjusted'!$C$251,'[10]Rates-seasonally adjusted'!$D$251,'[10]Rates-seasonally adjusted'!$F$251,'[10]Rates-seasonally adjusted'!$G$251,'[10]Rates-seasonally adjusted'!$H$251,'[10]Rates-seasonally adjusted'!$J$251,'[10]Rates-seasonally adjusted'!$K$251,'[10]Rates-seasonally adjusted'!$L$251</definedName>
    <definedName name="S28QCV">'[10]Rates-seasonally adjusted'!$B$249,'[10]Rates-seasonally adjusted'!$C$249,'[10]Rates-seasonally adjusted'!$D$249,'[10]Rates-seasonally adjusted'!$F$249,'[10]Rates-seasonally adjusted'!$G$249,'[10]Rates-seasonally adjusted'!$H$249,'[10]Rates-seasonally adjusted'!$J$249,'[10]Rates-seasonally adjusted'!$K$249,'[10]Rates-seasonally adjusted'!$L$249</definedName>
    <definedName name="S29ACV">'[10]Rates-seasonally adjusted'!$B$493,'[10]Rates-seasonally adjusted'!$C$493,'[10]Rates-seasonally adjusted'!$D$493,'[10]Rates-seasonally adjusted'!$F$493,'[10]Rates-seasonally adjusted'!$G$493,'[10]Rates-seasonally adjusted'!$H$493,'[10]Rates-seasonally adjusted'!$J$493,'[10]Rates-seasonally adjusted'!$K$493,'[10]Rates-seasonally adjusted'!$L$493</definedName>
    <definedName name="S29QCV">'[10]Rates-seasonally adjusted'!$B$491,'[10]Rates-seasonally adjusted'!$C$491,'[10]Rates-seasonally adjusted'!$D$491,'[10]Rates-seasonally adjusted'!$F$491,'[10]Rates-seasonally adjusted'!$G$491,'[10]Rates-seasonally adjusted'!$H$491,'[10]Rates-seasonally adjusted'!$J$491,'[10]Rates-seasonally adjusted'!$K$491,'[10]Rates-seasonally adjusted'!$L$491</definedName>
    <definedName name="S2ACP">'[10]Levels-Not seasonally adjusted'!$B$491,'[10]Levels-Not seasonally adjusted'!$C$491,'[10]Levels-Not seasonally adjusted'!$D$491,'[10]Levels-Not seasonally adjusted'!$E$491,'[10]Levels-Not seasonally adjusted'!$G$491,'[10]Levels-Not seasonally adjusted'!$H$491,'[10]Levels-Not seasonally adjusted'!$I$491,'[10]Levels-Not seasonally adjusted'!$J$491,'[10]Levels-Not seasonally adjusted'!$L$491,'[10]Levels-Not seasonally adjusted'!$M$491,'[10]Levels-Not seasonally adjusted'!$N$491,'[10]Levels-Not seasonally adjusted'!$O$491</definedName>
    <definedName name="S2ACV">'[10]Levels-Not seasonally adjusted'!$B$490,'[10]Levels-Not seasonally adjusted'!$C$490,'[10]Levels-Not seasonally adjusted'!$D$490,'[10]Levels-Not seasonally adjusted'!$E$490,'[10]Levels-Not seasonally adjusted'!$G$490,'[10]Levels-Not seasonally adjusted'!$H$490,'[10]Levels-Not seasonally adjusted'!$I$490,'[10]Levels-Not seasonally adjusted'!$J$490,'[10]Levels-Not seasonally adjusted'!$L$490,'[10]Levels-Not seasonally adjusted'!$M$490,'[10]Levels-Not seasonally adjusted'!$N$490,'[10]Levels-Not seasonally adjusted'!$O$490</definedName>
    <definedName name="S30ACV">'[10]Rates-seasonally adjusted'!$B$735,'[10]Rates-seasonally adjusted'!$C$735,'[10]Rates-seasonally adjusted'!$D$735,'[10]Rates-seasonally adjusted'!$F$735,'[10]Rates-seasonally adjusted'!$G$735,'[10]Rates-seasonally adjusted'!$H$735,'[10]Rates-seasonally adjusted'!$J$735,'[10]Rates-seasonally adjusted'!$K$735,'[10]Rates-seasonally adjusted'!$L$735</definedName>
    <definedName name="S30QCV">'[10]Rates-seasonally adjusted'!$B$733,'[10]Rates-seasonally adjusted'!$C$733,'[10]Rates-seasonally adjusted'!$D$733,'[10]Rates-seasonally adjusted'!$F$733,'[10]Rates-seasonally adjusted'!$G$733,'[10]Rates-seasonally adjusted'!$H$733,'[10]Rates-seasonally adjusted'!$J$733,'[10]Rates-seasonally adjusted'!$K$733,'[10]Rates-seasonally adjusted'!$L$733</definedName>
    <definedName name="S31ACV">'[10]Rates-seasonally adjusted'!$B$979,'[10]Rates-seasonally adjusted'!$C$979,'[10]Rates-seasonally adjusted'!$D$979,'[10]Rates-seasonally adjusted'!$F$979,'[10]Rates-seasonally adjusted'!$G$979,'[10]Rates-seasonally adjusted'!$H$979,'[10]Rates-seasonally adjusted'!$J$979,'[10]Rates-seasonally adjusted'!$K$979,'[10]Rates-seasonally adjusted'!$L$979</definedName>
    <definedName name="S31QCV">'[10]Rates-seasonally adjusted'!$B$977,'[10]Rates-seasonally adjusted'!$C$977,'[10]Rates-seasonally adjusted'!$D$977,'[10]Rates-seasonally adjusted'!$F$977,'[10]Rates-seasonally adjusted'!$G$977,'[10]Rates-seasonally adjusted'!$H$977,'[10]Rates-seasonally adjusted'!$J$977,'[10]Rates-seasonally adjusted'!$K$977,'[10]Rates-seasonally adjusted'!$L$977</definedName>
    <definedName name="S32ACV">'[10]Rates-seasonally adjusted'!$B$1221,'[10]Rates-seasonally adjusted'!$C$1221,'[10]Rates-seasonally adjusted'!$D$1221,'[10]Rates-seasonally adjusted'!$F$1221,'[10]Rates-seasonally adjusted'!$G$1221,'[10]Rates-seasonally adjusted'!$H$1221,'[10]Rates-seasonally adjusted'!$J$1221,'[10]Rates-seasonally adjusted'!$K$1221,'[10]Rates-seasonally adjusted'!$L$1221</definedName>
    <definedName name="S32QCV">'[10]Rates-seasonally adjusted'!$B$1219,'[10]Rates-seasonally adjusted'!$C$1219,'[10]Rates-seasonally adjusted'!$D$1219,'[10]Rates-seasonally adjusted'!$F$1219,'[10]Rates-seasonally adjusted'!$G$1219,'[10]Rates-seasonally adjusted'!$H$1219,'[10]Rates-seasonally adjusted'!$J$1219,'[10]Rates-seasonally adjusted'!$K$1219,'[10]Rates-seasonally adjusted'!$L$1219</definedName>
    <definedName name="S33ACV">'[10]Rates-seasonally adjusted'!$B$1463,'[10]Rates-seasonally adjusted'!$C$1463,'[10]Rates-seasonally adjusted'!$D$1463,'[10]Rates-seasonally adjusted'!$F$1463,'[10]Rates-seasonally adjusted'!$G$1463,'[10]Rates-seasonally adjusted'!$H$1463,'[10]Rates-seasonally adjusted'!$J$1463,'[10]Rates-seasonally adjusted'!$K$1463,'[10]Rates-seasonally adjusted'!$L$1463</definedName>
    <definedName name="S33QCV">'[10]Rates-seasonally adjusted'!$B$1461,'[10]Rates-seasonally adjusted'!$C$1461,'[10]Rates-seasonally adjusted'!$D$1461,'[10]Rates-seasonally adjusted'!$F$1461,'[10]Rates-seasonally adjusted'!$G$1461,'[10]Rates-seasonally adjusted'!$H$1461,'[10]Rates-seasonally adjusted'!$J$1461,'[10]Rates-seasonally adjusted'!$K$1461,'[10]Rates-seasonally adjusted'!$L$1461</definedName>
    <definedName name="S34ACV">'[10]Rates-seasonally adjusted'!$B$1707,'[10]Rates-seasonally adjusted'!$C$1707,'[10]Rates-seasonally adjusted'!$D$1707,'[10]Rates-seasonally adjusted'!$F$1707,'[10]Rates-seasonally adjusted'!$G$1707,'[10]Rates-seasonally adjusted'!$H$1707,'[10]Rates-seasonally adjusted'!$J$1707,'[10]Rates-seasonally adjusted'!$K$1707,'[10]Rates-seasonally adjusted'!$L$1707</definedName>
    <definedName name="S34QCV">'[10]Rates-seasonally adjusted'!$B$1705,'[10]Rates-seasonally adjusted'!$C$1705,'[10]Rates-seasonally adjusted'!$D$1705,'[10]Rates-seasonally adjusted'!$F$1705,'[10]Rates-seasonally adjusted'!$G$1705,'[10]Rates-seasonally adjusted'!$H$1705,'[10]Rates-seasonally adjusted'!$J$1705,'[10]Rates-seasonally adjusted'!$K$1705,'[10]Rates-seasonally adjusted'!$L$1705</definedName>
    <definedName name="S35ACV">'[10]Rates-seasonally adjusted'!$B$1949,'[10]Rates-seasonally adjusted'!$C$1949,'[10]Rates-seasonally adjusted'!$D$1949,'[10]Rates-seasonally adjusted'!$F$1949,'[10]Rates-seasonally adjusted'!$G$1949,'[10]Rates-seasonally adjusted'!$H$1949,'[10]Rates-seasonally adjusted'!$J$1949,'[10]Rates-seasonally adjusted'!$K$1949,'[10]Rates-seasonally adjusted'!$L$1949</definedName>
    <definedName name="S35QCV">'[10]Rates-seasonally adjusted'!$B$1947,'[10]Rates-seasonally adjusted'!$C$1947,'[10]Rates-seasonally adjusted'!$D$1947,'[10]Rates-seasonally adjusted'!$F$1947,'[10]Rates-seasonally adjusted'!$G$1947,'[10]Rates-seasonally adjusted'!$H$1947,'[10]Rates-seasonally adjusted'!$J$1947,'[10]Rates-seasonally adjusted'!$K$1947,'[10]Rates-seasonally adjusted'!$L$1947</definedName>
    <definedName name="S36ACV">'[10]Rates-seasonally adjusted'!$B$2191,'[10]Rates-seasonally adjusted'!$C$2191,'[10]Rates-seasonally adjusted'!$D$2191,'[10]Rates-seasonally adjusted'!$F$2191,'[10]Rates-seasonally adjusted'!$G$2191,'[10]Rates-seasonally adjusted'!$H$2191,'[10]Rates-seasonally adjusted'!$J$2191,'[10]Rates-seasonally adjusted'!$K$2191,'[10]Rates-seasonally adjusted'!$L$2191</definedName>
    <definedName name="S36QCV">'[10]Rates-seasonally adjusted'!$B$2189,'[10]Rates-seasonally adjusted'!$C$2189,'[10]Rates-seasonally adjusted'!$D$2189,'[10]Rates-seasonally adjusted'!$F$2189,'[10]Rates-seasonally adjusted'!$G$2189,'[10]Rates-seasonally adjusted'!$H$2189,'[10]Rates-seasonally adjusted'!$J$2189,'[10]Rates-seasonally adjusted'!$K$2189,'[10]Rates-seasonally adjusted'!$L$2189</definedName>
    <definedName name="S3ACP">'[10]Levels-Not seasonally adjusted'!$B$732,'[10]Levels-Not seasonally adjusted'!$C$732,'[10]Levels-Not seasonally adjusted'!$D$732,'[10]Levels-Not seasonally adjusted'!$E$732,'[10]Levels-Not seasonally adjusted'!$G$732,'[10]Levels-Not seasonally adjusted'!$H$732,'[10]Levels-Not seasonally adjusted'!$I$732,'[10]Levels-Not seasonally adjusted'!$J$732,'[10]Levels-Not seasonally adjusted'!$L$732,'[10]Levels-Not seasonally adjusted'!$M$732,'[10]Levels-Not seasonally adjusted'!$N$732,'[10]Levels-Not seasonally adjusted'!$O$732</definedName>
    <definedName name="S3ACV">'[10]Levels-Not seasonally adjusted'!$B$731,'[10]Levels-Not seasonally adjusted'!$C$731,'[10]Levels-Not seasonally adjusted'!$D$731,'[10]Levels-Not seasonally adjusted'!$E$731,'[10]Levels-Not seasonally adjusted'!$G$731,'[10]Levels-Not seasonally adjusted'!$H$731,'[10]Levels-Not seasonally adjusted'!$I$731,'[10]Levels-Not seasonally adjusted'!$J$731,'[10]Levels-Not seasonally adjusted'!$L$731,'[10]Levels-Not seasonally adjusted'!$M$731,'[10]Levels-Not seasonally adjusted'!$N$731,'[10]Levels-Not seasonally adjusted'!$O$731</definedName>
    <definedName name="S4ACP">'[10]Levels-Not seasonally adjusted'!$B$975,'[10]Levels-Not seasonally adjusted'!$C$975,'[10]Levels-Not seasonally adjusted'!$D$975,'[10]Levels-Not seasonally adjusted'!$E$975,'[10]Levels-Not seasonally adjusted'!$G$975,'[10]Levels-Not seasonally adjusted'!$H$975,'[10]Levels-Not seasonally adjusted'!$I$975,'[10]Levels-Not seasonally adjusted'!$J$975,'[10]Levels-Not seasonally adjusted'!$L$975,'[10]Levels-Not seasonally adjusted'!$M$975,'[10]Levels-Not seasonally adjusted'!$N$975,'[10]Levels-Not seasonally adjusted'!$O$975</definedName>
    <definedName name="S4ACV">'[10]Levels-Not seasonally adjusted'!$B$974,'[10]Levels-Not seasonally adjusted'!$C$974,'[10]Levels-Not seasonally adjusted'!$D$974,'[10]Levels-Not seasonally adjusted'!$E$974,'[10]Levels-Not seasonally adjusted'!$G$974,'[10]Levels-Not seasonally adjusted'!$H$974,'[10]Levels-Not seasonally adjusted'!$I$974,'[10]Levels-Not seasonally adjusted'!$J$974,'[10]Levels-Not seasonally adjusted'!$L$974,'[10]Levels-Not seasonally adjusted'!$M$974,'[10]Levels-Not seasonally adjusted'!$N$974,'[10]Levels-Not seasonally adjusted'!$O$974</definedName>
    <definedName name="S5ACP">'[10]Levels-Not seasonally adjusted'!$B$1216,'[10]Levels-Not seasonally adjusted'!$C$1216,'[10]Levels-Not seasonally adjusted'!$D$1216,'[10]Levels-Not seasonally adjusted'!$E$1216,'[10]Levels-Not seasonally adjusted'!$G$1216,'[10]Levels-Not seasonally adjusted'!$H$1216,'[10]Levels-Not seasonally adjusted'!$I$1216,'[10]Levels-Not seasonally adjusted'!$J$1216,'[10]Levels-Not seasonally adjusted'!$L$1216,'[10]Levels-Not seasonally adjusted'!$M$1216,'[10]Levels-Not seasonally adjusted'!$N$1216,'[10]Levels-Not seasonally adjusted'!$O$1216</definedName>
    <definedName name="S5ACV">'[10]Levels-Not seasonally adjusted'!$B$1215,'[10]Levels-Not seasonally adjusted'!$C$1215,'[10]Levels-Not seasonally adjusted'!$D$1215,'[10]Levels-Not seasonally adjusted'!$E$1215,'[10]Levels-Not seasonally adjusted'!$G$1215,'[10]Levels-Not seasonally adjusted'!$H$1215,'[10]Levels-Not seasonally adjusted'!$I$1215,'[10]Levels-Not seasonally adjusted'!$J$1215,'[10]Levels-Not seasonally adjusted'!$L$1215,'[10]Levels-Not seasonally adjusted'!$M$1215,'[10]Levels-Not seasonally adjusted'!$N$1215,'[10]Levels-Not seasonally adjusted'!$O$1215</definedName>
    <definedName name="S6ACP">'[10]Levels-Not seasonally adjusted'!$B$1457,'[10]Levels-Not seasonally adjusted'!$C$1457,'[10]Levels-Not seasonally adjusted'!$D$1457,'[10]Levels-Not seasonally adjusted'!$E$1457,'[10]Levels-Not seasonally adjusted'!$G$1457,'[10]Levels-Not seasonally adjusted'!$H$1457,'[10]Levels-Not seasonally adjusted'!$I$1457,'[10]Levels-Not seasonally adjusted'!$J$1457,'[10]Levels-Not seasonally adjusted'!$L$1457,'[10]Levels-Not seasonally adjusted'!$M$1457,'[10]Levels-Not seasonally adjusted'!$N$1457,'[10]Levels-Not seasonally adjusted'!$O$1457</definedName>
    <definedName name="S6ACV">'[10]Levels-Not seasonally adjusted'!$B$1456,'[10]Levels-Not seasonally adjusted'!$C$1456,'[10]Levels-Not seasonally adjusted'!$D$1456,'[10]Levels-Not seasonally adjusted'!$E$1456,'[10]Levels-Not seasonally adjusted'!$G$1456,'[10]Levels-Not seasonally adjusted'!$H$1456,'[10]Levels-Not seasonally adjusted'!$I$1456,'[10]Levels-Not seasonally adjusted'!$J$1456,'[10]Levels-Not seasonally adjusted'!$L$1456,'[10]Levels-Not seasonally adjusted'!$M$1456,'[10]Levels-Not seasonally adjusted'!$N$1456,'[10]Levels-Not seasonally adjusted'!$O$1456</definedName>
    <definedName name="S7ACP">'[10]Levels-Not seasonally adjusted'!$B$1700,'[10]Levels-Not seasonally adjusted'!$C$1700,'[10]Levels-Not seasonally adjusted'!$D$1700,'[10]Levels-Not seasonally adjusted'!$E$1700,'[10]Levels-Not seasonally adjusted'!$G$1700,'[10]Levels-Not seasonally adjusted'!$H$1700,'[10]Levels-Not seasonally adjusted'!$I$1700,'[10]Levels-Not seasonally adjusted'!$J$1700,'[10]Levels-Not seasonally adjusted'!$L$1700,'[10]Levels-Not seasonally adjusted'!$M$1700,'[10]Levels-Not seasonally adjusted'!$N$1700,'[10]Levels-Not seasonally adjusted'!$O$1700</definedName>
    <definedName name="S7ACV">'[10]Levels-Not seasonally adjusted'!$B$1699,'[10]Levels-Not seasonally adjusted'!$C$1699,'[10]Levels-Not seasonally adjusted'!$D$1699,'[10]Levels-Not seasonally adjusted'!$E$1699,'[10]Levels-Not seasonally adjusted'!$G$1699,'[10]Levels-Not seasonally adjusted'!$H$1699,'[10]Levels-Not seasonally adjusted'!$I$1699,'[10]Levels-Not seasonally adjusted'!$J$1699,'[10]Levels-Not seasonally adjusted'!$L$1699,'[10]Levels-Not seasonally adjusted'!$M$1699,'[10]Levels-Not seasonally adjusted'!$N$1699,'[10]Levels-Not seasonally adjusted'!$O$1699</definedName>
    <definedName name="S8ACP">'[10]Levels-Not seasonally adjusted'!$B$1941,'[10]Levels-Not seasonally adjusted'!$C$1941,'[10]Levels-Not seasonally adjusted'!$D$1941,'[10]Levels-Not seasonally adjusted'!$E$1941,'[10]Levels-Not seasonally adjusted'!$G$1941,'[10]Levels-Not seasonally adjusted'!$H$1941,'[10]Levels-Not seasonally adjusted'!$I$1941,'[10]Levels-Not seasonally adjusted'!$J$1941,'[10]Levels-Not seasonally adjusted'!$L$1941,'[10]Levels-Not seasonally adjusted'!$M$1941,'[10]Levels-Not seasonally adjusted'!$N$1941,'[10]Levels-Not seasonally adjusted'!$O$1941</definedName>
    <definedName name="S8ACV">'[10]Levels-Not seasonally adjusted'!$B$1940,'[10]Levels-Not seasonally adjusted'!$C$1940,'[10]Levels-Not seasonally adjusted'!$D$1940,'[10]Levels-Not seasonally adjusted'!$E$1940,'[10]Levels-Not seasonally adjusted'!$G$1940,'[10]Levels-Not seasonally adjusted'!$H$1940,'[10]Levels-Not seasonally adjusted'!$I$1940,'[10]Levels-Not seasonally adjusted'!$J$1940,'[10]Levels-Not seasonally adjusted'!$L$1940,'[10]Levels-Not seasonally adjusted'!$M$1940,'[10]Levels-Not seasonally adjusted'!$N$1940,'[10]Levels-Not seasonally adjusted'!$O$1940</definedName>
    <definedName name="S9ACP">'[10]Levels-Not seasonally adjusted'!$B$2182,'[10]Levels-Not seasonally adjusted'!$C$2182,'[10]Levels-Not seasonally adjusted'!$D$2182,'[10]Levels-Not seasonally adjusted'!$E$2182,'[10]Levels-Not seasonally adjusted'!$G$2182,'[10]Levels-Not seasonally adjusted'!$H$2182,'[10]Levels-Not seasonally adjusted'!$I$2182,'[10]Levels-Not seasonally adjusted'!$J$2182,'[10]Levels-Not seasonally adjusted'!$L$2182,'[10]Levels-Not seasonally adjusted'!$M$2182,'[10]Levels-Not seasonally adjusted'!$N$2182,'[10]Levels-Not seasonally adjusted'!$O$2182</definedName>
    <definedName name="S9ACV">'[10]Levels-Not seasonally adjusted'!$B$2181,'[10]Levels-Not seasonally adjusted'!$C$2181,'[10]Levels-Not seasonally adjusted'!$D$2181,'[10]Levels-Not seasonally adjusted'!$E$2181,'[10]Levels-Not seasonally adjusted'!$G$2181,'[10]Levels-Not seasonally adjusted'!$H$2181,'[10]Levels-Not seasonally adjusted'!$I$2181,'[10]Levels-Not seasonally adjusted'!$J$2181,'[10]Levels-Not seasonally adjusted'!$L$2181,'[10]Levels-Not seasonally adjusted'!$M$2181,'[10]Levels-Not seasonally adjusted'!$N$2181,'[10]Levels-Not seasonally adjusted'!$O$2181</definedName>
    <definedName name="SAStart">'Labour market flows SA'!$B$8</definedName>
    <definedName name="SECT01">#REF!</definedName>
    <definedName name="SECT02">#REF!</definedName>
    <definedName name="SECT03">#REF!</definedName>
    <definedName name="SECT04">#REF!</definedName>
    <definedName name="SECT1">#REF!</definedName>
    <definedName name="SECT2">#REF!</definedName>
    <definedName name="SECT5">#REF!</definedName>
    <definedName name="ShortDate1">#REF!</definedName>
    <definedName name="Table">'[11]Table 13(Basic)'!$A$1:$K$532</definedName>
    <definedName name="TARG001">#REF!</definedName>
    <definedName name="TARG002">#REF!</definedName>
    <definedName name="TARG003">#REF!</definedName>
    <definedName name="TARG004">#REF!</definedName>
    <definedName name="TARG005">#REF!</definedName>
    <definedName name="TARG006">#REF!</definedName>
    <definedName name="TARG007">#REF!</definedName>
    <definedName name="TARG008">#REF!</definedName>
    <definedName name="TARG009">#REF!</definedName>
    <definedName name="TARG010">#REF!</definedName>
    <definedName name="TARG011">#REF!</definedName>
    <definedName name="TARG012">#REF!</definedName>
    <definedName name="TARG013">#REF!</definedName>
    <definedName name="TARG014">#REF!</definedName>
    <definedName name="TARG015">#REF!</definedName>
    <definedName name="TARG016">#REF!</definedName>
    <definedName name="TARG017">#REF!</definedName>
    <definedName name="TARG018">#REF!</definedName>
    <definedName name="TARG019">#REF!</definedName>
    <definedName name="TARG020">#REF!</definedName>
    <definedName name="TARG021">#REF!</definedName>
    <definedName name="TARG022">#REF!</definedName>
    <definedName name="TARG023">#REF!</definedName>
    <definedName name="TARG024">#REF!</definedName>
    <definedName name="TARG025">#REF!</definedName>
    <definedName name="TARG026">#REF!</definedName>
    <definedName name="TARG027">#REF!</definedName>
    <definedName name="TARG028">#REF!</definedName>
    <definedName name="TARG029">#REF!</definedName>
    <definedName name="TARG030">#REF!</definedName>
    <definedName name="TARG031">#REF!</definedName>
    <definedName name="TARG032">#REF!</definedName>
    <definedName name="TARG033">#REF!</definedName>
    <definedName name="TARG034">#REF!</definedName>
    <definedName name="TARG035">#REF!</definedName>
    <definedName name="TARG036">#REF!</definedName>
    <definedName name="TARG037">#REF!</definedName>
    <definedName name="TARG038">#REF!</definedName>
    <definedName name="TARG039">#REF!</definedName>
    <definedName name="TARG040">#REF!</definedName>
    <definedName name="TARG041">#REF!</definedName>
    <definedName name="TARG042">#REF!</definedName>
    <definedName name="TARG043">#REF!</definedName>
    <definedName name="TARG044">#REF!</definedName>
    <definedName name="TARG045">#REF!</definedName>
    <definedName name="TARG046">#REF!</definedName>
    <definedName name="TARG047">#REF!</definedName>
    <definedName name="TARG048">#REF!</definedName>
    <definedName name="TARG049">#REF!</definedName>
    <definedName name="TARG050">#REF!</definedName>
    <definedName name="TARG051">#REF!</definedName>
    <definedName name="TARG052">#REF!</definedName>
    <definedName name="TARG053">#REF!</definedName>
    <definedName name="TARG054">#REF!</definedName>
    <definedName name="TARG055">#REF!</definedName>
    <definedName name="TARG056">#REF!</definedName>
    <definedName name="TARG057">#REF!</definedName>
    <definedName name="TARG058">#REF!</definedName>
    <definedName name="TARG059">#REF!</definedName>
    <definedName name="TARG060">#REF!</definedName>
    <definedName name="TARG061">#REF!</definedName>
    <definedName name="TARG062">#REF!</definedName>
    <definedName name="TARG063">#REF!</definedName>
    <definedName name="TARG064">#REF!</definedName>
    <definedName name="TARG065">#REF!</definedName>
    <definedName name="TARG066">#REF!</definedName>
    <definedName name="TARG067">#REF!</definedName>
    <definedName name="TARG068">#REF!</definedName>
    <definedName name="TARG069">#REF!</definedName>
    <definedName name="TARG070">#REF!</definedName>
    <definedName name="TARG071">#REF!</definedName>
    <definedName name="TARG072">#REF!</definedName>
    <definedName name="TARG073">#REF!</definedName>
    <definedName name="TARG074">#REF!</definedName>
    <definedName name="TARG075">#REF!</definedName>
    <definedName name="TARG076">#REF!</definedName>
    <definedName name="TARG077">#REF!</definedName>
    <definedName name="TARG078">#REF!</definedName>
    <definedName name="TARG079">#REF!</definedName>
    <definedName name="TARG080">#REF!</definedName>
    <definedName name="TARG081">#REF!</definedName>
    <definedName name="TARG082">#REF!</definedName>
    <definedName name="TARG083">#REF!</definedName>
    <definedName name="TARG084">#REF!</definedName>
    <definedName name="TARG085">#REF!</definedName>
    <definedName name="TARG086">#REF!</definedName>
    <definedName name="TARG087">#REF!</definedName>
    <definedName name="TARG088">#REF!</definedName>
    <definedName name="TARG089">#REF!</definedName>
    <definedName name="TARG090">#REF!</definedName>
    <definedName name="TARG091">#REF!</definedName>
    <definedName name="TARG092">#REF!</definedName>
    <definedName name="TARG093">#REF!</definedName>
    <definedName name="TARG094">#REF!</definedName>
    <definedName name="TARG095">#REF!</definedName>
    <definedName name="TARG096">#REF!</definedName>
    <definedName name="TARG097">#REF!</definedName>
    <definedName name="TARG098">#REF!</definedName>
    <definedName name="Trading_Status_Timeseries">[12]!Trading_Status_Timeseries_1[#Data]</definedName>
    <definedName name="unempl_level">[7]Sheet3!$I$5:$M$17</definedName>
    <definedName name="unempl_rate">[7]Sheet3!$I$23:$M$35</definedName>
    <definedName name="vcop1">#REF!</definedName>
    <definedName name="vcop2">#REF!</definedName>
    <definedName name="vcop3">#REF!</definedName>
    <definedName name="vcop4">#REF!</definedName>
    <definedName name="vcop5">#REF!</definedName>
    <definedName name="WorkerFlows">#REF!</definedName>
    <definedName name="_xlnm._FilterDatabase" localSheetId="5" hidden="1">'2'!$A$11:$BM$397</definedName>
    <definedName name="_xlnm.Print_Area" localSheetId="13">'21'!$A$8:$Y$262</definedName>
    <definedName name="female" localSheetId="14">#REF!</definedName>
    <definedName name="male" localSheetId="14">#REF!</definedName>
    <definedName name="people" localSheetId="14">[9]Tab10!#REF!</definedName>
    <definedName name="SECT01" localSheetId="22">'Labour market flows SA'!$B$8</definedName>
    <definedName name="SECT03" localSheetId="22">'[5]Labour market flows hazard rate'!#REF!</definedName>
    <definedName name="ShortDate1" localSheetId="22">'Labour market flows SA'!$B$4</definedName>
    <definedName name="_xlnm.Print_Titles" localSheetId="22">'Labour market flows SA'!$1:$7,'Labour market flows SA'!$B:$B</definedName>
    <definedName name="_xlnm.Print_Area" localSheetId="22">'Labour market flows SA'!$B$1:$AB$46</definedName>
  </definedNames>
  <calcPr calcId="191028" fullCalcOnLoad="1"/>
</workbook>
</file>

<file path=xl/styles.xml><?xml version="1.0" encoding="utf-8"?>
<styleSheet xmlns="http://schemas.openxmlformats.org/spreadsheetml/2006/main">
  <numFmts count="15">
    <numFmt numFmtId="164" formatCode="#,###,"/>
    <numFmt numFmtId="165" formatCode="&quot;£&quot;#,##0"/>
    <numFmt numFmtId="166" formatCode="#,###"/>
    <numFmt numFmtId="167" formatCode="0.0"/>
    <numFmt numFmtId="168" formatCode="#,##0.0"/>
    <numFmt numFmtId="169" formatCode="#,##0,"/>
    <numFmt numFmtId="170" formatCode="mmmm\ yyyy"/>
    <numFmt numFmtId="171" formatCode="mmm\ yy"/>
    <numFmt numFmtId="172" formatCode="0.0%"/>
    <numFmt numFmtId="173" formatCode="_-* #,##0_-;\-* #,##0_-;_-* &quot;-&quot;??_-;_-@_-"/>
    <numFmt numFmtId="174" formatCode="[$-F800]dddd\,\ mmmm\ dd\,\ yyyy"/>
    <numFmt numFmtId="175" formatCode="#,##0.00,"/>
    <numFmt numFmtId="176" formatCode="0.000"/>
    <numFmt numFmtId="177" formatCode="\E\ \ \ #,##0.0;\E\ \ \ \-#,##0.0"/>
    <numFmt numFmtId="178" formatCode="_-* #,##0.00_-;\-* #,##0.00_-;_-* &quot;-&quot;??_-;_-@_-"/>
  </numFmts>
  <fonts count="144">
    <font>
      <name val="Calibri"/>
      <family val="2"/>
      <color theme="1"/>
      <sz val="11"/>
      <scheme val="minor"/>
    </font>
    <font>
      <name val="Calibri"/>
      <family val="2"/>
      <color theme="1"/>
      <sz val="11"/>
      <scheme val="minor"/>
    </font>
    <font>
      <name val="Calibri"/>
      <family val="2"/>
      <color rgb="FF006100"/>
      <sz val="11"/>
      <scheme val="minor"/>
    </font>
    <font>
      <name val="Calibri"/>
      <family val="2"/>
      <color rgb="FF9C0006"/>
      <sz val="11"/>
      <scheme val="minor"/>
    </font>
    <font>
      <name val="Calibri"/>
      <family val="2"/>
      <b val="1"/>
      <color theme="1"/>
      <sz val="11"/>
      <scheme val="minor"/>
    </font>
    <font>
      <name val="Arial"/>
      <family val="2"/>
      <b val="1"/>
      <color rgb="FFFFFFFF"/>
      <sz val="10"/>
    </font>
    <font>
      <name val="Calibri"/>
      <family val="2"/>
      <color rgb="FF000000"/>
      <sz val="11"/>
      <scheme val="minor"/>
    </font>
    <font>
      <name val="Calibri"/>
      <family val="2"/>
      <b val="1"/>
      <color theme="0" tint="-0.1499984740745262"/>
      <sz val="11"/>
      <scheme val="minor"/>
    </font>
    <font>
      <name val="Calibri"/>
      <family val="2"/>
      <color theme="0" tint="-0.1499984740745262"/>
      <sz val="11"/>
      <scheme val="minor"/>
    </font>
    <font>
      <name val="Arial"/>
      <family val="2"/>
      <b val="1"/>
      <i val="1"/>
      <color theme="0"/>
      <sz val="10"/>
    </font>
    <font>
      <name val="Arial"/>
      <family val="2"/>
      <b val="1"/>
      <i val="1"/>
      <color rgb="FFFFFFFF"/>
      <sz val="10"/>
    </font>
    <font>
      <name val="Arial"/>
      <family val="2"/>
      <b val="1"/>
      <i val="1"/>
      <color rgb="FF000000"/>
      <sz val="10"/>
    </font>
    <font>
      <name val="Arial"/>
      <family val="2"/>
      <b val="1"/>
      <color theme="1"/>
      <sz val="11"/>
    </font>
    <font>
      <name val="Arial"/>
      <family val="2"/>
      <color theme="1"/>
      <sz val="11"/>
    </font>
    <font>
      <name val="Arial"/>
      <family val="2"/>
      <b val="1"/>
      <i val="1"/>
      <sz val="10"/>
    </font>
    <font>
      <name val="Arial"/>
      <family val="2"/>
      <i val="1"/>
      <color rgb="FF000000"/>
      <sz val="10"/>
    </font>
    <font>
      <name val="Arial"/>
      <family val="2"/>
      <b val="1"/>
      <color rgb="FF000000"/>
      <sz val="10"/>
    </font>
    <font>
      <name val="Arial"/>
      <family val="2"/>
      <b val="1"/>
      <i val="1"/>
      <color rgb="FF000000"/>
      <sz val="10"/>
      <u val="single"/>
    </font>
    <font>
      <name val="Arial"/>
      <family val="2"/>
      <color rgb="FF000000"/>
      <sz val="11"/>
    </font>
    <font>
      <name val="Calibri"/>
      <family val="2"/>
      <b val="1"/>
      <sz val="11"/>
    </font>
    <font>
      <name val="Calibri"/>
      <family val="2"/>
      <color indexed="8"/>
      <sz val="11"/>
      <scheme val="minor"/>
    </font>
    <font>
      <name val="Calibri"/>
      <family val="2"/>
      <sz val="8"/>
      <scheme val="minor"/>
    </font>
    <font>
      <name val="Arial"/>
      <family val="2"/>
      <sz val="10"/>
    </font>
    <font>
      <name val="Arial"/>
      <family val="2"/>
      <b val="1"/>
      <sz val="12"/>
    </font>
    <font>
      <name val="Arial"/>
      <family val="2"/>
      <b val="1"/>
      <color theme="9" tint="-0.249977111117893"/>
      <sz val="12"/>
    </font>
    <font>
      <name val="Arial"/>
      <family val="2"/>
      <color indexed="12"/>
      <sz val="10"/>
      <u val="single"/>
    </font>
    <font>
      <name val="Arial"/>
      <family val="2"/>
      <sz val="12"/>
    </font>
    <font>
      <name val="Arial"/>
      <family val="2"/>
      <b val="1"/>
      <sz val="10"/>
    </font>
    <font>
      <name val="Arial"/>
      <family val="2"/>
      <i val="1"/>
      <sz val="10"/>
    </font>
    <font>
      <name val="Arial"/>
      <family val="2"/>
      <b val="1"/>
      <sz val="12"/>
      <vertAlign val="superscript"/>
    </font>
    <font>
      <name val="Arial"/>
      <family val="2"/>
      <sz val="14"/>
    </font>
    <font>
      <name val="Arial"/>
      <family val="2"/>
      <sz val="8"/>
    </font>
    <font>
      <name val="Arial"/>
      <family val="2"/>
      <b val="1"/>
      <color theme="1"/>
      <sz val="12"/>
    </font>
    <font>
      <name val="Arial"/>
      <family val="2"/>
      <b val="1"/>
      <sz val="8"/>
    </font>
    <font>
      <name val="Arial"/>
      <family val="2"/>
      <sz val="9"/>
    </font>
    <font>
      <name val="Arial"/>
      <family val="2"/>
      <sz val="7"/>
    </font>
    <font>
      <name val="Arial"/>
      <family val="2"/>
      <sz val="7"/>
      <vertAlign val="superscript"/>
    </font>
    <font>
      <name val="Arial"/>
      <family val="2"/>
      <i val="1"/>
      <sz val="7"/>
    </font>
    <font>
      <name val="Arial"/>
      <family val="2"/>
      <color indexed="8"/>
      <sz val="7"/>
    </font>
    <font>
      <name val="Arial"/>
      <family val="2"/>
      <color indexed="10"/>
      <sz val="10"/>
    </font>
    <font>
      <name val="Arial"/>
      <family val="2"/>
      <b val="1"/>
      <color indexed="10"/>
      <sz val="12"/>
    </font>
    <font>
      <name val="Arial"/>
      <family val="2"/>
      <sz val="16"/>
    </font>
    <font>
      <name val="Calibri"/>
      <family val="2"/>
      <sz val="11"/>
      <scheme val="minor"/>
    </font>
    <font>
      <name val="Calibri"/>
      <family val="2"/>
      <color theme="1"/>
      <sz val="10"/>
      <scheme val="minor"/>
    </font>
    <font>
      <name val="Arial"/>
      <family val="2"/>
      <color theme="1"/>
      <sz val="12"/>
    </font>
    <font>
      <name val="Arial"/>
      <family val="2"/>
      <sz val="6"/>
    </font>
    <font>
      <name val="Arial"/>
      <family val="2"/>
      <sz val="22"/>
    </font>
    <font>
      <name val="Arial"/>
      <family val="2"/>
      <b val="1"/>
      <sz val="7"/>
    </font>
    <font>
      <name val="Arial"/>
      <family val="2"/>
      <sz val="10"/>
      <vertAlign val="superscript"/>
    </font>
    <font>
      <name val="Calibri"/>
      <family val="2"/>
      <color rgb="FFFF0000"/>
      <sz val="11"/>
      <scheme val="minor"/>
    </font>
    <font>
      <name val="Arial"/>
      <family val="2"/>
      <sz val="10"/>
    </font>
    <font>
      <name val="Calibri"/>
      <family val="2"/>
      <b val="1"/>
      <color rgb="FF000000"/>
      <sz val="11"/>
    </font>
    <font>
      <name val="Calibri"/>
      <family val="2"/>
      <color rgb="FF000000"/>
      <sz val="11"/>
    </font>
    <font>
      <name val="Arial"/>
      <family val="2"/>
      <color rgb="FF000000"/>
      <sz val="10"/>
    </font>
    <font>
      <name val="Arial"/>
      <family val="2"/>
      <b val="1"/>
      <sz val="14"/>
    </font>
    <font>
      <name val="Arial"/>
      <family val="2"/>
      <i val="1"/>
      <sz val="8"/>
    </font>
    <font>
      <name val="Arial"/>
      <family val="2"/>
      <i val="1"/>
      <sz val="12"/>
    </font>
    <font>
      <name val="Arial"/>
      <family val="2"/>
      <color indexed="12"/>
      <sz val="12"/>
      <u val="single"/>
    </font>
    <font>
      <name val="Arial"/>
      <family val="2"/>
      <b val="1"/>
      <i val="1"/>
      <sz val="12"/>
    </font>
    <font>
      <name val="Arial"/>
      <family val="2"/>
      <b val="1"/>
      <color rgb="FFFF0000"/>
      <sz val="10"/>
    </font>
    <font>
      <name val="Arial"/>
      <family val="2"/>
      <b val="1"/>
      <color rgb="FF323132"/>
      <sz val="11"/>
    </font>
    <font>
      <name val="Arial"/>
      <family val="2"/>
      <b val="1"/>
      <color indexed="8"/>
      <sz val="10"/>
    </font>
    <font>
      <name val="Arial"/>
      <family val="2"/>
      <color theme="1"/>
      <sz val="10"/>
    </font>
    <font>
      <name val="Arial"/>
      <family val="2"/>
      <color indexed="8"/>
      <sz val="10"/>
    </font>
    <font>
      <name val="Arial"/>
      <family val="2"/>
      <sz val="10"/>
    </font>
    <font>
      <name val="Calibri"/>
      <family val="2"/>
      <color theme="1"/>
      <sz val="11"/>
    </font>
    <font>
      <name val="Arial"/>
      <family val="2"/>
      <color theme="10"/>
      <sz val="12"/>
      <u val="single"/>
    </font>
    <font>
      <name val="Calibri"/>
      <family val="2"/>
      <sz val="11"/>
    </font>
    <font>
      <name val="Arial"/>
      <family val="2"/>
      <b val="1"/>
      <color rgb="FFFF0000"/>
      <sz val="7"/>
    </font>
    <font>
      <name val="Arial"/>
      <family val="2"/>
      <color indexed="8"/>
      <sz val="12"/>
    </font>
    <font>
      <name val="Calibri"/>
      <family val="2"/>
      <color theme="1"/>
      <sz val="12"/>
      <scheme val="minor"/>
    </font>
    <font>
      <name val="Calibri"/>
      <family val="2"/>
      <i val="1"/>
      <sz val="11"/>
    </font>
    <font>
      <name val="Calibri"/>
      <family val="2"/>
      <color theme="10"/>
      <sz val="11"/>
      <u val="single"/>
    </font>
    <font>
      <name val="Arial"/>
      <family val="2"/>
      <color theme="10"/>
      <sz val="10"/>
      <u val="single"/>
    </font>
    <font>
      <name val="Calibri"/>
      <family val="2"/>
      <b val="1"/>
      <color theme="3"/>
      <sz val="13"/>
      <scheme val="minor"/>
    </font>
    <font>
      <name val="Arial"/>
      <family val="2"/>
      <color indexed="30"/>
      <sz val="10"/>
      <u val="single"/>
    </font>
    <font>
      <name val="Calibri Light"/>
      <family val="2"/>
      <color theme="3"/>
      <sz val="18"/>
      <scheme val="major"/>
    </font>
    <font>
      <name val="Arial"/>
      <family val="2"/>
      <color rgb="FFFF0000"/>
      <sz val="12"/>
    </font>
    <font>
      <name val="Arial"/>
      <family val="2"/>
      <b val="1"/>
      <color theme="3"/>
      <sz val="15"/>
    </font>
    <font>
      <name val="Arial"/>
      <family val="2"/>
      <b val="1"/>
      <color theme="3"/>
      <sz val="13"/>
    </font>
    <font>
      <name val="Arial"/>
      <family val="2"/>
      <b val="1"/>
      <color theme="3"/>
      <sz val="11"/>
    </font>
    <font>
      <name val="Arial"/>
      <family val="2"/>
      <color rgb="FF006100"/>
      <sz val="12"/>
    </font>
    <font>
      <name val="Arial"/>
      <family val="2"/>
      <color rgb="FF9C0006"/>
      <sz val="12"/>
    </font>
    <font>
      <name val="Arial"/>
      <family val="2"/>
      <color rgb="FF9C5700"/>
      <sz val="12"/>
    </font>
    <font>
      <name val="Arial"/>
      <family val="2"/>
      <color rgb="FF3F3F76"/>
      <sz val="12"/>
    </font>
    <font>
      <name val="Arial"/>
      <family val="2"/>
      <b val="1"/>
      <color rgb="FF3F3F3F"/>
      <sz val="12"/>
    </font>
    <font>
      <name val="Arial"/>
      <family val="2"/>
      <b val="1"/>
      <color rgb="FFFA7D00"/>
      <sz val="12"/>
    </font>
    <font>
      <name val="Arial"/>
      <family val="2"/>
      <color rgb="FFFA7D00"/>
      <sz val="12"/>
    </font>
    <font>
      <name val="Arial"/>
      <family val="2"/>
      <b val="1"/>
      <color theme="0"/>
      <sz val="12"/>
    </font>
    <font>
      <name val="Arial"/>
      <family val="2"/>
      <i val="1"/>
      <color rgb="FF7F7F7F"/>
      <sz val="12"/>
    </font>
    <font>
      <name val="Arial"/>
      <family val="2"/>
      <color theme="0"/>
      <sz val="12"/>
    </font>
    <font>
      <name val="Arial"/>
      <family val="2"/>
      <color rgb="FF000000"/>
      <sz val="12"/>
    </font>
    <font>
      <name val="Arial"/>
      <family val="2"/>
      <b val="1"/>
      <color rgb="FF000000"/>
      <sz val="14"/>
    </font>
    <font>
      <name val="Arial"/>
      <family val="2"/>
      <b val="1"/>
      <color rgb="FF000000"/>
      <sz val="12"/>
    </font>
    <font>
      <name val="Arial"/>
      <family val="2"/>
      <b val="1"/>
      <sz val="12"/>
      <u val="single"/>
    </font>
    <font>
      <name val="Calibri"/>
      <family val="2"/>
      <color theme="10"/>
      <sz val="11"/>
      <u val="single"/>
      <scheme val="minor"/>
    </font>
    <font>
      <name val="Calibri"/>
      <family val="2"/>
      <b val="1"/>
      <color theme="3"/>
      <sz val="15"/>
      <scheme val="minor"/>
    </font>
    <font>
      <name val="Calibri"/>
      <family val="2"/>
      <b val="1"/>
      <color theme="3"/>
      <sz val="11"/>
      <scheme val="minor"/>
    </font>
    <font>
      <name val="Calibri"/>
      <family val="2"/>
      <color rgb="FF9C5700"/>
      <sz val="11"/>
      <scheme val="minor"/>
    </font>
    <font>
      <name val="Calibri"/>
      <family val="2"/>
      <color rgb="FF3F3F76"/>
      <sz val="11"/>
      <scheme val="minor"/>
    </font>
    <font>
      <name val="Calibri"/>
      <family val="2"/>
      <b val="1"/>
      <color rgb="FF3F3F3F"/>
      <sz val="11"/>
      <scheme val="minor"/>
    </font>
    <font>
      <name val="Calibri"/>
      <family val="2"/>
      <b val="1"/>
      <color rgb="FFFA7D00"/>
      <sz val="11"/>
      <scheme val="minor"/>
    </font>
    <font>
      <name val="Calibri"/>
      <family val="2"/>
      <color rgb="FFFA7D00"/>
      <sz val="11"/>
      <scheme val="minor"/>
    </font>
    <font>
      <name val="Calibri"/>
      <family val="2"/>
      <b val="1"/>
      <color theme="0"/>
      <sz val="11"/>
      <scheme val="minor"/>
    </font>
    <font>
      <name val="Calibri"/>
      <family val="2"/>
      <i val="1"/>
      <color rgb="FF7F7F7F"/>
      <sz val="11"/>
      <scheme val="minor"/>
    </font>
    <font>
      <name val="Calibri"/>
      <family val="2"/>
      <color theme="0"/>
      <sz val="11"/>
      <scheme val="minor"/>
    </font>
    <font>
      <name val="Arial"/>
      <family val="2"/>
      <sz val="10"/>
    </font>
    <font>
      <name val="Calibri"/>
      <family val="2"/>
      <b val="1"/>
      <color indexed="8"/>
      <sz val="11"/>
      <scheme val="minor"/>
    </font>
    <font>
      <name val="Arial"/>
      <family val="2"/>
      <color theme="0"/>
      <sz val="10"/>
    </font>
    <font>
      <name val="Arial"/>
      <family val="2"/>
      <b val="1"/>
      <color theme="0"/>
      <sz val="10"/>
    </font>
    <font>
      <name val="Calibri"/>
      <family val="2"/>
      <b val="1"/>
      <color theme="0"/>
      <sz val="10"/>
      <scheme val="minor"/>
    </font>
    <font>
      <name val="Arial"/>
      <family val="2"/>
      <color theme="0"/>
      <sz val="10"/>
      <vertAlign val="superscript"/>
    </font>
    <font>
      <name val="Arial"/>
      <family val="2"/>
      <color theme="0"/>
      <sz val="7"/>
    </font>
    <font>
      <name val="Arial"/>
      <family val="2"/>
      <color theme="0"/>
      <sz val="7"/>
      <vertAlign val="superscript"/>
    </font>
    <font>
      <name val="Arial"/>
      <family val="2"/>
      <b val="1"/>
      <color theme="0"/>
      <sz val="7"/>
    </font>
    <font>
      <name val="Arial"/>
      <family val="2"/>
      <b val="1"/>
      <color theme="0"/>
      <sz val="7"/>
      <vertAlign val="superscript"/>
    </font>
    <font>
      <name val="Arial"/>
      <family val="2"/>
      <b val="1"/>
      <i val="1"/>
      <color theme="0"/>
      <sz val="7"/>
    </font>
    <font>
      <name val="Arial"/>
      <family val="2"/>
      <sz val="10"/>
    </font>
    <font>
      <name val="Arial"/>
      <family val="2"/>
      <b val="1"/>
      <sz val="10"/>
      <vertAlign val="superscript"/>
    </font>
    <font>
      <name val="Arial"/>
      <family val="2"/>
      <b val="1"/>
      <sz val="16"/>
    </font>
    <font>
      <name val="Calibri"/>
      <family val="2"/>
      <b val="1"/>
      <color theme="1"/>
      <sz val="11"/>
      <u val="single"/>
      <scheme val="minor"/>
    </font>
    <font>
      <name val="Arial"/>
      <family val="2"/>
      <b val="1"/>
      <color theme="1"/>
      <sz val="11"/>
    </font>
    <font>
      <name val="Arial"/>
      <family val="2"/>
      <color theme="1"/>
      <sz val="11"/>
    </font>
    <font>
      <name val="Arial"/>
      <family val="2"/>
      <b val="1"/>
      <color theme="0"/>
      <sz val="10"/>
    </font>
    <font>
      <name val="Arial"/>
      <family val="2"/>
      <b val="1"/>
      <sz val="10"/>
    </font>
    <font>
      <name val="Calibri"/>
      <family val="2"/>
      <b val="1"/>
      <sz val="11"/>
      <scheme val="minor"/>
    </font>
    <font>
      <name val="Arial"/>
      <family val="2"/>
      <b val="1"/>
      <color rgb="FFFFFFFF"/>
      <sz val="12"/>
    </font>
    <font>
      <name val="Arial"/>
      <family val="2"/>
      <b val="1"/>
      <color rgb="FFFFFFFF"/>
      <sz val="12"/>
      <vertAlign val="superscript"/>
    </font>
    <font>
      <name val="Calibri"/>
      <family val="2"/>
      <b val="1"/>
      <color rgb="FFFFFFFF"/>
      <sz val="11"/>
    </font>
    <font>
      <name val="Calibri"/>
      <family val="2"/>
      <color rgb="FFFFFFFF"/>
      <sz val="11"/>
    </font>
    <font>
      <name val="Calibri"/>
      <family val="2"/>
      <color rgb="FF0563C1"/>
      <sz val="11"/>
      <u val="single"/>
    </font>
    <font>
      <name val="Arial"/>
      <family val="2"/>
      <color theme="1"/>
      <sz val="16"/>
    </font>
    <font>
      <name val="Arial"/>
      <sz val="10"/>
    </font>
    <font>
      <name val="Arial"/>
      <b val="1"/>
      <sz val="10"/>
    </font>
    <font>
      <name val="Arial"/>
      <color indexed="8"/>
      <sz val="10"/>
    </font>
    <font>
      <name val="Arial"/>
      <b val="1"/>
      <color indexed="8"/>
      <sz val="10"/>
    </font>
    <font>
      <name val="Calibri"/>
      <sz val="12"/>
    </font>
    <font>
      <name val="Calibri"/>
      <sz val="11"/>
    </font>
    <font>
      <name val="Arial"/>
      <sz val="12"/>
    </font>
    <font>
      <name val="Arial"/>
      <b val="1"/>
      <i val="1"/>
      <sz val="10"/>
    </font>
    <font>
      <name val="Arial"/>
      <i val="1"/>
      <sz val="10"/>
    </font>
    <font>
      <name val="Arial"/>
      <b val="1"/>
      <sz val="12"/>
    </font>
    <font>
      <name val="Arial"/>
      <color theme="1"/>
      <sz val="12"/>
    </font>
    <font>
      <b val="1"/>
      <color rgb="000000FF"/>
    </font>
  </fonts>
  <fills count="52">
    <fill>
      <patternFill/>
    </fill>
    <fill>
      <patternFill patternType="gray125"/>
    </fill>
    <fill>
      <patternFill patternType="solid">
        <fgColor rgb="FFC6EFCE"/>
      </patternFill>
    </fill>
    <fill>
      <patternFill patternType="solid">
        <fgColor rgb="FFFFC7CE"/>
      </patternFill>
    </fill>
    <fill>
      <patternFill patternType="solid">
        <fgColor rgb="FF366092"/>
        <bgColor rgb="FF000000"/>
      </patternFill>
    </fill>
    <fill>
      <patternFill patternType="solid">
        <fgColor theme="4" tint="-0.249977111117893"/>
        <bgColor indexed="64"/>
      </patternFill>
    </fill>
    <fill>
      <patternFill patternType="solid">
        <fgColor rgb="FFFFFF00"/>
        <bgColor indexed="64"/>
      </patternFill>
    </fill>
    <fill>
      <patternFill patternType="solid">
        <fgColor rgb="FFFFFFFF"/>
        <bgColor indexed="64"/>
      </patternFill>
    </fill>
    <fill>
      <patternFill patternType="solid">
        <fgColor theme="0" tint="-0.249977111117893"/>
        <bgColor indexed="64"/>
      </patternFill>
    </fill>
    <fill>
      <patternFill patternType="solid">
        <fgColor theme="0"/>
        <bgColor indexed="64"/>
      </patternFill>
    </fill>
    <fill>
      <patternFill patternType="solid">
        <fgColor rgb="FFFFFFCC"/>
      </patternFill>
    </fill>
    <fill>
      <patternFill patternType="solid">
        <fgColor indexed="43"/>
        <bgColor indexed="64"/>
      </patternFill>
    </fill>
    <fill>
      <patternFill patternType="solid">
        <fgColor indexed="44"/>
        <bgColor indexed="64"/>
      </patternFill>
    </fill>
    <fill>
      <patternFill patternType="solid">
        <fgColor indexed="20"/>
        <bgColor indexed="64"/>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theme="4"/>
      </patternFill>
    </fill>
    <fill>
      <patternFill patternType="solid">
        <fgColor theme="4" tint="0.7999816888943144"/>
        <bgColor indexed="65"/>
      </patternFill>
    </fill>
    <fill>
      <patternFill patternType="solid">
        <fgColor theme="4" tint="0.5999938962981048"/>
        <bgColor indexed="65"/>
      </patternFill>
    </fill>
    <fill>
      <patternFill patternType="solid">
        <fgColor theme="4" tint="0.3999755851924192"/>
        <bgColor indexed="65"/>
      </patternFill>
    </fill>
    <fill>
      <patternFill patternType="solid">
        <fgColor theme="5"/>
      </patternFill>
    </fill>
    <fill>
      <patternFill patternType="solid">
        <fgColor theme="5" tint="0.7999816888943144"/>
        <bgColor indexed="65"/>
      </patternFill>
    </fill>
    <fill>
      <patternFill patternType="solid">
        <fgColor theme="5" tint="0.5999938962981048"/>
        <bgColor indexed="65"/>
      </patternFill>
    </fill>
    <fill>
      <patternFill patternType="solid">
        <fgColor theme="5" tint="0.3999755851924192"/>
        <bgColor indexed="65"/>
      </patternFill>
    </fill>
    <fill>
      <patternFill patternType="solid">
        <fgColor theme="6"/>
      </patternFill>
    </fill>
    <fill>
      <patternFill patternType="solid">
        <fgColor theme="6" tint="0.7999816888943144"/>
        <bgColor indexed="65"/>
      </patternFill>
    </fill>
    <fill>
      <patternFill patternType="solid">
        <fgColor theme="6" tint="0.5999938962981048"/>
        <bgColor indexed="65"/>
      </patternFill>
    </fill>
    <fill>
      <patternFill patternType="solid">
        <fgColor theme="6" tint="0.3999755851924192"/>
        <bgColor indexed="65"/>
      </patternFill>
    </fill>
    <fill>
      <patternFill patternType="solid">
        <fgColor theme="7"/>
      </patternFill>
    </fill>
    <fill>
      <patternFill patternType="solid">
        <fgColor theme="7" tint="0.7999816888943144"/>
        <bgColor indexed="65"/>
      </patternFill>
    </fill>
    <fill>
      <patternFill patternType="solid">
        <fgColor theme="7" tint="0.5999938962981048"/>
        <bgColor indexed="65"/>
      </patternFill>
    </fill>
    <fill>
      <patternFill patternType="solid">
        <fgColor theme="7" tint="0.3999755851924192"/>
        <bgColor indexed="65"/>
      </patternFill>
    </fill>
    <fill>
      <patternFill patternType="solid">
        <fgColor theme="8"/>
      </patternFill>
    </fill>
    <fill>
      <patternFill patternType="solid">
        <fgColor theme="8" tint="0.7999816888943144"/>
        <bgColor indexed="65"/>
      </patternFill>
    </fill>
    <fill>
      <patternFill patternType="solid">
        <fgColor theme="8" tint="0.5999938962981048"/>
        <bgColor indexed="65"/>
      </patternFill>
    </fill>
    <fill>
      <patternFill patternType="solid">
        <fgColor theme="8" tint="0.3999755851924192"/>
        <bgColor indexed="65"/>
      </patternFill>
    </fill>
    <fill>
      <patternFill patternType="solid">
        <fgColor theme="9"/>
      </patternFill>
    </fill>
    <fill>
      <patternFill patternType="solid">
        <fgColor theme="9" tint="0.7999816888943144"/>
        <bgColor indexed="65"/>
      </patternFill>
    </fill>
    <fill>
      <patternFill patternType="solid">
        <fgColor theme="9" tint="0.5999938962981048"/>
        <bgColor indexed="65"/>
      </patternFill>
    </fill>
    <fill>
      <patternFill patternType="solid">
        <fgColor theme="9" tint="0.3999755851924192"/>
        <bgColor indexed="65"/>
      </patternFill>
    </fill>
    <fill>
      <patternFill patternType="solid">
        <fgColor rgb="FF002060"/>
        <bgColor indexed="64"/>
      </patternFill>
    </fill>
    <fill>
      <patternFill patternType="solid">
        <fgColor theme="1"/>
        <bgColor indexed="64"/>
      </patternFill>
    </fill>
    <fill>
      <patternFill patternType="solid">
        <fgColor theme="8" tint="0.7999816888943144"/>
        <bgColor indexed="64"/>
      </patternFill>
    </fill>
    <fill>
      <patternFill patternType="solid">
        <fgColor theme="0" tint="-0.0499893185216834"/>
        <bgColor indexed="64"/>
      </patternFill>
    </fill>
    <fill>
      <patternFill patternType="solid">
        <fgColor theme="4" tint="0.7999816888943144"/>
        <bgColor indexed="64"/>
      </patternFill>
    </fill>
    <fill>
      <patternFill patternType="solid">
        <fgColor rgb="FF00285F"/>
        <bgColor indexed="64"/>
      </patternFill>
    </fill>
    <fill>
      <patternFill patternType="solid">
        <fgColor rgb="FF0549AB"/>
      </patternFill>
    </fill>
    <fill>
      <patternFill patternType="solid">
        <fgColor rgb="FFE2F2FB"/>
      </patternFill>
    </fill>
    <fill>
      <patternFill patternType="solid">
        <fgColor rgb="FFF1F1F1"/>
      </patternFill>
    </fill>
    <fill>
      <patternFill patternType="solid">
        <fgColor rgb="00FFFF00"/>
        <bgColor rgb="00FFFF00"/>
      </patternFill>
    </fill>
  </fills>
  <borders count="62">
    <border>
      <left/>
      <right/>
      <top/>
      <bottom/>
      <diagonal/>
    </border>
    <border>
      <left/>
      <right style="medium">
        <color indexed="64"/>
      </right>
      <top style="medium">
        <color indexed="64"/>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bottom style="medium">
        <color indexed="64"/>
      </bottom>
      <diagonal/>
    </border>
    <border>
      <left/>
      <right/>
      <top/>
      <bottom style="thin">
        <color rgb="FF000000"/>
      </bottom>
      <diagonal/>
    </border>
    <border>
      <left/>
      <right/>
      <top/>
      <bottom style="medium">
        <color indexed="64"/>
      </bottom>
      <diagonal/>
    </border>
    <border>
      <left/>
      <right/>
      <top style="medium">
        <color indexed="64"/>
      </top>
      <bottom/>
      <diagonal/>
    </border>
    <border>
      <left/>
      <right style="thin">
        <color indexed="64"/>
      </right>
      <top style="medium">
        <color indexed="64"/>
      </top>
      <bottom/>
      <diagonal/>
    </border>
    <border>
      <left style="thin">
        <color indexed="64"/>
      </left>
      <right/>
      <top style="medium">
        <color indexed="64"/>
      </top>
      <bottom/>
      <diagonal/>
    </border>
    <border>
      <left/>
      <right style="thin">
        <color indexed="64"/>
      </right>
      <top/>
      <bottom/>
      <diagonal/>
    </border>
    <border>
      <left style="thin">
        <color indexed="64"/>
      </left>
      <right/>
      <top/>
      <bottom/>
      <diagonal/>
    </border>
    <border>
      <left/>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right/>
      <top style="medium">
        <color indexed="64"/>
      </top>
      <bottom style="thin">
        <color indexed="64"/>
      </bottom>
      <diagonal/>
    </border>
    <border>
      <left/>
      <right/>
      <top style="thin">
        <color indexed="64"/>
      </top>
      <bottom/>
      <diagonal/>
    </border>
    <border>
      <left/>
      <right/>
      <top style="thin">
        <color indexed="64"/>
      </top>
      <bottom style="thin">
        <color indexed="64"/>
      </bottom>
      <diagonal/>
    </border>
    <border>
      <left style="medium">
        <color indexed="64"/>
      </left>
      <right style="medium">
        <color indexed="64"/>
      </right>
      <top/>
      <bottom/>
      <diagonal/>
    </border>
    <border>
      <left/>
      <right style="medium">
        <color indexed="64"/>
      </right>
      <top/>
      <bottom/>
      <diagonal/>
    </border>
    <border>
      <left style="thin">
        <color indexed="64"/>
      </left>
      <right style="thin">
        <color indexed="64"/>
      </right>
      <top/>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rgb="FFB2B2B2"/>
      </left>
      <right style="thin">
        <color rgb="FFB2B2B2"/>
      </right>
      <top style="thin">
        <color rgb="FFB2B2B2"/>
      </top>
      <bottom style="thin">
        <color rgb="FFB2B2B2"/>
      </bottom>
      <diagonal/>
    </border>
    <border>
      <left/>
      <right/>
      <top/>
      <bottom style="thick">
        <color theme="4"/>
      </bottom>
      <diagonal/>
    </border>
    <border>
      <left/>
      <right/>
      <top/>
      <bottom style="thick">
        <color theme="4" tint="0.499984740745262"/>
      </bottom>
      <diagonal/>
    </border>
    <border>
      <left/>
      <right/>
      <top/>
      <bottom style="medium">
        <color theme="4" tint="0.399975585192419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
      <left style="thin">
        <color indexed="0"/>
      </left>
      <right style="thin">
        <color indexed="0"/>
      </right>
      <top style="thin">
        <color indexed="0"/>
      </top>
      <bottom style="thin">
        <color indexed="0"/>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thin">
        <color indexed="64"/>
      </left>
      <right style="thin">
        <color indexed="64"/>
      </right>
      <top/>
      <bottom style="medium">
        <color indexed="64"/>
      </bottom>
      <diagonal/>
    </border>
    <border>
      <left style="thin">
        <color indexed="64"/>
      </left>
      <right/>
      <top/>
      <bottom style="medium">
        <color indexed="64"/>
      </bottom>
      <diagonal/>
    </border>
    <border>
      <left/>
      <right/>
      <top style="mediumDashed">
        <color indexed="64"/>
      </top>
      <bottom/>
      <diagonal/>
    </border>
    <border>
      <left/>
      <right/>
      <top/>
      <bottom style="mediumDashed">
        <color indexed="64"/>
      </bottom>
      <diagonal/>
    </border>
    <border>
      <left/>
      <right style="thin">
        <color indexed="64"/>
      </right>
      <top style="thin">
        <color indexed="64"/>
      </top>
      <bottom/>
      <diagonal/>
    </border>
    <border>
      <left style="medium">
        <color indexed="64"/>
      </left>
      <right/>
      <top/>
      <bottom/>
      <diagonal/>
    </border>
    <border>
      <left style="thin">
        <color indexed="64"/>
      </left>
      <right style="thin">
        <color indexed="64"/>
      </right>
      <top style="medium">
        <color indexed="64"/>
      </top>
      <bottom/>
      <diagonal/>
    </border>
  </borders>
  <cellStyleXfs count="1574">
    <xf numFmtId="0" fontId="1" fillId="0" borderId="0"/>
    <xf numFmtId="9" fontId="1" fillId="0" borderId="0"/>
    <xf numFmtId="0" fontId="2" fillId="2" borderId="0"/>
    <xf numFmtId="0" fontId="3" fillId="3" borderId="0"/>
    <xf numFmtId="9" fontId="1" fillId="0" borderId="0"/>
    <xf numFmtId="43" fontId="1" fillId="0" borderId="0"/>
    <xf numFmtId="0" fontId="20" fillId="0" borderId="0"/>
    <xf numFmtId="0" fontId="117" fillId="0" borderId="0"/>
    <xf numFmtId="0" fontId="117" fillId="0" borderId="0"/>
    <xf numFmtId="0" fontId="25" fillId="0" borderId="0" applyAlignment="1" applyProtection="1">
      <alignment vertical="top"/>
      <protection locked="0" hidden="0"/>
    </xf>
    <xf numFmtId="43" fontId="117" fillId="0" borderId="0"/>
    <xf numFmtId="0" fontId="1" fillId="0" borderId="0"/>
    <xf numFmtId="0" fontId="117" fillId="0" borderId="0"/>
    <xf numFmtId="0" fontId="117" fillId="0" borderId="0"/>
    <xf numFmtId="0" fontId="117" fillId="0" borderId="0"/>
    <xf numFmtId="0" fontId="117" fillId="0" borderId="0"/>
    <xf numFmtId="0" fontId="117" fillId="0" borderId="0"/>
    <xf numFmtId="0" fontId="1" fillId="0" borderId="0"/>
    <xf numFmtId="0" fontId="117" fillId="0" borderId="0"/>
    <xf numFmtId="0" fontId="117" fillId="0" borderId="0"/>
    <xf numFmtId="0" fontId="117" fillId="0" borderId="0"/>
    <xf numFmtId="0" fontId="117" fillId="0" borderId="0"/>
    <xf numFmtId="0" fontId="117" fillId="0" borderId="0"/>
    <xf numFmtId="0" fontId="44" fillId="0" borderId="0"/>
    <xf numFmtId="43" fontId="44" fillId="0" borderId="0"/>
    <xf numFmtId="43" fontId="1" fillId="0" borderId="0"/>
    <xf numFmtId="0" fontId="117" fillId="0" borderId="0"/>
    <xf numFmtId="0" fontId="53" fillId="0" borderId="0"/>
    <xf numFmtId="0" fontId="117" fillId="0" borderId="0"/>
    <xf numFmtId="0" fontId="117" fillId="0" borderId="0"/>
    <xf numFmtId="0" fontId="66" fillId="0" borderId="0"/>
    <xf numFmtId="0" fontId="117" fillId="0" borderId="0"/>
    <xf numFmtId="0" fontId="35" fillId="0" borderId="0"/>
    <xf numFmtId="0" fontId="117" fillId="0" borderId="0"/>
    <xf numFmtId="0" fontId="117" fillId="11" borderId="0" applyProtection="1">
      <protection locked="0" hidden="0"/>
    </xf>
    <xf numFmtId="0" fontId="117" fillId="11" borderId="0" applyProtection="1">
      <protection locked="0" hidden="0"/>
    </xf>
    <xf numFmtId="0" fontId="117" fillId="12" borderId="21" applyAlignment="1" applyProtection="1">
      <alignment horizontal="center" vertical="center"/>
      <protection locked="0" hidden="0"/>
    </xf>
    <xf numFmtId="0" fontId="117" fillId="12" borderId="21" applyAlignment="1" applyProtection="1">
      <alignment horizontal="center" vertical="center"/>
      <protection locked="0" hidden="0"/>
    </xf>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3" fontId="117" fillId="0" borderId="0"/>
    <xf numFmtId="3" fontId="117" fillId="0" borderId="0"/>
    <xf numFmtId="3" fontId="117" fillId="0" borderId="0"/>
    <xf numFmtId="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0" fontId="117" fillId="13" borderId="0" applyProtection="1">
      <protection locked="0" hidden="0"/>
    </xf>
    <xf numFmtId="0" fontId="117" fillId="13" borderId="0" applyProtection="1">
      <protection locked="0" hidden="0"/>
    </xf>
    <xf numFmtId="0" fontId="124" fillId="12" borderId="0" applyAlignment="1" applyProtection="1">
      <alignment vertical="center"/>
      <protection locked="0" hidden="0"/>
    </xf>
    <xf numFmtId="0" fontId="124" fillId="0" borderId="0" applyProtection="1">
      <protection locked="0" hidden="0"/>
    </xf>
    <xf numFmtId="0" fontId="54" fillId="0" borderId="0" applyProtection="1">
      <protection locked="0" hidden="0"/>
    </xf>
    <xf numFmtId="0" fontId="124" fillId="0" borderId="0"/>
    <xf numFmtId="0" fontId="124" fillId="0" borderId="0"/>
    <xf numFmtId="0" fontId="72" fillId="0" borderId="0" applyAlignment="1" applyProtection="1">
      <alignment vertical="top"/>
      <protection locked="0" hidden="0"/>
    </xf>
    <xf numFmtId="0" fontId="73" fillId="0" borderId="0" applyAlignment="1" applyProtection="1">
      <alignment vertical="top"/>
      <protection locked="0" hidden="0"/>
    </xf>
    <xf numFmtId="0" fontId="117" fillId="0" borderId="0"/>
    <xf numFmtId="0" fontId="117" fillId="0" borderId="0"/>
    <xf numFmtId="0" fontId="117" fillId="0" borderId="0"/>
    <xf numFmtId="0" fontId="117" fillId="0" borderId="0"/>
    <xf numFmtId="0" fontId="117" fillId="0" borderId="0"/>
    <xf numFmtId="0" fontId="117" fillId="0" borderId="0"/>
    <xf numFmtId="0" fontId="117" fillId="0" borderId="0"/>
    <xf numFmtId="0" fontId="117" fillId="0" borderId="0"/>
    <xf numFmtId="0" fontId="117" fillId="0" borderId="0"/>
    <xf numFmtId="0" fontId="35" fillId="0" borderId="0"/>
    <xf numFmtId="0" fontId="117" fillId="0" borderId="0"/>
    <xf numFmtId="0" fontId="117" fillId="0" borderId="0"/>
    <xf numFmtId="0" fontId="117" fillId="0" borderId="0"/>
    <xf numFmtId="0" fontId="117" fillId="0" borderId="0"/>
    <xf numFmtId="0" fontId="117" fillId="0" borderId="0"/>
    <xf numFmtId="0" fontId="117" fillId="0" borderId="0"/>
    <xf numFmtId="0" fontId="117" fillId="0" borderId="0"/>
    <xf numFmtId="0" fontId="117" fillId="0" borderId="0"/>
    <xf numFmtId="0" fontId="117" fillId="0" borderId="0"/>
    <xf numFmtId="0" fontId="1" fillId="10" borderId="31"/>
    <xf numFmtId="9" fontId="117" fillId="0" borderId="0"/>
    <xf numFmtId="9" fontId="117" fillId="0" borderId="0"/>
    <xf numFmtId="9" fontId="117" fillId="0" borderId="0"/>
    <xf numFmtId="0" fontId="117" fillId="0" borderId="0"/>
    <xf numFmtId="0" fontId="117" fillId="12" borderId="18" applyAlignment="1" applyProtection="1">
      <alignment vertical="center"/>
      <protection locked="0" hidden="0"/>
    </xf>
    <xf numFmtId="0" fontId="117" fillId="12" borderId="18" applyAlignment="1" applyProtection="1">
      <alignment vertical="center"/>
      <protection locked="0" hidden="0"/>
    </xf>
    <xf numFmtId="0" fontId="117" fillId="11" borderId="0" applyProtection="1">
      <protection locked="0" hidden="0"/>
    </xf>
    <xf numFmtId="0" fontId="117" fillId="11" borderId="0" applyProtection="1">
      <protection locked="0" hidden="0"/>
    </xf>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0" fontId="53" fillId="0" borderId="0"/>
    <xf numFmtId="0" fontId="1" fillId="0" borderId="0"/>
    <xf numFmtId="0" fontId="73" fillId="0" borderId="0"/>
    <xf numFmtId="0" fontId="25" fillId="0" borderId="0" applyAlignment="1" applyProtection="1">
      <alignment vertical="top"/>
      <protection locked="0" hidden="0"/>
    </xf>
    <xf numFmtId="0" fontId="74" fillId="0" borderId="33"/>
    <xf numFmtId="0" fontId="53" fillId="0" borderId="0"/>
    <xf numFmtId="0" fontId="23" fillId="0" borderId="32"/>
    <xf numFmtId="0" fontId="73" fillId="0" borderId="0"/>
    <xf numFmtId="0" fontId="75" fillId="0" borderId="0" applyAlignment="1" applyProtection="1">
      <alignment vertical="top"/>
      <protection locked="0" hidden="0"/>
    </xf>
    <xf numFmtId="0" fontId="75" fillId="0" borderId="0" applyAlignment="1" applyProtection="1">
      <alignment vertical="top"/>
      <protection locked="0" hidden="0"/>
    </xf>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0" fontId="76" fillId="0" borderId="0"/>
    <xf numFmtId="0" fontId="44" fillId="0" borderId="0"/>
    <xf numFmtId="0" fontId="66" fillId="0" borderId="0"/>
    <xf numFmtId="0" fontId="63" fillId="0" borderId="40"/>
    <xf numFmtId="9" fontId="1" fillId="0" borderId="0"/>
    <xf numFmtId="0" fontId="1" fillId="0" borderId="0"/>
    <xf numFmtId="0" fontId="6" fillId="0" borderId="0"/>
    <xf numFmtId="0" fontId="6" fillId="0" borderId="0"/>
    <xf numFmtId="9" fontId="6" fillId="0" borderId="0"/>
    <xf numFmtId="0" fontId="67" fillId="0" borderId="0"/>
    <xf numFmtId="0" fontId="67" fillId="0" borderId="0"/>
    <xf numFmtId="0" fontId="78" fillId="0" borderId="32"/>
    <xf numFmtId="0" fontId="79" fillId="0" borderId="33"/>
    <xf numFmtId="0" fontId="80" fillId="0" borderId="34"/>
    <xf numFmtId="0" fontId="80" fillId="0" borderId="0"/>
    <xf numFmtId="0" fontId="81" fillId="2" borderId="0"/>
    <xf numFmtId="0" fontId="82" fillId="3" borderId="0"/>
    <xf numFmtId="0" fontId="83" fillId="14" borderId="0"/>
    <xf numFmtId="0" fontId="84" fillId="15" borderId="35"/>
    <xf numFmtId="0" fontId="85" fillId="16" borderId="36"/>
    <xf numFmtId="0" fontId="86" fillId="16" borderId="35"/>
    <xf numFmtId="0" fontId="87" fillId="0" borderId="37"/>
    <xf numFmtId="0" fontId="88" fillId="17" borderId="38"/>
    <xf numFmtId="0" fontId="77" fillId="0" borderId="0"/>
    <xf numFmtId="0" fontId="44" fillId="10" borderId="31"/>
    <xf numFmtId="0" fontId="89" fillId="0" borderId="0"/>
    <xf numFmtId="0" fontId="32" fillId="0" borderId="39"/>
    <xf numFmtId="0" fontId="90" fillId="18" borderId="0"/>
    <xf numFmtId="0" fontId="44" fillId="19" borderId="0"/>
    <xf numFmtId="0" fontId="44" fillId="20" borderId="0"/>
    <xf numFmtId="0" fontId="44" fillId="21" borderId="0"/>
    <xf numFmtId="0" fontId="90" fillId="22" borderId="0"/>
    <xf numFmtId="0" fontId="44" fillId="23" borderId="0"/>
    <xf numFmtId="0" fontId="44" fillId="24" borderId="0"/>
    <xf numFmtId="0" fontId="44" fillId="25" borderId="0"/>
    <xf numFmtId="0" fontId="90" fillId="26" borderId="0"/>
    <xf numFmtId="0" fontId="44" fillId="27" borderId="0"/>
    <xf numFmtId="0" fontId="44" fillId="28" borderId="0"/>
    <xf numFmtId="0" fontId="44" fillId="29" borderId="0"/>
    <xf numFmtId="0" fontId="90" fillId="30" borderId="0"/>
    <xf numFmtId="0" fontId="44" fillId="31" borderId="0"/>
    <xf numFmtId="0" fontId="44" fillId="32" borderId="0"/>
    <xf numFmtId="0" fontId="44" fillId="33" borderId="0"/>
    <xf numFmtId="0" fontId="90" fillId="34" borderId="0"/>
    <xf numFmtId="0" fontId="44" fillId="35" borderId="0"/>
    <xf numFmtId="0" fontId="44" fillId="36" borderId="0"/>
    <xf numFmtId="0" fontId="44" fillId="37" borderId="0"/>
    <xf numFmtId="0" fontId="90" fillId="38" borderId="0"/>
    <xf numFmtId="0" fontId="44" fillId="39" borderId="0"/>
    <xf numFmtId="0" fontId="44" fillId="40" borderId="0"/>
    <xf numFmtId="0" fontId="44" fillId="41" borderId="0"/>
    <xf numFmtId="0" fontId="66"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9" fontId="20" fillId="0" borderId="0"/>
    <xf numFmtId="43" fontId="6"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0" fontId="95" fillId="0" borderId="0"/>
    <xf numFmtId="0" fontId="96" fillId="0" borderId="32"/>
    <xf numFmtId="0" fontId="74" fillId="0" borderId="33"/>
    <xf numFmtId="0" fontId="97" fillId="0" borderId="34"/>
    <xf numFmtId="0" fontId="97" fillId="0" borderId="0"/>
    <xf numFmtId="0" fontId="99" fillId="15" borderId="35"/>
    <xf numFmtId="0" fontId="100" fillId="16" borderId="36"/>
    <xf numFmtId="0" fontId="101" fillId="16" borderId="35"/>
    <xf numFmtId="0" fontId="102" fillId="0" borderId="37"/>
    <xf numFmtId="0" fontId="103" fillId="17" borderId="38"/>
    <xf numFmtId="0" fontId="49" fillId="0" borderId="0"/>
    <xf numFmtId="0" fontId="104" fillId="0" borderId="0"/>
    <xf numFmtId="0" fontId="4" fillId="0" borderId="39"/>
    <xf numFmtId="0" fontId="105" fillId="18" borderId="0"/>
    <xf numFmtId="0" fontId="1" fillId="19" borderId="0"/>
    <xf numFmtId="0" fontId="1" fillId="20" borderId="0"/>
    <xf numFmtId="0" fontId="105" fillId="22" borderId="0"/>
    <xf numFmtId="0" fontId="1" fillId="23" borderId="0"/>
    <xf numFmtId="0" fontId="1" fillId="24" borderId="0"/>
    <xf numFmtId="0" fontId="105" fillId="26" borderId="0"/>
    <xf numFmtId="0" fontId="1" fillId="27" borderId="0"/>
    <xf numFmtId="0" fontId="1" fillId="28" borderId="0"/>
    <xf numFmtId="0" fontId="105" fillId="30" borderId="0"/>
    <xf numFmtId="0" fontId="1" fillId="31" borderId="0"/>
    <xf numFmtId="0" fontId="1" fillId="32" borderId="0"/>
    <xf numFmtId="0" fontId="105" fillId="34" borderId="0"/>
    <xf numFmtId="0" fontId="1" fillId="35" borderId="0"/>
    <xf numFmtId="0" fontId="1" fillId="36" borderId="0"/>
    <xf numFmtId="0" fontId="105" fillId="38" borderId="0"/>
    <xf numFmtId="0" fontId="1" fillId="39" borderId="0"/>
    <xf numFmtId="0" fontId="1" fillId="4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0" fontId="1" fillId="21" borderId="0"/>
    <xf numFmtId="0" fontId="1" fillId="33" borderId="0"/>
    <xf numFmtId="0" fontId="1" fillId="37" borderId="0"/>
    <xf numFmtId="0" fontId="1" fillId="29" borderId="0"/>
    <xf numFmtId="0" fontId="117" fillId="0" borderId="0"/>
    <xf numFmtId="0" fontId="1" fillId="25" borderId="0"/>
    <xf numFmtId="0" fontId="1" fillId="41" borderId="0"/>
    <xf numFmtId="0" fontId="98" fillId="14" borderId="0"/>
    <xf numFmtId="0" fontId="76"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0" fontId="117" fillId="0" borderId="0"/>
    <xf numFmtId="0" fontId="117" fillId="0" borderId="0"/>
    <xf numFmtId="0" fontId="73"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0" fontId="25" fillId="0" borderId="0" applyAlignment="1" applyProtection="1">
      <alignment vertical="top"/>
      <protection locked="0" hidden="0"/>
    </xf>
    <xf numFmtId="0" fontId="73"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17"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cellStyleXfs>
  <cellXfs count="1167">
    <xf numFmtId="0" fontId="0" fillId="0" borderId="0" pivotButton="0" quotePrefix="0" xfId="0"/>
    <xf numFmtId="0" fontId="5" fillId="4" borderId="1" applyAlignment="1" pivotButton="0" quotePrefix="0" xfId="0">
      <alignment horizontal="center" vertical="center" wrapText="1"/>
    </xf>
    <xf numFmtId="0" fontId="6" fillId="0" borderId="0" applyAlignment="1" pivotButton="0" quotePrefix="0" xfId="0">
      <alignment horizontal="center"/>
    </xf>
    <xf numFmtId="0" fontId="6" fillId="0" borderId="0" pivotButton="0" quotePrefix="0" xfId="0"/>
    <xf numFmtId="0" fontId="7" fillId="0" borderId="0" pivotButton="0" quotePrefix="0" xfId="0"/>
    <xf numFmtId="0" fontId="8" fillId="0" borderId="0" pivotButton="0" quotePrefix="0" xfId="0"/>
    <xf numFmtId="0" fontId="11" fillId="0" borderId="5" applyAlignment="1" pivotButton="0" quotePrefix="0" xfId="0">
      <alignment vertical="center" wrapText="1"/>
    </xf>
    <xf numFmtId="164" fontId="13" fillId="0" borderId="4" pivotButton="0" quotePrefix="0" xfId="0"/>
    <xf numFmtId="164" fontId="0" fillId="0" borderId="0" pivotButton="0" quotePrefix="0" xfId="0"/>
    <xf numFmtId="165" fontId="13" fillId="0" borderId="4" pivotButton="0" quotePrefix="0" xfId="0"/>
    <xf numFmtId="166" fontId="0" fillId="0" borderId="0" pivotButton="0" quotePrefix="0" xfId="0"/>
    <xf numFmtId="0" fontId="23" fillId="0" borderId="0" pivotButton="0" quotePrefix="0" xfId="7"/>
    <xf numFmtId="0" fontId="24" fillId="0" borderId="0" pivotButton="0" quotePrefix="0" xfId="7"/>
    <xf numFmtId="0" fontId="23" fillId="0" borderId="0" pivotButton="0" quotePrefix="0" xfId="0"/>
    <xf numFmtId="0" fontId="0" fillId="0" borderId="0" applyAlignment="1" pivotButton="0" quotePrefix="0" xfId="0">
      <alignment horizontal="left" wrapText="1"/>
    </xf>
    <xf numFmtId="0" fontId="23" fillId="0" borderId="0" pivotButton="0" quotePrefix="0" xfId="8"/>
    <xf numFmtId="0" fontId="26" fillId="0" borderId="0" pivotButton="0" quotePrefix="0" xfId="0"/>
    <xf numFmtId="0" fontId="23" fillId="0" borderId="0" applyAlignment="1" pivotButton="0" quotePrefix="0" xfId="0">
      <alignment horizontal="right"/>
    </xf>
    <xf numFmtId="0" fontId="22" fillId="0" borderId="0" pivotButton="0" quotePrefix="0" xfId="0"/>
    <xf numFmtId="0" fontId="25" fillId="0" borderId="0" pivotButton="0" quotePrefix="0" xfId="9"/>
    <xf numFmtId="0" fontId="22" fillId="0" borderId="0" pivotButton="0" quotePrefix="0" xfId="7"/>
    <xf numFmtId="167" fontId="22" fillId="0" borderId="0" pivotButton="0" quotePrefix="0" xfId="0"/>
    <xf numFmtId="167" fontId="22" fillId="0" borderId="0" applyAlignment="1" pivotButton="0" quotePrefix="0" xfId="0">
      <alignment horizontal="right"/>
    </xf>
    <xf numFmtId="164" fontId="22" fillId="0" borderId="0" pivotButton="0" quotePrefix="0" xfId="0"/>
    <xf numFmtId="164" fontId="22" fillId="0" borderId="0" pivotButton="0" quotePrefix="0" xfId="7"/>
    <xf numFmtId="0" fontId="27" fillId="0" borderId="0" pivotButton="0" quotePrefix="0" xfId="0"/>
    <xf numFmtId="0" fontId="27" fillId="0" borderId="0" pivotButton="0" quotePrefix="0" xfId="7"/>
    <xf numFmtId="167" fontId="23" fillId="0" borderId="0" pivotButton="0" quotePrefix="0" xfId="7"/>
    <xf numFmtId="0" fontId="23" fillId="0" borderId="0" applyProtection="1" pivotButton="0" quotePrefix="0" xfId="7">
      <protection locked="0" hidden="0"/>
    </xf>
    <xf numFmtId="167" fontId="23" fillId="0" borderId="0" applyProtection="1" pivotButton="0" quotePrefix="0" xfId="7">
      <protection locked="0" hidden="0"/>
    </xf>
    <xf numFmtId="167" fontId="23" fillId="0" borderId="0" applyAlignment="1" applyProtection="1" pivotButton="0" quotePrefix="0" xfId="7">
      <alignment horizontal="right"/>
      <protection locked="0" hidden="0"/>
    </xf>
    <xf numFmtId="0" fontId="23" fillId="0" borderId="0" applyAlignment="1" applyProtection="1" pivotButton="0" quotePrefix="0" xfId="7">
      <alignment horizontal="left"/>
      <protection locked="0" hidden="0"/>
    </xf>
    <xf numFmtId="0" fontId="30" fillId="0" borderId="0" applyProtection="1" pivotButton="0" quotePrefix="0" xfId="7">
      <protection locked="0" hidden="0"/>
    </xf>
    <xf numFmtId="167" fontId="30" fillId="0" borderId="0" applyProtection="1" pivotButton="0" quotePrefix="0" xfId="7">
      <protection locked="0" hidden="0"/>
    </xf>
    <xf numFmtId="167" fontId="31" fillId="0" borderId="0" applyAlignment="1" applyProtection="1" pivotButton="0" quotePrefix="0" xfId="7">
      <alignment horizontal="right"/>
      <protection locked="0" hidden="0"/>
    </xf>
    <xf numFmtId="0" fontId="30" fillId="0" borderId="0" applyAlignment="1" applyProtection="1" pivotButton="0" quotePrefix="0" xfId="7">
      <alignment horizontal="left"/>
      <protection locked="0" hidden="0"/>
    </xf>
    <xf numFmtId="167" fontId="30" fillId="0" borderId="0" applyAlignment="1" applyProtection="1" pivotButton="0" quotePrefix="0" xfId="7">
      <alignment horizontal="left"/>
      <protection locked="0" hidden="0"/>
    </xf>
    <xf numFmtId="0" fontId="31" fillId="0" borderId="0" applyProtection="1" pivotButton="0" quotePrefix="0" xfId="7">
      <protection locked="0" hidden="0"/>
    </xf>
    <xf numFmtId="167" fontId="31" fillId="0" borderId="0" applyProtection="1" pivotButton="0" quotePrefix="0" xfId="7">
      <protection locked="0" hidden="0"/>
    </xf>
    <xf numFmtId="0" fontId="33" fillId="0" borderId="0" pivotButton="0" quotePrefix="0" xfId="7"/>
    <xf numFmtId="0" fontId="31" fillId="0" borderId="0" applyAlignment="1" applyProtection="1" pivotButton="0" quotePrefix="0" xfId="7">
      <alignment horizontal="left"/>
      <protection locked="0" hidden="0"/>
    </xf>
    <xf numFmtId="167" fontId="23" fillId="0" borderId="0" pivotButton="0" quotePrefix="0" xfId="0"/>
    <xf numFmtId="0" fontId="34" fillId="0" borderId="0" applyProtection="1" pivotButton="0" quotePrefix="0" xfId="7">
      <protection locked="0" hidden="0"/>
    </xf>
    <xf numFmtId="167" fontId="34" fillId="0" borderId="0" applyProtection="1" pivotButton="0" quotePrefix="0" xfId="7">
      <protection locked="0" hidden="0"/>
    </xf>
    <xf numFmtId="0" fontId="35" fillId="0" borderId="7" pivotButton="0" quotePrefix="0" xfId="0"/>
    <xf numFmtId="0" fontId="31" fillId="0" borderId="7" applyProtection="1" pivotButton="0" quotePrefix="0" xfId="0">
      <protection locked="0" hidden="0"/>
    </xf>
    <xf numFmtId="167" fontId="31" fillId="0" borderId="7" applyProtection="1" pivotButton="0" quotePrefix="0" xfId="0">
      <protection locked="0" hidden="0"/>
    </xf>
    <xf numFmtId="0" fontId="31" fillId="0" borderId="0" applyAlignment="1" applyProtection="1" pivotButton="0" quotePrefix="0" xfId="0">
      <alignment horizontal="center" vertical="center"/>
      <protection locked="0" hidden="0"/>
    </xf>
    <xf numFmtId="0" fontId="31" fillId="0" borderId="0" applyAlignment="1" applyProtection="1" pivotButton="0" quotePrefix="0" xfId="7">
      <alignment horizontal="center" vertical="center"/>
      <protection locked="0" hidden="0"/>
    </xf>
    <xf numFmtId="0" fontId="31" fillId="0" borderId="0" applyAlignment="1" applyProtection="1" pivotButton="0" quotePrefix="0" xfId="0">
      <alignment horizontal="right"/>
      <protection locked="0" hidden="0"/>
    </xf>
    <xf numFmtId="0" fontId="31" fillId="0" borderId="0" applyAlignment="1" applyProtection="1" pivotButton="0" quotePrefix="0" xfId="0">
      <alignment horizontal="right" wrapText="1"/>
      <protection locked="0" hidden="0"/>
    </xf>
    <xf numFmtId="0" fontId="35" fillId="0" borderId="13" applyAlignment="1" pivotButton="0" quotePrefix="0" xfId="0">
      <alignment horizontal="right" vertical="top" wrapText="1"/>
    </xf>
    <xf numFmtId="0" fontId="31" fillId="0" borderId="0" applyAlignment="1" applyProtection="1" pivotButton="0" quotePrefix="0" xfId="7">
      <alignment horizontal="center" wrapText="1"/>
      <protection locked="0" hidden="0"/>
    </xf>
    <xf numFmtId="0" fontId="31" fillId="0" borderId="0" applyAlignment="1" applyProtection="1" pivotButton="0" quotePrefix="0" xfId="0">
      <alignment horizontal="center" wrapText="1"/>
      <protection locked="0" hidden="0"/>
    </xf>
    <xf numFmtId="0" fontId="31" fillId="0" borderId="0" applyAlignment="1" applyProtection="1" pivotButton="0" quotePrefix="0" xfId="7">
      <alignment horizontal="right" wrapText="1"/>
      <protection locked="0" hidden="0"/>
    </xf>
    <xf numFmtId="1" fontId="0" fillId="0" borderId="0" pivotButton="0" quotePrefix="0" xfId="0"/>
    <xf numFmtId="167" fontId="0" fillId="0" borderId="0" pivotButton="0" quotePrefix="0" xfId="0"/>
    <xf numFmtId="167" fontId="27" fillId="0" borderId="0" pivotButton="0" quotePrefix="0" xfId="0"/>
    <xf numFmtId="0" fontId="36" fillId="0" borderId="0" applyAlignment="1" pivotButton="0" quotePrefix="1" xfId="0">
      <alignment horizontal="left" vertical="center" wrapText="1"/>
    </xf>
    <xf numFmtId="0" fontId="35" fillId="0" borderId="0" applyAlignment="1" pivotButton="0" quotePrefix="1" xfId="0">
      <alignment horizontal="left" vertical="center"/>
    </xf>
    <xf numFmtId="0" fontId="35" fillId="0" borderId="0" applyAlignment="1" pivotButton="0" quotePrefix="0" xfId="0">
      <alignment horizontal="left" vertical="center"/>
    </xf>
    <xf numFmtId="0" fontId="39" fillId="0" borderId="0" pivotButton="0" quotePrefix="0" xfId="0"/>
    <xf numFmtId="0" fontId="36" fillId="0" borderId="0" applyAlignment="1" pivotButton="0" quotePrefix="1" xfId="0">
      <alignment horizontal="left" vertical="center"/>
    </xf>
    <xf numFmtId="167" fontId="22" fillId="0" borderId="0" pivotButton="0" quotePrefix="0" xfId="7"/>
    <xf numFmtId="0" fontId="41" fillId="0" borderId="0" applyProtection="1" pivotButton="0" quotePrefix="0" xfId="7">
      <protection locked="0" hidden="0"/>
    </xf>
    <xf numFmtId="167" fontId="41" fillId="0" borderId="0" applyProtection="1" pivotButton="0" quotePrefix="0" xfId="7">
      <protection locked="0" hidden="0"/>
    </xf>
    <xf numFmtId="0" fontId="41" fillId="0" borderId="0" applyAlignment="1" applyProtection="1" pivotButton="0" quotePrefix="0" xfId="7">
      <alignment horizontal="left"/>
      <protection locked="0" hidden="0"/>
    </xf>
    <xf numFmtId="167" fontId="41" fillId="0" borderId="0" applyAlignment="1" applyProtection="1" pivotButton="0" quotePrefix="0" xfId="7">
      <alignment horizontal="left"/>
      <protection locked="0" hidden="0"/>
    </xf>
    <xf numFmtId="167" fontId="31" fillId="0" borderId="0" applyAlignment="1" applyProtection="1" pivotButton="0" quotePrefix="0" xfId="7">
      <alignment horizontal="left"/>
      <protection locked="0" hidden="0"/>
    </xf>
    <xf numFmtId="0" fontId="31" fillId="0" borderId="0" applyAlignment="1" pivotButton="0" quotePrefix="0" xfId="0">
      <alignment horizontal="center" wrapText="1"/>
    </xf>
    <xf numFmtId="167" fontId="31" fillId="0" borderId="0" pivotButton="0" quotePrefix="0" xfId="0"/>
    <xf numFmtId="0" fontId="31" fillId="0" borderId="0" pivotButton="0" quotePrefix="0" xfId="7"/>
    <xf numFmtId="0" fontId="1" fillId="0" borderId="0" pivotButton="0" quotePrefix="0" xfId="11"/>
    <xf numFmtId="167" fontId="1" fillId="0" borderId="0" pivotButton="0" quotePrefix="0" xfId="11"/>
    <xf numFmtId="0" fontId="35" fillId="0" borderId="0" applyAlignment="1" pivotButton="0" quotePrefix="0" xfId="14">
      <alignment horizontal="right"/>
    </xf>
    <xf numFmtId="0" fontId="23" fillId="0" borderId="0" applyAlignment="1" pivotButton="0" quotePrefix="0" xfId="0">
      <alignment horizontal="left"/>
    </xf>
    <xf numFmtId="0" fontId="0" fillId="0" borderId="0" applyAlignment="1" pivotButton="0" quotePrefix="0" xfId="0">
      <alignment horizontal="left"/>
    </xf>
    <xf numFmtId="0" fontId="23" fillId="0" borderId="0" pivotButton="0" quotePrefix="0" xfId="15"/>
    <xf numFmtId="0" fontId="39" fillId="0" borderId="0" pivotButton="0" quotePrefix="0" xfId="7"/>
    <xf numFmtId="168" fontId="26" fillId="0" borderId="0" pivotButton="0" quotePrefix="0" xfId="0"/>
    <xf numFmtId="0" fontId="23" fillId="0" borderId="0" applyAlignment="1" pivotButton="0" quotePrefix="0" xfId="0">
      <alignment horizontal="left" wrapText="1"/>
    </xf>
    <xf numFmtId="168" fontId="23" fillId="0" borderId="0" applyAlignment="1" pivotButton="0" quotePrefix="0" xfId="0">
      <alignment horizontal="right" wrapText="1"/>
    </xf>
    <xf numFmtId="169" fontId="26" fillId="0" borderId="0" applyAlignment="1" pivotButton="0" quotePrefix="0" xfId="16">
      <alignment wrapText="1"/>
    </xf>
    <xf numFmtId="168" fontId="26" fillId="0" borderId="0" applyAlignment="1" pivotButton="0" quotePrefix="0" xfId="0">
      <alignment horizontal="right" wrapText="1"/>
    </xf>
    <xf numFmtId="170" fontId="26" fillId="0" borderId="0" pivotButton="0" quotePrefix="0" xfId="0"/>
    <xf numFmtId="3" fontId="0" fillId="0" borderId="0" pivotButton="0" quotePrefix="0" xfId="0"/>
    <xf numFmtId="3" fontId="0" fillId="0" borderId="0" applyAlignment="1" pivotButton="0" quotePrefix="0" xfId="0">
      <alignment horizontal="right"/>
    </xf>
    <xf numFmtId="0" fontId="44" fillId="0" borderId="0" applyAlignment="1" pivotButton="0" quotePrefix="0" xfId="15">
      <alignment wrapText="1"/>
    </xf>
    <xf numFmtId="0" fontId="44" fillId="0" borderId="0" pivotButton="0" quotePrefix="0" xfId="0"/>
    <xf numFmtId="0" fontId="44" fillId="0" borderId="0" applyAlignment="1" pivotButton="0" quotePrefix="0" xfId="17">
      <alignment wrapText="1"/>
    </xf>
    <xf numFmtId="0" fontId="22" fillId="0" borderId="0" pivotButton="0" quotePrefix="0" xfId="18"/>
    <xf numFmtId="0" fontId="1" fillId="0" borderId="0" pivotButton="0" quotePrefix="0" xfId="19"/>
    <xf numFmtId="0" fontId="45" fillId="0" borderId="0" applyAlignment="1" pivotButton="0" quotePrefix="0" xfId="19">
      <alignment horizontal="left"/>
    </xf>
    <xf numFmtId="0" fontId="22" fillId="0" borderId="0" pivotButton="0" quotePrefix="0" xfId="19"/>
    <xf numFmtId="0" fontId="46" fillId="0" borderId="7" applyAlignment="1" pivotButton="0" quotePrefix="0" xfId="19">
      <alignment horizontal="left" vertical="top"/>
    </xf>
    <xf numFmtId="0" fontId="1" fillId="0" borderId="7" pivotButton="0" quotePrefix="0" xfId="19"/>
    <xf numFmtId="0" fontId="45" fillId="0" borderId="7" applyAlignment="1" pivotButton="0" quotePrefix="0" xfId="19">
      <alignment horizontal="left"/>
    </xf>
    <xf numFmtId="0" fontId="22" fillId="0" borderId="7" pivotButton="0" quotePrefix="0" xfId="19"/>
    <xf numFmtId="0" fontId="35" fillId="0" borderId="7" applyAlignment="1" pivotButton="0" quotePrefix="0" xfId="19">
      <alignment horizontal="right"/>
    </xf>
    <xf numFmtId="0" fontId="47" fillId="0" borderId="0" applyAlignment="1" pivotButton="0" quotePrefix="0" xfId="19">
      <alignment vertical="center"/>
    </xf>
    <xf numFmtId="0" fontId="35" fillId="0" borderId="13" applyAlignment="1" pivotButton="0" quotePrefix="0" xfId="19">
      <alignment vertical="center" wrapText="1"/>
    </xf>
    <xf numFmtId="0" fontId="35" fillId="0" borderId="0" applyAlignment="1" pivotButton="0" quotePrefix="0" xfId="19">
      <alignment vertical="center" wrapText="1"/>
    </xf>
    <xf numFmtId="0" fontId="35" fillId="0" borderId="0" applyAlignment="1" pivotButton="0" quotePrefix="0" xfId="19">
      <alignment horizontal="right" wrapText="1"/>
    </xf>
    <xf numFmtId="0" fontId="35" fillId="0" borderId="13" applyAlignment="1" pivotButton="0" quotePrefix="0" xfId="19">
      <alignment horizontal="right" wrapText="1"/>
    </xf>
    <xf numFmtId="16" fontId="35" fillId="0" borderId="13" applyAlignment="1" pivotButton="0" quotePrefix="0" xfId="19">
      <alignment horizontal="right" wrapText="1"/>
    </xf>
    <xf numFmtId="16" fontId="35" fillId="0" borderId="0" applyAlignment="1" pivotButton="0" quotePrefix="1" xfId="19">
      <alignment horizontal="right" wrapText="1"/>
    </xf>
    <xf numFmtId="0" fontId="35" fillId="0" borderId="0" applyAlignment="1" pivotButton="0" quotePrefix="0" xfId="19">
      <alignment horizontal="right"/>
    </xf>
    <xf numFmtId="0" fontId="35" fillId="0" borderId="17" applyAlignment="1" pivotButton="0" quotePrefix="0" xfId="19">
      <alignment horizontal="right"/>
    </xf>
    <xf numFmtId="167" fontId="47" fillId="0" borderId="0" pivotButton="0" quotePrefix="0" xfId="20"/>
    <xf numFmtId="167" fontId="47" fillId="0" borderId="0" pivotButton="0" quotePrefix="0" xfId="21"/>
    <xf numFmtId="0" fontId="27" fillId="0" borderId="0" pivotButton="0" quotePrefix="0" xfId="20"/>
    <xf numFmtId="0" fontId="27" fillId="0" borderId="0" pivotButton="0" quotePrefix="0" xfId="21"/>
    <xf numFmtId="0" fontId="27" fillId="0" borderId="0" pivotButton="0" quotePrefix="0" xfId="19"/>
    <xf numFmtId="167" fontId="1" fillId="0" borderId="0" pivotButton="0" quotePrefix="0" xfId="20"/>
    <xf numFmtId="167" fontId="1" fillId="0" borderId="0" pivotButton="0" quotePrefix="0" xfId="21"/>
    <xf numFmtId="0" fontId="22" fillId="0" borderId="0" pivotButton="0" quotePrefix="0" xfId="19"/>
    <xf numFmtId="0" fontId="27" fillId="0" borderId="0" applyAlignment="1" pivotButton="0" quotePrefix="0" xfId="9">
      <alignment vertical="center" wrapText="1"/>
    </xf>
    <xf numFmtId="0" fontId="27" fillId="0" borderId="0" pivotButton="0" quotePrefix="0" xfId="20"/>
    <xf numFmtId="0" fontId="35" fillId="0" borderId="8" applyAlignment="1" pivotButton="0" quotePrefix="0" xfId="20">
      <alignment horizontal="right" vertical="top"/>
    </xf>
    <xf numFmtId="0" fontId="35" fillId="0" borderId="0" applyAlignment="1" pivotButton="0" quotePrefix="0" xfId="20">
      <alignment horizontal="right" vertical="top"/>
    </xf>
    <xf numFmtId="0" fontId="22" fillId="0" borderId="0" applyAlignment="1" pivotButton="0" quotePrefix="0" xfId="20">
      <alignment vertical="top"/>
    </xf>
    <xf numFmtId="0" fontId="38" fillId="0" borderId="0" applyAlignment="1" pivotButton="0" quotePrefix="0" xfId="20">
      <alignment horizontal="right"/>
    </xf>
    <xf numFmtId="0" fontId="35" fillId="0" borderId="0" applyAlignment="1" pivotButton="0" quotePrefix="0" xfId="20">
      <alignment horizontal="left" vertical="center" wrapText="1"/>
    </xf>
    <xf numFmtId="0" fontId="22" fillId="0" borderId="0" pivotButton="0" quotePrefix="0" xfId="23"/>
    <xf numFmtId="0" fontId="44" fillId="0" borderId="0" pivotButton="0" quotePrefix="0" xfId="23"/>
    <xf numFmtId="0" fontId="22" fillId="0" borderId="0" applyAlignment="1" pivotButton="0" quotePrefix="0" xfId="23">
      <alignment horizontal="right" wrapText="1"/>
    </xf>
    <xf numFmtId="164" fontId="22" fillId="0" borderId="0" pivotButton="0" quotePrefix="0" xfId="23"/>
    <xf numFmtId="0" fontId="22" fillId="0" borderId="14" applyAlignment="1" pivotButton="0" quotePrefix="0" xfId="23">
      <alignment horizontal="right" wrapText="1"/>
    </xf>
    <xf numFmtId="0" fontId="22" fillId="0" borderId="13" applyAlignment="1" pivotButton="0" quotePrefix="0" xfId="23">
      <alignment horizontal="right" wrapText="1"/>
    </xf>
    <xf numFmtId="0" fontId="22" fillId="0" borderId="15" applyAlignment="1" pivotButton="0" quotePrefix="0" xfId="23">
      <alignment horizontal="right" wrapText="1"/>
    </xf>
    <xf numFmtId="0" fontId="23" fillId="0" borderId="0" pivotButton="0" quotePrefix="0" xfId="23"/>
    <xf numFmtId="164" fontId="3" fillId="3" borderId="4" pivotButton="0" quotePrefix="0" xfId="3"/>
    <xf numFmtId="164" fontId="2" fillId="2" borderId="4" pivotButton="0" quotePrefix="0" xfId="2"/>
    <xf numFmtId="167" fontId="3" fillId="3" borderId="4" pivotButton="0" quotePrefix="0" xfId="3"/>
    <xf numFmtId="167" fontId="2" fillId="2" borderId="4" pivotButton="0" quotePrefix="0" xfId="2"/>
    <xf numFmtId="164" fontId="27" fillId="0" borderId="0" pivotButton="0" quotePrefix="0" xfId="7"/>
    <xf numFmtId="0" fontId="22" fillId="0" borderId="0" applyAlignment="1" pivotButton="0" quotePrefix="0" xfId="7">
      <alignment horizontal="right"/>
    </xf>
    <xf numFmtId="0" fontId="22" fillId="0" borderId="0" applyAlignment="1" pivotButton="0" quotePrefix="0" xfId="0">
      <alignment horizontal="right"/>
    </xf>
    <xf numFmtId="0" fontId="22" fillId="0" borderId="12" pivotButton="0" quotePrefix="0" xfId="0"/>
    <xf numFmtId="169" fontId="22" fillId="0" borderId="0" applyAlignment="1" pivotButton="0" quotePrefix="0" xfId="0">
      <alignment horizontal="right"/>
    </xf>
    <xf numFmtId="0" fontId="22" fillId="0" borderId="0" applyAlignment="1" pivotButton="0" quotePrefix="0" xfId="0">
      <alignment horizontal="right" wrapText="1"/>
    </xf>
    <xf numFmtId="0" fontId="51" fillId="0" borderId="0" applyAlignment="1" pivotButton="0" quotePrefix="0" xfId="26">
      <alignment vertical="center"/>
    </xf>
    <xf numFmtId="0" fontId="52" fillId="8" borderId="0" applyAlignment="1" pivotButton="0" quotePrefix="0" xfId="26">
      <alignment vertical="center"/>
    </xf>
    <xf numFmtId="0" fontId="52" fillId="0" borderId="0" applyAlignment="1" pivotButton="0" quotePrefix="0" xfId="26">
      <alignment vertical="center"/>
    </xf>
    <xf numFmtId="0" fontId="22" fillId="7" borderId="0" pivotButton="0" quotePrefix="0" xfId="0"/>
    <xf numFmtId="0" fontId="26" fillId="0" borderId="0" pivotButton="0" quotePrefix="0" xfId="12"/>
    <xf numFmtId="3" fontId="23" fillId="0" borderId="0" pivotButton="0" quotePrefix="0" xfId="12"/>
    <xf numFmtId="0" fontId="23" fillId="0" borderId="0" pivotButton="0" quotePrefix="0" xfId="12"/>
    <xf numFmtId="167" fontId="23" fillId="0" borderId="0" pivotButton="0" quotePrefix="0" xfId="12"/>
    <xf numFmtId="0" fontId="23" fillId="0" borderId="0" applyAlignment="1" pivotButton="0" quotePrefix="0" xfId="12">
      <alignment horizontal="left"/>
    </xf>
    <xf numFmtId="168" fontId="26" fillId="0" borderId="0" pivotButton="0" quotePrefix="0" xfId="12"/>
    <xf numFmtId="167" fontId="55" fillId="0" borderId="0" pivotButton="0" quotePrefix="0" xfId="7"/>
    <xf numFmtId="167" fontId="28" fillId="0" borderId="0" pivotButton="0" quotePrefix="0" xfId="7"/>
    <xf numFmtId="0" fontId="31" fillId="0" borderId="0" pivotButton="0" quotePrefix="0" xfId="0"/>
    <xf numFmtId="167" fontId="55" fillId="0" borderId="0" pivotButton="0" quotePrefix="0" xfId="0"/>
    <xf numFmtId="167" fontId="28" fillId="0" borderId="0" pivotButton="0" quotePrefix="0" xfId="0"/>
    <xf numFmtId="0" fontId="33" fillId="0" borderId="0" pivotButton="0" quotePrefix="0" xfId="0"/>
    <xf numFmtId="1" fontId="33" fillId="0" borderId="0" pivotButton="0" quotePrefix="0" xfId="0"/>
    <xf numFmtId="167" fontId="27" fillId="0" borderId="0" applyAlignment="1" pivotButton="0" quotePrefix="0" xfId="0">
      <alignment horizontal="right"/>
    </xf>
    <xf numFmtId="169" fontId="27" fillId="0" borderId="0" pivotButton="0" quotePrefix="0" xfId="0"/>
    <xf numFmtId="169" fontId="27" fillId="0" borderId="0" applyAlignment="1" pivotButton="0" quotePrefix="0" xfId="0">
      <alignment horizontal="right"/>
    </xf>
    <xf numFmtId="169" fontId="22" fillId="0" borderId="0" pivotButton="0" quotePrefix="0" xfId="0"/>
    <xf numFmtId="0" fontId="22" fillId="0" borderId="11" pivotButton="0" quotePrefix="0" xfId="0"/>
    <xf numFmtId="0" fontId="27" fillId="0" borderId="0" applyAlignment="1" pivotButton="0" quotePrefix="0" xfId="7">
      <alignment horizontal="right"/>
    </xf>
    <xf numFmtId="0" fontId="27" fillId="0" borderId="0" applyAlignment="1" pivotButton="0" quotePrefix="0" xfId="0">
      <alignment horizontal="right"/>
    </xf>
    <xf numFmtId="167" fontId="27" fillId="0" borderId="11" applyAlignment="1" pivotButton="0" quotePrefix="0" xfId="0">
      <alignment horizontal="right"/>
    </xf>
    <xf numFmtId="169" fontId="27" fillId="0" borderId="0" pivotButton="0" quotePrefix="0" xfId="7"/>
    <xf numFmtId="0" fontId="22" fillId="0" borderId="14" applyAlignment="1" pivotButton="0" quotePrefix="0" xfId="0">
      <alignment horizontal="right" wrapText="1"/>
    </xf>
    <xf numFmtId="0" fontId="22" fillId="0" borderId="13" applyAlignment="1" pivotButton="0" quotePrefix="0" xfId="0">
      <alignment horizontal="right" wrapText="1"/>
    </xf>
    <xf numFmtId="0" fontId="22" fillId="0" borderId="11" applyAlignment="1" pivotButton="0" quotePrefix="0" xfId="0">
      <alignment horizontal="right" wrapText="1"/>
    </xf>
    <xf numFmtId="0" fontId="22" fillId="0" borderId="23" applyAlignment="1" pivotButton="0" quotePrefix="0" xfId="0">
      <alignment horizontal="right" vertical="center" wrapText="1"/>
    </xf>
    <xf numFmtId="0" fontId="22" fillId="0" borderId="16" applyAlignment="1" pivotButton="0" quotePrefix="0" xfId="0">
      <alignment horizontal="right" vertical="center" wrapText="1"/>
    </xf>
    <xf numFmtId="0" fontId="22" fillId="0" borderId="22" pivotButton="0" quotePrefix="0" xfId="0"/>
    <xf numFmtId="0" fontId="22" fillId="0" borderId="16" pivotButton="0" quotePrefix="0" xfId="0"/>
    <xf numFmtId="0" fontId="22" fillId="0" borderId="23" pivotButton="0" quotePrefix="0" xfId="0"/>
    <xf numFmtId="0" fontId="54" fillId="0" borderId="0" pivotButton="0" quotePrefix="0" xfId="0"/>
    <xf numFmtId="0" fontId="26" fillId="0" borderId="0" pivotButton="0" quotePrefix="0" xfId="7"/>
    <xf numFmtId="167" fontId="56" fillId="0" borderId="0" pivotButton="0" quotePrefix="0" xfId="0"/>
    <xf numFmtId="0" fontId="57" fillId="0" borderId="0" pivotButton="0" quotePrefix="0" xfId="9"/>
    <xf numFmtId="167" fontId="31" fillId="0" borderId="0" pivotButton="0" quotePrefix="0" xfId="7"/>
    <xf numFmtId="167" fontId="58" fillId="0" borderId="0" pivotButton="0" quotePrefix="0" xfId="7"/>
    <xf numFmtId="0" fontId="59" fillId="0" borderId="0" pivotButton="0" quotePrefix="0" xfId="15"/>
    <xf numFmtId="0" fontId="23" fillId="0" borderId="11" applyAlignment="1" pivotButton="0" quotePrefix="0" xfId="7">
      <alignment horizontal="left"/>
    </xf>
    <xf numFmtId="0" fontId="23" fillId="0" borderId="0" applyAlignment="1" pivotButton="0" quotePrefix="0" xfId="7">
      <alignment horizontal="left"/>
    </xf>
    <xf numFmtId="0" fontId="45" fillId="0" borderId="0" applyAlignment="1" pivotButton="0" quotePrefix="0" xfId="0">
      <alignment horizontal="center"/>
    </xf>
    <xf numFmtId="167" fontId="22" fillId="0" borderId="0" applyAlignment="1" pivotButton="0" quotePrefix="0" xfId="7">
      <alignment horizontal="right"/>
    </xf>
    <xf numFmtId="169" fontId="22" fillId="0" borderId="0" applyAlignment="1" pivotButton="0" quotePrefix="0" xfId="7">
      <alignment horizontal="right"/>
    </xf>
    <xf numFmtId="0" fontId="60" fillId="0" borderId="0" applyAlignment="1" pivotButton="0" quotePrefix="0" xfId="0">
      <alignment vertical="center" wrapText="1"/>
    </xf>
    <xf numFmtId="167" fontId="33" fillId="0" borderId="0" pivotButton="0" quotePrefix="0" xfId="0"/>
    <xf numFmtId="171" fontId="42" fillId="0" borderId="0" applyAlignment="1" applyProtection="1" pivotButton="0" quotePrefix="0" xfId="11">
      <alignment horizontal="center"/>
      <protection locked="0" hidden="0"/>
    </xf>
    <xf numFmtId="17" fontId="42" fillId="0" borderId="0" applyAlignment="1" applyProtection="1" pivotButton="0" quotePrefix="0" xfId="11">
      <alignment horizontal="center"/>
      <protection locked="0" hidden="0"/>
    </xf>
    <xf numFmtId="17" fontId="42" fillId="0" borderId="0" applyAlignment="1" pivotButton="0" quotePrefix="0" xfId="11">
      <alignment horizontal="center"/>
    </xf>
    <xf numFmtId="17" fontId="42" fillId="0" borderId="0" applyAlignment="1" pivotButton="0" quotePrefix="0" xfId="12">
      <alignment horizontal="center"/>
    </xf>
    <xf numFmtId="17" fontId="1" fillId="0" borderId="0" applyAlignment="1" pivotButton="0" quotePrefix="0" xfId="11">
      <alignment horizontal="center"/>
    </xf>
    <xf numFmtId="17" fontId="4" fillId="0" borderId="0" applyAlignment="1" pivotButton="0" quotePrefix="0" xfId="11">
      <alignment horizontal="center"/>
    </xf>
    <xf numFmtId="14" fontId="0" fillId="0" borderId="0" pivotButton="0" quotePrefix="0" xfId="0"/>
    <xf numFmtId="14" fontId="42" fillId="0" borderId="11" applyAlignment="1" applyProtection="1" pivotButton="0" quotePrefix="0" xfId="11">
      <alignment horizontal="center"/>
      <protection locked="0" hidden="0"/>
    </xf>
    <xf numFmtId="14" fontId="42" fillId="0" borderId="21" applyAlignment="1" applyProtection="1" pivotButton="0" quotePrefix="0" xfId="11">
      <alignment horizontal="center"/>
      <protection locked="0" hidden="0"/>
    </xf>
    <xf numFmtId="14" fontId="42" fillId="0" borderId="21" applyAlignment="1" pivotButton="0" quotePrefix="0" xfId="11">
      <alignment horizontal="center"/>
    </xf>
    <xf numFmtId="14" fontId="42" fillId="0" borderId="21" applyAlignment="1" pivotButton="0" quotePrefix="0" xfId="12">
      <alignment horizontal="center"/>
    </xf>
    <xf numFmtId="14" fontId="42" fillId="0" borderId="11" applyAlignment="1" pivotButton="0" quotePrefix="0" xfId="11">
      <alignment horizontal="center"/>
    </xf>
    <xf numFmtId="14" fontId="1" fillId="0" borderId="21" applyAlignment="1" pivotButton="0" quotePrefix="0" xfId="11">
      <alignment horizontal="center"/>
    </xf>
    <xf numFmtId="15" fontId="23" fillId="0" borderId="0" pivotButton="0" quotePrefix="0" xfId="0"/>
    <xf numFmtId="0" fontId="22" fillId="0" borderId="13" pivotButton="0" quotePrefix="0" xfId="0"/>
    <xf numFmtId="167" fontId="22" fillId="0" borderId="13" applyAlignment="1" pivotButton="0" quotePrefix="0" xfId="0">
      <alignment horizontal="right"/>
    </xf>
    <xf numFmtId="0" fontId="20" fillId="0" borderId="0" pivotButton="0" quotePrefix="0" xfId="6"/>
    <xf numFmtId="9" fontId="22" fillId="0" borderId="0" pivotButton="0" quotePrefix="0" xfId="1"/>
    <xf numFmtId="0" fontId="10" fillId="4" borderId="3" applyAlignment="1" pivotButton="0" quotePrefix="0" xfId="0">
      <alignment horizontal="center" vertical="center" wrapText="1"/>
    </xf>
    <xf numFmtId="172" fontId="12" fillId="0" borderId="24" pivotButton="0" quotePrefix="0" xfId="0"/>
    <xf numFmtId="164" fontId="12" fillId="0" borderId="24" pivotButton="0" quotePrefix="0" xfId="0"/>
    <xf numFmtId="172" fontId="12" fillId="0" borderId="24" pivotButton="0" quotePrefix="0" xfId="1"/>
    <xf numFmtId="173" fontId="12" fillId="0" borderId="24" pivotButton="0" quotePrefix="0" xfId="5"/>
    <xf numFmtId="172" fontId="12" fillId="0" borderId="24" pivotButton="0" quotePrefix="0" xfId="4"/>
    <xf numFmtId="0" fontId="11" fillId="0" borderId="0" applyAlignment="1" pivotButton="0" quotePrefix="0" xfId="0">
      <alignment vertical="center" wrapText="1"/>
    </xf>
    <xf numFmtId="0" fontId="18" fillId="0" borderId="0" applyAlignment="1" pivotButton="0" quotePrefix="0" xfId="0">
      <alignment horizontal="center" vertical="center" wrapText="1"/>
    </xf>
    <xf numFmtId="172" fontId="12" fillId="0" borderId="0" pivotButton="0" quotePrefix="0" xfId="4"/>
    <xf numFmtId="165" fontId="13" fillId="0" borderId="0" pivotButton="0" quotePrefix="0" xfId="0"/>
    <xf numFmtId="0" fontId="11" fillId="0" borderId="29" applyAlignment="1" pivotButton="0" quotePrefix="0" xfId="0">
      <alignment vertical="center" wrapText="1"/>
    </xf>
    <xf numFmtId="172" fontId="12" fillId="0" borderId="30" pivotButton="0" quotePrefix="0" xfId="4"/>
    <xf numFmtId="0" fontId="22" fillId="0" borderId="0" applyAlignment="1" pivotButton="0" quotePrefix="0" xfId="20">
      <alignment vertical="top"/>
    </xf>
    <xf numFmtId="0" fontId="22" fillId="9" borderId="0" pivotButton="0" quotePrefix="0" xfId="7"/>
    <xf numFmtId="0" fontId="22" fillId="9" borderId="0" pivotButton="0" quotePrefix="0" xfId="0"/>
    <xf numFmtId="0" fontId="27" fillId="9" borderId="0" pivotButton="0" quotePrefix="0" xfId="0"/>
    <xf numFmtId="167" fontId="22" fillId="9" borderId="0" pivotButton="0" quotePrefix="0" xfId="0"/>
    <xf numFmtId="0" fontId="62" fillId="9" borderId="0" pivotButton="0" quotePrefix="0" xfId="0"/>
    <xf numFmtId="0" fontId="27" fillId="9" borderId="0" pivotButton="0" quotePrefix="0" xfId="7"/>
    <xf numFmtId="0" fontId="0" fillId="9" borderId="0" pivotButton="0" quotePrefix="0" xfId="0"/>
    <xf numFmtId="3" fontId="0" fillId="9" borderId="0" applyAlignment="1" pivotButton="0" quotePrefix="0" xfId="0">
      <alignment horizontal="right"/>
    </xf>
    <xf numFmtId="0" fontId="27" fillId="9" borderId="0" pivotButton="0" quotePrefix="0" xfId="20"/>
    <xf numFmtId="0" fontId="27" fillId="9" borderId="0" pivotButton="0" quotePrefix="0" xfId="21"/>
    <xf numFmtId="0" fontId="22" fillId="9" borderId="0" pivotButton="0" quotePrefix="0" xfId="18"/>
    <xf numFmtId="0" fontId="22" fillId="9" borderId="0" applyAlignment="1" pivotButton="0" quotePrefix="0" xfId="21">
      <alignment horizontal="right" vertical="top"/>
    </xf>
    <xf numFmtId="0" fontId="22" fillId="9" borderId="0" applyAlignment="1" pivotButton="0" quotePrefix="0" xfId="21">
      <alignment vertical="top"/>
    </xf>
    <xf numFmtId="0" fontId="63" fillId="9" borderId="0" applyAlignment="1" pivotButton="0" quotePrefix="0" xfId="21">
      <alignment horizontal="right"/>
    </xf>
    <xf numFmtId="0" fontId="22" fillId="9" borderId="0" applyAlignment="1" pivotButton="0" quotePrefix="0" xfId="21">
      <alignment vertical="center" wrapText="1"/>
    </xf>
    <xf numFmtId="0" fontId="27" fillId="9" borderId="0" applyAlignment="1" pivotButton="0" quotePrefix="0" xfId="9">
      <alignment vertical="top" wrapText="1"/>
    </xf>
    <xf numFmtId="0" fontId="27" fillId="9" borderId="0" applyAlignment="1" pivotButton="0" quotePrefix="0" xfId="9">
      <alignment vertical="center" wrapText="1"/>
    </xf>
    <xf numFmtId="0" fontId="27" fillId="9" borderId="0" pivotButton="0" quotePrefix="0" xfId="20"/>
    <xf numFmtId="1" fontId="26" fillId="0" borderId="0" pivotButton="0" quotePrefix="0" xfId="0"/>
    <xf numFmtId="1" fontId="27" fillId="0" borderId="0" pivotButton="0" quotePrefix="0" xfId="20"/>
    <xf numFmtId="167" fontId="44" fillId="0" borderId="0" pivotButton="0" quotePrefix="0" xfId="23"/>
    <xf numFmtId="167" fontId="6" fillId="0" borderId="0" pivotButton="0" quotePrefix="0" xfId="0"/>
    <xf numFmtId="0" fontId="1" fillId="0" borderId="0" applyAlignment="1" pivotButton="0" quotePrefix="0" xfId="11">
      <alignment horizontal="center"/>
    </xf>
    <xf numFmtId="167" fontId="4" fillId="0" borderId="0" pivotButton="0" quotePrefix="0" xfId="11"/>
    <xf numFmtId="0" fontId="4" fillId="0" borderId="0" pivotButton="0" quotePrefix="0" xfId="11"/>
    <xf numFmtId="1" fontId="4" fillId="0" borderId="0" pivotButton="0" quotePrefix="0" xfId="11"/>
    <xf numFmtId="1" fontId="1" fillId="0" borderId="0" pivotButton="0" quotePrefix="0" xfId="11"/>
    <xf numFmtId="167" fontId="19" fillId="0" borderId="0" pivotButton="0" quotePrefix="0" xfId="23"/>
    <xf numFmtId="0" fontId="65" fillId="0" borderId="0" pivotButton="0" quotePrefix="0" xfId="11"/>
    <xf numFmtId="167" fontId="65" fillId="0" borderId="0" pivotButton="0" quotePrefix="0" xfId="11"/>
    <xf numFmtId="0" fontId="49" fillId="0" borderId="0" pivotButton="0" quotePrefix="0" xfId="0"/>
    <xf numFmtId="0" fontId="23" fillId="9" borderId="0" pivotButton="0" quotePrefix="0" xfId="7"/>
    <xf numFmtId="0" fontId="70" fillId="9" borderId="0" pivotButton="0" quotePrefix="0" xfId="0"/>
    <xf numFmtId="0" fontId="70" fillId="9" borderId="0" applyAlignment="1" pivotButton="0" quotePrefix="0" xfId="0">
      <alignment wrapText="1"/>
    </xf>
    <xf numFmtId="174" fontId="23" fillId="9" borderId="0" applyAlignment="1" pivotButton="0" quotePrefix="0" xfId="0">
      <alignment wrapText="1"/>
    </xf>
    <xf numFmtId="167" fontId="56" fillId="9" borderId="0" pivotButton="0" quotePrefix="0" xfId="0"/>
    <xf numFmtId="0" fontId="43" fillId="9" borderId="0" pivotButton="0" quotePrefix="0" xfId="0"/>
    <xf numFmtId="0" fontId="22" fillId="9" borderId="0" applyAlignment="1" pivotButton="0" quotePrefix="0" xfId="0">
      <alignment wrapText="1"/>
    </xf>
    <xf numFmtId="0" fontId="22" fillId="9" borderId="0" applyAlignment="1" pivotButton="0" quotePrefix="0" xfId="0">
      <alignment horizontal="right" wrapText="1"/>
    </xf>
    <xf numFmtId="0" fontId="43" fillId="9" borderId="0" applyAlignment="1" pivotButton="0" quotePrefix="0" xfId="0">
      <alignment wrapText="1"/>
    </xf>
    <xf numFmtId="3" fontId="22" fillId="9" borderId="0" applyAlignment="1" pivotButton="0" quotePrefix="1" xfId="0">
      <alignment horizontal="right"/>
    </xf>
    <xf numFmtId="3" fontId="27" fillId="9" borderId="0" pivotButton="0" quotePrefix="0" xfId="0"/>
    <xf numFmtId="3" fontId="43" fillId="9" borderId="0" pivotButton="0" quotePrefix="0" xfId="0"/>
    <xf numFmtId="3" fontId="27" fillId="9" borderId="0" applyAlignment="1" pivotButton="0" quotePrefix="1" xfId="0">
      <alignment horizontal="right"/>
    </xf>
    <xf numFmtId="0" fontId="43" fillId="9" borderId="0" applyAlignment="1" pivotButton="0" quotePrefix="0" xfId="0">
      <alignment vertical="top"/>
    </xf>
    <xf numFmtId="171" fontId="22" fillId="9" borderId="0" pivotButton="0" quotePrefix="0" xfId="0"/>
    <xf numFmtId="3" fontId="22" fillId="9" borderId="0" pivotButton="0" quotePrefix="0" xfId="0"/>
    <xf numFmtId="0" fontId="0" fillId="0" borderId="4" pivotButton="0" quotePrefix="0" xfId="0"/>
    <xf numFmtId="0" fontId="6" fillId="0" borderId="4" pivotButton="0" quotePrefix="0" xfId="0"/>
    <xf numFmtId="0" fontId="3" fillId="3" borderId="4" pivotButton="0" quotePrefix="1" xfId="3"/>
    <xf numFmtId="0" fontId="2" fillId="2" borderId="4" pivotButton="0" quotePrefix="0" xfId="2"/>
    <xf numFmtId="0" fontId="0" fillId="0" borderId="4" pivotButton="0" quotePrefix="1" xfId="0"/>
    <xf numFmtId="164" fontId="3" fillId="3" borderId="25" pivotButton="0" quotePrefix="0" xfId="3"/>
    <xf numFmtId="49" fontId="0" fillId="0" borderId="0" pivotButton="0" quotePrefix="0" xfId="0"/>
    <xf numFmtId="0" fontId="23" fillId="0" borderId="0" pivotButton="0" quotePrefix="0" xfId="117"/>
    <xf numFmtId="0" fontId="22" fillId="0" borderId="0" pivotButton="0" quotePrefix="0" xfId="117"/>
    <xf numFmtId="1" fontId="27" fillId="0" borderId="0" pivotButton="0" quotePrefix="0" xfId="21"/>
    <xf numFmtId="0" fontId="0" fillId="0" borderId="0" pivotButton="0" quotePrefix="0" xfId="11"/>
    <xf numFmtId="10" fontId="0" fillId="0" borderId="0" pivotButton="0" quotePrefix="0" xfId="1"/>
    <xf numFmtId="0" fontId="23" fillId="9" borderId="0" pivotButton="0" quotePrefix="0" xfId="0"/>
    <xf numFmtId="0" fontId="23" fillId="9" borderId="0" applyAlignment="1" pivotButton="0" quotePrefix="0" xfId="0">
      <alignment horizontal="right"/>
    </xf>
    <xf numFmtId="0" fontId="26" fillId="9" borderId="0" pivotButton="0" quotePrefix="0" xfId="0"/>
    <xf numFmtId="0" fontId="57" fillId="9" borderId="0" pivotButton="0" quotePrefix="0" xfId="9"/>
    <xf numFmtId="0" fontId="0" fillId="0" borderId="0" applyAlignment="1" pivotButton="0" quotePrefix="0" xfId="0">
      <alignment wrapText="1"/>
    </xf>
    <xf numFmtId="3" fontId="43" fillId="9" borderId="0" applyAlignment="1" pivotButton="0" quotePrefix="0" xfId="0">
      <alignment vertical="top"/>
    </xf>
    <xf numFmtId="1" fontId="27" fillId="0" borderId="0" pivotButton="0" quotePrefix="0" xfId="20"/>
    <xf numFmtId="172" fontId="0" fillId="0" borderId="0" pivotButton="0" quotePrefix="0" xfId="1"/>
    <xf numFmtId="172" fontId="27" fillId="0" borderId="0" pivotButton="0" quotePrefix="0" xfId="1"/>
    <xf numFmtId="174" fontId="23" fillId="0" borderId="0" pivotButton="0" quotePrefix="0" xfId="0"/>
    <xf numFmtId="0" fontId="31" fillId="0" borderId="0" applyProtection="1" pivotButton="0" quotePrefix="0" xfId="0">
      <protection locked="0" hidden="0"/>
    </xf>
    <xf numFmtId="1" fontId="22" fillId="0" borderId="0" pivotButton="0" quotePrefix="0" xfId="18"/>
    <xf numFmtId="0" fontId="26" fillId="0" borderId="0" pivotButton="0" quotePrefix="0" xfId="117"/>
    <xf numFmtId="0" fontId="54" fillId="0" borderId="0" applyAlignment="1" pivotButton="0" quotePrefix="0" xfId="117">
      <alignment vertical="top"/>
    </xf>
    <xf numFmtId="0" fontId="26" fillId="0" borderId="0" applyAlignment="1" pivotButton="0" quotePrefix="0" xfId="117">
      <alignment horizontal="right"/>
    </xf>
    <xf numFmtId="0" fontId="26" fillId="0" borderId="0" applyAlignment="1" pivotButton="0" quotePrefix="0" xfId="117">
      <alignment vertical="top" wrapText="1"/>
    </xf>
    <xf numFmtId="168" fontId="26" fillId="0" borderId="0" pivotButton="0" quotePrefix="0" xfId="117"/>
    <xf numFmtId="0" fontId="23" fillId="0" borderId="0" applyAlignment="1" pivotButton="0" quotePrefix="0" xfId="117">
      <alignment horizontal="left" wrapText="1"/>
    </xf>
    <xf numFmtId="168" fontId="23" fillId="0" borderId="0" applyAlignment="1" pivotButton="0" quotePrefix="0" xfId="117">
      <alignment horizontal="right" wrapText="1"/>
    </xf>
    <xf numFmtId="0" fontId="26" fillId="0" borderId="0" applyAlignment="1" pivotButton="0" quotePrefix="0" xfId="117">
      <alignment horizontal="left"/>
    </xf>
    <xf numFmtId="0" fontId="23" fillId="0" borderId="0" applyAlignment="1" pivotButton="0" quotePrefix="0" xfId="117">
      <alignment horizontal="left"/>
    </xf>
    <xf numFmtId="167" fontId="23" fillId="0" borderId="0" pivotButton="0" quotePrefix="0" xfId="117"/>
    <xf numFmtId="168" fontId="23" fillId="0" borderId="0" pivotButton="0" quotePrefix="0" xfId="117"/>
    <xf numFmtId="3" fontId="23" fillId="0" borderId="0" pivotButton="0" quotePrefix="0" xfId="117"/>
    <xf numFmtId="9" fontId="0" fillId="0" borderId="0" pivotButton="0" quotePrefix="0" xfId="1"/>
    <xf numFmtId="0" fontId="22" fillId="0" borderId="12" pivotButton="0" quotePrefix="0" xfId="7"/>
    <xf numFmtId="172" fontId="22" fillId="0" borderId="0" pivotButton="0" quotePrefix="0" xfId="1"/>
    <xf numFmtId="173" fontId="44" fillId="0" borderId="0" pivotButton="0" quotePrefix="0" xfId="25"/>
    <xf numFmtId="173" fontId="0" fillId="0" borderId="0" pivotButton="0" quotePrefix="0" xfId="25"/>
    <xf numFmtId="0" fontId="44" fillId="0" borderId="0" pivotButton="0" quotePrefix="0" xfId="354"/>
    <xf numFmtId="17" fontId="44" fillId="0" borderId="0" pivotButton="0" quotePrefix="0" xfId="354"/>
    <xf numFmtId="0" fontId="91" fillId="0" borderId="0" pivotButton="0" quotePrefix="0" xfId="354"/>
    <xf numFmtId="0" fontId="92" fillId="0" borderId="0" pivotButton="0" quotePrefix="0" xfId="364"/>
    <xf numFmtId="0" fontId="93" fillId="0" borderId="0" applyAlignment="1" pivotButton="0" quotePrefix="0" xfId="354">
      <alignment horizontal="right" wrapText="1"/>
    </xf>
    <xf numFmtId="0" fontId="26" fillId="0" borderId="0" pivotButton="0" quotePrefix="0" xfId="354"/>
    <xf numFmtId="1" fontId="0" fillId="0" borderId="0" pivotButton="0" quotePrefix="0" xfId="11"/>
    <xf numFmtId="0" fontId="34" fillId="0" borderId="0" applyProtection="1" pivotButton="0" quotePrefix="0" xfId="354">
      <protection locked="0" hidden="0"/>
    </xf>
    <xf numFmtId="167" fontId="44" fillId="0" borderId="0" pivotButton="0" quotePrefix="0" xfId="354"/>
    <xf numFmtId="0" fontId="94" fillId="0" borderId="0" pivotButton="0" quotePrefix="0" xfId="354"/>
    <xf numFmtId="167" fontId="56" fillId="0" borderId="0" pivotButton="0" quotePrefix="0" xfId="354"/>
    <xf numFmtId="0" fontId="23" fillId="0" borderId="0" applyAlignment="1" pivotButton="0" quotePrefix="0" xfId="354">
      <alignment horizontal="left"/>
    </xf>
    <xf numFmtId="0" fontId="31" fillId="0" borderId="0" applyProtection="1" pivotButton="0" quotePrefix="0" xfId="354">
      <protection locked="0" hidden="0"/>
    </xf>
    <xf numFmtId="0" fontId="23" fillId="0" borderId="0" pivotButton="0" quotePrefix="0" xfId="354"/>
    <xf numFmtId="174" fontId="23" fillId="0" borderId="0" pivotButton="0" quotePrefix="0" xfId="354"/>
    <xf numFmtId="167" fontId="31" fillId="0" borderId="0" applyAlignment="1" applyProtection="1" pivotButton="0" quotePrefix="0" xfId="354">
      <alignment horizontal="right"/>
      <protection locked="0" hidden="0"/>
    </xf>
    <xf numFmtId="167" fontId="30" fillId="0" borderId="0" applyProtection="1" pivotButton="0" quotePrefix="0" xfId="354">
      <protection locked="0" hidden="0"/>
    </xf>
    <xf numFmtId="0" fontId="30" fillId="0" borderId="0" applyAlignment="1" applyProtection="1" pivotButton="0" quotePrefix="0" xfId="354">
      <alignment horizontal="left"/>
      <protection locked="0" hidden="0"/>
    </xf>
    <xf numFmtId="0" fontId="30" fillId="0" borderId="0" applyProtection="1" pivotButton="0" quotePrefix="0" xfId="354">
      <protection locked="0" hidden="0"/>
    </xf>
    <xf numFmtId="167" fontId="22" fillId="8" borderId="0" applyAlignment="1" pivotButton="0" quotePrefix="0" xfId="0">
      <alignment horizontal="right"/>
    </xf>
    <xf numFmtId="0" fontId="95" fillId="0" borderId="0" pivotButton="0" quotePrefix="0" xfId="869"/>
    <xf numFmtId="169" fontId="22" fillId="8" borderId="0" applyAlignment="1" pivotButton="0" quotePrefix="0" xfId="0">
      <alignment horizontal="right"/>
    </xf>
    <xf numFmtId="174" fontId="44" fillId="0" borderId="0" pivotButton="0" quotePrefix="0" xfId="354"/>
    <xf numFmtId="0" fontId="44" fillId="9" borderId="0" applyAlignment="1" pivotButton="0" quotePrefix="0" xfId="0">
      <alignment wrapText="1"/>
    </xf>
    <xf numFmtId="0" fontId="23" fillId="9" borderId="0" applyAlignment="1" applyProtection="1" pivotButton="0" quotePrefix="0" xfId="7">
      <alignment horizontal="right"/>
      <protection locked="0" hidden="0"/>
    </xf>
    <xf numFmtId="0" fontId="26" fillId="9" borderId="0" pivotButton="0" quotePrefix="0" xfId="7"/>
    <xf numFmtId="0" fontId="44" fillId="9" borderId="0" pivotButton="0" quotePrefix="0" xfId="0"/>
    <xf numFmtId="0" fontId="26" fillId="9" borderId="0" pivotButton="0" quotePrefix="0" xfId="18"/>
    <xf numFmtId="0" fontId="35" fillId="9" borderId="0" applyAlignment="1" pivotButton="0" quotePrefix="0" xfId="21">
      <alignment horizontal="center"/>
    </xf>
    <xf numFmtId="0" fontId="47" fillId="9" borderId="0" applyAlignment="1" pivotButton="0" quotePrefix="0" xfId="21">
      <alignment horizontal="left"/>
    </xf>
    <xf numFmtId="0" fontId="45" fillId="9" borderId="0" applyAlignment="1" pivotButton="0" quotePrefix="0" xfId="21">
      <alignment horizontal="center"/>
    </xf>
    <xf numFmtId="0" fontId="35" fillId="9" borderId="0" applyAlignment="1" pivotButton="0" quotePrefix="0" xfId="21">
      <alignment horizontal="right"/>
    </xf>
    <xf numFmtId="0" fontId="27" fillId="9" borderId="0" pivotButton="0" quotePrefix="0" xfId="31"/>
    <xf numFmtId="0" fontId="14" fillId="9" borderId="0" pivotButton="0" quotePrefix="0" xfId="19"/>
    <xf numFmtId="0" fontId="28" fillId="9" borderId="0" pivotButton="0" quotePrefix="0" xfId="19"/>
    <xf numFmtId="0" fontId="27" fillId="9" borderId="0" pivotButton="0" quotePrefix="0" xfId="19"/>
    <xf numFmtId="0" fontId="35" fillId="9" borderId="0" pivotButton="0" quotePrefix="0" xfId="20"/>
    <xf numFmtId="0" fontId="27" fillId="9" borderId="0" applyAlignment="1" pivotButton="0" quotePrefix="0" xfId="21">
      <alignment horizontal="left"/>
    </xf>
    <xf numFmtId="0" fontId="47" fillId="9" borderId="8" applyAlignment="1" pivotButton="0" quotePrefix="0" xfId="31">
      <alignment vertical="center"/>
    </xf>
    <xf numFmtId="0" fontId="46" fillId="9" borderId="8" pivotButton="0" quotePrefix="0" xfId="31"/>
    <xf numFmtId="0" fontId="45" fillId="9" borderId="8" pivotButton="0" quotePrefix="0" xfId="31"/>
    <xf numFmtId="0" fontId="45" fillId="9" borderId="8" pivotButton="0" quotePrefix="0" xfId="31"/>
    <xf numFmtId="0" fontId="35" fillId="9" borderId="8" applyAlignment="1" pivotButton="0" quotePrefix="0" xfId="31">
      <alignment horizontal="left"/>
    </xf>
    <xf numFmtId="0" fontId="22" fillId="9" borderId="8" pivotButton="0" quotePrefix="0" xfId="18"/>
    <xf numFmtId="0" fontId="35" fillId="9" borderId="0" pivotButton="0" quotePrefix="0" xfId="20"/>
    <xf numFmtId="0" fontId="27" fillId="9" borderId="0" pivotButton="0" quotePrefix="0" xfId="18"/>
    <xf numFmtId="0" fontId="1" fillId="9" borderId="0" pivotButton="0" quotePrefix="0" xfId="20"/>
    <xf numFmtId="0" fontId="23" fillId="9" borderId="0" applyAlignment="1" pivotButton="0" quotePrefix="0" xfId="31">
      <alignment vertical="center"/>
    </xf>
    <xf numFmtId="0" fontId="26" fillId="9" borderId="0" pivotButton="0" quotePrefix="0" xfId="31"/>
    <xf numFmtId="0" fontId="26" fillId="9" borderId="0" pivotButton="0" quotePrefix="0" xfId="31"/>
    <xf numFmtId="0" fontId="26" fillId="9" borderId="0" applyAlignment="1" pivotButton="0" quotePrefix="0" xfId="31">
      <alignment horizontal="left"/>
    </xf>
    <xf numFmtId="0" fontId="44" fillId="9" borderId="0" pivotButton="0" quotePrefix="0" xfId="31"/>
    <xf numFmtId="174" fontId="23" fillId="9" borderId="0" applyAlignment="1" pivotButton="0" quotePrefix="0" xfId="0">
      <alignment horizontal="right"/>
    </xf>
    <xf numFmtId="0" fontId="94" fillId="0" borderId="0" pivotButton="0" quotePrefix="0" xfId="404"/>
    <xf numFmtId="0" fontId="4" fillId="0" borderId="0" applyAlignment="1" pivotButton="0" quotePrefix="0" xfId="11">
      <alignment horizontal="center" wrapText="1"/>
    </xf>
    <xf numFmtId="0" fontId="1" fillId="0" borderId="0" applyAlignment="1" pivotButton="0" quotePrefix="0" xfId="11">
      <alignment wrapText="1"/>
    </xf>
    <xf numFmtId="167" fontId="1" fillId="0" borderId="0" applyAlignment="1" pivotButton="0" quotePrefix="0" xfId="11">
      <alignment wrapText="1"/>
    </xf>
    <xf numFmtId="0" fontId="54" fillId="0" borderId="0" applyProtection="1" pivotButton="0" quotePrefix="0" xfId="354">
      <protection locked="0" hidden="0"/>
    </xf>
    <xf numFmtId="0" fontId="19" fillId="0" borderId="0" pivotButton="0" quotePrefix="0" xfId="6"/>
    <xf numFmtId="0" fontId="20" fillId="0" borderId="0" applyAlignment="1" pivotButton="0" quotePrefix="0" xfId="6">
      <alignment horizontal="right"/>
    </xf>
    <xf numFmtId="0" fontId="71" fillId="0" borderId="0" pivotButton="0" quotePrefix="0" xfId="6"/>
    <xf numFmtId="0" fontId="20" fillId="0" borderId="6" applyAlignment="1" pivotButton="0" quotePrefix="0" xfId="6">
      <alignment horizontal="left" wrapText="1"/>
    </xf>
    <xf numFmtId="0" fontId="20" fillId="0" borderId="6" applyAlignment="1" pivotButton="0" quotePrefix="0" xfId="6">
      <alignment horizontal="right" wrapText="1"/>
    </xf>
    <xf numFmtId="166" fontId="4" fillId="0" borderId="0" pivotButton="0" quotePrefix="0" xfId="0"/>
    <xf numFmtId="166" fontId="107" fillId="0" borderId="0" pivotButton="0" quotePrefix="0" xfId="6"/>
    <xf numFmtId="172" fontId="4" fillId="0" borderId="0" pivotButton="0" quotePrefix="0" xfId="1"/>
    <xf numFmtId="0" fontId="4" fillId="0" borderId="0" pivotButton="0" quotePrefix="0" xfId="0"/>
    <xf numFmtId="1" fontId="35" fillId="0" borderId="0" applyAlignment="1" pivotButton="0" quotePrefix="0" xfId="20">
      <alignment horizontal="left" vertical="center" wrapText="1"/>
    </xf>
    <xf numFmtId="0" fontId="23" fillId="9" borderId="0" pivotButton="0" quotePrefix="0" xfId="8"/>
    <xf numFmtId="0" fontId="22" fillId="9" borderId="13" applyAlignment="1" pivotButton="0" quotePrefix="0" xfId="21">
      <alignment wrapText="1"/>
    </xf>
    <xf numFmtId="0" fontId="22" fillId="9" borderId="13" applyAlignment="1" pivotButton="0" quotePrefix="0" xfId="21">
      <alignment horizontal="center"/>
    </xf>
    <xf numFmtId="0" fontId="22" fillId="9" borderId="13" applyAlignment="1" pivotButton="0" quotePrefix="0" xfId="21">
      <alignment horizontal="right" wrapText="1"/>
    </xf>
    <xf numFmtId="3" fontId="22" fillId="9" borderId="13" applyAlignment="1" pivotButton="0" quotePrefix="0" xfId="21">
      <alignment horizontal="right" wrapText="1"/>
    </xf>
    <xf numFmtId="1" fontId="22" fillId="9" borderId="0" pivotButton="0" quotePrefix="0" xfId="21"/>
    <xf numFmtId="0" fontId="22" fillId="9" borderId="0" applyAlignment="1" pivotButton="0" quotePrefix="0" xfId="21">
      <alignment horizontal="center"/>
    </xf>
    <xf numFmtId="0" fontId="22" fillId="9" borderId="0" applyAlignment="1" pivotButton="0" quotePrefix="0" xfId="21">
      <alignment wrapText="1"/>
    </xf>
    <xf numFmtId="0" fontId="22" fillId="9" borderId="0" applyAlignment="1" pivotButton="0" quotePrefix="0" xfId="21">
      <alignment horizontal="right"/>
    </xf>
    <xf numFmtId="0" fontId="22" fillId="9" borderId="0" pivotButton="0" quotePrefix="0" xfId="31"/>
    <xf numFmtId="0" fontId="22" fillId="9" borderId="0" pivotButton="0" quotePrefix="0" xfId="19"/>
    <xf numFmtId="172" fontId="0" fillId="0" borderId="0" pivotButton="0" quotePrefix="0" xfId="1"/>
    <xf numFmtId="0" fontId="4" fillId="0" borderId="4" pivotButton="0" quotePrefix="0" xfId="0"/>
    <xf numFmtId="0" fontId="103" fillId="42" borderId="4" pivotButton="0" quotePrefix="0" xfId="0"/>
    <xf numFmtId="0" fontId="4" fillId="0" borderId="4" applyAlignment="1" pivotButton="0" quotePrefix="0" xfId="0">
      <alignment wrapText="1"/>
    </xf>
    <xf numFmtId="0" fontId="95" fillId="0" borderId="4" applyAlignment="1" pivotButton="0" quotePrefix="0" xfId="869">
      <alignment wrapText="1"/>
    </xf>
    <xf numFmtId="0" fontId="95" fillId="0" borderId="4" pivotButton="0" quotePrefix="0" xfId="869"/>
    <xf numFmtId="0" fontId="103" fillId="42" borderId="4" pivotButton="0" quotePrefix="0" xfId="6"/>
    <xf numFmtId="0" fontId="103" fillId="42" borderId="0" pivotButton="0" quotePrefix="0" xfId="0"/>
    <xf numFmtId="166" fontId="0" fillId="0" borderId="4" pivotButton="0" quotePrefix="0" xfId="0"/>
    <xf numFmtId="166" fontId="20" fillId="0" borderId="4" pivotButton="0" quotePrefix="0" xfId="6"/>
    <xf numFmtId="172" fontId="20" fillId="0" borderId="4" pivotButton="0" quotePrefix="0" xfId="1"/>
    <xf numFmtId="10" fontId="0" fillId="0" borderId="4" pivotButton="0" quotePrefix="0" xfId="1"/>
    <xf numFmtId="0" fontId="109" fillId="42" borderId="0" pivotButton="0" quotePrefix="0" xfId="0"/>
    <xf numFmtId="167" fontId="109" fillId="42" borderId="0" pivotButton="0" quotePrefix="0" xfId="0"/>
    <xf numFmtId="3" fontId="22" fillId="0" borderId="30" pivotButton="0" quotePrefix="0" xfId="23"/>
    <xf numFmtId="3" fontId="22" fillId="0" borderId="4" pivotButton="0" quotePrefix="0" xfId="23"/>
    <xf numFmtId="3" fontId="22" fillId="0" borderId="44" pivotButton="0" quotePrefix="0" xfId="23"/>
    <xf numFmtId="3" fontId="22" fillId="0" borderId="45" pivotButton="0" quotePrefix="0" xfId="23"/>
    <xf numFmtId="3" fontId="22" fillId="0" borderId="46" pivotButton="0" quotePrefix="0" xfId="23"/>
    <xf numFmtId="3" fontId="22" fillId="0" borderId="47" pivotButton="0" quotePrefix="0" xfId="23"/>
    <xf numFmtId="0" fontId="110" fillId="42" borderId="4" pivotButton="0" quotePrefix="0" xfId="0"/>
    <xf numFmtId="0" fontId="110" fillId="42" borderId="4" applyAlignment="1" pivotButton="0" quotePrefix="0" xfId="0">
      <alignment wrapText="1"/>
    </xf>
    <xf numFmtId="3" fontId="43" fillId="9" borderId="4" pivotButton="0" quotePrefix="0" xfId="0"/>
    <xf numFmtId="0" fontId="108" fillId="42" borderId="4" applyAlignment="1" pivotButton="0" quotePrefix="0" xfId="0">
      <alignment horizontal="right"/>
    </xf>
    <xf numFmtId="0" fontId="108" fillId="42" borderId="4" applyAlignment="1" pivotButton="0" quotePrefix="0" xfId="0">
      <alignment horizontal="right" vertical="center" wrapText="1"/>
    </xf>
    <xf numFmtId="0" fontId="109" fillId="42" borderId="4" pivotButton="0" quotePrefix="0" xfId="7"/>
    <xf numFmtId="167" fontId="22" fillId="9" borderId="4" pivotButton="0" quotePrefix="0" xfId="0"/>
    <xf numFmtId="2" fontId="22" fillId="9" borderId="4" pivotButton="0" quotePrefix="0" xfId="0"/>
    <xf numFmtId="0" fontId="108" fillId="42" borderId="4" applyAlignment="1" pivotButton="0" quotePrefix="0" xfId="0">
      <alignment horizontal="right" wrapText="1"/>
    </xf>
    <xf numFmtId="0" fontId="109" fillId="42" borderId="4" pivotButton="0" quotePrefix="0" xfId="0"/>
    <xf numFmtId="0" fontId="109" fillId="42" borderId="4" applyAlignment="1" pivotButton="0" quotePrefix="0" xfId="0">
      <alignment horizontal="right" vertical="center" wrapText="1"/>
    </xf>
    <xf numFmtId="175" fontId="22" fillId="0" borderId="4" pivotButton="0" quotePrefix="0" xfId="0"/>
    <xf numFmtId="0" fontId="109" fillId="42" borderId="4" applyAlignment="1" pivotButton="0" quotePrefix="0" xfId="7">
      <alignment wrapText="1"/>
    </xf>
    <xf numFmtId="0" fontId="112" fillId="42" borderId="4" applyAlignment="1" pivotButton="0" quotePrefix="0" xfId="0">
      <alignment horizontal="right" vertical="top" wrapText="1"/>
    </xf>
    <xf numFmtId="165" fontId="22" fillId="0" borderId="4" applyAlignment="1" pivotButton="0" quotePrefix="0" xfId="0">
      <alignment horizontal="right"/>
    </xf>
    <xf numFmtId="167" fontId="22" fillId="0" borderId="4" applyAlignment="1" pivotButton="0" quotePrefix="0" xfId="0">
      <alignment horizontal="right"/>
    </xf>
    <xf numFmtId="165" fontId="27" fillId="0" borderId="4" applyAlignment="1" pivotButton="0" quotePrefix="0" xfId="0">
      <alignment horizontal="right"/>
    </xf>
    <xf numFmtId="167" fontId="27" fillId="0" borderId="4" applyAlignment="1" pivotButton="0" quotePrefix="0" xfId="0">
      <alignment horizontal="right"/>
    </xf>
    <xf numFmtId="3" fontId="0" fillId="0" borderId="4" pivotButton="0" quotePrefix="0" xfId="0"/>
    <xf numFmtId="168" fontId="0" fillId="0" borderId="4" pivotButton="0" quotePrefix="0" xfId="0"/>
    <xf numFmtId="0" fontId="22" fillId="6" borderId="4" pivotButton="0" quotePrefix="0" xfId="18"/>
    <xf numFmtId="167" fontId="22" fillId="6" borderId="4" pivotButton="0" quotePrefix="0" xfId="18"/>
    <xf numFmtId="0" fontId="22" fillId="6" borderId="0" pivotButton="0" quotePrefix="0" xfId="18"/>
    <xf numFmtId="0" fontId="27" fillId="6" borderId="0" pivotButton="0" quotePrefix="0" xfId="20"/>
    <xf numFmtId="0" fontId="109" fillId="42" borderId="4" pivotButton="0" quotePrefix="0" xfId="18"/>
    <xf numFmtId="9" fontId="22" fillId="9" borderId="4" pivotButton="0" quotePrefix="0" xfId="1"/>
    <xf numFmtId="167" fontId="1" fillId="0" borderId="48" pivotButton="0" quotePrefix="0" xfId="11"/>
    <xf numFmtId="0" fontId="109" fillId="42" borderId="49" applyAlignment="1" pivotButton="0" quotePrefix="0" xfId="7">
      <alignment wrapText="1"/>
    </xf>
    <xf numFmtId="167" fontId="1" fillId="0" borderId="18" pivotButton="0" quotePrefix="0" xfId="11"/>
    <xf numFmtId="165" fontId="13" fillId="0" borderId="48" pivotButton="0" quotePrefix="0" xfId="0"/>
    <xf numFmtId="165" fontId="13" fillId="0" borderId="24" pivotButton="0" quotePrefix="0" xfId="0"/>
    <xf numFmtId="165" fontId="13" fillId="0" borderId="18" pivotButton="0" quotePrefix="0" xfId="0"/>
    <xf numFmtId="172" fontId="1" fillId="0" borderId="25" pivotButton="0" quotePrefix="0" xfId="1"/>
    <xf numFmtId="167" fontId="1" fillId="43" borderId="4" pivotButton="0" quotePrefix="0" xfId="11"/>
    <xf numFmtId="167" fontId="1" fillId="43" borderId="49" pivotButton="0" quotePrefix="0" xfId="11"/>
    <xf numFmtId="0" fontId="103" fillId="42" borderId="4" applyAlignment="1" pivotButton="0" quotePrefix="0" xfId="6">
      <alignment wrapText="1"/>
    </xf>
    <xf numFmtId="0" fontId="109" fillId="42" borderId="48" applyAlignment="1" pivotButton="0" quotePrefix="0" xfId="7">
      <alignment wrapText="1"/>
    </xf>
    <xf numFmtId="173" fontId="0" fillId="0" borderId="4" pivotButton="0" quotePrefix="0" xfId="25"/>
    <xf numFmtId="173" fontId="103" fillId="42" borderId="49" pivotButton="0" quotePrefix="0" xfId="25"/>
    <xf numFmtId="9" fontId="0" fillId="0" borderId="4" pivotButton="0" quotePrefix="0" xfId="1"/>
    <xf numFmtId="173" fontId="0" fillId="0" borderId="48" pivotButton="0" quotePrefix="0" xfId="25"/>
    <xf numFmtId="9" fontId="0" fillId="0" borderId="48" pivotButton="0" quotePrefix="0" xfId="1"/>
    <xf numFmtId="167" fontId="22" fillId="0" borderId="48" applyAlignment="1" pivotButton="0" quotePrefix="0" xfId="0">
      <alignment horizontal="right"/>
    </xf>
    <xf numFmtId="165" fontId="22" fillId="0" borderId="24" applyAlignment="1" pivotButton="0" quotePrefix="0" xfId="0">
      <alignment horizontal="right"/>
    </xf>
    <xf numFmtId="0" fontId="112" fillId="42" borderId="49" applyAlignment="1" pivotButton="0" quotePrefix="0" xfId="0">
      <alignment horizontal="right" vertical="top" wrapText="1"/>
    </xf>
    <xf numFmtId="167" fontId="22" fillId="0" borderId="25" applyAlignment="1" pivotButton="0" quotePrefix="0" xfId="0">
      <alignment horizontal="right"/>
    </xf>
    <xf numFmtId="167" fontId="4" fillId="44" borderId="29" pivotButton="0" quotePrefix="0" xfId="11"/>
    <xf numFmtId="167" fontId="27" fillId="44" borderId="29" applyAlignment="1" pivotButton="0" quotePrefix="0" xfId="0">
      <alignment horizontal="right"/>
    </xf>
    <xf numFmtId="172" fontId="1" fillId="0" borderId="21" pivotButton="0" quotePrefix="0" xfId="1"/>
    <xf numFmtId="172" fontId="4" fillId="44" borderId="29" pivotButton="0" quotePrefix="0" xfId="1"/>
    <xf numFmtId="173" fontId="4" fillId="44" borderId="28" pivotButton="0" quotePrefix="0" xfId="25"/>
    <xf numFmtId="173" fontId="4" fillId="44" borderId="29" pivotButton="0" quotePrefix="0" xfId="25"/>
    <xf numFmtId="9" fontId="4" fillId="44" borderId="5" pivotButton="0" quotePrefix="0" xfId="1"/>
    <xf numFmtId="9" fontId="4" fillId="44" borderId="29" pivotButton="0" quotePrefix="0" xfId="1"/>
    <xf numFmtId="0" fontId="22" fillId="9" borderId="4" pivotButton="0" quotePrefix="0" xfId="18"/>
    <xf numFmtId="1" fontId="22" fillId="9" borderId="4" pivotButton="0" quotePrefix="0" xfId="18"/>
    <xf numFmtId="3" fontId="22" fillId="0" borderId="24" pivotButton="0" quotePrefix="0" xfId="23"/>
    <xf numFmtId="0" fontId="108" fillId="42" borderId="50" applyAlignment="1" pivotButton="0" quotePrefix="0" xfId="23">
      <alignment horizontal="right" wrapText="1"/>
    </xf>
    <xf numFmtId="0" fontId="108" fillId="42" borderId="49" applyAlignment="1" pivotButton="0" quotePrefix="0" xfId="23">
      <alignment horizontal="right" wrapText="1"/>
    </xf>
    <xf numFmtId="0" fontId="108" fillId="42" borderId="51" applyAlignment="1" pivotButton="0" quotePrefix="0" xfId="23">
      <alignment horizontal="right" wrapText="1"/>
    </xf>
    <xf numFmtId="3" fontId="22" fillId="0" borderId="41" pivotButton="0" quotePrefix="0" xfId="23"/>
    <xf numFmtId="3" fontId="22" fillId="0" borderId="42" pivotButton="0" quotePrefix="0" xfId="23"/>
    <xf numFmtId="3" fontId="22" fillId="0" borderId="43" pivotButton="0" quotePrefix="0" xfId="23"/>
    <xf numFmtId="3" fontId="22" fillId="0" borderId="23" pivotButton="0" quotePrefix="0" xfId="23"/>
    <xf numFmtId="3" fontId="22" fillId="0" borderId="48" pivotButton="0" quotePrefix="0" xfId="23"/>
    <xf numFmtId="3" fontId="22" fillId="0" borderId="52" pivotButton="0" quotePrefix="0" xfId="23"/>
    <xf numFmtId="3" fontId="22" fillId="0" borderId="53" pivotButton="0" quotePrefix="0" xfId="23"/>
    <xf numFmtId="3" fontId="22" fillId="0" borderId="22" pivotButton="0" quotePrefix="0" xfId="23"/>
    <xf numFmtId="168" fontId="27" fillId="44" borderId="29" pivotButton="0" quotePrefix="0" xfId="23"/>
    <xf numFmtId="3" fontId="22" fillId="0" borderId="54" pivotButton="0" quotePrefix="0" xfId="23"/>
    <xf numFmtId="168" fontId="22" fillId="0" borderId="55" pivotButton="0" quotePrefix="0" xfId="23"/>
    <xf numFmtId="166" fontId="20" fillId="0" borderId="24" pivotButton="0" quotePrefix="0" xfId="6"/>
    <xf numFmtId="0" fontId="103" fillId="42" borderId="49" pivotButton="0" quotePrefix="0" xfId="6"/>
    <xf numFmtId="0" fontId="0" fillId="43" borderId="25" applyAlignment="1" pivotButton="0" quotePrefix="0" xfId="0">
      <alignment horizontal="center"/>
    </xf>
    <xf numFmtId="166" fontId="107" fillId="44" borderId="29" pivotButton="0" quotePrefix="0" xfId="6"/>
    <xf numFmtId="0" fontId="103" fillId="42" borderId="21" pivotButton="0" quotePrefix="0" xfId="6"/>
    <xf numFmtId="166" fontId="20" fillId="0" borderId="48" pivotButton="0" quotePrefix="0" xfId="6"/>
    <xf numFmtId="172" fontId="20" fillId="43" borderId="25" pivotButton="0" quotePrefix="0" xfId="1"/>
    <xf numFmtId="172" fontId="20" fillId="0" borderId="25" pivotButton="0" quotePrefix="0" xfId="1"/>
    <xf numFmtId="166" fontId="20" fillId="0" borderId="18" pivotButton="0" quotePrefix="0" xfId="6"/>
    <xf numFmtId="3" fontId="22" fillId="0" borderId="56" pivotButton="0" quotePrefix="0" xfId="23"/>
    <xf numFmtId="3" fontId="22" fillId="0" borderId="55" pivotButton="0" quotePrefix="0" xfId="23"/>
    <xf numFmtId="0" fontId="0" fillId="0" borderId="24" pivotButton="0" quotePrefix="0" xfId="0"/>
    <xf numFmtId="0" fontId="103" fillId="42" borderId="49" pivotButton="0" quotePrefix="0" xfId="0"/>
    <xf numFmtId="168" fontId="0" fillId="0" borderId="25" pivotButton="0" quotePrefix="0" xfId="0"/>
    <xf numFmtId="3" fontId="0" fillId="0" borderId="24" pivotButton="0" quotePrefix="0" xfId="0"/>
    <xf numFmtId="168" fontId="0" fillId="0" borderId="49" pivotButton="0" quotePrefix="0" xfId="0"/>
    <xf numFmtId="168" fontId="4" fillId="44" borderId="29" pivotButton="0" quotePrefix="0" xfId="0"/>
    <xf numFmtId="0" fontId="22" fillId="6" borderId="24" pivotButton="0" quotePrefix="0" xfId="18"/>
    <xf numFmtId="167" fontId="22" fillId="6" borderId="24" pivotButton="0" quotePrefix="0" xfId="18"/>
    <xf numFmtId="167" fontId="22" fillId="0" borderId="25" pivotButton="0" quotePrefix="0" xfId="18"/>
    <xf numFmtId="167" fontId="27" fillId="44" borderId="5" pivotButton="0" quotePrefix="0" xfId="18"/>
    <xf numFmtId="0" fontId="27" fillId="44" borderId="29" pivotButton="0" quotePrefix="0" xfId="18"/>
    <xf numFmtId="167" fontId="22" fillId="0" borderId="21" pivotButton="0" quotePrefix="0" xfId="18"/>
    <xf numFmtId="167" fontId="27" fillId="44" borderId="29" pivotButton="0" quotePrefix="0" xfId="18"/>
    <xf numFmtId="167" fontId="22" fillId="9" borderId="48" pivotButton="0" quotePrefix="0" xfId="0"/>
    <xf numFmtId="167" fontId="22" fillId="9" borderId="24" pivotButton="0" quotePrefix="0" xfId="0"/>
    <xf numFmtId="0" fontId="108" fillId="42" borderId="49" applyAlignment="1" pivotButton="0" quotePrefix="0" xfId="0">
      <alignment horizontal="right" vertical="center" wrapText="1"/>
    </xf>
    <xf numFmtId="2" fontId="22" fillId="9" borderId="25" pivotButton="0" quotePrefix="0" xfId="0"/>
    <xf numFmtId="167" fontId="27" fillId="44" borderId="29" pivotButton="0" quotePrefix="0" xfId="0"/>
    <xf numFmtId="2" fontId="27" fillId="44" borderId="29" pivotButton="0" quotePrefix="0" xfId="0"/>
    <xf numFmtId="174" fontId="23" fillId="9" borderId="0" applyAlignment="1" pivotButton="0" quotePrefix="0" xfId="0">
      <alignment horizontal="left" wrapText="1"/>
    </xf>
    <xf numFmtId="166" fontId="20" fillId="0" borderId="0" pivotButton="0" quotePrefix="0" xfId="6"/>
    <xf numFmtId="0" fontId="22" fillId="0" borderId="13" applyAlignment="1" pivotButton="0" quotePrefix="0" xfId="0">
      <alignment horizontal="right"/>
    </xf>
    <xf numFmtId="0" fontId="22" fillId="0" borderId="13" applyAlignment="1" pivotButton="0" quotePrefix="0" xfId="0">
      <alignment horizontal="right" vertical="center" wrapText="1"/>
    </xf>
    <xf numFmtId="0" fontId="24" fillId="9" borderId="0" pivotButton="0" quotePrefix="0" xfId="7"/>
    <xf numFmtId="0" fontId="23" fillId="9" borderId="0" applyAlignment="1" pivotButton="0" quotePrefix="0" xfId="7">
      <alignment horizontal="right"/>
    </xf>
    <xf numFmtId="0" fontId="23" fillId="9" borderId="0" pivotButton="0" quotePrefix="0" xfId="15"/>
    <xf numFmtId="0" fontId="22" fillId="9" borderId="0" applyAlignment="1" pivotButton="0" quotePrefix="0" xfId="0">
      <alignment horizontal="right"/>
    </xf>
    <xf numFmtId="0" fontId="69" fillId="9" borderId="0" pivotButton="0" quotePrefix="0" xfId="0"/>
    <xf numFmtId="0" fontId="63" fillId="9" borderId="0" applyAlignment="1" pivotButton="0" quotePrefix="0" xfId="0">
      <alignment horizontal="right"/>
    </xf>
    <xf numFmtId="174" fontId="23" fillId="9" borderId="0" applyAlignment="1" pivotButton="0" quotePrefix="0" xfId="0">
      <alignment horizontal="right" wrapText="1"/>
    </xf>
    <xf numFmtId="0" fontId="117" fillId="0" borderId="0" pivotButton="0" quotePrefix="0" xfId="1173"/>
    <xf numFmtId="0" fontId="22" fillId="7" borderId="0" pivotButton="0" quotePrefix="0" xfId="1174"/>
    <xf numFmtId="0" fontId="53" fillId="0" borderId="0" applyAlignment="1" pivotButton="0" quotePrefix="0" xfId="26">
      <alignment vertical="center"/>
    </xf>
    <xf numFmtId="0" fontId="22" fillId="8" borderId="0" pivotButton="0" quotePrefix="0" xfId="7"/>
    <xf numFmtId="0" fontId="53" fillId="8" borderId="0" applyAlignment="1" pivotButton="0" quotePrefix="0" xfId="26">
      <alignment vertical="center"/>
    </xf>
    <xf numFmtId="0" fontId="73" fillId="0" borderId="0" applyAlignment="1" pivotButton="0" quotePrefix="0" xfId="1175">
      <alignment wrapText="1"/>
    </xf>
    <xf numFmtId="0" fontId="16" fillId="0" borderId="0" applyAlignment="1" pivotButton="0" quotePrefix="0" xfId="26">
      <alignment vertical="center"/>
    </xf>
    <xf numFmtId="0" fontId="117" fillId="9" borderId="0" pivotButton="0" quotePrefix="0" xfId="1173"/>
    <xf numFmtId="0" fontId="31" fillId="0" borderId="0" applyAlignment="1" pivotButton="0" quotePrefix="0" xfId="1173">
      <alignment horizontal="right"/>
    </xf>
    <xf numFmtId="169" fontId="22" fillId="0" borderId="0" applyAlignment="1" pivotButton="0" quotePrefix="1" xfId="1173">
      <alignment horizontal="right"/>
    </xf>
    <xf numFmtId="0" fontId="22" fillId="0" borderId="18" applyAlignment="1" pivotButton="0" quotePrefix="0" xfId="7">
      <alignment vertical="top" wrapText="1"/>
    </xf>
    <xf numFmtId="0" fontId="22" fillId="0" borderId="18" applyAlignment="1" pivotButton="0" quotePrefix="0" xfId="7">
      <alignment horizontal="right" wrapText="1"/>
    </xf>
    <xf numFmtId="0" fontId="22" fillId="0" borderId="18" applyAlignment="1" pivotButton="0" quotePrefix="0" xfId="1173">
      <alignment horizontal="right" wrapText="1"/>
    </xf>
    <xf numFmtId="0" fontId="22" fillId="0" borderId="13" applyAlignment="1" pivotButton="0" quotePrefix="0" xfId="7">
      <alignment horizontal="right" wrapText="1"/>
    </xf>
    <xf numFmtId="0" fontId="22" fillId="0" borderId="13" pivotButton="0" quotePrefix="0" xfId="7"/>
    <xf numFmtId="0" fontId="22" fillId="0" borderId="0" applyAlignment="1" pivotButton="0" quotePrefix="0" xfId="7">
      <alignment horizontal="center"/>
    </xf>
    <xf numFmtId="1" fontId="22" fillId="0" borderId="0" pivotButton="0" quotePrefix="0" xfId="7"/>
    <xf numFmtId="0" fontId="23" fillId="9" borderId="0" applyAlignment="1" pivotButton="0" quotePrefix="0" xfId="7">
      <alignment horizontal="left"/>
    </xf>
    <xf numFmtId="0" fontId="119" fillId="0" borderId="0" applyAlignment="1" pivotButton="0" quotePrefix="0" xfId="7">
      <alignment horizontal="left"/>
    </xf>
    <xf numFmtId="0" fontId="119" fillId="9" borderId="0" applyAlignment="1" pivotButton="0" quotePrefix="0" xfId="7">
      <alignment horizontal="left"/>
    </xf>
    <xf numFmtId="169" fontId="22" fillId="0" borderId="0" pivotButton="0" quotePrefix="0" xfId="7"/>
    <xf numFmtId="0" fontId="22" fillId="0" borderId="0" applyAlignment="1" pivotButton="0" quotePrefix="0" xfId="0">
      <alignment wrapText="1"/>
    </xf>
    <xf numFmtId="14" fontId="22" fillId="0" borderId="0" pivotButton="0" quotePrefix="0" xfId="7"/>
    <xf numFmtId="0" fontId="0" fillId="45" borderId="4" applyAlignment="1" pivotButton="0" quotePrefix="1" xfId="0">
      <alignment vertical="center"/>
    </xf>
    <xf numFmtId="0" fontId="0" fillId="0" borderId="4" applyAlignment="1" pivotButton="0" quotePrefix="0" xfId="0">
      <alignment vertical="top" wrapText="1"/>
    </xf>
    <xf numFmtId="0" fontId="0" fillId="0" borderId="4" applyAlignment="1" pivotButton="0" quotePrefix="0" xfId="0">
      <alignment wrapText="1"/>
    </xf>
    <xf numFmtId="0" fontId="42" fillId="6" borderId="0" pivotButton="0" quotePrefix="0" xfId="0"/>
    <xf numFmtId="167" fontId="22" fillId="8" borderId="4" applyAlignment="1" pivotButton="0" quotePrefix="0" xfId="0">
      <alignment horizontal="right"/>
    </xf>
    <xf numFmtId="169" fontId="22" fillId="0" borderId="4" pivotButton="0" quotePrefix="0" xfId="0"/>
    <xf numFmtId="167" fontId="22" fillId="0" borderId="14" applyAlignment="1" pivotButton="0" quotePrefix="0" xfId="0">
      <alignment horizontal="right"/>
    </xf>
    <xf numFmtId="167" fontId="22" fillId="8" borderId="13" applyAlignment="1" pivotButton="0" quotePrefix="0" xfId="0">
      <alignment horizontal="right"/>
    </xf>
    <xf numFmtId="164" fontId="121" fillId="0" borderId="14" pivotButton="0" quotePrefix="0" xfId="0"/>
    <xf numFmtId="172" fontId="121" fillId="0" borderId="24" pivotButton="0" quotePrefix="0" xfId="0"/>
    <xf numFmtId="165" fontId="122" fillId="0" borderId="4" pivotButton="0" quotePrefix="0" xfId="0"/>
    <xf numFmtId="3" fontId="122" fillId="0" borderId="4" pivotButton="0" quotePrefix="0" xfId="0"/>
    <xf numFmtId="164" fontId="122" fillId="0" borderId="4" pivotButton="0" quotePrefix="0" xfId="0"/>
    <xf numFmtId="164" fontId="122" fillId="0" borderId="25" pivotButton="0" quotePrefix="0" xfId="0"/>
    <xf numFmtId="165" fontId="117" fillId="0" borderId="4" applyAlignment="1" pivotButton="0" quotePrefix="0" xfId="0">
      <alignment horizontal="right"/>
    </xf>
    <xf numFmtId="168" fontId="22" fillId="0" borderId="4" pivotButton="0" quotePrefix="0" xfId="23"/>
    <xf numFmtId="168" fontId="22" fillId="0" borderId="46" pivotButton="0" quotePrefix="0" xfId="23"/>
    <xf numFmtId="168" fontId="22" fillId="0" borderId="23" pivotButton="0" quotePrefix="0" xfId="23"/>
    <xf numFmtId="168" fontId="22" fillId="0" borderId="48" pivotButton="0" quotePrefix="0" xfId="23"/>
    <xf numFmtId="168" fontId="22" fillId="0" borderId="52" pivotButton="0" quotePrefix="0" xfId="23"/>
    <xf numFmtId="3" fontId="44" fillId="0" borderId="0" pivotButton="0" quotePrefix="0" xfId="0"/>
    <xf numFmtId="4" fontId="26" fillId="0" borderId="0" pivotButton="0" quotePrefix="0" xfId="0"/>
    <xf numFmtId="0" fontId="123" fillId="42" borderId="49" applyAlignment="1" pivotButton="0" quotePrefix="0" xfId="7">
      <alignment wrapText="1"/>
    </xf>
    <xf numFmtId="0" fontId="123" fillId="42" borderId="4" applyAlignment="1" pivotButton="0" quotePrefix="0" xfId="7">
      <alignment wrapText="1"/>
    </xf>
    <xf numFmtId="0" fontId="123" fillId="42" borderId="48" applyAlignment="1" pivotButton="0" quotePrefix="0" xfId="7">
      <alignment wrapText="1"/>
    </xf>
    <xf numFmtId="0" fontId="124" fillId="44" borderId="29" pivotButton="0" quotePrefix="0" xfId="18"/>
    <xf numFmtId="0" fontId="117" fillId="6" borderId="24" pivotButton="0" quotePrefix="0" xfId="18"/>
    <xf numFmtId="0" fontId="117" fillId="6" borderId="4" pivotButton="0" quotePrefix="0" xfId="18"/>
    <xf numFmtId="172" fontId="124" fillId="44" borderId="29" pivotButton="0" quotePrefix="0" xfId="1"/>
    <xf numFmtId="172" fontId="117" fillId="6" borderId="24" pivotButton="0" quotePrefix="0" xfId="1"/>
    <xf numFmtId="172" fontId="117" fillId="6" borderId="4" pivotButton="0" quotePrefix="0" xfId="1"/>
    <xf numFmtId="172" fontId="124" fillId="44" borderId="5" pivotButton="0" quotePrefix="0" xfId="1"/>
    <xf numFmtId="172" fontId="117" fillId="0" borderId="21" pivotButton="0" quotePrefix="0" xfId="1"/>
    <xf numFmtId="172" fontId="117" fillId="0" borderId="25" pivotButton="0" quotePrefix="0" xfId="1"/>
    <xf numFmtId="1" fontId="22" fillId="0" borderId="0" applyAlignment="1" pivotButton="0" quotePrefix="0" xfId="20">
      <alignment vertical="top"/>
    </xf>
    <xf numFmtId="176" fontId="23" fillId="0" borderId="0" pivotButton="0" quotePrefix="0" xfId="0"/>
    <xf numFmtId="164" fontId="23" fillId="0" borderId="0" pivotButton="0" quotePrefix="0" xfId="0"/>
    <xf numFmtId="168" fontId="22" fillId="0" borderId="42" pivotButton="0" quotePrefix="0" xfId="23"/>
    <xf numFmtId="167" fontId="27" fillId="0" borderId="48" applyAlignment="1" pivotButton="0" quotePrefix="0" xfId="0">
      <alignment horizontal="right"/>
    </xf>
    <xf numFmtId="165" fontId="27" fillId="0" borderId="24" applyAlignment="1" pivotButton="0" quotePrefix="0" xfId="0">
      <alignment horizontal="right"/>
    </xf>
    <xf numFmtId="167" fontId="27" fillId="46" borderId="29" applyAlignment="1" pivotButton="0" quotePrefix="0" xfId="0">
      <alignment horizontal="right"/>
    </xf>
    <xf numFmtId="167" fontId="117" fillId="0" borderId="25" applyAlignment="1" pivotButton="0" quotePrefix="0" xfId="0">
      <alignment horizontal="right"/>
    </xf>
    <xf numFmtId="1" fontId="4" fillId="44" borderId="29" pivotButton="0" quotePrefix="0" xfId="0"/>
    <xf numFmtId="3" fontId="124" fillId="44" borderId="29" pivotButton="0" quotePrefix="0" xfId="23"/>
    <xf numFmtId="9" fontId="0" fillId="0" borderId="49" pivotButton="0" quotePrefix="0" xfId="1"/>
    <xf numFmtId="172" fontId="22" fillId="0" borderId="8" applyAlignment="1" pivotButton="0" quotePrefix="0" xfId="1">
      <alignment vertical="top"/>
    </xf>
    <xf numFmtId="3" fontId="117" fillId="0" borderId="46" pivotButton="0" quotePrefix="0" xfId="23"/>
    <xf numFmtId="3" fontId="117" fillId="0" borderId="4" pivotButton="0" quotePrefix="0" xfId="23"/>
    <xf numFmtId="3" fontId="117" fillId="0" borderId="42" pivotButton="0" quotePrefix="0" xfId="23"/>
    <xf numFmtId="4" fontId="117" fillId="0" borderId="46" pivotButton="0" quotePrefix="0" xfId="23"/>
    <xf numFmtId="4" fontId="117" fillId="0" borderId="4" pivotButton="0" quotePrefix="0" xfId="23"/>
    <xf numFmtId="4" fontId="117" fillId="0" borderId="42" pivotButton="0" quotePrefix="0" xfId="23"/>
    <xf numFmtId="3" fontId="22" fillId="9" borderId="0" applyAlignment="1" pivotButton="0" quotePrefix="0" xfId="0">
      <alignment wrapText="1"/>
    </xf>
    <xf numFmtId="0" fontId="1" fillId="0" borderId="0" applyAlignment="1" pivotButton="0" quotePrefix="0" xfId="11">
      <alignment horizontal="center" wrapText="1"/>
    </xf>
    <xf numFmtId="168" fontId="26" fillId="0" borderId="0" applyAlignment="1" pivotButton="0" quotePrefix="0" xfId="117">
      <alignment horizontal="right" wrapText="1"/>
    </xf>
    <xf numFmtId="169" fontId="26" fillId="0" borderId="0" applyAlignment="1" pivotButton="0" quotePrefix="0" xfId="27">
      <alignment wrapText="1"/>
    </xf>
    <xf numFmtId="0" fontId="103" fillId="42" borderId="48" pivotButton="0" quotePrefix="0" xfId="6"/>
    <xf numFmtId="17" fontId="22" fillId="0" borderId="0" pivotButton="0" quotePrefix="0" xfId="1173"/>
    <xf numFmtId="168" fontId="117" fillId="0" borderId="42" pivotButton="0" quotePrefix="0" xfId="23"/>
    <xf numFmtId="167" fontId="22" fillId="0" borderId="0" applyAlignment="1" pivotButton="0" quotePrefix="0" xfId="11">
      <alignment horizontal="center"/>
    </xf>
    <xf numFmtId="49" fontId="22" fillId="0" borderId="0" applyAlignment="1" pivotButton="0" quotePrefix="0" xfId="11">
      <alignment horizontal="center"/>
    </xf>
    <xf numFmtId="167" fontId="1" fillId="0" borderId="0" applyAlignment="1" pivotButton="0" quotePrefix="0" xfId="11">
      <alignment horizontal="center" wrapText="1"/>
    </xf>
    <xf numFmtId="171" fontId="42" fillId="0" borderId="11" applyAlignment="1" applyProtection="1" pivotButton="0" quotePrefix="0" xfId="11">
      <alignment horizontal="center"/>
      <protection locked="0" hidden="0"/>
    </xf>
    <xf numFmtId="1" fontId="42" fillId="0" borderId="19" pivotButton="0" quotePrefix="0" xfId="354"/>
    <xf numFmtId="171" fontId="42" fillId="0" borderId="21" applyAlignment="1" applyProtection="1" pivotButton="0" quotePrefix="0" xfId="11">
      <alignment horizontal="center"/>
      <protection locked="0" hidden="0"/>
    </xf>
    <xf numFmtId="17" fontId="42" fillId="0" borderId="21" applyAlignment="1" applyProtection="1" pivotButton="0" quotePrefix="0" xfId="11">
      <alignment horizontal="center"/>
      <protection locked="0" hidden="0"/>
    </xf>
    <xf numFmtId="17" fontId="42" fillId="0" borderId="21" applyAlignment="1" pivotButton="0" quotePrefix="0" xfId="11">
      <alignment horizontal="center"/>
    </xf>
    <xf numFmtId="17" fontId="42" fillId="0" borderId="21" applyAlignment="1" pivotButton="0" quotePrefix="0" xfId="12">
      <alignment horizontal="center"/>
    </xf>
    <xf numFmtId="17" fontId="42" fillId="0" borderId="11" applyAlignment="1" pivotButton="0" quotePrefix="0" xfId="11">
      <alignment horizontal="center"/>
    </xf>
    <xf numFmtId="17" fontId="4" fillId="0" borderId="21" applyAlignment="1" pivotButton="0" quotePrefix="0" xfId="11">
      <alignment horizontal="center"/>
    </xf>
    <xf numFmtId="0" fontId="35" fillId="0" borderId="0" applyAlignment="1" pivotButton="0" quotePrefix="0" xfId="354">
      <alignment horizontal="left" vertical="center"/>
    </xf>
    <xf numFmtId="0" fontId="35" fillId="0" borderId="0" applyAlignment="1" pivotButton="0" quotePrefix="0" xfId="354">
      <alignment vertical="center"/>
    </xf>
    <xf numFmtId="0" fontId="65" fillId="0" borderId="0" pivotButton="0" quotePrefix="0" xfId="354"/>
    <xf numFmtId="0" fontId="68" fillId="0" borderId="0" applyAlignment="1" pivotButton="0" quotePrefix="0" xfId="354">
      <alignment horizontal="left" vertical="center"/>
    </xf>
    <xf numFmtId="1" fontId="125" fillId="0" borderId="19" pivotButton="0" quotePrefix="0" xfId="354"/>
    <xf numFmtId="2" fontId="2" fillId="2" borderId="4" pivotButton="0" quotePrefix="0" xfId="2"/>
    <xf numFmtId="168" fontId="22" fillId="0" borderId="0" pivotButton="0" quotePrefix="0" xfId="1173"/>
    <xf numFmtId="173" fontId="22" fillId="0" borderId="0" pivotButton="0" quotePrefix="0" xfId="25"/>
    <xf numFmtId="10" fontId="0" fillId="0" borderId="49" pivotButton="0" quotePrefix="0" xfId="1"/>
    <xf numFmtId="169" fontId="22" fillId="0" borderId="0" pivotButton="0" quotePrefix="0" xfId="1173"/>
    <xf numFmtId="17" fontId="27" fillId="9" borderId="0" pivotButton="0" quotePrefix="0" xfId="20"/>
    <xf numFmtId="1" fontId="27" fillId="9" borderId="0" pivotButton="0" quotePrefix="0" xfId="20"/>
    <xf numFmtId="1" fontId="27" fillId="9" borderId="0" applyAlignment="1" pivotButton="0" quotePrefix="0" xfId="20">
      <alignment horizontal="right"/>
    </xf>
    <xf numFmtId="167" fontId="27" fillId="9" borderId="0" applyAlignment="1" pivotButton="0" quotePrefix="0" xfId="20">
      <alignment horizontal="right"/>
    </xf>
    <xf numFmtId="17" fontId="22" fillId="9" borderId="57" pivotButton="0" quotePrefix="0" xfId="1173"/>
    <xf numFmtId="17" fontId="22" fillId="9" borderId="0" pivotButton="0" quotePrefix="0" xfId="1173"/>
    <xf numFmtId="169" fontId="22" fillId="9" borderId="58" pivotButton="0" quotePrefix="0" xfId="1173"/>
    <xf numFmtId="167" fontId="22" fillId="9" borderId="58" pivotButton="0" quotePrefix="0" xfId="1173"/>
    <xf numFmtId="168" fontId="22" fillId="9" borderId="58" pivotButton="0" quotePrefix="0" xfId="1173"/>
    <xf numFmtId="0" fontId="22" fillId="0" borderId="0" pivotButton="0" quotePrefix="0" xfId="1173"/>
    <xf numFmtId="167" fontId="22" fillId="0" borderId="0" pivotButton="0" quotePrefix="0" xfId="1173"/>
    <xf numFmtId="169" fontId="22" fillId="9" borderId="0" pivotButton="0" quotePrefix="0" xfId="1173"/>
    <xf numFmtId="169" fontId="22" fillId="0" borderId="17" pivotButton="0" quotePrefix="0" xfId="1173"/>
    <xf numFmtId="168" fontId="22" fillId="0" borderId="17" pivotButton="0" quotePrefix="0" xfId="1173"/>
    <xf numFmtId="167" fontId="22" fillId="0" borderId="0" applyAlignment="1" pivotButton="0" quotePrefix="1" xfId="1173">
      <alignment horizontal="right"/>
    </xf>
    <xf numFmtId="17" fontId="22" fillId="9" borderId="17" pivotButton="0" quotePrefix="0" xfId="1173"/>
    <xf numFmtId="0" fontId="117" fillId="0" borderId="0" pivotButton="0" quotePrefix="0" xfId="0"/>
    <xf numFmtId="168" fontId="117" fillId="0" borderId="48" pivotButton="0" quotePrefix="0" xfId="23"/>
    <xf numFmtId="168" fontId="117" fillId="0" borderId="52" pivotButton="0" quotePrefix="0" xfId="23"/>
    <xf numFmtId="164" fontId="26" fillId="0" borderId="0" pivotButton="0" quotePrefix="0" xfId="0"/>
    <xf numFmtId="164" fontId="23" fillId="0" borderId="0" pivotButton="0" quotePrefix="0" xfId="7"/>
    <xf numFmtId="0" fontId="108" fillId="47" borderId="0" pivotButton="0" quotePrefix="0" xfId="7"/>
    <xf numFmtId="172" fontId="22" fillId="0" borderId="4" pivotButton="0" quotePrefix="0" xfId="7"/>
    <xf numFmtId="0" fontId="0" fillId="0" borderId="27" applyAlignment="1" pivotButton="0" quotePrefix="0" xfId="0">
      <alignment vertical="center"/>
    </xf>
    <xf numFmtId="0" fontId="126" fillId="47" borderId="3" applyAlignment="1" pivotButton="0" quotePrefix="0" xfId="0">
      <alignment horizontal="center" vertical="center" wrapText="1"/>
    </xf>
    <xf numFmtId="0" fontId="126" fillId="42" borderId="5" applyAlignment="1" pivotButton="0" quotePrefix="0" xfId="0">
      <alignment horizontal="center" vertical="center" wrapText="1"/>
    </xf>
    <xf numFmtId="0" fontId="19" fillId="0" borderId="0" applyAlignment="1" pivotButton="0" quotePrefix="0" xfId="0">
      <alignment horizontal="left" readingOrder="1"/>
    </xf>
    <xf numFmtId="0" fontId="67" fillId="0" borderId="0" applyAlignment="1" pivotButton="0" quotePrefix="0" xfId="0">
      <alignment horizontal="left" readingOrder="1"/>
    </xf>
    <xf numFmtId="0" fontId="129" fillId="48" borderId="4" applyAlignment="1" pivotButton="0" quotePrefix="0" xfId="0">
      <alignment horizontal="center" vertical="top" wrapText="1" readingOrder="1"/>
    </xf>
    <xf numFmtId="0" fontId="51" fillId="49" borderId="4" applyAlignment="1" pivotButton="0" quotePrefix="0" xfId="0">
      <alignment horizontal="left" vertical="top" wrapText="1" readingOrder="1"/>
    </xf>
    <xf numFmtId="0" fontId="67" fillId="50" borderId="4" applyAlignment="1" pivotButton="0" quotePrefix="0" xfId="0">
      <alignment horizontal="left" vertical="top" wrapText="1" readingOrder="1"/>
    </xf>
    <xf numFmtId="0" fontId="52" fillId="49" borderId="4" applyAlignment="1" pivotButton="0" quotePrefix="0" xfId="0">
      <alignment horizontal="left" vertical="top" wrapText="1" readingOrder="1"/>
    </xf>
    <xf numFmtId="0" fontId="67" fillId="50" borderId="4" applyAlignment="1" pivotButton="0" quotePrefix="0" xfId="0">
      <alignment horizontal="right" vertical="top" wrapText="1" readingOrder="1"/>
    </xf>
    <xf numFmtId="168" fontId="67" fillId="0" borderId="4" applyAlignment="1" pivotButton="0" quotePrefix="0" xfId="0">
      <alignment horizontal="right" wrapText="1" readingOrder="1"/>
    </xf>
    <xf numFmtId="0" fontId="67" fillId="0" borderId="4" applyAlignment="1" pivotButton="0" quotePrefix="0" xfId="0">
      <alignment horizontal="right" wrapText="1" readingOrder="1"/>
    </xf>
    <xf numFmtId="177" fontId="67" fillId="0" borderId="4" applyAlignment="1" pivotButton="0" quotePrefix="0" xfId="0">
      <alignment horizontal="right" wrapText="1" readingOrder="1"/>
    </xf>
    <xf numFmtId="0" fontId="130" fillId="0" borderId="0" applyAlignment="1" pivotButton="0" quotePrefix="0" xfId="0">
      <alignment readingOrder="1"/>
    </xf>
    <xf numFmtId="0" fontId="130" fillId="0" borderId="0" pivotButton="0" quotePrefix="0" xfId="0"/>
    <xf numFmtId="0" fontId="131" fillId="7" borderId="27" applyAlignment="1" pivotButton="0" quotePrefix="0" xfId="0">
      <alignment horizontal="center" vertical="center"/>
    </xf>
    <xf numFmtId="172" fontId="131" fillId="7" borderId="27" applyAlignment="1" pivotButton="0" quotePrefix="0" xfId="0">
      <alignment horizontal="center" vertical="center"/>
    </xf>
    <xf numFmtId="0" fontId="103" fillId="47" borderId="4" pivotButton="0" quotePrefix="0" xfId="0"/>
    <xf numFmtId="173" fontId="0" fillId="0" borderId="4" pivotButton="0" quotePrefix="0" xfId="0"/>
    <xf numFmtId="173" fontId="0" fillId="6" borderId="0" pivotButton="0" quotePrefix="0" xfId="25"/>
    <xf numFmtId="17" fontId="0" fillId="0" borderId="0" pivotButton="0" quotePrefix="0" xfId="0"/>
    <xf numFmtId="167" fontId="132" fillId="0" borderId="11" applyAlignment="1" pivotButton="0" quotePrefix="0" xfId="0">
      <alignment horizontal="right"/>
    </xf>
    <xf numFmtId="3" fontId="137" fillId="9" borderId="0" applyAlignment="1" pivotButton="0" quotePrefix="0" xfId="0">
      <alignment horizontal="right"/>
    </xf>
    <xf numFmtId="170" fontId="136" fillId="9" borderId="0" applyAlignment="1" pivotButton="0" quotePrefix="0" xfId="0">
      <alignment horizontal="right"/>
    </xf>
    <xf numFmtId="167" fontId="133" fillId="9" borderId="0" pivotButton="0" quotePrefix="0" xfId="0"/>
    <xf numFmtId="1" fontId="133" fillId="9" borderId="0" pivotButton="0" quotePrefix="0" xfId="0"/>
    <xf numFmtId="171" fontId="135" fillId="9" borderId="0" applyAlignment="1" applyProtection="1" pivotButton="0" quotePrefix="0" xfId="0">
      <alignment horizontal="right" wrapText="1"/>
      <protection locked="0" hidden="0"/>
    </xf>
    <xf numFmtId="0" fontId="133" fillId="9" borderId="0" pivotButton="0" quotePrefix="0" xfId="7"/>
    <xf numFmtId="167" fontId="132" fillId="9" borderId="0" pivotButton="0" quotePrefix="0" xfId="0"/>
    <xf numFmtId="1" fontId="132" fillId="9" borderId="0" pivotButton="0" quotePrefix="0" xfId="0"/>
    <xf numFmtId="171" fontId="134" fillId="9" borderId="0" applyAlignment="1" applyProtection="1" pivotButton="0" quotePrefix="0" xfId="0">
      <alignment horizontal="right" wrapText="1"/>
      <protection locked="0" hidden="0"/>
    </xf>
    <xf numFmtId="171" fontId="134" fillId="9" borderId="0" applyAlignment="1" applyProtection="1" pivotButton="0" quotePrefix="0" xfId="0">
      <alignment horizontal="right"/>
      <protection locked="0" hidden="0"/>
    </xf>
    <xf numFmtId="169" fontId="132" fillId="8" borderId="0" pivotButton="0" quotePrefix="0" xfId="0"/>
    <xf numFmtId="169" fontId="132" fillId="0" borderId="14" pivotButton="0" quotePrefix="0" xfId="0"/>
    <xf numFmtId="169" fontId="132" fillId="0" borderId="13" pivotButton="0" quotePrefix="0" xfId="0"/>
    <xf numFmtId="0" fontId="132" fillId="0" borderId="0" pivotButton="0" quotePrefix="0" xfId="7"/>
    <xf numFmtId="169" fontId="132" fillId="0" borderId="11" pivotButton="0" quotePrefix="0" xfId="0"/>
    <xf numFmtId="169" fontId="132" fillId="0" borderId="0" pivotButton="0" quotePrefix="0" xfId="0"/>
    <xf numFmtId="167" fontId="132" fillId="8" borderId="11" applyAlignment="1" pivotButton="0" quotePrefix="0" xfId="0">
      <alignment horizontal="right"/>
    </xf>
    <xf numFmtId="169" fontId="132" fillId="8" borderId="0" applyAlignment="1" pivotButton="0" quotePrefix="0" xfId="0">
      <alignment horizontal="right"/>
    </xf>
    <xf numFmtId="167" fontId="132" fillId="0" borderId="14" applyAlignment="1" pivotButton="0" quotePrefix="0" xfId="0">
      <alignment horizontal="right"/>
    </xf>
    <xf numFmtId="169" fontId="132" fillId="0" borderId="13" applyAlignment="1" pivotButton="0" quotePrefix="0" xfId="0">
      <alignment horizontal="right"/>
    </xf>
    <xf numFmtId="0" fontId="133" fillId="0" borderId="0" pivotButton="0" quotePrefix="0" xfId="7"/>
    <xf numFmtId="169" fontId="132" fillId="0" borderId="11" applyAlignment="1" pivotButton="0" quotePrefix="0" xfId="0">
      <alignment horizontal="right"/>
    </xf>
    <xf numFmtId="169" fontId="132" fillId="0" borderId="0" applyAlignment="1" pivotButton="0" quotePrefix="0" xfId="0">
      <alignment horizontal="right"/>
    </xf>
    <xf numFmtId="17" fontId="133" fillId="9" borderId="13" pivotButton="0" quotePrefix="1" xfId="0"/>
    <xf numFmtId="0" fontId="43" fillId="9" borderId="0" pivotButton="0" quotePrefix="1" xfId="0"/>
    <xf numFmtId="3" fontId="132" fillId="9" borderId="13" applyAlignment="1" pivotButton="0" quotePrefix="0" xfId="0">
      <alignment horizontal="right"/>
    </xf>
    <xf numFmtId="17" fontId="132" fillId="9" borderId="13" pivotButton="0" quotePrefix="1" xfId="0"/>
    <xf numFmtId="17" fontId="132" fillId="9" borderId="0" pivotButton="0" quotePrefix="1" xfId="0"/>
    <xf numFmtId="0" fontId="133" fillId="9" borderId="0" pivotButton="0" quotePrefix="0" xfId="0"/>
    <xf numFmtId="0" fontId="133" fillId="9" borderId="0" pivotButton="0" quotePrefix="1" xfId="0"/>
    <xf numFmtId="0" fontId="132" fillId="9" borderId="0" pivotButton="0" quotePrefix="0" xfId="0"/>
    <xf numFmtId="0" fontId="132" fillId="9" borderId="0" pivotButton="0" quotePrefix="1" xfId="0"/>
    <xf numFmtId="3" fontId="132" fillId="9" borderId="0" applyAlignment="1" pivotButton="0" quotePrefix="0" xfId="0">
      <alignment horizontal="right"/>
    </xf>
    <xf numFmtId="171" fontId="132" fillId="9" borderId="0" applyAlignment="1" pivotButton="0" quotePrefix="1" xfId="0">
      <alignment horizontal="left"/>
    </xf>
    <xf numFmtId="0" fontId="132" fillId="0" borderId="0" applyAlignment="1" pivotButton="0" quotePrefix="0" xfId="0">
      <alignment horizontal="right"/>
    </xf>
    <xf numFmtId="0" fontId="133" fillId="0" borderId="0" pivotButton="0" quotePrefix="0" xfId="0"/>
    <xf numFmtId="167" fontId="132" fillId="8" borderId="0" applyAlignment="1" pivotButton="0" quotePrefix="0" xfId="0">
      <alignment horizontal="right"/>
    </xf>
    <xf numFmtId="164" fontId="132" fillId="8" borderId="0" applyAlignment="1" pivotButton="0" quotePrefix="0" xfId="0">
      <alignment horizontal="right"/>
    </xf>
    <xf numFmtId="0" fontId="132" fillId="0" borderId="0" applyAlignment="1" pivotButton="0" quotePrefix="0" xfId="7">
      <alignment horizontal="right"/>
    </xf>
    <xf numFmtId="164" fontId="133" fillId="0" borderId="0" pivotButton="0" quotePrefix="0" xfId="7"/>
    <xf numFmtId="1" fontId="132" fillId="0" borderId="17" pivotButton="0" quotePrefix="0" xfId="0"/>
    <xf numFmtId="167" fontId="132" fillId="0" borderId="13" applyAlignment="1" pivotButton="0" quotePrefix="0" xfId="0">
      <alignment horizontal="right"/>
    </xf>
    <xf numFmtId="164" fontId="132" fillId="0" borderId="13" applyAlignment="1" pivotButton="0" quotePrefix="0" xfId="0">
      <alignment horizontal="right"/>
    </xf>
    <xf numFmtId="164" fontId="132" fillId="0" borderId="15" pivotButton="0" quotePrefix="0" xfId="0"/>
    <xf numFmtId="167" fontId="132" fillId="0" borderId="14" pivotButton="0" quotePrefix="0" xfId="0"/>
    <xf numFmtId="167" fontId="132" fillId="0" borderId="13" pivotButton="0" quotePrefix="0" xfId="0"/>
    <xf numFmtId="164" fontId="132" fillId="0" borderId="13" pivotButton="0" quotePrefix="0" xfId="0"/>
    <xf numFmtId="0" fontId="132" fillId="0" borderId="13" pivotButton="0" quotePrefix="0" xfId="0"/>
    <xf numFmtId="164" fontId="132" fillId="0" borderId="0" pivotButton="0" quotePrefix="0" xfId="7"/>
    <xf numFmtId="167" fontId="132" fillId="0" borderId="0" applyAlignment="1" pivotButton="0" quotePrefix="0" xfId="0">
      <alignment horizontal="right"/>
    </xf>
    <xf numFmtId="164" fontId="132" fillId="0" borderId="0" applyAlignment="1" pivotButton="0" quotePrefix="0" xfId="0">
      <alignment horizontal="right"/>
    </xf>
    <xf numFmtId="164" fontId="132" fillId="0" borderId="12" pivotButton="0" quotePrefix="0" xfId="0"/>
    <xf numFmtId="167" fontId="132" fillId="0" borderId="11" pivotButton="0" quotePrefix="0" xfId="0"/>
    <xf numFmtId="167" fontId="132" fillId="0" borderId="0" pivotButton="0" quotePrefix="0" xfId="0"/>
    <xf numFmtId="164" fontId="132" fillId="0" borderId="0" pivotButton="0" quotePrefix="0" xfId="0"/>
    <xf numFmtId="0" fontId="132" fillId="0" borderId="0" pivotButton="0" quotePrefix="0" xfId="0"/>
    <xf numFmtId="167" fontId="43" fillId="9" borderId="0" pivotButton="0" quotePrefix="0" xfId="0"/>
    <xf numFmtId="3" fontId="0" fillId="9" borderId="0" pivotButton="0" quotePrefix="0" xfId="0"/>
    <xf numFmtId="3" fontId="42" fillId="9" borderId="0" pivotButton="0" quotePrefix="0" xfId="0"/>
    <xf numFmtId="0" fontId="42" fillId="9" borderId="0" applyAlignment="1" pivotButton="0" quotePrefix="0" xfId="0">
      <alignment horizontal="right"/>
    </xf>
    <xf numFmtId="3" fontId="42" fillId="9" borderId="0" applyAlignment="1" pivotButton="0" quotePrefix="0" xfId="0">
      <alignment horizontal="right"/>
    </xf>
    <xf numFmtId="3" fontId="42" fillId="9" borderId="0" pivotButton="0" quotePrefix="0" xfId="1"/>
    <xf numFmtId="1" fontId="42" fillId="9" borderId="0" applyAlignment="1" pivotButton="0" quotePrefix="0" xfId="0">
      <alignment horizontal="right"/>
    </xf>
    <xf numFmtId="0" fontId="0" fillId="9" borderId="0" applyAlignment="1" pivotButton="0" quotePrefix="0" xfId="0">
      <alignment horizontal="right"/>
    </xf>
    <xf numFmtId="1" fontId="43" fillId="9" borderId="0" pivotButton="0" quotePrefix="0" xfId="0"/>
    <xf numFmtId="168" fontId="138" fillId="9" borderId="0" applyAlignment="1" pivotButton="0" quotePrefix="0" xfId="0">
      <alignment horizontal="right"/>
    </xf>
    <xf numFmtId="170" fontId="136" fillId="9" borderId="0" applyAlignment="1" pivotButton="0" quotePrefix="1" xfId="0">
      <alignment horizontal="right"/>
    </xf>
    <xf numFmtId="49" fontId="136" fillId="9" borderId="0" applyAlignment="1" pivotButton="0" quotePrefix="1" xfId="0">
      <alignment horizontal="right"/>
    </xf>
    <xf numFmtId="0" fontId="132" fillId="9" borderId="0" pivotButton="0" quotePrefix="0" xfId="20"/>
    <xf numFmtId="1" fontId="132" fillId="9" borderId="0" pivotButton="0" quotePrefix="0" xfId="20"/>
    <xf numFmtId="0" fontId="139" fillId="9" borderId="0" pivotButton="0" quotePrefix="0" xfId="19"/>
    <xf numFmtId="0" fontId="132" fillId="9" borderId="0" pivotButton="0" quotePrefix="0" xfId="22"/>
    <xf numFmtId="0" fontId="132" fillId="9" borderId="0" pivotButton="0" quotePrefix="0" xfId="31"/>
    <xf numFmtId="0" fontId="133" fillId="9" borderId="0" pivotButton="0" quotePrefix="0" xfId="31"/>
    <xf numFmtId="0" fontId="140" fillId="9" borderId="0" pivotButton="0" quotePrefix="0" xfId="19"/>
    <xf numFmtId="17" fontId="133" fillId="9" borderId="0" pivotButton="0" quotePrefix="0" xfId="20"/>
    <xf numFmtId="1" fontId="133" fillId="9" borderId="0" applyAlignment="1" pivotButton="0" quotePrefix="0" xfId="20">
      <alignment horizontal="right"/>
    </xf>
    <xf numFmtId="167" fontId="132" fillId="9" borderId="0" applyAlignment="1" pivotButton="0" quotePrefix="0" xfId="20">
      <alignment horizontal="right"/>
    </xf>
    <xf numFmtId="0" fontId="133" fillId="9" borderId="0" pivotButton="0" quotePrefix="0" xfId="22"/>
    <xf numFmtId="1" fontId="133" fillId="9" borderId="0" pivotButton="0" quotePrefix="0" xfId="20"/>
    <xf numFmtId="17" fontId="133" fillId="9" borderId="0" applyAlignment="1" pivotButton="0" quotePrefix="0" xfId="20">
      <alignment horizontal="left"/>
    </xf>
    <xf numFmtId="0" fontId="132" fillId="9" borderId="0" pivotButton="0" quotePrefix="0" xfId="18"/>
    <xf numFmtId="0" fontId="133" fillId="9" borderId="0" pivotButton="0" quotePrefix="0" xfId="19"/>
    <xf numFmtId="0" fontId="133" fillId="9" borderId="0" pivotButton="0" quotePrefix="0" xfId="18"/>
    <xf numFmtId="17" fontId="132" fillId="9" borderId="0" pivotButton="0" quotePrefix="0" xfId="20"/>
    <xf numFmtId="0" fontId="141" fillId="0" borderId="0" applyAlignment="1" pivotButton="0" quotePrefix="0" xfId="117">
      <alignment horizontal="right"/>
    </xf>
    <xf numFmtId="1" fontId="125" fillId="0" borderId="20" applyAlignment="1" pivotButton="0" quotePrefix="0" xfId="354">
      <alignment horizontal="right"/>
    </xf>
    <xf numFmtId="167" fontId="0" fillId="0" borderId="0" pivotButton="0" quotePrefix="0" xfId="11"/>
    <xf numFmtId="1" fontId="138" fillId="0" borderId="0" pivotButton="0" quotePrefix="0" xfId="117"/>
    <xf numFmtId="167" fontId="125" fillId="0" borderId="0" pivotButton="0" quotePrefix="0" xfId="354"/>
    <xf numFmtId="17" fontId="0" fillId="0" borderId="21" applyAlignment="1" pivotButton="0" quotePrefix="0" xfId="11">
      <alignment horizontal="center"/>
    </xf>
    <xf numFmtId="0" fontId="141" fillId="0" borderId="0" pivotButton="0" quotePrefix="0" xfId="117"/>
    <xf numFmtId="167" fontId="125" fillId="0" borderId="20" applyAlignment="1" pivotButton="0" quotePrefix="0" xfId="354">
      <alignment horizontal="right"/>
    </xf>
    <xf numFmtId="1" fontId="0" fillId="0" borderId="20" applyAlignment="1" pivotButton="0" quotePrefix="0" xfId="354">
      <alignment horizontal="right"/>
    </xf>
    <xf numFmtId="0" fontId="138" fillId="0" borderId="0" applyAlignment="1" pivotButton="0" quotePrefix="0" xfId="117">
      <alignment horizontal="left"/>
    </xf>
    <xf numFmtId="1" fontId="42" fillId="0" borderId="20" applyAlignment="1" pivotButton="0" quotePrefix="0" xfId="354">
      <alignment horizontal="right"/>
    </xf>
    <xf numFmtId="167" fontId="0" fillId="0" borderId="0" pivotButton="0" quotePrefix="0" xfId="354"/>
    <xf numFmtId="167" fontId="138" fillId="0" borderId="0" applyAlignment="1" pivotButton="0" quotePrefix="0" xfId="117">
      <alignment horizontal="right"/>
    </xf>
    <xf numFmtId="172" fontId="132" fillId="0" borderId="8" applyAlignment="1" pivotButton="0" quotePrefix="0" xfId="1">
      <alignment vertical="top"/>
    </xf>
    <xf numFmtId="167" fontId="42" fillId="0" borderId="0" pivotButton="0" quotePrefix="0" xfId="354"/>
    <xf numFmtId="167" fontId="0" fillId="0" borderId="20" applyAlignment="1" pivotButton="0" quotePrefix="0" xfId="354">
      <alignment horizontal="right"/>
    </xf>
    <xf numFmtId="168" fontId="138" fillId="0" borderId="0" applyAlignment="1" pivotButton="0" quotePrefix="0" xfId="117">
      <alignment horizontal="right"/>
    </xf>
    <xf numFmtId="2" fontId="3" fillId="3" borderId="4" pivotButton="0" quotePrefix="0" xfId="3"/>
    <xf numFmtId="167" fontId="42" fillId="0" borderId="20" applyAlignment="1" pivotButton="0" quotePrefix="0" xfId="354">
      <alignment horizontal="right"/>
    </xf>
    <xf numFmtId="0" fontId="133" fillId="9" borderId="0" pivotButton="0" quotePrefix="0" xfId="20"/>
    <xf numFmtId="167" fontId="133" fillId="9" borderId="0" applyAlignment="1" pivotButton="0" quotePrefix="0" xfId="20">
      <alignment horizontal="right"/>
    </xf>
    <xf numFmtId="17" fontId="132" fillId="9" borderId="0" applyAlignment="1" pivotButton="0" quotePrefix="0" xfId="20">
      <alignment horizontal="left"/>
    </xf>
    <xf numFmtId="1" fontId="132" fillId="9" borderId="0" applyAlignment="1" pivotButton="0" quotePrefix="0" xfId="20">
      <alignment horizontal="right"/>
    </xf>
    <xf numFmtId="0" fontId="132" fillId="9" borderId="0" pivotButton="0" quotePrefix="0" xfId="19"/>
    <xf numFmtId="0" fontId="138" fillId="0" borderId="0" pivotButton="0" quotePrefix="0" xfId="117"/>
    <xf numFmtId="4" fontId="27" fillId="44" borderId="29" pivotButton="0" quotePrefix="0" xfId="23"/>
    <xf numFmtId="1" fontId="38" fillId="0" borderId="0" applyAlignment="1" pivotButton="0" quotePrefix="0" xfId="20">
      <alignment horizontal="right"/>
    </xf>
    <xf numFmtId="178" fontId="0" fillId="0" borderId="0" pivotButton="0" quotePrefix="0" xfId="25"/>
    <xf numFmtId="17" fontId="142" fillId="0" borderId="0" pivotButton="0" quotePrefix="0" xfId="0"/>
    <xf numFmtId="0" fontId="142" fillId="0" borderId="0" pivotButton="0" quotePrefix="0" xfId="0"/>
    <xf numFmtId="17" fontId="142" fillId="0" borderId="0" applyAlignment="1" pivotButton="0" quotePrefix="1" xfId="0">
      <alignment horizontal="right"/>
    </xf>
    <xf numFmtId="17" fontId="142" fillId="0" borderId="0" pivotButton="0" quotePrefix="1" xfId="0"/>
    <xf numFmtId="3" fontId="132" fillId="0" borderId="45" pivotButton="0" quotePrefix="0" xfId="23"/>
    <xf numFmtId="168" fontId="132" fillId="0" borderId="45" pivotButton="0" quotePrefix="0" xfId="23"/>
    <xf numFmtId="4" fontId="132" fillId="0" borderId="45" pivotButton="0" quotePrefix="0" xfId="23"/>
    <xf numFmtId="4" fontId="22" fillId="0" borderId="48" pivotButton="0" quotePrefix="0" xfId="23"/>
    <xf numFmtId="176" fontId="132" fillId="0" borderId="0" pivotButton="0" quotePrefix="0" xfId="0"/>
    <xf numFmtId="176" fontId="132" fillId="0" borderId="13" pivotButton="0" quotePrefix="0" xfId="0"/>
    <xf numFmtId="0" fontId="103" fillId="42" borderId="4" applyAlignment="1" pivotButton="0" quotePrefix="0" xfId="0">
      <alignment horizontal="center"/>
    </xf>
    <xf numFmtId="0" fontId="95" fillId="0" borderId="49" applyAlignment="1" pivotButton="0" quotePrefix="0" xfId="869">
      <alignment horizontal="center" vertical="center" wrapText="1"/>
    </xf>
    <xf numFmtId="0" fontId="95" fillId="0" borderId="25" applyAlignment="1" pivotButton="0" quotePrefix="0" xfId="869">
      <alignment horizontal="center" vertical="center" wrapText="1"/>
    </xf>
    <xf numFmtId="0" fontId="6" fillId="0" borderId="20" applyAlignment="1" pivotButton="0" quotePrefix="0" xfId="0">
      <alignment horizontal="center" vertical="center"/>
    </xf>
    <xf numFmtId="0" fontId="16" fillId="0" borderId="2" applyAlignment="1" pivotButton="0" quotePrefix="0" xfId="0">
      <alignment vertical="center" wrapText="1"/>
    </xf>
    <xf numFmtId="0" fontId="16" fillId="0" borderId="3" applyAlignment="1" pivotButton="0" quotePrefix="0" xfId="0">
      <alignment vertical="center" wrapText="1"/>
    </xf>
    <xf numFmtId="0" fontId="18" fillId="0" borderId="28" applyAlignment="1" pivotButton="0" quotePrefix="0" xfId="0">
      <alignment horizontal="center" vertical="center" wrapText="1"/>
    </xf>
    <xf numFmtId="0" fontId="18" fillId="0" borderId="5" applyAlignment="1" pivotButton="0" quotePrefix="0" xfId="0">
      <alignment horizontal="center" vertical="center" wrapText="1"/>
    </xf>
    <xf numFmtId="0" fontId="11" fillId="0" borderId="2" applyAlignment="1" pivotButton="0" quotePrefix="0" xfId="0">
      <alignment vertical="center" wrapText="1"/>
    </xf>
    <xf numFmtId="0" fontId="11" fillId="0" borderId="3" applyAlignment="1" pivotButton="0" quotePrefix="0" xfId="0">
      <alignment vertical="center" wrapText="1"/>
    </xf>
    <xf numFmtId="0" fontId="15" fillId="0" borderId="2" applyAlignment="1" pivotButton="0" quotePrefix="0" xfId="0">
      <alignment horizontal="right" vertical="center" wrapText="1"/>
    </xf>
    <xf numFmtId="0" fontId="15" fillId="0" borderId="3" applyAlignment="1" pivotButton="0" quotePrefix="0" xfId="0">
      <alignment horizontal="right" vertical="center" wrapText="1"/>
    </xf>
    <xf numFmtId="0" fontId="9" fillId="5" borderId="2" applyAlignment="1" pivotButton="0" quotePrefix="0" xfId="0">
      <alignment horizontal="center" vertical="center" wrapText="1"/>
    </xf>
    <xf numFmtId="0" fontId="9" fillId="5" borderId="3" applyAlignment="1" pivotButton="0" quotePrefix="0" xfId="0">
      <alignment horizontal="center" vertical="center" wrapText="1"/>
    </xf>
    <xf numFmtId="0" fontId="11" fillId="0" borderId="26" applyAlignment="1" pivotButton="0" quotePrefix="0" xfId="0">
      <alignment vertical="center" wrapText="1"/>
    </xf>
    <xf numFmtId="0" fontId="11" fillId="0" borderId="27" applyAlignment="1" pivotButton="0" quotePrefix="0" xfId="0">
      <alignment vertical="center" wrapText="1"/>
    </xf>
    <xf numFmtId="0" fontId="14" fillId="0" borderId="2" applyAlignment="1" pivotButton="0" quotePrefix="0" xfId="0">
      <alignment vertical="center" wrapText="1"/>
    </xf>
    <xf numFmtId="0" fontId="14" fillId="0" borderId="3" applyAlignment="1" pivotButton="0" quotePrefix="0" xfId="0">
      <alignment vertical="center" wrapText="1"/>
    </xf>
    <xf numFmtId="0" fontId="108" fillId="42" borderId="30" applyAlignment="1" pivotButton="0" quotePrefix="0" xfId="23">
      <alignment horizontal="center"/>
    </xf>
    <xf numFmtId="0" fontId="108" fillId="42" borderId="4" applyAlignment="1" pivotButton="0" quotePrefix="0" xfId="23">
      <alignment horizontal="center"/>
    </xf>
    <xf numFmtId="0" fontId="108" fillId="42" borderId="44" applyAlignment="1" pivotButton="0" quotePrefix="0" xfId="23">
      <alignment horizontal="center"/>
    </xf>
    <xf numFmtId="0" fontId="109" fillId="42" borderId="41" applyAlignment="1" pivotButton="0" quotePrefix="0" xfId="23">
      <alignment horizontal="center"/>
    </xf>
    <xf numFmtId="0" fontId="109" fillId="42" borderId="42" applyAlignment="1" pivotButton="0" quotePrefix="0" xfId="23">
      <alignment horizontal="center"/>
    </xf>
    <xf numFmtId="0" fontId="109" fillId="42" borderId="43" applyAlignment="1" pivotButton="0" quotePrefix="0" xfId="23">
      <alignment horizontal="center"/>
    </xf>
    <xf numFmtId="0" fontId="109" fillId="42" borderId="42" pivotButton="0" quotePrefix="0" xfId="23"/>
    <xf numFmtId="0" fontId="109" fillId="42" borderId="43" pivotButton="0" quotePrefix="0" xfId="23"/>
    <xf numFmtId="174" fontId="23" fillId="0" borderId="0" applyAlignment="1" pivotButton="0" quotePrefix="0" xfId="0">
      <alignment horizontal="left" wrapText="1"/>
    </xf>
    <xf numFmtId="0" fontId="0" fillId="0" borderId="0" applyAlignment="1" pivotButton="0" quotePrefix="0" xfId="0">
      <alignment horizontal="left" wrapText="1"/>
    </xf>
    <xf numFmtId="0" fontId="23" fillId="0" borderId="7" applyAlignment="1" pivotButton="0" quotePrefix="0" xfId="23">
      <alignment horizontal="center" vertical="center"/>
    </xf>
    <xf numFmtId="0" fontId="26" fillId="0" borderId="7" applyAlignment="1" pivotButton="0" quotePrefix="0" xfId="23">
      <alignment horizontal="center" vertical="center"/>
    </xf>
    <xf numFmtId="0" fontId="26" fillId="0" borderId="7" pivotButton="0" quotePrefix="0" xfId="23"/>
    <xf numFmtId="0" fontId="22" fillId="0" borderId="8" applyAlignment="1" pivotButton="0" quotePrefix="0" xfId="23">
      <alignment horizontal="center"/>
    </xf>
    <xf numFmtId="0" fontId="22" fillId="0" borderId="9" applyAlignment="1" pivotButton="0" quotePrefix="0" xfId="23">
      <alignment horizontal="center"/>
    </xf>
    <xf numFmtId="0" fontId="22" fillId="0" borderId="10" applyAlignment="1" pivotButton="0" quotePrefix="0" xfId="23">
      <alignment horizontal="center"/>
    </xf>
    <xf numFmtId="0" fontId="22" fillId="0" borderId="8" pivotButton="0" quotePrefix="0" xfId="23"/>
    <xf numFmtId="0" fontId="22" fillId="0" borderId="9" pivotButton="0" quotePrefix="0" xfId="23"/>
    <xf numFmtId="174" fontId="23" fillId="0" borderId="0" applyAlignment="1" pivotButton="0" quotePrefix="0" xfId="0">
      <alignment horizontal="left" vertical="top"/>
    </xf>
    <xf numFmtId="0" fontId="0" fillId="0" borderId="0" applyAlignment="1" pivotButton="0" quotePrefix="0" xfId="0">
      <alignment horizontal="left" vertical="top"/>
    </xf>
    <xf numFmtId="0" fontId="0" fillId="0" borderId="0" pivotButton="0" quotePrefix="0" xfId="0"/>
    <xf numFmtId="0" fontId="22" fillId="0" borderId="0" applyAlignment="1" pivotButton="0" quotePrefix="0" xfId="23">
      <alignment horizontal="center"/>
    </xf>
    <xf numFmtId="0" fontId="22" fillId="0" borderId="11" applyAlignment="1" pivotButton="0" quotePrefix="0" xfId="23">
      <alignment horizontal="center"/>
    </xf>
    <xf numFmtId="0" fontId="22" fillId="0" borderId="12" applyAlignment="1" pivotButton="0" quotePrefix="0" xfId="23">
      <alignment horizontal="center"/>
    </xf>
    <xf numFmtId="0" fontId="61" fillId="9" borderId="7" applyAlignment="1" pivotButton="0" quotePrefix="0" xfId="0">
      <alignment horizontal="center"/>
    </xf>
    <xf numFmtId="0" fontId="22" fillId="9" borderId="0" applyAlignment="1" pivotButton="0" quotePrefix="0" xfId="0">
      <alignment wrapText="1"/>
    </xf>
    <xf numFmtId="174" fontId="27" fillId="9" borderId="0" pivotButton="0" quotePrefix="0" xfId="0"/>
    <xf numFmtId="0" fontId="43" fillId="9" borderId="0" pivotButton="0" quotePrefix="0" xfId="0"/>
    <xf numFmtId="0" fontId="109" fillId="42" borderId="4" applyAlignment="1" pivotButton="0" quotePrefix="0" xfId="0">
      <alignment horizontal="center" vertical="center" wrapText="1"/>
    </xf>
    <xf numFmtId="0" fontId="109" fillId="42" borderId="4" applyAlignment="1" pivotButton="0" quotePrefix="0" xfId="0">
      <alignment horizontal="center" vertical="center"/>
    </xf>
    <xf numFmtId="0" fontId="23" fillId="0" borderId="7" applyAlignment="1" pivotButton="0" quotePrefix="0" xfId="0">
      <alignment horizontal="center" vertical="center"/>
    </xf>
    <xf numFmtId="0" fontId="22" fillId="0" borderId="8" applyAlignment="1" pivotButton="0" quotePrefix="0" xfId="0">
      <alignment horizontal="center" vertical="center" wrapText="1"/>
    </xf>
    <xf numFmtId="0" fontId="109" fillId="42" borderId="4" applyAlignment="1" pivotButton="0" quotePrefix="0" xfId="0">
      <alignment horizontal="center"/>
    </xf>
    <xf numFmtId="0" fontId="22" fillId="0" borderId="16" applyAlignment="1" pivotButton="0" quotePrefix="0" xfId="0">
      <alignment horizontal="center" vertical="center"/>
    </xf>
    <xf numFmtId="0" fontId="22" fillId="0" borderId="22" applyAlignment="1" pivotButton="0" quotePrefix="0" xfId="0">
      <alignment horizontal="center" vertical="center"/>
    </xf>
    <xf numFmtId="0" fontId="22" fillId="0" borderId="16" applyAlignment="1" pivotButton="0" quotePrefix="0" xfId="0">
      <alignment horizontal="center" vertical="center" wrapText="1"/>
    </xf>
    <xf numFmtId="0" fontId="22" fillId="0" borderId="22" applyAlignment="1" pivotButton="0" quotePrefix="0" xfId="0">
      <alignment horizontal="center" vertical="center" wrapText="1"/>
    </xf>
    <xf numFmtId="0" fontId="22" fillId="0" borderId="16" applyAlignment="1" pivotButton="0" quotePrefix="0" xfId="0">
      <alignment horizontal="center"/>
    </xf>
    <xf numFmtId="0" fontId="22" fillId="0" borderId="22" applyAlignment="1" pivotButton="0" quotePrefix="0" xfId="0">
      <alignment horizontal="center"/>
    </xf>
    <xf numFmtId="0" fontId="112" fillId="42" borderId="4" applyAlignment="1" pivotButton="0" quotePrefix="0" xfId="0">
      <alignment horizontal="center"/>
    </xf>
    <xf numFmtId="0" fontId="112" fillId="42" borderId="4" applyAlignment="1" pivotButton="0" quotePrefix="0" xfId="0">
      <alignment horizontal="right" wrapText="1"/>
    </xf>
    <xf numFmtId="0" fontId="114" fillId="42" borderId="4" applyAlignment="1" pivotButton="0" quotePrefix="0" xfId="0">
      <alignment horizontal="center" vertical="center" wrapText="1"/>
    </xf>
    <xf numFmtId="0" fontId="116" fillId="42" borderId="4" applyAlignment="1" pivotButton="0" quotePrefix="0" xfId="0">
      <alignment horizontal="center" vertical="center"/>
    </xf>
    <xf numFmtId="0" fontId="114" fillId="42" borderId="4" applyAlignment="1" pivotButton="0" quotePrefix="0" xfId="0">
      <alignment horizontal="center" vertical="center"/>
    </xf>
    <xf numFmtId="174" fontId="23" fillId="9" borderId="0" applyAlignment="1" pivotButton="0" quotePrefix="0" xfId="0">
      <alignment horizontal="left" wrapText="1"/>
    </xf>
    <xf numFmtId="0" fontId="23" fillId="0" borderId="0" pivotButton="0" quotePrefix="0" xfId="0"/>
    <xf numFmtId="0" fontId="32" fillId="0" borderId="0" pivotButton="0" quotePrefix="0" xfId="0"/>
    <xf numFmtId="174" fontId="23" fillId="0" borderId="0" applyAlignment="1" pivotButton="0" quotePrefix="0" xfId="0">
      <alignment horizontal="left"/>
    </xf>
    <xf numFmtId="0" fontId="35" fillId="0" borderId="16" applyAlignment="1" pivotButton="0" quotePrefix="0" xfId="0">
      <alignment horizontal="center" vertical="center" wrapText="1"/>
    </xf>
    <xf numFmtId="0" fontId="35" fillId="0" borderId="16" applyAlignment="1" pivotButton="0" quotePrefix="0" xfId="0">
      <alignment horizontal="center" vertical="center"/>
    </xf>
    <xf numFmtId="0" fontId="35" fillId="0" borderId="13" applyAlignment="1" pivotButton="0" quotePrefix="0" xfId="0">
      <alignment horizontal="center" vertical="center" wrapText="1"/>
    </xf>
    <xf numFmtId="0" fontId="35" fillId="0" borderId="13" applyAlignment="1" pivotButton="0" quotePrefix="0" xfId="0">
      <alignment horizontal="center" vertical="center"/>
    </xf>
    <xf numFmtId="0" fontId="35" fillId="0" borderId="17" applyAlignment="1" pivotButton="0" quotePrefix="0" xfId="0">
      <alignment horizontal="right" wrapText="1"/>
    </xf>
    <xf numFmtId="0" fontId="35" fillId="0" borderId="13" applyAlignment="1" pivotButton="0" quotePrefix="0" xfId="0">
      <alignment horizontal="right" wrapText="1"/>
    </xf>
    <xf numFmtId="0" fontId="35" fillId="0" borderId="18" applyAlignment="1" pivotButton="0" quotePrefix="0" xfId="0">
      <alignment horizontal="center"/>
    </xf>
    <xf numFmtId="0" fontId="37" fillId="0" borderId="13" applyAlignment="1" pivotButton="0" quotePrefix="0" xfId="0">
      <alignment horizontal="center" vertical="center"/>
    </xf>
    <xf numFmtId="0" fontId="0" fillId="0" borderId="0" applyAlignment="1" pivotButton="0" quotePrefix="0" xfId="0">
      <alignment wrapText="1"/>
    </xf>
    <xf numFmtId="174" fontId="23" fillId="9" borderId="0" applyAlignment="1" pivotButton="0" quotePrefix="0" xfId="0">
      <alignment horizontal="left"/>
    </xf>
    <xf numFmtId="0" fontId="27" fillId="9" borderId="13" applyAlignment="1" pivotButton="0" quotePrefix="0" xfId="20">
      <alignment horizontal="center"/>
    </xf>
    <xf numFmtId="0" fontId="35" fillId="9" borderId="0" applyAlignment="1" pivotButton="0" quotePrefix="0" xfId="20">
      <alignment horizontal="left" wrapText="1"/>
    </xf>
    <xf numFmtId="0" fontId="35" fillId="9" borderId="0" applyAlignment="1" pivotButton="0" quotePrefix="0" xfId="20">
      <alignment horizontal="right"/>
    </xf>
    <xf numFmtId="0" fontId="1" fillId="0" borderId="7" applyAlignment="1" pivotButton="0" quotePrefix="0" xfId="11">
      <alignment horizontal="center" wrapText="1"/>
    </xf>
    <xf numFmtId="0" fontId="1" fillId="0" borderId="0" applyAlignment="1" pivotButton="0" quotePrefix="0" xfId="11">
      <alignment horizontal="center" wrapText="1"/>
    </xf>
    <xf numFmtId="0" fontId="1" fillId="0" borderId="0" applyAlignment="1" pivotButton="0" quotePrefix="0" xfId="11">
      <alignment horizontal="center"/>
    </xf>
    <xf numFmtId="0" fontId="73" fillId="9" borderId="0" applyAlignment="1" pivotButton="0" quotePrefix="0" xfId="213">
      <alignment horizontal="left"/>
    </xf>
    <xf numFmtId="0" fontId="27" fillId="9" borderId="0" applyAlignment="1" pivotButton="0" quotePrefix="0" xfId="7">
      <alignment horizontal="center"/>
    </xf>
    <xf numFmtId="0" fontId="128" fillId="48" borderId="4" applyAlignment="1" pivotButton="0" quotePrefix="0" xfId="0">
      <alignment horizontal="left" vertical="top" wrapText="1" readingOrder="1"/>
    </xf>
    <xf numFmtId="0" fontId="95" fillId="0" borderId="4" applyAlignment="1" pivotButton="0" quotePrefix="0" xfId="869">
      <alignment horizontal="center" vertical="center" wrapText="1"/>
    </xf>
    <xf numFmtId="0" fontId="0" fillId="0" borderId="25" pivotButton="0" quotePrefix="0" xfId="0"/>
    <xf numFmtId="167" fontId="6" fillId="0" borderId="0" pivotButton="0" quotePrefix="0" xfId="0"/>
    <xf numFmtId="0" fontId="143" fillId="51" borderId="29" applyAlignment="1" pivotButton="0" quotePrefix="0" xfId="0">
      <alignment horizontal="center" vertical="center" wrapText="1"/>
    </xf>
    <xf numFmtId="0" fontId="0" fillId="0" borderId="3" pivotButton="0" quotePrefix="0" xfId="0"/>
    <xf numFmtId="0" fontId="0" fillId="0" borderId="20" pivotButton="0" quotePrefix="0" xfId="0"/>
    <xf numFmtId="0" fontId="0" fillId="0" borderId="27" pivotButton="0" quotePrefix="0" xfId="0"/>
    <xf numFmtId="164" fontId="143" fillId="51" borderId="14" pivotButton="0" quotePrefix="0" xfId="0"/>
    <xf numFmtId="164" fontId="143" fillId="51" borderId="25" pivotButton="0" quotePrefix="0" xfId="0"/>
    <xf numFmtId="164" fontId="143" fillId="51" borderId="25" pivotButton="0" quotePrefix="0" xfId="3"/>
    <xf numFmtId="172" fontId="143" fillId="51" borderId="24" pivotButton="0" quotePrefix="0" xfId="0"/>
    <xf numFmtId="167" fontId="143" fillId="51" borderId="4" pivotButton="0" quotePrefix="0" xfId="3"/>
    <xf numFmtId="2" fontId="143" fillId="51" borderId="4" pivotButton="0" quotePrefix="0" xfId="2"/>
    <xf numFmtId="164" fontId="143" fillId="51" borderId="24" pivotButton="0" quotePrefix="0" xfId="0"/>
    <xf numFmtId="164" fontId="143" fillId="51" borderId="4" pivotButton="0" quotePrefix="0" xfId="3"/>
    <xf numFmtId="164" fontId="143" fillId="51" borderId="4" pivotButton="0" quotePrefix="0" xfId="2"/>
    <xf numFmtId="167" fontId="143" fillId="51" borderId="4" pivotButton="0" quotePrefix="0" xfId="2"/>
    <xf numFmtId="0" fontId="15" fillId="0" borderId="29" applyAlignment="1" pivotButton="0" quotePrefix="0" xfId="0">
      <alignment horizontal="right" vertical="center" wrapText="1"/>
    </xf>
    <xf numFmtId="172" fontId="143" fillId="51" borderId="24" pivotButton="0" quotePrefix="0" xfId="1"/>
    <xf numFmtId="2" fontId="143" fillId="51" borderId="4" pivotButton="0" quotePrefix="0" xfId="3"/>
    <xf numFmtId="0" fontId="14" fillId="0" borderId="29" applyAlignment="1" pivotButton="0" quotePrefix="0" xfId="0">
      <alignment vertical="center" wrapText="1"/>
    </xf>
    <xf numFmtId="164" fontId="143" fillId="51" borderId="4" pivotButton="0" quotePrefix="0" xfId="0"/>
    <xf numFmtId="0" fontId="16" fillId="0" borderId="29" applyAlignment="1" pivotButton="0" quotePrefix="0" xfId="0">
      <alignment vertical="center" wrapText="1"/>
    </xf>
    <xf numFmtId="173" fontId="143" fillId="51" borderId="24" pivotButton="0" quotePrefix="0" xfId="5"/>
    <xf numFmtId="3" fontId="143" fillId="51" borderId="4" pivotButton="0" quotePrefix="0" xfId="0"/>
    <xf numFmtId="0" fontId="18" fillId="0" borderId="29" applyAlignment="1" pivotButton="0" quotePrefix="0" xfId="0">
      <alignment horizontal="center" vertical="center" wrapText="1"/>
    </xf>
    <xf numFmtId="172" fontId="143" fillId="51" borderId="24" pivotButton="0" quotePrefix="0" xfId="4"/>
    <xf numFmtId="165" fontId="143" fillId="51" borderId="4" pivotButton="0" quotePrefix="0" xfId="0"/>
    <xf numFmtId="0" fontId="0" fillId="0" borderId="5" pivotButton="0" quotePrefix="0" xfId="0"/>
    <xf numFmtId="172" fontId="143" fillId="51" borderId="30" pivotButton="0" quotePrefix="0" xfId="4"/>
    <xf numFmtId="172" fontId="12" fillId="0" borderId="0" pivotButton="0" quotePrefix="0" xfId="4"/>
    <xf numFmtId="165" fontId="13" fillId="0" borderId="0" pivotButton="0" quotePrefix="0" xfId="0"/>
    <xf numFmtId="166" fontId="143" fillId="51" borderId="29" pivotButton="0" quotePrefix="0" xfId="6"/>
    <xf numFmtId="166" fontId="107" fillId="44" borderId="29" pivotButton="0" quotePrefix="0" xfId="6"/>
    <xf numFmtId="166" fontId="143" fillId="51" borderId="18" pivotButton="0" quotePrefix="0" xfId="6"/>
    <xf numFmtId="166" fontId="143" fillId="51" borderId="24" pivotButton="0" quotePrefix="0" xfId="6"/>
    <xf numFmtId="166" fontId="20" fillId="0" borderId="4" pivotButton="0" quotePrefix="0" xfId="6"/>
    <xf numFmtId="166" fontId="20" fillId="0" borderId="48" pivotButton="0" quotePrefix="0" xfId="6"/>
    <xf numFmtId="172" fontId="20" fillId="0" borderId="25" pivotButton="0" quotePrefix="0" xfId="1"/>
    <xf numFmtId="172" fontId="20" fillId="0" borderId="4" pivotButton="0" quotePrefix="0" xfId="1"/>
    <xf numFmtId="172" fontId="20" fillId="43" borderId="25" pivotButton="0" quotePrefix="0" xfId="1"/>
    <xf numFmtId="166" fontId="0" fillId="0" borderId="0" pivotButton="0" quotePrefix="0" xfId="0"/>
    <xf numFmtId="166" fontId="20" fillId="0" borderId="0" pivotButton="0" quotePrefix="0" xfId="6"/>
    <xf numFmtId="166" fontId="4" fillId="0" borderId="0" pivotButton="0" quotePrefix="0" xfId="0"/>
    <xf numFmtId="166" fontId="107" fillId="0" borderId="0" pivotButton="0" quotePrefix="0" xfId="6"/>
    <xf numFmtId="172" fontId="4" fillId="0" borderId="0" pivotButton="0" quotePrefix="0" xfId="1"/>
    <xf numFmtId="172" fontId="0" fillId="0" borderId="0" pivotButton="0" quotePrefix="0" xfId="1"/>
    <xf numFmtId="167" fontId="0" fillId="0" borderId="0" pivotButton="0" quotePrefix="0" xfId="0"/>
    <xf numFmtId="178" fontId="0" fillId="0" borderId="0" pivotButton="0" quotePrefix="0" xfId="25"/>
    <xf numFmtId="166" fontId="0" fillId="0" borderId="4" pivotButton="0" quotePrefix="0" xfId="0"/>
    <xf numFmtId="0" fontId="0" fillId="0" borderId="16" pivotButton="0" quotePrefix="0" xfId="0"/>
    <xf numFmtId="0" fontId="0" fillId="0" borderId="22" pivotButton="0" quotePrefix="0" xfId="0"/>
    <xf numFmtId="3" fontId="143" fillId="51" borderId="29" pivotButton="0" quotePrefix="0" xfId="23"/>
    <xf numFmtId="3" fontId="143" fillId="51" borderId="42" pivotButton="0" quotePrefix="0" xfId="23"/>
    <xf numFmtId="3" fontId="143" fillId="51" borderId="23" pivotButton="0" quotePrefix="0" xfId="23"/>
    <xf numFmtId="168" fontId="143" fillId="51" borderId="29" pivotButton="0" quotePrefix="0" xfId="23"/>
    <xf numFmtId="168" fontId="143" fillId="51" borderId="23" pivotButton="0" quotePrefix="0" xfId="23"/>
    <xf numFmtId="168" fontId="27" fillId="44" borderId="29" pivotButton="0" quotePrefix="0" xfId="23"/>
    <xf numFmtId="168" fontId="22" fillId="0" borderId="42" pivotButton="0" quotePrefix="0" xfId="23"/>
    <xf numFmtId="168" fontId="117" fillId="0" borderId="42" pivotButton="0" quotePrefix="0" xfId="23"/>
    <xf numFmtId="168" fontId="22" fillId="0" borderId="23" pivotButton="0" quotePrefix="0" xfId="23"/>
    <xf numFmtId="3" fontId="143" fillId="51" borderId="4" pivotButton="0" quotePrefix="0" xfId="23"/>
    <xf numFmtId="3" fontId="143" fillId="51" borderId="48" pivotButton="0" quotePrefix="0" xfId="23"/>
    <xf numFmtId="168" fontId="22" fillId="0" borderId="4" pivotButton="0" quotePrefix="0" xfId="23"/>
    <xf numFmtId="168" fontId="143" fillId="51" borderId="48" pivotButton="0" quotePrefix="0" xfId="23"/>
    <xf numFmtId="168" fontId="117" fillId="0" borderId="48" pivotButton="0" quotePrefix="0" xfId="23"/>
    <xf numFmtId="168" fontId="22" fillId="0" borderId="48" pivotButton="0" quotePrefix="0" xfId="23"/>
    <xf numFmtId="167" fontId="109" fillId="42" borderId="0" pivotButton="0" quotePrefix="0" xfId="0"/>
    <xf numFmtId="168" fontId="143" fillId="51" borderId="4" pivotButton="0" quotePrefix="0" xfId="23"/>
    <xf numFmtId="168" fontId="22" fillId="0" borderId="46" pivotButton="0" quotePrefix="0" xfId="23"/>
    <xf numFmtId="168" fontId="22" fillId="0" borderId="52" pivotButton="0" quotePrefix="0" xfId="23"/>
    <xf numFmtId="168" fontId="22" fillId="0" borderId="55" pivotButton="0" quotePrefix="0" xfId="23"/>
    <xf numFmtId="168" fontId="117" fillId="0" borderId="52" pivotButton="0" quotePrefix="0" xfId="23"/>
    <xf numFmtId="3" fontId="143" fillId="51" borderId="45" pivotButton="0" quotePrefix="0" xfId="23"/>
    <xf numFmtId="168" fontId="143" fillId="51" borderId="46" pivotButton="0" quotePrefix="0" xfId="23"/>
    <xf numFmtId="3" fontId="143" fillId="51" borderId="46" pivotButton="0" quotePrefix="0" xfId="23"/>
    <xf numFmtId="168" fontId="143" fillId="51" borderId="55" pivotButton="0" quotePrefix="0" xfId="23"/>
    <xf numFmtId="168" fontId="143" fillId="51" borderId="52" pivotButton="0" quotePrefix="0" xfId="23"/>
    <xf numFmtId="168" fontId="132" fillId="0" borderId="45" pivotButton="0" quotePrefix="0" xfId="23"/>
    <xf numFmtId="174" fontId="23" fillId="0" borderId="0" applyAlignment="1" pivotButton="0" quotePrefix="0" xfId="0">
      <alignment horizontal="left" wrapText="1"/>
    </xf>
    <xf numFmtId="174" fontId="23" fillId="0" borderId="0" applyAlignment="1" pivotButton="0" quotePrefix="0" xfId="0">
      <alignment horizontal="left" vertical="top"/>
    </xf>
    <xf numFmtId="0" fontId="0" fillId="0" borderId="7" pivotButton="0" quotePrefix="0" xfId="0"/>
    <xf numFmtId="0" fontId="0" fillId="0" borderId="8" pivotButton="0" quotePrefix="0" xfId="0"/>
    <xf numFmtId="0" fontId="0" fillId="0" borderId="9" pivotButton="0" quotePrefix="0" xfId="0"/>
    <xf numFmtId="0" fontId="22" fillId="0" borderId="61" applyAlignment="1" pivotButton="0" quotePrefix="0" xfId="23">
      <alignment horizontal="center"/>
    </xf>
    <xf numFmtId="0" fontId="0" fillId="0" borderId="11" pivotButton="0" quotePrefix="0" xfId="0"/>
    <xf numFmtId="167" fontId="132" fillId="0" borderId="0" pivotButton="0" quotePrefix="0" xfId="0"/>
    <xf numFmtId="167" fontId="132" fillId="0" borderId="11" pivotButton="0" quotePrefix="0" xfId="0"/>
    <xf numFmtId="167" fontId="132" fillId="0" borderId="0" applyAlignment="1" pivotButton="0" quotePrefix="0" xfId="0">
      <alignment horizontal="right"/>
    </xf>
    <xf numFmtId="167" fontId="132" fillId="0" borderId="13" pivotButton="0" quotePrefix="0" xfId="0"/>
    <xf numFmtId="167" fontId="132" fillId="0" borderId="14" pivotButton="0" quotePrefix="0" xfId="0"/>
    <xf numFmtId="167" fontId="132" fillId="0" borderId="13" applyAlignment="1" pivotButton="0" quotePrefix="0" xfId="0">
      <alignment horizontal="right"/>
    </xf>
    <xf numFmtId="167" fontId="132" fillId="8" borderId="0" applyAlignment="1" pivotButton="0" quotePrefix="0" xfId="0">
      <alignment horizontal="right"/>
    </xf>
    <xf numFmtId="167" fontId="22" fillId="0" borderId="0" pivotButton="0" quotePrefix="0" xfId="0"/>
    <xf numFmtId="174" fontId="23" fillId="9" borderId="0" applyAlignment="1" pivotButton="0" quotePrefix="0" xfId="0">
      <alignment horizontal="left" wrapText="1"/>
    </xf>
    <xf numFmtId="174" fontId="23" fillId="9" borderId="0" applyAlignment="1" pivotButton="0" quotePrefix="0" xfId="0">
      <alignment horizontal="right" wrapText="1"/>
    </xf>
    <xf numFmtId="174" fontId="23" fillId="9" borderId="0" applyAlignment="1" pivotButton="0" quotePrefix="0" xfId="0">
      <alignment wrapText="1"/>
    </xf>
    <xf numFmtId="167" fontId="56" fillId="9" borderId="0" pivotButton="0" quotePrefix="0" xfId="0"/>
    <xf numFmtId="174" fontId="27" fillId="9" borderId="0" pivotButton="0" quotePrefix="0" xfId="0"/>
    <xf numFmtId="171" fontId="132" fillId="9" borderId="0" applyAlignment="1" pivotButton="0" quotePrefix="1" xfId="0">
      <alignment horizontal="left"/>
    </xf>
    <xf numFmtId="171" fontId="22" fillId="9" borderId="0" pivotButton="0" quotePrefix="0" xfId="0"/>
    <xf numFmtId="167" fontId="22" fillId="9" borderId="0" pivotButton="0" quotePrefix="0" xfId="0"/>
    <xf numFmtId="167" fontId="28" fillId="0" borderId="0" pivotButton="0" quotePrefix="0" xfId="7"/>
    <xf numFmtId="167" fontId="22" fillId="0" borderId="0" pivotButton="0" quotePrefix="0" xfId="7"/>
    <xf numFmtId="167" fontId="22" fillId="9" borderId="48" pivotButton="0" quotePrefix="0" xfId="0"/>
    <xf numFmtId="167" fontId="27" fillId="44" borderId="29" pivotButton="0" quotePrefix="0" xfId="0"/>
    <xf numFmtId="167" fontId="22" fillId="9" borderId="24" pivotButton="0" quotePrefix="0" xfId="0"/>
    <xf numFmtId="167" fontId="22" fillId="9" borderId="4" pivotButton="0" quotePrefix="0" xfId="0"/>
    <xf numFmtId="167" fontId="56" fillId="0" borderId="0" pivotButton="0" quotePrefix="0" xfId="0"/>
    <xf numFmtId="167" fontId="22" fillId="0" borderId="0" applyAlignment="1" pivotButton="0" quotePrefix="0" xfId="7">
      <alignment horizontal="right"/>
    </xf>
    <xf numFmtId="169" fontId="27" fillId="0" borderId="0" pivotButton="0" quotePrefix="0" xfId="7"/>
    <xf numFmtId="167" fontId="27" fillId="0" borderId="0" applyAlignment="1" pivotButton="0" quotePrefix="0" xfId="0">
      <alignment horizontal="right"/>
    </xf>
    <xf numFmtId="169" fontId="22" fillId="0" borderId="0" pivotButton="0" quotePrefix="0" xfId="0"/>
    <xf numFmtId="167" fontId="22" fillId="0" borderId="0" applyAlignment="1" pivotButton="0" quotePrefix="0" xfId="0">
      <alignment horizontal="right"/>
    </xf>
    <xf numFmtId="169" fontId="132" fillId="0" borderId="0" applyAlignment="1" pivotButton="0" quotePrefix="0" xfId="0">
      <alignment horizontal="right"/>
    </xf>
    <xf numFmtId="169" fontId="132" fillId="0" borderId="11" applyAlignment="1" pivotButton="0" quotePrefix="0" xfId="0">
      <alignment horizontal="right"/>
    </xf>
    <xf numFmtId="167" fontId="132" fillId="0" borderId="11" applyAlignment="1" pivotButton="0" quotePrefix="0" xfId="0">
      <alignment horizontal="right"/>
    </xf>
    <xf numFmtId="169" fontId="22" fillId="0" borderId="0" applyAlignment="1" pivotButton="0" quotePrefix="0" xfId="7">
      <alignment horizontal="right"/>
    </xf>
    <xf numFmtId="169" fontId="132" fillId="0" borderId="13" applyAlignment="1" pivotButton="0" quotePrefix="0" xfId="0">
      <alignment horizontal="right"/>
    </xf>
    <xf numFmtId="167" fontId="132" fillId="0" borderId="14" applyAlignment="1" pivotButton="0" quotePrefix="0" xfId="0">
      <alignment horizontal="right"/>
    </xf>
    <xf numFmtId="169" fontId="27" fillId="0" borderId="0" pivotButton="0" quotePrefix="0" xfId="0"/>
    <xf numFmtId="167" fontId="27" fillId="0" borderId="0" pivotButton="0" quotePrefix="0" xfId="0"/>
    <xf numFmtId="169" fontId="132" fillId="8" borderId="0" applyAlignment="1" pivotButton="0" quotePrefix="0" xfId="0">
      <alignment horizontal="right"/>
    </xf>
    <xf numFmtId="167" fontId="132" fillId="8" borderId="11" applyAlignment="1" pivotButton="0" quotePrefix="0" xfId="0">
      <alignment horizontal="right"/>
    </xf>
    <xf numFmtId="172" fontId="22" fillId="0" borderId="0" pivotButton="0" quotePrefix="0" xfId="1"/>
    <xf numFmtId="173" fontId="22" fillId="0" borderId="0" pivotButton="0" quotePrefix="0" xfId="25"/>
    <xf numFmtId="167" fontId="33" fillId="0" borderId="0" pivotButton="0" quotePrefix="0" xfId="0"/>
    <xf numFmtId="167" fontId="28" fillId="0" borderId="0" pivotButton="0" quotePrefix="0" xfId="0"/>
    <xf numFmtId="167" fontId="55" fillId="0" borderId="0" pivotButton="0" quotePrefix="0" xfId="7"/>
    <xf numFmtId="0" fontId="0" fillId="0" borderId="18" pivotButton="0" quotePrefix="0" xfId="0"/>
    <xf numFmtId="169" fontId="22" fillId="0" borderId="4" pivotButton="0" quotePrefix="0" xfId="0"/>
    <xf numFmtId="167" fontId="22" fillId="0" borderId="4" applyAlignment="1" pivotButton="0" quotePrefix="0" xfId="0">
      <alignment horizontal="right"/>
    </xf>
    <xf numFmtId="167" fontId="22" fillId="8" borderId="4" applyAlignment="1" pivotButton="0" quotePrefix="0" xfId="0">
      <alignment horizontal="right"/>
    </xf>
    <xf numFmtId="175" fontId="22" fillId="0" borderId="4" pivotButton="0" quotePrefix="0" xfId="0"/>
    <xf numFmtId="167" fontId="22" fillId="0" borderId="13" applyAlignment="1" pivotButton="0" quotePrefix="0" xfId="0">
      <alignment horizontal="right"/>
    </xf>
    <xf numFmtId="167" fontId="22" fillId="8" borderId="13" applyAlignment="1" pivotButton="0" quotePrefix="0" xfId="0">
      <alignment horizontal="right"/>
    </xf>
    <xf numFmtId="167" fontId="22" fillId="0" borderId="14" applyAlignment="1" pivotButton="0" quotePrefix="0" xfId="0">
      <alignment horizontal="right"/>
    </xf>
    <xf numFmtId="169" fontId="22" fillId="8" borderId="0" applyAlignment="1" pivotButton="0" quotePrefix="0" xfId="0">
      <alignment horizontal="right"/>
    </xf>
    <xf numFmtId="167" fontId="22" fillId="8" borderId="0" applyAlignment="1" pivotButton="0" quotePrefix="0" xfId="0">
      <alignment horizontal="right"/>
    </xf>
    <xf numFmtId="167" fontId="58" fillId="0" borderId="0" pivotButton="0" quotePrefix="0" xfId="7"/>
    <xf numFmtId="167" fontId="31" fillId="0" borderId="0" pivotButton="0" quotePrefix="0" xfId="7"/>
    <xf numFmtId="167" fontId="55" fillId="0" borderId="0" pivotButton="0" quotePrefix="0" xfId="0"/>
    <xf numFmtId="167" fontId="31" fillId="0" borderId="0" pivotButton="0" quotePrefix="0" xfId="0"/>
    <xf numFmtId="169" fontId="27" fillId="0" borderId="0" applyAlignment="1" pivotButton="0" quotePrefix="0" xfId="0">
      <alignment horizontal="right"/>
    </xf>
    <xf numFmtId="167" fontId="27" fillId="0" borderId="11" applyAlignment="1" pivotButton="0" quotePrefix="0" xfId="0">
      <alignment horizontal="right"/>
    </xf>
    <xf numFmtId="169" fontId="22" fillId="0" borderId="0" applyAlignment="1" pivotButton="0" quotePrefix="0" xfId="0">
      <alignment horizontal="right"/>
    </xf>
    <xf numFmtId="169" fontId="132" fillId="0" borderId="0" pivotButton="0" quotePrefix="0" xfId="0"/>
    <xf numFmtId="169" fontId="132" fillId="0" borderId="11" pivotButton="0" quotePrefix="0" xfId="0"/>
    <xf numFmtId="169" fontId="132" fillId="0" borderId="13" pivotButton="0" quotePrefix="0" xfId="0"/>
    <xf numFmtId="169" fontId="132" fillId="0" borderId="14" pivotButton="0" quotePrefix="0" xfId="0"/>
    <xf numFmtId="169" fontId="132" fillId="8" borderId="0" pivotButton="0" quotePrefix="0" xfId="0"/>
    <xf numFmtId="165" fontId="27" fillId="0" borderId="4" applyAlignment="1" pivotButton="0" quotePrefix="0" xfId="0">
      <alignment horizontal="right"/>
    </xf>
    <xf numFmtId="167" fontId="27" fillId="0" borderId="48" applyAlignment="1" pivotButton="0" quotePrefix="0" xfId="0">
      <alignment horizontal="right"/>
    </xf>
    <xf numFmtId="167" fontId="27" fillId="46" borderId="29" applyAlignment="1" pivotButton="0" quotePrefix="0" xfId="0">
      <alignment horizontal="right"/>
    </xf>
    <xf numFmtId="165" fontId="27" fillId="0" borderId="24" applyAlignment="1" pivotButton="0" quotePrefix="0" xfId="0">
      <alignment horizontal="right"/>
    </xf>
    <xf numFmtId="167" fontId="27" fillId="0" borderId="4" applyAlignment="1" pivotButton="0" quotePrefix="0" xfId="0">
      <alignment horizontal="right"/>
    </xf>
    <xf numFmtId="165" fontId="22" fillId="0" borderId="4" applyAlignment="1" pivotButton="0" quotePrefix="0" xfId="0">
      <alignment horizontal="right"/>
    </xf>
    <xf numFmtId="167" fontId="22" fillId="0" borderId="48" applyAlignment="1" pivotButton="0" quotePrefix="0" xfId="0">
      <alignment horizontal="right"/>
    </xf>
    <xf numFmtId="167" fontId="117" fillId="0" borderId="25" applyAlignment="1" pivotButton="0" quotePrefix="0" xfId="0">
      <alignment horizontal="right"/>
    </xf>
    <xf numFmtId="165" fontId="22" fillId="0" borderId="24" applyAlignment="1" pivotButton="0" quotePrefix="0" xfId="0">
      <alignment horizontal="right"/>
    </xf>
    <xf numFmtId="167" fontId="22" fillId="0" borderId="25" applyAlignment="1" pivotButton="0" quotePrefix="0" xfId="0">
      <alignment horizontal="right"/>
    </xf>
    <xf numFmtId="167" fontId="23" fillId="0" borderId="0" pivotButton="0" quotePrefix="0" xfId="7"/>
    <xf numFmtId="167" fontId="23" fillId="0" borderId="0" applyProtection="1" pivotButton="0" quotePrefix="0" xfId="7">
      <protection locked="0" hidden="0"/>
    </xf>
    <xf numFmtId="167" fontId="23" fillId="0" borderId="0" applyAlignment="1" applyProtection="1" pivotButton="0" quotePrefix="0" xfId="7">
      <alignment horizontal="right"/>
      <protection locked="0" hidden="0"/>
    </xf>
    <xf numFmtId="167" fontId="30" fillId="0" borderId="0" applyProtection="1" pivotButton="0" quotePrefix="0" xfId="7">
      <protection locked="0" hidden="0"/>
    </xf>
    <xf numFmtId="167" fontId="31" fillId="0" borderId="0" applyAlignment="1" applyProtection="1" pivotButton="0" quotePrefix="0" xfId="7">
      <alignment horizontal="right"/>
      <protection locked="0" hidden="0"/>
    </xf>
    <xf numFmtId="167" fontId="30" fillId="0" borderId="0" applyAlignment="1" applyProtection="1" pivotButton="0" quotePrefix="0" xfId="7">
      <alignment horizontal="left"/>
      <protection locked="0" hidden="0"/>
    </xf>
    <xf numFmtId="167" fontId="31" fillId="0" borderId="0" applyProtection="1" pivotButton="0" quotePrefix="0" xfId="7">
      <protection locked="0" hidden="0"/>
    </xf>
    <xf numFmtId="167" fontId="23" fillId="0" borderId="0" pivotButton="0" quotePrefix="0" xfId="0"/>
    <xf numFmtId="174" fontId="23" fillId="0" borderId="0" applyAlignment="1" pivotButton="0" quotePrefix="0" xfId="0">
      <alignment horizontal="left"/>
    </xf>
    <xf numFmtId="167" fontId="34" fillId="0" borderId="0" applyProtection="1" pivotButton="0" quotePrefix="0" xfId="7">
      <protection locked="0" hidden="0"/>
    </xf>
    <xf numFmtId="167" fontId="31" fillId="0" borderId="7" applyProtection="1" pivotButton="0" quotePrefix="0" xfId="0">
      <protection locked="0" hidden="0"/>
    </xf>
    <xf numFmtId="0" fontId="0" fillId="0" borderId="13" pivotButton="0" quotePrefix="0" xfId="0"/>
    <xf numFmtId="0" fontId="35" fillId="0" borderId="18" applyAlignment="1" pivotButton="0" quotePrefix="0" xfId="0">
      <alignment horizontal="right" wrapText="1"/>
    </xf>
    <xf numFmtId="171" fontId="134" fillId="9" borderId="0" applyAlignment="1" applyProtection="1" pivotButton="0" quotePrefix="0" xfId="0">
      <alignment horizontal="right"/>
      <protection locked="0" hidden="0"/>
    </xf>
    <xf numFmtId="167" fontId="43" fillId="9" borderId="0" pivotButton="0" quotePrefix="0" xfId="0"/>
    <xf numFmtId="171" fontId="134" fillId="9" borderId="0" applyAlignment="1" applyProtection="1" pivotButton="0" quotePrefix="0" xfId="0">
      <alignment horizontal="right" wrapText="1"/>
      <protection locked="0" hidden="0"/>
    </xf>
    <xf numFmtId="167" fontId="132" fillId="9" borderId="0" pivotButton="0" quotePrefix="0" xfId="0"/>
    <xf numFmtId="171" fontId="135" fillId="9" borderId="0" applyAlignment="1" applyProtection="1" pivotButton="0" quotePrefix="0" xfId="0">
      <alignment horizontal="right" wrapText="1"/>
      <protection locked="0" hidden="0"/>
    </xf>
    <xf numFmtId="167" fontId="133" fillId="9" borderId="0" pivotButton="0" quotePrefix="0" xfId="0"/>
    <xf numFmtId="165" fontId="117" fillId="0" borderId="4" applyAlignment="1" pivotButton="0" quotePrefix="0" xfId="0">
      <alignment horizontal="right"/>
    </xf>
    <xf numFmtId="167" fontId="27" fillId="44" borderId="29" applyAlignment="1" pivotButton="0" quotePrefix="0" xfId="0">
      <alignment horizontal="right"/>
    </xf>
    <xf numFmtId="167" fontId="41" fillId="0" borderId="0" applyProtection="1" pivotButton="0" quotePrefix="0" xfId="7">
      <protection locked="0" hidden="0"/>
    </xf>
    <xf numFmtId="167" fontId="41" fillId="0" borderId="0" applyAlignment="1" applyProtection="1" pivotButton="0" quotePrefix="0" xfId="7">
      <alignment horizontal="left"/>
      <protection locked="0" hidden="0"/>
    </xf>
    <xf numFmtId="167" fontId="31" fillId="0" borderId="0" applyAlignment="1" applyProtection="1" pivotButton="0" quotePrefix="0" xfId="7">
      <alignment horizontal="left"/>
      <protection locked="0" hidden="0"/>
    </xf>
    <xf numFmtId="168" fontId="0" fillId="0" borderId="4" pivotButton="0" quotePrefix="0" xfId="0"/>
    <xf numFmtId="168" fontId="0" fillId="0" borderId="49" pivotButton="0" quotePrefix="0" xfId="0"/>
    <xf numFmtId="168" fontId="4" fillId="44" borderId="29" pivotButton="0" quotePrefix="0" xfId="0"/>
    <xf numFmtId="168" fontId="0" fillId="0" borderId="25" pivotButton="0" quotePrefix="0" xfId="0"/>
    <xf numFmtId="168" fontId="26" fillId="0" borderId="0" pivotButton="0" quotePrefix="0" xfId="0"/>
    <xf numFmtId="168" fontId="23" fillId="0" borderId="0" applyAlignment="1" pivotButton="0" quotePrefix="0" xfId="0">
      <alignment horizontal="right" wrapText="1"/>
    </xf>
    <xf numFmtId="169" fontId="26" fillId="0" borderId="0" applyAlignment="1" pivotButton="0" quotePrefix="0" xfId="16">
      <alignment wrapText="1"/>
    </xf>
    <xf numFmtId="168" fontId="26" fillId="0" borderId="0" applyAlignment="1" pivotButton="0" quotePrefix="0" xfId="0">
      <alignment horizontal="right" wrapText="1"/>
    </xf>
    <xf numFmtId="170" fontId="136" fillId="9" borderId="0" applyAlignment="1" pivotButton="0" quotePrefix="0" xfId="0">
      <alignment horizontal="right"/>
    </xf>
    <xf numFmtId="168" fontId="138" fillId="9" borderId="0" applyAlignment="1" pivotButton="0" quotePrefix="0" xfId="0">
      <alignment horizontal="right"/>
    </xf>
    <xf numFmtId="170" fontId="26" fillId="0" borderId="0" pivotButton="0" quotePrefix="0" xfId="0"/>
    <xf numFmtId="170" fontId="136" fillId="9" borderId="0" applyAlignment="1" pivotButton="0" quotePrefix="1" xfId="0">
      <alignment horizontal="right"/>
    </xf>
    <xf numFmtId="167" fontId="27" fillId="44" borderId="5" pivotButton="0" quotePrefix="0" xfId="18"/>
    <xf numFmtId="167" fontId="22" fillId="6" borderId="24" pivotButton="0" quotePrefix="0" xfId="18"/>
    <xf numFmtId="167" fontId="22" fillId="6" borderId="4" pivotButton="0" quotePrefix="0" xfId="18"/>
    <xf numFmtId="172" fontId="124" fillId="44" borderId="5" pivotButton="0" quotePrefix="0" xfId="1"/>
    <xf numFmtId="172" fontId="117" fillId="6" borderId="24" pivotButton="0" quotePrefix="0" xfId="1"/>
    <xf numFmtId="172" fontId="117" fillId="6" borderId="4" pivotButton="0" quotePrefix="0" xfId="1"/>
    <xf numFmtId="167" fontId="22" fillId="0" borderId="21" pivotButton="0" quotePrefix="0" xfId="18"/>
    <xf numFmtId="172" fontId="117" fillId="0" borderId="21" pivotButton="0" quotePrefix="0" xfId="1"/>
    <xf numFmtId="167" fontId="27" fillId="44" borderId="29" pivotButton="0" quotePrefix="0" xfId="18"/>
    <xf numFmtId="172" fontId="124" fillId="44" borderId="29" pivotButton="0" quotePrefix="0" xfId="1"/>
    <xf numFmtId="167" fontId="22" fillId="0" borderId="25" pivotButton="0" quotePrefix="0" xfId="18"/>
    <xf numFmtId="172" fontId="117" fillId="0" borderId="25" pivotButton="0" quotePrefix="0" xfId="1"/>
    <xf numFmtId="167" fontId="132" fillId="9" borderId="0" applyAlignment="1" pivotButton="0" quotePrefix="0" xfId="20">
      <alignment horizontal="right"/>
    </xf>
    <xf numFmtId="167" fontId="47" fillId="0" borderId="0" pivotButton="0" quotePrefix="0" xfId="20"/>
    <xf numFmtId="167" fontId="47" fillId="0" borderId="0" pivotButton="0" quotePrefix="0" xfId="21"/>
    <xf numFmtId="167" fontId="1" fillId="0" borderId="0" pivotButton="0" quotePrefix="0" xfId="20"/>
    <xf numFmtId="167" fontId="1" fillId="0" borderId="0" pivotButton="0" quotePrefix="0" xfId="21"/>
    <xf numFmtId="172" fontId="22" fillId="0" borderId="8" applyAlignment="1" pivotButton="0" quotePrefix="0" xfId="1">
      <alignment vertical="top"/>
    </xf>
    <xf numFmtId="172" fontId="132" fillId="0" borderId="8" applyAlignment="1" pivotButton="0" quotePrefix="0" xfId="1">
      <alignment vertical="top"/>
    </xf>
    <xf numFmtId="167" fontId="133" fillId="9" borderId="0" applyAlignment="1" pivotButton="0" quotePrefix="0" xfId="20">
      <alignment horizontal="right"/>
    </xf>
    <xf numFmtId="167" fontId="27" fillId="9" borderId="0" applyAlignment="1" pivotButton="0" quotePrefix="0" xfId="20">
      <alignment horizontal="right"/>
    </xf>
    <xf numFmtId="172" fontId="27" fillId="0" borderId="0" pivotButton="0" quotePrefix="0" xfId="1"/>
    <xf numFmtId="174" fontId="23" fillId="9" borderId="0" applyAlignment="1" pivotButton="0" quotePrefix="0" xfId="0">
      <alignment horizontal="left"/>
    </xf>
    <xf numFmtId="174" fontId="23" fillId="9" borderId="0" applyAlignment="1" pivotButton="0" quotePrefix="0" xfId="0">
      <alignment horizontal="right"/>
    </xf>
    <xf numFmtId="168" fontId="26" fillId="0" borderId="0" pivotButton="0" quotePrefix="0" xfId="117"/>
    <xf numFmtId="168" fontId="23" fillId="0" borderId="0" applyAlignment="1" pivotButton="0" quotePrefix="0" xfId="117">
      <alignment horizontal="right" wrapText="1"/>
    </xf>
    <xf numFmtId="169" fontId="26" fillId="0" borderId="0" applyAlignment="1" pivotButton="0" quotePrefix="0" xfId="27">
      <alignment wrapText="1"/>
    </xf>
    <xf numFmtId="168" fontId="26" fillId="0" borderId="0" applyAlignment="1" pivotButton="0" quotePrefix="0" xfId="117">
      <alignment horizontal="right" wrapText="1"/>
    </xf>
    <xf numFmtId="168" fontId="138" fillId="0" borderId="0" applyAlignment="1" pivotButton="0" quotePrefix="0" xfId="117">
      <alignment horizontal="right"/>
    </xf>
    <xf numFmtId="167" fontId="138" fillId="0" borderId="0" applyAlignment="1" pivotButton="0" quotePrefix="0" xfId="117">
      <alignment horizontal="right"/>
    </xf>
    <xf numFmtId="167" fontId="23" fillId="0" borderId="0" pivotButton="0" quotePrefix="0" xfId="117"/>
    <xf numFmtId="168" fontId="23" fillId="0" borderId="0" pivotButton="0" quotePrefix="0" xfId="117"/>
    <xf numFmtId="168" fontId="26" fillId="0" borderId="0" pivotButton="0" quotePrefix="0" xfId="12"/>
    <xf numFmtId="167" fontId="23" fillId="0" borderId="0" pivotButton="0" quotePrefix="0" xfId="12"/>
    <xf numFmtId="167" fontId="65" fillId="0" borderId="0" pivotButton="0" quotePrefix="0" xfId="11"/>
    <xf numFmtId="167" fontId="1" fillId="0" borderId="48" pivotButton="0" quotePrefix="0" xfId="11"/>
    <xf numFmtId="167" fontId="1" fillId="43" borderId="4" pivotButton="0" quotePrefix="0" xfId="11"/>
    <xf numFmtId="167" fontId="1" fillId="0" borderId="18" pivotButton="0" quotePrefix="0" xfId="11"/>
    <xf numFmtId="165" fontId="13" fillId="0" borderId="4" pivotButton="0" quotePrefix="0" xfId="0"/>
    <xf numFmtId="167" fontId="1" fillId="43" borderId="49" pivotButton="0" quotePrefix="0" xfId="11"/>
    <xf numFmtId="165" fontId="13" fillId="0" borderId="48" pivotButton="0" quotePrefix="0" xfId="0"/>
    <xf numFmtId="167" fontId="4" fillId="44" borderId="29" pivotButton="0" quotePrefix="0" xfId="11"/>
    <xf numFmtId="165" fontId="13" fillId="0" borderId="18" pivotButton="0" quotePrefix="0" xfId="0"/>
    <xf numFmtId="172" fontId="4" fillId="44" borderId="29" pivotButton="0" quotePrefix="0" xfId="1"/>
    <xf numFmtId="165" fontId="13" fillId="0" borderId="24" pivotButton="0" quotePrefix="0" xfId="0"/>
    <xf numFmtId="172" fontId="1" fillId="0" borderId="25" pivotButton="0" quotePrefix="0" xfId="1"/>
    <xf numFmtId="172" fontId="1" fillId="0" borderId="21" pivotButton="0" quotePrefix="0" xfId="1"/>
    <xf numFmtId="167" fontId="19" fillId="0" borderId="0" pivotButton="0" quotePrefix="0" xfId="23"/>
    <xf numFmtId="167" fontId="30" fillId="0" borderId="0" applyProtection="1" pivotButton="0" quotePrefix="0" xfId="354">
      <protection locked="0" hidden="0"/>
    </xf>
    <xf numFmtId="167" fontId="31" fillId="0" borderId="0" applyAlignment="1" applyProtection="1" pivotButton="0" quotePrefix="0" xfId="354">
      <alignment horizontal="right"/>
      <protection locked="0" hidden="0"/>
    </xf>
    <xf numFmtId="174" fontId="23" fillId="0" borderId="0" pivotButton="0" quotePrefix="0" xfId="0"/>
    <xf numFmtId="167" fontId="44" fillId="0" borderId="0" pivotButton="0" quotePrefix="0" xfId="23"/>
    <xf numFmtId="174" fontId="23" fillId="0" borderId="0" pivotButton="0" quotePrefix="0" xfId="354"/>
    <xf numFmtId="174" fontId="44" fillId="0" borderId="0" pivotButton="0" quotePrefix="0" xfId="354"/>
    <xf numFmtId="167" fontId="44" fillId="0" borderId="0" pivotButton="0" quotePrefix="0" xfId="354"/>
    <xf numFmtId="167" fontId="1" fillId="0" borderId="0" pivotButton="0" quotePrefix="0" xfId="11"/>
    <xf numFmtId="167" fontId="56" fillId="0" borderId="0" pivotButton="0" quotePrefix="0" xfId="354"/>
    <xf numFmtId="167" fontId="1" fillId="0" borderId="0" applyAlignment="1" pivotButton="0" quotePrefix="0" xfId="11">
      <alignment wrapText="1"/>
    </xf>
    <xf numFmtId="167" fontId="22" fillId="0" borderId="0" applyAlignment="1" pivotButton="0" quotePrefix="0" xfId="11">
      <alignment horizontal="center"/>
    </xf>
    <xf numFmtId="167" fontId="1" fillId="0" borderId="0" applyAlignment="1" pivotButton="0" quotePrefix="0" xfId="11">
      <alignment horizontal="center" wrapText="1"/>
    </xf>
    <xf numFmtId="171" fontId="42" fillId="0" borderId="11" applyAlignment="1" applyProtection="1" pivotButton="0" quotePrefix="0" xfId="11">
      <alignment horizontal="center"/>
      <protection locked="0" hidden="0"/>
    </xf>
    <xf numFmtId="167" fontId="0" fillId="0" borderId="20" applyAlignment="1" pivotButton="0" quotePrefix="0" xfId="354">
      <alignment horizontal="right"/>
    </xf>
    <xf numFmtId="167" fontId="0" fillId="0" borderId="0" pivotButton="0" quotePrefix="0" xfId="354"/>
    <xf numFmtId="171" fontId="42" fillId="0" borderId="21" applyAlignment="1" applyProtection="1" pivotButton="0" quotePrefix="0" xfId="11">
      <alignment horizontal="center"/>
      <protection locked="0" hidden="0"/>
    </xf>
    <xf numFmtId="167" fontId="0" fillId="0" borderId="0" pivotButton="0" quotePrefix="0" xfId="11"/>
    <xf numFmtId="167" fontId="4" fillId="0" borderId="0" pivotButton="0" quotePrefix="0" xfId="11"/>
    <xf numFmtId="167" fontId="42" fillId="0" borderId="20" applyAlignment="1" pivotButton="0" quotePrefix="0" xfId="354">
      <alignment horizontal="right"/>
    </xf>
    <xf numFmtId="167" fontId="42" fillId="0" borderId="0" pivotButton="0" quotePrefix="0" xfId="354"/>
    <xf numFmtId="167" fontId="125" fillId="0" borderId="20" applyAlignment="1" pivotButton="0" quotePrefix="0" xfId="354">
      <alignment horizontal="right"/>
    </xf>
    <xf numFmtId="167" fontId="125" fillId="0" borderId="0" pivotButton="0" quotePrefix="0" xfId="354"/>
    <xf numFmtId="173" fontId="0" fillId="0" borderId="0" pivotButton="0" quotePrefix="0" xfId="25"/>
    <xf numFmtId="173" fontId="103" fillId="42" borderId="49" pivotButton="0" quotePrefix="0" xfId="25"/>
    <xf numFmtId="173" fontId="0" fillId="0" borderId="4" pivotButton="0" quotePrefix="0" xfId="25"/>
    <xf numFmtId="173" fontId="0" fillId="0" borderId="48" pivotButton="0" quotePrefix="0" xfId="25"/>
    <xf numFmtId="173" fontId="4" fillId="44" borderId="28" pivotButton="0" quotePrefix="0" xfId="25"/>
    <xf numFmtId="173" fontId="4" fillId="44" borderId="29" pivotButton="0" quotePrefix="0" xfId="25"/>
    <xf numFmtId="173" fontId="44" fillId="0" borderId="0" pivotButton="0" quotePrefix="0" xfId="25"/>
    <xf numFmtId="169" fontId="22" fillId="0" borderId="0" pivotButton="0" quotePrefix="0" xfId="1173"/>
    <xf numFmtId="168" fontId="22" fillId="0" borderId="0" pivotButton="0" quotePrefix="0" xfId="1173"/>
    <xf numFmtId="169" fontId="22" fillId="0" borderId="0" pivotButton="0" quotePrefix="0" xfId="7"/>
    <xf numFmtId="169" fontId="22" fillId="9" borderId="58" pivotButton="0" quotePrefix="0" xfId="1173"/>
    <xf numFmtId="167" fontId="22" fillId="9" borderId="58" pivotButton="0" quotePrefix="0" xfId="1173"/>
    <xf numFmtId="168" fontId="22" fillId="9" borderId="58" pivotButton="0" quotePrefix="0" xfId="1173"/>
    <xf numFmtId="169" fontId="22" fillId="0" borderId="17" pivotButton="0" quotePrefix="0" xfId="1173"/>
    <xf numFmtId="168" fontId="22" fillId="0" borderId="17" pivotButton="0" quotePrefix="0" xfId="1173"/>
    <xf numFmtId="169" fontId="22" fillId="9" borderId="0" pivotButton="0" quotePrefix="0" xfId="1173"/>
    <xf numFmtId="167" fontId="22" fillId="0" borderId="0" pivotButton="0" quotePrefix="0" xfId="1173"/>
    <xf numFmtId="169" fontId="22" fillId="0" borderId="0" applyAlignment="1" pivotButton="0" quotePrefix="1" xfId="1173">
      <alignment horizontal="right"/>
    </xf>
    <xf numFmtId="167" fontId="22" fillId="0" borderId="0" applyAlignment="1" pivotButton="0" quotePrefix="1" xfId="1173">
      <alignment horizontal="right"/>
    </xf>
    <xf numFmtId="172" fontId="22" fillId="0" borderId="4" pivotButton="0" quotePrefix="0" xfId="7"/>
    <xf numFmtId="172" fontId="131" fillId="7" borderId="27" applyAlignment="1" pivotButton="0" quotePrefix="0" xfId="0">
      <alignment horizontal="center" vertical="center"/>
    </xf>
    <xf numFmtId="168" fontId="67" fillId="0" borderId="4" applyAlignment="1" pivotButton="0" quotePrefix="0" xfId="0">
      <alignment horizontal="right" wrapText="1" readingOrder="1"/>
    </xf>
    <xf numFmtId="171" fontId="42" fillId="0" borderId="0" applyAlignment="1" applyProtection="1" pivotButton="0" quotePrefix="0" xfId="11">
      <alignment horizontal="center"/>
      <protection locked="0" hidden="0"/>
    </xf>
    <xf numFmtId="173" fontId="0" fillId="0" borderId="4" pivotButton="0" quotePrefix="0" xfId="0"/>
    <xf numFmtId="173" fontId="0" fillId="6" borderId="0" pivotButton="0" quotePrefix="0" xfId="25"/>
  </cellXfs>
  <cellStyles count="1574">
    <cellStyle name="Normal" xfId="0" builtinId="0"/>
    <cellStyle name="Per cent" xfId="1" builtinId="5"/>
    <cellStyle name="Good" xfId="2" builtinId="26"/>
    <cellStyle name="Bad" xfId="3" builtinId="27"/>
    <cellStyle name="Percent 2" xfId="4"/>
    <cellStyle name="Comma 2" xfId="5"/>
    <cellStyle name="Normal 12" xfId="6"/>
    <cellStyle name="Normal 2" xfId="7"/>
    <cellStyle name="Normal 2 2" xfId="8"/>
    <cellStyle name="Hyperlink 2" xfId="9"/>
    <cellStyle name="Comma 2 2" xfId="10"/>
    <cellStyle name="Normal 3 4" xfId="11"/>
    <cellStyle name="Normal 16" xfId="12"/>
    <cellStyle name="Normal 3" xfId="13"/>
    <cellStyle name="Normal_Book1 2" xfId="14"/>
    <cellStyle name="Normal 2 2 2 2" xfId="15"/>
    <cellStyle name="Normal 2 3" xfId="16"/>
    <cellStyle name="Normal 2 4" xfId="17"/>
    <cellStyle name="Normal 5" xfId="18"/>
    <cellStyle name="ANCLAS,REZONES Y SUS PARTES,DE FUNDICION,DE HIERRO O DE ACERO 2 2" xfId="19"/>
    <cellStyle name="ANCLAS,REZONES Y SUS PARTES,DE FUNDICION,DE HIERRO O DE ACERO 2 2 2" xfId="20"/>
    <cellStyle name="ANCLAS,REZONES Y SUS PARTES,DE FUNDICION,DE HIERRO O DE ACERO 2 3" xfId="21"/>
    <cellStyle name="Normal_TTab21&amp;22 2" xfId="22"/>
    <cellStyle name="Normal 4" xfId="23"/>
    <cellStyle name="Comma 3" xfId="24"/>
    <cellStyle name="Comma" xfId="25" builtinId="3"/>
    <cellStyle name="Normal 76" xfId="26"/>
    <cellStyle name="Normal 2 3 2" xfId="27"/>
    <cellStyle name="Normal 6" xfId="28"/>
    <cellStyle name="Normal 7" xfId="29"/>
    <cellStyle name="Hyperlink 3" xfId="30"/>
    <cellStyle name="ANCLAS,REZONES Y SUS PARTES,DE FUNDICION,DE HIERRO O DE ACERO" xfId="31"/>
    <cellStyle name="ANCLAS,REZONES Y SUS PARTES,DE FUNDICION,DE HIERRO O DE ACERO 2" xfId="32"/>
    <cellStyle name="ANCLAS,REZONES Y SUS PARTES,DE FUNDICION,DE HIERRO O DE ACERO 3" xfId="33"/>
    <cellStyle name="cells" xfId="34"/>
    <cellStyle name="cells 2" xfId="35"/>
    <cellStyle name="column field" xfId="36"/>
    <cellStyle name="column field 2" xfId="37"/>
    <cellStyle name="Comma 14" xfId="38"/>
    <cellStyle name="Comma 10" xfId="39"/>
    <cellStyle name="Comma 10 2" xfId="40"/>
    <cellStyle name="Comma 11" xfId="41"/>
    <cellStyle name="Comma 11 2" xfId="42"/>
    <cellStyle name="Comma 12" xfId="43"/>
    <cellStyle name="Comma 12 2" xfId="44"/>
    <cellStyle name="Comma 13" xfId="45"/>
    <cellStyle name="Comma 2 8" xfId="46"/>
    <cellStyle name="Comma 2 2 5" xfId="47"/>
    <cellStyle name="Comma 2 2 2" xfId="48"/>
    <cellStyle name="Comma 2 2 2 2" xfId="49"/>
    <cellStyle name="Comma 2 2 3" xfId="50"/>
    <cellStyle name="Comma 2 2 3 2" xfId="51"/>
    <cellStyle name="Comma 2 2 4" xfId="52"/>
    <cellStyle name="Comma 2 3" xfId="53"/>
    <cellStyle name="Comma 2 3 2" xfId="54"/>
    <cellStyle name="Comma 2 3 2 2" xfId="55"/>
    <cellStyle name="Comma 2 3 3" xfId="56"/>
    <cellStyle name="Comma 2 3 3 2" xfId="57"/>
    <cellStyle name="Comma 2 3 4" xfId="58"/>
    <cellStyle name="Comma 2 4" xfId="59"/>
    <cellStyle name="Comma 2 4 2" xfId="60"/>
    <cellStyle name="Comma 2 4 2 2" xfId="61"/>
    <cellStyle name="Comma 2 4 3" xfId="62"/>
    <cellStyle name="Comma 2 5" xfId="63"/>
    <cellStyle name="Comma 2 5 2" xfId="64"/>
    <cellStyle name="Comma 2 6" xfId="65"/>
    <cellStyle name="Comma 2 6 2" xfId="66"/>
    <cellStyle name="Comma 2 7" xfId="67"/>
    <cellStyle name="Comma 3 3" xfId="68"/>
    <cellStyle name="Comma 3 2" xfId="69"/>
    <cellStyle name="Comma 4" xfId="70"/>
    <cellStyle name="Comma 4 2" xfId="71"/>
    <cellStyle name="Comma 5" xfId="72"/>
    <cellStyle name="Comma 5 2" xfId="73"/>
    <cellStyle name="Comma 5 2 2" xfId="74"/>
    <cellStyle name="Comma 5 2 2 2" xfId="75"/>
    <cellStyle name="Comma 5 2 3" xfId="76"/>
    <cellStyle name="Comma 5 2 3 2" xfId="77"/>
    <cellStyle name="Comma 5 2 4" xfId="78"/>
    <cellStyle name="Comma 5 3" xfId="79"/>
    <cellStyle name="Comma 5 3 2" xfId="80"/>
    <cellStyle name="Comma 5 3 2 2" xfId="81"/>
    <cellStyle name="Comma 5 3 3" xfId="82"/>
    <cellStyle name="Comma 5 4" xfId="83"/>
    <cellStyle name="Comma 5 4 2" xfId="84"/>
    <cellStyle name="Comma 5 5" xfId="85"/>
    <cellStyle name="Comma 5 5 2" xfId="86"/>
    <cellStyle name="Comma 5 6" xfId="87"/>
    <cellStyle name="Comma 6" xfId="88"/>
    <cellStyle name="Comma 6 2" xfId="89"/>
    <cellStyle name="Comma 6 2 2" xfId="90"/>
    <cellStyle name="Comma 6 3" xfId="91"/>
    <cellStyle name="Comma 6 3 2" xfId="92"/>
    <cellStyle name="Comma 6 4" xfId="93"/>
    <cellStyle name="Comma 7" xfId="94"/>
    <cellStyle name="Comma 7 2" xfId="95"/>
    <cellStyle name="Comma 7 2 2" xfId="96"/>
    <cellStyle name="Comma 7 3" xfId="97"/>
    <cellStyle name="Comma 7 3 2" xfId="98"/>
    <cellStyle name="Comma 7 4" xfId="99"/>
    <cellStyle name="Comma 8" xfId="100"/>
    <cellStyle name="Comma 8 2" xfId="101"/>
    <cellStyle name="Comma 8 2 2" xfId="102"/>
    <cellStyle name="Comma 8 3" xfId="103"/>
    <cellStyle name="Comma 9" xfId="104"/>
    <cellStyle name="Comma 9 2" xfId="105"/>
    <cellStyle name="Comma 9 2 2" xfId="106"/>
    <cellStyle name="Comma 9 3" xfId="107"/>
    <cellStyle name="field" xfId="108"/>
    <cellStyle name="field 2" xfId="109"/>
    <cellStyle name="field names" xfId="110"/>
    <cellStyle name="footer" xfId="111"/>
    <cellStyle name="heading" xfId="112"/>
    <cellStyle name="Headings" xfId="113"/>
    <cellStyle name="Headings 2" xfId="114"/>
    <cellStyle name="Hyperlink 2 2" xfId="115"/>
    <cellStyle name="Hyperlink 3 2" xfId="116"/>
    <cellStyle name="Normal 10" xfId="117"/>
    <cellStyle name="Normal 10 2" xfId="118"/>
    <cellStyle name="Normal 11" xfId="119"/>
    <cellStyle name="Normal 11 2" xfId="120"/>
    <cellStyle name="Normal 2 2 2" xfId="121"/>
    <cellStyle name="Normal 2 2 3" xfId="122"/>
    <cellStyle name="Normal 3 2" xfId="123"/>
    <cellStyle name="Normal 3 3" xfId="124"/>
    <cellStyle name="Normal 39" xfId="125"/>
    <cellStyle name="Normal 4 3" xfId="126"/>
    <cellStyle name="Normal 4 2" xfId="127"/>
    <cellStyle name="Normal 6 3" xfId="128"/>
    <cellStyle name="Normal 6 2" xfId="129"/>
    <cellStyle name="Normal 7 3" xfId="130"/>
    <cellStyle name="Normal 7 2" xfId="131"/>
    <cellStyle name="Normal 8" xfId="132"/>
    <cellStyle name="Normal 8 2" xfId="133"/>
    <cellStyle name="Normal 9" xfId="134"/>
    <cellStyle name="Normal 9 2" xfId="135"/>
    <cellStyle name="Note 2" xfId="136"/>
    <cellStyle name="Percent 2 2" xfId="137"/>
    <cellStyle name="Percent 3" xfId="138"/>
    <cellStyle name="Percent 3 2" xfId="139"/>
    <cellStyle name="Row_Headings" xfId="140"/>
    <cellStyle name="rowfield" xfId="141"/>
    <cellStyle name="rowfield 2" xfId="142"/>
    <cellStyle name="Test" xfId="143"/>
    <cellStyle name="Test 2" xfId="144"/>
    <cellStyle name="Comma 15" xfId="145"/>
    <cellStyle name="Comma 10 3" xfId="146"/>
    <cellStyle name="Comma 10 2 2" xfId="147"/>
    <cellStyle name="Comma 11 3" xfId="148"/>
    <cellStyle name="Comma 11 2 2" xfId="149"/>
    <cellStyle name="Comma 12 3" xfId="150"/>
    <cellStyle name="Comma 12 2 2" xfId="151"/>
    <cellStyle name="Comma 13 2" xfId="152"/>
    <cellStyle name="Comma 2 9" xfId="153"/>
    <cellStyle name="Comma 2 2 6" xfId="154"/>
    <cellStyle name="Comma 2 2 2 3" xfId="155"/>
    <cellStyle name="Comma 2 2 2 2 2" xfId="156"/>
    <cellStyle name="Comma 2 2 3 3" xfId="157"/>
    <cellStyle name="Comma 2 2 3 2 2" xfId="158"/>
    <cellStyle name="Comma 2 2 4 2" xfId="159"/>
    <cellStyle name="Comma 2 3 5" xfId="160"/>
    <cellStyle name="Comma 2 3 2 3" xfId="161"/>
    <cellStyle name="Comma 2 3 2 2 2" xfId="162"/>
    <cellStyle name="Comma 2 3 3 3" xfId="163"/>
    <cellStyle name="Comma 2 3 3 2 2" xfId="164"/>
    <cellStyle name="Comma 2 3 4 2" xfId="165"/>
    <cellStyle name="Comma 2 4 4" xfId="166"/>
    <cellStyle name="Comma 2 4 2 3" xfId="167"/>
    <cellStyle name="Comma 2 4 2 2 2" xfId="168"/>
    <cellStyle name="Comma 2 4 3 2" xfId="169"/>
    <cellStyle name="Comma 2 5 3" xfId="170"/>
    <cellStyle name="Comma 2 5 2 2" xfId="171"/>
    <cellStyle name="Comma 2 6 3" xfId="172"/>
    <cellStyle name="Comma 2 6 2 2" xfId="173"/>
    <cellStyle name="Comma 2 7 2" xfId="174"/>
    <cellStyle name="Comma 5 7" xfId="175"/>
    <cellStyle name="Comma 5 2 5" xfId="176"/>
    <cellStyle name="Comma 5 2 2 3" xfId="177"/>
    <cellStyle name="Comma 5 2 2 2 2" xfId="178"/>
    <cellStyle name="Comma 5 2 3 3" xfId="179"/>
    <cellStyle name="Comma 5 2 3 2 2" xfId="180"/>
    <cellStyle name="Comma 5 2 4 2" xfId="181"/>
    <cellStyle name="Comma 5 3 4" xfId="182"/>
    <cellStyle name="Comma 5 3 2 3" xfId="183"/>
    <cellStyle name="Comma 5 3 2 2 2" xfId="184"/>
    <cellStyle name="Comma 5 3 3 2" xfId="185"/>
    <cellStyle name="Comma 5 4 3" xfId="186"/>
    <cellStyle name="Comma 5 4 2 2" xfId="187"/>
    <cellStyle name="Comma 5 5 3" xfId="188"/>
    <cellStyle name="Comma 5 5 2 2" xfId="189"/>
    <cellStyle name="Comma 5 6 2" xfId="190"/>
    <cellStyle name="Comma 6 5" xfId="191"/>
    <cellStyle name="Comma 6 2 3" xfId="192"/>
    <cellStyle name="Comma 6 2 2 2" xfId="193"/>
    <cellStyle name="Comma 6 3 3" xfId="194"/>
    <cellStyle name="Comma 6 3 2 2" xfId="195"/>
    <cellStyle name="Comma 6 4 2" xfId="196"/>
    <cellStyle name="Comma 7 5" xfId="197"/>
    <cellStyle name="Comma 7 2 3" xfId="198"/>
    <cellStyle name="Comma 7 2 2 2" xfId="199"/>
    <cellStyle name="Comma 7 3 3" xfId="200"/>
    <cellStyle name="Comma 7 3 2 2" xfId="201"/>
    <cellStyle name="Comma 7 4 2" xfId="202"/>
    <cellStyle name="Comma 8 4" xfId="203"/>
    <cellStyle name="Comma 8 2 3" xfId="204"/>
    <cellStyle name="Comma 8 2 2 2" xfId="205"/>
    <cellStyle name="Comma 8 3 2" xfId="206"/>
    <cellStyle name="Comma 9 4" xfId="207"/>
    <cellStyle name="Comma 9 2 3" xfId="208"/>
    <cellStyle name="Comma 9 2 2 2" xfId="209"/>
    <cellStyle name="Comma 9 3 2" xfId="210"/>
    <cellStyle name="Normal 2 2 2 2 2" xfId="211"/>
    <cellStyle name="Normal 2 2 2 3" xfId="212"/>
    <cellStyle name="Hyperlink 2 2 2" xfId="213"/>
    <cellStyle name="Hyperlink 2 2 3" xfId="214"/>
    <cellStyle name="Heading 2 2" xfId="215"/>
    <cellStyle name="Paragraph Han" xfId="216"/>
    <cellStyle name="Heading 1 2" xfId="217"/>
    <cellStyle name="Hyperlink 4" xfId="218"/>
    <cellStyle name="Hyperlink 3 3" xfId="219"/>
    <cellStyle name="Hyperlink 2 3" xfId="220"/>
    <cellStyle name="Comma 16" xfId="221"/>
    <cellStyle name="Comma 10 4" xfId="222"/>
    <cellStyle name="Comma 10 2 3" xfId="223"/>
    <cellStyle name="Comma 11 4" xfId="224"/>
    <cellStyle name="Comma 11 2 3" xfId="225"/>
    <cellStyle name="Comma 12 4" xfId="226"/>
    <cellStyle name="Comma 12 2 3" xfId="227"/>
    <cellStyle name="Comma 13 3" xfId="228"/>
    <cellStyle name="Comma 2 10" xfId="229"/>
    <cellStyle name="Comma 2 2 7" xfId="230"/>
    <cellStyle name="Comma 2 2 2 4" xfId="231"/>
    <cellStyle name="Comma 2 2 2 2 3" xfId="232"/>
    <cellStyle name="Comma 2 2 3 4" xfId="233"/>
    <cellStyle name="Comma 2 2 3 2 3" xfId="234"/>
    <cellStyle name="Comma 2 2 4 3" xfId="235"/>
    <cellStyle name="Comma 2 3 6" xfId="236"/>
    <cellStyle name="Comma 2 3 2 4" xfId="237"/>
    <cellStyle name="Comma 2 3 2 2 3" xfId="238"/>
    <cellStyle name="Comma 2 3 3 4" xfId="239"/>
    <cellStyle name="Comma 2 3 3 2 3" xfId="240"/>
    <cellStyle name="Comma 2 3 4 3" xfId="241"/>
    <cellStyle name="Comma 2 4 5" xfId="242"/>
    <cellStyle name="Comma 2 4 2 4" xfId="243"/>
    <cellStyle name="Comma 2 4 2 2 3" xfId="244"/>
    <cellStyle name="Comma 2 4 3 3" xfId="245"/>
    <cellStyle name="Comma 2 5 4" xfId="246"/>
    <cellStyle name="Comma 2 5 2 3" xfId="247"/>
    <cellStyle name="Comma 2 6 4" xfId="248"/>
    <cellStyle name="Comma 2 6 2 3" xfId="249"/>
    <cellStyle name="Comma 2 7 3" xfId="250"/>
    <cellStyle name="Comma 5 8" xfId="251"/>
    <cellStyle name="Comma 5 2 6" xfId="252"/>
    <cellStyle name="Comma 5 2 2 4" xfId="253"/>
    <cellStyle name="Comma 5 2 2 2 3" xfId="254"/>
    <cellStyle name="Comma 5 2 3 4" xfId="255"/>
    <cellStyle name="Comma 5 2 3 2 3" xfId="256"/>
    <cellStyle name="Comma 5 2 4 3" xfId="257"/>
    <cellStyle name="Comma 5 3 5" xfId="258"/>
    <cellStyle name="Comma 5 3 2 4" xfId="259"/>
    <cellStyle name="Comma 5 3 2 2 3" xfId="260"/>
    <cellStyle name="Comma 5 3 3 3" xfId="261"/>
    <cellStyle name="Comma 5 4 4" xfId="262"/>
    <cellStyle name="Comma 5 4 2 3" xfId="263"/>
    <cellStyle name="Comma 5 5 4" xfId="264"/>
    <cellStyle name="Comma 5 5 2 3" xfId="265"/>
    <cellStyle name="Comma 5 6 3" xfId="266"/>
    <cellStyle name="Comma 6 6" xfId="267"/>
    <cellStyle name="Comma 6 2 4" xfId="268"/>
    <cellStyle name="Comma 6 2 2 3" xfId="269"/>
    <cellStyle name="Comma 6 3 4" xfId="270"/>
    <cellStyle name="Comma 6 3 2 3" xfId="271"/>
    <cellStyle name="Comma 6 4 3" xfId="272"/>
    <cellStyle name="Comma 7 6" xfId="273"/>
    <cellStyle name="Comma 7 2 4" xfId="274"/>
    <cellStyle name="Comma 7 2 2 3" xfId="275"/>
    <cellStyle name="Comma 7 3 4" xfId="276"/>
    <cellStyle name="Comma 7 3 2 3" xfId="277"/>
    <cellStyle name="Comma 7 4 3" xfId="278"/>
    <cellStyle name="Comma 8 5" xfId="279"/>
    <cellStyle name="Comma 8 2 4" xfId="280"/>
    <cellStyle name="Comma 8 2 2 3" xfId="281"/>
    <cellStyle name="Comma 8 3 3" xfId="282"/>
    <cellStyle name="Comma 9 5" xfId="283"/>
    <cellStyle name="Comma 9 2 4" xfId="284"/>
    <cellStyle name="Comma 9 2 2 3" xfId="285"/>
    <cellStyle name="Comma 9 3 3" xfId="286"/>
    <cellStyle name="Comma 17" xfId="287"/>
    <cellStyle name="Comma 10 5" xfId="288"/>
    <cellStyle name="Comma 10 2 4" xfId="289"/>
    <cellStyle name="Comma 11 5" xfId="290"/>
    <cellStyle name="Comma 11 2 4" xfId="291"/>
    <cellStyle name="Comma 12 5" xfId="292"/>
    <cellStyle name="Comma 12 2 4" xfId="293"/>
    <cellStyle name="Comma 13 4" xfId="294"/>
    <cellStyle name="Comma 2 11" xfId="295"/>
    <cellStyle name="Comma 2 2 8" xfId="296"/>
    <cellStyle name="Comma 2 2 2 5" xfId="297"/>
    <cellStyle name="Comma 2 2 2 2 4" xfId="298"/>
    <cellStyle name="Comma 2 2 3 5" xfId="299"/>
    <cellStyle name="Comma 2 2 3 2 4" xfId="300"/>
    <cellStyle name="Comma 2 2 4 4" xfId="301"/>
    <cellStyle name="Comma 2 3 7" xfId="302"/>
    <cellStyle name="Comma 2 3 2 5" xfId="303"/>
    <cellStyle name="Comma 2 3 2 2 4" xfId="304"/>
    <cellStyle name="Comma 2 3 3 5" xfId="305"/>
    <cellStyle name="Comma 2 3 3 2 4" xfId="306"/>
    <cellStyle name="Comma 2 3 4 4" xfId="307"/>
    <cellStyle name="Comma 2 4 6" xfId="308"/>
    <cellStyle name="Comma 2 4 2 5" xfId="309"/>
    <cellStyle name="Comma 2 4 2 2 4" xfId="310"/>
    <cellStyle name="Comma 2 4 3 4" xfId="311"/>
    <cellStyle name="Comma 2 5 5" xfId="312"/>
    <cellStyle name="Comma 2 5 2 4" xfId="313"/>
    <cellStyle name="Comma 2 6 5" xfId="314"/>
    <cellStyle name="Comma 2 6 2 4" xfId="315"/>
    <cellStyle name="Comma 2 7 4" xfId="316"/>
    <cellStyle name="Comma 5 9" xfId="317"/>
    <cellStyle name="Comma 5 2 7" xfId="318"/>
    <cellStyle name="Comma 5 2 2 5" xfId="319"/>
    <cellStyle name="Comma 5 2 2 2 4" xfId="320"/>
    <cellStyle name="Comma 5 2 3 5" xfId="321"/>
    <cellStyle name="Comma 5 2 3 2 4" xfId="322"/>
    <cellStyle name="Comma 5 2 4 4" xfId="323"/>
    <cellStyle name="Comma 5 3 6" xfId="324"/>
    <cellStyle name="Comma 5 3 2 5" xfId="325"/>
    <cellStyle name="Comma 5 3 2 2 4" xfId="326"/>
    <cellStyle name="Comma 5 3 3 4" xfId="327"/>
    <cellStyle name="Comma 5 4 5" xfId="328"/>
    <cellStyle name="Comma 5 4 2 4" xfId="329"/>
    <cellStyle name="Comma 5 5 5" xfId="330"/>
    <cellStyle name="Comma 5 5 2 4" xfId="331"/>
    <cellStyle name="Comma 5 6 4" xfId="332"/>
    <cellStyle name="Comma 6 7" xfId="333"/>
    <cellStyle name="Comma 6 2 5" xfId="334"/>
    <cellStyle name="Comma 6 2 2 4" xfId="335"/>
    <cellStyle name="Comma 6 3 5" xfId="336"/>
    <cellStyle name="Comma 6 3 2 4" xfId="337"/>
    <cellStyle name="Comma 6 4 4" xfId="338"/>
    <cellStyle name="Comma 7 7" xfId="339"/>
    <cellStyle name="Comma 7 2 5" xfId="340"/>
    <cellStyle name="Comma 7 2 2 4" xfId="341"/>
    <cellStyle name="Comma 7 3 5" xfId="342"/>
    <cellStyle name="Comma 7 3 2 4" xfId="343"/>
    <cellStyle name="Comma 7 4 4" xfId="344"/>
    <cellStyle name="Comma 8 6" xfId="345"/>
    <cellStyle name="Comma 8 2 5" xfId="346"/>
    <cellStyle name="Comma 8 2 2 4" xfId="347"/>
    <cellStyle name="Comma 8 3 4" xfId="348"/>
    <cellStyle name="Comma 9 6" xfId="349"/>
    <cellStyle name="Comma 9 2 5" xfId="350"/>
    <cellStyle name="Comma 9 2 2 4" xfId="351"/>
    <cellStyle name="Comma 9 3 4" xfId="352"/>
    <cellStyle name="Title" xfId="353" builtinId="15"/>
    <cellStyle name="Normal 2 5" xfId="354"/>
    <cellStyle name="Hyperlink 2 4" xfId="355"/>
    <cellStyle name="Normal 2 2 4" xfId="356"/>
    <cellStyle name="Per cent 2" xfId="357"/>
    <cellStyle name="Normal 4 4" xfId="358"/>
    <cellStyle name="Normal 11 3" xfId="359"/>
    <cellStyle name="Normal 2 3 3" xfId="360"/>
    <cellStyle name="Percent 2 2 2" xfId="361"/>
    <cellStyle name="Normal 2 4 2" xfId="362"/>
    <cellStyle name="Normal 3 5" xfId="363"/>
    <cellStyle name="Heading 1 3" xfId="364"/>
    <cellStyle name="Heading 2 3" xfId="365"/>
    <cellStyle name="Heading 3 2" xfId="366"/>
    <cellStyle name="Heading 4 2" xfId="367"/>
    <cellStyle name="Good 2" xfId="368"/>
    <cellStyle name="Bad 2" xfId="369"/>
    <cellStyle name="Neutral 2" xfId="370"/>
    <cellStyle name="Input 2" xfId="371"/>
    <cellStyle name="Output 2" xfId="372"/>
    <cellStyle name="Calculation 2" xfId="373"/>
    <cellStyle name="Linked Cell 2" xfId="374"/>
    <cellStyle name="Check Cell 2" xfId="375"/>
    <cellStyle name="Warning Text 2" xfId="376"/>
    <cellStyle name="Note 3" xfId="377"/>
    <cellStyle name="Explanatory Text 2" xfId="378"/>
    <cellStyle name="Total 2" xfId="379"/>
    <cellStyle name="Accent1 2" xfId="380"/>
    <cellStyle name="20% - Accent1 2" xfId="381"/>
    <cellStyle name="40% - Accent1 2" xfId="382"/>
    <cellStyle name="60% - Accent1 2" xfId="383"/>
    <cellStyle name="Accent2 2" xfId="384"/>
    <cellStyle name="20% - Accent2 2" xfId="385"/>
    <cellStyle name="40% - Accent2 2" xfId="386"/>
    <cellStyle name="60% - Accent2 2" xfId="387"/>
    <cellStyle name="Accent3 2" xfId="388"/>
    <cellStyle name="20% - Accent3 2" xfId="389"/>
    <cellStyle name="40% - Accent3 2" xfId="390"/>
    <cellStyle name="60% - Accent3 2" xfId="391"/>
    <cellStyle name="Accent4 2" xfId="392"/>
    <cellStyle name="20% - Accent4 2" xfId="393"/>
    <cellStyle name="40% - Accent4 2" xfId="394"/>
    <cellStyle name="60% - Accent4 2" xfId="395"/>
    <cellStyle name="Accent5 2" xfId="396"/>
    <cellStyle name="20% - Accent5 2" xfId="397"/>
    <cellStyle name="40% - Accent5 2" xfId="398"/>
    <cellStyle name="60% - Accent5 2" xfId="399"/>
    <cellStyle name="Accent6 2" xfId="400"/>
    <cellStyle name="20% - Accent6 2" xfId="401"/>
    <cellStyle name="40% - Accent6 2" xfId="402"/>
    <cellStyle name="60% - Accent6 2" xfId="403"/>
    <cellStyle name="Hyperlink 2 5" xfId="404"/>
    <cellStyle name="Comma 18" xfId="405"/>
    <cellStyle name="Comma 10 6" xfId="406"/>
    <cellStyle name="Comma 10 2 5" xfId="407"/>
    <cellStyle name="Comma 11 6" xfId="408"/>
    <cellStyle name="Comma 11 2 5" xfId="409"/>
    <cellStyle name="Comma 12 6" xfId="410"/>
    <cellStyle name="Comma 12 2 5" xfId="411"/>
    <cellStyle name="Comma 13 5" xfId="412"/>
    <cellStyle name="Comma 2 12" xfId="413"/>
    <cellStyle name="Comma 2 2 9" xfId="414"/>
    <cellStyle name="Comma 2 2 2 6" xfId="415"/>
    <cellStyle name="Comma 2 2 2 2 5" xfId="416"/>
    <cellStyle name="Comma 2 2 3 6" xfId="417"/>
    <cellStyle name="Comma 2 2 3 2 5" xfId="418"/>
    <cellStyle name="Comma 2 2 4 5" xfId="419"/>
    <cellStyle name="Comma 2 3 8" xfId="420"/>
    <cellStyle name="Comma 2 3 2 6" xfId="421"/>
    <cellStyle name="Comma 2 3 2 2 5" xfId="422"/>
    <cellStyle name="Comma 2 3 3 6" xfId="423"/>
    <cellStyle name="Comma 2 3 3 2 5" xfId="424"/>
    <cellStyle name="Comma 2 3 4 5" xfId="425"/>
    <cellStyle name="Comma 2 4 7" xfId="426"/>
    <cellStyle name="Comma 2 4 2 6" xfId="427"/>
    <cellStyle name="Comma 2 4 2 2 5" xfId="428"/>
    <cellStyle name="Comma 2 4 3 5" xfId="429"/>
    <cellStyle name="Comma 2 5 6" xfId="430"/>
    <cellStyle name="Comma 2 5 2 5" xfId="431"/>
    <cellStyle name="Comma 2 6 6" xfId="432"/>
    <cellStyle name="Comma 2 6 2 5" xfId="433"/>
    <cellStyle name="Comma 2 7 5" xfId="434"/>
    <cellStyle name="Comma 5 10" xfId="435"/>
    <cellStyle name="Comma 5 2 8" xfId="436"/>
    <cellStyle name="Comma 5 2 2 6" xfId="437"/>
    <cellStyle name="Comma 5 2 2 2 5" xfId="438"/>
    <cellStyle name="Comma 5 2 3 6" xfId="439"/>
    <cellStyle name="Comma 5 2 3 2 5" xfId="440"/>
    <cellStyle name="Comma 5 2 4 5" xfId="441"/>
    <cellStyle name="Comma 5 3 7" xfId="442"/>
    <cellStyle name="Comma 5 3 2 6" xfId="443"/>
    <cellStyle name="Comma 5 3 2 2 5" xfId="444"/>
    <cellStyle name="Comma 5 3 3 5" xfId="445"/>
    <cellStyle name="Comma 5 4 6" xfId="446"/>
    <cellStyle name="Comma 5 4 2 5" xfId="447"/>
    <cellStyle name="Comma 5 5 6" xfId="448"/>
    <cellStyle name="Comma 5 5 2 5" xfId="449"/>
    <cellStyle name="Comma 5 6 5" xfId="450"/>
    <cellStyle name="Comma 6 8" xfId="451"/>
    <cellStyle name="Comma 6 2 6" xfId="452"/>
    <cellStyle name="Comma 6 2 2 5" xfId="453"/>
    <cellStyle name="Comma 6 3 6" xfId="454"/>
    <cellStyle name="Comma 6 3 2 5" xfId="455"/>
    <cellStyle name="Comma 6 4 5" xfId="456"/>
    <cellStyle name="Comma 7 8" xfId="457"/>
    <cellStyle name="Comma 7 2 6" xfId="458"/>
    <cellStyle name="Comma 7 2 2 5" xfId="459"/>
    <cellStyle name="Comma 7 3 6" xfId="460"/>
    <cellStyle name="Comma 7 3 2 5" xfId="461"/>
    <cellStyle name="Comma 7 4 5" xfId="462"/>
    <cellStyle name="Comma 8 7" xfId="463"/>
    <cellStyle name="Comma 8 2 6" xfId="464"/>
    <cellStyle name="Comma 8 2 2 5" xfId="465"/>
    <cellStyle name="Comma 8 3 5" xfId="466"/>
    <cellStyle name="Comma 9 7" xfId="467"/>
    <cellStyle name="Comma 9 2 6" xfId="468"/>
    <cellStyle name="Comma 9 2 2 5" xfId="469"/>
    <cellStyle name="Comma 9 3 5" xfId="470"/>
    <cellStyle name="Comma 19" xfId="471"/>
    <cellStyle name="Comma 10 7" xfId="472"/>
    <cellStyle name="Comma 10 2 6" xfId="473"/>
    <cellStyle name="Comma 10 2 2 2" xfId="474"/>
    <cellStyle name="Comma 10 3 2" xfId="475"/>
    <cellStyle name="Comma 11 7" xfId="476"/>
    <cellStyle name="Comma 11 2 6" xfId="477"/>
    <cellStyle name="Comma 11 2 2 2" xfId="478"/>
    <cellStyle name="Comma 11 3 2" xfId="479"/>
    <cellStyle name="Comma 12 7" xfId="480"/>
    <cellStyle name="Comma 12 2 6" xfId="481"/>
    <cellStyle name="Comma 12 2 2 2" xfId="482"/>
    <cellStyle name="Comma 12 3 2" xfId="483"/>
    <cellStyle name="Comma 13 6" xfId="484"/>
    <cellStyle name="Comma 13 2 2" xfId="485"/>
    <cellStyle name="Comma 14 2" xfId="486"/>
    <cellStyle name="Comma 2 13" xfId="487"/>
    <cellStyle name="Comma 2 2 10" xfId="488"/>
    <cellStyle name="Comma 2 2 2 7" xfId="489"/>
    <cellStyle name="Comma 2 2 2 2 6" xfId="490"/>
    <cellStyle name="Comma 2 2 2 2 2 2" xfId="491"/>
    <cellStyle name="Comma 2 2 2 3 2" xfId="492"/>
    <cellStyle name="Comma 2 2 3 7" xfId="493"/>
    <cellStyle name="Comma 2 2 3 2 6" xfId="494"/>
    <cellStyle name="Comma 2 2 3 2 2 2" xfId="495"/>
    <cellStyle name="Comma 2 2 3 3 2" xfId="496"/>
    <cellStyle name="Comma 2 2 4 6" xfId="497"/>
    <cellStyle name="Comma 2 2 4 2 2" xfId="498"/>
    <cellStyle name="Comma 2 2 5 2" xfId="499"/>
    <cellStyle name="Comma 2 3 9" xfId="500"/>
    <cellStyle name="Comma 2 3 2 7" xfId="501"/>
    <cellStyle name="Comma 2 3 2 2 6" xfId="502"/>
    <cellStyle name="Comma 2 3 2 2 2 2" xfId="503"/>
    <cellStyle name="Comma 2 3 2 3 2" xfId="504"/>
    <cellStyle name="Comma 2 3 3 7" xfId="505"/>
    <cellStyle name="Comma 2 3 3 2 6" xfId="506"/>
    <cellStyle name="Comma 2 3 3 2 2 2" xfId="507"/>
    <cellStyle name="Comma 2 3 3 3 2" xfId="508"/>
    <cellStyle name="Comma 2 3 4 6" xfId="509"/>
    <cellStyle name="Comma 2 3 4 2 2" xfId="510"/>
    <cellStyle name="Comma 2 3 5 2" xfId="511"/>
    <cellStyle name="Comma 2 4 8" xfId="512"/>
    <cellStyle name="Comma 2 4 2 7" xfId="513"/>
    <cellStyle name="Comma 2 4 2 2 6" xfId="514"/>
    <cellStyle name="Comma 2 4 2 2 2 2" xfId="515"/>
    <cellStyle name="Comma 2 4 2 3 2" xfId="516"/>
    <cellStyle name="Comma 2 4 3 6" xfId="517"/>
    <cellStyle name="Comma 2 4 3 2 2" xfId="518"/>
    <cellStyle name="Comma 2 4 4 2" xfId="519"/>
    <cellStyle name="Comma 2 5 7" xfId="520"/>
    <cellStyle name="Comma 2 5 2 6" xfId="521"/>
    <cellStyle name="Comma 2 5 2 2 2" xfId="522"/>
    <cellStyle name="Comma 2 5 3 2" xfId="523"/>
    <cellStyle name="Comma 2 6 7" xfId="524"/>
    <cellStyle name="Comma 2 6 2 6" xfId="525"/>
    <cellStyle name="Comma 2 6 2 2 2" xfId="526"/>
    <cellStyle name="Comma 2 6 3 2" xfId="527"/>
    <cellStyle name="Comma 2 7 6" xfId="528"/>
    <cellStyle name="Comma 2 7 2 2" xfId="529"/>
    <cellStyle name="Comma 2 8 2" xfId="530"/>
    <cellStyle name="Comma 5 11" xfId="531"/>
    <cellStyle name="Comma 5 2 9" xfId="532"/>
    <cellStyle name="Comma 5 2 2 7" xfId="533"/>
    <cellStyle name="Comma 5 2 2 2 6" xfId="534"/>
    <cellStyle name="Comma 5 2 2 2 2 2" xfId="535"/>
    <cellStyle name="Comma 5 2 2 3 2" xfId="536"/>
    <cellStyle name="Comma 5 2 3 7" xfId="537"/>
    <cellStyle name="Comma 5 2 3 2 6" xfId="538"/>
    <cellStyle name="Comma 5 2 3 2 2 2" xfId="539"/>
    <cellStyle name="Comma 5 2 3 3 2" xfId="540"/>
    <cellStyle name="Comma 5 2 4 6" xfId="541"/>
    <cellStyle name="Comma 5 2 4 2 2" xfId="542"/>
    <cellStyle name="Comma 5 2 5 2" xfId="543"/>
    <cellStyle name="Comma 5 3 8" xfId="544"/>
    <cellStyle name="Comma 5 3 2 7" xfId="545"/>
    <cellStyle name="Comma 5 3 2 2 6" xfId="546"/>
    <cellStyle name="Comma 5 3 2 2 2 2" xfId="547"/>
    <cellStyle name="Comma 5 3 2 3 2" xfId="548"/>
    <cellStyle name="Comma 5 3 3 6" xfId="549"/>
    <cellStyle name="Comma 5 3 3 2 2" xfId="550"/>
    <cellStyle name="Comma 5 3 4 2" xfId="551"/>
    <cellStyle name="Comma 5 4 7" xfId="552"/>
    <cellStyle name="Comma 5 4 2 6" xfId="553"/>
    <cellStyle name="Comma 5 4 2 2 2" xfId="554"/>
    <cellStyle name="Comma 5 4 3 2" xfId="555"/>
    <cellStyle name="Comma 5 5 7" xfId="556"/>
    <cellStyle name="Comma 5 5 2 6" xfId="557"/>
    <cellStyle name="Comma 5 5 2 2 2" xfId="558"/>
    <cellStyle name="Comma 5 5 3 2" xfId="559"/>
    <cellStyle name="Comma 5 6 6" xfId="560"/>
    <cellStyle name="Comma 5 6 2 2" xfId="561"/>
    <cellStyle name="Comma 5 7 2" xfId="562"/>
    <cellStyle name="Comma 6 9" xfId="563"/>
    <cellStyle name="Comma 6 2 7" xfId="564"/>
    <cellStyle name="Comma 6 2 2 6" xfId="565"/>
    <cellStyle name="Comma 6 2 2 2 2" xfId="566"/>
    <cellStyle name="Comma 6 2 3 2" xfId="567"/>
    <cellStyle name="Comma 6 3 7" xfId="568"/>
    <cellStyle name="Comma 6 3 2 6" xfId="569"/>
    <cellStyle name="Comma 6 3 2 2 2" xfId="570"/>
    <cellStyle name="Comma 6 3 3 2" xfId="571"/>
    <cellStyle name="Comma 6 4 6" xfId="572"/>
    <cellStyle name="Comma 6 4 2 2" xfId="573"/>
    <cellStyle name="Comma 6 5 2" xfId="574"/>
    <cellStyle name="Comma 7 9" xfId="575"/>
    <cellStyle name="Comma 7 2 7" xfId="576"/>
    <cellStyle name="Comma 7 2 2 6" xfId="577"/>
    <cellStyle name="Comma 7 2 2 2 2" xfId="578"/>
    <cellStyle name="Comma 7 2 3 2" xfId="579"/>
    <cellStyle name="Comma 7 3 7" xfId="580"/>
    <cellStyle name="Comma 7 3 2 6" xfId="581"/>
    <cellStyle name="Comma 7 3 2 2 2" xfId="582"/>
    <cellStyle name="Comma 7 3 3 2" xfId="583"/>
    <cellStyle name="Comma 7 4 6" xfId="584"/>
    <cellStyle name="Comma 7 4 2 2" xfId="585"/>
    <cellStyle name="Comma 7 5 2" xfId="586"/>
    <cellStyle name="Comma 8 8" xfId="587"/>
    <cellStyle name="Comma 8 2 7" xfId="588"/>
    <cellStyle name="Comma 8 2 2 6" xfId="589"/>
    <cellStyle name="Comma 8 2 2 2 2" xfId="590"/>
    <cellStyle name="Comma 8 2 3 2" xfId="591"/>
    <cellStyle name="Comma 8 3 6" xfId="592"/>
    <cellStyle name="Comma 8 3 2 2" xfId="593"/>
    <cellStyle name="Comma 8 4 2" xfId="594"/>
    <cellStyle name="Comma 9 8" xfId="595"/>
    <cellStyle name="Comma 9 2 7" xfId="596"/>
    <cellStyle name="Comma 9 2 2 6" xfId="597"/>
    <cellStyle name="Comma 9 2 2 2 2" xfId="598"/>
    <cellStyle name="Comma 9 2 3 2" xfId="599"/>
    <cellStyle name="Comma 9 3 6" xfId="600"/>
    <cellStyle name="Comma 9 3 2 2" xfId="601"/>
    <cellStyle name="Comma 9 4 2" xfId="602"/>
    <cellStyle name="Comma 20" xfId="603"/>
    <cellStyle name="Comma 10 8" xfId="604"/>
    <cellStyle name="Comma 10 2 7" xfId="605"/>
    <cellStyle name="Comma 10 2 2 3" xfId="606"/>
    <cellStyle name="Comma 10 3 3" xfId="607"/>
    <cellStyle name="Comma 11 8" xfId="608"/>
    <cellStyle name="Comma 11 2 7" xfId="609"/>
    <cellStyle name="Comma 11 2 2 3" xfId="610"/>
    <cellStyle name="Comma 11 3 3" xfId="611"/>
    <cellStyle name="Comma 12 8" xfId="612"/>
    <cellStyle name="Comma 12 2 7" xfId="613"/>
    <cellStyle name="Comma 12 2 2 3" xfId="614"/>
    <cellStyle name="Comma 12 3 3" xfId="615"/>
    <cellStyle name="Comma 13 7" xfId="616"/>
    <cellStyle name="Comma 13 2 3" xfId="617"/>
    <cellStyle name="Comma 14 3" xfId="618"/>
    <cellStyle name="Comma 2 14" xfId="619"/>
    <cellStyle name="Comma 2 2 11" xfId="620"/>
    <cellStyle name="Comma 2 2 2 8" xfId="621"/>
    <cellStyle name="Comma 2 2 2 2 7" xfId="622"/>
    <cellStyle name="Comma 2 2 2 2 2 3" xfId="623"/>
    <cellStyle name="Comma 2 2 2 3 3" xfId="624"/>
    <cellStyle name="Comma 2 2 3 8" xfId="625"/>
    <cellStyle name="Comma 2 2 3 2 7" xfId="626"/>
    <cellStyle name="Comma 2 2 3 2 2 3" xfId="627"/>
    <cellStyle name="Comma 2 2 3 3 3" xfId="628"/>
    <cellStyle name="Comma 2 2 4 7" xfId="629"/>
    <cellStyle name="Comma 2 2 4 2 3" xfId="630"/>
    <cellStyle name="Comma 2 2 5 3" xfId="631"/>
    <cellStyle name="Comma 2 3 10" xfId="632"/>
    <cellStyle name="Comma 2 3 2 8" xfId="633"/>
    <cellStyle name="Comma 2 3 2 2 7" xfId="634"/>
    <cellStyle name="Comma 2 3 2 2 2 3" xfId="635"/>
    <cellStyle name="Comma 2 3 2 3 3" xfId="636"/>
    <cellStyle name="Comma 2 3 3 8" xfId="637"/>
    <cellStyle name="Comma 2 3 3 2 7" xfId="638"/>
    <cellStyle name="Comma 2 3 3 2 2 3" xfId="639"/>
    <cellStyle name="Comma 2 3 3 3 3" xfId="640"/>
    <cellStyle name="Comma 2 3 4 7" xfId="641"/>
    <cellStyle name="Comma 2 3 4 2 3" xfId="642"/>
    <cellStyle name="Comma 2 3 5 3" xfId="643"/>
    <cellStyle name="Comma 2 4 9" xfId="644"/>
    <cellStyle name="Comma 2 4 2 8" xfId="645"/>
    <cellStyle name="Comma 2 4 2 2 7" xfId="646"/>
    <cellStyle name="Comma 2 4 2 2 2 3" xfId="647"/>
    <cellStyle name="Comma 2 4 2 3 3" xfId="648"/>
    <cellStyle name="Comma 2 4 3 7" xfId="649"/>
    <cellStyle name="Comma 2 4 3 2 3" xfId="650"/>
    <cellStyle name="Comma 2 4 4 3" xfId="651"/>
    <cellStyle name="Comma 2 5 8" xfId="652"/>
    <cellStyle name="Comma 2 5 2 7" xfId="653"/>
    <cellStyle name="Comma 2 5 2 2 3" xfId="654"/>
    <cellStyle name="Comma 2 5 3 3" xfId="655"/>
    <cellStyle name="Comma 2 6 8" xfId="656"/>
    <cellStyle name="Comma 2 6 2 7" xfId="657"/>
    <cellStyle name="Comma 2 6 2 2 3" xfId="658"/>
    <cellStyle name="Comma 2 6 3 3" xfId="659"/>
    <cellStyle name="Comma 2 7 7" xfId="660"/>
    <cellStyle name="Comma 2 7 2 3" xfId="661"/>
    <cellStyle name="Comma 2 8 3" xfId="662"/>
    <cellStyle name="Comma 5 12" xfId="663"/>
    <cellStyle name="Comma 5 2 10" xfId="664"/>
    <cellStyle name="Comma 5 2 2 8" xfId="665"/>
    <cellStyle name="Comma 5 2 2 2 7" xfId="666"/>
    <cellStyle name="Comma 5 2 2 2 2 3" xfId="667"/>
    <cellStyle name="Comma 5 2 2 3 3" xfId="668"/>
    <cellStyle name="Comma 5 2 3 8" xfId="669"/>
    <cellStyle name="Comma 5 2 3 2 7" xfId="670"/>
    <cellStyle name="Comma 5 2 3 2 2 3" xfId="671"/>
    <cellStyle name="Comma 5 2 3 3 3" xfId="672"/>
    <cellStyle name="Comma 5 2 4 7" xfId="673"/>
    <cellStyle name="Comma 5 2 4 2 3" xfId="674"/>
    <cellStyle name="Comma 5 2 5 3" xfId="675"/>
    <cellStyle name="Comma 5 3 9" xfId="676"/>
    <cellStyle name="Comma 5 3 2 8" xfId="677"/>
    <cellStyle name="Comma 5 3 2 2 7" xfId="678"/>
    <cellStyle name="Comma 5 3 2 2 2 3" xfId="679"/>
    <cellStyle name="Comma 5 3 2 3 3" xfId="680"/>
    <cellStyle name="Comma 5 3 3 7" xfId="681"/>
    <cellStyle name="Comma 5 3 3 2 3" xfId="682"/>
    <cellStyle name="Comma 5 3 4 3" xfId="683"/>
    <cellStyle name="Comma 5 4 8" xfId="684"/>
    <cellStyle name="Comma 5 4 2 7" xfId="685"/>
    <cellStyle name="Comma 5 4 2 2 3" xfId="686"/>
    <cellStyle name="Comma 5 4 3 3" xfId="687"/>
    <cellStyle name="Comma 5 5 8" xfId="688"/>
    <cellStyle name="Comma 5 5 2 7" xfId="689"/>
    <cellStyle name="Comma 5 5 2 2 3" xfId="690"/>
    <cellStyle name="Comma 5 5 3 3" xfId="691"/>
    <cellStyle name="Comma 5 6 7" xfId="692"/>
    <cellStyle name="Comma 5 6 2 3" xfId="693"/>
    <cellStyle name="Comma 5 7 3" xfId="694"/>
    <cellStyle name="Comma 6 10" xfId="695"/>
    <cellStyle name="Comma 6 2 8" xfId="696"/>
    <cellStyle name="Comma 6 2 2 7" xfId="697"/>
    <cellStyle name="Comma 6 2 2 2 3" xfId="698"/>
    <cellStyle name="Comma 6 2 3 3" xfId="699"/>
    <cellStyle name="Comma 6 3 8" xfId="700"/>
    <cellStyle name="Comma 6 3 2 7" xfId="701"/>
    <cellStyle name="Comma 6 3 2 2 3" xfId="702"/>
    <cellStyle name="Comma 6 3 3 3" xfId="703"/>
    <cellStyle name="Comma 6 4 7" xfId="704"/>
    <cellStyle name="Comma 6 4 2 3" xfId="705"/>
    <cellStyle name="Comma 6 5 3" xfId="706"/>
    <cellStyle name="Comma 7 10" xfId="707"/>
    <cellStyle name="Comma 7 2 8" xfId="708"/>
    <cellStyle name="Comma 7 2 2 7" xfId="709"/>
    <cellStyle name="Comma 7 2 2 2 3" xfId="710"/>
    <cellStyle name="Comma 7 2 3 3" xfId="711"/>
    <cellStyle name="Comma 7 3 8" xfId="712"/>
    <cellStyle name="Comma 7 3 2 7" xfId="713"/>
    <cellStyle name="Comma 7 3 2 2 3" xfId="714"/>
    <cellStyle name="Comma 7 3 3 3" xfId="715"/>
    <cellStyle name="Comma 7 4 7" xfId="716"/>
    <cellStyle name="Comma 7 4 2 3" xfId="717"/>
    <cellStyle name="Comma 7 5 3" xfId="718"/>
    <cellStyle name="Comma 8 9" xfId="719"/>
    <cellStyle name="Comma 8 2 8" xfId="720"/>
    <cellStyle name="Comma 8 2 2 7" xfId="721"/>
    <cellStyle name="Comma 8 2 2 2 3" xfId="722"/>
    <cellStyle name="Comma 8 2 3 3" xfId="723"/>
    <cellStyle name="Comma 8 3 7" xfId="724"/>
    <cellStyle name="Comma 8 3 2 3" xfId="725"/>
    <cellStyle name="Comma 8 4 3" xfId="726"/>
    <cellStyle name="Comma 9 9" xfId="727"/>
    <cellStyle name="Comma 9 2 8" xfId="728"/>
    <cellStyle name="Comma 9 2 2 7" xfId="729"/>
    <cellStyle name="Comma 9 2 2 2 3" xfId="730"/>
    <cellStyle name="Comma 9 2 3 3" xfId="731"/>
    <cellStyle name="Comma 9 3 7" xfId="732"/>
    <cellStyle name="Comma 9 3 2 3" xfId="733"/>
    <cellStyle name="Comma 9 4 3" xfId="734"/>
    <cellStyle name="Per cent 3" xfId="735"/>
    <cellStyle name="Comma 21" xfId="736"/>
    <cellStyle name="Comma 22" xfId="737"/>
    <cellStyle name="Comma 10 9" xfId="738"/>
    <cellStyle name="Comma 10 2 8" xfId="739"/>
    <cellStyle name="Comma 10 2 2 4" xfId="740"/>
    <cellStyle name="Comma 10 3 4" xfId="741"/>
    <cellStyle name="Comma 11 9" xfId="742"/>
    <cellStyle name="Comma 11 2 8" xfId="743"/>
    <cellStyle name="Comma 11 2 2 4" xfId="744"/>
    <cellStyle name="Comma 11 3 4" xfId="745"/>
    <cellStyle name="Comma 12 9" xfId="746"/>
    <cellStyle name="Comma 12 2 8" xfId="747"/>
    <cellStyle name="Comma 12 2 2 4" xfId="748"/>
    <cellStyle name="Comma 12 3 4" xfId="749"/>
    <cellStyle name="Comma 13 8" xfId="750"/>
    <cellStyle name="Comma 13 2 4" xfId="751"/>
    <cellStyle name="Comma 14 4" xfId="752"/>
    <cellStyle name="Comma 2 15" xfId="753"/>
    <cellStyle name="Comma 2 2 12" xfId="754"/>
    <cellStyle name="Comma 2 2 2 9" xfId="755"/>
    <cellStyle name="Comma 2 2 2 2 8" xfId="756"/>
    <cellStyle name="Comma 2 2 2 2 2 4" xfId="757"/>
    <cellStyle name="Comma 2 2 2 3 4" xfId="758"/>
    <cellStyle name="Comma 2 2 3 9" xfId="759"/>
    <cellStyle name="Comma 2 2 3 2 8" xfId="760"/>
    <cellStyle name="Comma 2 2 3 2 2 4" xfId="761"/>
    <cellStyle name="Comma 2 2 3 3 4" xfId="762"/>
    <cellStyle name="Comma 2 2 4 8" xfId="763"/>
    <cellStyle name="Comma 2 2 4 2 4" xfId="764"/>
    <cellStyle name="Comma 2 2 5 4" xfId="765"/>
    <cellStyle name="Comma 2 3 11" xfId="766"/>
    <cellStyle name="Comma 2 3 2 9" xfId="767"/>
    <cellStyle name="Comma 2 3 2 2 8" xfId="768"/>
    <cellStyle name="Comma 2 3 2 2 2 4" xfId="769"/>
    <cellStyle name="Comma 2 3 2 3 4" xfId="770"/>
    <cellStyle name="Comma 2 3 3 9" xfId="771"/>
    <cellStyle name="Comma 2 3 3 2 8" xfId="772"/>
    <cellStyle name="Comma 2 3 3 2 2 4" xfId="773"/>
    <cellStyle name="Comma 2 3 3 3 4" xfId="774"/>
    <cellStyle name="Comma 2 3 4 8" xfId="775"/>
    <cellStyle name="Comma 2 3 4 2 4" xfId="776"/>
    <cellStyle name="Comma 2 3 5 4" xfId="777"/>
    <cellStyle name="Comma 2 4 10" xfId="778"/>
    <cellStyle name="Comma 2 4 2 9" xfId="779"/>
    <cellStyle name="Comma 2 4 2 2 8" xfId="780"/>
    <cellStyle name="Comma 2 4 2 2 2 4" xfId="781"/>
    <cellStyle name="Comma 2 4 2 3 4" xfId="782"/>
    <cellStyle name="Comma 2 4 3 8" xfId="783"/>
    <cellStyle name="Comma 2 4 3 2 4" xfId="784"/>
    <cellStyle name="Comma 2 4 4 4" xfId="785"/>
    <cellStyle name="Comma 2 5 9" xfId="786"/>
    <cellStyle name="Comma 2 5 2 8" xfId="787"/>
    <cellStyle name="Comma 2 5 2 2 4" xfId="788"/>
    <cellStyle name="Comma 2 5 3 4" xfId="789"/>
    <cellStyle name="Comma 2 6 9" xfId="790"/>
    <cellStyle name="Comma 2 6 2 8" xfId="791"/>
    <cellStyle name="Comma 2 6 2 2 4" xfId="792"/>
    <cellStyle name="Comma 2 6 3 4" xfId="793"/>
    <cellStyle name="Comma 2 7 8" xfId="794"/>
    <cellStyle name="Comma 2 7 2 4" xfId="795"/>
    <cellStyle name="Comma 2 8 4" xfId="796"/>
    <cellStyle name="Comma 5 13" xfId="797"/>
    <cellStyle name="Comma 5 2 11" xfId="798"/>
    <cellStyle name="Comma 5 2 2 9" xfId="799"/>
    <cellStyle name="Comma 5 2 2 2 8" xfId="800"/>
    <cellStyle name="Comma 5 2 2 2 2 4" xfId="801"/>
    <cellStyle name="Comma 5 2 2 3 4" xfId="802"/>
    <cellStyle name="Comma 5 2 3 9" xfId="803"/>
    <cellStyle name="Comma 5 2 3 2 8" xfId="804"/>
    <cellStyle name="Comma 5 2 3 2 2 4" xfId="805"/>
    <cellStyle name="Comma 5 2 3 3 4" xfId="806"/>
    <cellStyle name="Comma 5 2 4 8" xfId="807"/>
    <cellStyle name="Comma 5 2 4 2 4" xfId="808"/>
    <cellStyle name="Comma 5 2 5 4" xfId="809"/>
    <cellStyle name="Comma 5 3 10" xfId="810"/>
    <cellStyle name="Comma 5 3 2 9" xfId="811"/>
    <cellStyle name="Comma 5 3 2 2 8" xfId="812"/>
    <cellStyle name="Comma 5 3 2 2 2 4" xfId="813"/>
    <cellStyle name="Comma 5 3 2 3 4" xfId="814"/>
    <cellStyle name="Comma 5 3 3 8" xfId="815"/>
    <cellStyle name="Comma 5 3 3 2 4" xfId="816"/>
    <cellStyle name="Comma 5 3 4 4" xfId="817"/>
    <cellStyle name="Comma 5 4 9" xfId="818"/>
    <cellStyle name="Comma 5 4 2 8" xfId="819"/>
    <cellStyle name="Comma 5 4 2 2 4" xfId="820"/>
    <cellStyle name="Comma 5 4 3 4" xfId="821"/>
    <cellStyle name="Comma 5 5 9" xfId="822"/>
    <cellStyle name="Comma 5 5 2 8" xfId="823"/>
    <cellStyle name="Comma 5 5 2 2 4" xfId="824"/>
    <cellStyle name="Comma 5 5 3 4" xfId="825"/>
    <cellStyle name="Comma 5 6 8" xfId="826"/>
    <cellStyle name="Comma 5 6 2 4" xfId="827"/>
    <cellStyle name="Comma 5 7 4" xfId="828"/>
    <cellStyle name="Comma 6 11" xfId="829"/>
    <cellStyle name="Comma 6 2 9" xfId="830"/>
    <cellStyle name="Comma 6 2 2 8" xfId="831"/>
    <cellStyle name="Comma 6 2 2 2 4" xfId="832"/>
    <cellStyle name="Comma 6 2 3 4" xfId="833"/>
    <cellStyle name="Comma 6 3 9" xfId="834"/>
    <cellStyle name="Comma 6 3 2 8" xfId="835"/>
    <cellStyle name="Comma 6 3 2 2 4" xfId="836"/>
    <cellStyle name="Comma 6 3 3 4" xfId="837"/>
    <cellStyle name="Comma 6 4 8" xfId="838"/>
    <cellStyle name="Comma 6 4 2 4" xfId="839"/>
    <cellStyle name="Comma 6 5 4" xfId="840"/>
    <cellStyle name="Comma 7 11" xfId="841"/>
    <cellStyle name="Comma 7 2 9" xfId="842"/>
    <cellStyle name="Comma 7 2 2 8" xfId="843"/>
    <cellStyle name="Comma 7 2 2 2 4" xfId="844"/>
    <cellStyle name="Comma 7 2 3 4" xfId="845"/>
    <cellStyle name="Comma 7 3 9" xfId="846"/>
    <cellStyle name="Comma 7 3 2 8" xfId="847"/>
    <cellStyle name="Comma 7 3 2 2 4" xfId="848"/>
    <cellStyle name="Comma 7 3 3 4" xfId="849"/>
    <cellStyle name="Comma 7 4 8" xfId="850"/>
    <cellStyle name="Comma 7 4 2 4" xfId="851"/>
    <cellStyle name="Comma 7 5 4" xfId="852"/>
    <cellStyle name="Comma 8 10" xfId="853"/>
    <cellStyle name="Comma 8 2 9" xfId="854"/>
    <cellStyle name="Comma 8 2 2 8" xfId="855"/>
    <cellStyle name="Comma 8 2 2 2 4" xfId="856"/>
    <cellStyle name="Comma 8 2 3 4" xfId="857"/>
    <cellStyle name="Comma 8 3 8" xfId="858"/>
    <cellStyle name="Comma 8 3 2 4" xfId="859"/>
    <cellStyle name="Comma 8 4 4" xfId="860"/>
    <cellStyle name="Comma 9 10" xfId="861"/>
    <cellStyle name="Comma 9 2 9" xfId="862"/>
    <cellStyle name="Comma 9 2 2 8" xfId="863"/>
    <cellStyle name="Comma 9 2 2 2 4" xfId="864"/>
    <cellStyle name="Comma 9 2 3 4" xfId="865"/>
    <cellStyle name="Comma 9 3 8" xfId="866"/>
    <cellStyle name="Comma 9 3 2 4" xfId="867"/>
    <cellStyle name="Comma 9 4 4" xfId="868"/>
    <cellStyle name="Hyperlink" xfId="869" builtinId="8"/>
    <cellStyle name="Heading 1" xfId="870" builtinId="16"/>
    <cellStyle name="Heading 2" xfId="871" builtinId="17"/>
    <cellStyle name="Heading 3" xfId="872" builtinId="18"/>
    <cellStyle name="Heading 4" xfId="873" builtinId="19"/>
    <cellStyle name="Input" xfId="874" builtinId="20"/>
    <cellStyle name="Output" xfId="875" builtinId="21"/>
    <cellStyle name="Calculation" xfId="876" builtinId="22"/>
    <cellStyle name="Linked Cell" xfId="877" builtinId="24"/>
    <cellStyle name="Check Cell" xfId="878" builtinId="23"/>
    <cellStyle name="Warning Text" xfId="879" builtinId="11"/>
    <cellStyle name="Explanatory Text" xfId="880" builtinId="53"/>
    <cellStyle name="Total" xfId="881" builtinId="25"/>
    <cellStyle name="Accent1" xfId="882" builtinId="29"/>
    <cellStyle name="20% - Accent1" xfId="883" builtinId="30"/>
    <cellStyle name="40% - Accent1" xfId="884" builtinId="31"/>
    <cellStyle name="Accent2" xfId="885" builtinId="33"/>
    <cellStyle name="20% - Accent2" xfId="886" builtinId="34"/>
    <cellStyle name="40% - Accent2" xfId="887" builtinId="35"/>
    <cellStyle name="Accent3" xfId="888" builtinId="37"/>
    <cellStyle name="20% - Accent3" xfId="889" builtinId="38"/>
    <cellStyle name="40% - Accent3" xfId="890" builtinId="39"/>
    <cellStyle name="Accent4" xfId="891" builtinId="41"/>
    <cellStyle name="20% - Accent4" xfId="892" builtinId="42"/>
    <cellStyle name="40% - Accent4" xfId="893" builtinId="43"/>
    <cellStyle name="Accent5" xfId="894" builtinId="45"/>
    <cellStyle name="20% - Accent5" xfId="895" builtinId="46"/>
    <cellStyle name="40% - Accent5" xfId="896" builtinId="47"/>
    <cellStyle name="Accent6" xfId="897" builtinId="49"/>
    <cellStyle name="20% - Accent6" xfId="898" builtinId="50"/>
    <cellStyle name="40% - Accent6" xfId="899" builtinId="51"/>
    <cellStyle name="Comma 23" xfId="900"/>
    <cellStyle name="Comma 10 10" xfId="901"/>
    <cellStyle name="Comma 10 2 9" xfId="902"/>
    <cellStyle name="Comma 10 2 2 5" xfId="903"/>
    <cellStyle name="Comma 10 3 5" xfId="904"/>
    <cellStyle name="Comma 11 10" xfId="905"/>
    <cellStyle name="Comma 11 2 9" xfId="906"/>
    <cellStyle name="Comma 11 2 2 5" xfId="907"/>
    <cellStyle name="Comma 11 3 5" xfId="908"/>
    <cellStyle name="Comma 12 10" xfId="909"/>
    <cellStyle name="Comma 12 2 9" xfId="910"/>
    <cellStyle name="Comma 12 2 2 5" xfId="911"/>
    <cellStyle name="Comma 12 3 5" xfId="912"/>
    <cellStyle name="Comma 13 9" xfId="913"/>
    <cellStyle name="Comma 13 2 5" xfId="914"/>
    <cellStyle name="Comma 14 5" xfId="915"/>
    <cellStyle name="Comma 2 16" xfId="916"/>
    <cellStyle name="Comma 2 2 13" xfId="917"/>
    <cellStyle name="Comma 2 2 2 10" xfId="918"/>
    <cellStyle name="Comma 2 2 2 2 9" xfId="919"/>
    <cellStyle name="Comma 2 2 2 2 2 5" xfId="920"/>
    <cellStyle name="Comma 2 2 2 3 5" xfId="921"/>
    <cellStyle name="Comma 2 2 3 10" xfId="922"/>
    <cellStyle name="Comma 2 2 3 2 9" xfId="923"/>
    <cellStyle name="Comma 2 2 3 2 2 5" xfId="924"/>
    <cellStyle name="Comma 2 2 3 3 5" xfId="925"/>
    <cellStyle name="Comma 2 2 4 9" xfId="926"/>
    <cellStyle name="Comma 2 2 4 2 5" xfId="927"/>
    <cellStyle name="Comma 2 2 5 5" xfId="928"/>
    <cellStyle name="Comma 2 3 12" xfId="929"/>
    <cellStyle name="Comma 2 3 2 10" xfId="930"/>
    <cellStyle name="Comma 2 3 2 2 9" xfId="931"/>
    <cellStyle name="Comma 2 3 2 2 2 5" xfId="932"/>
    <cellStyle name="Comma 2 3 2 3 5" xfId="933"/>
    <cellStyle name="Comma 2 3 3 10" xfId="934"/>
    <cellStyle name="Comma 2 3 3 2 9" xfId="935"/>
    <cellStyle name="Comma 2 3 3 2 2 5" xfId="936"/>
    <cellStyle name="Comma 2 3 3 3 5" xfId="937"/>
    <cellStyle name="Comma 2 3 4 9" xfId="938"/>
    <cellStyle name="Comma 2 3 4 2 5" xfId="939"/>
    <cellStyle name="Comma 2 3 5 5" xfId="940"/>
    <cellStyle name="Comma 2 4 11" xfId="941"/>
    <cellStyle name="Comma 2 4 2 10" xfId="942"/>
    <cellStyle name="Comma 2 4 2 2 9" xfId="943"/>
    <cellStyle name="Comma 2 4 2 2 2 5" xfId="944"/>
    <cellStyle name="Comma 2 4 2 3 5" xfId="945"/>
    <cellStyle name="Comma 2 4 3 9" xfId="946"/>
    <cellStyle name="Comma 2 4 3 2 5" xfId="947"/>
    <cellStyle name="Comma 2 4 4 5" xfId="948"/>
    <cellStyle name="Comma 2 5 10" xfId="949"/>
    <cellStyle name="Comma 2 5 2 9" xfId="950"/>
    <cellStyle name="Comma 2 5 2 2 5" xfId="951"/>
    <cellStyle name="Comma 2 5 3 5" xfId="952"/>
    <cellStyle name="Comma 2 6 10" xfId="953"/>
    <cellStyle name="Comma 2 6 2 9" xfId="954"/>
    <cellStyle name="Comma 2 6 2 2 5" xfId="955"/>
    <cellStyle name="Comma 2 6 3 5" xfId="956"/>
    <cellStyle name="Comma 2 7 9" xfId="957"/>
    <cellStyle name="Comma 2 7 2 5" xfId="958"/>
    <cellStyle name="Comma 2 8 5" xfId="959"/>
    <cellStyle name="Comma 5 14" xfId="960"/>
    <cellStyle name="Comma 5 2 12" xfId="961"/>
    <cellStyle name="Comma 5 2 2 10" xfId="962"/>
    <cellStyle name="Comma 5 2 2 2 9" xfId="963"/>
    <cellStyle name="Comma 5 2 2 2 2 5" xfId="964"/>
    <cellStyle name="Comma 5 2 2 3 5" xfId="965"/>
    <cellStyle name="Comma 5 2 3 10" xfId="966"/>
    <cellStyle name="Comma 5 2 3 2 9" xfId="967"/>
    <cellStyle name="Comma 5 2 3 2 2 5" xfId="968"/>
    <cellStyle name="Comma 5 2 3 3 5" xfId="969"/>
    <cellStyle name="Comma 5 2 4 9" xfId="970"/>
    <cellStyle name="Comma 5 2 4 2 5" xfId="971"/>
    <cellStyle name="Comma 5 2 5 5" xfId="972"/>
    <cellStyle name="Comma 5 3 11" xfId="973"/>
    <cellStyle name="Comma 5 3 2 10" xfId="974"/>
    <cellStyle name="Comma 5 3 2 2 9" xfId="975"/>
    <cellStyle name="Comma 5 3 2 2 2 5" xfId="976"/>
    <cellStyle name="Comma 5 3 2 3 5" xfId="977"/>
    <cellStyle name="Comma 5 3 3 9" xfId="978"/>
    <cellStyle name="Comma 5 3 3 2 5" xfId="979"/>
    <cellStyle name="Comma 5 3 4 5" xfId="980"/>
    <cellStyle name="Comma 5 4 10" xfId="981"/>
    <cellStyle name="Comma 5 4 2 9" xfId="982"/>
    <cellStyle name="Comma 5 4 2 2 5" xfId="983"/>
    <cellStyle name="Comma 5 4 3 5" xfId="984"/>
    <cellStyle name="Comma 5 5 10" xfId="985"/>
    <cellStyle name="Comma 5 5 2 9" xfId="986"/>
    <cellStyle name="Comma 5 5 2 2 5" xfId="987"/>
    <cellStyle name="Comma 5 5 3 5" xfId="988"/>
    <cellStyle name="Comma 5 6 9" xfId="989"/>
    <cellStyle name="Comma 5 6 2 5" xfId="990"/>
    <cellStyle name="Comma 5 7 5" xfId="991"/>
    <cellStyle name="Comma 6 12" xfId="992"/>
    <cellStyle name="Comma 6 2 10" xfId="993"/>
    <cellStyle name="Comma 6 2 2 9" xfId="994"/>
    <cellStyle name="Comma 6 2 2 2 5" xfId="995"/>
    <cellStyle name="Comma 6 2 3 5" xfId="996"/>
    <cellStyle name="Comma 6 3 10" xfId="997"/>
    <cellStyle name="Comma 6 3 2 9" xfId="998"/>
    <cellStyle name="Comma 6 3 2 2 5" xfId="999"/>
    <cellStyle name="Comma 6 3 3 5" xfId="1000"/>
    <cellStyle name="Comma 6 4 9" xfId="1001"/>
    <cellStyle name="Comma 6 4 2 5" xfId="1002"/>
    <cellStyle name="Comma 6 5 5" xfId="1003"/>
    <cellStyle name="Comma 7 12" xfId="1004"/>
    <cellStyle name="Comma 7 2 10" xfId="1005"/>
    <cellStyle name="Comma 7 2 2 9" xfId="1006"/>
    <cellStyle name="Comma 7 2 2 2 5" xfId="1007"/>
    <cellStyle name="Comma 7 2 3 5" xfId="1008"/>
    <cellStyle name="Comma 7 3 10" xfId="1009"/>
    <cellStyle name="Comma 7 3 2 9" xfId="1010"/>
    <cellStyle name="Comma 7 3 2 2 5" xfId="1011"/>
    <cellStyle name="Comma 7 3 3 5" xfId="1012"/>
    <cellStyle name="Comma 7 4 9" xfId="1013"/>
    <cellStyle name="Comma 7 4 2 5" xfId="1014"/>
    <cellStyle name="Comma 7 5 5" xfId="1015"/>
    <cellStyle name="Comma 8 11" xfId="1016"/>
    <cellStyle name="Comma 8 2 10" xfId="1017"/>
    <cellStyle name="Comma 8 2 2 9" xfId="1018"/>
    <cellStyle name="Comma 8 2 2 2 5" xfId="1019"/>
    <cellStyle name="Comma 8 2 3 5" xfId="1020"/>
    <cellStyle name="Comma 8 3 9" xfId="1021"/>
    <cellStyle name="Comma 8 3 2 5" xfId="1022"/>
    <cellStyle name="Comma 8 4 5" xfId="1023"/>
    <cellStyle name="Comma 9 11" xfId="1024"/>
    <cellStyle name="Comma 9 2 10" xfId="1025"/>
    <cellStyle name="Comma 9 2 2 9" xfId="1026"/>
    <cellStyle name="Comma 9 2 2 2 5" xfId="1027"/>
    <cellStyle name="Comma 9 2 3 5" xfId="1028"/>
    <cellStyle name="Comma 9 3 9" xfId="1029"/>
    <cellStyle name="Comma 9 3 2 5" xfId="1030"/>
    <cellStyle name="Comma 9 4 5" xfId="1031"/>
    <cellStyle name="60% - Accent1 2 2" xfId="1032"/>
    <cellStyle name="60% - Accent4 2 2" xfId="1033"/>
    <cellStyle name="60% - Accent5 2 2" xfId="1034"/>
    <cellStyle name="60% - Accent3 2 2" xfId="1035"/>
    <cellStyle name="Normal 13" xfId="1036"/>
    <cellStyle name="60% - Accent2 2 2" xfId="1037"/>
    <cellStyle name="60% - Accent6 2 2" xfId="1038"/>
    <cellStyle name="Neutral 2 2" xfId="1039"/>
    <cellStyle name="Title 2" xfId="1040"/>
    <cellStyle name="Comma 24" xfId="1041"/>
    <cellStyle name="Comma 10 11" xfId="1042"/>
    <cellStyle name="Comma 10 2 10" xfId="1043"/>
    <cellStyle name="Comma 10 2 2 6" xfId="1044"/>
    <cellStyle name="Comma 10 3 6" xfId="1045"/>
    <cellStyle name="Comma 11 11" xfId="1046"/>
    <cellStyle name="Comma 11 2 10" xfId="1047"/>
    <cellStyle name="Comma 11 2 2 6" xfId="1048"/>
    <cellStyle name="Comma 11 3 6" xfId="1049"/>
    <cellStyle name="Comma 12 11" xfId="1050"/>
    <cellStyle name="Comma 12 2 10" xfId="1051"/>
    <cellStyle name="Comma 12 2 2 6" xfId="1052"/>
    <cellStyle name="Comma 12 3 6" xfId="1053"/>
    <cellStyle name="Comma 13 10" xfId="1054"/>
    <cellStyle name="Comma 13 2 6" xfId="1055"/>
    <cellStyle name="Comma 14 6" xfId="1056"/>
    <cellStyle name="Comma 2 17" xfId="1057"/>
    <cellStyle name="Comma 2 2 14" xfId="1058"/>
    <cellStyle name="Comma 2 2 2 11" xfId="1059"/>
    <cellStyle name="Comma 2 2 2 2 10" xfId="1060"/>
    <cellStyle name="Comma 2 2 2 2 2 6" xfId="1061"/>
    <cellStyle name="Comma 2 2 2 3 6" xfId="1062"/>
    <cellStyle name="Comma 2 2 3 11" xfId="1063"/>
    <cellStyle name="Comma 2 2 3 2 10" xfId="1064"/>
    <cellStyle name="Comma 2 2 3 2 2 6" xfId="1065"/>
    <cellStyle name="Comma 2 2 3 3 6" xfId="1066"/>
    <cellStyle name="Comma 2 2 4 10" xfId="1067"/>
    <cellStyle name="Comma 2 2 4 2 6" xfId="1068"/>
    <cellStyle name="Comma 2 2 5 6" xfId="1069"/>
    <cellStyle name="Comma 2 3 13" xfId="1070"/>
    <cellStyle name="Comma 2 3 2 11" xfId="1071"/>
    <cellStyle name="Comma 2 3 2 2 10" xfId="1072"/>
    <cellStyle name="Comma 2 3 2 2 2 6" xfId="1073"/>
    <cellStyle name="Comma 2 3 2 3 6" xfId="1074"/>
    <cellStyle name="Comma 2 3 3 11" xfId="1075"/>
    <cellStyle name="Comma 2 3 3 2 10" xfId="1076"/>
    <cellStyle name="Comma 2 3 3 2 2 6" xfId="1077"/>
    <cellStyle name="Comma 2 3 3 3 6" xfId="1078"/>
    <cellStyle name="Comma 2 3 4 10" xfId="1079"/>
    <cellStyle name="Comma 2 3 4 2 6" xfId="1080"/>
    <cellStyle name="Comma 2 3 5 6" xfId="1081"/>
    <cellStyle name="Comma 2 4 12" xfId="1082"/>
    <cellStyle name="Comma 2 4 2 11" xfId="1083"/>
    <cellStyle name="Comma 2 4 2 2 10" xfId="1084"/>
    <cellStyle name="Comma 2 4 2 2 2 6" xfId="1085"/>
    <cellStyle name="Comma 2 4 2 3 6" xfId="1086"/>
    <cellStyle name="Comma 2 4 3 10" xfId="1087"/>
    <cellStyle name="Comma 2 4 3 2 6" xfId="1088"/>
    <cellStyle name="Comma 2 4 4 6" xfId="1089"/>
    <cellStyle name="Comma 2 5 11" xfId="1090"/>
    <cellStyle name="Comma 2 5 2 10" xfId="1091"/>
    <cellStyle name="Comma 2 5 2 2 6" xfId="1092"/>
    <cellStyle name="Comma 2 5 3 6" xfId="1093"/>
    <cellStyle name="Comma 2 6 11" xfId="1094"/>
    <cellStyle name="Comma 2 6 2 10" xfId="1095"/>
    <cellStyle name="Comma 2 6 2 2 6" xfId="1096"/>
    <cellStyle name="Comma 2 6 3 6" xfId="1097"/>
    <cellStyle name="Comma 2 7 10" xfId="1098"/>
    <cellStyle name="Comma 2 7 2 6" xfId="1099"/>
    <cellStyle name="Comma 2 8 6" xfId="1100"/>
    <cellStyle name="Comma 5 15" xfId="1101"/>
    <cellStyle name="Comma 5 2 13" xfId="1102"/>
    <cellStyle name="Comma 5 2 2 11" xfId="1103"/>
    <cellStyle name="Comma 5 2 2 2 10" xfId="1104"/>
    <cellStyle name="Comma 5 2 2 2 2 6" xfId="1105"/>
    <cellStyle name="Comma 5 2 2 3 6" xfId="1106"/>
    <cellStyle name="Comma 5 2 3 11" xfId="1107"/>
    <cellStyle name="Comma 5 2 3 2 10" xfId="1108"/>
    <cellStyle name="Comma 5 2 3 2 2 6" xfId="1109"/>
    <cellStyle name="Comma 5 2 3 3 6" xfId="1110"/>
    <cellStyle name="Comma 5 2 4 10" xfId="1111"/>
    <cellStyle name="Comma 5 2 4 2 6" xfId="1112"/>
    <cellStyle name="Comma 5 2 5 6" xfId="1113"/>
    <cellStyle name="Comma 5 3 12" xfId="1114"/>
    <cellStyle name="Comma 5 3 2 11" xfId="1115"/>
    <cellStyle name="Comma 5 3 2 2 10" xfId="1116"/>
    <cellStyle name="Comma 5 3 2 2 2 6" xfId="1117"/>
    <cellStyle name="Comma 5 3 2 3 6" xfId="1118"/>
    <cellStyle name="Comma 5 3 3 10" xfId="1119"/>
    <cellStyle name="Comma 5 3 3 2 6" xfId="1120"/>
    <cellStyle name="Comma 5 3 4 6" xfId="1121"/>
    <cellStyle name="Comma 5 4 11" xfId="1122"/>
    <cellStyle name="Comma 5 4 2 10" xfId="1123"/>
    <cellStyle name="Comma 5 4 2 2 6" xfId="1124"/>
    <cellStyle name="Comma 5 4 3 6" xfId="1125"/>
    <cellStyle name="Comma 5 5 11" xfId="1126"/>
    <cellStyle name="Comma 5 5 2 10" xfId="1127"/>
    <cellStyle name="Comma 5 5 2 2 6" xfId="1128"/>
    <cellStyle name="Comma 5 5 3 6" xfId="1129"/>
    <cellStyle name="Comma 5 6 10" xfId="1130"/>
    <cellStyle name="Comma 5 6 2 6" xfId="1131"/>
    <cellStyle name="Comma 5 7 6" xfId="1132"/>
    <cellStyle name="Comma 6 13" xfId="1133"/>
    <cellStyle name="Comma 6 2 11" xfId="1134"/>
    <cellStyle name="Comma 6 2 2 10" xfId="1135"/>
    <cellStyle name="Comma 6 2 2 2 6" xfId="1136"/>
    <cellStyle name="Comma 6 2 3 6" xfId="1137"/>
    <cellStyle name="Comma 6 3 11" xfId="1138"/>
    <cellStyle name="Comma 6 3 2 10" xfId="1139"/>
    <cellStyle name="Comma 6 3 2 2 6" xfId="1140"/>
    <cellStyle name="Comma 6 3 3 6" xfId="1141"/>
    <cellStyle name="Comma 6 4 10" xfId="1142"/>
    <cellStyle name="Comma 6 4 2 6" xfId="1143"/>
    <cellStyle name="Comma 6 5 6" xfId="1144"/>
    <cellStyle name="Comma 7 13" xfId="1145"/>
    <cellStyle name="Comma 7 2 11" xfId="1146"/>
    <cellStyle name="Comma 7 2 2 10" xfId="1147"/>
    <cellStyle name="Comma 7 2 2 2 6" xfId="1148"/>
    <cellStyle name="Comma 7 2 3 6" xfId="1149"/>
    <cellStyle name="Comma 7 3 11" xfId="1150"/>
    <cellStyle name="Comma 7 3 2 10" xfId="1151"/>
    <cellStyle name="Comma 7 3 2 2 6" xfId="1152"/>
    <cellStyle name="Comma 7 3 3 6" xfId="1153"/>
    <cellStyle name="Comma 7 4 10" xfId="1154"/>
    <cellStyle name="Comma 7 4 2 6" xfId="1155"/>
    <cellStyle name="Comma 7 5 6" xfId="1156"/>
    <cellStyle name="Comma 8 12" xfId="1157"/>
    <cellStyle name="Comma 8 2 11" xfId="1158"/>
    <cellStyle name="Comma 8 2 2 10" xfId="1159"/>
    <cellStyle name="Comma 8 2 2 2 6" xfId="1160"/>
    <cellStyle name="Comma 8 2 3 6" xfId="1161"/>
    <cellStyle name="Comma 8 3 10" xfId="1162"/>
    <cellStyle name="Comma 8 3 2 6" xfId="1163"/>
    <cellStyle name="Comma 8 4 6" xfId="1164"/>
    <cellStyle name="Comma 9 12" xfId="1165"/>
    <cellStyle name="Comma 9 2 11" xfId="1166"/>
    <cellStyle name="Comma 9 2 2 10" xfId="1167"/>
    <cellStyle name="Comma 9 2 2 2 6" xfId="1168"/>
    <cellStyle name="Comma 9 2 3 6" xfId="1169"/>
    <cellStyle name="Comma 9 3 10" xfId="1170"/>
    <cellStyle name="Comma 9 3 2 6" xfId="1171"/>
    <cellStyle name="Comma 9 4 6" xfId="1172"/>
    <cellStyle name="Normal 14" xfId="1173"/>
    <cellStyle name="Normal 97" xfId="1174"/>
    <cellStyle name="Hyperlink 3 4" xfId="1175"/>
    <cellStyle name="Comma 25" xfId="1176"/>
    <cellStyle name="Comma 10 12" xfId="1177"/>
    <cellStyle name="Comma 10 2 11" xfId="1178"/>
    <cellStyle name="Comma 10 2 2 7" xfId="1179"/>
    <cellStyle name="Comma 10 3 7" xfId="1180"/>
    <cellStyle name="Comma 11 12" xfId="1181"/>
    <cellStyle name="Comma 11 2 11" xfId="1182"/>
    <cellStyle name="Comma 11 2 2 7" xfId="1183"/>
    <cellStyle name="Comma 11 3 7" xfId="1184"/>
    <cellStyle name="Comma 12 12" xfId="1185"/>
    <cellStyle name="Comma 12 2 11" xfId="1186"/>
    <cellStyle name="Comma 12 2 2 7" xfId="1187"/>
    <cellStyle name="Comma 12 3 7" xfId="1188"/>
    <cellStyle name="Comma 13 11" xfId="1189"/>
    <cellStyle name="Comma 13 2 7" xfId="1190"/>
    <cellStyle name="Comma 14 7" xfId="1191"/>
    <cellStyle name="Comma 2 18" xfId="1192"/>
    <cellStyle name="Comma 2 2 15" xfId="1193"/>
    <cellStyle name="Comma 2 2 2 12" xfId="1194"/>
    <cellStyle name="Comma 2 2 2 2 11" xfId="1195"/>
    <cellStyle name="Comma 2 2 2 2 2 7" xfId="1196"/>
    <cellStyle name="Comma 2 2 2 3 7" xfId="1197"/>
    <cellStyle name="Comma 2 2 3 12" xfId="1198"/>
    <cellStyle name="Comma 2 2 3 2 11" xfId="1199"/>
    <cellStyle name="Comma 2 2 3 2 2 7" xfId="1200"/>
    <cellStyle name="Comma 2 2 3 3 7" xfId="1201"/>
    <cellStyle name="Comma 2 2 4 11" xfId="1202"/>
    <cellStyle name="Comma 2 2 4 2 7" xfId="1203"/>
    <cellStyle name="Comma 2 2 5 7" xfId="1204"/>
    <cellStyle name="Comma 2 3 14" xfId="1205"/>
    <cellStyle name="Comma 2 3 2 12" xfId="1206"/>
    <cellStyle name="Comma 2 3 2 2 11" xfId="1207"/>
    <cellStyle name="Comma 2 3 2 2 2 7" xfId="1208"/>
    <cellStyle name="Comma 2 3 2 3 7" xfId="1209"/>
    <cellStyle name="Comma 2 3 3 12" xfId="1210"/>
    <cellStyle name="Comma 2 3 3 2 11" xfId="1211"/>
    <cellStyle name="Comma 2 3 3 2 2 7" xfId="1212"/>
    <cellStyle name="Comma 2 3 3 3 7" xfId="1213"/>
    <cellStyle name="Comma 2 3 4 11" xfId="1214"/>
    <cellStyle name="Comma 2 3 4 2 7" xfId="1215"/>
    <cellStyle name="Comma 2 3 5 7" xfId="1216"/>
    <cellStyle name="Comma 2 4 13" xfId="1217"/>
    <cellStyle name="Comma 2 4 2 12" xfId="1218"/>
    <cellStyle name="Comma 2 4 2 2 11" xfId="1219"/>
    <cellStyle name="Comma 2 4 2 2 2 7" xfId="1220"/>
    <cellStyle name="Comma 2 4 2 3 7" xfId="1221"/>
    <cellStyle name="Comma 2 4 3 11" xfId="1222"/>
    <cellStyle name="Comma 2 4 3 2 7" xfId="1223"/>
    <cellStyle name="Comma 2 4 4 7" xfId="1224"/>
    <cellStyle name="Comma 2 5 12" xfId="1225"/>
    <cellStyle name="Comma 2 5 2 11" xfId="1226"/>
    <cellStyle name="Comma 2 5 2 2 7" xfId="1227"/>
    <cellStyle name="Comma 2 5 3 7" xfId="1228"/>
    <cellStyle name="Comma 2 6 12" xfId="1229"/>
    <cellStyle name="Comma 2 6 2 11" xfId="1230"/>
    <cellStyle name="Comma 2 6 2 2 7" xfId="1231"/>
    <cellStyle name="Comma 2 6 3 7" xfId="1232"/>
    <cellStyle name="Comma 2 7 11" xfId="1233"/>
    <cellStyle name="Comma 2 7 2 7" xfId="1234"/>
    <cellStyle name="Comma 2 8 7" xfId="1235"/>
    <cellStyle name="Comma 5 16" xfId="1236"/>
    <cellStyle name="Comma 5 2 14" xfId="1237"/>
    <cellStyle name="Comma 5 2 2 12" xfId="1238"/>
    <cellStyle name="Comma 5 2 2 2 11" xfId="1239"/>
    <cellStyle name="Comma 5 2 2 2 2 7" xfId="1240"/>
    <cellStyle name="Comma 5 2 2 3 7" xfId="1241"/>
    <cellStyle name="Comma 5 2 3 12" xfId="1242"/>
    <cellStyle name="Comma 5 2 3 2 11" xfId="1243"/>
    <cellStyle name="Comma 5 2 3 2 2 7" xfId="1244"/>
    <cellStyle name="Comma 5 2 3 3 7" xfId="1245"/>
    <cellStyle name="Comma 5 2 4 11" xfId="1246"/>
    <cellStyle name="Comma 5 2 4 2 7" xfId="1247"/>
    <cellStyle name="Comma 5 2 5 7" xfId="1248"/>
    <cellStyle name="Comma 5 3 13" xfId="1249"/>
    <cellStyle name="Comma 5 3 2 12" xfId="1250"/>
    <cellStyle name="Comma 5 3 2 2 11" xfId="1251"/>
    <cellStyle name="Comma 5 3 2 2 2 7" xfId="1252"/>
    <cellStyle name="Comma 5 3 2 3 7" xfId="1253"/>
    <cellStyle name="Comma 5 3 3 11" xfId="1254"/>
    <cellStyle name="Comma 5 3 3 2 7" xfId="1255"/>
    <cellStyle name="Comma 5 3 4 7" xfId="1256"/>
    <cellStyle name="Comma 5 4 12" xfId="1257"/>
    <cellStyle name="Comma 5 4 2 11" xfId="1258"/>
    <cellStyle name="Comma 5 4 2 2 7" xfId="1259"/>
    <cellStyle name="Comma 5 4 3 7" xfId="1260"/>
    <cellStyle name="Comma 5 5 12" xfId="1261"/>
    <cellStyle name="Comma 5 5 2 11" xfId="1262"/>
    <cellStyle name="Comma 5 5 2 2 7" xfId="1263"/>
    <cellStyle name="Comma 5 5 3 7" xfId="1264"/>
    <cellStyle name="Comma 5 6 11" xfId="1265"/>
    <cellStyle name="Comma 5 6 2 7" xfId="1266"/>
    <cellStyle name="Comma 5 7 7" xfId="1267"/>
    <cellStyle name="Comma 6 14" xfId="1268"/>
    <cellStyle name="Comma 6 2 12" xfId="1269"/>
    <cellStyle name="Comma 6 2 2 11" xfId="1270"/>
    <cellStyle name="Comma 6 2 2 2 7" xfId="1271"/>
    <cellStyle name="Comma 6 2 3 7" xfId="1272"/>
    <cellStyle name="Comma 6 3 12" xfId="1273"/>
    <cellStyle name="Comma 6 3 2 11" xfId="1274"/>
    <cellStyle name="Comma 6 3 2 2 7" xfId="1275"/>
    <cellStyle name="Comma 6 3 3 7" xfId="1276"/>
    <cellStyle name="Comma 6 4 11" xfId="1277"/>
    <cellStyle name="Comma 6 4 2 7" xfId="1278"/>
    <cellStyle name="Comma 6 5 7" xfId="1279"/>
    <cellStyle name="Comma 7 14" xfId="1280"/>
    <cellStyle name="Comma 7 2 12" xfId="1281"/>
    <cellStyle name="Comma 7 2 2 11" xfId="1282"/>
    <cellStyle name="Comma 7 2 2 2 7" xfId="1283"/>
    <cellStyle name="Comma 7 2 3 7" xfId="1284"/>
    <cellStyle name="Comma 7 3 12" xfId="1285"/>
    <cellStyle name="Comma 7 3 2 11" xfId="1286"/>
    <cellStyle name="Comma 7 3 2 2 7" xfId="1287"/>
    <cellStyle name="Comma 7 3 3 7" xfId="1288"/>
    <cellStyle name="Comma 7 4 11" xfId="1289"/>
    <cellStyle name="Comma 7 4 2 7" xfId="1290"/>
    <cellStyle name="Comma 7 5 7" xfId="1291"/>
    <cellStyle name="Comma 8 13" xfId="1292"/>
    <cellStyle name="Comma 8 2 12" xfId="1293"/>
    <cellStyle name="Comma 8 2 2 11" xfId="1294"/>
    <cellStyle name="Comma 8 2 2 2 7" xfId="1295"/>
    <cellStyle name="Comma 8 2 3 7" xfId="1296"/>
    <cellStyle name="Comma 8 3 11" xfId="1297"/>
    <cellStyle name="Comma 8 3 2 7" xfId="1298"/>
    <cellStyle name="Comma 8 4 7" xfId="1299"/>
    <cellStyle name="Comma 9 13" xfId="1300"/>
    <cellStyle name="Comma 9 2 12" xfId="1301"/>
    <cellStyle name="Comma 9 2 2 11" xfId="1302"/>
    <cellStyle name="Comma 9 2 2 2 7" xfId="1303"/>
    <cellStyle name="Comma 9 2 3 7" xfId="1304"/>
    <cellStyle name="Comma 9 3 11" xfId="1305"/>
    <cellStyle name="Comma 9 3 2 7" xfId="1306"/>
    <cellStyle name="Comma 9 4 7" xfId="1307"/>
    <cellStyle name="Hyperlink 4 2" xfId="1308"/>
    <cellStyle name="Hyperlink 5" xfId="1309"/>
    <cellStyle name="Comma 26" xfId="1310"/>
    <cellStyle name="Comma 10 13" xfId="1311"/>
    <cellStyle name="Comma 10 2 12" xfId="1312"/>
    <cellStyle name="Comma 10 2 2 8" xfId="1313"/>
    <cellStyle name="Comma 10 3 8" xfId="1314"/>
    <cellStyle name="Comma 11 13" xfId="1315"/>
    <cellStyle name="Comma 11 2 12" xfId="1316"/>
    <cellStyle name="Comma 11 2 2 8" xfId="1317"/>
    <cellStyle name="Comma 11 3 8" xfId="1318"/>
    <cellStyle name="Comma 12 13" xfId="1319"/>
    <cellStyle name="Comma 12 2 12" xfId="1320"/>
    <cellStyle name="Comma 12 2 2 8" xfId="1321"/>
    <cellStyle name="Comma 12 3 8" xfId="1322"/>
    <cellStyle name="Comma 13 12" xfId="1323"/>
    <cellStyle name="Comma 13 2 8" xfId="1324"/>
    <cellStyle name="Comma 14 8" xfId="1325"/>
    <cellStyle name="Comma 2 19" xfId="1326"/>
    <cellStyle name="Comma 2 2 16" xfId="1327"/>
    <cellStyle name="Comma 2 2 2 13" xfId="1328"/>
    <cellStyle name="Comma 2 2 2 2 12" xfId="1329"/>
    <cellStyle name="Comma 2 2 2 2 2 8" xfId="1330"/>
    <cellStyle name="Comma 2 2 2 3 8" xfId="1331"/>
    <cellStyle name="Comma 2 2 3 13" xfId="1332"/>
    <cellStyle name="Comma 2 2 3 2 12" xfId="1333"/>
    <cellStyle name="Comma 2 2 3 2 2 8" xfId="1334"/>
    <cellStyle name="Comma 2 2 3 3 8" xfId="1335"/>
    <cellStyle name="Comma 2 2 4 12" xfId="1336"/>
    <cellStyle name="Comma 2 2 4 2 8" xfId="1337"/>
    <cellStyle name="Comma 2 2 5 8" xfId="1338"/>
    <cellStyle name="Comma 2 3 15" xfId="1339"/>
    <cellStyle name="Comma 2 3 2 13" xfId="1340"/>
    <cellStyle name="Comma 2 3 2 2 12" xfId="1341"/>
    <cellStyle name="Comma 2 3 2 2 2 8" xfId="1342"/>
    <cellStyle name="Comma 2 3 2 3 8" xfId="1343"/>
    <cellStyle name="Comma 2 3 3 13" xfId="1344"/>
    <cellStyle name="Comma 2 3 3 2 12" xfId="1345"/>
    <cellStyle name="Comma 2 3 3 2 2 8" xfId="1346"/>
    <cellStyle name="Comma 2 3 3 3 8" xfId="1347"/>
    <cellStyle name="Comma 2 3 4 12" xfId="1348"/>
    <cellStyle name="Comma 2 3 4 2 8" xfId="1349"/>
    <cellStyle name="Comma 2 3 5 8" xfId="1350"/>
    <cellStyle name="Comma 2 4 14" xfId="1351"/>
    <cellStyle name="Comma 2 4 2 13" xfId="1352"/>
    <cellStyle name="Comma 2 4 2 2 12" xfId="1353"/>
    <cellStyle name="Comma 2 4 2 2 2 8" xfId="1354"/>
    <cellStyle name="Comma 2 4 2 3 8" xfId="1355"/>
    <cellStyle name="Comma 2 4 3 12" xfId="1356"/>
    <cellStyle name="Comma 2 4 3 2 8" xfId="1357"/>
    <cellStyle name="Comma 2 4 4 8" xfId="1358"/>
    <cellStyle name="Comma 2 5 13" xfId="1359"/>
    <cellStyle name="Comma 2 5 2 12" xfId="1360"/>
    <cellStyle name="Comma 2 5 2 2 8" xfId="1361"/>
    <cellStyle name="Comma 2 5 3 8" xfId="1362"/>
    <cellStyle name="Comma 2 6 13" xfId="1363"/>
    <cellStyle name="Comma 2 6 2 12" xfId="1364"/>
    <cellStyle name="Comma 2 6 2 2 8" xfId="1365"/>
    <cellStyle name="Comma 2 6 3 8" xfId="1366"/>
    <cellStyle name="Comma 2 7 12" xfId="1367"/>
    <cellStyle name="Comma 2 7 2 8" xfId="1368"/>
    <cellStyle name="Comma 2 8 8" xfId="1369"/>
    <cellStyle name="Comma 5 17" xfId="1370"/>
    <cellStyle name="Comma 5 2 15" xfId="1371"/>
    <cellStyle name="Comma 5 2 2 13" xfId="1372"/>
    <cellStyle name="Comma 5 2 2 2 12" xfId="1373"/>
    <cellStyle name="Comma 5 2 2 2 2 8" xfId="1374"/>
    <cellStyle name="Comma 5 2 2 3 8" xfId="1375"/>
    <cellStyle name="Comma 5 2 3 13" xfId="1376"/>
    <cellStyle name="Comma 5 2 3 2 12" xfId="1377"/>
    <cellStyle name="Comma 5 2 3 2 2 8" xfId="1378"/>
    <cellStyle name="Comma 5 2 3 3 8" xfId="1379"/>
    <cellStyle name="Comma 5 2 4 12" xfId="1380"/>
    <cellStyle name="Comma 5 2 4 2 8" xfId="1381"/>
    <cellStyle name="Comma 5 2 5 8" xfId="1382"/>
    <cellStyle name="Comma 5 3 14" xfId="1383"/>
    <cellStyle name="Comma 5 3 2 13" xfId="1384"/>
    <cellStyle name="Comma 5 3 2 2 12" xfId="1385"/>
    <cellStyle name="Comma 5 3 2 2 2 8" xfId="1386"/>
    <cellStyle name="Comma 5 3 2 3 8" xfId="1387"/>
    <cellStyle name="Comma 5 3 3 12" xfId="1388"/>
    <cellStyle name="Comma 5 3 3 2 8" xfId="1389"/>
    <cellStyle name="Comma 5 3 4 8" xfId="1390"/>
    <cellStyle name="Comma 5 4 13" xfId="1391"/>
    <cellStyle name="Comma 5 4 2 12" xfId="1392"/>
    <cellStyle name="Comma 5 4 2 2 8" xfId="1393"/>
    <cellStyle name="Comma 5 4 3 8" xfId="1394"/>
    <cellStyle name="Comma 5 5 13" xfId="1395"/>
    <cellStyle name="Comma 5 5 2 12" xfId="1396"/>
    <cellStyle name="Comma 5 5 2 2 8" xfId="1397"/>
    <cellStyle name="Comma 5 5 3 8" xfId="1398"/>
    <cellStyle name="Comma 5 6 12" xfId="1399"/>
    <cellStyle name="Comma 5 6 2 8" xfId="1400"/>
    <cellStyle name="Comma 5 7 8" xfId="1401"/>
    <cellStyle name="Comma 6 15" xfId="1402"/>
    <cellStyle name="Comma 6 2 13" xfId="1403"/>
    <cellStyle name="Comma 6 2 2 12" xfId="1404"/>
    <cellStyle name="Comma 6 2 2 2 8" xfId="1405"/>
    <cellStyle name="Comma 6 2 3 8" xfId="1406"/>
    <cellStyle name="Comma 6 3 13" xfId="1407"/>
    <cellStyle name="Comma 6 3 2 12" xfId="1408"/>
    <cellStyle name="Comma 6 3 2 2 8" xfId="1409"/>
    <cellStyle name="Comma 6 3 3 8" xfId="1410"/>
    <cellStyle name="Comma 6 4 12" xfId="1411"/>
    <cellStyle name="Comma 6 4 2 8" xfId="1412"/>
    <cellStyle name="Comma 6 5 8" xfId="1413"/>
    <cellStyle name="Comma 7 15" xfId="1414"/>
    <cellStyle name="Comma 7 2 13" xfId="1415"/>
    <cellStyle name="Comma 7 2 2 12" xfId="1416"/>
    <cellStyle name="Comma 7 2 2 2 8" xfId="1417"/>
    <cellStyle name="Comma 7 2 3 8" xfId="1418"/>
    <cellStyle name="Comma 7 3 13" xfId="1419"/>
    <cellStyle name="Comma 7 3 2 12" xfId="1420"/>
    <cellStyle name="Comma 7 3 2 2 8" xfId="1421"/>
    <cellStyle name="Comma 7 3 3 8" xfId="1422"/>
    <cellStyle name="Comma 7 4 12" xfId="1423"/>
    <cellStyle name="Comma 7 4 2 8" xfId="1424"/>
    <cellStyle name="Comma 7 5 8" xfId="1425"/>
    <cellStyle name="Comma 8 14" xfId="1426"/>
    <cellStyle name="Comma 8 2 13" xfId="1427"/>
    <cellStyle name="Comma 8 2 2 12" xfId="1428"/>
    <cellStyle name="Comma 8 2 2 2 8" xfId="1429"/>
    <cellStyle name="Comma 8 2 3 8" xfId="1430"/>
    <cellStyle name="Comma 8 3 12" xfId="1431"/>
    <cellStyle name="Comma 8 3 2 8" xfId="1432"/>
    <cellStyle name="Comma 8 4 8" xfId="1433"/>
    <cellStyle name="Comma 9 14" xfId="1434"/>
    <cellStyle name="Comma 9 2 13" xfId="1435"/>
    <cellStyle name="Comma 9 2 2 12" xfId="1436"/>
    <cellStyle name="Comma 9 2 2 2 8" xfId="1437"/>
    <cellStyle name="Comma 9 2 3 8" xfId="1438"/>
    <cellStyle name="Comma 9 3 12" xfId="1439"/>
    <cellStyle name="Comma 9 3 2 8" xfId="1440"/>
    <cellStyle name="Comma 9 4 8" xfId="1441"/>
    <cellStyle name="Comma 27" xfId="1442"/>
    <cellStyle name="Comma 10 14" xfId="1443"/>
    <cellStyle name="Comma 10 2 13" xfId="1444"/>
    <cellStyle name="Comma 10 2 2 9" xfId="1445"/>
    <cellStyle name="Comma 10 3 9" xfId="1446"/>
    <cellStyle name="Comma 11 14" xfId="1447"/>
    <cellStyle name="Comma 11 2 13" xfId="1448"/>
    <cellStyle name="Comma 11 2 2 9" xfId="1449"/>
    <cellStyle name="Comma 11 3 9" xfId="1450"/>
    <cellStyle name="Comma 12 14" xfId="1451"/>
    <cellStyle name="Comma 12 2 13" xfId="1452"/>
    <cellStyle name="Comma 12 2 2 9" xfId="1453"/>
    <cellStyle name="Comma 12 3 9" xfId="1454"/>
    <cellStyle name="Comma 13 13" xfId="1455"/>
    <cellStyle name="Comma 13 2 9" xfId="1456"/>
    <cellStyle name="Comma 14 9" xfId="1457"/>
    <cellStyle name="Comma 2 20" xfId="1458"/>
    <cellStyle name="Comma 2 2 17" xfId="1459"/>
    <cellStyle name="Comma 2 2 2 14" xfId="1460"/>
    <cellStyle name="Comma 2 2 2 2 13" xfId="1461"/>
    <cellStyle name="Comma 2 2 2 2 2 9" xfId="1462"/>
    <cellStyle name="Comma 2 2 2 3 9" xfId="1463"/>
    <cellStyle name="Comma 2 2 3 14" xfId="1464"/>
    <cellStyle name="Comma 2 2 3 2 13" xfId="1465"/>
    <cellStyle name="Comma 2 2 3 2 2 9" xfId="1466"/>
    <cellStyle name="Comma 2 2 3 3 9" xfId="1467"/>
    <cellStyle name="Comma 2 2 4 13" xfId="1468"/>
    <cellStyle name="Comma 2 2 4 2 9" xfId="1469"/>
    <cellStyle name="Comma 2 2 5 9" xfId="1470"/>
    <cellStyle name="Comma 2 3 16" xfId="1471"/>
    <cellStyle name="Comma 2 3 2 14" xfId="1472"/>
    <cellStyle name="Comma 2 3 2 2 13" xfId="1473"/>
    <cellStyle name="Comma 2 3 2 2 2 9" xfId="1474"/>
    <cellStyle name="Comma 2 3 2 3 9" xfId="1475"/>
    <cellStyle name="Comma 2 3 3 14" xfId="1476"/>
    <cellStyle name="Comma 2 3 3 2 13" xfId="1477"/>
    <cellStyle name="Comma 2 3 3 2 2 9" xfId="1478"/>
    <cellStyle name="Comma 2 3 3 3 9" xfId="1479"/>
    <cellStyle name="Comma 2 3 4 13" xfId="1480"/>
    <cellStyle name="Comma 2 3 4 2 9" xfId="1481"/>
    <cellStyle name="Comma 2 3 5 9" xfId="1482"/>
    <cellStyle name="Comma 2 4 15" xfId="1483"/>
    <cellStyle name="Comma 2 4 2 14" xfId="1484"/>
    <cellStyle name="Comma 2 4 2 2 13" xfId="1485"/>
    <cellStyle name="Comma 2 4 2 2 2 9" xfId="1486"/>
    <cellStyle name="Comma 2 4 2 3 9" xfId="1487"/>
    <cellStyle name="Comma 2 4 3 13" xfId="1488"/>
    <cellStyle name="Comma 2 4 3 2 9" xfId="1489"/>
    <cellStyle name="Comma 2 4 4 9" xfId="1490"/>
    <cellStyle name="Comma 2 5 14" xfId="1491"/>
    <cellStyle name="Comma 2 5 2 13" xfId="1492"/>
    <cellStyle name="Comma 2 5 2 2 9" xfId="1493"/>
    <cellStyle name="Comma 2 5 3 9" xfId="1494"/>
    <cellStyle name="Comma 2 6 14" xfId="1495"/>
    <cellStyle name="Comma 2 6 2 13" xfId="1496"/>
    <cellStyle name="Comma 2 6 2 2 9" xfId="1497"/>
    <cellStyle name="Comma 2 6 3 9" xfId="1498"/>
    <cellStyle name="Comma 2 7 13" xfId="1499"/>
    <cellStyle name="Comma 2 7 2 9" xfId="1500"/>
    <cellStyle name="Comma 2 8 9" xfId="1501"/>
    <cellStyle name="Comma 5 18" xfId="1502"/>
    <cellStyle name="Comma 5 2 16" xfId="1503"/>
    <cellStyle name="Comma 5 2 2 14" xfId="1504"/>
    <cellStyle name="Comma 5 2 2 2 13" xfId="1505"/>
    <cellStyle name="Comma 5 2 2 2 2 9" xfId="1506"/>
    <cellStyle name="Comma 5 2 2 3 9" xfId="1507"/>
    <cellStyle name="Comma 5 2 3 14" xfId="1508"/>
    <cellStyle name="Comma 5 2 3 2 13" xfId="1509"/>
    <cellStyle name="Comma 5 2 3 2 2 9" xfId="1510"/>
    <cellStyle name="Comma 5 2 3 3 9" xfId="1511"/>
    <cellStyle name="Comma 5 2 4 13" xfId="1512"/>
    <cellStyle name="Comma 5 2 4 2 9" xfId="1513"/>
    <cellStyle name="Comma 5 2 5 9" xfId="1514"/>
    <cellStyle name="Comma 5 3 15" xfId="1515"/>
    <cellStyle name="Comma 5 3 2 14" xfId="1516"/>
    <cellStyle name="Comma 5 3 2 2 13" xfId="1517"/>
    <cellStyle name="Comma 5 3 2 2 2 9" xfId="1518"/>
    <cellStyle name="Comma 5 3 2 3 9" xfId="1519"/>
    <cellStyle name="Comma 5 3 3 13" xfId="1520"/>
    <cellStyle name="Comma 5 3 3 2 9" xfId="1521"/>
    <cellStyle name="Comma 5 3 4 9" xfId="1522"/>
    <cellStyle name="Comma 5 4 14" xfId="1523"/>
    <cellStyle name="Comma 5 4 2 13" xfId="1524"/>
    <cellStyle name="Comma 5 4 2 2 9" xfId="1525"/>
    <cellStyle name="Comma 5 4 3 9" xfId="1526"/>
    <cellStyle name="Comma 5 5 14" xfId="1527"/>
    <cellStyle name="Comma 5 5 2 13" xfId="1528"/>
    <cellStyle name="Comma 5 5 2 2 9" xfId="1529"/>
    <cellStyle name="Comma 5 5 3 9" xfId="1530"/>
    <cellStyle name="Comma 5 6 13" xfId="1531"/>
    <cellStyle name="Comma 5 6 2 9" xfId="1532"/>
    <cellStyle name="Comma 5 7 9" xfId="1533"/>
    <cellStyle name="Comma 6 16" xfId="1534"/>
    <cellStyle name="Comma 6 2 14" xfId="1535"/>
    <cellStyle name="Comma 6 2 2 13" xfId="1536"/>
    <cellStyle name="Comma 6 2 2 2 9" xfId="1537"/>
    <cellStyle name="Comma 6 2 3 9" xfId="1538"/>
    <cellStyle name="Comma 6 3 14" xfId="1539"/>
    <cellStyle name="Comma 6 3 2 13" xfId="1540"/>
    <cellStyle name="Comma 6 3 2 2 9" xfId="1541"/>
    <cellStyle name="Comma 6 3 3 9" xfId="1542"/>
    <cellStyle name="Comma 6 4 13" xfId="1543"/>
    <cellStyle name="Comma 6 4 2 9" xfId="1544"/>
    <cellStyle name="Comma 6 5 9" xfId="1545"/>
    <cellStyle name="Comma 7 16" xfId="1546"/>
    <cellStyle name="Comma 7 2 14" xfId="1547"/>
    <cellStyle name="Comma 7 2 2 13" xfId="1548"/>
    <cellStyle name="Comma 7 2 2 2 9" xfId="1549"/>
    <cellStyle name="Comma 7 2 3 9" xfId="1550"/>
    <cellStyle name="Comma 7 3 14" xfId="1551"/>
    <cellStyle name="Comma 7 3 2 13" xfId="1552"/>
    <cellStyle name="Comma 7 3 2 2 9" xfId="1553"/>
    <cellStyle name="Comma 7 3 3 9" xfId="1554"/>
    <cellStyle name="Comma 7 4 13" xfId="1555"/>
    <cellStyle name="Comma 7 4 2 9" xfId="1556"/>
    <cellStyle name="Comma 7 5 9" xfId="1557"/>
    <cellStyle name="Comma 8 15" xfId="1558"/>
    <cellStyle name="Comma 8 2 14" xfId="1559"/>
    <cellStyle name="Comma 8 2 2 13" xfId="1560"/>
    <cellStyle name="Comma 8 2 2 2 9" xfId="1561"/>
    <cellStyle name="Comma 8 2 3 9" xfId="1562"/>
    <cellStyle name="Comma 8 3 13" xfId="1563"/>
    <cellStyle name="Comma 8 3 2 9" xfId="1564"/>
    <cellStyle name="Comma 8 4 9" xfId="1565"/>
    <cellStyle name="Comma 9 15" xfId="1566"/>
    <cellStyle name="Comma 9 2 14" xfId="1567"/>
    <cellStyle name="Comma 9 2 2 13" xfId="1568"/>
    <cellStyle name="Comma 9 2 2 2 9" xfId="1569"/>
    <cellStyle name="Comma 9 2 3 9" xfId="1570"/>
    <cellStyle name="Comma 9 3 13" xfId="1571"/>
    <cellStyle name="Comma 9 3 2 9" xfId="1572"/>
    <cellStyle name="Comma 9 4 9" xfId="1573"/>
  </cellStyles>
  <dxfs count="24">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b val="1"/>
        <condense val="0"/>
        <color indexed="13"/>
        <extend val="0"/>
      </font>
      <fill>
        <patternFill>
          <bgColor indexed="11"/>
        </patternFill>
      </fill>
    </dxf>
    <dxf>
      <font>
        <b val="1"/>
        <condense val="0"/>
        <color indexed="13"/>
        <extend val="0"/>
      </font>
      <fill>
        <patternFill>
          <bgColor indexed="10"/>
        </patternFill>
      </fill>
    </dxf>
    <dxf>
      <font>
        <b val="1"/>
        <condense val="0"/>
        <color indexed="13"/>
        <extend val="0"/>
      </font>
      <fill>
        <patternFill>
          <bgColor indexed="11"/>
        </patternFill>
      </fill>
    </dxf>
    <dxf>
      <font>
        <b val="1"/>
        <condense val="0"/>
        <color indexed="13"/>
        <extend val="0"/>
      </font>
      <fill>
        <patternFill>
          <bgColor indexed="10"/>
        </patternFill>
      </fill>
    </dxf>
    <dxf>
      <font>
        <b val="1"/>
        <condense val="0"/>
        <color indexed="13"/>
        <extend val="0"/>
      </font>
      <fill>
        <patternFill>
          <bgColor indexed="11"/>
        </patternFill>
      </fill>
    </dxf>
    <dxf>
      <font>
        <b val="1"/>
        <condense val="0"/>
        <color indexed="13"/>
        <extend val="0"/>
      </font>
      <fill>
        <patternFill>
          <bgColor indexed="10"/>
        </patternFill>
      </fill>
    </dxf>
    <dxf>
      <font>
        <b val="1"/>
        <condense val="0"/>
        <color indexed="13"/>
        <extend val="0"/>
      </font>
      <fill>
        <patternFill>
          <bgColor indexed="11"/>
        </patternFill>
      </fill>
    </dxf>
    <dxf>
      <font>
        <b val="1"/>
        <condense val="0"/>
        <color indexed="13"/>
        <extend val="0"/>
      </font>
      <fill>
        <patternFill>
          <bgColor indexed="10"/>
        </patternFill>
      </fill>
    </dxf>
    <dxf>
      <font>
        <b val="1"/>
        <condense val="0"/>
        <color indexed="13"/>
        <extend val="0"/>
      </font>
      <fill>
        <patternFill>
          <bgColor indexed="11"/>
        </patternFill>
      </fill>
    </dxf>
    <dxf>
      <font>
        <b val="1"/>
        <condense val="0"/>
        <color indexed="13"/>
        <extend val="0"/>
      </font>
      <fill>
        <patternFill>
          <bgColor indexed="10"/>
        </patternFill>
      </fill>
    </dxf>
    <dxf>
      <font>
        <b val="1"/>
        <condense val="0"/>
        <color indexed="13"/>
        <extend val="0"/>
      </font>
      <fill>
        <patternFill>
          <bgColor indexed="11"/>
        </patternFill>
      </fill>
    </dxf>
    <dxf>
      <font>
        <b val="1"/>
        <condense val="0"/>
        <color indexed="13"/>
        <extend val="0"/>
      </font>
      <fill>
        <patternFill>
          <bgColor indexed="10"/>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Medium9"/>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externalLink" Target="/xl/externalLinks/externalLink1.xml" Id="rId34" /><Relationship Type="http://schemas.openxmlformats.org/officeDocument/2006/relationships/externalLink" Target="/xl/externalLinks/externalLink2.xml" Id="rId35" /><Relationship Type="http://schemas.openxmlformats.org/officeDocument/2006/relationships/externalLink" Target="/xl/externalLinks/externalLink3.xml" Id="rId36" /><Relationship Type="http://schemas.openxmlformats.org/officeDocument/2006/relationships/externalLink" Target="/xl/externalLinks/externalLink4.xml" Id="rId37" /><Relationship Type="http://schemas.openxmlformats.org/officeDocument/2006/relationships/externalLink" Target="/xl/externalLinks/externalLink5.xml" Id="rId38" /><Relationship Type="http://schemas.openxmlformats.org/officeDocument/2006/relationships/externalLink" Target="/xl/externalLinks/externalLink6.xml" Id="rId39" /><Relationship Type="http://schemas.openxmlformats.org/officeDocument/2006/relationships/externalLink" Target="/xl/externalLinks/externalLink7.xml" Id="rId40" /><Relationship Type="http://schemas.openxmlformats.org/officeDocument/2006/relationships/externalLink" Target="/xl/externalLinks/externalLink8.xml" Id="rId41" /><Relationship Type="http://schemas.openxmlformats.org/officeDocument/2006/relationships/externalLink" Target="/xl/externalLinks/externalLink9.xml" Id="rId42" /><Relationship Type="http://schemas.openxmlformats.org/officeDocument/2006/relationships/externalLink" Target="/xl/externalLinks/externalLink10.xml" Id="rId43" /><Relationship Type="http://schemas.openxmlformats.org/officeDocument/2006/relationships/externalLink" Target="/xl/externalLinks/externalLink11.xml" Id="rId44" /><Relationship Type="http://schemas.openxmlformats.org/officeDocument/2006/relationships/externalLink" Target="/xl/externalLinks/externalLink12.xml" Id="rId45" /><Relationship Type="http://schemas.openxmlformats.org/officeDocument/2006/relationships/styles" Target="styles.xml" Id="rId46" /><Relationship Type="http://schemas.openxmlformats.org/officeDocument/2006/relationships/theme" Target="theme/theme1.xml" Id="rId47" /></Relationships>
</file>

<file path=xl/charts/chart1.xml><?xml version="1.0" encoding="utf-8"?>
<chartSpace xmlns:a="http://schemas.openxmlformats.org/drawingml/2006/main" xmlns="http://schemas.openxmlformats.org/drawingml/2006/chart">
  <chart>
    <title>
      <tx>
        <rich>
          <a:bodyPr/>
          <a:p>
            <a:r>
              <a:t/>
            </a:r>
          </a:p>
        </rich>
      </tx>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n-US"/>
        </a:p>
      </txPr>
    </title>
    <plotArea>
      <layout/>
      <lineChart>
        <grouping val="standard"/>
        <varyColors val="0"/>
        <ser>
          <idx val="0"/>
          <order val="0"/>
          <spPr>
            <a:ln w="28575" cap="rnd">
              <a:solidFill>
                <a:schemeClr val="accent1"/>
              </a:solidFill>
              <a:prstDash val="solid"/>
              <a:round/>
            </a:ln>
          </spPr>
          <marker>
            <symbol val="none"/>
            <spPr>
              <a:ln>
                <a:prstDash val="solid"/>
              </a:ln>
            </spPr>
          </marker>
          <cat>
            <strRef>
              <f>'1. Payrolled employees (UK)'!$A$126:$A$146</f>
              <strCache>
                <ptCount val="21"/>
                <pt idx="0">
                  <v>February 2024</v>
                </pt>
                <pt idx="1">
                  <v>March 2024</v>
                </pt>
                <pt idx="2">
                  <v>April 2024</v>
                </pt>
                <pt idx="3">
                  <v>May 2024</v>
                </pt>
                <pt idx="4">
                  <v>June 2024</v>
                </pt>
                <pt idx="5">
                  <v>July 2024</v>
                </pt>
                <pt idx="6">
                  <v>August 2024</v>
                </pt>
                <pt idx="7">
                  <v>September 2024</v>
                </pt>
                <pt idx="8">
                  <v>October 2024</v>
                </pt>
                <pt idx="9">
                  <v>November 2024</v>
                </pt>
                <pt idx="10">
                  <v>December 2024</v>
                </pt>
                <pt idx="11">
                  <v>January 2025</v>
                </pt>
                <pt idx="12">
                  <v>February 2025</v>
                </pt>
                <pt idx="13">
                  <v>March 2025</v>
                </pt>
                <pt idx="14">
                  <v>April 2025</v>
                </pt>
                <pt idx="15">
                  <v>May 2025</v>
                </pt>
                <pt idx="16">
                  <v>June 2025</v>
                </pt>
                <pt idx="17">
                  <v>July 2025</v>
                </pt>
                <pt idx="18">
                  <v>August 2025</v>
                </pt>
                <pt idx="19">
                  <v>September 2025</v>
                </pt>
                <pt idx="20">
                  <v>October 2025</v>
                </pt>
              </strCache>
            </strRef>
          </cat>
          <val>
            <numRef>
              <f>'1. Payrolled employees (UK)'!$B$126:$B$146</f>
              <numCache>
                <formatCode>#,###</formatCode>
                <ptCount val="21"/>
                <pt idx="0">
                  <v>30374926</v>
                </pt>
                <pt idx="1">
                  <v>30400655</v>
                </pt>
                <pt idx="2">
                  <v>30399922</v>
                </pt>
                <pt idx="3">
                  <v>30441102</v>
                </pt>
                <pt idx="4">
                  <v>30443913</v>
                </pt>
                <pt idx="5">
                  <v>30450219</v>
                </pt>
                <pt idx="6">
                  <v>30424845</v>
                </pt>
                <pt idx="7">
                  <v>30424465</v>
                </pt>
                <pt idx="8">
                  <v>30443578</v>
                </pt>
                <pt idx="9">
                  <v>30427167</v>
                </pt>
                <pt idx="10">
                  <v>30410459</v>
                </pt>
                <pt idx="11">
                  <v>30411382</v>
                </pt>
                <pt idx="12">
                  <v>30388501</v>
                </pt>
                <pt idx="13">
                  <v>30370994</v>
                </pt>
                <pt idx="14">
                  <v>30371269</v>
                </pt>
                <pt idx="15">
                  <v>30357171</v>
                </pt>
                <pt idx="16">
                  <v>30335268</v>
                </pt>
                <pt idx="17">
                  <v>30335167</v>
                </pt>
                <pt idx="18">
                  <v>30344181</v>
                </pt>
                <pt idx="19">
                  <v>30316369</v>
                </pt>
                <pt idx="20">
                  <v>30294478</v>
                </pt>
              </numCache>
            </numRef>
          </val>
          <smooth val="0"/>
        </ser>
        <dLbls>
          <showLegendKey val="0"/>
          <showVal val="0"/>
          <showCatName val="0"/>
          <showSerName val="0"/>
          <showPercent val="0"/>
          <showBubbleSize val="0"/>
        </dLbls>
        <smooth val="0"/>
        <axId val="1023021824"/>
        <axId val="1023004544"/>
      </lineChart>
      <catAx>
        <axId val="1023021824"/>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1023004544"/>
        <crosses val="autoZero"/>
        <auto val="1"/>
        <lblAlgn val="ctr"/>
        <lblOffset val="100"/>
        <noMultiLvlLbl val="0"/>
      </catAx>
      <valAx>
        <axId val="1023004544"/>
        <scaling>
          <orientation val="minMax"/>
        </scaling>
        <delete val="0"/>
        <axPos val="l"/>
        <majorGridlines>
          <spPr>
            <a:ln w="9525" cap="flat" cmpd="sng" algn="ctr">
              <a:solidFill>
                <a:schemeClr val="tx1">
                  <a:lumMod val="15000"/>
                  <a:lumOff val="85000"/>
                </a:schemeClr>
              </a:solidFill>
              <a:prstDash val="solid"/>
              <a:round/>
            </a:ln>
          </spPr>
        </majorGridlines>
        <numFmt formatCode="#,###"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1023021824"/>
        <crosses val="autoZero"/>
        <crossBetween val="between"/>
      </valAx>
    </plotArea>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title>
      <tx>
        <rich>
          <a:bodyPr/>
          <a:p>
            <a:r>
              <a:t/>
            </a:r>
          </a:p>
        </rich>
      </tx>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n-US"/>
        </a:p>
      </txPr>
    </title>
    <plotArea>
      <layout/>
      <barChart>
        <barDir val="col"/>
        <grouping val="clustered"/>
        <varyColors val="0"/>
        <ser>
          <idx val="0"/>
          <order val="0"/>
          <spPr>
            <a:solidFill>
              <a:schemeClr val="accent1"/>
            </a:solidFill>
            <a:ln>
              <a:noFill/>
              <a:prstDash val="solid"/>
            </a:ln>
          </spPr>
          <invertIfNegative val="0"/>
          <val>
            <numRef>
              <f>'1. Payrolled employees (UK)'!$C$126:$C$146</f>
              <numCache>
                <formatCode>#,###</formatCode>
                <ptCount val="21"/>
                <pt idx="0">
                  <v>6575</v>
                </pt>
                <pt idx="1">
                  <v>25729</v>
                </pt>
                <pt idx="2">
                  <v>-733</v>
                </pt>
                <pt idx="3">
                  <v>41180</v>
                </pt>
                <pt idx="4">
                  <v>2811</v>
                </pt>
                <pt idx="5">
                  <v>6306</v>
                </pt>
                <pt idx="6">
                  <v>-25374</v>
                </pt>
                <pt idx="7">
                  <v>-380</v>
                </pt>
                <pt idx="8">
                  <v>19113</v>
                </pt>
                <pt idx="9">
                  <v>-16411</v>
                </pt>
                <pt idx="10">
                  <v>-16708</v>
                </pt>
                <pt idx="11">
                  <v>923</v>
                </pt>
                <pt idx="12">
                  <v>-22881</v>
                </pt>
                <pt idx="13">
                  <v>-17507</v>
                </pt>
                <pt idx="14">
                  <v>275</v>
                </pt>
                <pt idx="15">
                  <v>-14098</v>
                </pt>
                <pt idx="16">
                  <v>-21903</v>
                </pt>
                <pt idx="17">
                  <v>-101</v>
                </pt>
                <pt idx="18">
                  <v>9014</v>
                </pt>
                <pt idx="19">
                  <v>-27812</v>
                </pt>
                <pt idx="20">
                  <v>-21891</v>
                </pt>
              </numCache>
            </numRef>
          </val>
        </ser>
        <dLbls>
          <showLegendKey val="0"/>
          <showVal val="0"/>
          <showCatName val="0"/>
          <showSerName val="0"/>
          <showPercent val="0"/>
          <showBubbleSize val="0"/>
        </dLbls>
        <gapWidth val="219"/>
        <overlap val="-27"/>
        <axId val="1311552816"/>
        <axId val="1275590687"/>
      </barChart>
      <catAx>
        <axId val="1311552816"/>
        <scaling>
          <orientation val="minMax"/>
        </scaling>
        <delete val="0"/>
        <axPos val="b"/>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1275590687"/>
        <crosses val="autoZero"/>
        <auto val="1"/>
        <lblAlgn val="ctr"/>
        <lblOffset val="100"/>
        <noMultiLvlLbl val="0"/>
      </catAx>
      <valAx>
        <axId val="1275590687"/>
        <scaling>
          <orientation val="minMax"/>
        </scaling>
        <delete val="0"/>
        <axPos val="l"/>
        <majorGridlines>
          <spPr>
            <a:ln w="9525" cap="flat" cmpd="sng" algn="ctr">
              <a:solidFill>
                <a:schemeClr val="tx1">
                  <a:lumMod val="15000"/>
                  <a:lumOff val="85000"/>
                </a:schemeClr>
              </a:solidFill>
              <a:prstDash val="solid"/>
              <a:round/>
            </a:ln>
          </spPr>
        </majorGridlines>
        <numFmt formatCode="#,###"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1311552816"/>
        <crosses val="autoZero"/>
        <crossBetween val="between"/>
      </valAx>
    </plotArea>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manualLayout>
          <layoutTarget val="inner"/>
          <xMode val="edge"/>
          <yMode val="edge"/>
          <wMode val="factor"/>
          <hMode val="factor"/>
          <x val="0.07021326994616553"/>
          <y val="0.04356435643564356"/>
          <w val="0.90608482219734"/>
          <h val="0.6898205348093863"/>
        </manualLayout>
      </layout>
      <barChart>
        <barDir val="col"/>
        <grouping val="clustered"/>
        <varyColors val="0"/>
        <ser>
          <idx val="1"/>
          <order val="0"/>
          <tx>
            <v>2025 increase to NMW</v>
          </tx>
          <spPr>
            <a:solidFill>
              <a:srgbClr val="A3ABCC"/>
            </a:solidFill>
            <a:ln>
              <a:noFill/>
              <a:prstDash val="solid"/>
            </a:ln>
          </spPr>
          <invertIfNegative val="0"/>
          <dPt>
            <idx val="44"/>
            <invertIfNegative val="0"/>
            <bubble3D val="0"/>
            <spPr>
              <a:solidFill>
                <a:srgbClr val="A3ABCC"/>
              </a:solidFill>
              <a:ln>
                <a:noFill/>
                <a:prstDash val="solid"/>
              </a:ln>
            </spPr>
          </dPt>
          <dPt>
            <idx val="45"/>
            <invertIfNegative val="0"/>
            <bubble3D val="0"/>
            <spPr>
              <a:solidFill>
                <a:srgbClr val="A3ABCC"/>
              </a:solidFill>
              <a:ln>
                <a:noFill/>
                <a:prstDash val="solid"/>
              </a:ln>
            </spPr>
          </dPt>
          <val>
            <numRef>
              <f>'5'!$G$231:$G$280</f>
              <numCache>
                <formatCode>#,##0</formatCode>
                <ptCount val="50"/>
                <pt idx="44">
                  <v>1</v>
                </pt>
                <pt idx="45">
                  <v>1</v>
                </pt>
              </numCache>
            </numRef>
          </val>
        </ser>
        <dLbls>
          <showLegendKey val="0"/>
          <showVal val="0"/>
          <showCatName val="0"/>
          <showSerName val="0"/>
          <showPercent val="0"/>
          <showBubbleSize val="0"/>
        </dLbls>
        <gapWidth val="0"/>
        <axId val="773098799"/>
        <axId val="773092079"/>
      </barChart>
      <lineChart>
        <grouping val="standard"/>
        <varyColors val="0"/>
        <ser>
          <idx val="2"/>
          <order val="2"/>
          <spPr>
            <a:ln w="28575" cap="rnd">
              <a:solidFill>
                <a:srgbClr val="00285F"/>
              </a:solidFill>
              <a:prstDash val="solid"/>
              <a:round/>
            </a:ln>
          </spPr>
          <marker>
            <symbol val="none"/>
            <spPr>
              <a:ln>
                <a:prstDash val="solid"/>
              </a:ln>
            </spPr>
          </marker>
          <cat>
            <strRef>
              <f>'5'!$A$231:$A$280</f>
              <strCache>
                <ptCount val="50"/>
                <pt idx="0">
                  <v>Mar 13 (r)</v>
                </pt>
                <pt idx="1">
                  <v>Jun 13 (r)</v>
                </pt>
                <pt idx="2">
                  <v>Sep 13 (r)</v>
                </pt>
                <pt idx="3">
                  <v>Dec 13 (r)</v>
                </pt>
                <pt idx="4">
                  <v>Mar 14 (r)</v>
                </pt>
                <pt idx="5">
                  <v>Jun 14 (r)</v>
                </pt>
                <pt idx="6">
                  <v>Sep 14 (r)</v>
                </pt>
                <pt idx="7">
                  <v xml:space="preserve">Dec 14 (r) </v>
                </pt>
                <pt idx="8">
                  <v>Mar 15 (r)</v>
                </pt>
                <pt idx="9">
                  <v xml:space="preserve">Jun 15 (r) </v>
                </pt>
                <pt idx="10">
                  <v>Sep 15 (r)</v>
                </pt>
                <pt idx="11">
                  <v>Dec 15 (r)</v>
                </pt>
                <pt idx="12">
                  <v xml:space="preserve">Mar 16 (r) </v>
                </pt>
                <pt idx="13">
                  <v>Jun 16 (r)</v>
                </pt>
                <pt idx="14">
                  <v>Sep 16 (r)</v>
                </pt>
                <pt idx="15">
                  <v>Dec 16 (r)</v>
                </pt>
                <pt idx="16">
                  <v>Mar 17 (r)</v>
                </pt>
                <pt idx="17">
                  <v xml:space="preserve">Jun 17 (r) </v>
                </pt>
                <pt idx="18">
                  <v>Sep 17 (r)</v>
                </pt>
                <pt idx="19">
                  <v>Dec 17 (r)</v>
                </pt>
                <pt idx="20">
                  <v>Mar 18 (r)</v>
                </pt>
                <pt idx="21">
                  <v>Jun 18 (r)</v>
                </pt>
                <pt idx="22">
                  <v>Sep 18 (r)</v>
                </pt>
                <pt idx="23">
                  <v>Dec 18 (r)</v>
                </pt>
                <pt idx="24">
                  <v>Mar 195 (r)</v>
                </pt>
                <pt idx="25">
                  <v>Jun 19 (r)</v>
                </pt>
                <pt idx="26">
                  <v>Sep 19 (r)</v>
                </pt>
                <pt idx="27">
                  <v>Dec 19 (r)</v>
                </pt>
                <pt idx="28">
                  <v>Mar 204 (r)</v>
                </pt>
                <pt idx="29">
                  <v>Jun 20 (r)</v>
                </pt>
                <pt idx="30">
                  <v>Sep 20 (r)</v>
                </pt>
                <pt idx="31">
                  <v>Dec 20 (r)</v>
                </pt>
                <pt idx="32">
                  <v>Mar 21 (r)</v>
                </pt>
                <pt idx="33">
                  <v>Jun 21 (r)</v>
                </pt>
                <pt idx="34">
                  <v>Sep 21 (r)</v>
                </pt>
                <pt idx="35">
                  <v xml:space="preserve">Dec 21 (r) </v>
                </pt>
                <pt idx="36">
                  <v>Mar 22 (r)</v>
                </pt>
                <pt idx="37">
                  <v>Jun 22 (r)</v>
                </pt>
                <pt idx="38">
                  <v xml:space="preserve">Sep 22 (r) </v>
                </pt>
                <pt idx="39">
                  <v>Dec 22 (r)</v>
                </pt>
                <pt idx="40">
                  <v xml:space="preserve">Mar 23 (r) </v>
                </pt>
                <pt idx="41">
                  <v>Jun 23 (r)</v>
                </pt>
                <pt idx="42">
                  <v>Sep 23 (r)</v>
                </pt>
                <pt idx="43">
                  <v>Dec 23 (r)</v>
                </pt>
                <pt idx="44">
                  <v xml:space="preserve">Mar 24 (r) </v>
                </pt>
                <pt idx="45">
                  <v>Jun 24 (r)</v>
                </pt>
                <pt idx="46">
                  <v>Sep 24 (r)</v>
                </pt>
                <pt idx="47">
                  <v xml:space="preserve">Dec 24 (r) </v>
                </pt>
                <pt idx="48">
                  <v>Mar 25 (r)</v>
                </pt>
                <pt idx="49">
                  <v>Jun 25 (r)</v>
                </pt>
              </strCache>
            </strRef>
          </cat>
          <val>
            <numRef>
              <f>'5'!$D$231:$D$280</f>
              <numCache>
                <formatCode>General</formatCode>
                <ptCount val="50"/>
                <pt idx="0">
                  <v>4190</v>
                </pt>
                <pt idx="1">
                  <v>4156</v>
                </pt>
                <pt idx="2">
                  <v>4265</v>
                </pt>
                <pt idx="3">
                  <v>4455</v>
                </pt>
                <pt idx="4">
                  <v>4547</v>
                </pt>
                <pt idx="5">
                  <v>4541</v>
                </pt>
                <pt idx="6">
                  <v>4524</v>
                </pt>
                <pt idx="7">
                  <v>4484</v>
                </pt>
                <pt idx="8">
                  <v>4378</v>
                </pt>
                <pt idx="9">
                  <v>4382</v>
                </pt>
                <pt idx="10">
                  <v>4462</v>
                </pt>
                <pt idx="11">
                  <formatCode>#,##0</formatCode>
                  <v>4428</v>
                </pt>
                <pt idx="12">
                  <formatCode>#,##0</formatCode>
                  <v>4433</v>
                </pt>
                <pt idx="13">
                  <formatCode>#,##0</formatCode>
                  <v>4519</v>
                </pt>
                <pt idx="14">
                  <formatCode>#,##0</formatCode>
                  <v>4494</v>
                </pt>
                <pt idx="15">
                  <formatCode>#,##0</formatCode>
                  <v>4541</v>
                </pt>
                <pt idx="16">
                  <formatCode>#,##0</formatCode>
                  <v>4505</v>
                </pt>
                <pt idx="17">
                  <formatCode>#,##0</formatCode>
                  <v>4539</v>
                </pt>
                <pt idx="18">
                  <formatCode>#,##0</formatCode>
                  <v>4527</v>
                </pt>
                <pt idx="19">
                  <formatCode>#,##0</formatCode>
                  <v>4487</v>
                </pt>
                <pt idx="20">
                  <formatCode>#,##0</formatCode>
                  <v>4500</v>
                </pt>
                <pt idx="21">
                  <formatCode>#,##0</formatCode>
                  <v>4526</v>
                </pt>
                <pt idx="22">
                  <formatCode>#,##0</formatCode>
                  <v>4479</v>
                </pt>
                <pt idx="23">
                  <formatCode>#,##0</formatCode>
                  <v>4591</v>
                </pt>
                <pt idx="24">
                  <formatCode>#,##0</formatCode>
                  <v>4642</v>
                </pt>
                <pt idx="25">
                  <formatCode>#,##0</formatCode>
                  <v>4661</v>
                </pt>
                <pt idx="26">
                  <formatCode>#,##0</formatCode>
                  <v>4615</v>
                </pt>
                <pt idx="27">
                  <formatCode>#,##0</formatCode>
                  <v>4693</v>
                </pt>
                <pt idx="28">
                  <formatCode>#,##0</formatCode>
                  <v>4493</v>
                </pt>
                <pt idx="29">
                  <formatCode>#,##0</formatCode>
                  <v>4317</v>
                </pt>
                <pt idx="30">
                  <formatCode>#,##0</formatCode>
                  <v>4187</v>
                </pt>
                <pt idx="31">
                  <formatCode>#,##0</formatCode>
                  <v>4113</v>
                </pt>
                <pt idx="32">
                  <formatCode>#,##0</formatCode>
                  <v>4137</v>
                </pt>
                <pt idx="33">
                  <formatCode>#,##0</formatCode>
                  <v>4205</v>
                </pt>
                <pt idx="34">
                  <formatCode>#,##0</formatCode>
                  <v>4089</v>
                </pt>
                <pt idx="35">
                  <formatCode>#,##0</formatCode>
                  <v>3991</v>
                </pt>
                <pt idx="36">
                  <formatCode>#,##0</formatCode>
                  <v>4088</v>
                </pt>
                <pt idx="37">
                  <formatCode>#,##0</formatCode>
                  <v>4115</v>
                </pt>
                <pt idx="38">
                  <formatCode>#,##0</formatCode>
                  <v>4084</v>
                </pt>
                <pt idx="39">
                  <formatCode>#,##0</formatCode>
                  <v>4147</v>
                </pt>
                <pt idx="40">
                  <formatCode>#,##0</formatCode>
                  <v>4261</v>
                </pt>
                <pt idx="41">
                  <formatCode>#,##0</formatCode>
                  <v>4093</v>
                </pt>
                <pt idx="42">
                  <formatCode>#,##0</formatCode>
                  <v>4106</v>
                </pt>
                <pt idx="43">
                  <formatCode>#,##0</formatCode>
                  <v>4137</v>
                </pt>
                <pt idx="44">
                  <formatCode>#,##0</formatCode>
                  <v>4329</v>
                </pt>
                <pt idx="45">
                  <formatCode>#,##0</formatCode>
                  <v>4236</v>
                </pt>
                <pt idx="46">
                  <v>4266</v>
                </pt>
                <pt idx="47">
                  <v>4279</v>
                </pt>
                <pt idx="48">
                  <v>4342</v>
                </pt>
                <pt idx="49">
                  <v>4186</v>
                </pt>
              </numCache>
            </numRef>
          </val>
          <smooth val="0"/>
        </ser>
        <dLbls>
          <showLegendKey val="0"/>
          <showVal val="0"/>
          <showCatName val="0"/>
          <showSerName val="0"/>
          <showPercent val="0"/>
          <showBubbleSize val="0"/>
        </dLbls>
        <marker val="1"/>
        <smooth val="0"/>
        <axId val="80530911"/>
        <axId val="80529951"/>
      </lineChart>
      <catAx>
        <axId val="773098799"/>
        <scaling>
          <orientation val="minMax"/>
        </scaling>
        <delete val="1"/>
        <axPos val="b"/>
        <majorTickMark val="out"/>
        <minorTickMark val="none"/>
        <tickLblPos val="nextTo"/>
        <crossAx val="773092079"/>
        <crosses val="autoZero"/>
        <auto val="1"/>
        <lblAlgn val="ctr"/>
        <lblOffset val="100"/>
        <noMultiLvlLbl val="0"/>
      </catAx>
      <valAx>
        <axId val="773092079"/>
        <scaling>
          <orientation val="minMax"/>
          <max val="1"/>
        </scaling>
        <delete val="0"/>
        <axPos val="r"/>
        <numFmt formatCode="#,##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773098799"/>
        <crosses val="max"/>
        <crossBetween val="between"/>
      </valAx>
      <catAx>
        <axId val="80530911"/>
        <scaling>
          <orientation val="minMax"/>
        </scaling>
        <delete val="0"/>
        <axPos val="b"/>
        <numFmt formatCode="General" sourceLinked="1"/>
        <majorTickMark val="out"/>
        <minorTickMark val="none"/>
        <tickLblPos val="nextTo"/>
        <spPr>
          <a:noFill/>
          <a:ln w="9525" cap="flat" cmpd="sng" algn="ctr">
            <a:solidFill>
              <a:schemeClr val="tx1"/>
            </a:solidFill>
            <a:prstDash val="solid"/>
            <a:round/>
          </a:ln>
        </spPr>
        <txPr>
          <a:bodyPr rot="-60000000" spcFirstLastPara="1" vertOverflow="ellipsis" vert="horz" wrap="square" anchor="ctr" anchorCtr="1"/>
          <a:lstStyle/>
          <a:p>
            <a:pPr>
              <a:defRPr sz="900" b="0" i="0" strike="noStrike" kern="1200" baseline="0">
                <a:solidFill>
                  <a:schemeClr val="tx1"/>
                </a:solidFill>
                <a:latin typeface="Arial" panose="020B0604020202020204" pitchFamily="34" charset="0"/>
                <a:ea typeface="+mn-ea"/>
                <a:cs typeface="Arial" panose="020B0604020202020204" pitchFamily="34" charset="0"/>
              </a:defRPr>
            </a:pPr>
            <a:r>
              <a:t/>
            </a:r>
            <a:endParaRPr lang="en-US"/>
          </a:p>
        </txPr>
        <crossAx val="80529951"/>
        <crosses val="autoZero"/>
        <auto val="1"/>
        <lblAlgn val="ctr"/>
        <lblOffset val="100"/>
        <tickLblSkip val="1"/>
        <noMultiLvlLbl val="0"/>
      </catAx>
      <valAx>
        <axId val="80529951"/>
        <scaling>
          <orientation val="minMax"/>
        </scaling>
        <delete val="0"/>
        <axPos val="l"/>
        <majorGridlines>
          <spPr>
            <a:l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solidFill>
                <a:latin typeface="Arial" panose="020B0604020202020204" pitchFamily="34" charset="0"/>
                <a:ea typeface="+mn-ea"/>
                <a:cs typeface="Arial" panose="020B0604020202020204" pitchFamily="34" charset="0"/>
              </a:defRPr>
            </a:pPr>
            <a:r>
              <a:t/>
            </a:r>
            <a:endParaRPr lang="en-US"/>
          </a:p>
        </txPr>
        <crossAx val="80530911"/>
        <crosses val="autoZero"/>
        <crossBetween val="between"/>
      </valAx>
    </plotArea>
    <legend>
      <legendPos val="b"/>
      <legendEntry>
        <idx val="1"/>
        <delete val="1"/>
      </legendEntry>
      <layout>
        <manualLayout>
          <xMode val="edge"/>
          <yMode val="edge"/>
          <wMode val="factor"/>
          <hMode val="factor"/>
          <x val="0.3105986763592284"/>
          <y val="0.9014846807515398"/>
          <w val="0.3912487206886361"/>
          <h val="0.0668321509316286"/>
        </manualLayout>
      </layout>
      <overlay val="0"/>
      <spPr>
        <a:noFill/>
        <a:ln>
          <a:noFill/>
          <a:prstDash val="solid"/>
        </a:ln>
      </spPr>
      <txPr>
        <a:bodyPr rot="0" spcFirstLastPara="1" vertOverflow="ellipsis" vert="horz" wrap="square" anchor="ctr" anchorCtr="1"/>
        <a:lstStyle/>
        <a:p>
          <a:pPr>
            <a:defRPr sz="1200" b="0" i="0" strike="noStrike" kern="1200" baseline="0">
              <a:solidFill>
                <a:schemeClr val="tx1"/>
              </a:solidFill>
              <a:latin typeface="+mn-lt"/>
              <a:ea typeface="+mn-ea"/>
              <a:cs typeface="+mn-cs"/>
            </a:defRPr>
          </a:pPr>
          <a:r>
            <a:t/>
          </a:r>
          <a:endParaRPr lang="en-US"/>
        </a:p>
      </txPr>
    </legend>
    <plotVisOnly val="1"/>
    <dispBlanksAs val="gap"/>
  </chart>
  <spPr>
    <a:solidFill>
      <a:schemeClr val="bg1"/>
    </a:solidFill>
    <a:ln w="9525" cap="flat" cmpd="sng" algn="ctr">
      <a:noFill/>
      <a:prstDash val="solid"/>
      <a:round/>
    </a:ln>
  </spPr>
</chartSpace>
</file>

<file path=xl/charts/chart4.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ysClr val="windowText" lastClr="000000"/>
                </a:solidFill>
                <a:latin typeface="+mn-lt"/>
                <a:ea typeface="+mn-ea"/>
                <a:cs typeface="+mn-cs"/>
              </a:defRPr>
            </a:pPr>
            <a:r>
              <a:rPr lang="en-GB">
                <a:solidFill>
                  <a:sysClr val="windowText" lastClr="000000"/>
                </a:solidFill>
              </a:rPr>
              <a:t>Number of Vacancies (thousands)</a:t>
            </a:r>
          </a:p>
        </rich>
      </tx>
      <overlay val="0"/>
      <spPr>
        <a:noFill/>
        <a:ln>
          <a:noFill/>
          <a:prstDash val="solid"/>
        </a:ln>
      </spPr>
      <txPr>
        <a:bodyPr rot="0" spcFirstLastPara="1" vertOverflow="ellipsis" vert="horz" wrap="square" anchor="ctr" anchorCtr="1"/>
        <a:lstStyle/>
        <a:p>
          <a:pPr>
            <a:defRPr sz="1400" b="0" i="0" strike="noStrike" kern="1200" spc="0" baseline="0">
              <a:solidFill>
                <a:sysClr val="windowText" lastClr="000000"/>
              </a:solidFill>
              <a:latin typeface="+mn-lt"/>
              <a:ea typeface="+mn-ea"/>
              <a:cs typeface="+mn-cs"/>
            </a:defRPr>
          </a:pPr>
          <a:r>
            <a:t/>
          </a:r>
          <a:endParaRPr lang="en-US"/>
        </a:p>
      </txPr>
    </title>
    <plotArea>
      <layout>
        <manualLayout>
          <layoutTarget val="inner"/>
          <xMode val="edge"/>
          <yMode val="edge"/>
          <wMode val="factor"/>
          <hMode val="factor"/>
          <x val="0.07668397186157061"/>
          <y val="0.1381377620968747"/>
          <w val="0.8978235600040145"/>
          <h val="0.5776971575251374"/>
        </manualLayout>
      </layout>
      <lineChart>
        <grouping val="standard"/>
        <varyColors val="0"/>
        <ser>
          <idx val="0"/>
          <order val="0"/>
          <spPr>
            <a:ln w="28575" cap="rnd">
              <a:solidFill>
                <a:schemeClr val="accent1"/>
              </a:solidFill>
              <a:prstDash val="solid"/>
              <a:round/>
            </a:ln>
          </spPr>
          <marker>
            <symbol val="none"/>
            <spPr>
              <a:ln>
                <a:prstDash val="solid"/>
              </a:ln>
            </spPr>
          </marker>
          <cat>
            <strRef>
              <f>'20'!$A$17:$A$309</f>
              <strCache>
                <ptCount val="293"/>
                <pt idx="0">
                  <v>Apr-Jun 2001</v>
                </pt>
                <pt idx="1">
                  <v>May-Jul 2001</v>
                </pt>
                <pt idx="2">
                  <v>Jun-Aug 2001</v>
                </pt>
                <pt idx="3">
                  <v>Jul-Sep 2001</v>
                </pt>
                <pt idx="4">
                  <v>Aug-Oct 2001</v>
                </pt>
                <pt idx="5">
                  <v>Sep-Nov 2001</v>
                </pt>
                <pt idx="6">
                  <v>Oct-Dec 2001</v>
                </pt>
                <pt idx="7">
                  <v>Nov- Jan 2002</v>
                </pt>
                <pt idx="8">
                  <v>Dec-Feb 2002</v>
                </pt>
                <pt idx="9">
                  <v>Jan-Mar 2002</v>
                </pt>
                <pt idx="10">
                  <v>Feb-Apr 2002</v>
                </pt>
                <pt idx="11">
                  <v>Mar-May 2002</v>
                </pt>
                <pt idx="12">
                  <v>Apr-Jun 2002</v>
                </pt>
                <pt idx="13">
                  <v>May-Jul 2002</v>
                </pt>
                <pt idx="14">
                  <v>Jun-Aug 2002</v>
                </pt>
                <pt idx="15">
                  <v>Jul-Sep 2002</v>
                </pt>
                <pt idx="16">
                  <v>Aug-Oct 2002</v>
                </pt>
                <pt idx="17">
                  <v>Sep-Nov 2002</v>
                </pt>
                <pt idx="18">
                  <v>Oct-Dec 2002</v>
                </pt>
                <pt idx="19">
                  <v>Nov-Jan 2003</v>
                </pt>
                <pt idx="20">
                  <v>Dec-Feb 2003</v>
                </pt>
                <pt idx="21">
                  <v>Jan-Mar 2003</v>
                </pt>
                <pt idx="22">
                  <v>Feb-Apr 2003</v>
                </pt>
                <pt idx="23">
                  <v>Mar-May 2003</v>
                </pt>
                <pt idx="24">
                  <v>Apr-Jun 2003</v>
                </pt>
                <pt idx="25">
                  <v>May-Jul 2003</v>
                </pt>
                <pt idx="26">
                  <v>Jun-Aug 2003</v>
                </pt>
                <pt idx="27">
                  <v>Jul-Sep 2003</v>
                </pt>
                <pt idx="28">
                  <v>Aug-Oct 2003</v>
                </pt>
                <pt idx="29">
                  <v>Sep-Nov 2003</v>
                </pt>
                <pt idx="30">
                  <v>Oct-Dec 2003</v>
                </pt>
                <pt idx="31">
                  <v>Nov-Jan 2004</v>
                </pt>
                <pt idx="32">
                  <v>Dec-Feb 2004</v>
                </pt>
                <pt idx="33">
                  <v>Jan-Mar 2004</v>
                </pt>
                <pt idx="34">
                  <v>Feb-Apr 2004</v>
                </pt>
                <pt idx="35">
                  <v>Mar-May 2004</v>
                </pt>
                <pt idx="36">
                  <v>Apr-Jun 2004</v>
                </pt>
                <pt idx="37">
                  <v>May-Jul 2004</v>
                </pt>
                <pt idx="38">
                  <v>Jun-Aug 2004</v>
                </pt>
                <pt idx="39">
                  <v>Jul-Sep 2004</v>
                </pt>
                <pt idx="40">
                  <v>Aug-Oct 2004</v>
                </pt>
                <pt idx="41">
                  <v>Sep-Nov 2004</v>
                </pt>
                <pt idx="42">
                  <v>Oct-Dec 2004</v>
                </pt>
                <pt idx="43">
                  <v>Nov-Jan 2005</v>
                </pt>
                <pt idx="44">
                  <v>Dec-Feb 2005</v>
                </pt>
                <pt idx="45">
                  <v>Jan-Mar 2005</v>
                </pt>
                <pt idx="46">
                  <v>Feb-Apr 2005</v>
                </pt>
                <pt idx="47">
                  <v>Mar-May 2005</v>
                </pt>
                <pt idx="48">
                  <v>Apr-Jun 2005</v>
                </pt>
                <pt idx="49">
                  <v>May-Jul 2005</v>
                </pt>
                <pt idx="50">
                  <v>Jun-Aug 2005</v>
                </pt>
                <pt idx="51">
                  <v>Jul-Sep 2005</v>
                </pt>
                <pt idx="52">
                  <v>Aug-Oct 2005</v>
                </pt>
                <pt idx="53">
                  <v>Sep-Nov 2005</v>
                </pt>
                <pt idx="54">
                  <v>Oct-Dec 2005</v>
                </pt>
                <pt idx="55">
                  <v>Nov-Jan 2006</v>
                </pt>
                <pt idx="56">
                  <v>Dec-Feb 2006</v>
                </pt>
                <pt idx="57">
                  <v>Jan-Mar 2006</v>
                </pt>
                <pt idx="58">
                  <v>Feb-Apr 2006</v>
                </pt>
                <pt idx="59">
                  <v>Mar-May 2006</v>
                </pt>
                <pt idx="60">
                  <v>Apr-Jun 2006</v>
                </pt>
                <pt idx="61">
                  <v>May-Jul 2006</v>
                </pt>
                <pt idx="62">
                  <v>Jun-Aug 2006</v>
                </pt>
                <pt idx="63">
                  <v>Jul-Sep 2006</v>
                </pt>
                <pt idx="64">
                  <v>Aug-Oct 2006</v>
                </pt>
                <pt idx="65">
                  <v>Sep-Nov 2006</v>
                </pt>
                <pt idx="66">
                  <v>Oct-Dec 2006</v>
                </pt>
                <pt idx="67">
                  <v>Nov-Jan 2007</v>
                </pt>
                <pt idx="68">
                  <v>Dec-Feb 2007</v>
                </pt>
                <pt idx="69">
                  <v>Jan-Mar 2007</v>
                </pt>
                <pt idx="70">
                  <v>Feb-Apr 2007</v>
                </pt>
                <pt idx="71">
                  <v>Mar-May 2007</v>
                </pt>
                <pt idx="72">
                  <v>Apr-Jun 2007</v>
                </pt>
                <pt idx="73">
                  <v>May-Jul 2007</v>
                </pt>
                <pt idx="74">
                  <v>Jun-Aug 2007</v>
                </pt>
                <pt idx="75">
                  <v>Jul-Sep 2007</v>
                </pt>
                <pt idx="76">
                  <v>Aug-Oct 2007</v>
                </pt>
                <pt idx="77">
                  <v>Sep-Nov 2007</v>
                </pt>
                <pt idx="78">
                  <v>Oct-Dec 2007</v>
                </pt>
                <pt idx="79">
                  <v>Nov-Jan 2008</v>
                </pt>
                <pt idx="80">
                  <v>Dec-Feb 2008</v>
                </pt>
                <pt idx="81">
                  <v>Jan-Mar 2008</v>
                </pt>
                <pt idx="82">
                  <v>Feb-Apr 2008</v>
                </pt>
                <pt idx="83">
                  <v>Mar-May 2008</v>
                </pt>
                <pt idx="84">
                  <v>Apr-Jun 2008</v>
                </pt>
                <pt idx="85">
                  <v>May-Jul 2008</v>
                </pt>
                <pt idx="86">
                  <v>Jun-Aug 2008</v>
                </pt>
                <pt idx="87">
                  <v>Jul-Sep 2008</v>
                </pt>
                <pt idx="88">
                  <v>Aug-Oct 2008</v>
                </pt>
                <pt idx="89">
                  <v>Sep-Nov 2008</v>
                </pt>
                <pt idx="90">
                  <v>Oct-Dec 2008</v>
                </pt>
                <pt idx="91">
                  <v>Nov-Jan 2009</v>
                </pt>
                <pt idx="92">
                  <v>Dec-Feb 2009</v>
                </pt>
                <pt idx="93">
                  <v>Jan-Mar 2009</v>
                </pt>
                <pt idx="94">
                  <v>Feb-Apr 2009</v>
                </pt>
                <pt idx="95">
                  <v>Mar-May 2009</v>
                </pt>
                <pt idx="96">
                  <v>Apr-Jun 2009</v>
                </pt>
                <pt idx="97">
                  <v>May-Jul 2009</v>
                </pt>
                <pt idx="98">
                  <v>Jun-Aug 2009</v>
                </pt>
                <pt idx="99">
                  <v>Jul-Sep 2009</v>
                </pt>
                <pt idx="100">
                  <v>Aug-Oct 2009</v>
                </pt>
                <pt idx="101">
                  <v>Sep-Nov 2009</v>
                </pt>
                <pt idx="102">
                  <v>Oct-Dec 2009</v>
                </pt>
                <pt idx="103">
                  <v>Nov-Jan 2010</v>
                </pt>
                <pt idx="104">
                  <v>Dec-Feb 2010</v>
                </pt>
                <pt idx="105">
                  <v>Jan-Mar 2010</v>
                </pt>
                <pt idx="106">
                  <v>Feb-Apr 2010</v>
                </pt>
                <pt idx="107">
                  <v>Mar-May 2010</v>
                </pt>
                <pt idx="108">
                  <v>Apr-Jun 2010</v>
                </pt>
                <pt idx="109">
                  <v>May-Jul 2010</v>
                </pt>
                <pt idx="110">
                  <v>Jun-Aug 2010</v>
                </pt>
                <pt idx="111">
                  <v>Jul-Sep 2010</v>
                </pt>
                <pt idx="112">
                  <v>Aug-Oct 2010</v>
                </pt>
                <pt idx="113">
                  <v>Sep-Nov 2010</v>
                </pt>
                <pt idx="114">
                  <v>Oct-Dec 2010</v>
                </pt>
                <pt idx="115">
                  <v>Nov-Jan 2011</v>
                </pt>
                <pt idx="116">
                  <v>Dec-Feb 2011</v>
                </pt>
                <pt idx="117">
                  <v>Jan-Mar 2011</v>
                </pt>
                <pt idx="118">
                  <v>Feb-Apr 2011</v>
                </pt>
                <pt idx="119">
                  <v>Mar-May 2011</v>
                </pt>
                <pt idx="120">
                  <v>Apr-Jun 2011</v>
                </pt>
                <pt idx="121">
                  <v>May-Jul 2011</v>
                </pt>
                <pt idx="122">
                  <v>Jun-Aug 2011</v>
                </pt>
                <pt idx="123">
                  <v>Jul-Sep 2011</v>
                </pt>
                <pt idx="124">
                  <v>Aug-Oct 2011</v>
                </pt>
                <pt idx="125">
                  <v>Sep-Nov 2011</v>
                </pt>
                <pt idx="126">
                  <v>Oct-Dec 2011</v>
                </pt>
                <pt idx="127">
                  <v>Nov-Jan 2012</v>
                </pt>
                <pt idx="128">
                  <v>Dec-Feb 2012</v>
                </pt>
                <pt idx="129">
                  <v>Jan-Mar 2012</v>
                </pt>
                <pt idx="130">
                  <v>Feb-Apr 2012</v>
                </pt>
                <pt idx="131">
                  <v>Mar-May 2012</v>
                </pt>
                <pt idx="132">
                  <v>Apr-Jun 2012</v>
                </pt>
                <pt idx="133">
                  <v>May-Jul 2012</v>
                </pt>
                <pt idx="134">
                  <v>Jun-Aug 2012</v>
                </pt>
                <pt idx="135">
                  <v>Jul-Sep 2012</v>
                </pt>
                <pt idx="136">
                  <v>Aug-Oct 2012</v>
                </pt>
                <pt idx="137">
                  <v>Sep-Nov 2012</v>
                </pt>
                <pt idx="138">
                  <v>Oct-Dec 2012</v>
                </pt>
                <pt idx="139">
                  <v>Nov-Jan 2013</v>
                </pt>
                <pt idx="140">
                  <v>Dec-Feb 2013</v>
                </pt>
                <pt idx="141">
                  <v>Jan-Mar 2013</v>
                </pt>
                <pt idx="142">
                  <v>Feb-Apr 2013</v>
                </pt>
                <pt idx="143">
                  <v>Mar-May 2013</v>
                </pt>
                <pt idx="144">
                  <v>Apr-Jun 2013</v>
                </pt>
                <pt idx="145">
                  <v>May-Jul 2013</v>
                </pt>
                <pt idx="146">
                  <v>Jun-Aug 2013</v>
                </pt>
                <pt idx="147">
                  <v>Jul-Sep 2013</v>
                </pt>
                <pt idx="148">
                  <v>Aug-Oct 2013</v>
                </pt>
                <pt idx="149">
                  <v>Sep-Nov 2013</v>
                </pt>
                <pt idx="150">
                  <v>Oct-Dec 2013</v>
                </pt>
                <pt idx="151">
                  <v>Nov-Jan 2014</v>
                </pt>
                <pt idx="152">
                  <v>Dec-Feb 2014</v>
                </pt>
                <pt idx="153">
                  <v>Jan-Mar 2014</v>
                </pt>
                <pt idx="154">
                  <v>Feb-Apr 2014</v>
                </pt>
                <pt idx="155">
                  <v>Mar-May 2014</v>
                </pt>
                <pt idx="156">
                  <v>Apr-Jun 2014</v>
                </pt>
                <pt idx="157">
                  <v>May-Jul 2014</v>
                </pt>
                <pt idx="158">
                  <v>Jun-Aug 2014</v>
                </pt>
                <pt idx="159">
                  <v>Jul-Sep 2014</v>
                </pt>
                <pt idx="160">
                  <v>Aug-Oct 2014</v>
                </pt>
                <pt idx="161">
                  <v>Sep-Nov 2014</v>
                </pt>
                <pt idx="162">
                  <v>Oct-Dec 2014</v>
                </pt>
                <pt idx="163">
                  <v>Nov-Jan 2015</v>
                </pt>
                <pt idx="164">
                  <v>Dec-Feb 2015</v>
                </pt>
                <pt idx="165">
                  <v>Jan-Mar 2015</v>
                </pt>
                <pt idx="166">
                  <v>Feb-Apr 2015</v>
                </pt>
                <pt idx="167">
                  <v>Mar-May 2015</v>
                </pt>
                <pt idx="168">
                  <v>Apr-Jun 2015</v>
                </pt>
                <pt idx="169">
                  <v>May-Jul 2015</v>
                </pt>
                <pt idx="170">
                  <v>Jun-Aug 2015</v>
                </pt>
                <pt idx="171">
                  <v>Jul-Sep 2015</v>
                </pt>
                <pt idx="172">
                  <v>Aug-Oct 2015</v>
                </pt>
                <pt idx="173">
                  <v>Sep-Nov 2015</v>
                </pt>
                <pt idx="174">
                  <v>Oct-Dec 2015</v>
                </pt>
                <pt idx="175">
                  <v>Nov-Jan 2016</v>
                </pt>
                <pt idx="176">
                  <v>Dec-Feb 2016</v>
                </pt>
                <pt idx="177">
                  <v>Jan-Mar 2016</v>
                </pt>
                <pt idx="178">
                  <v>Feb-Apr 2016</v>
                </pt>
                <pt idx="179">
                  <v>Mar-May 2016</v>
                </pt>
                <pt idx="180">
                  <v>Apr-Jun 2016</v>
                </pt>
                <pt idx="181">
                  <v>May-Jul 2016</v>
                </pt>
                <pt idx="182">
                  <v>Jun-Aug 2016</v>
                </pt>
                <pt idx="183">
                  <v>Jul-Sep 2016</v>
                </pt>
                <pt idx="184">
                  <v>Aug-Oct 2016</v>
                </pt>
                <pt idx="185">
                  <v>Sep-Nov 2016</v>
                </pt>
                <pt idx="186">
                  <v>Oct-Dec 2016</v>
                </pt>
                <pt idx="187">
                  <v>Nov-Jan 2017</v>
                </pt>
                <pt idx="188">
                  <v>Dec-Feb 2017</v>
                </pt>
                <pt idx="189">
                  <v>Jan-Mar 2017</v>
                </pt>
                <pt idx="190">
                  <v>Feb-Apr 2017</v>
                </pt>
                <pt idx="191">
                  <v>Mar-May 2017</v>
                </pt>
                <pt idx="192">
                  <v>Apr-Jun 2017</v>
                </pt>
                <pt idx="193">
                  <v>May-Jul 2017</v>
                </pt>
                <pt idx="194">
                  <v>Jun-Aug 2017</v>
                </pt>
                <pt idx="195">
                  <v>Jul-Sep 2017</v>
                </pt>
                <pt idx="196">
                  <v>Aug-Oct 2017</v>
                </pt>
                <pt idx="197">
                  <v>Sep-Nov 2017</v>
                </pt>
                <pt idx="198">
                  <v>Oct-Dec 2017</v>
                </pt>
                <pt idx="199">
                  <v>Nov-Jan 2018</v>
                </pt>
                <pt idx="200">
                  <v>Dec-Feb 2018</v>
                </pt>
                <pt idx="201">
                  <v>Jan-Mar 2018</v>
                </pt>
                <pt idx="202">
                  <v>Feb-Apr 2018</v>
                </pt>
                <pt idx="203">
                  <v>Mar-May 2018</v>
                </pt>
                <pt idx="204">
                  <v>Apr-Jun 2018</v>
                </pt>
                <pt idx="205">
                  <v>May-Jul 2018</v>
                </pt>
                <pt idx="206">
                  <v>Jun-Aug 2018</v>
                </pt>
                <pt idx="207">
                  <v>Jul-Sep 2018</v>
                </pt>
                <pt idx="208">
                  <v>Aug-Oct 2018</v>
                </pt>
                <pt idx="209">
                  <v>Sep-Nov 2018</v>
                </pt>
                <pt idx="210">
                  <v>Oct-Dec 2018</v>
                </pt>
                <pt idx="211">
                  <v>Nov-Jan 2019</v>
                </pt>
                <pt idx="212">
                  <v>Dec-Feb 2019</v>
                </pt>
                <pt idx="213">
                  <v>Jan-Mar 2019</v>
                </pt>
                <pt idx="214">
                  <v>Feb-Apr 2019</v>
                </pt>
                <pt idx="215">
                  <v>Mar-May 2019</v>
                </pt>
                <pt idx="216">
                  <v>Apr-Jun 2019</v>
                </pt>
                <pt idx="217">
                  <v>May-Jul 2019</v>
                </pt>
                <pt idx="218">
                  <v>Jun-Aug 2019</v>
                </pt>
                <pt idx="219">
                  <v>Jul-Sep 2019</v>
                </pt>
                <pt idx="220">
                  <v>Aug-Oct 2019</v>
                </pt>
                <pt idx="221">
                  <v>Sep-Nov 2019</v>
                </pt>
                <pt idx="222">
                  <v>Oct-Dec 2019</v>
                </pt>
                <pt idx="223">
                  <v>Nov-Jan 2020</v>
                </pt>
                <pt idx="224">
                  <v>Dec-Feb 2020</v>
                </pt>
                <pt idx="225">
                  <v>Jan-Mar 2020</v>
                </pt>
                <pt idx="226">
                  <v>Feb-Apr 2020</v>
                </pt>
                <pt idx="227">
                  <v>Mar-May 2020</v>
                </pt>
                <pt idx="228">
                  <v>Apr-Jun 2020</v>
                </pt>
                <pt idx="229">
                  <v>May-Jul 2020</v>
                </pt>
                <pt idx="230">
                  <v>Jun-Aug 2020</v>
                </pt>
                <pt idx="231">
                  <v>Jul-Sep 2020</v>
                </pt>
                <pt idx="232">
                  <v>Aug-Oct 2020</v>
                </pt>
                <pt idx="233">
                  <v>Sep-Nov 2020</v>
                </pt>
                <pt idx="234">
                  <v>Oct-Dec 2020</v>
                </pt>
                <pt idx="235">
                  <v>Nov-Jan 2021</v>
                </pt>
                <pt idx="236">
                  <v>Dec-Feb 2021</v>
                </pt>
                <pt idx="237">
                  <v>Jan-Mar 2021</v>
                </pt>
                <pt idx="238">
                  <v>Feb-Apr 2021</v>
                </pt>
                <pt idx="239">
                  <v>Mar-May 2021</v>
                </pt>
                <pt idx="240">
                  <v>Apr-Jun 2021</v>
                </pt>
                <pt idx="241">
                  <v>May-Jul 2021</v>
                </pt>
                <pt idx="242">
                  <v>Jun-Aug 2021</v>
                </pt>
                <pt idx="243">
                  <v>Jul-Sep 2021</v>
                </pt>
                <pt idx="244">
                  <v>Aug-Oct 2021</v>
                </pt>
                <pt idx="245">
                  <v>Sep-Nov 2021</v>
                </pt>
                <pt idx="246">
                  <v>Oct-Dec 2021</v>
                </pt>
                <pt idx="247">
                  <v>Nov-Jan 2022</v>
                </pt>
                <pt idx="248">
                  <v>Dec-Feb 2022</v>
                </pt>
                <pt idx="249">
                  <v>Jan-Mar 2022</v>
                </pt>
                <pt idx="250">
                  <v>Feb-Apr 2022</v>
                </pt>
                <pt idx="251">
                  <v>Mar-May 2022</v>
                </pt>
                <pt idx="252">
                  <v>Apr-Jun 2022</v>
                </pt>
                <pt idx="253">
                  <v>May-Jul 2022</v>
                </pt>
                <pt idx="254">
                  <v>Jun-Aug 2022</v>
                </pt>
                <pt idx="255">
                  <v>Jul-Sep 2022</v>
                </pt>
                <pt idx="256">
                  <v>Aug-Oct 2022</v>
                </pt>
                <pt idx="257">
                  <v>Sep-Nov 2022</v>
                </pt>
                <pt idx="258">
                  <v>Oct-Dec 2022</v>
                </pt>
                <pt idx="259">
                  <v>Nov-Jan 2023</v>
                </pt>
                <pt idx="260">
                  <v>Dec-Feb 2023</v>
                </pt>
                <pt idx="261">
                  <v>Jan-Mar 2023</v>
                </pt>
                <pt idx="262">
                  <v>Feb-Apr 2023</v>
                </pt>
                <pt idx="263">
                  <v>Mar-May 2023</v>
                </pt>
                <pt idx="264">
                  <v>Apr-Jun 2023</v>
                </pt>
                <pt idx="265">
                  <v>May-Jul 2023</v>
                </pt>
                <pt idx="266">
                  <v>Jun-Aug 2023</v>
                </pt>
                <pt idx="267">
                  <v>Jul-Sep 2023</v>
                </pt>
                <pt idx="268">
                  <v>Aug-Oct 2023</v>
                </pt>
                <pt idx="269">
                  <v>Sep-Nov 2023</v>
                </pt>
                <pt idx="270">
                  <v>Oct-Dec 2023</v>
                </pt>
                <pt idx="271">
                  <v>Nov-Jan 2024</v>
                </pt>
                <pt idx="272">
                  <v>Dec-Feb 2024</v>
                </pt>
                <pt idx="273">
                  <v>Jan-Mar 2024</v>
                </pt>
                <pt idx="274">
                  <v>Feb-Apr 2024</v>
                </pt>
                <pt idx="275">
                  <v>Mar-May 2024</v>
                </pt>
                <pt idx="276">
                  <v>Apr-Jun 2024</v>
                </pt>
                <pt idx="277">
                  <v>May-Jul 2024</v>
                </pt>
                <pt idx="278">
                  <v>Jun-Aug 2024</v>
                </pt>
                <pt idx="279">
                  <v>Jul-Sep 2024</v>
                </pt>
                <pt idx="280">
                  <v>Aug-Oct 2024</v>
                </pt>
                <pt idx="281">
                  <v>Sep-Nov 2024</v>
                </pt>
                <pt idx="282">
                  <v>Oct-Dec 2024</v>
                </pt>
                <pt idx="283">
                  <v>Nov-Jan 2025</v>
                </pt>
                <pt idx="284">
                  <v>Dec-Feb 2025</v>
                </pt>
                <pt idx="285">
                  <v>Jan-Mar 2025</v>
                </pt>
                <pt idx="286">
                  <v>Feb-Apr 2025</v>
                </pt>
                <pt idx="287">
                  <v>Mar-May 2025</v>
                </pt>
                <pt idx="288">
                  <v>Apr-Jun 2025</v>
                </pt>
                <pt idx="289">
                  <v>May-Jul 2025</v>
                </pt>
                <pt idx="290">
                  <v>Jun-Aug 2025</v>
                </pt>
                <pt idx="291">
                  <v>Jul-Sep 2025</v>
                </pt>
                <pt idx="292">
                  <v>Aug-Oct 2025</v>
                </pt>
              </strCache>
            </strRef>
          </cat>
          <val>
            <numRef>
              <f>'20'!$C$17:$C$309</f>
              <numCache>
                <formatCode>0</formatCode>
                <ptCount val="293"/>
                <pt idx="0">
                  <v>680</v>
                </pt>
                <pt idx="1">
                  <v>674</v>
                </pt>
                <pt idx="2">
                  <v>663</v>
                </pt>
                <pt idx="3">
                  <v>663</v>
                </pt>
                <pt idx="4">
                  <v>639</v>
                </pt>
                <pt idx="5">
                  <v>626</v>
                </pt>
                <pt idx="6">
                  <v>601</v>
                </pt>
                <pt idx="7">
                  <v>606</v>
                </pt>
                <pt idx="8">
                  <v>616</v>
                </pt>
                <pt idx="9">
                  <v>619</v>
                </pt>
                <pt idx="10">
                  <v>619</v>
                </pt>
                <pt idx="11">
                  <v>613</v>
                </pt>
                <pt idx="12">
                  <v>616</v>
                </pt>
                <pt idx="13">
                  <v>611</v>
                </pt>
                <pt idx="14">
                  <v>613</v>
                </pt>
                <pt idx="15">
                  <v>609</v>
                </pt>
                <pt idx="16">
                  <v>609</v>
                </pt>
                <pt idx="17">
                  <v>608</v>
                </pt>
                <pt idx="18">
                  <v>603</v>
                </pt>
                <pt idx="19">
                  <v>602</v>
                </pt>
                <pt idx="20">
                  <v>596</v>
                </pt>
                <pt idx="21">
                  <v>593</v>
                </pt>
                <pt idx="22">
                  <v>585</v>
                </pt>
                <pt idx="23">
                  <v>589</v>
                </pt>
                <pt idx="24">
                  <v>579</v>
                </pt>
                <pt idx="25">
                  <v>574</v>
                </pt>
                <pt idx="26">
                  <v>576</v>
                </pt>
                <pt idx="27">
                  <formatCode>General</formatCode>
                  <v>592</v>
                </pt>
                <pt idx="28">
                  <formatCode>General</formatCode>
                  <v>604</v>
                </pt>
                <pt idx="29">
                  <formatCode>General</formatCode>
                  <v>610</v>
                </pt>
                <pt idx="30">
                  <v>614</v>
                </pt>
                <pt idx="31">
                  <formatCode>General</formatCode>
                  <v>613</v>
                </pt>
                <pt idx="32">
                  <formatCode>General</formatCode>
                  <v>617</v>
                </pt>
                <pt idx="33">
                  <formatCode>General</formatCode>
                  <v>624</v>
                </pt>
                <pt idx="34">
                  <formatCode>General</formatCode>
                  <v>630</v>
                </pt>
                <pt idx="35">
                  <formatCode>General</formatCode>
                  <v>637</v>
                </pt>
                <pt idx="36">
                  <formatCode>General</formatCode>
                  <v>641</v>
                </pt>
                <pt idx="37">
                  <formatCode>General</formatCode>
                  <v>652</v>
                </pt>
                <pt idx="38">
                  <formatCode>General</formatCode>
                  <v>654</v>
                </pt>
                <pt idx="39">
                  <formatCode>General</formatCode>
                  <v>654</v>
                </pt>
                <pt idx="40">
                  <formatCode>General</formatCode>
                  <v>655</v>
                </pt>
                <pt idx="41">
                  <formatCode>General</formatCode>
                  <v>658</v>
                </pt>
                <pt idx="42">
                  <formatCode>General</formatCode>
                  <v>662</v>
                </pt>
                <pt idx="43">
                  <formatCode>General</formatCode>
                  <v>661</v>
                </pt>
                <pt idx="44">
                  <formatCode>General</formatCode>
                  <v>655</v>
                </pt>
                <pt idx="45">
                  <formatCode>General</formatCode>
                  <v>644</v>
                </pt>
                <pt idx="46">
                  <formatCode>General</formatCode>
                  <v>636</v>
                </pt>
                <pt idx="47">
                  <formatCode>General</formatCode>
                  <v>642</v>
                </pt>
                <pt idx="48">
                  <formatCode>General</formatCode>
                  <v>642</v>
                </pt>
                <pt idx="49">
                  <formatCode>General</formatCode>
                  <v>633</v>
                </pt>
                <pt idx="50">
                  <formatCode>General</formatCode>
                  <v>624</v>
                </pt>
                <pt idx="51">
                  <formatCode>General</formatCode>
                  <v>622</v>
                </pt>
                <pt idx="52">
                  <formatCode>General</formatCode>
                  <v>608</v>
                </pt>
                <pt idx="53">
                  <formatCode>General</formatCode>
                  <v>606</v>
                </pt>
                <pt idx="54">
                  <formatCode>General</formatCode>
                  <v>609</v>
                </pt>
                <pt idx="55">
                  <formatCode>General</formatCode>
                  <v>615</v>
                </pt>
                <pt idx="56">
                  <formatCode>General</formatCode>
                  <v>612</v>
                </pt>
                <pt idx="57">
                  <formatCode>General</formatCode>
                  <v>600</v>
                </pt>
                <pt idx="58">
                  <formatCode>General</formatCode>
                  <v>597</v>
                </pt>
                <pt idx="59">
                  <formatCode>General</formatCode>
                  <v>597</v>
                </pt>
                <pt idx="60">
                  <formatCode>General</formatCode>
                  <v>604</v>
                </pt>
                <pt idx="61">
                  <formatCode>General</formatCode>
                  <v>607</v>
                </pt>
                <pt idx="62">
                  <formatCode>General</formatCode>
                  <v>610</v>
                </pt>
                <pt idx="63">
                  <formatCode>General</formatCode>
                  <v>611</v>
                </pt>
                <pt idx="64">
                  <formatCode>General</formatCode>
                  <v>618</v>
                </pt>
                <pt idx="65">
                  <formatCode>General</formatCode>
                  <v>620</v>
                </pt>
                <pt idx="66">
                  <formatCode>General</formatCode>
                  <v>620</v>
                </pt>
                <pt idx="67">
                  <formatCode>General</formatCode>
                  <v>619</v>
                </pt>
                <pt idx="68">
                  <formatCode>General</formatCode>
                  <v>629</v>
                </pt>
                <pt idx="69">
                  <formatCode>General</formatCode>
                  <v>642</v>
                </pt>
                <pt idx="70">
                  <formatCode>General</formatCode>
                  <v>647</v>
                </pt>
                <pt idx="71">
                  <formatCode>General</formatCode>
                  <v>651</v>
                </pt>
                <pt idx="72">
                  <formatCode>General</formatCode>
                  <v>659</v>
                </pt>
                <pt idx="73">
                  <formatCode>General</formatCode>
                  <v>670</v>
                </pt>
                <pt idx="74">
                  <formatCode>General</formatCode>
                  <v>681</v>
                </pt>
                <pt idx="75">
                  <formatCode>General</formatCode>
                  <v>684</v>
                </pt>
                <pt idx="76">
                  <formatCode>General</formatCode>
                  <v>686</v>
                </pt>
                <pt idx="77">
                  <formatCode>General</formatCode>
                  <v>691</v>
                </pt>
                <pt idx="78">
                  <formatCode>General</formatCode>
                  <v>687</v>
                </pt>
                <pt idx="79">
                  <formatCode>General</formatCode>
                  <v>679</v>
                </pt>
                <pt idx="80">
                  <formatCode>General</formatCode>
                  <v>687</v>
                </pt>
                <pt idx="81">
                  <formatCode>General</formatCode>
                  <v>698</v>
                </pt>
                <pt idx="82">
                  <formatCode>General</formatCode>
                  <v>694</v>
                </pt>
                <pt idx="83">
                  <formatCode>General</formatCode>
                  <v>679</v>
                </pt>
                <pt idx="84">
                  <formatCode>General</formatCode>
                  <v>657</v>
                </pt>
                <pt idx="85">
                  <formatCode>General</formatCode>
                  <v>643</v>
                </pt>
                <pt idx="86">
                  <formatCode>General</formatCode>
                  <v>624</v>
                </pt>
                <pt idx="87">
                  <formatCode>General</formatCode>
                  <v>615</v>
                </pt>
                <pt idx="88">
                  <formatCode>General</formatCode>
                  <v>596</v>
                </pt>
                <pt idx="89">
                  <formatCode>General</formatCode>
                  <v>562</v>
                </pt>
                <pt idx="90">
                  <formatCode>General</formatCode>
                  <v>527</v>
                </pt>
                <pt idx="91">
                  <formatCode>General</formatCode>
                  <v>498</v>
                </pt>
                <pt idx="92">
                  <formatCode>General</formatCode>
                  <v>478</v>
                </pt>
                <pt idx="93">
                  <formatCode>General</formatCode>
                  <v>464</v>
                </pt>
                <pt idx="94">
                  <formatCode>General</formatCode>
                  <v>454</v>
                </pt>
                <pt idx="95">
                  <formatCode>General</formatCode>
                  <v>444</v>
                </pt>
                <pt idx="96">
                  <formatCode>General</formatCode>
                  <v>431</v>
                </pt>
                <pt idx="97">
                  <formatCode>General</formatCode>
                  <v>429</v>
                </pt>
                <pt idx="98">
                  <formatCode>General</formatCode>
                  <v>438</v>
                </pt>
                <pt idx="99">
                  <formatCode>General</formatCode>
                  <v>436</v>
                </pt>
                <pt idx="100">
                  <formatCode>General</formatCode>
                  <v>432</v>
                </pt>
                <pt idx="101">
                  <formatCode>General</formatCode>
                  <v>437</v>
                </pt>
                <pt idx="102">
                  <formatCode>General</formatCode>
                  <v>454</v>
                </pt>
                <pt idx="103">
                  <formatCode>General</formatCode>
                  <v>464</v>
                </pt>
                <pt idx="104">
                  <formatCode>General</formatCode>
                  <v>467</v>
                </pt>
                <pt idx="105">
                  <formatCode>General</formatCode>
                  <v>465</v>
                </pt>
                <pt idx="106">
                  <formatCode>General</formatCode>
                  <v>467</v>
                </pt>
                <pt idx="107">
                  <formatCode>General</formatCode>
                  <v>479</v>
                </pt>
                <pt idx="108">
                  <formatCode>General</formatCode>
                  <v>484</v>
                </pt>
                <pt idx="109">
                  <formatCode>General</formatCode>
                  <v>479</v>
                </pt>
                <pt idx="110">
                  <formatCode>General</formatCode>
                  <v>461</v>
                </pt>
                <pt idx="111">
                  <formatCode>General</formatCode>
                  <v>455</v>
                </pt>
                <pt idx="112">
                  <formatCode>General</formatCode>
                  <v>455</v>
                </pt>
                <pt idx="113">
                  <formatCode>General</formatCode>
                  <v>474</v>
                </pt>
                <pt idx="114">
                  <formatCode>General</formatCode>
                  <v>483</v>
                </pt>
                <pt idx="115">
                  <formatCode>General</formatCode>
                  <v>495</v>
                </pt>
                <pt idx="116">
                  <formatCode>General</formatCode>
                  <v>490</v>
                </pt>
                <pt idx="117">
                  <formatCode>General</formatCode>
                  <v>483</v>
                </pt>
                <pt idx="118">
                  <formatCode>General</formatCode>
                  <v>472</v>
                </pt>
                <pt idx="119">
                  <formatCode>General</formatCode>
                  <v>461</v>
                </pt>
                <pt idx="120">
                  <formatCode>General</formatCode>
                  <v>460</v>
                </pt>
                <pt idx="121">
                  <formatCode>General</formatCode>
                  <v>457</v>
                </pt>
                <pt idx="122">
                  <formatCode>General</formatCode>
                  <v>462</v>
                </pt>
                <pt idx="123">
                  <formatCode>General</formatCode>
                  <v>464</v>
                </pt>
                <pt idx="124">
                  <formatCode>General</formatCode>
                  <v>467</v>
                </pt>
                <pt idx="125">
                  <formatCode>General</formatCode>
                  <v>462</v>
                </pt>
                <pt idx="126">
                  <formatCode>General</formatCode>
                  <v>465</v>
                </pt>
                <pt idx="127">
                  <formatCode>General</formatCode>
                  <v>476</v>
                </pt>
                <pt idx="128">
                  <formatCode>General</formatCode>
                  <v>473</v>
                </pt>
                <pt idx="129">
                  <formatCode>General</formatCode>
                  <v>467</v>
                </pt>
                <pt idx="130">
                  <formatCode>General</formatCode>
                  <v>465</v>
                </pt>
                <pt idx="131">
                  <formatCode>General</formatCode>
                  <v>470</v>
                </pt>
                <pt idx="132">
                  <formatCode>General</formatCode>
                  <v>474</v>
                </pt>
                <pt idx="133">
                  <formatCode>General</formatCode>
                  <v>479</v>
                </pt>
                <pt idx="134">
                  <formatCode>General</formatCode>
                  <v>483</v>
                </pt>
                <pt idx="135">
                  <formatCode>General</formatCode>
                  <v>487</v>
                </pt>
                <pt idx="136">
                  <formatCode>General</formatCode>
                  <v>490</v>
                </pt>
                <pt idx="137">
                  <formatCode>General</formatCode>
                  <v>493</v>
                </pt>
                <pt idx="138">
                  <formatCode>General</formatCode>
                  <v>501</v>
                </pt>
                <pt idx="139">
                  <formatCode>General</formatCode>
                  <v>503</v>
                </pt>
                <pt idx="140">
                  <formatCode>General</formatCode>
                  <v>505</v>
                </pt>
                <pt idx="141">
                  <formatCode>General</formatCode>
                  <v>506</v>
                </pt>
                <pt idx="142">
                  <formatCode>General</formatCode>
                  <v>515</v>
                </pt>
                <pt idx="143">
                  <formatCode>General</formatCode>
                  <v>522</v>
                </pt>
                <pt idx="144">
                  <formatCode>General</formatCode>
                  <v>533</v>
                </pt>
                <pt idx="145">
                  <formatCode>General</formatCode>
                  <v>539</v>
                </pt>
                <pt idx="146">
                  <formatCode>General</formatCode>
                  <v>536</v>
                </pt>
                <pt idx="147">
                  <formatCode>General</formatCode>
                  <v>547</v>
                </pt>
                <pt idx="148">
                  <formatCode>General</formatCode>
                  <v>552</v>
                </pt>
                <pt idx="149">
                  <formatCode>General</formatCode>
                  <v>567</v>
                </pt>
                <pt idx="150">
                  <formatCode>General</formatCode>
                  <v>573</v>
                </pt>
                <pt idx="151">
                  <formatCode>General</formatCode>
                  <v>584</v>
                </pt>
                <pt idx="152">
                  <formatCode>General</formatCode>
                  <v>596</v>
                </pt>
                <pt idx="153">
                  <formatCode>General</formatCode>
                  <v>616</v>
                </pt>
                <pt idx="154">
                  <formatCode>General</formatCode>
                  <v>639</v>
                </pt>
                <pt idx="155">
                  <formatCode>General</formatCode>
                  <v>653</v>
                </pt>
                <pt idx="156">
                  <formatCode>General</formatCode>
                  <v>661</v>
                </pt>
                <pt idx="157">
                  <formatCode>General</formatCode>
                  <v>669</v>
                </pt>
                <pt idx="158">
                  <formatCode>General</formatCode>
                  <v>681</v>
                </pt>
                <pt idx="159">
                  <formatCode>General</formatCode>
                  <v>686</v>
                </pt>
                <pt idx="160">
                  <formatCode>General</formatCode>
                  <v>702</v>
                </pt>
                <pt idx="161">
                  <formatCode>General</formatCode>
                  <v>702</v>
                </pt>
                <pt idx="162">
                  <formatCode>General</formatCode>
                  <v>708</v>
                </pt>
                <pt idx="163">
                  <formatCode>General</formatCode>
                  <v>712</v>
                </pt>
                <pt idx="164">
                  <formatCode>General</formatCode>
                  <v>722</v>
                </pt>
                <pt idx="165">
                  <formatCode>General</formatCode>
                  <v>730</v>
                </pt>
                <pt idx="166">
                  <formatCode>General</formatCode>
                  <v>726</v>
                </pt>
                <pt idx="167">
                  <formatCode>General</formatCode>
                  <v>727</v>
                </pt>
                <pt idx="168">
                  <formatCode>General</formatCode>
                  <v>730</v>
                </pt>
                <pt idx="169">
                  <formatCode>General</formatCode>
                  <v>741</v>
                </pt>
                <pt idx="170">
                  <formatCode>General</formatCode>
                  <v>742</v>
                </pt>
                <pt idx="171">
                  <formatCode>General</formatCode>
                  <v>741</v>
                </pt>
                <pt idx="172">
                  <formatCode>General</formatCode>
                  <v>741</v>
                </pt>
                <pt idx="173">
                  <formatCode>General</formatCode>
                  <v>741</v>
                </pt>
                <pt idx="174">
                  <formatCode>General</formatCode>
                  <v>746</v>
                </pt>
                <pt idx="175">
                  <formatCode>General</formatCode>
                  <v>750</v>
                </pt>
                <pt idx="176">
                  <formatCode>General</formatCode>
                  <v>748</v>
                </pt>
                <pt idx="177">
                  <formatCode>General</formatCode>
                  <v>748</v>
                </pt>
                <pt idx="178">
                  <formatCode>General</formatCode>
                  <v>742</v>
                </pt>
                <pt idx="179">
                  <formatCode>General</formatCode>
                  <v>745</v>
                </pt>
                <pt idx="180">
                  <formatCode>General</formatCode>
                  <v>746</v>
                </pt>
                <pt idx="181">
                  <formatCode>General</formatCode>
                  <v>747</v>
                </pt>
                <pt idx="182">
                  <formatCode>General</formatCode>
                  <v>752</v>
                </pt>
                <pt idx="183">
                  <formatCode>General</formatCode>
                  <v>753</v>
                </pt>
                <pt idx="184">
                  <formatCode>General</formatCode>
                  <v>765</v>
                </pt>
                <pt idx="185">
                  <formatCode>General</formatCode>
                  <v>758</v>
                </pt>
                <pt idx="186">
                  <formatCode>General</formatCode>
                  <v>755</v>
                </pt>
                <pt idx="187">
                  <formatCode>General</formatCode>
                  <v>748</v>
                </pt>
                <pt idx="188">
                  <formatCode>General</formatCode>
                  <v>764</v>
                </pt>
                <pt idx="189">
                  <formatCode>General</formatCode>
                  <v>771</v>
                </pt>
                <pt idx="190">
                  <formatCode>General</formatCode>
                  <v>791</v>
                </pt>
                <pt idx="191">
                  <formatCode>General</formatCode>
                  <v>786</v>
                </pt>
                <pt idx="192">
                  <formatCode>General</formatCode>
                  <v>786</v>
                </pt>
                <pt idx="193">
                  <formatCode>General</formatCode>
                  <v>784</v>
                </pt>
                <pt idx="194">
                  <formatCode>General</formatCode>
                  <v>793</v>
                </pt>
                <pt idx="195">
                  <formatCode>General</formatCode>
                  <v>800</v>
                </pt>
                <pt idx="196">
                  <formatCode>General</formatCode>
                  <v>812</v>
                </pt>
                <pt idx="197">
                  <formatCode>General</formatCode>
                  <v>819</v>
                </pt>
                <pt idx="198">
                  <formatCode>General</formatCode>
                  <v>820</v>
                </pt>
                <pt idx="199">
                  <formatCode>General</formatCode>
                  <v>817</v>
                </pt>
                <pt idx="200">
                  <formatCode>General</formatCode>
                  <v>814</v>
                </pt>
                <pt idx="201">
                  <formatCode>General</formatCode>
                  <v>815</v>
                </pt>
                <pt idx="202">
                  <formatCode>General</formatCode>
                  <v>811</v>
                </pt>
                <pt idx="203">
                  <formatCode>General</formatCode>
                  <v>821</v>
                </pt>
                <pt idx="204">
                  <formatCode>General</formatCode>
                  <v>832</v>
                </pt>
                <pt idx="205">
                  <formatCode>General</formatCode>
                  <v>837</v>
                </pt>
                <pt idx="206">
                  <formatCode>General</formatCode>
                  <v>842</v>
                </pt>
                <pt idx="207">
                  <formatCode>General</formatCode>
                  <v>846</v>
                </pt>
                <pt idx="208">
                  <formatCode>General</formatCode>
                  <v>864</v>
                </pt>
                <pt idx="209">
                  <formatCode>General</formatCode>
                  <v>862</v>
                </pt>
                <pt idx="210">
                  <formatCode>General</formatCode>
                  <v>856</v>
                </pt>
                <pt idx="211">
                  <formatCode>General</formatCode>
                  <v>855</v>
                </pt>
                <pt idx="212">
                  <formatCode>General</formatCode>
                  <v>847</v>
                </pt>
                <pt idx="213">
                  <formatCode>General</formatCode>
                  <v>845</v>
                </pt>
                <pt idx="214">
                  <formatCode>General</formatCode>
                  <v>840</v>
                </pt>
                <pt idx="215">
                  <formatCode>General</formatCode>
                  <v>835</v>
                </pt>
                <pt idx="216">
                  <formatCode>General</formatCode>
                  <v>822</v>
                </pt>
                <pt idx="217">
                  <formatCode>General</formatCode>
                  <v>821</v>
                </pt>
                <pt idx="218">
                  <formatCode>General</formatCode>
                  <v>815</v>
                </pt>
                <pt idx="219">
                  <formatCode>General</formatCode>
                  <v>818</v>
                </pt>
                <pt idx="220">
                  <formatCode>General</formatCode>
                  <v>813</v>
                </pt>
                <pt idx="221">
                  <formatCode>General</formatCode>
                  <v>809</v>
                </pt>
                <pt idx="222">
                  <formatCode>General</formatCode>
                  <v>811</v>
                </pt>
                <pt idx="223">
                  <formatCode>General</formatCode>
                  <v>812</v>
                </pt>
                <pt idx="224">
                  <v>819</v>
                </pt>
                <pt idx="225">
                  <v>795</v>
                </pt>
                <pt idx="226">
                  <v>637</v>
                </pt>
                <pt idx="227">
                  <v>471</v>
                </pt>
                <pt idx="228">
                  <v>328</v>
                </pt>
                <pt idx="229">
                  <v>369</v>
                </pt>
                <pt idx="230">
                  <v>428</v>
                </pt>
                <pt idx="231">
                  <v>490</v>
                </pt>
                <pt idx="232">
                  <v>535</v>
                </pt>
                <pt idx="233">
                  <v>560</v>
                </pt>
                <pt idx="234">
                  <v>602</v>
                </pt>
                <pt idx="235">
                  <v>617</v>
                </pt>
                <pt idx="236">
                  <v>621</v>
                </pt>
                <pt idx="237">
                  <v>626</v>
                </pt>
                <pt idx="238">
                  <v>659</v>
                </pt>
                <pt idx="239">
                  <v>764</v>
                </pt>
                <pt idx="240">
                  <v>867</v>
                </pt>
                <pt idx="241">
                  <v>968</v>
                </pt>
                <pt idx="242">
                  <v>1052</v>
                </pt>
                <pt idx="243">
                  <v>1125</v>
                </pt>
                <pt idx="244">
                  <v>1198</v>
                </pt>
                <pt idx="245">
                  <v>1223</v>
                </pt>
                <pt idx="246">
                  <v>1243</v>
                </pt>
                <pt idx="247">
                  <v>1250</v>
                </pt>
                <pt idx="248">
                  <v>1267</v>
                </pt>
                <pt idx="249">
                  <v>1276</v>
                </pt>
                <pt idx="250">
                  <v>1291</v>
                </pt>
                <pt idx="251">
                  <v>1300</v>
                </pt>
                <pt idx="252">
                  <v>1290</v>
                </pt>
                <pt idx="253">
                  <v>1263</v>
                </pt>
                <pt idx="254">
                  <v>1244</v>
                </pt>
                <pt idx="255">
                  <v>1222</v>
                </pt>
                <pt idx="256">
                  <v>1208</v>
                </pt>
                <pt idx="257">
                  <v>1167</v>
                </pt>
                <pt idx="258">
                  <v>1138</v>
                </pt>
                <pt idx="259">
                  <v>1114</v>
                </pt>
                <pt idx="260">
                  <v>1112</v>
                </pt>
                <pt idx="261">
                  <v>1104</v>
                </pt>
                <pt idx="262">
                  <v>1075</v>
                </pt>
                <pt idx="263">
                  <v>1043</v>
                </pt>
                <pt idx="264">
                  <v>1025</v>
                </pt>
                <pt idx="265">
                  <v>1010</v>
                </pt>
                <pt idx="266">
                  <v>988</v>
                </pt>
                <pt idx="267">
                  <v>973</v>
                </pt>
                <pt idx="268">
                  <v>952</v>
                </pt>
                <pt idx="269">
                  <v>948</v>
                </pt>
                <pt idx="270">
                  <v>924</v>
                </pt>
                <pt idx="271">
                  <v>916</v>
                </pt>
                <pt idx="272">
                  <v>904</v>
                </pt>
                <pt idx="273">
                  <v>905</v>
                </pt>
                <pt idx="274">
                  <v>892</v>
                </pt>
                <pt idx="275">
                  <v>886</v>
                </pt>
                <pt idx="276">
                  <v>870</v>
                </pt>
                <pt idx="277">
                  <v>863</v>
                </pt>
                <pt idx="278">
                  <v>847</v>
                </pt>
                <pt idx="279">
                  <v>832</v>
                </pt>
                <pt idx="280">
                  <v>822</v>
                </pt>
                <pt idx="281">
                  <v>807</v>
                </pt>
                <pt idx="282">
                  <formatCode>General</formatCode>
                  <v>806</v>
                </pt>
                <pt idx="283">
                  <formatCode>General</formatCode>
                  <v>804</v>
                </pt>
                <pt idx="284">
                  <formatCode>General</formatCode>
                  <v>799</v>
                </pt>
                <pt idx="285">
                  <formatCode>General</formatCode>
                  <v>783</v>
                </pt>
                <pt idx="286">
                  <formatCode>General</formatCode>
                  <v>762</v>
                </pt>
                <pt idx="287">
                  <formatCode>General</formatCode>
                  <v>739</v>
                </pt>
                <pt idx="288">
                  <formatCode>General</formatCode>
                  <v>726</v>
                </pt>
                <pt idx="289">
                  <formatCode>General</formatCode>
                  <v>722</v>
                </pt>
                <pt idx="290">
                  <formatCode>General</formatCode>
                  <v>731</v>
                </pt>
                <pt idx="291">
                  <formatCode>General</formatCode>
                  <v>725</v>
                </pt>
                <pt idx="292">
                  <formatCode>General</formatCode>
                  <v>725</v>
                </pt>
              </numCache>
            </numRef>
          </val>
          <smooth val="0"/>
        </ser>
        <dLbls>
          <showLegendKey val="0"/>
          <showVal val="0"/>
          <showCatName val="0"/>
          <showSerName val="0"/>
          <showPercent val="0"/>
          <showBubbleSize val="0"/>
        </dLbls>
        <smooth val="0"/>
        <axId val="1685189407"/>
        <axId val="1685191327"/>
      </lineChart>
      <catAx>
        <axId val="168518940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ysClr val="windowText" lastClr="000000"/>
                </a:solidFill>
                <a:latin typeface="+mn-lt"/>
                <a:ea typeface="+mn-ea"/>
                <a:cs typeface="+mn-cs"/>
              </a:defRPr>
            </a:pPr>
            <a:r>
              <a:t/>
            </a:r>
            <a:endParaRPr lang="en-US"/>
          </a:p>
        </txPr>
        <crossAx val="1685191327"/>
        <crosses val="autoZero"/>
        <auto val="1"/>
        <lblAlgn val="ctr"/>
        <lblOffset val="100"/>
        <noMultiLvlLbl val="0"/>
      </catAx>
      <valAx>
        <axId val="1685191327"/>
        <scaling>
          <orientation val="minMax"/>
        </scaling>
        <delete val="0"/>
        <axPos val="l"/>
        <majorGridlines>
          <spPr>
            <a:ln w="9525" cap="flat" cmpd="sng" algn="ctr">
              <a:solidFill>
                <a:schemeClr val="tx1">
                  <a:lumMod val="15000"/>
                  <a:lumOff val="85000"/>
                </a:schemeClr>
              </a:solidFill>
              <a:prstDash val="solid"/>
              <a:round/>
            </a:ln>
          </spPr>
        </majorGridlines>
        <numFmt formatCode="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ysClr val="windowText" lastClr="000000"/>
                </a:solidFill>
                <a:latin typeface="+mn-lt"/>
                <a:ea typeface="+mn-ea"/>
                <a:cs typeface="+mn-cs"/>
              </a:defRPr>
            </a:pPr>
            <a:r>
              <a:t/>
            </a:r>
            <a:endParaRPr lang="en-US"/>
          </a:p>
        </txPr>
        <crossAx val="1685189407"/>
        <crosses val="autoZero"/>
        <crossBetween val="between"/>
      </valAx>
    </plotArea>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title>
      <tx>
        <rich>
          <a:bodyPr/>
          <a:p>
            <a:r>
              <a:t/>
            </a:r>
          </a:p>
        </rich>
      </tx>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n-US"/>
        </a:p>
      </txPr>
    </title>
    <plotArea>
      <layout/>
      <lineChart>
        <grouping val="standard"/>
        <varyColors val="0"/>
        <ser>
          <idx val="0"/>
          <order val="0"/>
          <spPr>
            <a:ln w="28575" cap="rnd">
              <a:solidFill>
                <a:schemeClr val="accent1"/>
              </a:solidFill>
              <a:prstDash val="solid"/>
              <a:round/>
            </a:ln>
          </spPr>
          <marker>
            <symbol val="none"/>
            <spPr>
              <a:ln>
                <a:prstDash val="solid"/>
              </a:ln>
            </spPr>
          </marker>
          <cat>
            <strRef>
              <f>'20'!$A$17:$A$308</f>
              <strCache>
                <ptCount val="292"/>
                <pt idx="0">
                  <v>Apr-Jun 2001</v>
                </pt>
                <pt idx="1">
                  <v>May-Jul 2001</v>
                </pt>
                <pt idx="2">
                  <v>Jun-Aug 2001</v>
                </pt>
                <pt idx="3">
                  <v>Jul-Sep 2001</v>
                </pt>
                <pt idx="4">
                  <v>Aug-Oct 2001</v>
                </pt>
                <pt idx="5">
                  <v>Sep-Nov 2001</v>
                </pt>
                <pt idx="6">
                  <v>Oct-Dec 2001</v>
                </pt>
                <pt idx="7">
                  <v>Nov- Jan 2002</v>
                </pt>
                <pt idx="8">
                  <v>Dec-Feb 2002</v>
                </pt>
                <pt idx="9">
                  <v>Jan-Mar 2002</v>
                </pt>
                <pt idx="10">
                  <v>Feb-Apr 2002</v>
                </pt>
                <pt idx="11">
                  <v>Mar-May 2002</v>
                </pt>
                <pt idx="12">
                  <v>Apr-Jun 2002</v>
                </pt>
                <pt idx="13">
                  <v>May-Jul 2002</v>
                </pt>
                <pt idx="14">
                  <v>Jun-Aug 2002</v>
                </pt>
                <pt idx="15">
                  <v>Jul-Sep 2002</v>
                </pt>
                <pt idx="16">
                  <v>Aug-Oct 2002</v>
                </pt>
                <pt idx="17">
                  <v>Sep-Nov 2002</v>
                </pt>
                <pt idx="18">
                  <v>Oct-Dec 2002</v>
                </pt>
                <pt idx="19">
                  <v>Nov-Jan 2003</v>
                </pt>
                <pt idx="20">
                  <v>Dec-Feb 2003</v>
                </pt>
                <pt idx="21">
                  <v>Jan-Mar 2003</v>
                </pt>
                <pt idx="22">
                  <v>Feb-Apr 2003</v>
                </pt>
                <pt idx="23">
                  <v>Mar-May 2003</v>
                </pt>
                <pt idx="24">
                  <v>Apr-Jun 2003</v>
                </pt>
                <pt idx="25">
                  <v>May-Jul 2003</v>
                </pt>
                <pt idx="26">
                  <v>Jun-Aug 2003</v>
                </pt>
                <pt idx="27">
                  <v>Jul-Sep 2003</v>
                </pt>
                <pt idx="28">
                  <v>Aug-Oct 2003</v>
                </pt>
                <pt idx="29">
                  <v>Sep-Nov 2003</v>
                </pt>
                <pt idx="30">
                  <v>Oct-Dec 2003</v>
                </pt>
                <pt idx="31">
                  <v>Nov-Jan 2004</v>
                </pt>
                <pt idx="32">
                  <v>Dec-Feb 2004</v>
                </pt>
                <pt idx="33">
                  <v>Jan-Mar 2004</v>
                </pt>
                <pt idx="34">
                  <v>Feb-Apr 2004</v>
                </pt>
                <pt idx="35">
                  <v>Mar-May 2004</v>
                </pt>
                <pt idx="36">
                  <v>Apr-Jun 2004</v>
                </pt>
                <pt idx="37">
                  <v>May-Jul 2004</v>
                </pt>
                <pt idx="38">
                  <v>Jun-Aug 2004</v>
                </pt>
                <pt idx="39">
                  <v>Jul-Sep 2004</v>
                </pt>
                <pt idx="40">
                  <v>Aug-Oct 2004</v>
                </pt>
                <pt idx="41">
                  <v>Sep-Nov 2004</v>
                </pt>
                <pt idx="42">
                  <v>Oct-Dec 2004</v>
                </pt>
                <pt idx="43">
                  <v>Nov-Jan 2005</v>
                </pt>
                <pt idx="44">
                  <v>Dec-Feb 2005</v>
                </pt>
                <pt idx="45">
                  <v>Jan-Mar 2005</v>
                </pt>
                <pt idx="46">
                  <v>Feb-Apr 2005</v>
                </pt>
                <pt idx="47">
                  <v>Mar-May 2005</v>
                </pt>
                <pt idx="48">
                  <v>Apr-Jun 2005</v>
                </pt>
                <pt idx="49">
                  <v>May-Jul 2005</v>
                </pt>
                <pt idx="50">
                  <v>Jun-Aug 2005</v>
                </pt>
                <pt idx="51">
                  <v>Jul-Sep 2005</v>
                </pt>
                <pt idx="52">
                  <v>Aug-Oct 2005</v>
                </pt>
                <pt idx="53">
                  <v>Sep-Nov 2005</v>
                </pt>
                <pt idx="54">
                  <v>Oct-Dec 2005</v>
                </pt>
                <pt idx="55">
                  <v>Nov-Jan 2006</v>
                </pt>
                <pt idx="56">
                  <v>Dec-Feb 2006</v>
                </pt>
                <pt idx="57">
                  <v>Jan-Mar 2006</v>
                </pt>
                <pt idx="58">
                  <v>Feb-Apr 2006</v>
                </pt>
                <pt idx="59">
                  <v>Mar-May 2006</v>
                </pt>
                <pt idx="60">
                  <v>Apr-Jun 2006</v>
                </pt>
                <pt idx="61">
                  <v>May-Jul 2006</v>
                </pt>
                <pt idx="62">
                  <v>Jun-Aug 2006</v>
                </pt>
                <pt idx="63">
                  <v>Jul-Sep 2006</v>
                </pt>
                <pt idx="64">
                  <v>Aug-Oct 2006</v>
                </pt>
                <pt idx="65">
                  <v>Sep-Nov 2006</v>
                </pt>
                <pt idx="66">
                  <v>Oct-Dec 2006</v>
                </pt>
                <pt idx="67">
                  <v>Nov-Jan 2007</v>
                </pt>
                <pt idx="68">
                  <v>Dec-Feb 2007</v>
                </pt>
                <pt idx="69">
                  <v>Jan-Mar 2007</v>
                </pt>
                <pt idx="70">
                  <v>Feb-Apr 2007</v>
                </pt>
                <pt idx="71">
                  <v>Mar-May 2007</v>
                </pt>
                <pt idx="72">
                  <v>Apr-Jun 2007</v>
                </pt>
                <pt idx="73">
                  <v>May-Jul 2007</v>
                </pt>
                <pt idx="74">
                  <v>Jun-Aug 2007</v>
                </pt>
                <pt idx="75">
                  <v>Jul-Sep 2007</v>
                </pt>
                <pt idx="76">
                  <v>Aug-Oct 2007</v>
                </pt>
                <pt idx="77">
                  <v>Sep-Nov 2007</v>
                </pt>
                <pt idx="78">
                  <v>Oct-Dec 2007</v>
                </pt>
                <pt idx="79">
                  <v>Nov-Jan 2008</v>
                </pt>
                <pt idx="80">
                  <v>Dec-Feb 2008</v>
                </pt>
                <pt idx="81">
                  <v>Jan-Mar 2008</v>
                </pt>
                <pt idx="82">
                  <v>Feb-Apr 2008</v>
                </pt>
                <pt idx="83">
                  <v>Mar-May 2008</v>
                </pt>
                <pt idx="84">
                  <v>Apr-Jun 2008</v>
                </pt>
                <pt idx="85">
                  <v>May-Jul 2008</v>
                </pt>
                <pt idx="86">
                  <v>Jun-Aug 2008</v>
                </pt>
                <pt idx="87">
                  <v>Jul-Sep 2008</v>
                </pt>
                <pt idx="88">
                  <v>Aug-Oct 2008</v>
                </pt>
                <pt idx="89">
                  <v>Sep-Nov 2008</v>
                </pt>
                <pt idx="90">
                  <v>Oct-Dec 2008</v>
                </pt>
                <pt idx="91">
                  <v>Nov-Jan 2009</v>
                </pt>
                <pt idx="92">
                  <v>Dec-Feb 2009</v>
                </pt>
                <pt idx="93">
                  <v>Jan-Mar 2009</v>
                </pt>
                <pt idx="94">
                  <v>Feb-Apr 2009</v>
                </pt>
                <pt idx="95">
                  <v>Mar-May 2009</v>
                </pt>
                <pt idx="96">
                  <v>Apr-Jun 2009</v>
                </pt>
                <pt idx="97">
                  <v>May-Jul 2009</v>
                </pt>
                <pt idx="98">
                  <v>Jun-Aug 2009</v>
                </pt>
                <pt idx="99">
                  <v>Jul-Sep 2009</v>
                </pt>
                <pt idx="100">
                  <v>Aug-Oct 2009</v>
                </pt>
                <pt idx="101">
                  <v>Sep-Nov 2009</v>
                </pt>
                <pt idx="102">
                  <v>Oct-Dec 2009</v>
                </pt>
                <pt idx="103">
                  <v>Nov-Jan 2010</v>
                </pt>
                <pt idx="104">
                  <v>Dec-Feb 2010</v>
                </pt>
                <pt idx="105">
                  <v>Jan-Mar 2010</v>
                </pt>
                <pt idx="106">
                  <v>Feb-Apr 2010</v>
                </pt>
                <pt idx="107">
                  <v>Mar-May 2010</v>
                </pt>
                <pt idx="108">
                  <v>Apr-Jun 2010</v>
                </pt>
                <pt idx="109">
                  <v>May-Jul 2010</v>
                </pt>
                <pt idx="110">
                  <v>Jun-Aug 2010</v>
                </pt>
                <pt idx="111">
                  <v>Jul-Sep 2010</v>
                </pt>
                <pt idx="112">
                  <v>Aug-Oct 2010</v>
                </pt>
                <pt idx="113">
                  <v>Sep-Nov 2010</v>
                </pt>
                <pt idx="114">
                  <v>Oct-Dec 2010</v>
                </pt>
                <pt idx="115">
                  <v>Nov-Jan 2011</v>
                </pt>
                <pt idx="116">
                  <v>Dec-Feb 2011</v>
                </pt>
                <pt idx="117">
                  <v>Jan-Mar 2011</v>
                </pt>
                <pt idx="118">
                  <v>Feb-Apr 2011</v>
                </pt>
                <pt idx="119">
                  <v>Mar-May 2011</v>
                </pt>
                <pt idx="120">
                  <v>Apr-Jun 2011</v>
                </pt>
                <pt idx="121">
                  <v>May-Jul 2011</v>
                </pt>
                <pt idx="122">
                  <v>Jun-Aug 2011</v>
                </pt>
                <pt idx="123">
                  <v>Jul-Sep 2011</v>
                </pt>
                <pt idx="124">
                  <v>Aug-Oct 2011</v>
                </pt>
                <pt idx="125">
                  <v>Sep-Nov 2011</v>
                </pt>
                <pt idx="126">
                  <v>Oct-Dec 2011</v>
                </pt>
                <pt idx="127">
                  <v>Nov-Jan 2012</v>
                </pt>
                <pt idx="128">
                  <v>Dec-Feb 2012</v>
                </pt>
                <pt idx="129">
                  <v>Jan-Mar 2012</v>
                </pt>
                <pt idx="130">
                  <v>Feb-Apr 2012</v>
                </pt>
                <pt idx="131">
                  <v>Mar-May 2012</v>
                </pt>
                <pt idx="132">
                  <v>Apr-Jun 2012</v>
                </pt>
                <pt idx="133">
                  <v>May-Jul 2012</v>
                </pt>
                <pt idx="134">
                  <v>Jun-Aug 2012</v>
                </pt>
                <pt idx="135">
                  <v>Jul-Sep 2012</v>
                </pt>
                <pt idx="136">
                  <v>Aug-Oct 2012</v>
                </pt>
                <pt idx="137">
                  <v>Sep-Nov 2012</v>
                </pt>
                <pt idx="138">
                  <v>Oct-Dec 2012</v>
                </pt>
                <pt idx="139">
                  <v>Nov-Jan 2013</v>
                </pt>
                <pt idx="140">
                  <v>Dec-Feb 2013</v>
                </pt>
                <pt idx="141">
                  <v>Jan-Mar 2013</v>
                </pt>
                <pt idx="142">
                  <v>Feb-Apr 2013</v>
                </pt>
                <pt idx="143">
                  <v>Mar-May 2013</v>
                </pt>
                <pt idx="144">
                  <v>Apr-Jun 2013</v>
                </pt>
                <pt idx="145">
                  <v>May-Jul 2013</v>
                </pt>
                <pt idx="146">
                  <v>Jun-Aug 2013</v>
                </pt>
                <pt idx="147">
                  <v>Jul-Sep 2013</v>
                </pt>
                <pt idx="148">
                  <v>Aug-Oct 2013</v>
                </pt>
                <pt idx="149">
                  <v>Sep-Nov 2013</v>
                </pt>
                <pt idx="150">
                  <v>Oct-Dec 2013</v>
                </pt>
                <pt idx="151">
                  <v>Nov-Jan 2014</v>
                </pt>
                <pt idx="152">
                  <v>Dec-Feb 2014</v>
                </pt>
                <pt idx="153">
                  <v>Jan-Mar 2014</v>
                </pt>
                <pt idx="154">
                  <v>Feb-Apr 2014</v>
                </pt>
                <pt idx="155">
                  <v>Mar-May 2014</v>
                </pt>
                <pt idx="156">
                  <v>Apr-Jun 2014</v>
                </pt>
                <pt idx="157">
                  <v>May-Jul 2014</v>
                </pt>
                <pt idx="158">
                  <v>Jun-Aug 2014</v>
                </pt>
                <pt idx="159">
                  <v>Jul-Sep 2014</v>
                </pt>
                <pt idx="160">
                  <v>Aug-Oct 2014</v>
                </pt>
                <pt idx="161">
                  <v>Sep-Nov 2014</v>
                </pt>
                <pt idx="162">
                  <v>Oct-Dec 2014</v>
                </pt>
                <pt idx="163">
                  <v>Nov-Jan 2015</v>
                </pt>
                <pt idx="164">
                  <v>Dec-Feb 2015</v>
                </pt>
                <pt idx="165">
                  <v>Jan-Mar 2015</v>
                </pt>
                <pt idx="166">
                  <v>Feb-Apr 2015</v>
                </pt>
                <pt idx="167">
                  <v>Mar-May 2015</v>
                </pt>
                <pt idx="168">
                  <v>Apr-Jun 2015</v>
                </pt>
                <pt idx="169">
                  <v>May-Jul 2015</v>
                </pt>
                <pt idx="170">
                  <v>Jun-Aug 2015</v>
                </pt>
                <pt idx="171">
                  <v>Jul-Sep 2015</v>
                </pt>
                <pt idx="172">
                  <v>Aug-Oct 2015</v>
                </pt>
                <pt idx="173">
                  <v>Sep-Nov 2015</v>
                </pt>
                <pt idx="174">
                  <v>Oct-Dec 2015</v>
                </pt>
                <pt idx="175">
                  <v>Nov-Jan 2016</v>
                </pt>
                <pt idx="176">
                  <v>Dec-Feb 2016</v>
                </pt>
                <pt idx="177">
                  <v>Jan-Mar 2016</v>
                </pt>
                <pt idx="178">
                  <v>Feb-Apr 2016</v>
                </pt>
                <pt idx="179">
                  <v>Mar-May 2016</v>
                </pt>
                <pt idx="180">
                  <v>Apr-Jun 2016</v>
                </pt>
                <pt idx="181">
                  <v>May-Jul 2016</v>
                </pt>
                <pt idx="182">
                  <v>Jun-Aug 2016</v>
                </pt>
                <pt idx="183">
                  <v>Jul-Sep 2016</v>
                </pt>
                <pt idx="184">
                  <v>Aug-Oct 2016</v>
                </pt>
                <pt idx="185">
                  <v>Sep-Nov 2016</v>
                </pt>
                <pt idx="186">
                  <v>Oct-Dec 2016</v>
                </pt>
                <pt idx="187">
                  <v>Nov-Jan 2017</v>
                </pt>
                <pt idx="188">
                  <v>Dec-Feb 2017</v>
                </pt>
                <pt idx="189">
                  <v>Jan-Mar 2017</v>
                </pt>
                <pt idx="190">
                  <v>Feb-Apr 2017</v>
                </pt>
                <pt idx="191">
                  <v>Mar-May 2017</v>
                </pt>
                <pt idx="192">
                  <v>Apr-Jun 2017</v>
                </pt>
                <pt idx="193">
                  <v>May-Jul 2017</v>
                </pt>
                <pt idx="194">
                  <v>Jun-Aug 2017</v>
                </pt>
                <pt idx="195">
                  <v>Jul-Sep 2017</v>
                </pt>
                <pt idx="196">
                  <v>Aug-Oct 2017</v>
                </pt>
                <pt idx="197">
                  <v>Sep-Nov 2017</v>
                </pt>
                <pt idx="198">
                  <v>Oct-Dec 2017</v>
                </pt>
                <pt idx="199">
                  <v>Nov-Jan 2018</v>
                </pt>
                <pt idx="200">
                  <v>Dec-Feb 2018</v>
                </pt>
                <pt idx="201">
                  <v>Jan-Mar 2018</v>
                </pt>
                <pt idx="202">
                  <v>Feb-Apr 2018</v>
                </pt>
                <pt idx="203">
                  <v>Mar-May 2018</v>
                </pt>
                <pt idx="204">
                  <v>Apr-Jun 2018</v>
                </pt>
                <pt idx="205">
                  <v>May-Jul 2018</v>
                </pt>
                <pt idx="206">
                  <v>Jun-Aug 2018</v>
                </pt>
                <pt idx="207">
                  <v>Jul-Sep 2018</v>
                </pt>
                <pt idx="208">
                  <v>Aug-Oct 2018</v>
                </pt>
                <pt idx="209">
                  <v>Sep-Nov 2018</v>
                </pt>
                <pt idx="210">
                  <v>Oct-Dec 2018</v>
                </pt>
                <pt idx="211">
                  <v>Nov-Jan 2019</v>
                </pt>
                <pt idx="212">
                  <v>Dec-Feb 2019</v>
                </pt>
                <pt idx="213">
                  <v>Jan-Mar 2019</v>
                </pt>
                <pt idx="214">
                  <v>Feb-Apr 2019</v>
                </pt>
                <pt idx="215">
                  <v>Mar-May 2019</v>
                </pt>
                <pt idx="216">
                  <v>Apr-Jun 2019</v>
                </pt>
                <pt idx="217">
                  <v>May-Jul 2019</v>
                </pt>
                <pt idx="218">
                  <v>Jun-Aug 2019</v>
                </pt>
                <pt idx="219">
                  <v>Jul-Sep 2019</v>
                </pt>
                <pt idx="220">
                  <v>Aug-Oct 2019</v>
                </pt>
                <pt idx="221">
                  <v>Sep-Nov 2019</v>
                </pt>
                <pt idx="222">
                  <v>Oct-Dec 2019</v>
                </pt>
                <pt idx="223">
                  <v>Nov-Jan 2020</v>
                </pt>
                <pt idx="224">
                  <v>Dec-Feb 2020</v>
                </pt>
                <pt idx="225">
                  <v>Jan-Mar 2020</v>
                </pt>
                <pt idx="226">
                  <v>Feb-Apr 2020</v>
                </pt>
                <pt idx="227">
                  <v>Mar-May 2020</v>
                </pt>
                <pt idx="228">
                  <v>Apr-Jun 2020</v>
                </pt>
                <pt idx="229">
                  <v>May-Jul 2020</v>
                </pt>
                <pt idx="230">
                  <v>Jun-Aug 2020</v>
                </pt>
                <pt idx="231">
                  <v>Jul-Sep 2020</v>
                </pt>
                <pt idx="232">
                  <v>Aug-Oct 2020</v>
                </pt>
                <pt idx="233">
                  <v>Sep-Nov 2020</v>
                </pt>
                <pt idx="234">
                  <v>Oct-Dec 2020</v>
                </pt>
                <pt idx="235">
                  <v>Nov-Jan 2021</v>
                </pt>
                <pt idx="236">
                  <v>Dec-Feb 2021</v>
                </pt>
                <pt idx="237">
                  <v>Jan-Mar 2021</v>
                </pt>
                <pt idx="238">
                  <v>Feb-Apr 2021</v>
                </pt>
                <pt idx="239">
                  <v>Mar-May 2021</v>
                </pt>
                <pt idx="240">
                  <v>Apr-Jun 2021</v>
                </pt>
                <pt idx="241">
                  <v>May-Jul 2021</v>
                </pt>
                <pt idx="242">
                  <v>Jun-Aug 2021</v>
                </pt>
                <pt idx="243">
                  <v>Jul-Sep 2021</v>
                </pt>
                <pt idx="244">
                  <v>Aug-Oct 2021</v>
                </pt>
                <pt idx="245">
                  <v>Sep-Nov 2021</v>
                </pt>
                <pt idx="246">
                  <v>Oct-Dec 2021</v>
                </pt>
                <pt idx="247">
                  <v>Nov-Jan 2022</v>
                </pt>
                <pt idx="248">
                  <v>Dec-Feb 2022</v>
                </pt>
                <pt idx="249">
                  <v>Jan-Mar 2022</v>
                </pt>
                <pt idx="250">
                  <v>Feb-Apr 2022</v>
                </pt>
                <pt idx="251">
                  <v>Mar-May 2022</v>
                </pt>
                <pt idx="252">
                  <v>Apr-Jun 2022</v>
                </pt>
                <pt idx="253">
                  <v>May-Jul 2022</v>
                </pt>
                <pt idx="254">
                  <v>Jun-Aug 2022</v>
                </pt>
                <pt idx="255">
                  <v>Jul-Sep 2022</v>
                </pt>
                <pt idx="256">
                  <v>Aug-Oct 2022</v>
                </pt>
                <pt idx="257">
                  <v>Sep-Nov 2022</v>
                </pt>
                <pt idx="258">
                  <v>Oct-Dec 2022</v>
                </pt>
                <pt idx="259">
                  <v>Nov-Jan 2023</v>
                </pt>
                <pt idx="260">
                  <v>Dec-Feb 2023</v>
                </pt>
                <pt idx="261">
                  <v>Jan-Mar 2023</v>
                </pt>
                <pt idx="262">
                  <v>Feb-Apr 2023</v>
                </pt>
                <pt idx="263">
                  <v>Mar-May 2023</v>
                </pt>
                <pt idx="264">
                  <v>Apr-Jun 2023</v>
                </pt>
                <pt idx="265">
                  <v>May-Jul 2023</v>
                </pt>
                <pt idx="266">
                  <v>Jun-Aug 2023</v>
                </pt>
                <pt idx="267">
                  <v>Jul-Sep 2023</v>
                </pt>
                <pt idx="268">
                  <v>Aug-Oct 2023</v>
                </pt>
                <pt idx="269">
                  <v>Sep-Nov 2023</v>
                </pt>
                <pt idx="270">
                  <v>Oct-Dec 2023</v>
                </pt>
                <pt idx="271">
                  <v>Nov-Jan 2024</v>
                </pt>
                <pt idx="272">
                  <v>Dec-Feb 2024</v>
                </pt>
                <pt idx="273">
                  <v>Jan-Mar 2024</v>
                </pt>
                <pt idx="274">
                  <v>Feb-Apr 2024</v>
                </pt>
                <pt idx="275">
                  <v>Mar-May 2024</v>
                </pt>
                <pt idx="276">
                  <v>Apr-Jun 2024</v>
                </pt>
                <pt idx="277">
                  <v>May-Jul 2024</v>
                </pt>
                <pt idx="278">
                  <v>Jun-Aug 2024</v>
                </pt>
                <pt idx="279">
                  <v>Jul-Sep 2024</v>
                </pt>
                <pt idx="280">
                  <v>Aug-Oct 2024</v>
                </pt>
                <pt idx="281">
                  <v>Sep-Nov 2024</v>
                </pt>
                <pt idx="282">
                  <v>Oct-Dec 2024</v>
                </pt>
                <pt idx="283">
                  <v>Nov-Jan 2025</v>
                </pt>
                <pt idx="284">
                  <v>Dec-Feb 2025</v>
                </pt>
                <pt idx="285">
                  <v>Jan-Mar 2025</v>
                </pt>
                <pt idx="286">
                  <v>Feb-Apr 2025</v>
                </pt>
                <pt idx="287">
                  <v>Mar-May 2025</v>
                </pt>
                <pt idx="288">
                  <v>Apr-Jun 2025</v>
                </pt>
                <pt idx="289">
                  <v>May-Jul 2025</v>
                </pt>
                <pt idx="290">
                  <v>Jun-Aug 2025</v>
                </pt>
                <pt idx="291">
                  <v>Jul-Sep 2025</v>
                </pt>
              </strCache>
            </strRef>
          </cat>
          <val>
            <numRef>
              <f>'20'!$J$17:$J$308</f>
              <numCache>
                <formatCode>General</formatCode>
                <ptCount val="292"/>
                <pt idx="0">
                  <v>0.4545454545454545</v>
                </pt>
                <pt idx="1">
                  <v>0.4545454545454545</v>
                </pt>
                <pt idx="2">
                  <v>0.4545454545454545</v>
                </pt>
                <pt idx="3">
                  <v>0.4545454545454545</v>
                </pt>
                <pt idx="4">
                  <v>0.4347826086956522</v>
                </pt>
                <pt idx="5">
                  <v>0.4166666666666667</v>
                </pt>
                <pt idx="6">
                  <v>0.4</v>
                </pt>
                <pt idx="7">
                  <v>0.4</v>
                </pt>
                <pt idx="8">
                  <v>0.4166666666666667</v>
                </pt>
                <pt idx="9">
                  <v>0.4166666666666667</v>
                </pt>
                <pt idx="10">
                  <v>0.4</v>
                </pt>
                <pt idx="11">
                  <v>0.4</v>
                </pt>
                <pt idx="12">
                  <v>0.4</v>
                </pt>
                <pt idx="13">
                  <v>0.4</v>
                </pt>
                <pt idx="14">
                  <v>0.4</v>
                </pt>
                <pt idx="15">
                  <v>0.3846153846153846</v>
                </pt>
                <pt idx="16">
                  <v>0.4</v>
                </pt>
                <pt idx="17">
                  <v>0.4</v>
                </pt>
                <pt idx="18">
                  <v>0.4</v>
                </pt>
                <pt idx="19">
                  <v>0.4</v>
                </pt>
                <pt idx="20">
                  <v>0.4</v>
                </pt>
                <pt idx="21">
                  <v>0.3846153846153846</v>
                </pt>
                <pt idx="22">
                  <v>0.3846153846153846</v>
                </pt>
                <pt idx="23">
                  <v>0.4</v>
                </pt>
                <pt idx="24">
                  <v>0.4</v>
                </pt>
                <pt idx="25">
                  <v>0.3846153846153846</v>
                </pt>
                <pt idx="26">
                  <v>0.3846153846153846</v>
                </pt>
                <pt idx="27">
                  <v>0.4</v>
                </pt>
                <pt idx="28">
                  <v>0.4166666666666667</v>
                </pt>
                <pt idx="29">
                  <v>0.4166666666666667</v>
                </pt>
                <pt idx="30">
                  <v>0.4166666666666667</v>
                </pt>
                <pt idx="31">
                  <v>0.4166666666666667</v>
                </pt>
                <pt idx="32">
                  <v>0.4347826086956522</v>
                </pt>
                <pt idx="33">
                  <v>0.4347826086956522</v>
                </pt>
                <pt idx="34">
                  <v>0.4347826086956522</v>
                </pt>
                <pt idx="35">
                  <v>0.4347826086956522</v>
                </pt>
                <pt idx="36">
                  <v>0.4545454545454545</v>
                </pt>
                <pt idx="37">
                  <v>0.4545454545454545</v>
                </pt>
                <pt idx="38">
                  <v>0.4761904761904762</v>
                </pt>
                <pt idx="39">
                  <v>0.4761904761904762</v>
                </pt>
                <pt idx="40">
                  <v>0.4761904761904762</v>
                </pt>
                <pt idx="41">
                  <v>0.4761904761904762</v>
                </pt>
                <pt idx="42">
                  <v>0.4545454545454545</v>
                </pt>
                <pt idx="43">
                  <v>0.4545454545454545</v>
                </pt>
                <pt idx="44">
                  <v>0.4545454545454545</v>
                </pt>
                <pt idx="45">
                  <v>0.4545454545454545</v>
                </pt>
                <pt idx="46">
                  <v>0.4545454545454545</v>
                </pt>
                <pt idx="47">
                  <v>0.4545454545454545</v>
                </pt>
                <pt idx="48">
                  <v>0.4545454545454545</v>
                </pt>
                <pt idx="49">
                  <v>0.4545454545454545</v>
                </pt>
                <pt idx="50">
                  <v>0.4347826086956522</v>
                </pt>
                <pt idx="51">
                  <v>0.4347826086956522</v>
                </pt>
                <pt idx="52">
                  <v>0.4</v>
                </pt>
                <pt idx="53">
                  <v>0.4</v>
                </pt>
                <pt idx="54">
                  <v>0.3846153846153846</v>
                </pt>
                <pt idx="55">
                  <v>0.4</v>
                </pt>
                <pt idx="56">
                  <v>0.3846153846153846</v>
                </pt>
                <pt idx="57">
                  <v>0.3703703703703703</v>
                </pt>
                <pt idx="58">
                  <v>0.3703703703703703</v>
                </pt>
                <pt idx="59">
                  <v>0.3571428571428572</v>
                </pt>
                <pt idx="60">
                  <v>0.3571428571428572</v>
                </pt>
                <pt idx="61">
                  <v>0.3571428571428572</v>
                </pt>
                <pt idx="62">
                  <v>0.3571428571428572</v>
                </pt>
                <pt idx="63">
                  <v>0.3571428571428572</v>
                </pt>
                <pt idx="64">
                  <v>0.3703703703703703</v>
                </pt>
                <pt idx="65">
                  <v>0.3703703703703703</v>
                </pt>
                <pt idx="66">
                  <v>0.3703703703703703</v>
                </pt>
                <pt idx="67">
                  <v>0.3571428571428572</v>
                </pt>
                <pt idx="68">
                  <v>0.3703703703703703</v>
                </pt>
                <pt idx="69">
                  <v>0.3703703703703703</v>
                </pt>
                <pt idx="70">
                  <v>0.3846153846153846</v>
                </pt>
                <pt idx="71">
                  <v>0.3846153846153846</v>
                </pt>
                <pt idx="72">
                  <v>0.4</v>
                </pt>
                <pt idx="73">
                  <v>0.4</v>
                </pt>
                <pt idx="74">
                  <v>0.4166666666666667</v>
                </pt>
                <pt idx="75">
                  <v>0.4166666666666667</v>
                </pt>
                <pt idx="76">
                  <v>0.4166666666666667</v>
                </pt>
                <pt idx="77">
                  <v>0.4166666666666667</v>
                </pt>
                <pt idx="78">
                  <v>0.4347826086956522</v>
                </pt>
                <pt idx="79">
                  <v>0.4166666666666667</v>
                </pt>
                <pt idx="80">
                  <v>0.4166666666666667</v>
                </pt>
                <pt idx="81">
                  <v>0.4347826086956522</v>
                </pt>
                <pt idx="82">
                  <v>0.4166666666666667</v>
                </pt>
                <pt idx="83">
                  <v>0.4166666666666667</v>
                </pt>
                <pt idx="84">
                  <v>0.3846153846153846</v>
                </pt>
                <pt idx="85">
                  <v>0.3703703703703703</v>
                </pt>
                <pt idx="86">
                  <v>0.3448275862068966</v>
                </pt>
                <pt idx="87">
                  <v>0.3333333333333333</v>
                </pt>
                <pt idx="88">
                  <v>0.3225806451612903</v>
                </pt>
                <pt idx="89">
                  <v>0.2857142857142857</v>
                </pt>
                <pt idx="90">
                  <v>0.2631578947368421</v>
                </pt>
                <pt idx="91">
                  <v>0.2439024390243903</v>
                </pt>
                <pt idx="92">
                  <v>0.2222222222222222</v>
                </pt>
                <pt idx="93">
                  <v>0.2083333333333333</v>
                </pt>
                <pt idx="94">
                  <v>0.196078431372549</v>
                </pt>
                <pt idx="95">
                  <v>0.1851851851851852</v>
                </pt>
                <pt idx="96">
                  <v>0.1754385964912281</v>
                </pt>
                <pt idx="97">
                  <v>0.1724137931034483</v>
                </pt>
                <pt idx="98">
                  <v>0.1754385964912281</v>
                </pt>
                <pt idx="99">
                  <v>0.1754385964912281</v>
                </pt>
                <pt idx="100">
                  <v>0.1724137931034483</v>
                </pt>
                <pt idx="101">
                  <v>0.1785714285714286</v>
                </pt>
                <pt idx="102">
                  <v>0.1851851851851852</v>
                </pt>
                <pt idx="103">
                  <v>0.1923076923076923</v>
                </pt>
                <pt idx="104">
                  <v>0.1886792452830189</v>
                </pt>
                <pt idx="105">
                  <v>0.1851851851851852</v>
                </pt>
                <pt idx="106">
                  <v>0.1851851851851852</v>
                </pt>
                <pt idx="107">
                  <v>0.1923076923076923</v>
                </pt>
                <pt idx="108">
                  <v>0.196078431372549</v>
                </pt>
                <pt idx="109">
                  <v>0.1923076923076923</v>
                </pt>
                <pt idx="110">
                  <v>0.1851851851851852</v>
                </pt>
                <pt idx="111">
                  <v>0.1851851851851852</v>
                </pt>
                <pt idx="112">
                  <v>0.1818181818181818</v>
                </pt>
                <pt idx="113">
                  <v>0.1886792452830189</v>
                </pt>
                <pt idx="114">
                  <v>0.1923076923076923</v>
                </pt>
                <pt idx="115">
                  <v>0.196078431372549</v>
                </pt>
                <pt idx="116">
                  <v>0.196078431372549</v>
                </pt>
                <pt idx="117">
                  <v>0.196078431372549</v>
                </pt>
                <pt idx="118">
                  <v>0.1923076923076923</v>
                </pt>
                <pt idx="119">
                  <v>0.1851851851851852</v>
                </pt>
                <pt idx="120">
                  <v>0.1818181818181818</v>
                </pt>
                <pt idx="121">
                  <v>0.1785714285714286</v>
                </pt>
                <pt idx="122">
                  <v>0.1754385964912281</v>
                </pt>
                <pt idx="123">
                  <v>0.1754385964912281</v>
                </pt>
                <pt idx="124">
                  <v>0.1754385964912281</v>
                </pt>
                <pt idx="125">
                  <v>0.1694915254237288</v>
                </pt>
                <pt idx="126">
                  <v>0.1724137931034483</v>
                </pt>
                <pt idx="127">
                  <v>0.1785714285714286</v>
                </pt>
                <pt idx="128">
                  <v>0.1785714285714286</v>
                </pt>
                <pt idx="129">
                  <v>0.1785714285714286</v>
                </pt>
                <pt idx="130">
                  <v>0.1785714285714286</v>
                </pt>
                <pt idx="131">
                  <v>0.1818181818181818</v>
                </pt>
                <pt idx="132">
                  <v>0.1851851851851852</v>
                </pt>
                <pt idx="133">
                  <v>0.1851851851851852</v>
                </pt>
                <pt idx="134">
                  <v>0.1886792452830189</v>
                </pt>
                <pt idx="135">
                  <v>0.1923076923076923</v>
                </pt>
                <pt idx="136">
                  <v>0.1923076923076923</v>
                </pt>
                <pt idx="137">
                  <v>0.196078431372549</v>
                </pt>
                <pt idx="138">
                  <v>0.196078431372549</v>
                </pt>
                <pt idx="139">
                  <v>0.2</v>
                </pt>
                <pt idx="140">
                  <v>0.196078431372549</v>
                </pt>
                <pt idx="141">
                  <v>0.2</v>
                </pt>
                <pt idx="142">
                  <v>0.2040816326530612</v>
                </pt>
                <pt idx="143">
                  <v>0.2083333333333333</v>
                </pt>
                <pt idx="144">
                  <v>0.2127659574468085</v>
                </pt>
                <pt idx="145">
                  <v>0.2173913043478261</v>
                </pt>
                <pt idx="146">
                  <v>0.2127659574468085</v>
                </pt>
                <pt idx="147">
                  <v>0.2222222222222222</v>
                </pt>
                <pt idx="148">
                  <v>0.2272727272727273</v>
                </pt>
                <pt idx="149">
                  <v>0.2439024390243903</v>
                </pt>
                <pt idx="150">
                  <v>0.2439024390243903</v>
                </pt>
                <pt idx="151">
                  <v>0.25</v>
                </pt>
                <pt idx="152">
                  <v>0.2631578947368421</v>
                </pt>
                <pt idx="153">
                  <v>0.2777777777777778</v>
                </pt>
                <pt idx="154">
                  <v>0.2941176470588235</v>
                </pt>
                <pt idx="155">
                  <v>0.3125</v>
                </pt>
                <pt idx="156">
                  <v>0.3225806451612903</v>
                </pt>
                <pt idx="157">
                  <v>0.3333333333333333</v>
                </pt>
                <pt idx="158">
                  <v>0.3448275862068966</v>
                </pt>
                <pt idx="159">
                  <v>0.3448275862068966</v>
                </pt>
                <pt idx="160">
                  <v>0.3571428571428572</v>
                </pt>
                <pt idx="161">
                  <v>0.3703703703703703</v>
                </pt>
                <pt idx="162">
                  <v>0.3846153846153846</v>
                </pt>
                <pt idx="163">
                  <v>0.3846153846153846</v>
                </pt>
                <pt idx="164">
                  <v>0.4</v>
                </pt>
                <pt idx="165">
                  <v>0.4</v>
                </pt>
                <pt idx="166">
                  <v>0.4</v>
                </pt>
                <pt idx="167">
                  <v>0.4</v>
                </pt>
                <pt idx="168">
                  <v>0.4</v>
                </pt>
                <pt idx="169">
                  <v>0.4</v>
                </pt>
                <pt idx="170">
                  <v>0.4166666666666667</v>
                </pt>
                <pt idx="171">
                  <v>0.4166666666666667</v>
                </pt>
                <pt idx="172">
                  <v>0.4347826086956522</v>
                </pt>
                <pt idx="173">
                  <v>0.4347826086956522</v>
                </pt>
                <pt idx="174">
                  <v>0.4347826086956522</v>
                </pt>
                <pt idx="175">
                  <v>0.4545454545454545</v>
                </pt>
                <pt idx="176">
                  <v>0.4347826086956522</v>
                </pt>
                <pt idx="177">
                  <v>0.4347826086956522</v>
                </pt>
                <pt idx="178">
                  <v>0.4545454545454545</v>
                </pt>
                <pt idx="179">
                  <v>0.4545454545454545</v>
                </pt>
                <pt idx="180">
                  <v>0.4545454545454545</v>
                </pt>
                <pt idx="181">
                  <v>0.4545454545454545</v>
                </pt>
                <pt idx="182">
                  <v>0.4545454545454545</v>
                </pt>
                <pt idx="183">
                  <v>0.4761904761904762</v>
                </pt>
                <pt idx="184">
                  <v>0.4761904761904762</v>
                </pt>
                <pt idx="185">
                  <v>0.4761904761904762</v>
                </pt>
                <pt idx="186">
                  <v>0.4761904761904762</v>
                </pt>
                <pt idx="187">
                  <v>0.4761904761904762</v>
                </pt>
                <pt idx="188">
                  <v>0.5</v>
                </pt>
                <pt idx="189">
                  <v>0.5</v>
                </pt>
                <pt idx="190">
                  <v>0.5263157894736842</v>
                </pt>
                <pt idx="191">
                  <v>0.5263157894736842</v>
                </pt>
                <pt idx="192">
                  <v>0.5263157894736842</v>
                </pt>
                <pt idx="193">
                  <v>0.5263157894736842</v>
                </pt>
                <pt idx="194">
                  <v>0.5555555555555556</v>
                </pt>
                <pt idx="195">
                  <v>0.5555555555555556</v>
                </pt>
                <pt idx="196">
                  <v>0.5555555555555556</v>
                </pt>
                <pt idx="197">
                  <v>0.5555555555555556</v>
                </pt>
                <pt idx="198">
                  <v>0.5555555555555556</v>
                </pt>
                <pt idx="199">
                  <v>0.5555555555555556</v>
                </pt>
                <pt idx="200">
                  <v>0.5882352941176471</v>
                </pt>
                <pt idx="201">
                  <v>0.5882352941176471</v>
                </pt>
                <pt idx="202">
                  <v>0.5882352941176471</v>
                </pt>
                <pt idx="203">
                  <v>0.5882352941176471</v>
                </pt>
                <pt idx="204">
                  <v>0.625</v>
                </pt>
                <pt idx="205">
                  <v>0.625</v>
                </pt>
                <pt idx="206">
                  <v>0.625</v>
                </pt>
                <pt idx="207">
                  <v>0.625</v>
                </pt>
                <pt idx="208">
                  <v>0.625</v>
                </pt>
                <pt idx="209">
                  <v>0.625</v>
                </pt>
                <pt idx="210">
                  <v>0.625</v>
                </pt>
                <pt idx="211">
                  <v>0.625</v>
                </pt>
                <pt idx="212">
                  <v>0.625</v>
                </pt>
                <pt idx="213">
                  <v>0.6666666666666666</v>
                </pt>
                <pt idx="214">
                  <v>0.625</v>
                </pt>
                <pt idx="215">
                  <v>0.625</v>
                </pt>
                <pt idx="216">
                  <v>0.625</v>
                </pt>
                <pt idx="217">
                  <v>0.625</v>
                </pt>
                <pt idx="218">
                  <v>0.625</v>
                </pt>
                <pt idx="219">
                  <v>0.625</v>
                </pt>
                <pt idx="220">
                  <v>0.625</v>
                </pt>
                <pt idx="221">
                  <v>0.625</v>
                </pt>
                <pt idx="222">
                  <v>0.625</v>
                </pt>
                <pt idx="223">
                  <v>0.5882352941176471</v>
                </pt>
                <pt idx="224">
                  <v>0.5882352941176471</v>
                </pt>
                <pt idx="225">
                  <v>0.5555555555555556</v>
                </pt>
                <pt idx="226">
                  <v>0.4545454545454545</v>
                </pt>
                <pt idx="227">
                  <v>0.3333333333333333</v>
                </pt>
                <pt idx="228">
                  <v>0.2380952380952381</v>
                </pt>
                <pt idx="229">
                  <v>0.25</v>
                </pt>
                <pt idx="230">
                  <v>0.2702702702702702</v>
                </pt>
                <pt idx="231">
                  <v>0.2941176470588235</v>
                </pt>
                <pt idx="232">
                  <v>0.303030303030303</v>
                </pt>
                <pt idx="233">
                  <v>0.3125</v>
                </pt>
                <pt idx="234">
                  <v>0.3333333333333333</v>
                </pt>
                <pt idx="235">
                  <v>0.3448275862068966</v>
                </pt>
                <pt idx="236">
                  <v>0.3571428571428572</v>
                </pt>
                <pt idx="237">
                  <v>0.3703703703703703</v>
                </pt>
                <pt idx="238">
                  <v>0.4</v>
                </pt>
                <pt idx="239">
                  <v>0.4761904761904762</v>
                </pt>
                <pt idx="240">
                  <v>0.5555555555555556</v>
                </pt>
                <pt idx="241">
                  <v>0.625</v>
                </pt>
                <pt idx="242">
                  <v>0.6666666666666666</v>
                </pt>
                <pt idx="243">
                  <v>0.7692307692307692</v>
                </pt>
                <pt idx="244">
                  <v>0.8333333333333334</v>
                </pt>
                <pt idx="245">
                  <v>0.8333333333333334</v>
                </pt>
                <pt idx="246">
                  <v>0.9090909090909091</v>
                </pt>
                <pt idx="247">
                  <v>0.9090909090909091</v>
                </pt>
                <pt idx="248">
                  <v>0.9090909090909091</v>
                </pt>
                <pt idx="249">
                  <v>1</v>
                </pt>
                <pt idx="250">
                  <v>1</v>
                </pt>
                <pt idx="251">
                  <v>1</v>
                </pt>
                <pt idx="252">
                  <v>1</v>
                </pt>
                <pt idx="253">
                  <v>1</v>
                </pt>
                <pt idx="254">
                  <v>1</v>
                </pt>
                <pt idx="255">
                  <v>1</v>
                </pt>
                <pt idx="256">
                  <v>0.9090909090909091</v>
                </pt>
                <pt idx="257">
                  <v>0.9090909090909091</v>
                </pt>
                <pt idx="258">
                  <v>0.8333333333333334</v>
                </pt>
                <pt idx="259">
                  <v>0.8333333333333334</v>
                </pt>
                <pt idx="260">
                  <v>0.8333333333333334</v>
                </pt>
                <pt idx="261">
                  <v>0.7692307692307692</v>
                </pt>
                <pt idx="262">
                  <v>0.7692307692307692</v>
                </pt>
                <pt idx="263">
                  <v>0.7692307692307692</v>
                </pt>
                <pt idx="264">
                  <v>0.7142857142857143</v>
                </pt>
                <pt idx="265">
                  <v>0.6666666666666666</v>
                </pt>
                <pt idx="266">
                  <v>0.6666666666666666</v>
                </pt>
                <pt idx="267">
                  <v>0.6666666666666666</v>
                </pt>
                <pt idx="268">
                  <v>0.6666666666666666</v>
                </pt>
                <pt idx="269">
                  <v>0.7142857142857143</v>
                </pt>
                <pt idx="270">
                  <v>0.7142857142857143</v>
                </pt>
                <pt idx="271">
                  <v>0.6666666666666666</v>
                </pt>
                <pt idx="272">
                  <v>0.625</v>
                </pt>
                <pt idx="273">
                  <v>0.5882352941176471</v>
                </pt>
                <pt idx="274">
                  <v>0.5882352941176471</v>
                </pt>
                <pt idx="275">
                  <v>0.5882352941176471</v>
                </pt>
                <pt idx="276">
                  <v>0.5882352941176471</v>
                </pt>
                <pt idx="277">
                  <v>0.5882352941176471</v>
                </pt>
                <pt idx="278">
                  <v>0.5882352941176471</v>
                </pt>
                <pt idx="279">
                  <v>0.5555555555555556</v>
                </pt>
                <pt idx="280">
                  <v>0.5555555555555556</v>
                </pt>
                <pt idx="281">
                  <v>0.5263157894736842</v>
                </pt>
                <pt idx="282">
                  <v>0.5263157894736842</v>
                </pt>
                <pt idx="283">
                  <v>0.5263157894736842</v>
                </pt>
                <pt idx="284">
                  <v>0.5</v>
                </pt>
                <pt idx="285">
                  <v>0.4761904761904762</v>
                </pt>
                <pt idx="286">
                  <v>0.4545454545454545</v>
                </pt>
                <pt idx="287">
                  <v>0.4347826086956522</v>
                </pt>
                <pt idx="288">
                  <v>0.4347826086956522</v>
                </pt>
                <pt idx="289">
                  <v>0.4347826086956522</v>
                </pt>
                <pt idx="290">
                  <v>0.4166666666666667</v>
                </pt>
                <pt idx="291">
                  <v>0.4</v>
                </pt>
              </numCache>
            </numRef>
          </val>
          <smooth val="0"/>
        </ser>
        <dLbls>
          <showLegendKey val="0"/>
          <showVal val="0"/>
          <showCatName val="0"/>
          <showSerName val="0"/>
          <showPercent val="0"/>
          <showBubbleSize val="0"/>
        </dLbls>
        <smooth val="0"/>
        <axId val="986707216"/>
        <axId val="986717296"/>
      </lineChart>
      <catAx>
        <axId val="986707216"/>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986717296"/>
        <crosses val="autoZero"/>
        <auto val="1"/>
        <lblAlgn val="ctr"/>
        <lblOffset val="100"/>
        <noMultiLvlLbl val="0"/>
      </catAx>
      <valAx>
        <axId val="986717296"/>
        <scaling>
          <orientation val="minMax"/>
        </scaling>
        <delete val="0"/>
        <axPos val="l"/>
        <majorGridlines>
          <spPr>
            <a:l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986707216"/>
        <crosses val="autoZero"/>
        <crossBetween val="between"/>
      </valAx>
    </plotArea>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solidFill>
                <a:latin typeface="+mn-lt"/>
                <a:ea typeface="+mn-ea"/>
                <a:cs typeface="+mn-cs"/>
              </a:defRPr>
            </a:pPr>
            <a:r>
              <a:rPr lang="en-GB">
                <a:solidFill>
                  <a:schemeClr val="tx1"/>
                </a:solidFill>
              </a:rPr>
              <a:t>Labour Market Flows</a:t>
            </a:r>
            <a:r>
              <a:rPr lang="en-GB" baseline="0">
                <a:solidFill>
                  <a:schemeClr val="tx1"/>
                </a:solidFill>
              </a:rPr>
              <a:t xml:space="preserve"> (Calendar Years)</a:t>
            </a:r>
            <a:endParaRPr lang="en-GB">
              <a:solidFill>
                <a:schemeClr val="tx1"/>
              </a:solidFill>
            </a:endParaRPr>
          </a:p>
        </rich>
      </tx>
      <overlay val="0"/>
      <spPr>
        <a:noFill/>
        <a:ln w="25400">
          <a:noFill/>
          <a:prstDash val="solid"/>
        </a:ln>
      </spPr>
    </title>
    <plotArea>
      <layout/>
      <barChart>
        <barDir val="col"/>
        <grouping val="clustered"/>
        <varyColors val="0"/>
        <ser>
          <idx val="1"/>
          <order val="0"/>
          <tx>
            <strRef>
              <f>'Labour market flows SA'!$AV$20</f>
              <strCache>
                <ptCount val="1"/>
                <pt idx="0">
                  <v>2020</v>
                </pt>
              </strCache>
            </strRef>
          </tx>
          <spPr>
            <a:solidFill>
              <a:srgbClr val="7B005B"/>
            </a:solidFill>
            <a:ln w="25400">
              <a:noFill/>
              <a:prstDash val="solid"/>
            </a:ln>
          </spPr>
          <invertIfNegative val="0"/>
          <cat>
            <strRef>
              <f>'Labour market flows SA'!$AW$18:$BC$18</f>
              <strCache>
                <ptCount val="7"/>
                <pt idx="0">
                  <v>Employment to Unemployment</v>
                </pt>
                <pt idx="1">
                  <v>Employment to Economic Inactivity</v>
                </pt>
                <pt idx="2">
                  <v>Unemployment to Employment</v>
                </pt>
                <pt idx="3">
                  <v>Unemployment to Economic Inactivity</v>
                </pt>
                <pt idx="4">
                  <v>Economic Inactivity to Employment</v>
                </pt>
                <pt idx="5">
                  <v>Economic Inactivity to Unemployment</v>
                </pt>
                <pt idx="6">
                  <v>Job to job changes</v>
                </pt>
              </strCache>
            </strRef>
          </cat>
          <val>
            <numRef>
              <f>'Labour market flows SA'!$AW$20:$BC$20</f>
              <numCache>
                <formatCode>#,##0,</formatCode>
                <ptCount val="7"/>
                <pt idx="0">
                  <v>390784.2592037733</v>
                </pt>
                <pt idx="1">
                  <v>664050.4056036402</v>
                </pt>
                <pt idx="2">
                  <v>395023.6424079112</v>
                </pt>
                <pt idx="3">
                  <v>317001.6164967908</v>
                </pt>
                <pt idx="4">
                  <v>514205.3334943135</v>
                </pt>
                <pt idx="5">
                  <v>443392.446282278</v>
                </pt>
                <pt idx="6">
                  <v>627658.5414618435</v>
                </pt>
              </numCache>
            </numRef>
          </val>
        </ser>
        <ser>
          <idx val="2"/>
          <order val="1"/>
          <tx>
            <strRef>
              <f>'Labour market flows SA'!$AV$21</f>
              <strCache>
                <ptCount val="1"/>
                <pt idx="0">
                  <v>2021</v>
                </pt>
              </strCache>
            </strRef>
          </tx>
          <spPr>
            <a:solidFill>
              <a:srgbClr val="A90083"/>
            </a:solidFill>
            <a:ln w="25400">
              <a:noFill/>
              <a:prstDash val="solid"/>
            </a:ln>
          </spPr>
          <invertIfNegative val="0"/>
          <cat>
            <strRef>
              <f>'Labour market flows SA'!$AW$18:$BC$18</f>
              <strCache>
                <ptCount val="7"/>
                <pt idx="0">
                  <v>Employment to Unemployment</v>
                </pt>
                <pt idx="1">
                  <v>Employment to Economic Inactivity</v>
                </pt>
                <pt idx="2">
                  <v>Unemployment to Employment</v>
                </pt>
                <pt idx="3">
                  <v>Unemployment to Economic Inactivity</v>
                </pt>
                <pt idx="4">
                  <v>Economic Inactivity to Employment</v>
                </pt>
                <pt idx="5">
                  <v>Economic Inactivity to Unemployment</v>
                </pt>
                <pt idx="6">
                  <v>Job to job changes</v>
                </pt>
              </strCache>
            </strRef>
          </cat>
          <val>
            <numRef>
              <f>'Labour market flows SA'!$AW$21:$BC$21</f>
              <numCache>
                <formatCode>#,##0,</formatCode>
                <ptCount val="7"/>
                <pt idx="0">
                  <v>287868.514723348</v>
                </pt>
                <pt idx="1">
                  <v>619081.1519650818</v>
                </pt>
                <pt idx="2">
                  <v>522839.9222808322</v>
                </pt>
                <pt idx="3">
                  <v>321353.0816516128</v>
                </pt>
                <pt idx="4">
                  <v>602302.1793959253</v>
                </pt>
                <pt idx="5">
                  <v>458427.6303398128</v>
                </pt>
                <pt idx="6">
                  <v>885266.1540201732</v>
                </pt>
              </numCache>
            </numRef>
          </val>
        </ser>
        <ser>
          <idx val="3"/>
          <order val="2"/>
          <tx>
            <strRef>
              <f>'Labour market flows SA'!$AV$22</f>
              <strCache>
                <ptCount val="1"/>
                <pt idx="0">
                  <v>2022</v>
                </pt>
              </strCache>
            </strRef>
          </tx>
          <spPr>
            <a:solidFill>
              <a:srgbClr val="D9DDEA"/>
            </a:solidFill>
            <a:ln w="25400">
              <a:noFill/>
              <a:prstDash val="solid"/>
            </a:ln>
          </spPr>
          <invertIfNegative val="0"/>
          <cat>
            <strRef>
              <f>'Labour market flows SA'!$AW$18:$BC$18</f>
              <strCache>
                <ptCount val="7"/>
                <pt idx="0">
                  <v>Employment to Unemployment</v>
                </pt>
                <pt idx="1">
                  <v>Employment to Economic Inactivity</v>
                </pt>
                <pt idx="2">
                  <v>Unemployment to Employment</v>
                </pt>
                <pt idx="3">
                  <v>Unemployment to Economic Inactivity</v>
                </pt>
                <pt idx="4">
                  <v>Economic Inactivity to Employment</v>
                </pt>
                <pt idx="5">
                  <v>Economic Inactivity to Unemployment</v>
                </pt>
                <pt idx="6">
                  <v>Job to job changes</v>
                </pt>
              </strCache>
            </strRef>
          </cat>
          <val>
            <numRef>
              <f>'Labour market flows SA'!$AW$22:$BC$22</f>
              <numCache>
                <formatCode>#,##0,</formatCode>
                <ptCount val="7"/>
                <pt idx="0">
                  <v>260801.7608843963</v>
                </pt>
                <pt idx="1">
                  <v>619821.9584544485</v>
                </pt>
                <pt idx="2">
                  <v>414329.3365831287</v>
                </pt>
                <pt idx="3">
                  <v>301263.7013907595</v>
                </pt>
                <pt idx="4">
                  <v>635579.0067757037</v>
                </pt>
                <pt idx="5">
                  <v>423293.31434841</v>
                </pt>
                <pt idx="6">
                  <v>951869.528746978</v>
                </pt>
              </numCache>
            </numRef>
          </val>
        </ser>
        <ser>
          <idx val="4"/>
          <order val="3"/>
          <tx>
            <strRef>
              <f>'Labour market flows SA'!$AV$23</f>
              <strCache>
                <ptCount val="1"/>
                <pt idx="0">
                  <v>2023</v>
                </pt>
              </strCache>
            </strRef>
          </tx>
          <spPr>
            <a:solidFill>
              <a:srgbClr val="777D96"/>
            </a:solidFill>
            <a:ln w="25400">
              <a:noFill/>
              <a:prstDash val="solid"/>
            </a:ln>
          </spPr>
          <invertIfNegative val="0"/>
          <cat>
            <strRef>
              <f>'Labour market flows SA'!$AW$18:$BC$18</f>
              <strCache>
                <ptCount val="7"/>
                <pt idx="0">
                  <v>Employment to Unemployment</v>
                </pt>
                <pt idx="1">
                  <v>Employment to Economic Inactivity</v>
                </pt>
                <pt idx="2">
                  <v>Unemployment to Employment</v>
                </pt>
                <pt idx="3">
                  <v>Unemployment to Economic Inactivity</v>
                </pt>
                <pt idx="4">
                  <v>Economic Inactivity to Employment</v>
                </pt>
                <pt idx="5">
                  <v>Economic Inactivity to Unemployment</v>
                </pt>
                <pt idx="6">
                  <v>Job to job changes</v>
                </pt>
              </strCache>
            </strRef>
          </cat>
          <val>
            <numRef>
              <f>'Labour market flows SA'!$AW$23:$BC$23</f>
              <numCache>
                <formatCode>#,##0,</formatCode>
                <ptCount val="7"/>
                <pt idx="0">
                  <v>301266.596230866</v>
                </pt>
                <pt idx="1">
                  <v>608864.8012123945</v>
                </pt>
                <pt idx="2">
                  <v>475838.2268470692</v>
                </pt>
                <pt idx="3">
                  <v>315024.0119901458</v>
                </pt>
                <pt idx="4">
                  <v>565562.7838756291</v>
                </pt>
                <pt idx="5">
                  <v>479756.135852002</v>
                </pt>
                <pt idx="6">
                  <v>835585.6304969733</v>
                </pt>
              </numCache>
            </numRef>
          </val>
        </ser>
        <ser>
          <idx val="5"/>
          <order val="4"/>
          <tx>
            <strRef>
              <f>'Labour market flows SA'!$AV$24</f>
              <strCache>
                <ptCount val="1"/>
                <pt idx="0">
                  <v>2024</v>
                </pt>
              </strCache>
            </strRef>
          </tx>
          <spPr>
            <a:solidFill>
              <a:srgbClr val="A3ABCC"/>
            </a:solidFill>
            <a:ln w="28575" cap="rnd">
              <a:noFill/>
              <a:prstDash val="solid"/>
              <a:round/>
            </a:ln>
          </spPr>
          <invertIfNegative val="0"/>
          <cat>
            <strRef>
              <f>'Labour market flows SA'!$AW$18:$BC$18</f>
              <strCache>
                <ptCount val="7"/>
                <pt idx="0">
                  <v>Employment to Unemployment</v>
                </pt>
                <pt idx="1">
                  <v>Employment to Economic Inactivity</v>
                </pt>
                <pt idx="2">
                  <v>Unemployment to Employment</v>
                </pt>
                <pt idx="3">
                  <v>Unemployment to Economic Inactivity</v>
                </pt>
                <pt idx="4">
                  <v>Economic Inactivity to Employment</v>
                </pt>
                <pt idx="5">
                  <v>Economic Inactivity to Unemployment</v>
                </pt>
                <pt idx="6">
                  <v>Job to job changes</v>
                </pt>
              </strCache>
            </strRef>
          </cat>
          <val>
            <numRef>
              <f>'Labour market flows SA'!$AW$24:$BC$24</f>
              <numCache>
                <formatCode>#,##0,</formatCode>
                <ptCount val="7"/>
                <pt idx="0">
                  <v>301828.1985093447</v>
                </pt>
                <pt idx="1">
                  <v>593297.2161595348</v>
                </pt>
                <pt idx="2">
                  <v>427283.612977945</v>
                </pt>
                <pt idx="3">
                  <v>339064.4125623539</v>
                </pt>
                <pt idx="4">
                  <v>650903.364829571</v>
                </pt>
                <pt idx="5">
                  <v>502658.6659048371</v>
                </pt>
                <pt idx="6">
                  <v>695822.8083927811</v>
                </pt>
              </numCache>
            </numRef>
          </val>
        </ser>
        <ser>
          <idx val="6"/>
          <order val="5"/>
          <tx>
            <strRef>
              <f>'Labour market flows SA'!$AV$25</f>
              <strCache>
                <ptCount val="1"/>
                <pt idx="0">
                  <v>Q1, Q2 and Q3 2025</v>
                </pt>
              </strCache>
            </strRef>
          </tx>
          <spPr>
            <a:solidFill>
              <a:srgbClr val="00285F"/>
            </a:solidFill>
            <a:ln>
              <a:prstDash val="solid"/>
            </a:ln>
          </spPr>
          <invertIfNegative val="0"/>
          <cat>
            <strRef>
              <f>'Labour market flows SA'!$AW$18:$BC$18</f>
              <strCache>
                <ptCount val="7"/>
                <pt idx="0">
                  <v>Employment to Unemployment</v>
                </pt>
                <pt idx="1">
                  <v>Employment to Economic Inactivity</v>
                </pt>
                <pt idx="2">
                  <v>Unemployment to Employment</v>
                </pt>
                <pt idx="3">
                  <v>Unemployment to Economic Inactivity</v>
                </pt>
                <pt idx="4">
                  <v>Economic Inactivity to Employment</v>
                </pt>
                <pt idx="5">
                  <v>Economic Inactivity to Unemployment</v>
                </pt>
                <pt idx="6">
                  <v>Job to job changes</v>
                </pt>
              </strCache>
            </strRef>
          </cat>
          <val>
            <numRef>
              <f>'Labour market flows SA'!$AW$25:$BC$25</f>
              <numCache>
                <formatCode>#,##0,</formatCode>
                <ptCount val="7"/>
                <pt idx="0">
                  <v>328359.5883560273</v>
                </pt>
                <pt idx="1">
                  <v>573277.4586744556</v>
                </pt>
                <pt idx="2">
                  <v>464918.0265440017</v>
                </pt>
                <pt idx="3">
                  <v>313340.465944694</v>
                </pt>
                <pt idx="4">
                  <v>624566.6606628597</v>
                </pt>
                <pt idx="5">
                  <v>512679.4254138283</v>
                </pt>
                <pt idx="6">
                  <v>720861.5117009786</v>
                </pt>
              </numCache>
            </numRef>
          </val>
        </ser>
        <dLbls>
          <showLegendKey val="0"/>
          <showVal val="0"/>
          <showCatName val="0"/>
          <showSerName val="0"/>
          <showPercent val="0"/>
          <showBubbleSize val="0"/>
        </dLbls>
        <gapWidth val="150"/>
        <axId val="1253552912"/>
        <axId val="1"/>
      </barChart>
      <lineChart>
        <grouping val="stacked"/>
        <varyColors val="0"/>
        <ser>
          <idx val="7"/>
          <order val="7"/>
          <tx>
            <strRef>
              <f>'Labour market flows SA'!$AV$19</f>
              <strCache>
                <ptCount val="1"/>
                <pt idx="0">
                  <v>Avg 2015-2019</v>
                </pt>
              </strCache>
            </strRef>
          </tx>
          <spPr>
            <a:ln>
              <a:noFill/>
              <a:prstDash val="solid"/>
            </a:ln>
          </spPr>
          <marker>
            <symbol val="diamond"/>
            <size val="13"/>
            <spPr>
              <a:solidFill>
                <a:srgbClr val="550137"/>
              </a:solidFill>
              <a:ln>
                <a:noFill/>
                <a:prstDash val="solid"/>
              </a:ln>
            </spPr>
          </marker>
          <cat>
            <strRef>
              <f>'Labour market flows SA'!$AW$18:$BC$18</f>
              <strCache>
                <ptCount val="7"/>
                <pt idx="0">
                  <v>Employment to Unemployment</v>
                </pt>
                <pt idx="1">
                  <v>Employment to Economic Inactivity</v>
                </pt>
                <pt idx="2">
                  <v>Unemployment to Employment</v>
                </pt>
                <pt idx="3">
                  <v>Unemployment to Economic Inactivity</v>
                </pt>
                <pt idx="4">
                  <v>Economic Inactivity to Employment</v>
                </pt>
                <pt idx="5">
                  <v>Economic Inactivity to Unemployment</v>
                </pt>
                <pt idx="6">
                  <v>Job to job changes</v>
                </pt>
              </strCache>
            </strRef>
          </cat>
          <val>
            <numRef>
              <f>'Labour market flows SA'!$AW$19:$BC$19</f>
              <numCache>
                <formatCode>#,##0,</formatCode>
                <ptCount val="7"/>
                <pt idx="0">
                  <v>298472.0948235284</v>
                </pt>
                <pt idx="1">
                  <v>552261.6385973971</v>
                </pt>
                <pt idx="2">
                  <v>436321.8396061474</v>
                </pt>
                <pt idx="3">
                  <v>295547.4062376772</v>
                </pt>
                <pt idx="4">
                  <v>565870.3086221502</v>
                </pt>
                <pt idx="5">
                  <v>394717.2177730337</v>
                </pt>
                <pt idx="6">
                  <v>756743.2880754734</v>
                </pt>
              </numCache>
            </numRef>
          </val>
          <smooth val="0"/>
        </ser>
        <dLbls>
          <showLegendKey val="0"/>
          <showVal val="0"/>
          <showCatName val="0"/>
          <showSerName val="0"/>
          <showPercent val="0"/>
          <showBubbleSize val="0"/>
        </dLbls>
        <marker val="1"/>
        <smooth val="0"/>
        <axId val="81857599"/>
        <axId val="395236927"/>
      </lineChart>
      <catAx>
        <axId val="1253552912"/>
        <scaling>
          <orientation val="minMax"/>
        </scaling>
        <delete val="0"/>
        <axPos val="b"/>
        <numFmt formatCode="General" sourceLinked="1"/>
        <majorTickMark val="out"/>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1"/>
        <crosses val="autoZero"/>
        <auto val="1"/>
        <lblAlgn val="ctr"/>
        <lblOffset val="100"/>
        <noMultiLvlLbl val="0"/>
      </catAx>
      <valAx>
        <axId val="1"/>
        <scaling>
          <orientation val="minMax"/>
        </scaling>
        <delete val="0"/>
        <axPos val="l"/>
        <majorGridlines>
          <spPr>
            <a:ln w="9525" cap="flat" cmpd="sng" algn="ctr">
              <a:solidFill>
                <a:schemeClr val="tx1">
                  <a:lumMod val="15000"/>
                  <a:lumOff val="85000"/>
                </a:schemeClr>
              </a:solidFill>
              <a:prstDash val="solid"/>
              <a:round/>
            </a:ln>
          </spPr>
        </majorGridlines>
        <title>
          <tx>
            <rich>
              <a:bodyPr/>
              <a:lstStyle/>
              <a:p>
                <a:pPr>
                  <a:defRPr/>
                </a:pPr>
                <a:r>
                  <a:rPr lang="en-GB" sz="1000" b="0" i="0" strike="noStrike" kern="1200" baseline="0">
                    <a:solidFill>
                      <a:sysClr val="windowText" lastClr="000000"/>
                    </a:solidFill>
                    <a:latin typeface="Arial" panose="020B0604020202020204" pitchFamily="34" charset="0"/>
                    <a:cs typeface="Arial" panose="020B0604020202020204" pitchFamily="34" charset="0"/>
                  </a:rPr>
                  <a:t>Seasonally adjusted, people aged 16-64, UK (thousands)</a:t>
                </a:r>
              </a:p>
            </rich>
          </tx>
          <overlay val="0"/>
        </title>
        <numFmt formatCode="#,##0," sourceLinked="1"/>
        <majorTickMark val="none"/>
        <minorTickMark val="none"/>
        <tickLblPos val="nextTo"/>
        <spPr>
          <a:ln w="9525">
            <a:noFill/>
            <a:prstDash val="solid"/>
          </a:ln>
        </spPr>
        <txPr>
          <a:bodyPr rot="-60000000" spcFirstLastPara="1" vertOverflow="ellipsis" vert="horz" wrap="square" anchor="ctr" anchorCtr="1"/>
          <a:lstStyle/>
          <a:p>
            <a:pPr>
              <a:defRPr sz="900" b="0" i="0" strike="noStrike" kern="1200" baseline="0">
                <a:solidFill>
                  <a:schemeClr val="tx1"/>
                </a:solidFill>
                <a:latin typeface="+mn-lt"/>
                <a:ea typeface="+mn-ea"/>
                <a:cs typeface="+mn-cs"/>
              </a:defRPr>
            </a:pPr>
            <a:r>
              <a:t/>
            </a:r>
            <a:endParaRPr lang="en-US"/>
          </a:p>
        </txPr>
        <crossAx val="1253552912"/>
        <crosses val="autoZero"/>
        <crossBetween val="between"/>
      </valAx>
      <catAx>
        <axId val="81857599"/>
        <scaling>
          <orientation val="minMax"/>
        </scaling>
        <delete val="1"/>
        <axPos val="b"/>
        <numFmt formatCode="General" sourceLinked="1"/>
        <majorTickMark val="out"/>
        <minorTickMark val="none"/>
        <tickLblPos val="nextTo"/>
        <crossAx val="395236927"/>
        <crosses val="autoZero"/>
        <auto val="1"/>
        <lblAlgn val="ctr"/>
        <lblOffset val="100"/>
        <noMultiLvlLbl val="0"/>
      </catAx>
      <valAx>
        <axId val="395236927"/>
        <scaling>
          <orientation val="minMax"/>
          <max val="1000000"/>
        </scaling>
        <delete val="0"/>
        <axPos val="r"/>
        <numFmt formatCode="#,##0," sourceLinked="1"/>
        <majorTickMark val="out"/>
        <minorTickMark val="none"/>
        <crossAx val="81857599"/>
        <crosses val="max"/>
        <crossBetween val="between"/>
      </valAx>
    </plotArea>
    <legend>
      <legendPos val="b"/>
      <overlay val="0"/>
      <spPr>
        <a:noFill/>
        <a:ln w="25400">
          <a:noFill/>
          <a:prstDash val="solid"/>
        </a:ln>
      </spPr>
      <txPr>
        <a:bodyPr rot="0" spcFirstLastPara="1" vertOverflow="ellipsis" vert="horz" wrap="square" anchor="ctr" anchorCtr="1"/>
        <a:lstStyle/>
        <a:p>
          <a:pPr>
            <a:defRPr sz="1050" b="0" i="0" strike="noStrike" kern="1200" baseline="0">
              <a:solidFill>
                <a:schemeClr val="tx1">
                  <a:lumMod val="65000"/>
                  <a:lumOff val="35000"/>
                </a:schemeClr>
              </a:solidFill>
              <a:latin typeface="+mn-lt"/>
              <a:ea typeface="+mn-ea"/>
              <a:cs typeface="+mn-cs"/>
            </a:defRPr>
          </a:pPr>
          <a:r>
            <a:t/>
          </a:r>
          <a:endParaRPr lang="en-US"/>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7.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solidFill>
                <a:latin typeface="+mn-lt"/>
                <a:ea typeface="+mn-ea"/>
                <a:cs typeface="+mn-cs"/>
              </a:defRPr>
            </a:pPr>
            <a:r>
              <a:rPr lang="en-GB">
                <a:solidFill>
                  <a:schemeClr val="tx1"/>
                </a:solidFill>
              </a:rPr>
              <a:t>Financial year average</a:t>
            </a:r>
          </a:p>
        </rich>
      </tx>
      <overlay val="0"/>
      <spPr>
        <a:noFill/>
        <a:ln w="25400">
          <a:noFill/>
          <a:prstDash val="solid"/>
        </a:ln>
      </spPr>
    </title>
    <plotArea>
      <layout/>
      <barChart>
        <barDir val="col"/>
        <grouping val="clustered"/>
        <varyColors val="0"/>
        <ser>
          <idx val="0"/>
          <order val="0"/>
          <tx>
            <strRef>
              <f>'Labour market flows SA'!$AV$10</f>
              <strCache>
                <ptCount val="1"/>
                <pt idx="0">
                  <v>Avg Jul-Sep 2015 to Apr-Jun 2020</v>
                </pt>
              </strCache>
            </strRef>
          </tx>
          <spPr>
            <a:solidFill>
              <a:srgbClr val="550137"/>
            </a:solidFill>
            <a:ln w="25400">
              <a:noFill/>
              <a:prstDash val="solid"/>
            </a:ln>
          </spPr>
          <invertIfNegative val="0"/>
          <cat>
            <strRef>
              <f>'Labour market flows SA'!$AW$9:$BC$9</f>
              <strCache>
                <ptCount val="7"/>
                <pt idx="0">
                  <v>Employment to Unemployment</v>
                </pt>
                <pt idx="1">
                  <v>Employment to Economic Inactivity</v>
                </pt>
                <pt idx="2">
                  <v>Unemployment to Employment</v>
                </pt>
                <pt idx="3">
                  <v>Unemployment to Economic Inactivity</v>
                </pt>
                <pt idx="4">
                  <v>Economic Inactivity to Employment</v>
                </pt>
                <pt idx="5">
                  <v>Economic Inactivity to Unemployment</v>
                </pt>
                <pt idx="6">
                  <v>Job to job changes</v>
                </pt>
              </strCache>
            </strRef>
          </cat>
          <val>
            <numRef>
              <f>'Labour market flows SA'!$AW$10:$BC$10</f>
              <numCache>
                <formatCode>#,##0,</formatCode>
                <ptCount val="7"/>
                <pt idx="0">
                  <v>300817.7957662143</v>
                </pt>
                <pt idx="1">
                  <v>567830.9318475096</v>
                </pt>
                <pt idx="2">
                  <v>425540.5779979802</v>
                </pt>
                <pt idx="3">
                  <v>296392.7470181453</v>
                </pt>
                <pt idx="4">
                  <v>565767.1367431665</v>
                </pt>
                <pt idx="5">
                  <v>389735.3991605171</v>
                </pt>
                <pt idx="6">
                  <v>752537.7434542838</v>
                </pt>
              </numCache>
            </numRef>
          </val>
        </ser>
        <ser>
          <idx val="1"/>
          <order val="1"/>
          <tx>
            <strRef>
              <f>'Labour market flows SA'!$AV$11</f>
              <strCache>
                <ptCount val="1"/>
                <pt idx="0">
                  <v>2020/21</v>
                </pt>
              </strCache>
            </strRef>
          </tx>
          <spPr>
            <a:solidFill>
              <a:srgbClr val="7B005B"/>
            </a:solidFill>
            <a:ln w="25400">
              <a:noFill/>
              <a:prstDash val="solid"/>
            </a:ln>
          </spPr>
          <invertIfNegative val="0"/>
          <cat>
            <strRef>
              <f>'Labour market flows SA'!$AW$9:$BC$9</f>
              <strCache>
                <ptCount val="7"/>
                <pt idx="0">
                  <v>Employment to Unemployment</v>
                </pt>
                <pt idx="1">
                  <v>Employment to Economic Inactivity</v>
                </pt>
                <pt idx="2">
                  <v>Unemployment to Employment</v>
                </pt>
                <pt idx="3">
                  <v>Unemployment to Economic Inactivity</v>
                </pt>
                <pt idx="4">
                  <v>Economic Inactivity to Employment</v>
                </pt>
                <pt idx="5">
                  <v>Economic Inactivity to Unemployment</v>
                </pt>
                <pt idx="6">
                  <v>Job to job changes</v>
                </pt>
              </strCache>
            </strRef>
          </cat>
          <val>
            <numRef>
              <f>'Labour market flows SA'!$AW$11:$BC$11</f>
              <numCache>
                <formatCode>#,##0,</formatCode>
                <ptCount val="7"/>
                <pt idx="0">
                  <v>351032.3647112843</v>
                </pt>
                <pt idx="1">
                  <v>600418.5896090113</v>
                </pt>
                <pt idx="2">
                  <v>468857.4387575815</v>
                </pt>
                <pt idx="3">
                  <v>313355.740233591</v>
                </pt>
                <pt idx="4">
                  <v>530999.7654209509</v>
                </pt>
                <pt idx="5">
                  <v>469119.1391984193</v>
                </pt>
                <pt idx="6">
                  <v>685284.4204707165</v>
                </pt>
              </numCache>
            </numRef>
          </val>
        </ser>
        <ser>
          <idx val="2"/>
          <order val="2"/>
          <tx>
            <strRef>
              <f>'Labour market flows SA'!$AV$12</f>
              <strCache>
                <ptCount val="1"/>
                <pt idx="0">
                  <v>2021/22</v>
                </pt>
              </strCache>
            </strRef>
          </tx>
          <spPr>
            <a:solidFill>
              <a:srgbClr val="A90083"/>
            </a:solidFill>
            <a:ln w="25400">
              <a:noFill/>
              <a:prstDash val="solid"/>
            </a:ln>
          </spPr>
          <invertIfNegative val="0"/>
          <cat>
            <strRef>
              <f>'Labour market flows SA'!$AW$9:$BC$9</f>
              <strCache>
                <ptCount val="7"/>
                <pt idx="0">
                  <v>Employment to Unemployment</v>
                </pt>
                <pt idx="1">
                  <v>Employment to Economic Inactivity</v>
                </pt>
                <pt idx="2">
                  <v>Unemployment to Employment</v>
                </pt>
                <pt idx="3">
                  <v>Unemployment to Economic Inactivity</v>
                </pt>
                <pt idx="4">
                  <v>Economic Inactivity to Employment</v>
                </pt>
                <pt idx="5">
                  <v>Economic Inactivity to Unemployment</v>
                </pt>
                <pt idx="6">
                  <v>Job to job changes</v>
                </pt>
              </strCache>
            </strRef>
          </cat>
          <val>
            <numRef>
              <f>'Labour market flows SA'!$AW$12:$BC$12</f>
              <numCache>
                <formatCode>#,##0,</formatCode>
                <ptCount val="7"/>
                <pt idx="0">
                  <v>271081.7808274435</v>
                </pt>
                <pt idx="1">
                  <v>648192.9850141213</v>
                </pt>
                <pt idx="2">
                  <v>482138.0774922537</v>
                </pt>
                <pt idx="3">
                  <v>307260.4798405223</v>
                </pt>
                <pt idx="4">
                  <v>620149.9763265523</v>
                </pt>
                <pt idx="5">
                  <v>434244.892761343</v>
                </pt>
                <pt idx="6">
                  <v>983083.852479434</v>
                </pt>
              </numCache>
            </numRef>
          </val>
        </ser>
        <ser>
          <idx val="3"/>
          <order val="3"/>
          <tx>
            <strRef>
              <f>'Labour market flows SA'!$AV$13</f>
              <strCache>
                <ptCount val="1"/>
                <pt idx="0">
                  <v>2022/23</v>
                </pt>
              </strCache>
            </strRef>
          </tx>
          <spPr>
            <a:solidFill>
              <a:srgbClr val="D9DDEA"/>
            </a:solidFill>
            <a:ln w="25400">
              <a:noFill/>
              <a:prstDash val="solid"/>
            </a:ln>
          </spPr>
          <invertIfNegative val="0"/>
          <cat>
            <strRef>
              <f>'Labour market flows SA'!$AW$9:$BC$9</f>
              <strCache>
                <ptCount val="7"/>
                <pt idx="0">
                  <v>Employment to Unemployment</v>
                </pt>
                <pt idx="1">
                  <v>Employment to Economic Inactivity</v>
                </pt>
                <pt idx="2">
                  <v>Unemployment to Employment</v>
                </pt>
                <pt idx="3">
                  <v>Unemployment to Economic Inactivity</v>
                </pt>
                <pt idx="4">
                  <v>Economic Inactivity to Employment</v>
                </pt>
                <pt idx="5">
                  <v>Economic Inactivity to Unemployment</v>
                </pt>
                <pt idx="6">
                  <v>Job to job changes</v>
                </pt>
              </strCache>
            </strRef>
          </cat>
          <val>
            <numRef>
              <f>'Labour market flows SA'!$AW$13:$BC$13</f>
              <numCache>
                <formatCode>#,##0,</formatCode>
                <ptCount val="7"/>
                <pt idx="0">
                  <v>285522.2422372325</v>
                </pt>
                <pt idx="1">
                  <v>599826.7542356332</v>
                </pt>
                <pt idx="2">
                  <v>431347.5848439977</v>
                </pt>
                <pt idx="3">
                  <v>292573.5199474765</v>
                </pt>
                <pt idx="4">
                  <v>628729.428715355</v>
                </pt>
                <pt idx="5">
                  <v>467406.3189541637</v>
                </pt>
                <pt idx="6">
                  <v>901825.8270612232</v>
                </pt>
              </numCache>
            </numRef>
          </val>
        </ser>
        <ser>
          <idx val="4"/>
          <order val="4"/>
          <tx>
            <strRef>
              <f>'Labour market flows SA'!$AV$14</f>
              <strCache>
                <ptCount val="1"/>
                <pt idx="0">
                  <v>2023/24</v>
                </pt>
              </strCache>
            </strRef>
          </tx>
          <spPr>
            <a:solidFill>
              <a:srgbClr val="777D96"/>
            </a:solidFill>
            <a:ln w="25400">
              <a:noFill/>
              <a:prstDash val="solid"/>
            </a:ln>
          </spPr>
          <invertIfNegative val="0"/>
          <cat>
            <strRef>
              <f>'Labour market flows SA'!$AW$9:$BC$9</f>
              <strCache>
                <ptCount val="7"/>
                <pt idx="0">
                  <v>Employment to Unemployment</v>
                </pt>
                <pt idx="1">
                  <v>Employment to Economic Inactivity</v>
                </pt>
                <pt idx="2">
                  <v>Unemployment to Employment</v>
                </pt>
                <pt idx="3">
                  <v>Unemployment to Economic Inactivity</v>
                </pt>
                <pt idx="4">
                  <v>Economic Inactivity to Employment</v>
                </pt>
                <pt idx="5">
                  <v>Economic Inactivity to Unemployment</v>
                </pt>
                <pt idx="6">
                  <v>Job to job changes</v>
                </pt>
              </strCache>
            </strRef>
          </cat>
          <val>
            <numRef>
              <f>'Labour market flows SA'!$AW$14:$BC$14</f>
              <numCache>
                <formatCode>#,##0,</formatCode>
                <ptCount val="7"/>
                <pt idx="0">
                  <v>315821.4107975535</v>
                </pt>
                <pt idx="1">
                  <v>599496.2130870365</v>
                </pt>
                <pt idx="2">
                  <v>453763.085136797</v>
                </pt>
                <pt idx="3">
                  <v>348456.6431055</v>
                </pt>
                <pt idx="4">
                  <v>587517.3197087848</v>
                </pt>
                <pt idx="5">
                  <v>482886.8108262263</v>
                </pt>
                <pt idx="6">
                  <v>792403.6351346327</v>
                </pt>
              </numCache>
            </numRef>
          </val>
        </ser>
        <ser>
          <idx val="5"/>
          <order val="5"/>
          <tx>
            <strRef>
              <f>'Labour market flows SA'!$AV$15</f>
              <strCache>
                <ptCount val="1"/>
                <pt idx="0">
                  <v>2024/25</v>
                </pt>
              </strCache>
            </strRef>
          </tx>
          <spPr>
            <a:solidFill>
              <a:srgbClr val="A3ABCC"/>
            </a:solidFill>
            <a:ln w="28575" cap="rnd">
              <a:noFill/>
              <a:prstDash val="solid"/>
              <a:round/>
            </a:ln>
          </spPr>
          <invertIfNegative val="0"/>
          <cat>
            <strRef>
              <f>'Labour market flows SA'!$AW$9:$BC$9</f>
              <strCache>
                <ptCount val="7"/>
                <pt idx="0">
                  <v>Employment to Unemployment</v>
                </pt>
                <pt idx="1">
                  <v>Employment to Economic Inactivity</v>
                </pt>
                <pt idx="2">
                  <v>Unemployment to Employment</v>
                </pt>
                <pt idx="3">
                  <v>Unemployment to Economic Inactivity</v>
                </pt>
                <pt idx="4">
                  <v>Economic Inactivity to Employment</v>
                </pt>
                <pt idx="5">
                  <v>Economic Inactivity to Unemployment</v>
                </pt>
                <pt idx="6">
                  <v>Job to job changes</v>
                </pt>
              </strCache>
            </strRef>
          </cat>
          <val>
            <numRef>
              <f>'Labour market flows SA'!$AW$15:$BC$15</f>
              <numCache>
                <formatCode>#,##0,</formatCode>
                <ptCount val="7"/>
                <pt idx="0">
                  <v>288425.723064855</v>
                </pt>
                <pt idx="1">
                  <v>589298.6484704965</v>
                </pt>
                <pt idx="2">
                  <v>455076.7923137872</v>
                </pt>
                <pt idx="3">
                  <v>311524.0413221</v>
                </pt>
                <pt idx="4">
                  <v>647380.8101819865</v>
                </pt>
                <pt idx="5">
                  <v>518668.529383642</v>
                </pt>
                <pt idx="6">
                  <v>668742.6108196774</v>
                </pt>
              </numCache>
            </numRef>
          </val>
        </ser>
        <dLbls>
          <showLegendKey val="0"/>
          <showVal val="0"/>
          <showCatName val="0"/>
          <showSerName val="0"/>
          <showPercent val="0"/>
          <showBubbleSize val="0"/>
        </dLbls>
        <gapWidth val="150"/>
        <axId val="1253552912"/>
        <axId val="1"/>
      </barChart>
      <catAx>
        <axId val="1253552912"/>
        <scaling>
          <orientation val="minMax"/>
        </scaling>
        <delete val="0"/>
        <axPos val="b"/>
        <numFmt formatCode="General" sourceLinked="1"/>
        <majorTickMark val="out"/>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1"/>
        <crosses val="autoZero"/>
        <auto val="1"/>
        <lblAlgn val="ctr"/>
        <lblOffset val="100"/>
        <noMultiLvlLbl val="0"/>
      </catAx>
      <valAx>
        <axId val="1"/>
        <scaling>
          <orientation val="minMax"/>
        </scaling>
        <delete val="0"/>
        <axPos val="l"/>
        <majorGridlines>
          <spPr>
            <a:ln w="9525" cap="flat" cmpd="sng" algn="ctr">
              <a:solidFill>
                <a:schemeClr val="tx1">
                  <a:lumMod val="15000"/>
                  <a:lumOff val="85000"/>
                </a:schemeClr>
              </a:solidFill>
              <a:prstDash val="solid"/>
              <a:round/>
            </a:ln>
          </spPr>
        </majorGridlines>
        <title>
          <tx>
            <rich>
              <a:bodyPr/>
              <a:lstStyle/>
              <a:p>
                <a:pPr>
                  <a:defRPr/>
                </a:pPr>
                <a:r>
                  <a:rPr lang="en-GB" sz="1000" b="0" i="0" strike="noStrike" kern="1200" baseline="0">
                    <a:solidFill>
                      <a:sysClr val="windowText" lastClr="000000"/>
                    </a:solidFill>
                    <a:latin typeface="Arial" panose="020B0604020202020204" pitchFamily="34" charset="0"/>
                    <a:cs typeface="Arial" panose="020B0604020202020204" pitchFamily="34" charset="0"/>
                  </a:rPr>
                  <a:t>Seasonally adjusted, people aged 16-64, UK (thousands)</a:t>
                </a:r>
              </a:p>
            </rich>
          </tx>
          <overlay val="0"/>
        </title>
        <numFmt formatCode="#,##0," sourceLinked="1"/>
        <majorTickMark val="none"/>
        <minorTickMark val="none"/>
        <tickLblPos val="nextTo"/>
        <spPr>
          <a:ln w="9525">
            <a:noFill/>
            <a:prstDash val="solid"/>
          </a:ln>
        </spPr>
        <txPr>
          <a:bodyPr rot="-60000000" spcFirstLastPara="1" vertOverflow="ellipsis" vert="horz" wrap="square" anchor="ctr" anchorCtr="1"/>
          <a:lstStyle/>
          <a:p>
            <a:pPr>
              <a:defRPr sz="900" b="0" i="0" strike="noStrike" kern="1200" baseline="0">
                <a:solidFill>
                  <a:schemeClr val="tx1"/>
                </a:solidFill>
                <a:latin typeface="+mn-lt"/>
                <a:ea typeface="+mn-ea"/>
                <a:cs typeface="+mn-cs"/>
              </a:defRPr>
            </a:pPr>
            <a:r>
              <a:t/>
            </a:r>
            <a:endParaRPr lang="en-US"/>
          </a:p>
        </txPr>
        <crossAx val="1253552912"/>
        <crosses val="autoZero"/>
        <crossBetween val="between"/>
      </valAx>
    </plotArea>
    <legend>
      <legendPos val="b"/>
      <overlay val="0"/>
      <spPr>
        <a:noFill/>
        <a:ln w="25400">
          <a:noFill/>
          <a:prstDash val="solid"/>
        </a:ln>
      </spPr>
      <txPr>
        <a:bodyPr rot="0" spcFirstLastPara="1" vertOverflow="ellipsis" vert="horz" wrap="square" anchor="ctr" anchorCtr="1"/>
        <a:lstStyle/>
        <a:p>
          <a:pPr>
            <a:defRPr sz="1050" b="0" i="0" strike="noStrike" kern="1200" baseline="0">
              <a:solidFill>
                <a:schemeClr val="tx1">
                  <a:lumMod val="65000"/>
                  <a:lumOff val="35000"/>
                </a:schemeClr>
              </a:solidFill>
              <a:latin typeface="+mn-lt"/>
              <a:ea typeface="+mn-ea"/>
              <a:cs typeface="+mn-cs"/>
            </a:defRPr>
          </a:pPr>
          <a:r>
            <a:t/>
          </a:r>
          <a:endParaRPr lang="en-US"/>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8.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ysClr val="windowText" lastClr="000000"/>
                </a:solidFill>
                <a:latin typeface="Arial" panose="020B0604020202020204" pitchFamily="34" charset="0"/>
                <a:ea typeface="+mn-ea"/>
                <a:cs typeface="Arial" panose="020B0604020202020204" pitchFamily="34" charset="0"/>
              </a:defRPr>
            </a:pPr>
            <a:r>
              <a:rPr lang="en-GB" sz="1400" b="1" i="0" strike="noStrike" kern="1200" spc="0" baseline="0">
                <a:solidFill>
                  <a:sysClr val="windowText" lastClr="000000"/>
                </a:solidFill>
                <a:latin typeface="Arial" panose="020B0604020202020204" pitchFamily="34" charset="0"/>
                <a:cs typeface="Arial" panose="020B0604020202020204" pitchFamily="34" charset="0"/>
              </a:rPr>
              <a:t>Economic Inactivity outflows</a:t>
            </a:r>
          </a:p>
        </rich>
      </tx>
      <overlay val="0"/>
      <spPr>
        <a:noFill/>
        <a:ln>
          <a:noFill/>
          <a:prstDash val="solid"/>
        </a:ln>
      </spPr>
    </title>
    <plotArea>
      <layout>
        <manualLayout>
          <layoutTarget val="inner"/>
          <xMode val="edge"/>
          <yMode val="edge"/>
          <wMode val="factor"/>
          <hMode val="factor"/>
          <x val="0.1019295834980052"/>
          <y val="0.1001562408520894"/>
          <w val="0.8654703887012529"/>
          <h val="0.74685639560743"/>
        </manualLayout>
      </layout>
      <lineChart>
        <grouping val="standard"/>
        <varyColors val="0"/>
        <ser>
          <idx val="0"/>
          <order val="0"/>
          <tx>
            <strRef>
              <f>'Labour market flows SA'!$W$7</f>
              <strCache>
                <ptCount val="1"/>
                <pt idx="0">
                  <v>Economic Inactivity to Employment</v>
                </pt>
              </strCache>
            </strRef>
          </tx>
          <spPr>
            <a:ln w="28575" cap="rnd">
              <a:solidFill>
                <a:schemeClr val="accent1"/>
              </a:solidFill>
              <a:prstDash val="solid"/>
              <a:round/>
            </a:ln>
          </spPr>
          <marker>
            <symbol val="none"/>
            <spPr>
              <a:ln>
                <a:prstDash val="solid"/>
              </a:ln>
            </spPr>
          </marker>
          <cat>
            <numRef>
              <f>'Labour market flows SA'!$A$50:$A$102</f>
              <numCache>
                <formatCode>m/d/yyyy</formatCode>
                <ptCount val="53"/>
                <pt idx="0">
                  <v>41000</v>
                </pt>
                <pt idx="1">
                  <v>41091</v>
                </pt>
                <pt idx="2">
                  <v>41183</v>
                </pt>
                <pt idx="3">
                  <v>41275</v>
                </pt>
                <pt idx="4">
                  <v>41365</v>
                </pt>
                <pt idx="5">
                  <v>41456</v>
                </pt>
                <pt idx="6">
                  <v>41548</v>
                </pt>
                <pt idx="7">
                  <v>41640</v>
                </pt>
                <pt idx="8">
                  <v>41730</v>
                </pt>
                <pt idx="9">
                  <v>41821</v>
                </pt>
                <pt idx="10">
                  <v>41913</v>
                </pt>
                <pt idx="11">
                  <v>42005</v>
                </pt>
                <pt idx="12">
                  <v>42095</v>
                </pt>
                <pt idx="13">
                  <v>42186</v>
                </pt>
                <pt idx="14">
                  <v>42278</v>
                </pt>
                <pt idx="15">
                  <v>42370</v>
                </pt>
                <pt idx="16">
                  <v>42461</v>
                </pt>
                <pt idx="17">
                  <v>42552</v>
                </pt>
                <pt idx="18">
                  <v>42644</v>
                </pt>
                <pt idx="19">
                  <v>42736</v>
                </pt>
                <pt idx="20">
                  <v>42826</v>
                </pt>
                <pt idx="21">
                  <v>42917</v>
                </pt>
                <pt idx="22">
                  <v>43009</v>
                </pt>
                <pt idx="23">
                  <v>43101</v>
                </pt>
                <pt idx="24">
                  <v>43191</v>
                </pt>
                <pt idx="25">
                  <v>43282</v>
                </pt>
                <pt idx="26">
                  <v>43374</v>
                </pt>
                <pt idx="27">
                  <v>43466</v>
                </pt>
                <pt idx="28">
                  <v>43556</v>
                </pt>
                <pt idx="29">
                  <v>43647</v>
                </pt>
                <pt idx="30">
                  <v>43739</v>
                </pt>
                <pt idx="31">
                  <v>43831</v>
                </pt>
                <pt idx="32">
                  <v>43922</v>
                </pt>
                <pt idx="33">
                  <v>44013</v>
                </pt>
                <pt idx="34">
                  <v>44105</v>
                </pt>
                <pt idx="35">
                  <v>44197</v>
                </pt>
                <pt idx="36">
                  <v>44287</v>
                </pt>
                <pt idx="37">
                  <v>44378</v>
                </pt>
                <pt idx="38">
                  <v>44470</v>
                </pt>
                <pt idx="39">
                  <v>44562</v>
                </pt>
                <pt idx="40">
                  <v>44652</v>
                </pt>
                <pt idx="41">
                  <v>44743</v>
                </pt>
                <pt idx="42">
                  <v>44835</v>
                </pt>
                <pt idx="43">
                  <v>44927</v>
                </pt>
                <pt idx="44">
                  <v>45017</v>
                </pt>
                <pt idx="45">
                  <v>45108</v>
                </pt>
                <pt idx="46">
                  <v>45200</v>
                </pt>
                <pt idx="47">
                  <v>45292</v>
                </pt>
                <pt idx="48">
                  <v>45383</v>
                </pt>
                <pt idx="49">
                  <v>45474</v>
                </pt>
                <pt idx="50">
                  <v>45566</v>
                </pt>
                <pt idx="51">
                  <v>45658</v>
                </pt>
                <pt idx="52">
                  <v>45748</v>
                </pt>
              </numCache>
            </numRef>
          </cat>
          <val>
            <numRef>
              <f>'Labour market flows SA'!$W$50:$W$102</f>
              <numCache>
                <formatCode>#,##0,</formatCode>
                <ptCount val="53"/>
                <pt idx="0">
                  <v>494798.912394335</v>
                </pt>
                <pt idx="1">
                  <v>450846.106775739</v>
                </pt>
                <pt idx="2">
                  <v>409894.312133172</v>
                </pt>
                <pt idx="3">
                  <v>385075.626847397</v>
                </pt>
                <pt idx="4">
                  <v>446600.057277211</v>
                </pt>
                <pt idx="5">
                  <v>469044.691334915</v>
                </pt>
                <pt idx="6">
                  <v>494713.749478157</v>
                </pt>
                <pt idx="7">
                  <v>484195.528341505</v>
                </pt>
                <pt idx="8">
                  <v>521240.964860834</v>
                </pt>
                <pt idx="9">
                  <v>534036.953782914</v>
                </pt>
                <pt idx="10">
                  <v>480975.156110543</v>
                </pt>
                <pt idx="11">
                  <v>588295.987691471</v>
                </pt>
                <pt idx="12">
                  <v>501754.607006608</v>
                </pt>
                <pt idx="13">
                  <v>560815.935009863</v>
                </pt>
                <pt idx="14">
                  <v>577067.784846459</v>
                </pt>
                <pt idx="15">
                  <v>539108.389612549</v>
                </pt>
                <pt idx="16">
                  <v>572258.880072022</v>
                </pt>
                <pt idx="17">
                  <v>561689.825080291</v>
                </pt>
                <pt idx="18">
                  <v>515555.558439955</v>
                </pt>
                <pt idx="19">
                  <v>535200.954435533</v>
                </pt>
                <pt idx="20">
                  <v>552657.852655415</v>
                </pt>
                <pt idx="21">
                  <v>529889.560352533</v>
                </pt>
                <pt idx="22">
                  <v>579495.521414926</v>
                </pt>
                <pt idx="23">
                  <v>580584.690718496</v>
                </pt>
                <pt idx="24">
                  <v>539519.9594614049</v>
                </pt>
                <pt idx="25">
                  <v>583524.731077909</v>
                </pt>
                <pt idx="26">
                  <v>625612.324983981</v>
                </pt>
                <pt idx="27">
                  <v>659598.475436335</v>
                </pt>
                <pt idx="28">
                  <v>558891.174699449</v>
                </pt>
                <pt idx="29">
                  <v>569475.723658688</v>
                </pt>
                <pt idx="30">
                  <v>586408.235789115</v>
                </pt>
                <pt idx="31">
                  <v>539508.407073524</v>
                </pt>
                <pt idx="32">
                  <v>548478.750044881</v>
                </pt>
                <pt idx="33">
                  <v>473679.808486382</v>
                </pt>
                <pt idx="34">
                  <v>495154.368372467</v>
                </pt>
                <pt idx="35">
                  <v>528417.6049777149</v>
                </pt>
                <pt idx="36">
                  <v>626747.27984724</v>
                </pt>
                <pt idx="37">
                  <v>649420.17100121</v>
                </pt>
                <pt idx="38">
                  <v>604623.661757536</v>
                </pt>
                <pt idx="39">
                  <v>637680.213665089</v>
                </pt>
                <pt idx="40">
                  <v>588875.858882374</v>
                </pt>
                <pt idx="41">
                  <v>619535.209566504</v>
                </pt>
                <pt idx="42">
                  <v>696224.744988848</v>
                </pt>
                <pt idx="43">
                  <v>665874.7302755431</v>
                </pt>
                <pt idx="44">
                  <v>533283.0300305251</v>
                </pt>
                <pt idx="45">
                  <v>577546.002868626</v>
                </pt>
                <pt idx="46">
                  <v>485547.372327822</v>
                </pt>
                <pt idx="47">
                  <v>623427.809293671</v>
                </pt>
                <pt idx="48">
                  <v>663548.09434502</v>
                </pt>
                <pt idx="49">
                  <v>684770.653698721</v>
                </pt>
                <pt idx="50">
                  <v>631866.901980872</v>
                </pt>
                <pt idx="51">
                  <v>614305.0027928021</v>
                </pt>
                <pt idx="52">
                  <v>658580.682255551</v>
                </pt>
              </numCache>
            </numRef>
          </val>
          <smooth val="0"/>
        </ser>
        <ser>
          <idx val="1"/>
          <order val="1"/>
          <tx>
            <strRef>
              <f>'Labour market flows SA'!$X$7</f>
              <strCache>
                <ptCount val="1"/>
                <pt idx="0">
                  <v>Economic Inactivity to Unemployment</v>
                </pt>
              </strCache>
            </strRef>
          </tx>
          <spPr>
            <a:ln w="28575" cap="rnd">
              <a:solidFill>
                <a:srgbClr val="A02B93"/>
              </a:solidFill>
              <a:prstDash val="solid"/>
              <a:round/>
            </a:ln>
          </spPr>
          <marker>
            <symbol val="none"/>
            <spPr>
              <a:ln>
                <a:prstDash val="solid"/>
              </a:ln>
            </spPr>
          </marker>
          <cat>
            <numRef>
              <f>'Labour market flows SA'!$A$50:$A$102</f>
              <numCache>
                <formatCode>m/d/yyyy</formatCode>
                <ptCount val="53"/>
                <pt idx="0">
                  <v>41000</v>
                </pt>
                <pt idx="1">
                  <v>41091</v>
                </pt>
                <pt idx="2">
                  <v>41183</v>
                </pt>
                <pt idx="3">
                  <v>41275</v>
                </pt>
                <pt idx="4">
                  <v>41365</v>
                </pt>
                <pt idx="5">
                  <v>41456</v>
                </pt>
                <pt idx="6">
                  <v>41548</v>
                </pt>
                <pt idx="7">
                  <v>41640</v>
                </pt>
                <pt idx="8">
                  <v>41730</v>
                </pt>
                <pt idx="9">
                  <v>41821</v>
                </pt>
                <pt idx="10">
                  <v>41913</v>
                </pt>
                <pt idx="11">
                  <v>42005</v>
                </pt>
                <pt idx="12">
                  <v>42095</v>
                </pt>
                <pt idx="13">
                  <v>42186</v>
                </pt>
                <pt idx="14">
                  <v>42278</v>
                </pt>
                <pt idx="15">
                  <v>42370</v>
                </pt>
                <pt idx="16">
                  <v>42461</v>
                </pt>
                <pt idx="17">
                  <v>42552</v>
                </pt>
                <pt idx="18">
                  <v>42644</v>
                </pt>
                <pt idx="19">
                  <v>42736</v>
                </pt>
                <pt idx="20">
                  <v>42826</v>
                </pt>
                <pt idx="21">
                  <v>42917</v>
                </pt>
                <pt idx="22">
                  <v>43009</v>
                </pt>
                <pt idx="23">
                  <v>43101</v>
                </pt>
                <pt idx="24">
                  <v>43191</v>
                </pt>
                <pt idx="25">
                  <v>43282</v>
                </pt>
                <pt idx="26">
                  <v>43374</v>
                </pt>
                <pt idx="27">
                  <v>43466</v>
                </pt>
                <pt idx="28">
                  <v>43556</v>
                </pt>
                <pt idx="29">
                  <v>43647</v>
                </pt>
                <pt idx="30">
                  <v>43739</v>
                </pt>
                <pt idx="31">
                  <v>43831</v>
                </pt>
                <pt idx="32">
                  <v>43922</v>
                </pt>
                <pt idx="33">
                  <v>44013</v>
                </pt>
                <pt idx="34">
                  <v>44105</v>
                </pt>
                <pt idx="35">
                  <v>44197</v>
                </pt>
                <pt idx="36">
                  <v>44287</v>
                </pt>
                <pt idx="37">
                  <v>44378</v>
                </pt>
                <pt idx="38">
                  <v>44470</v>
                </pt>
                <pt idx="39">
                  <v>44562</v>
                </pt>
                <pt idx="40">
                  <v>44652</v>
                </pt>
                <pt idx="41">
                  <v>44743</v>
                </pt>
                <pt idx="42">
                  <v>44835</v>
                </pt>
                <pt idx="43">
                  <v>44927</v>
                </pt>
                <pt idx="44">
                  <v>45017</v>
                </pt>
                <pt idx="45">
                  <v>45108</v>
                </pt>
                <pt idx="46">
                  <v>45200</v>
                </pt>
                <pt idx="47">
                  <v>45292</v>
                </pt>
                <pt idx="48">
                  <v>45383</v>
                </pt>
                <pt idx="49">
                  <v>45474</v>
                </pt>
                <pt idx="50">
                  <v>45566</v>
                </pt>
                <pt idx="51">
                  <v>45658</v>
                </pt>
                <pt idx="52">
                  <v>45748</v>
                </pt>
              </numCache>
            </numRef>
          </cat>
          <val>
            <numRef>
              <f>'Labour market flows SA'!$X$50:$X$102</f>
              <numCache>
                <formatCode>#,##0,</formatCode>
                <ptCount val="53"/>
                <pt idx="0">
                  <v>559485.190587225</v>
                </pt>
                <pt idx="1">
                  <v>520541.128317048</v>
                </pt>
                <pt idx="2">
                  <v>516848.37765879</v>
                </pt>
                <pt idx="3">
                  <v>509448.401581833</v>
                </pt>
                <pt idx="4">
                  <v>520315.514676478</v>
                </pt>
                <pt idx="5">
                  <v>494775.027717475</v>
                </pt>
                <pt idx="6">
                  <v>490590.937828804</v>
                </pt>
                <pt idx="7">
                  <v>472570.357200248</v>
                </pt>
                <pt idx="8">
                  <v>441787.418557388</v>
                </pt>
                <pt idx="9">
                  <v>445807.522572206</v>
                </pt>
                <pt idx="10">
                  <v>426468.054650278</v>
                </pt>
                <pt idx="11">
                  <v>433700.605069646</v>
                </pt>
                <pt idx="12">
                  <v>473346.789549655</v>
                </pt>
                <pt idx="13">
                  <v>478009.275771715</v>
                </pt>
                <pt idx="14">
                  <v>409914.67246206</v>
                </pt>
                <pt idx="15">
                  <v>435314.562441187</v>
                </pt>
                <pt idx="16">
                  <v>404012.948456157</v>
                </pt>
                <pt idx="17">
                  <v>398046.892461605</v>
                </pt>
                <pt idx="18">
                  <v>424102.307318069</v>
                </pt>
                <pt idx="19">
                  <v>418792.646097274</v>
                </pt>
                <pt idx="20">
                  <v>387795.832104834</v>
                </pt>
                <pt idx="21">
                  <v>353731.178355211</v>
                </pt>
                <pt idx="22">
                  <v>366689.298598896</v>
                </pt>
                <pt idx="23">
                  <v>389921.733483468</v>
                </pt>
                <pt idx="24">
                  <v>328672.93521284</v>
                </pt>
                <pt idx="25">
                  <v>378560.021648219</v>
                </pt>
                <pt idx="26">
                  <v>365755.14929174</v>
                </pt>
                <pt idx="27">
                  <v>347434.785010802</v>
                </pt>
                <pt idx="28">
                  <v>375631.021475777</v>
                </pt>
                <pt idx="29">
                  <v>363937.913976668</v>
                </pt>
                <pt idx="30">
                  <v>360973.78667485</v>
                </pt>
                <pt idx="31">
                  <v>411633.034561357</v>
                </pt>
                <pt idx="32">
                  <v>395777.987807613</v>
                </pt>
                <pt idx="33">
                  <v>482919.342420564</v>
                </pt>
                <pt idx="34">
                  <v>483239.420339578</v>
                </pt>
                <pt idx="35">
                  <v>432779.953240532</v>
                </pt>
                <pt idx="36">
                  <v>477537.840793003</v>
                </pt>
                <pt idx="37">
                  <v>469827.83371194</v>
                </pt>
                <pt idx="38">
                  <v>453564.893613776</v>
                </pt>
                <pt idx="39">
                  <v>395588.264445443</v>
                </pt>
                <pt idx="40">
                  <v>417998.579274213</v>
                </pt>
                <pt idx="41">
                  <v>423427.402933311</v>
                </pt>
                <pt idx="42">
                  <v>456159.010740673</v>
                </pt>
                <pt idx="43">
                  <v>472251.113117896</v>
                </pt>
                <pt idx="44">
                  <v>517787.749024775</v>
                </pt>
                <pt idx="45">
                  <v>450618.512694417</v>
                </pt>
                <pt idx="46">
                  <v>478367.16857092</v>
                </pt>
                <pt idx="47">
                  <v>521409.131851727</v>
                </pt>
                <pt idx="48">
                  <v>481152.430187841</v>
                </pt>
                <pt idx="49">
                  <v>525008.9864574861</v>
                </pt>
                <pt idx="50">
                  <v>483064.115122294</v>
                </pt>
                <pt idx="51">
                  <v>585614.653163269</v>
                </pt>
                <pt idx="52">
                  <v>480986.362791519</v>
                </pt>
              </numCache>
            </numRef>
          </val>
          <smooth val="0"/>
        </ser>
        <dLbls>
          <showLegendKey val="0"/>
          <showVal val="0"/>
          <showCatName val="0"/>
          <showSerName val="0"/>
          <showPercent val="0"/>
          <showBubbleSize val="0"/>
        </dLbls>
        <smooth val="0"/>
        <axId val="763953999"/>
        <axId val="551327103"/>
      </lineChart>
      <dateAx>
        <axId val="763953999"/>
        <scaling>
          <orientation val="minMax"/>
        </scaling>
        <delete val="0"/>
        <axPos val="b"/>
        <numFmt formatCode="yyyy" sourceLinked="0"/>
        <majorTickMark val="none"/>
        <minorTickMark val="none"/>
        <tickLblPos val="low"/>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ysClr val="windowText" lastClr="000000"/>
                </a:solidFill>
                <a:latin typeface="Arial" panose="020B0604020202020204" pitchFamily="34" charset="0"/>
                <a:ea typeface="+mn-ea"/>
                <a:cs typeface="Arial" panose="020B0604020202020204" pitchFamily="34" charset="0"/>
              </a:defRPr>
            </a:pPr>
            <a:r>
              <a:t/>
            </a:r>
            <a:endParaRPr lang="en-US"/>
          </a:p>
        </txPr>
        <crossAx val="551327103"/>
        <crosses val="autoZero"/>
        <lblOffset val="100"/>
        <baseTimeUnit val="months"/>
        <majorUnit val="1"/>
        <majorTimeUnit val="years"/>
      </dateAx>
      <valAx>
        <axId val="551327103"/>
        <scaling>
          <orientation val="minMax"/>
          <min val="200000"/>
        </scaling>
        <delete val="0"/>
        <axPos val="l"/>
        <majorGridlines>
          <spPr>
            <a:ln w="9525" cap="flat" cmpd="sng" algn="ctr">
              <a:solidFill>
                <a:schemeClr val="tx1">
                  <a:lumMod val="15000"/>
                  <a:lumOff val="85000"/>
                </a:schemeClr>
              </a:solidFill>
              <a:prstDash val="solid"/>
              <a:round/>
            </a:ln>
          </spPr>
        </majorGridlines>
        <title>
          <tx>
            <rich>
              <a:bodyPr/>
              <a:lstStyle/>
              <a:p>
                <a:pPr>
                  <a:defRPr b="0"/>
                </a:pPr>
                <a:r>
                  <a:rPr lang="en-GB" b="0"/>
                  <a:t>Seasonally adjusted, people aged 16-64, UK (thousands)</a:t>
                </a:r>
              </a:p>
            </rich>
          </tx>
          <layout>
            <manualLayout>
              <xMode val="edge"/>
              <yMode val="edge"/>
              <wMode val="factor"/>
              <hMode val="factor"/>
              <x val="0.01706565409457"/>
              <y val="0.1001562408520894"/>
            </manualLayout>
          </layout>
          <overlay val="0"/>
        </title>
        <numFmt formatCode="#,##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ysClr val="windowText" lastClr="000000"/>
                </a:solidFill>
                <a:latin typeface="Arial" panose="020B0604020202020204" pitchFamily="34" charset="0"/>
                <a:ea typeface="+mn-ea"/>
                <a:cs typeface="Arial" panose="020B0604020202020204" pitchFamily="34" charset="0"/>
              </a:defRPr>
            </a:pPr>
            <a:r>
              <a:t/>
            </a:r>
            <a:endParaRPr lang="en-US"/>
          </a:p>
        </txPr>
        <crossAx val="763953999"/>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ysClr val="windowText" lastClr="000000"/>
              </a:solidFill>
              <a:latin typeface="Arial" panose="020B0604020202020204" pitchFamily="34" charset="0"/>
              <a:ea typeface="+mn-ea"/>
              <a:cs typeface="Arial" panose="020B0604020202020204" pitchFamily="34" charset="0"/>
            </a:defRPr>
          </a:pPr>
          <a:r>
            <a:t/>
          </a:r>
          <a:endParaRPr lang="en-US"/>
        </a:p>
      </txPr>
    </legend>
    <plotVisOnly val="1"/>
    <dispBlanksAs val="gap"/>
  </chart>
  <spPr>
    <a:solidFill>
      <a:schemeClr val="bg1"/>
    </a:solidFill>
    <a:ln w="6350" cap="flat" cmpd="sng" algn="ctr">
      <a:solidFill>
        <a:schemeClr val="tx1"/>
      </a:solidFill>
      <a:prstDash val="solid"/>
      <a:round/>
    </a:ln>
  </spPr>
</chartSpace>
</file>

<file path=xl/charts/chart9.xml><?xml version="1.0" encoding="utf-8"?>
<chartSpace xmlns:a="http://schemas.openxmlformats.org/drawingml/2006/main" xmlns="http://schemas.openxmlformats.org/drawingml/2006/chart">
  <chart>
    <title>
      <tx>
        <rich>
          <a:bodyPr/>
          <a:p>
            <a:r>
              <a:t/>
            </a:r>
          </a:p>
        </rich>
      </tx>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n-US"/>
        </a:p>
      </txPr>
    </title>
    <plotArea>
      <layout/>
      <lineChart>
        <grouping val="standard"/>
        <varyColors val="0"/>
        <ser>
          <idx val="0"/>
          <order val="0"/>
          <tx>
            <strRef>
              <f>'Labour market flows SA'!$Z$7</f>
              <strCache>
                <ptCount val="1"/>
                <pt idx="0">
                  <v>Economic Inactivity Gross Outflow</v>
                </pt>
              </strCache>
            </strRef>
          </tx>
          <spPr>
            <a:ln w="28575" cap="rnd">
              <a:solidFill>
                <a:schemeClr val="accent1"/>
              </a:solidFill>
              <a:prstDash val="solid"/>
              <a:round/>
            </a:ln>
          </spPr>
          <marker>
            <symbol val="none"/>
            <spPr>
              <a:ln>
                <a:prstDash val="solid"/>
              </a:ln>
            </spPr>
          </marker>
          <cat>
            <numRef>
              <f>'Labour market flows SA'!$A$50:$A$102</f>
              <numCache>
                <formatCode>m/d/yyyy</formatCode>
                <ptCount val="53"/>
                <pt idx="0">
                  <v>41000</v>
                </pt>
                <pt idx="1">
                  <v>41091</v>
                </pt>
                <pt idx="2">
                  <v>41183</v>
                </pt>
                <pt idx="3">
                  <v>41275</v>
                </pt>
                <pt idx="4">
                  <v>41365</v>
                </pt>
                <pt idx="5">
                  <v>41456</v>
                </pt>
                <pt idx="6">
                  <v>41548</v>
                </pt>
                <pt idx="7">
                  <v>41640</v>
                </pt>
                <pt idx="8">
                  <v>41730</v>
                </pt>
                <pt idx="9">
                  <v>41821</v>
                </pt>
                <pt idx="10">
                  <v>41913</v>
                </pt>
                <pt idx="11">
                  <v>42005</v>
                </pt>
                <pt idx="12">
                  <v>42095</v>
                </pt>
                <pt idx="13">
                  <v>42186</v>
                </pt>
                <pt idx="14">
                  <v>42278</v>
                </pt>
                <pt idx="15">
                  <v>42370</v>
                </pt>
                <pt idx="16">
                  <v>42461</v>
                </pt>
                <pt idx="17">
                  <v>42552</v>
                </pt>
                <pt idx="18">
                  <v>42644</v>
                </pt>
                <pt idx="19">
                  <v>42736</v>
                </pt>
                <pt idx="20">
                  <v>42826</v>
                </pt>
                <pt idx="21">
                  <v>42917</v>
                </pt>
                <pt idx="22">
                  <v>43009</v>
                </pt>
                <pt idx="23">
                  <v>43101</v>
                </pt>
                <pt idx="24">
                  <v>43191</v>
                </pt>
                <pt idx="25">
                  <v>43282</v>
                </pt>
                <pt idx="26">
                  <v>43374</v>
                </pt>
                <pt idx="27">
                  <v>43466</v>
                </pt>
                <pt idx="28">
                  <v>43556</v>
                </pt>
                <pt idx="29">
                  <v>43647</v>
                </pt>
                <pt idx="30">
                  <v>43739</v>
                </pt>
                <pt idx="31">
                  <v>43831</v>
                </pt>
                <pt idx="32">
                  <v>43922</v>
                </pt>
                <pt idx="33">
                  <v>44013</v>
                </pt>
                <pt idx="34">
                  <v>44105</v>
                </pt>
                <pt idx="35">
                  <v>44197</v>
                </pt>
                <pt idx="36">
                  <v>44287</v>
                </pt>
                <pt idx="37">
                  <v>44378</v>
                </pt>
                <pt idx="38">
                  <v>44470</v>
                </pt>
                <pt idx="39">
                  <v>44562</v>
                </pt>
                <pt idx="40">
                  <v>44652</v>
                </pt>
                <pt idx="41">
                  <v>44743</v>
                </pt>
                <pt idx="42">
                  <v>44835</v>
                </pt>
                <pt idx="43">
                  <v>44927</v>
                </pt>
                <pt idx="44">
                  <v>45017</v>
                </pt>
                <pt idx="45">
                  <v>45108</v>
                </pt>
                <pt idx="46">
                  <v>45200</v>
                </pt>
                <pt idx="47">
                  <v>45292</v>
                </pt>
                <pt idx="48">
                  <v>45383</v>
                </pt>
                <pt idx="49">
                  <v>45474</v>
                </pt>
                <pt idx="50">
                  <v>45566</v>
                </pt>
                <pt idx="51">
                  <v>45658</v>
                </pt>
                <pt idx="52">
                  <v>45748</v>
                </pt>
              </numCache>
            </numRef>
          </cat>
          <val>
            <numRef>
              <f>'Labour market flows SA'!$Z$50:$Z$102</f>
              <numCache>
                <formatCode>#,##0,</formatCode>
                <ptCount val="53"/>
                <pt idx="0">
                  <v>1054284.10298156</v>
                </pt>
                <pt idx="1">
                  <v>971387.2350927871</v>
                </pt>
                <pt idx="2">
                  <v>926742.689791962</v>
                </pt>
                <pt idx="3">
                  <v>894524.02842923</v>
                </pt>
                <pt idx="4">
                  <v>966915.571953689</v>
                </pt>
                <pt idx="5">
                  <v>963819.71905239</v>
                </pt>
                <pt idx="6">
                  <v>985304.687306961</v>
                </pt>
                <pt idx="7">
                  <v>956765.8855417529</v>
                </pt>
                <pt idx="8">
                  <v>963028.383418222</v>
                </pt>
                <pt idx="9">
                  <v>979844.47635512</v>
                </pt>
                <pt idx="10">
                  <v>907443.210760821</v>
                </pt>
                <pt idx="11">
                  <v>1021996.592761117</v>
                </pt>
                <pt idx="12">
                  <v>975101.396556263</v>
                </pt>
                <pt idx="13">
                  <v>1038825.210781578</v>
                </pt>
                <pt idx="14">
                  <v>986982.457308519</v>
                </pt>
                <pt idx="15">
                  <v>974422.952053736</v>
                </pt>
                <pt idx="16">
                  <v>976271.828528179</v>
                </pt>
                <pt idx="17">
                  <v>959736.717541896</v>
                </pt>
                <pt idx="18">
                  <v>939657.8657580239</v>
                </pt>
                <pt idx="19">
                  <v>953993.6005328069</v>
                </pt>
                <pt idx="20">
                  <v>940453.684760249</v>
                </pt>
                <pt idx="21">
                  <v>883620.7387077441</v>
                </pt>
                <pt idx="22">
                  <v>946184.8200138221</v>
                </pt>
                <pt idx="23">
                  <v>970506.4242019639</v>
                </pt>
                <pt idx="24">
                  <v>868192.8946742449</v>
                </pt>
                <pt idx="25">
                  <v>962084.752726128</v>
                </pt>
                <pt idx="26">
                  <v>991367.474275721</v>
                </pt>
                <pt idx="27">
                  <v>1007033.260447137</v>
                </pt>
                <pt idx="28">
                  <v>934522.196175226</v>
                </pt>
                <pt idx="29">
                  <v>933413.637635356</v>
                </pt>
                <pt idx="30">
                  <v>947382.022463965</v>
                </pt>
                <pt idx="31">
                  <v>951141.441634881</v>
                </pt>
                <pt idx="32">
                  <v>944256.737852494</v>
                </pt>
                <pt idx="33">
                  <v>956599.150906946</v>
                </pt>
                <pt idx="34">
                  <v>978393.7887120449</v>
                </pt>
                <pt idx="35">
                  <v>961197.558218247</v>
                </pt>
                <pt idx="36">
                  <v>1104285.120640243</v>
                </pt>
                <pt idx="37">
                  <v>1119248.00471315</v>
                </pt>
                <pt idx="38">
                  <v>1058188.555371312</v>
                </pt>
                <pt idx="39">
                  <v>1033268.478110532</v>
                </pt>
                <pt idx="40">
                  <v>1006874.438156587</v>
                </pt>
                <pt idx="41">
                  <v>1042962.612499815</v>
                </pt>
                <pt idx="42">
                  <v>1152383.755729521</v>
                </pt>
                <pt idx="43">
                  <v>1138125.843393439</v>
                </pt>
                <pt idx="44">
                  <v>1051070.7790553</v>
                </pt>
                <pt idx="45">
                  <v>1028164.515563043</v>
                </pt>
                <pt idx="46">
                  <v>963914.540898742</v>
                </pt>
                <pt idx="47">
                  <v>1144836.941145398</v>
                </pt>
                <pt idx="48">
                  <v>1144700.524532861</v>
                </pt>
                <pt idx="49">
                  <v>1209779.640156207</v>
                </pt>
                <pt idx="50">
                  <v>1114931.017103166</v>
                </pt>
                <pt idx="51">
                  <v>1199919.655956071</v>
                </pt>
                <pt idx="52">
                  <v>1139567.04504707</v>
                </pt>
              </numCache>
            </numRef>
          </val>
          <smooth val="0"/>
        </ser>
        <dLbls>
          <showLegendKey val="0"/>
          <showVal val="0"/>
          <showCatName val="0"/>
          <showSerName val="0"/>
          <showPercent val="0"/>
          <showBubbleSize val="0"/>
        </dLbls>
        <smooth val="0"/>
        <axId val="19040592"/>
        <axId val="19051632"/>
      </lineChart>
      <dateAx>
        <axId val="19040592"/>
        <scaling>
          <orientation val="minMax"/>
        </scaling>
        <delete val="0"/>
        <axPos val="b"/>
        <numFmt formatCode="yyyy" sourceLinked="0"/>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19051632"/>
        <crosses val="autoZero"/>
        <lblOffset val="100"/>
        <baseTimeUnit val="months"/>
        <majorUnit val="12"/>
        <majorTimeUnit val="months"/>
      </dateAx>
      <valAx>
        <axId val="19051632"/>
        <scaling>
          <orientation val="minMax"/>
          <min val="800000"/>
        </scaling>
        <delete val="0"/>
        <axPos val="l"/>
        <majorGridlines>
          <spPr>
            <a:ln w="9525" cap="flat" cmpd="sng" algn="ctr">
              <a:solidFill>
                <a:schemeClr val="tx1">
                  <a:lumMod val="15000"/>
                  <a:lumOff val="85000"/>
                </a:schemeClr>
              </a:solidFill>
              <a:prstDash val="solid"/>
              <a:round/>
            </a:ln>
          </spPr>
        </majorGridlines>
        <numFmt formatCode="#,##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19040592"/>
        <crosses val="autoZero"/>
        <crossBetween val="between"/>
      </valAx>
    </plotArea>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10.xml><?xml version="1.0" encoding="utf-8"?>
<chartSpace xmlns:a="http://schemas.openxmlformats.org/drawingml/2006/main" xmlns="http://schemas.openxmlformats.org/drawingml/2006/chart">
  <chart>
    <title>
      <tx>
        <rich>
          <a:bodyPr/>
          <a:p>
            <a:r>
              <a:t/>
            </a:r>
          </a:p>
        </rich>
      </tx>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n-US"/>
        </a:p>
      </txPr>
    </title>
    <plotArea>
      <layout/>
      <lineChart>
        <grouping val="standard"/>
        <varyColors val="0"/>
        <ser>
          <idx val="0"/>
          <order val="0"/>
          <tx>
            <strRef>
              <f>'Labour market flows SA'!$W$7</f>
              <strCache>
                <ptCount val="1"/>
                <pt idx="0">
                  <v>Economic Inactivity to Employment</v>
                </pt>
              </strCache>
            </strRef>
          </tx>
          <spPr>
            <a:ln w="28575" cap="rnd">
              <a:solidFill>
                <a:schemeClr val="accent1"/>
              </a:solidFill>
              <a:prstDash val="solid"/>
              <a:round/>
            </a:ln>
          </spPr>
          <marker>
            <symbol val="none"/>
            <spPr>
              <a:ln>
                <a:prstDash val="solid"/>
              </a:ln>
            </spPr>
          </marker>
          <cat>
            <numRef>
              <f>'Labour market flows SA'!$A$50:$A$102</f>
              <numCache>
                <formatCode>m/d/yyyy</formatCode>
                <ptCount val="53"/>
                <pt idx="0">
                  <v>41000</v>
                </pt>
                <pt idx="1">
                  <v>41091</v>
                </pt>
                <pt idx="2">
                  <v>41183</v>
                </pt>
                <pt idx="3">
                  <v>41275</v>
                </pt>
                <pt idx="4">
                  <v>41365</v>
                </pt>
                <pt idx="5">
                  <v>41456</v>
                </pt>
                <pt idx="6">
                  <v>41548</v>
                </pt>
                <pt idx="7">
                  <v>41640</v>
                </pt>
                <pt idx="8">
                  <v>41730</v>
                </pt>
                <pt idx="9">
                  <v>41821</v>
                </pt>
                <pt idx="10">
                  <v>41913</v>
                </pt>
                <pt idx="11">
                  <v>42005</v>
                </pt>
                <pt idx="12">
                  <v>42095</v>
                </pt>
                <pt idx="13">
                  <v>42186</v>
                </pt>
                <pt idx="14">
                  <v>42278</v>
                </pt>
                <pt idx="15">
                  <v>42370</v>
                </pt>
                <pt idx="16">
                  <v>42461</v>
                </pt>
                <pt idx="17">
                  <v>42552</v>
                </pt>
                <pt idx="18">
                  <v>42644</v>
                </pt>
                <pt idx="19">
                  <v>42736</v>
                </pt>
                <pt idx="20">
                  <v>42826</v>
                </pt>
                <pt idx="21">
                  <v>42917</v>
                </pt>
                <pt idx="22">
                  <v>43009</v>
                </pt>
                <pt idx="23">
                  <v>43101</v>
                </pt>
                <pt idx="24">
                  <v>43191</v>
                </pt>
                <pt idx="25">
                  <v>43282</v>
                </pt>
                <pt idx="26">
                  <v>43374</v>
                </pt>
                <pt idx="27">
                  <v>43466</v>
                </pt>
                <pt idx="28">
                  <v>43556</v>
                </pt>
                <pt idx="29">
                  <v>43647</v>
                </pt>
                <pt idx="30">
                  <v>43739</v>
                </pt>
                <pt idx="31">
                  <v>43831</v>
                </pt>
                <pt idx="32">
                  <v>43922</v>
                </pt>
                <pt idx="33">
                  <v>44013</v>
                </pt>
                <pt idx="34">
                  <v>44105</v>
                </pt>
                <pt idx="35">
                  <v>44197</v>
                </pt>
                <pt idx="36">
                  <v>44287</v>
                </pt>
                <pt idx="37">
                  <v>44378</v>
                </pt>
                <pt idx="38">
                  <v>44470</v>
                </pt>
                <pt idx="39">
                  <v>44562</v>
                </pt>
                <pt idx="40">
                  <v>44652</v>
                </pt>
                <pt idx="41">
                  <v>44743</v>
                </pt>
                <pt idx="42">
                  <v>44835</v>
                </pt>
                <pt idx="43">
                  <v>44927</v>
                </pt>
                <pt idx="44">
                  <v>45017</v>
                </pt>
                <pt idx="45">
                  <v>45108</v>
                </pt>
                <pt idx="46">
                  <v>45200</v>
                </pt>
                <pt idx="47">
                  <v>45292</v>
                </pt>
                <pt idx="48">
                  <v>45383</v>
                </pt>
                <pt idx="49">
                  <v>45474</v>
                </pt>
                <pt idx="50">
                  <v>45566</v>
                </pt>
                <pt idx="51">
                  <v>45658</v>
                </pt>
                <pt idx="52">
                  <v>45748</v>
                </pt>
              </numCache>
            </numRef>
          </cat>
          <val>
            <numRef>
              <f>'Labour market flows SA'!$W$50:$W$102</f>
              <numCache>
                <formatCode>#,##0,</formatCode>
                <ptCount val="53"/>
                <pt idx="0">
                  <v>494798.912394335</v>
                </pt>
                <pt idx="1">
                  <v>450846.106775739</v>
                </pt>
                <pt idx="2">
                  <v>409894.312133172</v>
                </pt>
                <pt idx="3">
                  <v>385075.626847397</v>
                </pt>
                <pt idx="4">
                  <v>446600.057277211</v>
                </pt>
                <pt idx="5">
                  <v>469044.691334915</v>
                </pt>
                <pt idx="6">
                  <v>494713.749478157</v>
                </pt>
                <pt idx="7">
                  <v>484195.528341505</v>
                </pt>
                <pt idx="8">
                  <v>521240.964860834</v>
                </pt>
                <pt idx="9">
                  <v>534036.953782914</v>
                </pt>
                <pt idx="10">
                  <v>480975.156110543</v>
                </pt>
                <pt idx="11">
                  <v>588295.987691471</v>
                </pt>
                <pt idx="12">
                  <v>501754.607006608</v>
                </pt>
                <pt idx="13">
                  <v>560815.935009863</v>
                </pt>
                <pt idx="14">
                  <v>577067.784846459</v>
                </pt>
                <pt idx="15">
                  <v>539108.389612549</v>
                </pt>
                <pt idx="16">
                  <v>572258.880072022</v>
                </pt>
                <pt idx="17">
                  <v>561689.825080291</v>
                </pt>
                <pt idx="18">
                  <v>515555.558439955</v>
                </pt>
                <pt idx="19">
                  <v>535200.954435533</v>
                </pt>
                <pt idx="20">
                  <v>552657.852655415</v>
                </pt>
                <pt idx="21">
                  <v>529889.560352533</v>
                </pt>
                <pt idx="22">
                  <v>579495.521414926</v>
                </pt>
                <pt idx="23">
                  <v>580584.690718496</v>
                </pt>
                <pt idx="24">
                  <v>539519.9594614049</v>
                </pt>
                <pt idx="25">
                  <v>583524.731077909</v>
                </pt>
                <pt idx="26">
                  <v>625612.324983981</v>
                </pt>
                <pt idx="27">
                  <v>659598.475436335</v>
                </pt>
                <pt idx="28">
                  <v>558891.174699449</v>
                </pt>
                <pt idx="29">
                  <v>569475.723658688</v>
                </pt>
                <pt idx="30">
                  <v>586408.235789115</v>
                </pt>
                <pt idx="31">
                  <v>539508.407073524</v>
                </pt>
                <pt idx="32">
                  <v>548478.750044881</v>
                </pt>
                <pt idx="33">
                  <v>473679.808486382</v>
                </pt>
                <pt idx="34">
                  <v>495154.368372467</v>
                </pt>
                <pt idx="35">
                  <v>528417.6049777149</v>
                </pt>
                <pt idx="36">
                  <v>626747.27984724</v>
                </pt>
                <pt idx="37">
                  <v>649420.17100121</v>
                </pt>
                <pt idx="38">
                  <v>604623.661757536</v>
                </pt>
                <pt idx="39">
                  <v>637680.213665089</v>
                </pt>
                <pt idx="40">
                  <v>588875.858882374</v>
                </pt>
                <pt idx="41">
                  <v>619535.209566504</v>
                </pt>
                <pt idx="42">
                  <v>696224.744988848</v>
                </pt>
                <pt idx="43">
                  <v>665874.7302755431</v>
                </pt>
                <pt idx="44">
                  <v>533283.0300305251</v>
                </pt>
                <pt idx="45">
                  <v>577546.002868626</v>
                </pt>
                <pt idx="46">
                  <v>485547.372327822</v>
                </pt>
                <pt idx="47">
                  <v>623427.809293671</v>
                </pt>
                <pt idx="48">
                  <v>663548.09434502</v>
                </pt>
                <pt idx="49">
                  <v>684770.653698721</v>
                </pt>
                <pt idx="50">
                  <v>631866.901980872</v>
                </pt>
                <pt idx="51">
                  <v>614305.0027928021</v>
                </pt>
                <pt idx="52">
                  <v>658580.682255551</v>
                </pt>
              </numCache>
            </numRef>
          </val>
          <smooth val="0"/>
        </ser>
        <dLbls>
          <showLegendKey val="0"/>
          <showVal val="0"/>
          <showCatName val="0"/>
          <showSerName val="0"/>
          <showPercent val="0"/>
          <showBubbleSize val="0"/>
        </dLbls>
        <smooth val="0"/>
        <axId val="19040592"/>
        <axId val="19051632"/>
      </lineChart>
      <dateAx>
        <axId val="19040592"/>
        <scaling>
          <orientation val="minMax"/>
        </scaling>
        <delete val="0"/>
        <axPos val="b"/>
        <numFmt formatCode="yyyy" sourceLinked="0"/>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19051632"/>
        <crosses val="autoZero"/>
        <lblOffset val="100"/>
        <baseTimeUnit val="months"/>
        <majorUnit val="12"/>
        <majorTimeUnit val="months"/>
      </dateAx>
      <valAx>
        <axId val="19051632"/>
        <scaling>
          <orientation val="minMax"/>
          <min val="200000"/>
        </scaling>
        <delete val="0"/>
        <axPos val="l"/>
        <majorGridlines>
          <spPr>
            <a:ln w="9525" cap="flat" cmpd="sng" algn="ctr">
              <a:solidFill>
                <a:schemeClr val="tx1">
                  <a:lumMod val="15000"/>
                  <a:lumOff val="85000"/>
                </a:schemeClr>
              </a:solidFill>
              <a:prstDash val="solid"/>
              <a:round/>
            </a:ln>
          </spPr>
        </majorGridlines>
        <numFmt formatCode="#,##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19040592"/>
        <crosses val="autoZero"/>
        <crossBetween val="between"/>
      </valAx>
    </plotArea>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11.xml><?xml version="1.0" encoding="utf-8"?>
<chartSpace xmlns:a="http://schemas.openxmlformats.org/drawingml/2006/main" xmlns="http://schemas.openxmlformats.org/drawingml/2006/chart">
  <chart>
    <title>
      <tx>
        <rich>
          <a:bodyPr/>
          <a:p>
            <a:r>
              <a:t/>
            </a:r>
          </a:p>
        </rich>
      </tx>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n-US"/>
        </a:p>
      </txPr>
    </title>
    <plotArea>
      <layout/>
      <lineChart>
        <grouping val="standard"/>
        <varyColors val="0"/>
        <ser>
          <idx val="0"/>
          <order val="0"/>
          <tx>
            <strRef>
              <f>'Labour market flows SA'!$X$7</f>
              <strCache>
                <ptCount val="1"/>
                <pt idx="0">
                  <v>Economic Inactivity to Unemployment</v>
                </pt>
              </strCache>
            </strRef>
          </tx>
          <spPr>
            <a:ln w="28575" cap="rnd">
              <a:solidFill>
                <a:schemeClr val="accent1"/>
              </a:solidFill>
              <a:prstDash val="solid"/>
              <a:round/>
            </a:ln>
          </spPr>
          <marker>
            <symbol val="none"/>
            <spPr>
              <a:ln>
                <a:prstDash val="solid"/>
              </a:ln>
            </spPr>
          </marker>
          <cat>
            <numRef>
              <f>'Labour market flows SA'!$A$50:$A$102</f>
              <numCache>
                <formatCode>m/d/yyyy</formatCode>
                <ptCount val="53"/>
                <pt idx="0">
                  <v>41000</v>
                </pt>
                <pt idx="1">
                  <v>41091</v>
                </pt>
                <pt idx="2">
                  <v>41183</v>
                </pt>
                <pt idx="3">
                  <v>41275</v>
                </pt>
                <pt idx="4">
                  <v>41365</v>
                </pt>
                <pt idx="5">
                  <v>41456</v>
                </pt>
                <pt idx="6">
                  <v>41548</v>
                </pt>
                <pt idx="7">
                  <v>41640</v>
                </pt>
                <pt idx="8">
                  <v>41730</v>
                </pt>
                <pt idx="9">
                  <v>41821</v>
                </pt>
                <pt idx="10">
                  <v>41913</v>
                </pt>
                <pt idx="11">
                  <v>42005</v>
                </pt>
                <pt idx="12">
                  <v>42095</v>
                </pt>
                <pt idx="13">
                  <v>42186</v>
                </pt>
                <pt idx="14">
                  <v>42278</v>
                </pt>
                <pt idx="15">
                  <v>42370</v>
                </pt>
                <pt idx="16">
                  <v>42461</v>
                </pt>
                <pt idx="17">
                  <v>42552</v>
                </pt>
                <pt idx="18">
                  <v>42644</v>
                </pt>
                <pt idx="19">
                  <v>42736</v>
                </pt>
                <pt idx="20">
                  <v>42826</v>
                </pt>
                <pt idx="21">
                  <v>42917</v>
                </pt>
                <pt idx="22">
                  <v>43009</v>
                </pt>
                <pt idx="23">
                  <v>43101</v>
                </pt>
                <pt idx="24">
                  <v>43191</v>
                </pt>
                <pt idx="25">
                  <v>43282</v>
                </pt>
                <pt idx="26">
                  <v>43374</v>
                </pt>
                <pt idx="27">
                  <v>43466</v>
                </pt>
                <pt idx="28">
                  <v>43556</v>
                </pt>
                <pt idx="29">
                  <v>43647</v>
                </pt>
                <pt idx="30">
                  <v>43739</v>
                </pt>
                <pt idx="31">
                  <v>43831</v>
                </pt>
                <pt idx="32">
                  <v>43922</v>
                </pt>
                <pt idx="33">
                  <v>44013</v>
                </pt>
                <pt idx="34">
                  <v>44105</v>
                </pt>
                <pt idx="35">
                  <v>44197</v>
                </pt>
                <pt idx="36">
                  <v>44287</v>
                </pt>
                <pt idx="37">
                  <v>44378</v>
                </pt>
                <pt idx="38">
                  <v>44470</v>
                </pt>
                <pt idx="39">
                  <v>44562</v>
                </pt>
                <pt idx="40">
                  <v>44652</v>
                </pt>
                <pt idx="41">
                  <v>44743</v>
                </pt>
                <pt idx="42">
                  <v>44835</v>
                </pt>
                <pt idx="43">
                  <v>44927</v>
                </pt>
                <pt idx="44">
                  <v>45017</v>
                </pt>
                <pt idx="45">
                  <v>45108</v>
                </pt>
                <pt idx="46">
                  <v>45200</v>
                </pt>
                <pt idx="47">
                  <v>45292</v>
                </pt>
                <pt idx="48">
                  <v>45383</v>
                </pt>
                <pt idx="49">
                  <v>45474</v>
                </pt>
                <pt idx="50">
                  <v>45566</v>
                </pt>
                <pt idx="51">
                  <v>45658</v>
                </pt>
                <pt idx="52">
                  <v>45748</v>
                </pt>
              </numCache>
            </numRef>
          </cat>
          <val>
            <numRef>
              <f>'Labour market flows SA'!$X$50:$X$102</f>
              <numCache>
                <formatCode>#,##0,</formatCode>
                <ptCount val="53"/>
                <pt idx="0">
                  <v>559485.190587225</v>
                </pt>
                <pt idx="1">
                  <v>520541.128317048</v>
                </pt>
                <pt idx="2">
                  <v>516848.37765879</v>
                </pt>
                <pt idx="3">
                  <v>509448.401581833</v>
                </pt>
                <pt idx="4">
                  <v>520315.514676478</v>
                </pt>
                <pt idx="5">
                  <v>494775.027717475</v>
                </pt>
                <pt idx="6">
                  <v>490590.937828804</v>
                </pt>
                <pt idx="7">
                  <v>472570.357200248</v>
                </pt>
                <pt idx="8">
                  <v>441787.418557388</v>
                </pt>
                <pt idx="9">
                  <v>445807.522572206</v>
                </pt>
                <pt idx="10">
                  <v>426468.054650278</v>
                </pt>
                <pt idx="11">
                  <v>433700.605069646</v>
                </pt>
                <pt idx="12">
                  <v>473346.789549655</v>
                </pt>
                <pt idx="13">
                  <v>478009.275771715</v>
                </pt>
                <pt idx="14">
                  <v>409914.67246206</v>
                </pt>
                <pt idx="15">
                  <v>435314.562441187</v>
                </pt>
                <pt idx="16">
                  <v>404012.948456157</v>
                </pt>
                <pt idx="17">
                  <v>398046.892461605</v>
                </pt>
                <pt idx="18">
                  <v>424102.307318069</v>
                </pt>
                <pt idx="19">
                  <v>418792.646097274</v>
                </pt>
                <pt idx="20">
                  <v>387795.832104834</v>
                </pt>
                <pt idx="21">
                  <v>353731.178355211</v>
                </pt>
                <pt idx="22">
                  <v>366689.298598896</v>
                </pt>
                <pt idx="23">
                  <v>389921.733483468</v>
                </pt>
                <pt idx="24">
                  <v>328672.93521284</v>
                </pt>
                <pt idx="25">
                  <v>378560.021648219</v>
                </pt>
                <pt idx="26">
                  <v>365755.14929174</v>
                </pt>
                <pt idx="27">
                  <v>347434.785010802</v>
                </pt>
                <pt idx="28">
                  <v>375631.021475777</v>
                </pt>
                <pt idx="29">
                  <v>363937.913976668</v>
                </pt>
                <pt idx="30">
                  <v>360973.78667485</v>
                </pt>
                <pt idx="31">
                  <v>411633.034561357</v>
                </pt>
                <pt idx="32">
                  <v>395777.987807613</v>
                </pt>
                <pt idx="33">
                  <v>482919.342420564</v>
                </pt>
                <pt idx="34">
                  <v>483239.420339578</v>
                </pt>
                <pt idx="35">
                  <v>432779.953240532</v>
                </pt>
                <pt idx="36">
                  <v>477537.840793003</v>
                </pt>
                <pt idx="37">
                  <v>469827.83371194</v>
                </pt>
                <pt idx="38">
                  <v>453564.893613776</v>
                </pt>
                <pt idx="39">
                  <v>395588.264445443</v>
                </pt>
                <pt idx="40">
                  <v>417998.579274213</v>
                </pt>
                <pt idx="41">
                  <v>423427.402933311</v>
                </pt>
                <pt idx="42">
                  <v>456159.010740673</v>
                </pt>
                <pt idx="43">
                  <v>472251.113117896</v>
                </pt>
                <pt idx="44">
                  <v>517787.749024775</v>
                </pt>
                <pt idx="45">
                  <v>450618.512694417</v>
                </pt>
                <pt idx="46">
                  <v>478367.16857092</v>
                </pt>
                <pt idx="47">
                  <v>521409.131851727</v>
                </pt>
                <pt idx="48">
                  <v>481152.430187841</v>
                </pt>
                <pt idx="49">
                  <v>525008.9864574861</v>
                </pt>
                <pt idx="50">
                  <v>483064.115122294</v>
                </pt>
                <pt idx="51">
                  <v>585614.653163269</v>
                </pt>
                <pt idx="52">
                  <v>480986.362791519</v>
                </pt>
              </numCache>
            </numRef>
          </val>
          <smooth val="0"/>
        </ser>
        <dLbls>
          <showLegendKey val="0"/>
          <showVal val="0"/>
          <showCatName val="0"/>
          <showSerName val="0"/>
          <showPercent val="0"/>
          <showBubbleSize val="0"/>
        </dLbls>
        <smooth val="0"/>
        <axId val="19040592"/>
        <axId val="19051632"/>
      </lineChart>
      <dateAx>
        <axId val="19040592"/>
        <scaling>
          <orientation val="minMax"/>
        </scaling>
        <delete val="0"/>
        <axPos val="b"/>
        <numFmt formatCode="yyyy" sourceLinked="0"/>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19051632"/>
        <crosses val="autoZero"/>
        <lblOffset val="100"/>
        <baseTimeUnit val="months"/>
        <majorUnit val="12"/>
        <majorTimeUnit val="months"/>
      </dateAx>
      <valAx>
        <axId val="19051632"/>
        <scaling>
          <orientation val="minMax"/>
          <max val="800000"/>
          <min val="200000"/>
        </scaling>
        <delete val="0"/>
        <axPos val="l"/>
        <majorGridlines>
          <spPr>
            <a:ln w="9525" cap="flat" cmpd="sng" algn="ctr">
              <a:solidFill>
                <a:schemeClr val="tx1">
                  <a:lumMod val="15000"/>
                  <a:lumOff val="85000"/>
                </a:schemeClr>
              </a:solidFill>
              <a:prstDash val="solid"/>
              <a:round/>
            </a:ln>
          </spPr>
        </majorGridlines>
        <numFmt formatCode="#,##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19040592"/>
        <crosses val="autoZero"/>
        <crossBetween val="between"/>
      </valAx>
    </plotArea>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12.xml><?xml version="1.0" encoding="utf-8"?>
<chartSpace xmlns:a="http://schemas.openxmlformats.org/drawingml/2006/main" xmlns="http://schemas.openxmlformats.org/drawingml/2006/chart">
  <chart>
    <title>
      <tx>
        <rich>
          <a:bodyPr/>
          <a:p>
            <a:r>
              <a:t/>
            </a:r>
          </a:p>
        </rich>
      </tx>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n-US"/>
        </a:p>
      </txPr>
    </title>
    <plotArea>
      <layout/>
      <lineChart>
        <grouping val="standard"/>
        <varyColors val="0"/>
        <ser>
          <idx val="0"/>
          <order val="0"/>
          <tx>
            <strRef>
              <f>'Labour market flows SA'!$G$7</f>
              <strCache>
                <ptCount val="1"/>
                <pt idx="0">
                  <v>Employment Gross Outflow</v>
                </pt>
              </strCache>
            </strRef>
          </tx>
          <spPr>
            <a:ln w="28575" cap="rnd">
              <a:solidFill>
                <a:schemeClr val="accent1"/>
              </a:solidFill>
              <a:prstDash val="solid"/>
              <a:round/>
            </a:ln>
          </spPr>
          <marker>
            <symbol val="none"/>
            <spPr>
              <a:ln>
                <a:prstDash val="solid"/>
              </a:ln>
            </spPr>
          </marker>
          <cat>
            <numRef>
              <f>'Labour market flows SA'!$A$50:$A$102</f>
              <numCache>
                <formatCode>m/d/yyyy</formatCode>
                <ptCount val="53"/>
                <pt idx="0">
                  <v>41000</v>
                </pt>
                <pt idx="1">
                  <v>41091</v>
                </pt>
                <pt idx="2">
                  <v>41183</v>
                </pt>
                <pt idx="3">
                  <v>41275</v>
                </pt>
                <pt idx="4">
                  <v>41365</v>
                </pt>
                <pt idx="5">
                  <v>41456</v>
                </pt>
                <pt idx="6">
                  <v>41548</v>
                </pt>
                <pt idx="7">
                  <v>41640</v>
                </pt>
                <pt idx="8">
                  <v>41730</v>
                </pt>
                <pt idx="9">
                  <v>41821</v>
                </pt>
                <pt idx="10">
                  <v>41913</v>
                </pt>
                <pt idx="11">
                  <v>42005</v>
                </pt>
                <pt idx="12">
                  <v>42095</v>
                </pt>
                <pt idx="13">
                  <v>42186</v>
                </pt>
                <pt idx="14">
                  <v>42278</v>
                </pt>
                <pt idx="15">
                  <v>42370</v>
                </pt>
                <pt idx="16">
                  <v>42461</v>
                </pt>
                <pt idx="17">
                  <v>42552</v>
                </pt>
                <pt idx="18">
                  <v>42644</v>
                </pt>
                <pt idx="19">
                  <v>42736</v>
                </pt>
                <pt idx="20">
                  <v>42826</v>
                </pt>
                <pt idx="21">
                  <v>42917</v>
                </pt>
                <pt idx="22">
                  <v>43009</v>
                </pt>
                <pt idx="23">
                  <v>43101</v>
                </pt>
                <pt idx="24">
                  <v>43191</v>
                </pt>
                <pt idx="25">
                  <v>43282</v>
                </pt>
                <pt idx="26">
                  <v>43374</v>
                </pt>
                <pt idx="27">
                  <v>43466</v>
                </pt>
                <pt idx="28">
                  <v>43556</v>
                </pt>
                <pt idx="29">
                  <v>43647</v>
                </pt>
                <pt idx="30">
                  <v>43739</v>
                </pt>
                <pt idx="31">
                  <v>43831</v>
                </pt>
                <pt idx="32">
                  <v>43922</v>
                </pt>
                <pt idx="33">
                  <v>44013</v>
                </pt>
                <pt idx="34">
                  <v>44105</v>
                </pt>
                <pt idx="35">
                  <v>44197</v>
                </pt>
                <pt idx="36">
                  <v>44287</v>
                </pt>
                <pt idx="37">
                  <v>44378</v>
                </pt>
                <pt idx="38">
                  <v>44470</v>
                </pt>
                <pt idx="39">
                  <v>44562</v>
                </pt>
                <pt idx="40">
                  <v>44652</v>
                </pt>
                <pt idx="41">
                  <v>44743</v>
                </pt>
                <pt idx="42">
                  <v>44835</v>
                </pt>
                <pt idx="43">
                  <v>44927</v>
                </pt>
                <pt idx="44">
                  <v>45017</v>
                </pt>
                <pt idx="45">
                  <v>45108</v>
                </pt>
                <pt idx="46">
                  <v>45200</v>
                </pt>
                <pt idx="47">
                  <v>45292</v>
                </pt>
                <pt idx="48">
                  <v>45383</v>
                </pt>
                <pt idx="49">
                  <v>45474</v>
                </pt>
                <pt idx="50">
                  <v>45566</v>
                </pt>
                <pt idx="51">
                  <v>45658</v>
                </pt>
                <pt idx="52">
                  <v>45748</v>
                </pt>
              </numCache>
            </numRef>
          </cat>
          <val>
            <numRef>
              <f>'Labour market flows SA'!$G$50:$G$102</f>
              <numCache>
                <formatCode>#,##0,</formatCode>
                <ptCount val="53"/>
                <pt idx="0">
                  <v>869801.219563946</v>
                </pt>
                <pt idx="1">
                  <v>864318.9084888101</v>
                </pt>
                <pt idx="2">
                  <v>863391.3672279541</v>
                </pt>
                <pt idx="3">
                  <v>988326.5440629779</v>
                </pt>
                <pt idx="4">
                  <v>868274.120577206</v>
                </pt>
                <pt idx="5">
                  <v>843560.69929694</v>
                </pt>
                <pt idx="6">
                  <v>878831.763673456</v>
                </pt>
                <pt idx="7">
                  <v>806681.4778040741</v>
                </pt>
                <pt idx="8">
                  <v>882401.915321133</v>
                </pt>
                <pt idx="9">
                  <v>835589.081791173</v>
                </pt>
                <pt idx="10">
                  <v>862264.664294026</v>
                </pt>
                <pt idx="11">
                  <v>891295.515656671</v>
                </pt>
                <pt idx="12">
                  <v>910479.146061817</v>
                </pt>
                <pt idx="13">
                  <v>799926.747343383</v>
                </pt>
                <pt idx="14">
                  <v>897420.461925987</v>
                </pt>
                <pt idx="15">
                  <v>896983.2825849489</v>
                </pt>
                <pt idx="16">
                  <v>884103.465572298</v>
                </pt>
                <pt idx="17">
                  <v>875675.875746746</v>
                </pt>
                <pt idx="18">
                  <v>884870.325529117</v>
                </pt>
                <pt idx="19">
                  <v>859541.758968893</v>
                </pt>
                <pt idx="20">
                  <v>805672.4269920021</v>
                </pt>
                <pt idx="21">
                  <v>868359.5250858071</v>
                </pt>
                <pt idx="22">
                  <v>822008.562869987</v>
                </pt>
                <pt idx="23">
                  <v>742359.474676296</v>
                </pt>
                <pt idx="24">
                  <v>831521.95829179</v>
                </pt>
                <pt idx="25">
                  <v>864532.783886499</v>
                </pt>
                <pt idx="26">
                  <v>842751.6985794629</v>
                </pt>
                <pt idx="27">
                  <v>828244.657730642</v>
                </pt>
                <pt idx="28">
                  <v>828828.3240670899</v>
                </pt>
                <pt idx="29">
                  <v>856604.5993395171</v>
                </pt>
                <pt idx="30">
                  <v>823494.07750956</v>
                </pt>
                <pt idx="31">
                  <v>1056789.95854382</v>
                </pt>
                <pt idx="32">
                  <v>1103284.587030634</v>
                </pt>
                <pt idx="33">
                  <v>1034186.837619745</v>
                </pt>
                <pt idx="34">
                  <v>1025077.276035455</v>
                </pt>
                <pt idx="35">
                  <v>829388.7828950749</v>
                </pt>
                <pt idx="36">
                  <v>917150.920730907</v>
                </pt>
                <pt idx="37">
                  <v>942897.027638678</v>
                </pt>
                <pt idx="38">
                  <v>938361.935489059</v>
                </pt>
                <pt idx="39">
                  <v>917277.6855542921</v>
                </pt>
                <pt idx="40">
                  <v>878562.41468423</v>
                </pt>
                <pt idx="41">
                  <v>875770.9452692081</v>
                </pt>
                <pt idx="42">
                  <v>850883.8318476491</v>
                </pt>
                <pt idx="43">
                  <v>893428.120174013</v>
                </pt>
                <pt idx="44">
                  <v>921313.0886005929</v>
                </pt>
                <pt idx="45">
                  <v>935232.769141188</v>
                </pt>
                <pt idx="46">
                  <v>890551.611857248</v>
                </pt>
                <pt idx="47">
                  <v>949016.098792019</v>
                </pt>
                <pt idx="48">
                  <v>886470.015747905</v>
                </pt>
                <pt idx="49">
                  <v>837808.634905623</v>
                </pt>
                <pt idx="50">
                  <v>907206.909229971</v>
                </pt>
                <pt idx="51">
                  <v>915870.459388105</v>
                </pt>
                <pt idx="52">
                  <v>850011.482617707</v>
                </pt>
              </numCache>
            </numRef>
          </val>
          <smooth val="0"/>
        </ser>
        <dLbls>
          <showLegendKey val="0"/>
          <showVal val="0"/>
          <showCatName val="0"/>
          <showSerName val="0"/>
          <showPercent val="0"/>
          <showBubbleSize val="0"/>
        </dLbls>
        <smooth val="0"/>
        <axId val="19040592"/>
        <axId val="19051632"/>
      </lineChart>
      <dateAx>
        <axId val="19040592"/>
        <scaling>
          <orientation val="minMax"/>
        </scaling>
        <delete val="0"/>
        <axPos val="b"/>
        <numFmt formatCode="yyyy" sourceLinked="0"/>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19051632"/>
        <crosses val="autoZero"/>
        <lblOffset val="100"/>
        <baseTimeUnit val="months"/>
        <majorUnit val="12"/>
        <majorTimeUnit val="months"/>
      </dateAx>
      <valAx>
        <axId val="19051632"/>
        <scaling>
          <orientation val="minMax"/>
          <min val="600000"/>
        </scaling>
        <delete val="0"/>
        <axPos val="l"/>
        <majorGridlines>
          <spPr>
            <a:ln w="9525" cap="flat" cmpd="sng" algn="ctr">
              <a:solidFill>
                <a:schemeClr val="tx1">
                  <a:lumMod val="15000"/>
                  <a:lumOff val="85000"/>
                </a:schemeClr>
              </a:solidFill>
              <a:prstDash val="solid"/>
              <a:round/>
            </a:ln>
          </spPr>
        </majorGridlines>
        <numFmt formatCode="#,##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19040592"/>
        <crosses val="autoZero"/>
        <crossBetween val="between"/>
      </valAx>
    </plotArea>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13.xml><?xml version="1.0" encoding="utf-8"?>
<chartSpace xmlns:a="http://schemas.openxmlformats.org/drawingml/2006/main" xmlns="http://schemas.openxmlformats.org/drawingml/2006/chart">
  <chart>
    <title>
      <tx>
        <rich>
          <a:bodyPr/>
          <a:p>
            <a:r>
              <a:t/>
            </a:r>
          </a:p>
        </rich>
      </tx>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n-US"/>
        </a:p>
      </txPr>
    </title>
    <plotArea>
      <layout/>
      <lineChart>
        <grouping val="standard"/>
        <varyColors val="0"/>
        <ser>
          <idx val="0"/>
          <order val="0"/>
          <tx>
            <strRef>
              <f>'Labour market flows SA'!$D$7</f>
              <strCache>
                <ptCount val="1"/>
                <pt idx="0">
                  <v>Employment to Unemployment</v>
                </pt>
              </strCache>
            </strRef>
          </tx>
          <spPr>
            <a:ln w="28575" cap="rnd">
              <a:solidFill>
                <a:schemeClr val="accent1"/>
              </a:solidFill>
              <a:prstDash val="solid"/>
              <a:round/>
            </a:ln>
          </spPr>
          <marker>
            <symbol val="none"/>
            <spPr>
              <a:ln>
                <a:prstDash val="solid"/>
              </a:ln>
            </spPr>
          </marker>
          <cat>
            <numRef>
              <f>'Labour market flows SA'!$A$50:$A$102</f>
              <numCache>
                <formatCode>m/d/yyyy</formatCode>
                <ptCount val="53"/>
                <pt idx="0">
                  <v>41000</v>
                </pt>
                <pt idx="1">
                  <v>41091</v>
                </pt>
                <pt idx="2">
                  <v>41183</v>
                </pt>
                <pt idx="3">
                  <v>41275</v>
                </pt>
                <pt idx="4">
                  <v>41365</v>
                </pt>
                <pt idx="5">
                  <v>41456</v>
                </pt>
                <pt idx="6">
                  <v>41548</v>
                </pt>
                <pt idx="7">
                  <v>41640</v>
                </pt>
                <pt idx="8">
                  <v>41730</v>
                </pt>
                <pt idx="9">
                  <v>41821</v>
                </pt>
                <pt idx="10">
                  <v>41913</v>
                </pt>
                <pt idx="11">
                  <v>42005</v>
                </pt>
                <pt idx="12">
                  <v>42095</v>
                </pt>
                <pt idx="13">
                  <v>42186</v>
                </pt>
                <pt idx="14">
                  <v>42278</v>
                </pt>
                <pt idx="15">
                  <v>42370</v>
                </pt>
                <pt idx="16">
                  <v>42461</v>
                </pt>
                <pt idx="17">
                  <v>42552</v>
                </pt>
                <pt idx="18">
                  <v>42644</v>
                </pt>
                <pt idx="19">
                  <v>42736</v>
                </pt>
                <pt idx="20">
                  <v>42826</v>
                </pt>
                <pt idx="21">
                  <v>42917</v>
                </pt>
                <pt idx="22">
                  <v>43009</v>
                </pt>
                <pt idx="23">
                  <v>43101</v>
                </pt>
                <pt idx="24">
                  <v>43191</v>
                </pt>
                <pt idx="25">
                  <v>43282</v>
                </pt>
                <pt idx="26">
                  <v>43374</v>
                </pt>
                <pt idx="27">
                  <v>43466</v>
                </pt>
                <pt idx="28">
                  <v>43556</v>
                </pt>
                <pt idx="29">
                  <v>43647</v>
                </pt>
                <pt idx="30">
                  <v>43739</v>
                </pt>
                <pt idx="31">
                  <v>43831</v>
                </pt>
                <pt idx="32">
                  <v>43922</v>
                </pt>
                <pt idx="33">
                  <v>44013</v>
                </pt>
                <pt idx="34">
                  <v>44105</v>
                </pt>
                <pt idx="35">
                  <v>44197</v>
                </pt>
                <pt idx="36">
                  <v>44287</v>
                </pt>
                <pt idx="37">
                  <v>44378</v>
                </pt>
                <pt idx="38">
                  <v>44470</v>
                </pt>
                <pt idx="39">
                  <v>44562</v>
                </pt>
                <pt idx="40">
                  <v>44652</v>
                </pt>
                <pt idx="41">
                  <v>44743</v>
                </pt>
                <pt idx="42">
                  <v>44835</v>
                </pt>
                <pt idx="43">
                  <v>44927</v>
                </pt>
                <pt idx="44">
                  <v>45017</v>
                </pt>
                <pt idx="45">
                  <v>45108</v>
                </pt>
                <pt idx="46">
                  <v>45200</v>
                </pt>
                <pt idx="47">
                  <v>45292</v>
                </pt>
                <pt idx="48">
                  <v>45383</v>
                </pt>
                <pt idx="49">
                  <v>45474</v>
                </pt>
                <pt idx="50">
                  <v>45566</v>
                </pt>
                <pt idx="51">
                  <v>45658</v>
                </pt>
                <pt idx="52">
                  <v>45748</v>
                </pt>
              </numCache>
            </numRef>
          </cat>
          <val>
            <numRef>
              <f>'Labour market flows SA'!$D$50:$D$102</f>
              <numCache>
                <formatCode>#,##0,</formatCode>
                <ptCount val="53"/>
                <pt idx="0">
                  <v>386528.533932995</v>
                </pt>
                <pt idx="1">
                  <v>387599.586973646</v>
                </pt>
                <pt idx="2">
                  <v>414734.688776448</v>
                </pt>
                <pt idx="3">
                  <v>422803.201309144</v>
                </pt>
                <pt idx="4">
                  <v>407119.091272798</v>
                </pt>
                <pt idx="5">
                  <v>382871.692529555</v>
                </pt>
                <pt idx="6">
                  <v>365438.92216516</v>
                </pt>
                <pt idx="7">
                  <v>336657.258167619</v>
                </pt>
                <pt idx="8">
                  <v>359739.309641018</v>
                </pt>
                <pt idx="9">
                  <v>322826.357288564</v>
                </pt>
                <pt idx="10">
                  <v>331110.70925995</v>
                </pt>
                <pt idx="11">
                  <v>336323.127802797</v>
                </pt>
                <pt idx="12">
                  <v>357463.92096133</v>
                </pt>
                <pt idx="13">
                  <v>265671.125942714</v>
                </pt>
                <pt idx="14">
                  <v>350609.816858654</v>
                </pt>
                <pt idx="15">
                  <v>359146.001684987</v>
                </pt>
                <pt idx="16">
                  <v>323320.646873357</v>
                </pt>
                <pt idx="17">
                  <v>331766.976452815</v>
                </pt>
                <pt idx="18">
                  <v>255096.228890956</v>
                </pt>
                <pt idx="19">
                  <v>302413.660744549</v>
                </pt>
                <pt idx="20">
                  <v>270598.435280269</v>
                </pt>
                <pt idx="21">
                  <v>307460.950960861</v>
                </pt>
                <pt idx="22">
                  <v>299943.151168801</v>
                </pt>
                <pt idx="23">
                  <v>271155.606972949</v>
                </pt>
                <pt idx="24">
                  <v>252420.811950612</v>
                </pt>
                <pt idx="25">
                  <v>285671.392592517</v>
                </pt>
                <pt idx="26">
                  <v>265561.257928874</v>
                </pt>
                <pt idx="27">
                  <v>262454.745826742</v>
                </pt>
                <pt idx="28">
                  <v>293809.338355687</v>
                </pt>
                <pt idx="29">
                  <v>278907.792953415</v>
                </pt>
                <pt idx="30">
                  <v>299646.906267684</v>
                </pt>
                <pt idx="31">
                  <v>348009.018779963</v>
                </pt>
                <pt idx="32">
                  <v>392692.048837881</v>
                </pt>
                <pt idx="33">
                  <v>394579.728740321</v>
                </pt>
                <pt idx="34">
                  <v>427856.240456928</v>
                </pt>
                <pt idx="35">
                  <v>316210.645788027</v>
                </pt>
                <pt idx="36">
                  <v>265482.843859861</v>
                </pt>
                <pt idx="37">
                  <v>293017.126643818</v>
                </pt>
                <pt idx="38">
                  <v>276763.442601686</v>
                </pt>
                <pt idx="39">
                  <v>261662.78167883</v>
                </pt>
                <pt idx="40">
                  <v>252883.77238544</v>
                </pt>
                <pt idx="41">
                  <v>251672.448751976</v>
                </pt>
                <pt idx="42">
                  <v>276988.040721339</v>
                </pt>
                <pt idx="43">
                  <v>287484.108966858</v>
                </pt>
                <pt idx="44">
                  <v>325944.370508757</v>
                </pt>
                <pt idx="45">
                  <v>311349.084730378</v>
                </pt>
                <pt idx="46">
                  <v>280288.820717471</v>
                </pt>
                <pt idx="47">
                  <v>368003.922766672</v>
                </pt>
                <pt idx="48">
                  <v>303643.814975693</v>
                </pt>
                <pt idx="49">
                  <v>242975.694563324</v>
                </pt>
                <pt idx="50">
                  <v>292689.36173169</v>
                </pt>
                <pt idx="51">
                  <v>311438.553693265</v>
                </pt>
                <pt idx="52">
                  <v>306599.282271141</v>
                </pt>
              </numCache>
            </numRef>
          </val>
          <smooth val="0"/>
        </ser>
        <dLbls>
          <showLegendKey val="0"/>
          <showVal val="0"/>
          <showCatName val="0"/>
          <showSerName val="0"/>
          <showPercent val="0"/>
          <showBubbleSize val="0"/>
        </dLbls>
        <smooth val="0"/>
        <axId val="19040592"/>
        <axId val="19051632"/>
      </lineChart>
      <dateAx>
        <axId val="19040592"/>
        <scaling>
          <orientation val="minMax"/>
        </scaling>
        <delete val="0"/>
        <axPos val="b"/>
        <numFmt formatCode="yyyy" sourceLinked="0"/>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19051632"/>
        <crosses val="autoZero"/>
        <lblOffset val="100"/>
        <baseTimeUnit val="months"/>
        <majorUnit val="12"/>
        <majorTimeUnit val="months"/>
      </dateAx>
      <valAx>
        <axId val="19051632"/>
        <scaling>
          <orientation val="minMax"/>
          <min val="200000"/>
        </scaling>
        <delete val="0"/>
        <axPos val="l"/>
        <majorGridlines>
          <spPr>
            <a:ln w="9525" cap="flat" cmpd="sng" algn="ctr">
              <a:solidFill>
                <a:schemeClr val="tx1">
                  <a:lumMod val="15000"/>
                  <a:lumOff val="85000"/>
                </a:schemeClr>
              </a:solidFill>
              <a:prstDash val="solid"/>
              <a:round/>
            </a:ln>
          </spPr>
        </majorGridlines>
        <numFmt formatCode="#,##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19040592"/>
        <crosses val="autoZero"/>
        <crossBetween val="between"/>
      </valAx>
    </plotArea>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14.xml><?xml version="1.0" encoding="utf-8"?>
<chartSpace xmlns:a="http://schemas.openxmlformats.org/drawingml/2006/main" xmlns="http://schemas.openxmlformats.org/drawingml/2006/chart">
  <chart>
    <title>
      <tx>
        <rich>
          <a:bodyPr/>
          <a:p>
            <a:r>
              <a:t/>
            </a:r>
          </a:p>
        </rich>
      </tx>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n-US"/>
        </a:p>
      </txPr>
    </title>
    <plotArea>
      <layout/>
      <lineChart>
        <grouping val="standard"/>
        <varyColors val="0"/>
        <ser>
          <idx val="0"/>
          <order val="0"/>
          <tx>
            <strRef>
              <f>'Labour market flows SA'!$E$7</f>
              <strCache>
                <ptCount val="1"/>
                <pt idx="0">
                  <v>Employment to Economic Inactivity</v>
                </pt>
              </strCache>
            </strRef>
          </tx>
          <spPr>
            <a:ln w="28575" cap="rnd">
              <a:solidFill>
                <a:schemeClr val="accent1"/>
              </a:solidFill>
              <a:prstDash val="solid"/>
              <a:round/>
            </a:ln>
          </spPr>
          <marker>
            <symbol val="none"/>
            <spPr>
              <a:ln>
                <a:prstDash val="solid"/>
              </a:ln>
            </spPr>
          </marker>
          <cat>
            <numRef>
              <f>'Labour market flows SA'!$A$50:$A$102</f>
              <numCache>
                <formatCode>m/d/yyyy</formatCode>
                <ptCount val="53"/>
                <pt idx="0">
                  <v>41000</v>
                </pt>
                <pt idx="1">
                  <v>41091</v>
                </pt>
                <pt idx="2">
                  <v>41183</v>
                </pt>
                <pt idx="3">
                  <v>41275</v>
                </pt>
                <pt idx="4">
                  <v>41365</v>
                </pt>
                <pt idx="5">
                  <v>41456</v>
                </pt>
                <pt idx="6">
                  <v>41548</v>
                </pt>
                <pt idx="7">
                  <v>41640</v>
                </pt>
                <pt idx="8">
                  <v>41730</v>
                </pt>
                <pt idx="9">
                  <v>41821</v>
                </pt>
                <pt idx="10">
                  <v>41913</v>
                </pt>
                <pt idx="11">
                  <v>42005</v>
                </pt>
                <pt idx="12">
                  <v>42095</v>
                </pt>
                <pt idx="13">
                  <v>42186</v>
                </pt>
                <pt idx="14">
                  <v>42278</v>
                </pt>
                <pt idx="15">
                  <v>42370</v>
                </pt>
                <pt idx="16">
                  <v>42461</v>
                </pt>
                <pt idx="17">
                  <v>42552</v>
                </pt>
                <pt idx="18">
                  <v>42644</v>
                </pt>
                <pt idx="19">
                  <v>42736</v>
                </pt>
                <pt idx="20">
                  <v>42826</v>
                </pt>
                <pt idx="21">
                  <v>42917</v>
                </pt>
                <pt idx="22">
                  <v>43009</v>
                </pt>
                <pt idx="23">
                  <v>43101</v>
                </pt>
                <pt idx="24">
                  <v>43191</v>
                </pt>
                <pt idx="25">
                  <v>43282</v>
                </pt>
                <pt idx="26">
                  <v>43374</v>
                </pt>
                <pt idx="27">
                  <v>43466</v>
                </pt>
                <pt idx="28">
                  <v>43556</v>
                </pt>
                <pt idx="29">
                  <v>43647</v>
                </pt>
                <pt idx="30">
                  <v>43739</v>
                </pt>
                <pt idx="31">
                  <v>43831</v>
                </pt>
                <pt idx="32">
                  <v>43922</v>
                </pt>
                <pt idx="33">
                  <v>44013</v>
                </pt>
                <pt idx="34">
                  <v>44105</v>
                </pt>
                <pt idx="35">
                  <v>44197</v>
                </pt>
                <pt idx="36">
                  <v>44287</v>
                </pt>
                <pt idx="37">
                  <v>44378</v>
                </pt>
                <pt idx="38">
                  <v>44470</v>
                </pt>
                <pt idx="39">
                  <v>44562</v>
                </pt>
                <pt idx="40">
                  <v>44652</v>
                </pt>
                <pt idx="41">
                  <v>44743</v>
                </pt>
                <pt idx="42">
                  <v>44835</v>
                </pt>
                <pt idx="43">
                  <v>44927</v>
                </pt>
                <pt idx="44">
                  <v>45017</v>
                </pt>
                <pt idx="45">
                  <v>45108</v>
                </pt>
                <pt idx="46">
                  <v>45200</v>
                </pt>
                <pt idx="47">
                  <v>45292</v>
                </pt>
                <pt idx="48">
                  <v>45383</v>
                </pt>
                <pt idx="49">
                  <v>45474</v>
                </pt>
                <pt idx="50">
                  <v>45566</v>
                </pt>
                <pt idx="51">
                  <v>45658</v>
                </pt>
                <pt idx="52">
                  <v>45748</v>
                </pt>
              </numCache>
            </numRef>
          </cat>
          <val>
            <numRef>
              <f>'Labour market flows SA'!$E$50:$E$102</f>
              <numCache>
                <formatCode>#,##0,</formatCode>
                <ptCount val="53"/>
                <pt idx="0">
                  <v>483272.685630951</v>
                </pt>
                <pt idx="1">
                  <v>476719.321515164</v>
                </pt>
                <pt idx="2">
                  <v>448656.678451506</v>
                </pt>
                <pt idx="3">
                  <v>565523.342753834</v>
                </pt>
                <pt idx="4">
                  <v>461155.029304408</v>
                </pt>
                <pt idx="5">
                  <v>460689.006767385</v>
                </pt>
                <pt idx="6">
                  <v>513392.841508296</v>
                </pt>
                <pt idx="7">
                  <v>470024.219636455</v>
                </pt>
                <pt idx="8">
                  <v>522662.605680115</v>
                </pt>
                <pt idx="9">
                  <v>512762.724502609</v>
                </pt>
                <pt idx="10">
                  <v>531153.955034076</v>
                </pt>
                <pt idx="11">
                  <v>554972.387853874</v>
                </pt>
                <pt idx="12">
                  <v>553015.225100487</v>
                </pt>
                <pt idx="13">
                  <v>534255.621400669</v>
                </pt>
                <pt idx="14">
                  <v>546810.645067333</v>
                </pt>
                <pt idx="15">
                  <v>537837.2808999619</v>
                </pt>
                <pt idx="16">
                  <v>560782.818698941</v>
                </pt>
                <pt idx="17">
                  <v>543908.899293931</v>
                </pt>
                <pt idx="18">
                  <v>629774.096638161</v>
                </pt>
                <pt idx="19">
                  <v>557128.098224344</v>
                </pt>
                <pt idx="20">
                  <v>535073.991711733</v>
                </pt>
                <pt idx="21">
                  <v>560898.574124946</v>
                </pt>
                <pt idx="22">
                  <v>522065.411701186</v>
                </pt>
                <pt idx="23">
                  <v>471203.867703347</v>
                </pt>
                <pt idx="24">
                  <v>579101.146341178</v>
                </pt>
                <pt idx="25">
                  <v>578861.391293982</v>
                </pt>
                <pt idx="26">
                  <v>577190.4406505889</v>
                </pt>
                <pt idx="27">
                  <v>565789.9119039</v>
                </pt>
                <pt idx="28">
                  <v>535018.985711403</v>
                </pt>
                <pt idx="29">
                  <v>577696.806386102</v>
                </pt>
                <pt idx="30">
                  <v>523847.171241876</v>
                </pt>
                <pt idx="31">
                  <v>708780.9397638571</v>
                </pt>
                <pt idx="32">
                  <v>710592.538192753</v>
                </pt>
                <pt idx="33">
                  <v>639607.108879424</v>
                </pt>
                <pt idx="34">
                  <v>597221.035578527</v>
                </pt>
                <pt idx="35">
                  <v>513178.137107048</v>
                </pt>
                <pt idx="36">
                  <v>651668.076871046</v>
                </pt>
                <pt idx="37">
                  <v>649879.90099486</v>
                </pt>
                <pt idx="38">
                  <v>661598.492887373</v>
                </pt>
                <pt idx="39">
                  <v>655614.903875462</v>
                </pt>
                <pt idx="40">
                  <v>625678.64229879</v>
                </pt>
                <pt idx="41">
                  <v>624098.496517232</v>
                </pt>
                <pt idx="42">
                  <v>573895.79112631</v>
                </pt>
                <pt idx="43">
                  <v>605944.011207155</v>
                </pt>
                <pt idx="44">
                  <v>595368.718091836</v>
                </pt>
                <pt idx="45">
                  <v>623883.68441081</v>
                </pt>
                <pt idx="46">
                  <v>610262.7911397771</v>
                </pt>
                <pt idx="47">
                  <v>581012.176025347</v>
                </pt>
                <pt idx="48">
                  <v>582826.200772212</v>
                </pt>
                <pt idx="49">
                  <v>594832.9403422991</v>
                </pt>
                <pt idx="50">
                  <v>614517.547498281</v>
                </pt>
                <pt idx="51">
                  <v>604431.90569484</v>
                </pt>
                <pt idx="52">
                  <v>543412.200346566</v>
                </pt>
              </numCache>
            </numRef>
          </val>
          <smooth val="0"/>
        </ser>
        <dLbls>
          <showLegendKey val="0"/>
          <showVal val="0"/>
          <showCatName val="0"/>
          <showSerName val="0"/>
          <showPercent val="0"/>
          <showBubbleSize val="0"/>
        </dLbls>
        <smooth val="0"/>
        <axId val="19040592"/>
        <axId val="19051632"/>
      </lineChart>
      <dateAx>
        <axId val="19040592"/>
        <scaling>
          <orientation val="minMax"/>
        </scaling>
        <delete val="0"/>
        <axPos val="b"/>
        <numFmt formatCode="yyyy" sourceLinked="0"/>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19051632"/>
        <crosses val="autoZero"/>
        <lblOffset val="100"/>
        <baseTimeUnit val="months"/>
        <majorUnit val="12"/>
        <majorTimeUnit val="months"/>
      </dateAx>
      <valAx>
        <axId val="19051632"/>
        <scaling>
          <orientation val="minMax"/>
          <min val="200000"/>
        </scaling>
        <delete val="0"/>
        <axPos val="l"/>
        <majorGridlines>
          <spPr>
            <a:ln w="9525" cap="flat" cmpd="sng" algn="ctr">
              <a:solidFill>
                <a:schemeClr val="tx1">
                  <a:lumMod val="15000"/>
                  <a:lumOff val="85000"/>
                </a:schemeClr>
              </a:solidFill>
              <a:prstDash val="solid"/>
              <a:round/>
            </a:ln>
          </spPr>
        </majorGridlines>
        <numFmt formatCode="#,##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19040592"/>
        <crosses val="autoZero"/>
        <crossBetween val="between"/>
      </valAx>
    </plotArea>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15.xml><?xml version="1.0" encoding="utf-8"?>
<chartSpace xmlns:a="http://schemas.openxmlformats.org/drawingml/2006/main" xmlns="http://schemas.openxmlformats.org/drawingml/2006/chart">
  <chart>
    <title>
      <tx>
        <rich>
          <a:bodyPr/>
          <a:p>
            <a:r>
              <a:t/>
            </a:r>
          </a:p>
        </rich>
      </tx>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n-US"/>
        </a:p>
      </txPr>
    </title>
    <plotArea>
      <layout/>
      <lineChart>
        <grouping val="standard"/>
        <varyColors val="0"/>
        <ser>
          <idx val="0"/>
          <order val="0"/>
          <tx>
            <strRef>
              <f>'Labour market flows SA'!$R$7</f>
              <strCache>
                <ptCount val="1"/>
                <pt idx="0">
                  <v>Unemployment Gross Outflow</v>
                </pt>
              </strCache>
            </strRef>
          </tx>
          <spPr>
            <a:ln w="28575" cap="rnd">
              <a:solidFill>
                <a:schemeClr val="accent1"/>
              </a:solidFill>
              <a:prstDash val="solid"/>
              <a:round/>
            </a:ln>
          </spPr>
          <marker>
            <symbol val="none"/>
            <spPr>
              <a:ln>
                <a:prstDash val="solid"/>
              </a:ln>
            </spPr>
          </marker>
          <cat>
            <numRef>
              <f>'Labour market flows SA'!$A$50:$A$102</f>
              <numCache>
                <formatCode>m/d/yyyy</formatCode>
                <ptCount val="53"/>
                <pt idx="0">
                  <v>41000</v>
                </pt>
                <pt idx="1">
                  <v>41091</v>
                </pt>
                <pt idx="2">
                  <v>41183</v>
                </pt>
                <pt idx="3">
                  <v>41275</v>
                </pt>
                <pt idx="4">
                  <v>41365</v>
                </pt>
                <pt idx="5">
                  <v>41456</v>
                </pt>
                <pt idx="6">
                  <v>41548</v>
                </pt>
                <pt idx="7">
                  <v>41640</v>
                </pt>
                <pt idx="8">
                  <v>41730</v>
                </pt>
                <pt idx="9">
                  <v>41821</v>
                </pt>
                <pt idx="10">
                  <v>41913</v>
                </pt>
                <pt idx="11">
                  <v>42005</v>
                </pt>
                <pt idx="12">
                  <v>42095</v>
                </pt>
                <pt idx="13">
                  <v>42186</v>
                </pt>
                <pt idx="14">
                  <v>42278</v>
                </pt>
                <pt idx="15">
                  <v>42370</v>
                </pt>
                <pt idx="16">
                  <v>42461</v>
                </pt>
                <pt idx="17">
                  <v>42552</v>
                </pt>
                <pt idx="18">
                  <v>42644</v>
                </pt>
                <pt idx="19">
                  <v>42736</v>
                </pt>
                <pt idx="20">
                  <v>42826</v>
                </pt>
                <pt idx="21">
                  <v>42917</v>
                </pt>
                <pt idx="22">
                  <v>43009</v>
                </pt>
                <pt idx="23">
                  <v>43101</v>
                </pt>
                <pt idx="24">
                  <v>43191</v>
                </pt>
                <pt idx="25">
                  <v>43282</v>
                </pt>
                <pt idx="26">
                  <v>43374</v>
                </pt>
                <pt idx="27">
                  <v>43466</v>
                </pt>
                <pt idx="28">
                  <v>43556</v>
                </pt>
                <pt idx="29">
                  <v>43647</v>
                </pt>
                <pt idx="30">
                  <v>43739</v>
                </pt>
                <pt idx="31">
                  <v>43831</v>
                </pt>
                <pt idx="32">
                  <v>43922</v>
                </pt>
                <pt idx="33">
                  <v>44013</v>
                </pt>
                <pt idx="34">
                  <v>44105</v>
                </pt>
                <pt idx="35">
                  <v>44197</v>
                </pt>
                <pt idx="36">
                  <v>44287</v>
                </pt>
                <pt idx="37">
                  <v>44378</v>
                </pt>
                <pt idx="38">
                  <v>44470</v>
                </pt>
                <pt idx="39">
                  <v>44562</v>
                </pt>
                <pt idx="40">
                  <v>44652</v>
                </pt>
                <pt idx="41">
                  <v>44743</v>
                </pt>
                <pt idx="42">
                  <v>44835</v>
                </pt>
                <pt idx="43">
                  <v>44927</v>
                </pt>
                <pt idx="44">
                  <v>45017</v>
                </pt>
                <pt idx="45">
                  <v>45108</v>
                </pt>
                <pt idx="46">
                  <v>45200</v>
                </pt>
                <pt idx="47">
                  <v>45292</v>
                </pt>
                <pt idx="48">
                  <v>45383</v>
                </pt>
                <pt idx="49">
                  <v>45474</v>
                </pt>
                <pt idx="50">
                  <v>45566</v>
                </pt>
                <pt idx="51">
                  <v>45658</v>
                </pt>
                <pt idx="52">
                  <v>45748</v>
                </pt>
              </numCache>
            </numRef>
          </cat>
          <val>
            <numRef>
              <f>'Labour market flows SA'!$R$50:$R$102</f>
              <numCache>
                <formatCode>#,##0,</formatCode>
                <ptCount val="53"/>
                <pt idx="0">
                  <v>986208.386375666</v>
                </pt>
                <pt idx="1">
                  <v>991770.9689106799</v>
                </pt>
                <pt idx="2">
                  <v>955645.1925546289</v>
                </pt>
                <pt idx="3">
                  <v>948685.721810633</v>
                </pt>
                <pt idx="4">
                  <v>952852.7342272929</v>
                </pt>
                <pt idx="5">
                  <v>946779.532950188</v>
                </pt>
                <pt idx="6">
                  <v>998585.334999991</v>
                </pt>
                <pt idx="7">
                  <v>963330.749452084</v>
                </pt>
                <pt idx="8">
                  <v>949046.4158875321</v>
                </pt>
                <pt idx="9">
                  <v>875865.4278926631</v>
                </pt>
                <pt idx="10">
                  <v>869273.358144286</v>
                </pt>
                <pt idx="11">
                  <v>823656.7577618021</v>
                </pt>
                <pt idx="12">
                  <v>808937.261989173</v>
                </pt>
                <pt idx="13">
                  <v>856961.3101674791</v>
                </pt>
                <pt idx="14">
                  <v>853809.937251156</v>
                </pt>
                <pt idx="15">
                  <v>789407.016121711</v>
                </pt>
                <pt idx="16">
                  <v>775560.6664133531</v>
                </pt>
                <pt idx="17">
                  <v>768889.7587908311</v>
                </pt>
                <pt idx="18">
                  <v>734012.506092345</v>
                </pt>
                <pt idx="19">
                  <v>767087.4821949149</v>
                </pt>
                <pt idx="20">
                  <v>726809.5915284851</v>
                </pt>
                <pt idx="21">
                  <v>719929.7622305481</v>
                </pt>
                <pt idx="22">
                  <v>658766.97444029</v>
                </pt>
                <pt idx="23">
                  <v>686877.249499062</v>
                </pt>
                <pt idx="24">
                  <v>657211.221482078</v>
                </pt>
                <pt idx="25">
                  <v>649036.5625717631</v>
                </pt>
                <pt idx="26">
                  <v>672711.390102006</v>
                </pt>
                <pt idx="27">
                  <v>638348.441964507</v>
                </pt>
                <pt idx="28">
                  <v>673525.498326432</v>
                </pt>
                <pt idx="29">
                  <v>676732.844114199</v>
                </pt>
                <pt idx="30">
                  <v>699112.683834357</v>
                </pt>
                <pt idx="31">
                  <v>613401.927349499</v>
                </pt>
                <pt idx="32">
                  <v>820473.6758474959</v>
                </pt>
                <pt idx="33">
                  <v>633014.710795365</v>
                </pt>
                <pt idx="34">
                  <v>781210.721626448</v>
                </pt>
                <pt idx="35">
                  <v>855759.5336838299</v>
                </pt>
                <pt idx="36">
                  <v>858867.749859047</v>
                </pt>
                <pt idx="37">
                  <v>896750.77174478</v>
                </pt>
                <pt idx="38">
                  <v>765393.960442123</v>
                </pt>
                <pt idx="39">
                  <v>797454.008650046</v>
                </pt>
                <pt idx="40">
                  <v>697995.488494155</v>
                </pt>
                <pt idx="41">
                  <v>710784.722200134</v>
                </pt>
                <pt idx="42">
                  <v>656137.932551218</v>
                </pt>
                <pt idx="43">
                  <v>733073.183815264</v>
                </pt>
                <pt idx="44">
                  <v>795688.580599281</v>
                </pt>
                <pt idx="45">
                  <v>803668.0990075669</v>
                </pt>
                <pt idx="46">
                  <v>831019.0919267479</v>
                </pt>
                <pt idx="47">
                  <v>735308.790982927</v>
                </pt>
                <pt idx="48">
                  <v>838882.931051946</v>
                </pt>
                <pt idx="49">
                  <v>764783.152689826</v>
                </pt>
                <pt idx="50">
                  <v>726417.227436497</v>
                </pt>
                <pt idx="51">
                  <v>826153.7261650569</v>
                </pt>
                <pt idx="52">
                  <v>749049.228252169</v>
                </pt>
              </numCache>
            </numRef>
          </val>
          <smooth val="0"/>
        </ser>
        <dLbls>
          <showLegendKey val="0"/>
          <showVal val="0"/>
          <showCatName val="0"/>
          <showSerName val="0"/>
          <showPercent val="0"/>
          <showBubbleSize val="0"/>
        </dLbls>
        <smooth val="0"/>
        <axId val="19040592"/>
        <axId val="19051632"/>
      </lineChart>
      <dateAx>
        <axId val="19040592"/>
        <scaling>
          <orientation val="minMax"/>
        </scaling>
        <delete val="0"/>
        <axPos val="b"/>
        <numFmt formatCode="yyyy" sourceLinked="0"/>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19051632"/>
        <crosses val="autoZero"/>
        <lblOffset val="100"/>
        <baseTimeUnit val="months"/>
        <majorUnit val="12"/>
        <majorTimeUnit val="months"/>
      </dateAx>
      <valAx>
        <axId val="19051632"/>
        <scaling>
          <orientation val="minMax"/>
          <min val="600000"/>
        </scaling>
        <delete val="0"/>
        <axPos val="l"/>
        <majorGridlines>
          <spPr>
            <a:ln w="9525" cap="flat" cmpd="sng" algn="ctr">
              <a:solidFill>
                <a:schemeClr val="tx1">
                  <a:lumMod val="15000"/>
                  <a:lumOff val="85000"/>
                </a:schemeClr>
              </a:solidFill>
              <a:prstDash val="solid"/>
              <a:round/>
            </a:ln>
          </spPr>
        </majorGridlines>
        <numFmt formatCode="#,##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19040592"/>
        <crosses val="autoZero"/>
        <crossBetween val="between"/>
      </valAx>
    </plotArea>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16.xml><?xml version="1.0" encoding="utf-8"?>
<chartSpace xmlns:a="http://schemas.openxmlformats.org/drawingml/2006/main" xmlns="http://schemas.openxmlformats.org/drawingml/2006/chart">
  <chart>
    <title>
      <tx>
        <rich>
          <a:bodyPr/>
          <a:p>
            <a:r>
              <a:t/>
            </a:r>
          </a:p>
        </rich>
      </tx>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n-US"/>
        </a:p>
      </txPr>
    </title>
    <plotArea>
      <layout/>
      <lineChart>
        <grouping val="standard"/>
        <varyColors val="0"/>
        <ser>
          <idx val="0"/>
          <order val="0"/>
          <tx>
            <strRef>
              <f>'Labour market flows SA'!$O$7</f>
              <strCache>
                <ptCount val="1"/>
                <pt idx="0">
                  <v>Unemployment to Employment</v>
                </pt>
              </strCache>
            </strRef>
          </tx>
          <spPr>
            <a:ln w="28575" cap="rnd">
              <a:solidFill>
                <a:schemeClr val="accent1"/>
              </a:solidFill>
              <a:prstDash val="solid"/>
              <a:round/>
            </a:ln>
          </spPr>
          <marker>
            <symbol val="none"/>
            <spPr>
              <a:ln>
                <a:prstDash val="solid"/>
              </a:ln>
            </spPr>
          </marker>
          <cat>
            <numRef>
              <f>'Labour market flows SA'!$A$50:$A$102</f>
              <numCache>
                <formatCode>m/d/yyyy</formatCode>
                <ptCount val="53"/>
                <pt idx="0">
                  <v>41000</v>
                </pt>
                <pt idx="1">
                  <v>41091</v>
                </pt>
                <pt idx="2">
                  <v>41183</v>
                </pt>
                <pt idx="3">
                  <v>41275</v>
                </pt>
                <pt idx="4">
                  <v>41365</v>
                </pt>
                <pt idx="5">
                  <v>41456</v>
                </pt>
                <pt idx="6">
                  <v>41548</v>
                </pt>
                <pt idx="7">
                  <v>41640</v>
                </pt>
                <pt idx="8">
                  <v>41730</v>
                </pt>
                <pt idx="9">
                  <v>41821</v>
                </pt>
                <pt idx="10">
                  <v>41913</v>
                </pt>
                <pt idx="11">
                  <v>42005</v>
                </pt>
                <pt idx="12">
                  <v>42095</v>
                </pt>
                <pt idx="13">
                  <v>42186</v>
                </pt>
                <pt idx="14">
                  <v>42278</v>
                </pt>
                <pt idx="15">
                  <v>42370</v>
                </pt>
                <pt idx="16">
                  <v>42461</v>
                </pt>
                <pt idx="17">
                  <v>42552</v>
                </pt>
                <pt idx="18">
                  <v>42644</v>
                </pt>
                <pt idx="19">
                  <v>42736</v>
                </pt>
                <pt idx="20">
                  <v>42826</v>
                </pt>
                <pt idx="21">
                  <v>42917</v>
                </pt>
                <pt idx="22">
                  <v>43009</v>
                </pt>
                <pt idx="23">
                  <v>43101</v>
                </pt>
                <pt idx="24">
                  <v>43191</v>
                </pt>
                <pt idx="25">
                  <v>43282</v>
                </pt>
                <pt idx="26">
                  <v>43374</v>
                </pt>
                <pt idx="27">
                  <v>43466</v>
                </pt>
                <pt idx="28">
                  <v>43556</v>
                </pt>
                <pt idx="29">
                  <v>43647</v>
                </pt>
                <pt idx="30">
                  <v>43739</v>
                </pt>
                <pt idx="31">
                  <v>43831</v>
                </pt>
                <pt idx="32">
                  <v>43922</v>
                </pt>
                <pt idx="33">
                  <v>44013</v>
                </pt>
                <pt idx="34">
                  <v>44105</v>
                </pt>
                <pt idx="35">
                  <v>44197</v>
                </pt>
                <pt idx="36">
                  <v>44287</v>
                </pt>
                <pt idx="37">
                  <v>44378</v>
                </pt>
                <pt idx="38">
                  <v>44470</v>
                </pt>
                <pt idx="39">
                  <v>44562</v>
                </pt>
                <pt idx="40">
                  <v>44652</v>
                </pt>
                <pt idx="41">
                  <v>44743</v>
                </pt>
                <pt idx="42">
                  <v>44835</v>
                </pt>
                <pt idx="43">
                  <v>44927</v>
                </pt>
                <pt idx="44">
                  <v>45017</v>
                </pt>
                <pt idx="45">
                  <v>45108</v>
                </pt>
                <pt idx="46">
                  <v>45200</v>
                </pt>
                <pt idx="47">
                  <v>45292</v>
                </pt>
                <pt idx="48">
                  <v>45383</v>
                </pt>
                <pt idx="49">
                  <v>45474</v>
                </pt>
                <pt idx="50">
                  <v>45566</v>
                </pt>
                <pt idx="51">
                  <v>45658</v>
                </pt>
                <pt idx="52">
                  <v>45748</v>
                </pt>
              </numCache>
            </numRef>
          </cat>
          <val>
            <numRef>
              <f>'Labour market flows SA'!$O$50:$O$102</f>
              <numCache>
                <formatCode>#,##0,</formatCode>
                <ptCount val="53"/>
                <pt idx="0">
                  <v>598742.112050183</v>
                </pt>
                <pt idx="1">
                  <v>590532.953134513</v>
                </pt>
                <pt idx="2">
                  <v>585389.959263214</v>
                </pt>
                <pt idx="3">
                  <v>569355.733074058</v>
                </pt>
                <pt idx="4">
                  <v>549306.129218424</v>
                </pt>
                <pt idx="5">
                  <v>598282.926284738</v>
                </pt>
                <pt idx="6">
                  <v>578878.430752345</v>
                </pt>
                <pt idx="7">
                  <v>556697.953849169</v>
                </pt>
                <pt idx="8">
                  <v>565660.984263794</v>
                </pt>
                <pt idx="9">
                  <v>497510.042091529</v>
                </pt>
                <pt idx="10">
                  <v>513072.711708589</v>
                </pt>
                <pt idx="11">
                  <v>502135.156088668</v>
                </pt>
                <pt idx="12">
                  <v>462743.315086748</v>
                </pt>
                <pt idx="13">
                  <v>537590.019191024</v>
                </pt>
                <pt idx="14">
                  <v>508455.247695285</v>
                </pt>
                <pt idx="15">
                  <v>455055.54034823</v>
                </pt>
                <pt idx="16">
                  <v>478803.234641661</v>
                </pt>
                <pt idx="17">
                  <v>453724.663120632</v>
                </pt>
                <pt idx="18">
                  <v>461132.320988873</v>
                </pt>
                <pt idx="19">
                  <v>464941.943126095</v>
                </pt>
                <pt idx="20">
                  <v>432855.078445551</v>
                </pt>
                <pt idx="21">
                  <v>409103.035471377</v>
                </pt>
                <pt idx="22">
                  <v>377491.612977125</v>
                </pt>
                <pt idx="23">
                  <v>391130.030850139</v>
                </pt>
                <pt idx="24">
                  <v>374808.867594669</v>
                </pt>
                <pt idx="25">
                  <v>375405.850459421</v>
                </pt>
                <pt idx="26">
                  <v>387792.753831779</v>
                </pt>
                <pt idx="27">
                  <v>406571.942887105</v>
                </pt>
                <pt idx="28">
                  <v>403629.011418177</v>
                </pt>
                <pt idx="29">
                  <v>416415.165622844</v>
                </pt>
                <pt idx="30">
                  <v>426652.002277545</v>
                </pt>
                <pt idx="31">
                  <v>398287.706986736</v>
                </pt>
                <pt idx="32">
                  <v>350965.532025338</v>
                </pt>
                <pt idx="33">
                  <v>377871.297145035</v>
                </pt>
                <pt idx="34">
                  <v>452970.033474536</v>
                </pt>
                <pt idx="35">
                  <v>468836.344862219</v>
                </pt>
                <pt idx="36">
                  <v>575752.079548536</v>
                </pt>
                <pt idx="37">
                  <v>592369.820546606</v>
                </pt>
                <pt idx="38">
                  <v>454401.444165968</v>
                </pt>
                <pt idx="39">
                  <v>495139.031883123</v>
                </pt>
                <pt idx="40">
                  <v>386642.013373318</v>
                </pt>
                <pt idx="41">
                  <v>385127.758485491</v>
                </pt>
                <pt idx="42">
                  <v>390408.542590583</v>
                </pt>
                <pt idx="43">
                  <v>440625.872122375</v>
                </pt>
                <pt idx="44">
                  <v>509228.166177542</v>
                </pt>
                <pt idx="45">
                  <v>466420.547826641</v>
                </pt>
                <pt idx="46">
                  <v>487078.321261719</v>
                </pt>
                <pt idx="47">
                  <v>418260.386620825</v>
                </pt>
                <pt idx="48">
                  <v>443293.084838003</v>
                </pt>
                <pt idx="49">
                  <v>455696.015585083</v>
                </pt>
                <pt idx="50">
                  <v>391884.964867869</v>
                </pt>
                <pt idx="51">
                  <v>506299.693086031</v>
                </pt>
                <pt idx="52">
                  <v>466426.495716166</v>
                </pt>
              </numCache>
            </numRef>
          </val>
          <smooth val="0"/>
        </ser>
        <dLbls>
          <showLegendKey val="0"/>
          <showVal val="0"/>
          <showCatName val="0"/>
          <showSerName val="0"/>
          <showPercent val="0"/>
          <showBubbleSize val="0"/>
        </dLbls>
        <smooth val="0"/>
        <axId val="19040592"/>
        <axId val="19051632"/>
      </lineChart>
      <dateAx>
        <axId val="19040592"/>
        <scaling>
          <orientation val="minMax"/>
        </scaling>
        <delete val="0"/>
        <axPos val="b"/>
        <numFmt formatCode="yyyy" sourceLinked="0"/>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19051632"/>
        <crosses val="autoZero"/>
        <lblOffset val="100"/>
        <baseTimeUnit val="months"/>
        <majorUnit val="12"/>
        <majorTimeUnit val="months"/>
      </dateAx>
      <valAx>
        <axId val="19051632"/>
        <scaling>
          <orientation val="minMax"/>
          <min val="200000"/>
        </scaling>
        <delete val="0"/>
        <axPos val="l"/>
        <majorGridlines>
          <spPr>
            <a:ln w="9525" cap="flat" cmpd="sng" algn="ctr">
              <a:solidFill>
                <a:schemeClr val="tx1">
                  <a:lumMod val="15000"/>
                  <a:lumOff val="85000"/>
                </a:schemeClr>
              </a:solidFill>
              <a:prstDash val="solid"/>
              <a:round/>
            </a:ln>
          </spPr>
        </majorGridlines>
        <numFmt formatCode="#,##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19040592"/>
        <crosses val="autoZero"/>
        <crossBetween val="between"/>
      </valAx>
    </plotArea>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17.xml><?xml version="1.0" encoding="utf-8"?>
<chartSpace xmlns:a="http://schemas.openxmlformats.org/drawingml/2006/main" xmlns="http://schemas.openxmlformats.org/drawingml/2006/chart">
  <chart>
    <title>
      <tx>
        <rich>
          <a:bodyPr/>
          <a:p>
            <a:r>
              <a:t/>
            </a:r>
          </a:p>
        </rich>
      </tx>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n-US"/>
        </a:p>
      </txPr>
    </title>
    <plotArea>
      <layout/>
      <lineChart>
        <grouping val="standard"/>
        <varyColors val="0"/>
        <ser>
          <idx val="0"/>
          <order val="0"/>
          <tx>
            <strRef>
              <f>'Labour market flows SA'!$P$7</f>
              <strCache>
                <ptCount val="1"/>
                <pt idx="0">
                  <v>Unemployment to Economic Inactivity</v>
                </pt>
              </strCache>
            </strRef>
          </tx>
          <spPr>
            <a:ln w="28575" cap="rnd">
              <a:solidFill>
                <a:schemeClr val="accent1"/>
              </a:solidFill>
              <a:prstDash val="solid"/>
              <a:round/>
            </a:ln>
          </spPr>
          <marker>
            <symbol val="none"/>
            <spPr>
              <a:ln>
                <a:prstDash val="solid"/>
              </a:ln>
            </spPr>
          </marker>
          <cat>
            <numRef>
              <f>'Labour market flows SA'!$A$50:$A$102</f>
              <numCache>
                <formatCode>m/d/yyyy</formatCode>
                <ptCount val="53"/>
                <pt idx="0">
                  <v>41000</v>
                </pt>
                <pt idx="1">
                  <v>41091</v>
                </pt>
                <pt idx="2">
                  <v>41183</v>
                </pt>
                <pt idx="3">
                  <v>41275</v>
                </pt>
                <pt idx="4">
                  <v>41365</v>
                </pt>
                <pt idx="5">
                  <v>41456</v>
                </pt>
                <pt idx="6">
                  <v>41548</v>
                </pt>
                <pt idx="7">
                  <v>41640</v>
                </pt>
                <pt idx="8">
                  <v>41730</v>
                </pt>
                <pt idx="9">
                  <v>41821</v>
                </pt>
                <pt idx="10">
                  <v>41913</v>
                </pt>
                <pt idx="11">
                  <v>42005</v>
                </pt>
                <pt idx="12">
                  <v>42095</v>
                </pt>
                <pt idx="13">
                  <v>42186</v>
                </pt>
                <pt idx="14">
                  <v>42278</v>
                </pt>
                <pt idx="15">
                  <v>42370</v>
                </pt>
                <pt idx="16">
                  <v>42461</v>
                </pt>
                <pt idx="17">
                  <v>42552</v>
                </pt>
                <pt idx="18">
                  <v>42644</v>
                </pt>
                <pt idx="19">
                  <v>42736</v>
                </pt>
                <pt idx="20">
                  <v>42826</v>
                </pt>
                <pt idx="21">
                  <v>42917</v>
                </pt>
                <pt idx="22">
                  <v>43009</v>
                </pt>
                <pt idx="23">
                  <v>43101</v>
                </pt>
                <pt idx="24">
                  <v>43191</v>
                </pt>
                <pt idx="25">
                  <v>43282</v>
                </pt>
                <pt idx="26">
                  <v>43374</v>
                </pt>
                <pt idx="27">
                  <v>43466</v>
                </pt>
                <pt idx="28">
                  <v>43556</v>
                </pt>
                <pt idx="29">
                  <v>43647</v>
                </pt>
                <pt idx="30">
                  <v>43739</v>
                </pt>
                <pt idx="31">
                  <v>43831</v>
                </pt>
                <pt idx="32">
                  <v>43922</v>
                </pt>
                <pt idx="33">
                  <v>44013</v>
                </pt>
                <pt idx="34">
                  <v>44105</v>
                </pt>
                <pt idx="35">
                  <v>44197</v>
                </pt>
                <pt idx="36">
                  <v>44287</v>
                </pt>
                <pt idx="37">
                  <v>44378</v>
                </pt>
                <pt idx="38">
                  <v>44470</v>
                </pt>
                <pt idx="39">
                  <v>44562</v>
                </pt>
                <pt idx="40">
                  <v>44652</v>
                </pt>
                <pt idx="41">
                  <v>44743</v>
                </pt>
                <pt idx="42">
                  <v>44835</v>
                </pt>
                <pt idx="43">
                  <v>44927</v>
                </pt>
                <pt idx="44">
                  <v>45017</v>
                </pt>
                <pt idx="45">
                  <v>45108</v>
                </pt>
                <pt idx="46">
                  <v>45200</v>
                </pt>
                <pt idx="47">
                  <v>45292</v>
                </pt>
                <pt idx="48">
                  <v>45383</v>
                </pt>
                <pt idx="49">
                  <v>45474</v>
                </pt>
                <pt idx="50">
                  <v>45566</v>
                </pt>
                <pt idx="51">
                  <v>45658</v>
                </pt>
                <pt idx="52">
                  <v>45748</v>
                </pt>
              </numCache>
            </numRef>
          </cat>
          <val>
            <numRef>
              <f>'Labour market flows SA'!$P$50:$P$102</f>
              <numCache>
                <formatCode>#,##0,</formatCode>
                <ptCount val="53"/>
                <pt idx="0">
                  <v>387466.274325483</v>
                </pt>
                <pt idx="1">
                  <v>401238.015776167</v>
                </pt>
                <pt idx="2">
                  <v>370255.233291415</v>
                </pt>
                <pt idx="3">
                  <v>379329.988736575</v>
                </pt>
                <pt idx="4">
                  <v>403546.605008869</v>
                </pt>
                <pt idx="5">
                  <v>348496.60666545</v>
                </pt>
                <pt idx="6">
                  <v>419706.904247646</v>
                </pt>
                <pt idx="7">
                  <v>406632.795602915</v>
                </pt>
                <pt idx="8">
                  <v>383385.431623738</v>
                </pt>
                <pt idx="9">
                  <v>378355.385801134</v>
                </pt>
                <pt idx="10">
                  <v>356200.646435697</v>
                </pt>
                <pt idx="11">
                  <v>321521.601673134</v>
                </pt>
                <pt idx="12">
                  <v>346193.946902425</v>
                </pt>
                <pt idx="13">
                  <v>319371.290976455</v>
                </pt>
                <pt idx="14">
                  <v>345354.689555871</v>
                </pt>
                <pt idx="15">
                  <v>334351.475773481</v>
                </pt>
                <pt idx="16">
                  <v>296757.431771692</v>
                </pt>
                <pt idx="17">
                  <v>315165.095670199</v>
                </pt>
                <pt idx="18">
                  <v>272880.185103472</v>
                </pt>
                <pt idx="19">
                  <v>302145.53906882</v>
                </pt>
                <pt idx="20">
                  <v>293954.513082934</v>
                </pt>
                <pt idx="21">
                  <v>310826.726759171</v>
                </pt>
                <pt idx="22">
                  <v>281275.361463165</v>
                </pt>
                <pt idx="23">
                  <v>295747.218648923</v>
                </pt>
                <pt idx="24">
                  <v>282402.353887409</v>
                </pt>
                <pt idx="25">
                  <v>273630.712112342</v>
                </pt>
                <pt idx="26">
                  <v>284918.636270227</v>
                </pt>
                <pt idx="27">
                  <v>231776.499077402</v>
                </pt>
                <pt idx="28">
                  <v>269896.486908255</v>
                </pt>
                <pt idx="29">
                  <v>260317.678491355</v>
                </pt>
                <pt idx="30">
                  <v>272460.681556812</v>
                </pt>
                <pt idx="31">
                  <v>215114.220362763</v>
                </pt>
                <pt idx="32">
                  <v>469508.143822158</v>
                </pt>
                <pt idx="33">
                  <v>255143.41365033</v>
                </pt>
                <pt idx="34">
                  <v>328240.688151912</v>
                </pt>
                <pt idx="35">
                  <v>386923.188821611</v>
                </pt>
                <pt idx="36">
                  <v>283115.670310511</v>
                </pt>
                <pt idx="37">
                  <v>304380.951198174</v>
                </pt>
                <pt idx="38">
                  <v>310992.516276155</v>
                </pt>
                <pt idx="39">
                  <v>302314.976766923</v>
                </pt>
                <pt idx="40">
                  <v>311353.475120837</v>
                </pt>
                <pt idx="41">
                  <v>325656.963714643</v>
                </pt>
                <pt idx="42">
                  <v>265729.389960635</v>
                </pt>
                <pt idx="43">
                  <v>292447.311692889</v>
                </pt>
                <pt idx="44">
                  <v>286460.414421739</v>
                </pt>
                <pt idx="45">
                  <v>337247.551180926</v>
                </pt>
                <pt idx="46">
                  <v>343940.770665029</v>
                </pt>
                <pt idx="47">
                  <v>317048.404362102</v>
                </pt>
                <pt idx="48">
                  <v>395589.846213943</v>
                </pt>
                <pt idx="49">
                  <v>309087.137104743</v>
                </pt>
                <pt idx="50">
                  <v>334532.262568628</v>
                </pt>
                <pt idx="51">
                  <v>319854.033079026</v>
                </pt>
                <pt idx="52">
                  <v>282622.732536003</v>
                </pt>
              </numCache>
            </numRef>
          </val>
          <smooth val="0"/>
        </ser>
        <dLbls>
          <showLegendKey val="0"/>
          <showVal val="0"/>
          <showCatName val="0"/>
          <showSerName val="0"/>
          <showPercent val="0"/>
          <showBubbleSize val="0"/>
        </dLbls>
        <smooth val="0"/>
        <axId val="19040592"/>
        <axId val="19051632"/>
      </lineChart>
      <dateAx>
        <axId val="19040592"/>
        <scaling>
          <orientation val="minMax"/>
        </scaling>
        <delete val="0"/>
        <axPos val="b"/>
        <numFmt formatCode="yyyy" sourceLinked="0"/>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19051632"/>
        <crosses val="autoZero"/>
        <lblOffset val="100"/>
        <baseTimeUnit val="months"/>
        <majorUnit val="12"/>
        <majorTimeUnit val="months"/>
      </dateAx>
      <valAx>
        <axId val="19051632"/>
        <scaling>
          <orientation val="minMax"/>
          <min val="200000"/>
        </scaling>
        <delete val="0"/>
        <axPos val="l"/>
        <majorGridlines>
          <spPr>
            <a:ln w="9525" cap="flat" cmpd="sng" algn="ctr">
              <a:solidFill>
                <a:schemeClr val="tx1">
                  <a:lumMod val="15000"/>
                  <a:lumOff val="85000"/>
                </a:schemeClr>
              </a:solidFill>
              <a:prstDash val="solid"/>
              <a:round/>
            </a:ln>
          </spPr>
        </majorGridlines>
        <numFmt formatCode="#,##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19040592"/>
        <crosses val="autoZero"/>
        <crossBetween val="between"/>
      </valAx>
    </plotArea>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18.xml><?xml version="1.0" encoding="utf-8"?>
<chartSpace xmlns:a="http://schemas.openxmlformats.org/drawingml/2006/main" xmlns="http://schemas.openxmlformats.org/drawingml/2006/chart">
  <chart>
    <title>
      <tx>
        <rich>
          <a:bodyPr/>
          <a:p>
            <a:r>
              <a:t/>
            </a:r>
          </a:p>
        </rich>
      </tx>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n-US"/>
        </a:p>
      </txPr>
    </title>
    <plotArea>
      <layout/>
      <lineChart>
        <grouping val="standard"/>
        <varyColors val="0"/>
        <ser>
          <idx val="0"/>
          <order val="0"/>
          <tx>
            <strRef>
              <f>'Labour market flows SA'!$Y$7</f>
              <strCache>
                <ptCount val="1"/>
                <pt idx="0">
                  <v>Economic Inactivity Gross Inflow</v>
                </pt>
              </strCache>
            </strRef>
          </tx>
          <spPr>
            <a:ln w="28575" cap="rnd">
              <a:solidFill>
                <a:schemeClr val="accent1"/>
              </a:solidFill>
              <a:prstDash val="solid"/>
              <a:round/>
            </a:ln>
          </spPr>
          <marker>
            <symbol val="none"/>
            <spPr>
              <a:ln>
                <a:prstDash val="solid"/>
              </a:ln>
            </spPr>
          </marker>
          <cat>
            <numRef>
              <f>'Labour market flows SA'!$A$50:$A$102</f>
              <numCache>
                <formatCode>m/d/yyyy</formatCode>
                <ptCount val="53"/>
                <pt idx="0">
                  <v>41000</v>
                </pt>
                <pt idx="1">
                  <v>41091</v>
                </pt>
                <pt idx="2">
                  <v>41183</v>
                </pt>
                <pt idx="3">
                  <v>41275</v>
                </pt>
                <pt idx="4">
                  <v>41365</v>
                </pt>
                <pt idx="5">
                  <v>41456</v>
                </pt>
                <pt idx="6">
                  <v>41548</v>
                </pt>
                <pt idx="7">
                  <v>41640</v>
                </pt>
                <pt idx="8">
                  <v>41730</v>
                </pt>
                <pt idx="9">
                  <v>41821</v>
                </pt>
                <pt idx="10">
                  <v>41913</v>
                </pt>
                <pt idx="11">
                  <v>42005</v>
                </pt>
                <pt idx="12">
                  <v>42095</v>
                </pt>
                <pt idx="13">
                  <v>42186</v>
                </pt>
                <pt idx="14">
                  <v>42278</v>
                </pt>
                <pt idx="15">
                  <v>42370</v>
                </pt>
                <pt idx="16">
                  <v>42461</v>
                </pt>
                <pt idx="17">
                  <v>42552</v>
                </pt>
                <pt idx="18">
                  <v>42644</v>
                </pt>
                <pt idx="19">
                  <v>42736</v>
                </pt>
                <pt idx="20">
                  <v>42826</v>
                </pt>
                <pt idx="21">
                  <v>42917</v>
                </pt>
                <pt idx="22">
                  <v>43009</v>
                </pt>
                <pt idx="23">
                  <v>43101</v>
                </pt>
                <pt idx="24">
                  <v>43191</v>
                </pt>
                <pt idx="25">
                  <v>43282</v>
                </pt>
                <pt idx="26">
                  <v>43374</v>
                </pt>
                <pt idx="27">
                  <v>43466</v>
                </pt>
                <pt idx="28">
                  <v>43556</v>
                </pt>
                <pt idx="29">
                  <v>43647</v>
                </pt>
                <pt idx="30">
                  <v>43739</v>
                </pt>
                <pt idx="31">
                  <v>43831</v>
                </pt>
                <pt idx="32">
                  <v>43922</v>
                </pt>
                <pt idx="33">
                  <v>44013</v>
                </pt>
                <pt idx="34">
                  <v>44105</v>
                </pt>
                <pt idx="35">
                  <v>44197</v>
                </pt>
                <pt idx="36">
                  <v>44287</v>
                </pt>
                <pt idx="37">
                  <v>44378</v>
                </pt>
                <pt idx="38">
                  <v>44470</v>
                </pt>
                <pt idx="39">
                  <v>44562</v>
                </pt>
                <pt idx="40">
                  <v>44652</v>
                </pt>
                <pt idx="41">
                  <v>44743</v>
                </pt>
                <pt idx="42">
                  <v>44835</v>
                </pt>
                <pt idx="43">
                  <v>44927</v>
                </pt>
                <pt idx="44">
                  <v>45017</v>
                </pt>
                <pt idx="45">
                  <v>45108</v>
                </pt>
                <pt idx="46">
                  <v>45200</v>
                </pt>
                <pt idx="47">
                  <v>45292</v>
                </pt>
                <pt idx="48">
                  <v>45383</v>
                </pt>
                <pt idx="49">
                  <v>45474</v>
                </pt>
                <pt idx="50">
                  <v>45566</v>
                </pt>
                <pt idx="51">
                  <v>45658</v>
                </pt>
                <pt idx="52">
                  <v>45748</v>
                </pt>
              </numCache>
            </numRef>
          </cat>
          <val>
            <numRef>
              <f>'Labour market flows SA'!$Y$50:$Y$102</f>
              <numCache>
                <formatCode>#,##0,</formatCode>
                <ptCount val="53"/>
                <pt idx="0">
                  <v>870738.9599564341</v>
                </pt>
                <pt idx="1">
                  <v>877957.337291331</v>
                </pt>
                <pt idx="2">
                  <v>818911.911742921</v>
                </pt>
                <pt idx="3">
                  <v>944853.331490409</v>
                </pt>
                <pt idx="4">
                  <v>864701.634313277</v>
                </pt>
                <pt idx="5">
                  <v>809185.613432835</v>
                </pt>
                <pt idx="6">
                  <v>933099.7457559421</v>
                </pt>
                <pt idx="7">
                  <v>876657.0152393701</v>
                </pt>
                <pt idx="8">
                  <v>906048.0373038531</v>
                </pt>
                <pt idx="9">
                  <v>891118.110303743</v>
                </pt>
                <pt idx="10">
                  <v>887354.601469773</v>
                </pt>
                <pt idx="11">
                  <v>876493.989527008</v>
                </pt>
                <pt idx="12">
                  <v>899209.172002912</v>
                </pt>
                <pt idx="13">
                  <v>853626.912377124</v>
                </pt>
                <pt idx="14">
                  <v>892165.3346232041</v>
                </pt>
                <pt idx="15">
                  <v>872188.7566734429</v>
                </pt>
                <pt idx="16">
                  <v>857540.250470633</v>
                </pt>
                <pt idx="17">
                  <v>859073.99496413</v>
                </pt>
                <pt idx="18">
                  <v>902654.281741633</v>
                </pt>
                <pt idx="19">
                  <v>859273.6372931639</v>
                </pt>
                <pt idx="20">
                  <v>829028.504794667</v>
                </pt>
                <pt idx="21">
                  <v>871725.300884117</v>
                </pt>
                <pt idx="22">
                  <v>803340.773164351</v>
                </pt>
                <pt idx="23">
                  <v>766951.08635227</v>
                </pt>
                <pt idx="24">
                  <v>861503.500228587</v>
                </pt>
                <pt idx="25">
                  <v>852492.1034063241</v>
                </pt>
                <pt idx="26">
                  <v>862109.076920816</v>
                </pt>
                <pt idx="27">
                  <v>797566.4109813019</v>
                </pt>
                <pt idx="28">
                  <v>804915.472619658</v>
                </pt>
                <pt idx="29">
                  <v>838014.484877457</v>
                </pt>
                <pt idx="30">
                  <v>796307.852798688</v>
                </pt>
                <pt idx="31">
                  <v>923895.1601266201</v>
                </pt>
                <pt idx="32">
                  <v>1180100.682014911</v>
                </pt>
                <pt idx="33">
                  <v>894750.5225297541</v>
                </pt>
                <pt idx="34">
                  <v>925461.7237304391</v>
                </pt>
                <pt idx="35">
                  <v>900101.3259286589</v>
                </pt>
                <pt idx="36">
                  <v>934783.747181557</v>
                </pt>
                <pt idx="37">
                  <v>954260.852193034</v>
                </pt>
                <pt idx="38">
                  <v>972591.009163528</v>
                </pt>
                <pt idx="39">
                  <v>957929.880642385</v>
                </pt>
                <pt idx="40">
                  <v>937032.117419627</v>
                </pt>
                <pt idx="41">
                  <v>949755.4602318751</v>
                </pt>
                <pt idx="42">
                  <v>839625.181086945</v>
                </pt>
                <pt idx="43">
                  <v>898391.322900044</v>
                </pt>
                <pt idx="44">
                  <v>881829.132513575</v>
                </pt>
                <pt idx="45">
                  <v>961131.2355917359</v>
                </pt>
                <pt idx="46">
                  <v>954203.5618048061</v>
                </pt>
                <pt idx="47">
                  <v>898060.5803874489</v>
                </pt>
                <pt idx="48">
                  <v>978416.046986155</v>
                </pt>
                <pt idx="49">
                  <v>903920.0774470421</v>
                </pt>
                <pt idx="50">
                  <v>949049.8100669091</v>
                </pt>
                <pt idx="51">
                  <v>924285.938773866</v>
                </pt>
                <pt idx="52">
                  <v>826034.932882569</v>
                </pt>
              </numCache>
            </numRef>
          </val>
          <smooth val="0"/>
        </ser>
        <dLbls>
          <showLegendKey val="0"/>
          <showVal val="0"/>
          <showCatName val="0"/>
          <showSerName val="0"/>
          <showPercent val="0"/>
          <showBubbleSize val="0"/>
        </dLbls>
        <smooth val="0"/>
        <axId val="19040592"/>
        <axId val="19051632"/>
      </lineChart>
      <dateAx>
        <axId val="19040592"/>
        <scaling>
          <orientation val="minMax"/>
        </scaling>
        <delete val="0"/>
        <axPos val="b"/>
        <numFmt formatCode="yyyy" sourceLinked="0"/>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19051632"/>
        <crosses val="autoZero"/>
        <lblOffset val="100"/>
        <baseTimeUnit val="months"/>
        <majorUnit val="12"/>
        <majorTimeUnit val="months"/>
      </dateAx>
      <valAx>
        <axId val="19051632"/>
        <scaling>
          <orientation val="minMax"/>
          <min val="600000"/>
        </scaling>
        <delete val="0"/>
        <axPos val="l"/>
        <majorGridlines>
          <spPr>
            <a:ln w="9525" cap="flat" cmpd="sng" algn="ctr">
              <a:solidFill>
                <a:schemeClr val="tx1">
                  <a:lumMod val="15000"/>
                  <a:lumOff val="85000"/>
                </a:schemeClr>
              </a:solidFill>
              <a:prstDash val="solid"/>
              <a:round/>
            </a:ln>
          </spPr>
        </majorGridlines>
        <numFmt formatCode="#,##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19040592"/>
        <crosses val="autoZero"/>
        <crossBetween val="between"/>
      </valAx>
    </plotArea>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19.xml><?xml version="1.0" encoding="utf-8"?>
<chartSpace xmlns:a="http://schemas.openxmlformats.org/drawingml/2006/main" xmlns="http://schemas.openxmlformats.org/drawingml/2006/chart">
  <chart>
    <title>
      <tx>
        <rich>
          <a:bodyPr/>
          <a:p>
            <a:r>
              <a:t/>
            </a:r>
          </a:p>
        </rich>
      </tx>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n-US"/>
        </a:p>
      </txPr>
    </title>
    <plotArea>
      <layout/>
      <lineChart>
        <grouping val="standard"/>
        <varyColors val="0"/>
        <ser>
          <idx val="0"/>
          <order val="0"/>
          <tx>
            <strRef>
              <f>'Labour market flows SA'!$E$7</f>
              <strCache>
                <ptCount val="1"/>
                <pt idx="0">
                  <v>Employment to Economic Inactivity</v>
                </pt>
              </strCache>
            </strRef>
          </tx>
          <spPr>
            <a:ln w="28575" cap="rnd">
              <a:solidFill>
                <a:schemeClr val="accent1"/>
              </a:solidFill>
              <a:prstDash val="solid"/>
              <a:round/>
            </a:ln>
          </spPr>
          <marker>
            <symbol val="none"/>
            <spPr>
              <a:ln>
                <a:prstDash val="solid"/>
              </a:ln>
            </spPr>
          </marker>
          <cat>
            <numRef>
              <f>'Labour market flows SA'!$A$50:$A$102</f>
              <numCache>
                <formatCode>m/d/yyyy</formatCode>
                <ptCount val="53"/>
                <pt idx="0">
                  <v>41000</v>
                </pt>
                <pt idx="1">
                  <v>41091</v>
                </pt>
                <pt idx="2">
                  <v>41183</v>
                </pt>
                <pt idx="3">
                  <v>41275</v>
                </pt>
                <pt idx="4">
                  <v>41365</v>
                </pt>
                <pt idx="5">
                  <v>41456</v>
                </pt>
                <pt idx="6">
                  <v>41548</v>
                </pt>
                <pt idx="7">
                  <v>41640</v>
                </pt>
                <pt idx="8">
                  <v>41730</v>
                </pt>
                <pt idx="9">
                  <v>41821</v>
                </pt>
                <pt idx="10">
                  <v>41913</v>
                </pt>
                <pt idx="11">
                  <v>42005</v>
                </pt>
                <pt idx="12">
                  <v>42095</v>
                </pt>
                <pt idx="13">
                  <v>42186</v>
                </pt>
                <pt idx="14">
                  <v>42278</v>
                </pt>
                <pt idx="15">
                  <v>42370</v>
                </pt>
                <pt idx="16">
                  <v>42461</v>
                </pt>
                <pt idx="17">
                  <v>42552</v>
                </pt>
                <pt idx="18">
                  <v>42644</v>
                </pt>
                <pt idx="19">
                  <v>42736</v>
                </pt>
                <pt idx="20">
                  <v>42826</v>
                </pt>
                <pt idx="21">
                  <v>42917</v>
                </pt>
                <pt idx="22">
                  <v>43009</v>
                </pt>
                <pt idx="23">
                  <v>43101</v>
                </pt>
                <pt idx="24">
                  <v>43191</v>
                </pt>
                <pt idx="25">
                  <v>43282</v>
                </pt>
                <pt idx="26">
                  <v>43374</v>
                </pt>
                <pt idx="27">
                  <v>43466</v>
                </pt>
                <pt idx="28">
                  <v>43556</v>
                </pt>
                <pt idx="29">
                  <v>43647</v>
                </pt>
                <pt idx="30">
                  <v>43739</v>
                </pt>
                <pt idx="31">
                  <v>43831</v>
                </pt>
                <pt idx="32">
                  <v>43922</v>
                </pt>
                <pt idx="33">
                  <v>44013</v>
                </pt>
                <pt idx="34">
                  <v>44105</v>
                </pt>
                <pt idx="35">
                  <v>44197</v>
                </pt>
                <pt idx="36">
                  <v>44287</v>
                </pt>
                <pt idx="37">
                  <v>44378</v>
                </pt>
                <pt idx="38">
                  <v>44470</v>
                </pt>
                <pt idx="39">
                  <v>44562</v>
                </pt>
                <pt idx="40">
                  <v>44652</v>
                </pt>
                <pt idx="41">
                  <v>44743</v>
                </pt>
                <pt idx="42">
                  <v>44835</v>
                </pt>
                <pt idx="43">
                  <v>44927</v>
                </pt>
                <pt idx="44">
                  <v>45017</v>
                </pt>
                <pt idx="45">
                  <v>45108</v>
                </pt>
                <pt idx="46">
                  <v>45200</v>
                </pt>
                <pt idx="47">
                  <v>45292</v>
                </pt>
                <pt idx="48">
                  <v>45383</v>
                </pt>
                <pt idx="49">
                  <v>45474</v>
                </pt>
                <pt idx="50">
                  <v>45566</v>
                </pt>
                <pt idx="51">
                  <v>45658</v>
                </pt>
                <pt idx="52">
                  <v>45748</v>
                </pt>
              </numCache>
            </numRef>
          </cat>
          <val>
            <numRef>
              <f>'Labour market flows SA'!$E$50:$E$102</f>
              <numCache>
                <formatCode>#,##0,</formatCode>
                <ptCount val="53"/>
                <pt idx="0">
                  <v>483272.685630951</v>
                </pt>
                <pt idx="1">
                  <v>476719.321515164</v>
                </pt>
                <pt idx="2">
                  <v>448656.678451506</v>
                </pt>
                <pt idx="3">
                  <v>565523.342753834</v>
                </pt>
                <pt idx="4">
                  <v>461155.029304408</v>
                </pt>
                <pt idx="5">
                  <v>460689.006767385</v>
                </pt>
                <pt idx="6">
                  <v>513392.841508296</v>
                </pt>
                <pt idx="7">
                  <v>470024.219636455</v>
                </pt>
                <pt idx="8">
                  <v>522662.605680115</v>
                </pt>
                <pt idx="9">
                  <v>512762.724502609</v>
                </pt>
                <pt idx="10">
                  <v>531153.955034076</v>
                </pt>
                <pt idx="11">
                  <v>554972.387853874</v>
                </pt>
                <pt idx="12">
                  <v>553015.225100487</v>
                </pt>
                <pt idx="13">
                  <v>534255.621400669</v>
                </pt>
                <pt idx="14">
                  <v>546810.645067333</v>
                </pt>
                <pt idx="15">
                  <v>537837.2808999619</v>
                </pt>
                <pt idx="16">
                  <v>560782.818698941</v>
                </pt>
                <pt idx="17">
                  <v>543908.899293931</v>
                </pt>
                <pt idx="18">
                  <v>629774.096638161</v>
                </pt>
                <pt idx="19">
                  <v>557128.098224344</v>
                </pt>
                <pt idx="20">
                  <v>535073.991711733</v>
                </pt>
                <pt idx="21">
                  <v>560898.574124946</v>
                </pt>
                <pt idx="22">
                  <v>522065.411701186</v>
                </pt>
                <pt idx="23">
                  <v>471203.867703347</v>
                </pt>
                <pt idx="24">
                  <v>579101.146341178</v>
                </pt>
                <pt idx="25">
                  <v>578861.391293982</v>
                </pt>
                <pt idx="26">
                  <v>577190.4406505889</v>
                </pt>
                <pt idx="27">
                  <v>565789.9119039</v>
                </pt>
                <pt idx="28">
                  <v>535018.985711403</v>
                </pt>
                <pt idx="29">
                  <v>577696.806386102</v>
                </pt>
                <pt idx="30">
                  <v>523847.171241876</v>
                </pt>
                <pt idx="31">
                  <v>708780.9397638571</v>
                </pt>
                <pt idx="32">
                  <v>710592.538192753</v>
                </pt>
                <pt idx="33">
                  <v>639607.108879424</v>
                </pt>
                <pt idx="34">
                  <v>597221.035578527</v>
                </pt>
                <pt idx="35">
                  <v>513178.137107048</v>
                </pt>
                <pt idx="36">
                  <v>651668.076871046</v>
                </pt>
                <pt idx="37">
                  <v>649879.90099486</v>
                </pt>
                <pt idx="38">
                  <v>661598.492887373</v>
                </pt>
                <pt idx="39">
                  <v>655614.903875462</v>
                </pt>
                <pt idx="40">
                  <v>625678.64229879</v>
                </pt>
                <pt idx="41">
                  <v>624098.496517232</v>
                </pt>
                <pt idx="42">
                  <v>573895.79112631</v>
                </pt>
                <pt idx="43">
                  <v>605944.011207155</v>
                </pt>
                <pt idx="44">
                  <v>595368.718091836</v>
                </pt>
                <pt idx="45">
                  <v>623883.68441081</v>
                </pt>
                <pt idx="46">
                  <v>610262.7911397771</v>
                </pt>
                <pt idx="47">
                  <v>581012.176025347</v>
                </pt>
                <pt idx="48">
                  <v>582826.200772212</v>
                </pt>
                <pt idx="49">
                  <v>594832.9403422991</v>
                </pt>
                <pt idx="50">
                  <v>614517.547498281</v>
                </pt>
                <pt idx="51">
                  <v>604431.90569484</v>
                </pt>
                <pt idx="52">
                  <v>543412.200346566</v>
                </pt>
              </numCache>
            </numRef>
          </val>
          <smooth val="0"/>
        </ser>
        <dLbls>
          <showLegendKey val="0"/>
          <showVal val="0"/>
          <showCatName val="0"/>
          <showSerName val="0"/>
          <showPercent val="0"/>
          <showBubbleSize val="0"/>
        </dLbls>
        <smooth val="0"/>
        <axId val="19040592"/>
        <axId val="19051632"/>
      </lineChart>
      <dateAx>
        <axId val="19040592"/>
        <scaling>
          <orientation val="minMax"/>
        </scaling>
        <delete val="0"/>
        <axPos val="b"/>
        <numFmt formatCode="yyyy" sourceLinked="0"/>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19051632"/>
        <crosses val="autoZero"/>
        <lblOffset val="100"/>
        <baseTimeUnit val="months"/>
        <majorUnit val="12"/>
        <majorTimeUnit val="months"/>
      </dateAx>
      <valAx>
        <axId val="19051632"/>
        <scaling>
          <orientation val="minMax"/>
          <min val="200000"/>
        </scaling>
        <delete val="0"/>
        <axPos val="l"/>
        <majorGridlines>
          <spPr>
            <a:ln w="9525" cap="flat" cmpd="sng" algn="ctr">
              <a:solidFill>
                <a:schemeClr val="tx1">
                  <a:lumMod val="15000"/>
                  <a:lumOff val="85000"/>
                </a:schemeClr>
              </a:solidFill>
              <a:prstDash val="solid"/>
              <a:round/>
            </a:ln>
          </spPr>
        </majorGridlines>
        <numFmt formatCode="#,##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19040592"/>
        <crosses val="autoZero"/>
        <crossBetween val="between"/>
      </valAx>
    </plotArea>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0.xml><?xml version="1.0" encoding="utf-8"?>
<chartSpace xmlns:a="http://schemas.openxmlformats.org/drawingml/2006/main" xmlns="http://schemas.openxmlformats.org/drawingml/2006/chart">
  <chart>
    <title>
      <tx>
        <rich>
          <a:bodyPr/>
          <a:p>
            <a:r>
              <a:t/>
            </a:r>
          </a:p>
        </rich>
      </tx>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n-US"/>
        </a:p>
      </txPr>
    </title>
    <plotArea>
      <layout/>
      <lineChart>
        <grouping val="standard"/>
        <varyColors val="0"/>
        <ser>
          <idx val="0"/>
          <order val="0"/>
          <tx>
            <strRef>
              <f>'Labour market flows SA'!$P$7</f>
              <strCache>
                <ptCount val="1"/>
                <pt idx="0">
                  <v>Unemployment to Economic Inactivity</v>
                </pt>
              </strCache>
            </strRef>
          </tx>
          <spPr>
            <a:ln w="28575" cap="rnd">
              <a:solidFill>
                <a:schemeClr val="accent1"/>
              </a:solidFill>
              <a:prstDash val="solid"/>
              <a:round/>
            </a:ln>
          </spPr>
          <marker>
            <symbol val="none"/>
            <spPr>
              <a:ln>
                <a:prstDash val="solid"/>
              </a:ln>
            </spPr>
          </marker>
          <cat>
            <numRef>
              <f>'Labour market flows SA'!$A$50:$A$102</f>
              <numCache>
                <formatCode>m/d/yyyy</formatCode>
                <ptCount val="53"/>
                <pt idx="0">
                  <v>41000</v>
                </pt>
                <pt idx="1">
                  <v>41091</v>
                </pt>
                <pt idx="2">
                  <v>41183</v>
                </pt>
                <pt idx="3">
                  <v>41275</v>
                </pt>
                <pt idx="4">
                  <v>41365</v>
                </pt>
                <pt idx="5">
                  <v>41456</v>
                </pt>
                <pt idx="6">
                  <v>41548</v>
                </pt>
                <pt idx="7">
                  <v>41640</v>
                </pt>
                <pt idx="8">
                  <v>41730</v>
                </pt>
                <pt idx="9">
                  <v>41821</v>
                </pt>
                <pt idx="10">
                  <v>41913</v>
                </pt>
                <pt idx="11">
                  <v>42005</v>
                </pt>
                <pt idx="12">
                  <v>42095</v>
                </pt>
                <pt idx="13">
                  <v>42186</v>
                </pt>
                <pt idx="14">
                  <v>42278</v>
                </pt>
                <pt idx="15">
                  <v>42370</v>
                </pt>
                <pt idx="16">
                  <v>42461</v>
                </pt>
                <pt idx="17">
                  <v>42552</v>
                </pt>
                <pt idx="18">
                  <v>42644</v>
                </pt>
                <pt idx="19">
                  <v>42736</v>
                </pt>
                <pt idx="20">
                  <v>42826</v>
                </pt>
                <pt idx="21">
                  <v>42917</v>
                </pt>
                <pt idx="22">
                  <v>43009</v>
                </pt>
                <pt idx="23">
                  <v>43101</v>
                </pt>
                <pt idx="24">
                  <v>43191</v>
                </pt>
                <pt idx="25">
                  <v>43282</v>
                </pt>
                <pt idx="26">
                  <v>43374</v>
                </pt>
                <pt idx="27">
                  <v>43466</v>
                </pt>
                <pt idx="28">
                  <v>43556</v>
                </pt>
                <pt idx="29">
                  <v>43647</v>
                </pt>
                <pt idx="30">
                  <v>43739</v>
                </pt>
                <pt idx="31">
                  <v>43831</v>
                </pt>
                <pt idx="32">
                  <v>43922</v>
                </pt>
                <pt idx="33">
                  <v>44013</v>
                </pt>
                <pt idx="34">
                  <v>44105</v>
                </pt>
                <pt idx="35">
                  <v>44197</v>
                </pt>
                <pt idx="36">
                  <v>44287</v>
                </pt>
                <pt idx="37">
                  <v>44378</v>
                </pt>
                <pt idx="38">
                  <v>44470</v>
                </pt>
                <pt idx="39">
                  <v>44562</v>
                </pt>
                <pt idx="40">
                  <v>44652</v>
                </pt>
                <pt idx="41">
                  <v>44743</v>
                </pt>
                <pt idx="42">
                  <v>44835</v>
                </pt>
                <pt idx="43">
                  <v>44927</v>
                </pt>
                <pt idx="44">
                  <v>45017</v>
                </pt>
                <pt idx="45">
                  <v>45108</v>
                </pt>
                <pt idx="46">
                  <v>45200</v>
                </pt>
                <pt idx="47">
                  <v>45292</v>
                </pt>
                <pt idx="48">
                  <v>45383</v>
                </pt>
                <pt idx="49">
                  <v>45474</v>
                </pt>
                <pt idx="50">
                  <v>45566</v>
                </pt>
                <pt idx="51">
                  <v>45658</v>
                </pt>
                <pt idx="52">
                  <v>45748</v>
                </pt>
              </numCache>
            </numRef>
          </cat>
          <val>
            <numRef>
              <f>'Labour market flows SA'!$P$50:$P$102</f>
              <numCache>
                <formatCode>#,##0,</formatCode>
                <ptCount val="53"/>
                <pt idx="0">
                  <v>387466.274325483</v>
                </pt>
                <pt idx="1">
                  <v>401238.015776167</v>
                </pt>
                <pt idx="2">
                  <v>370255.233291415</v>
                </pt>
                <pt idx="3">
                  <v>379329.988736575</v>
                </pt>
                <pt idx="4">
                  <v>403546.605008869</v>
                </pt>
                <pt idx="5">
                  <v>348496.60666545</v>
                </pt>
                <pt idx="6">
                  <v>419706.904247646</v>
                </pt>
                <pt idx="7">
                  <v>406632.795602915</v>
                </pt>
                <pt idx="8">
                  <v>383385.431623738</v>
                </pt>
                <pt idx="9">
                  <v>378355.385801134</v>
                </pt>
                <pt idx="10">
                  <v>356200.646435697</v>
                </pt>
                <pt idx="11">
                  <v>321521.601673134</v>
                </pt>
                <pt idx="12">
                  <v>346193.946902425</v>
                </pt>
                <pt idx="13">
                  <v>319371.290976455</v>
                </pt>
                <pt idx="14">
                  <v>345354.689555871</v>
                </pt>
                <pt idx="15">
                  <v>334351.475773481</v>
                </pt>
                <pt idx="16">
                  <v>296757.431771692</v>
                </pt>
                <pt idx="17">
                  <v>315165.095670199</v>
                </pt>
                <pt idx="18">
                  <v>272880.185103472</v>
                </pt>
                <pt idx="19">
                  <v>302145.53906882</v>
                </pt>
                <pt idx="20">
                  <v>293954.513082934</v>
                </pt>
                <pt idx="21">
                  <v>310826.726759171</v>
                </pt>
                <pt idx="22">
                  <v>281275.361463165</v>
                </pt>
                <pt idx="23">
                  <v>295747.218648923</v>
                </pt>
                <pt idx="24">
                  <v>282402.353887409</v>
                </pt>
                <pt idx="25">
                  <v>273630.712112342</v>
                </pt>
                <pt idx="26">
                  <v>284918.636270227</v>
                </pt>
                <pt idx="27">
                  <v>231776.499077402</v>
                </pt>
                <pt idx="28">
                  <v>269896.486908255</v>
                </pt>
                <pt idx="29">
                  <v>260317.678491355</v>
                </pt>
                <pt idx="30">
                  <v>272460.681556812</v>
                </pt>
                <pt idx="31">
                  <v>215114.220362763</v>
                </pt>
                <pt idx="32">
                  <v>469508.143822158</v>
                </pt>
                <pt idx="33">
                  <v>255143.41365033</v>
                </pt>
                <pt idx="34">
                  <v>328240.688151912</v>
                </pt>
                <pt idx="35">
                  <v>386923.188821611</v>
                </pt>
                <pt idx="36">
                  <v>283115.670310511</v>
                </pt>
                <pt idx="37">
                  <v>304380.951198174</v>
                </pt>
                <pt idx="38">
                  <v>310992.516276155</v>
                </pt>
                <pt idx="39">
                  <v>302314.976766923</v>
                </pt>
                <pt idx="40">
                  <v>311353.475120837</v>
                </pt>
                <pt idx="41">
                  <v>325656.963714643</v>
                </pt>
                <pt idx="42">
                  <v>265729.389960635</v>
                </pt>
                <pt idx="43">
                  <v>292447.311692889</v>
                </pt>
                <pt idx="44">
                  <v>286460.414421739</v>
                </pt>
                <pt idx="45">
                  <v>337247.551180926</v>
                </pt>
                <pt idx="46">
                  <v>343940.770665029</v>
                </pt>
                <pt idx="47">
                  <v>317048.404362102</v>
                </pt>
                <pt idx="48">
                  <v>395589.846213943</v>
                </pt>
                <pt idx="49">
                  <v>309087.137104743</v>
                </pt>
                <pt idx="50">
                  <v>334532.262568628</v>
                </pt>
                <pt idx="51">
                  <v>319854.033079026</v>
                </pt>
                <pt idx="52">
                  <v>282622.732536003</v>
                </pt>
              </numCache>
            </numRef>
          </val>
          <smooth val="0"/>
        </ser>
        <dLbls>
          <showLegendKey val="0"/>
          <showVal val="0"/>
          <showCatName val="0"/>
          <showSerName val="0"/>
          <showPercent val="0"/>
          <showBubbleSize val="0"/>
        </dLbls>
        <smooth val="0"/>
        <axId val="19040592"/>
        <axId val="19051632"/>
      </lineChart>
      <dateAx>
        <axId val="19040592"/>
        <scaling>
          <orientation val="minMax"/>
        </scaling>
        <delete val="0"/>
        <axPos val="b"/>
        <numFmt formatCode="yyyy" sourceLinked="0"/>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19051632"/>
        <crosses val="autoZero"/>
        <lblOffset val="100"/>
        <baseTimeUnit val="months"/>
        <majorUnit val="12"/>
        <majorTimeUnit val="months"/>
      </dateAx>
      <valAx>
        <axId val="19051632"/>
        <scaling>
          <orientation val="minMax"/>
          <min val="200000"/>
        </scaling>
        <delete val="0"/>
        <axPos val="l"/>
        <majorGridlines>
          <spPr>
            <a:ln w="9525" cap="flat" cmpd="sng" algn="ctr">
              <a:solidFill>
                <a:schemeClr val="tx1">
                  <a:lumMod val="15000"/>
                  <a:lumOff val="85000"/>
                </a:schemeClr>
              </a:solidFill>
              <a:prstDash val="solid"/>
              <a:round/>
            </a:ln>
          </spPr>
        </majorGridlines>
        <numFmt formatCode="#,##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19040592"/>
        <crosses val="autoZero"/>
        <crossBetween val="between"/>
      </valAx>
    </plotArea>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1.xml><?xml version="1.0" encoding="utf-8"?>
<chartSpace xmlns:a="http://schemas.openxmlformats.org/drawingml/2006/main" xmlns="http://schemas.openxmlformats.org/drawingml/2006/chart">
  <chart>
    <title>
      <tx>
        <rich>
          <a:bodyPr/>
          <a:p>
            <a:r>
              <a:t/>
            </a:r>
          </a:p>
        </rich>
      </tx>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n-US"/>
        </a:p>
      </txPr>
    </title>
    <plotArea>
      <layout/>
      <lineChart>
        <grouping val="standard"/>
        <varyColors val="0"/>
        <ser>
          <idx val="0"/>
          <order val="0"/>
          <tx>
            <strRef>
              <f>'Labour market flows SA'!$F$7</f>
              <strCache>
                <ptCount val="1"/>
                <pt idx="0">
                  <v>Employment Gross Inflow</v>
                </pt>
              </strCache>
            </strRef>
          </tx>
          <spPr>
            <a:ln w="28575" cap="rnd">
              <a:solidFill>
                <a:schemeClr val="accent1"/>
              </a:solidFill>
              <a:prstDash val="solid"/>
              <a:round/>
            </a:ln>
          </spPr>
          <marker>
            <symbol val="none"/>
            <spPr>
              <a:ln>
                <a:prstDash val="solid"/>
              </a:ln>
            </spPr>
          </marker>
          <cat>
            <numRef>
              <f>'Labour market flows SA'!$A$50:$A$102</f>
              <numCache>
                <formatCode>m/d/yyyy</formatCode>
                <ptCount val="53"/>
                <pt idx="0">
                  <v>41000</v>
                </pt>
                <pt idx="1">
                  <v>41091</v>
                </pt>
                <pt idx="2">
                  <v>41183</v>
                </pt>
                <pt idx="3">
                  <v>41275</v>
                </pt>
                <pt idx="4">
                  <v>41365</v>
                </pt>
                <pt idx="5">
                  <v>41456</v>
                </pt>
                <pt idx="6">
                  <v>41548</v>
                </pt>
                <pt idx="7">
                  <v>41640</v>
                </pt>
                <pt idx="8">
                  <v>41730</v>
                </pt>
                <pt idx="9">
                  <v>41821</v>
                </pt>
                <pt idx="10">
                  <v>41913</v>
                </pt>
                <pt idx="11">
                  <v>42005</v>
                </pt>
                <pt idx="12">
                  <v>42095</v>
                </pt>
                <pt idx="13">
                  <v>42186</v>
                </pt>
                <pt idx="14">
                  <v>42278</v>
                </pt>
                <pt idx="15">
                  <v>42370</v>
                </pt>
                <pt idx="16">
                  <v>42461</v>
                </pt>
                <pt idx="17">
                  <v>42552</v>
                </pt>
                <pt idx="18">
                  <v>42644</v>
                </pt>
                <pt idx="19">
                  <v>42736</v>
                </pt>
                <pt idx="20">
                  <v>42826</v>
                </pt>
                <pt idx="21">
                  <v>42917</v>
                </pt>
                <pt idx="22">
                  <v>43009</v>
                </pt>
                <pt idx="23">
                  <v>43101</v>
                </pt>
                <pt idx="24">
                  <v>43191</v>
                </pt>
                <pt idx="25">
                  <v>43282</v>
                </pt>
                <pt idx="26">
                  <v>43374</v>
                </pt>
                <pt idx="27">
                  <v>43466</v>
                </pt>
                <pt idx="28">
                  <v>43556</v>
                </pt>
                <pt idx="29">
                  <v>43647</v>
                </pt>
                <pt idx="30">
                  <v>43739</v>
                </pt>
                <pt idx="31">
                  <v>43831</v>
                </pt>
                <pt idx="32">
                  <v>43922</v>
                </pt>
                <pt idx="33">
                  <v>44013</v>
                </pt>
                <pt idx="34">
                  <v>44105</v>
                </pt>
                <pt idx="35">
                  <v>44197</v>
                </pt>
                <pt idx="36">
                  <v>44287</v>
                </pt>
                <pt idx="37">
                  <v>44378</v>
                </pt>
                <pt idx="38">
                  <v>44470</v>
                </pt>
                <pt idx="39">
                  <v>44562</v>
                </pt>
                <pt idx="40">
                  <v>44652</v>
                </pt>
                <pt idx="41">
                  <v>44743</v>
                </pt>
                <pt idx="42">
                  <v>44835</v>
                </pt>
                <pt idx="43">
                  <v>44927</v>
                </pt>
                <pt idx="44">
                  <v>45017</v>
                </pt>
                <pt idx="45">
                  <v>45108</v>
                </pt>
                <pt idx="46">
                  <v>45200</v>
                </pt>
                <pt idx="47">
                  <v>45292</v>
                </pt>
                <pt idx="48">
                  <v>45383</v>
                </pt>
                <pt idx="49">
                  <v>45474</v>
                </pt>
                <pt idx="50">
                  <v>45566</v>
                </pt>
                <pt idx="51">
                  <v>45658</v>
                </pt>
                <pt idx="52">
                  <v>45748</v>
                </pt>
              </numCache>
            </numRef>
          </cat>
          <val>
            <numRef>
              <f>'Labour market flows SA'!$F$50:$F$102</f>
              <numCache>
                <formatCode>#,##0,</formatCode>
                <ptCount val="53"/>
                <pt idx="0">
                  <v>1093541.024444518</v>
                </pt>
                <pt idx="1">
                  <v>1041379.059910252</v>
                </pt>
                <pt idx="2">
                  <v>995284.271396386</v>
                </pt>
                <pt idx="3">
                  <v>954431.3599214549</v>
                </pt>
                <pt idx="4">
                  <v>995906.186495635</v>
                </pt>
                <pt idx="5">
                  <v>1067327.617619653</v>
                </pt>
                <pt idx="6">
                  <v>1073592.180230502</v>
                </pt>
                <pt idx="7">
                  <v>1040893.482190674</v>
                </pt>
                <pt idx="8">
                  <v>1086901.949124628</v>
                </pt>
                <pt idx="9">
                  <v>1031546.995874443</v>
                </pt>
                <pt idx="10">
                  <v>994047.8678191321</v>
                </pt>
                <pt idx="11">
                  <v>1090431.143780139</v>
                </pt>
                <pt idx="12">
                  <v>964497.922093356</v>
                </pt>
                <pt idx="13">
                  <v>1098405.954200887</v>
                </pt>
                <pt idx="14">
                  <v>1085523.032541744</v>
                </pt>
                <pt idx="15">
                  <v>994163.9299607789</v>
                </pt>
                <pt idx="16">
                  <v>1051062.114713683</v>
                </pt>
                <pt idx="17">
                  <v>1015414.488200923</v>
                </pt>
                <pt idx="18">
                  <v>976687.879428828</v>
                </pt>
                <pt idx="19">
                  <v>1000142.897561628</v>
                </pt>
                <pt idx="20">
                  <v>985512.9311009659</v>
                </pt>
                <pt idx="21">
                  <v>938992.5958239101</v>
                </pt>
                <pt idx="22">
                  <v>956987.134392051</v>
                </pt>
                <pt idx="23">
                  <v>971714.721568635</v>
                </pt>
                <pt idx="24">
                  <v>914328.8270560739</v>
                </pt>
                <pt idx="25">
                  <v>958930.5815373301</v>
                </pt>
                <pt idx="26">
                  <v>1013405.07881576</v>
                </pt>
                <pt idx="27">
                  <v>1066170.41832344</v>
                </pt>
                <pt idx="28">
                  <v>962520.186117626</v>
                </pt>
                <pt idx="29">
                  <v>985890.889281532</v>
                </pt>
                <pt idx="30">
                  <v>1013060.23806666</v>
                </pt>
                <pt idx="31">
                  <v>937796.1140602599</v>
                </pt>
                <pt idx="32">
                  <v>899444.2820702191</v>
                </pt>
                <pt idx="33">
                  <v>851551.105631417</v>
                </pt>
                <pt idx="34">
                  <v>948124.401847003</v>
                </pt>
                <pt idx="35">
                  <v>997253.949839934</v>
                </pt>
                <pt idx="36">
                  <v>1202499.359395776</v>
                </pt>
                <pt idx="37">
                  <v>1241789.991547816</v>
                </pt>
                <pt idx="38">
                  <v>1059025.105923504</v>
                </pt>
                <pt idx="39">
                  <v>1132819.245548212</v>
                </pt>
                <pt idx="40">
                  <v>975517.872255692</v>
                </pt>
                <pt idx="41">
                  <v>1004662.968051995</v>
                </pt>
                <pt idx="42">
                  <v>1086633.287579431</v>
                </pt>
                <pt idx="43">
                  <v>1106500.602397918</v>
                </pt>
                <pt idx="44">
                  <v>1042511.196208067</v>
                </pt>
                <pt idx="45">
                  <v>1043966.550695267</v>
                </pt>
                <pt idx="46">
                  <v>972625.693589541</v>
                </pt>
                <pt idx="47">
                  <v>1041688.195914496</v>
                </pt>
                <pt idx="48">
                  <v>1106841.179183023</v>
                </pt>
                <pt idx="49">
                  <v>1140466.669283804</v>
                </pt>
                <pt idx="50">
                  <v>1023751.866848741</v>
                </pt>
                <pt idx="51">
                  <v>1120604.695878833</v>
                </pt>
                <pt idx="52">
                  <v>1125007.177971717</v>
                </pt>
              </numCache>
            </numRef>
          </val>
          <smooth val="0"/>
        </ser>
        <dLbls>
          <showLegendKey val="0"/>
          <showVal val="0"/>
          <showCatName val="0"/>
          <showSerName val="0"/>
          <showPercent val="0"/>
          <showBubbleSize val="0"/>
        </dLbls>
        <smooth val="0"/>
        <axId val="19040592"/>
        <axId val="19051632"/>
      </lineChart>
      <dateAx>
        <axId val="19040592"/>
        <scaling>
          <orientation val="minMax"/>
        </scaling>
        <delete val="0"/>
        <axPos val="b"/>
        <numFmt formatCode="yyyy" sourceLinked="0"/>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19051632"/>
        <crosses val="autoZero"/>
        <lblOffset val="100"/>
        <baseTimeUnit val="months"/>
        <majorUnit val="12"/>
        <majorTimeUnit val="months"/>
      </dateAx>
      <valAx>
        <axId val="19051632"/>
        <scaling>
          <orientation val="minMax"/>
          <min val="600000"/>
        </scaling>
        <delete val="0"/>
        <axPos val="l"/>
        <majorGridlines>
          <spPr>
            <a:ln w="9525" cap="flat" cmpd="sng" algn="ctr">
              <a:solidFill>
                <a:schemeClr val="tx1">
                  <a:lumMod val="15000"/>
                  <a:lumOff val="85000"/>
                </a:schemeClr>
              </a:solidFill>
              <a:prstDash val="solid"/>
              <a:round/>
            </a:ln>
          </spPr>
        </majorGridlines>
        <numFmt formatCode="#,##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19040592"/>
        <crosses val="autoZero"/>
        <crossBetween val="between"/>
      </valAx>
    </plotArea>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2.xml><?xml version="1.0" encoding="utf-8"?>
<chartSpace xmlns:a="http://schemas.openxmlformats.org/drawingml/2006/main" xmlns="http://schemas.openxmlformats.org/drawingml/2006/chart">
  <chart>
    <title>
      <tx>
        <rich>
          <a:bodyPr/>
          <a:p>
            <a:r>
              <a:t/>
            </a:r>
          </a:p>
        </rich>
      </tx>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n-US"/>
        </a:p>
      </txPr>
    </title>
    <plotArea>
      <layout/>
      <lineChart>
        <grouping val="standard"/>
        <varyColors val="0"/>
        <ser>
          <idx val="0"/>
          <order val="0"/>
          <tx>
            <strRef>
              <f>'Labour market flows SA'!$W$7</f>
              <strCache>
                <ptCount val="1"/>
                <pt idx="0">
                  <v>Economic Inactivity to Employment</v>
                </pt>
              </strCache>
            </strRef>
          </tx>
          <spPr>
            <a:ln w="28575" cap="rnd">
              <a:solidFill>
                <a:schemeClr val="accent1"/>
              </a:solidFill>
              <a:prstDash val="solid"/>
              <a:round/>
            </a:ln>
          </spPr>
          <marker>
            <symbol val="none"/>
            <spPr>
              <a:ln>
                <a:prstDash val="solid"/>
              </a:ln>
            </spPr>
          </marker>
          <cat>
            <numRef>
              <f>'Labour market flows SA'!$A$50:$A$102</f>
              <numCache>
                <formatCode>m/d/yyyy</formatCode>
                <ptCount val="53"/>
                <pt idx="0">
                  <v>41000</v>
                </pt>
                <pt idx="1">
                  <v>41091</v>
                </pt>
                <pt idx="2">
                  <v>41183</v>
                </pt>
                <pt idx="3">
                  <v>41275</v>
                </pt>
                <pt idx="4">
                  <v>41365</v>
                </pt>
                <pt idx="5">
                  <v>41456</v>
                </pt>
                <pt idx="6">
                  <v>41548</v>
                </pt>
                <pt idx="7">
                  <v>41640</v>
                </pt>
                <pt idx="8">
                  <v>41730</v>
                </pt>
                <pt idx="9">
                  <v>41821</v>
                </pt>
                <pt idx="10">
                  <v>41913</v>
                </pt>
                <pt idx="11">
                  <v>42005</v>
                </pt>
                <pt idx="12">
                  <v>42095</v>
                </pt>
                <pt idx="13">
                  <v>42186</v>
                </pt>
                <pt idx="14">
                  <v>42278</v>
                </pt>
                <pt idx="15">
                  <v>42370</v>
                </pt>
                <pt idx="16">
                  <v>42461</v>
                </pt>
                <pt idx="17">
                  <v>42552</v>
                </pt>
                <pt idx="18">
                  <v>42644</v>
                </pt>
                <pt idx="19">
                  <v>42736</v>
                </pt>
                <pt idx="20">
                  <v>42826</v>
                </pt>
                <pt idx="21">
                  <v>42917</v>
                </pt>
                <pt idx="22">
                  <v>43009</v>
                </pt>
                <pt idx="23">
                  <v>43101</v>
                </pt>
                <pt idx="24">
                  <v>43191</v>
                </pt>
                <pt idx="25">
                  <v>43282</v>
                </pt>
                <pt idx="26">
                  <v>43374</v>
                </pt>
                <pt idx="27">
                  <v>43466</v>
                </pt>
                <pt idx="28">
                  <v>43556</v>
                </pt>
                <pt idx="29">
                  <v>43647</v>
                </pt>
                <pt idx="30">
                  <v>43739</v>
                </pt>
                <pt idx="31">
                  <v>43831</v>
                </pt>
                <pt idx="32">
                  <v>43922</v>
                </pt>
                <pt idx="33">
                  <v>44013</v>
                </pt>
                <pt idx="34">
                  <v>44105</v>
                </pt>
                <pt idx="35">
                  <v>44197</v>
                </pt>
                <pt idx="36">
                  <v>44287</v>
                </pt>
                <pt idx="37">
                  <v>44378</v>
                </pt>
                <pt idx="38">
                  <v>44470</v>
                </pt>
                <pt idx="39">
                  <v>44562</v>
                </pt>
                <pt idx="40">
                  <v>44652</v>
                </pt>
                <pt idx="41">
                  <v>44743</v>
                </pt>
                <pt idx="42">
                  <v>44835</v>
                </pt>
                <pt idx="43">
                  <v>44927</v>
                </pt>
                <pt idx="44">
                  <v>45017</v>
                </pt>
                <pt idx="45">
                  <v>45108</v>
                </pt>
                <pt idx="46">
                  <v>45200</v>
                </pt>
                <pt idx="47">
                  <v>45292</v>
                </pt>
                <pt idx="48">
                  <v>45383</v>
                </pt>
                <pt idx="49">
                  <v>45474</v>
                </pt>
                <pt idx="50">
                  <v>45566</v>
                </pt>
                <pt idx="51">
                  <v>45658</v>
                </pt>
                <pt idx="52">
                  <v>45748</v>
                </pt>
              </numCache>
            </numRef>
          </cat>
          <val>
            <numRef>
              <f>'Labour market flows SA'!$W$50:$W$102</f>
              <numCache>
                <formatCode>#,##0,</formatCode>
                <ptCount val="53"/>
                <pt idx="0">
                  <v>494798.912394335</v>
                </pt>
                <pt idx="1">
                  <v>450846.106775739</v>
                </pt>
                <pt idx="2">
                  <v>409894.312133172</v>
                </pt>
                <pt idx="3">
                  <v>385075.626847397</v>
                </pt>
                <pt idx="4">
                  <v>446600.057277211</v>
                </pt>
                <pt idx="5">
                  <v>469044.691334915</v>
                </pt>
                <pt idx="6">
                  <v>494713.749478157</v>
                </pt>
                <pt idx="7">
                  <v>484195.528341505</v>
                </pt>
                <pt idx="8">
                  <v>521240.964860834</v>
                </pt>
                <pt idx="9">
                  <v>534036.953782914</v>
                </pt>
                <pt idx="10">
                  <v>480975.156110543</v>
                </pt>
                <pt idx="11">
                  <v>588295.987691471</v>
                </pt>
                <pt idx="12">
                  <v>501754.607006608</v>
                </pt>
                <pt idx="13">
                  <v>560815.935009863</v>
                </pt>
                <pt idx="14">
                  <v>577067.784846459</v>
                </pt>
                <pt idx="15">
                  <v>539108.389612549</v>
                </pt>
                <pt idx="16">
                  <v>572258.880072022</v>
                </pt>
                <pt idx="17">
                  <v>561689.825080291</v>
                </pt>
                <pt idx="18">
                  <v>515555.558439955</v>
                </pt>
                <pt idx="19">
                  <v>535200.954435533</v>
                </pt>
                <pt idx="20">
                  <v>552657.852655415</v>
                </pt>
                <pt idx="21">
                  <v>529889.560352533</v>
                </pt>
                <pt idx="22">
                  <v>579495.521414926</v>
                </pt>
                <pt idx="23">
                  <v>580584.690718496</v>
                </pt>
                <pt idx="24">
                  <v>539519.9594614049</v>
                </pt>
                <pt idx="25">
                  <v>583524.731077909</v>
                </pt>
                <pt idx="26">
                  <v>625612.324983981</v>
                </pt>
                <pt idx="27">
                  <v>659598.475436335</v>
                </pt>
                <pt idx="28">
                  <v>558891.174699449</v>
                </pt>
                <pt idx="29">
                  <v>569475.723658688</v>
                </pt>
                <pt idx="30">
                  <v>586408.235789115</v>
                </pt>
                <pt idx="31">
                  <v>539508.407073524</v>
                </pt>
                <pt idx="32">
                  <v>548478.750044881</v>
                </pt>
                <pt idx="33">
                  <v>473679.808486382</v>
                </pt>
                <pt idx="34">
                  <v>495154.368372467</v>
                </pt>
                <pt idx="35">
                  <v>528417.6049777149</v>
                </pt>
                <pt idx="36">
                  <v>626747.27984724</v>
                </pt>
                <pt idx="37">
                  <v>649420.17100121</v>
                </pt>
                <pt idx="38">
                  <v>604623.661757536</v>
                </pt>
                <pt idx="39">
                  <v>637680.213665089</v>
                </pt>
                <pt idx="40">
                  <v>588875.858882374</v>
                </pt>
                <pt idx="41">
                  <v>619535.209566504</v>
                </pt>
                <pt idx="42">
                  <v>696224.744988848</v>
                </pt>
                <pt idx="43">
                  <v>665874.7302755431</v>
                </pt>
                <pt idx="44">
                  <v>533283.0300305251</v>
                </pt>
                <pt idx="45">
                  <v>577546.002868626</v>
                </pt>
                <pt idx="46">
                  <v>485547.372327822</v>
                </pt>
                <pt idx="47">
                  <v>623427.809293671</v>
                </pt>
                <pt idx="48">
                  <v>663548.09434502</v>
                </pt>
                <pt idx="49">
                  <v>684770.653698721</v>
                </pt>
                <pt idx="50">
                  <v>631866.901980872</v>
                </pt>
                <pt idx="51">
                  <v>614305.0027928021</v>
                </pt>
                <pt idx="52">
                  <v>658580.682255551</v>
                </pt>
              </numCache>
            </numRef>
          </val>
          <smooth val="0"/>
        </ser>
        <dLbls>
          <showLegendKey val="0"/>
          <showVal val="0"/>
          <showCatName val="0"/>
          <showSerName val="0"/>
          <showPercent val="0"/>
          <showBubbleSize val="0"/>
        </dLbls>
        <smooth val="0"/>
        <axId val="19040592"/>
        <axId val="19051632"/>
      </lineChart>
      <dateAx>
        <axId val="19040592"/>
        <scaling>
          <orientation val="minMax"/>
        </scaling>
        <delete val="0"/>
        <axPos val="b"/>
        <numFmt formatCode="yyyy" sourceLinked="0"/>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19051632"/>
        <crosses val="autoZero"/>
        <lblOffset val="100"/>
        <baseTimeUnit val="months"/>
        <majorUnit val="12"/>
        <majorTimeUnit val="months"/>
      </dateAx>
      <valAx>
        <axId val="19051632"/>
        <scaling>
          <orientation val="minMax"/>
          <min val="200000"/>
        </scaling>
        <delete val="0"/>
        <axPos val="l"/>
        <majorGridlines>
          <spPr>
            <a:ln w="9525" cap="flat" cmpd="sng" algn="ctr">
              <a:solidFill>
                <a:schemeClr val="tx1">
                  <a:lumMod val="15000"/>
                  <a:lumOff val="85000"/>
                </a:schemeClr>
              </a:solidFill>
              <a:prstDash val="solid"/>
              <a:round/>
            </a:ln>
          </spPr>
        </majorGridlines>
        <numFmt formatCode="#,##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19040592"/>
        <crosses val="autoZero"/>
        <crossBetween val="between"/>
      </valAx>
    </plotArea>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3.xml><?xml version="1.0" encoding="utf-8"?>
<chartSpace xmlns:a="http://schemas.openxmlformats.org/drawingml/2006/main" xmlns="http://schemas.openxmlformats.org/drawingml/2006/chart">
  <chart>
    <title>
      <tx>
        <rich>
          <a:bodyPr/>
          <a:p>
            <a:r>
              <a:t/>
            </a:r>
          </a:p>
        </rich>
      </tx>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n-US"/>
        </a:p>
      </txPr>
    </title>
    <plotArea>
      <layout/>
      <lineChart>
        <grouping val="standard"/>
        <varyColors val="0"/>
        <ser>
          <idx val="0"/>
          <order val="0"/>
          <tx>
            <strRef>
              <f>'Labour market flows SA'!$O$7</f>
              <strCache>
                <ptCount val="1"/>
                <pt idx="0">
                  <v>Unemployment to Employment</v>
                </pt>
              </strCache>
            </strRef>
          </tx>
          <spPr>
            <a:ln w="28575" cap="rnd">
              <a:solidFill>
                <a:schemeClr val="accent1"/>
              </a:solidFill>
              <a:prstDash val="solid"/>
              <a:round/>
            </a:ln>
          </spPr>
          <marker>
            <symbol val="none"/>
            <spPr>
              <a:ln>
                <a:prstDash val="solid"/>
              </a:ln>
            </spPr>
          </marker>
          <cat>
            <numRef>
              <f>'Labour market flows SA'!$A$50:$A$102</f>
              <numCache>
                <formatCode>m/d/yyyy</formatCode>
                <ptCount val="53"/>
                <pt idx="0">
                  <v>41000</v>
                </pt>
                <pt idx="1">
                  <v>41091</v>
                </pt>
                <pt idx="2">
                  <v>41183</v>
                </pt>
                <pt idx="3">
                  <v>41275</v>
                </pt>
                <pt idx="4">
                  <v>41365</v>
                </pt>
                <pt idx="5">
                  <v>41456</v>
                </pt>
                <pt idx="6">
                  <v>41548</v>
                </pt>
                <pt idx="7">
                  <v>41640</v>
                </pt>
                <pt idx="8">
                  <v>41730</v>
                </pt>
                <pt idx="9">
                  <v>41821</v>
                </pt>
                <pt idx="10">
                  <v>41913</v>
                </pt>
                <pt idx="11">
                  <v>42005</v>
                </pt>
                <pt idx="12">
                  <v>42095</v>
                </pt>
                <pt idx="13">
                  <v>42186</v>
                </pt>
                <pt idx="14">
                  <v>42278</v>
                </pt>
                <pt idx="15">
                  <v>42370</v>
                </pt>
                <pt idx="16">
                  <v>42461</v>
                </pt>
                <pt idx="17">
                  <v>42552</v>
                </pt>
                <pt idx="18">
                  <v>42644</v>
                </pt>
                <pt idx="19">
                  <v>42736</v>
                </pt>
                <pt idx="20">
                  <v>42826</v>
                </pt>
                <pt idx="21">
                  <v>42917</v>
                </pt>
                <pt idx="22">
                  <v>43009</v>
                </pt>
                <pt idx="23">
                  <v>43101</v>
                </pt>
                <pt idx="24">
                  <v>43191</v>
                </pt>
                <pt idx="25">
                  <v>43282</v>
                </pt>
                <pt idx="26">
                  <v>43374</v>
                </pt>
                <pt idx="27">
                  <v>43466</v>
                </pt>
                <pt idx="28">
                  <v>43556</v>
                </pt>
                <pt idx="29">
                  <v>43647</v>
                </pt>
                <pt idx="30">
                  <v>43739</v>
                </pt>
                <pt idx="31">
                  <v>43831</v>
                </pt>
                <pt idx="32">
                  <v>43922</v>
                </pt>
                <pt idx="33">
                  <v>44013</v>
                </pt>
                <pt idx="34">
                  <v>44105</v>
                </pt>
                <pt idx="35">
                  <v>44197</v>
                </pt>
                <pt idx="36">
                  <v>44287</v>
                </pt>
                <pt idx="37">
                  <v>44378</v>
                </pt>
                <pt idx="38">
                  <v>44470</v>
                </pt>
                <pt idx="39">
                  <v>44562</v>
                </pt>
                <pt idx="40">
                  <v>44652</v>
                </pt>
                <pt idx="41">
                  <v>44743</v>
                </pt>
                <pt idx="42">
                  <v>44835</v>
                </pt>
                <pt idx="43">
                  <v>44927</v>
                </pt>
                <pt idx="44">
                  <v>45017</v>
                </pt>
                <pt idx="45">
                  <v>45108</v>
                </pt>
                <pt idx="46">
                  <v>45200</v>
                </pt>
                <pt idx="47">
                  <v>45292</v>
                </pt>
                <pt idx="48">
                  <v>45383</v>
                </pt>
                <pt idx="49">
                  <v>45474</v>
                </pt>
                <pt idx="50">
                  <v>45566</v>
                </pt>
                <pt idx="51">
                  <v>45658</v>
                </pt>
                <pt idx="52">
                  <v>45748</v>
                </pt>
              </numCache>
            </numRef>
          </cat>
          <val>
            <numRef>
              <f>'Labour market flows SA'!$O$50:$O$102</f>
              <numCache>
                <formatCode>#,##0,</formatCode>
                <ptCount val="53"/>
                <pt idx="0">
                  <v>598742.112050183</v>
                </pt>
                <pt idx="1">
                  <v>590532.953134513</v>
                </pt>
                <pt idx="2">
                  <v>585389.959263214</v>
                </pt>
                <pt idx="3">
                  <v>569355.733074058</v>
                </pt>
                <pt idx="4">
                  <v>549306.129218424</v>
                </pt>
                <pt idx="5">
                  <v>598282.926284738</v>
                </pt>
                <pt idx="6">
                  <v>578878.430752345</v>
                </pt>
                <pt idx="7">
                  <v>556697.953849169</v>
                </pt>
                <pt idx="8">
                  <v>565660.984263794</v>
                </pt>
                <pt idx="9">
                  <v>497510.042091529</v>
                </pt>
                <pt idx="10">
                  <v>513072.711708589</v>
                </pt>
                <pt idx="11">
                  <v>502135.156088668</v>
                </pt>
                <pt idx="12">
                  <v>462743.315086748</v>
                </pt>
                <pt idx="13">
                  <v>537590.019191024</v>
                </pt>
                <pt idx="14">
                  <v>508455.247695285</v>
                </pt>
                <pt idx="15">
                  <v>455055.54034823</v>
                </pt>
                <pt idx="16">
                  <v>478803.234641661</v>
                </pt>
                <pt idx="17">
                  <v>453724.663120632</v>
                </pt>
                <pt idx="18">
                  <v>461132.320988873</v>
                </pt>
                <pt idx="19">
                  <v>464941.943126095</v>
                </pt>
                <pt idx="20">
                  <v>432855.078445551</v>
                </pt>
                <pt idx="21">
                  <v>409103.035471377</v>
                </pt>
                <pt idx="22">
                  <v>377491.612977125</v>
                </pt>
                <pt idx="23">
                  <v>391130.030850139</v>
                </pt>
                <pt idx="24">
                  <v>374808.867594669</v>
                </pt>
                <pt idx="25">
                  <v>375405.850459421</v>
                </pt>
                <pt idx="26">
                  <v>387792.753831779</v>
                </pt>
                <pt idx="27">
                  <v>406571.942887105</v>
                </pt>
                <pt idx="28">
                  <v>403629.011418177</v>
                </pt>
                <pt idx="29">
                  <v>416415.165622844</v>
                </pt>
                <pt idx="30">
                  <v>426652.002277545</v>
                </pt>
                <pt idx="31">
                  <v>398287.706986736</v>
                </pt>
                <pt idx="32">
                  <v>350965.532025338</v>
                </pt>
                <pt idx="33">
                  <v>377871.297145035</v>
                </pt>
                <pt idx="34">
                  <v>452970.033474536</v>
                </pt>
                <pt idx="35">
                  <v>468836.344862219</v>
                </pt>
                <pt idx="36">
                  <v>575752.079548536</v>
                </pt>
                <pt idx="37">
                  <v>592369.820546606</v>
                </pt>
                <pt idx="38">
                  <v>454401.444165968</v>
                </pt>
                <pt idx="39">
                  <v>495139.031883123</v>
                </pt>
                <pt idx="40">
                  <v>386642.013373318</v>
                </pt>
                <pt idx="41">
                  <v>385127.758485491</v>
                </pt>
                <pt idx="42">
                  <v>390408.542590583</v>
                </pt>
                <pt idx="43">
                  <v>440625.872122375</v>
                </pt>
                <pt idx="44">
                  <v>509228.166177542</v>
                </pt>
                <pt idx="45">
                  <v>466420.547826641</v>
                </pt>
                <pt idx="46">
                  <v>487078.321261719</v>
                </pt>
                <pt idx="47">
                  <v>418260.386620825</v>
                </pt>
                <pt idx="48">
                  <v>443293.084838003</v>
                </pt>
                <pt idx="49">
                  <v>455696.015585083</v>
                </pt>
                <pt idx="50">
                  <v>391884.964867869</v>
                </pt>
                <pt idx="51">
                  <v>506299.693086031</v>
                </pt>
                <pt idx="52">
                  <v>466426.495716166</v>
                </pt>
              </numCache>
            </numRef>
          </val>
          <smooth val="0"/>
        </ser>
        <dLbls>
          <showLegendKey val="0"/>
          <showVal val="0"/>
          <showCatName val="0"/>
          <showSerName val="0"/>
          <showPercent val="0"/>
          <showBubbleSize val="0"/>
        </dLbls>
        <smooth val="0"/>
        <axId val="19040592"/>
        <axId val="19051632"/>
      </lineChart>
      <dateAx>
        <axId val="19040592"/>
        <scaling>
          <orientation val="minMax"/>
        </scaling>
        <delete val="0"/>
        <axPos val="b"/>
        <numFmt formatCode="yyyy" sourceLinked="0"/>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19051632"/>
        <crosses val="autoZero"/>
        <lblOffset val="100"/>
        <baseTimeUnit val="months"/>
        <majorUnit val="12"/>
        <majorTimeUnit val="months"/>
      </dateAx>
      <valAx>
        <axId val="19051632"/>
        <scaling>
          <orientation val="minMax"/>
          <min val="200000"/>
        </scaling>
        <delete val="0"/>
        <axPos val="l"/>
        <majorGridlines>
          <spPr>
            <a:ln w="9525" cap="flat" cmpd="sng" algn="ctr">
              <a:solidFill>
                <a:schemeClr val="tx1">
                  <a:lumMod val="15000"/>
                  <a:lumOff val="85000"/>
                </a:schemeClr>
              </a:solidFill>
              <a:prstDash val="solid"/>
              <a:round/>
            </a:ln>
          </spPr>
        </majorGridlines>
        <numFmt formatCode="#,##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19040592"/>
        <crosses val="autoZero"/>
        <crossBetween val="between"/>
      </valAx>
    </plotArea>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4.xml><?xml version="1.0" encoding="utf-8"?>
<chartSpace xmlns:a="http://schemas.openxmlformats.org/drawingml/2006/main" xmlns="http://schemas.openxmlformats.org/drawingml/2006/chart">
  <chart>
    <title>
      <tx>
        <rich>
          <a:bodyPr/>
          <a:p>
            <a:r>
              <a:t/>
            </a:r>
          </a:p>
        </rich>
      </tx>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n-US"/>
        </a:p>
      </txPr>
    </title>
    <plotArea>
      <layout/>
      <lineChart>
        <grouping val="standard"/>
        <varyColors val="0"/>
        <ser>
          <idx val="0"/>
          <order val="0"/>
          <tx>
            <strRef>
              <f>'Labour market flows SA'!$Q$7</f>
              <strCache>
                <ptCount val="1"/>
                <pt idx="0">
                  <v>Unemployment Gross Inflow</v>
                </pt>
              </strCache>
            </strRef>
          </tx>
          <spPr>
            <a:ln w="28575" cap="rnd">
              <a:solidFill>
                <a:schemeClr val="accent1"/>
              </a:solidFill>
              <a:prstDash val="solid"/>
              <a:round/>
            </a:ln>
          </spPr>
          <marker>
            <symbol val="none"/>
            <spPr>
              <a:ln>
                <a:prstDash val="solid"/>
              </a:ln>
            </spPr>
          </marker>
          <cat>
            <numRef>
              <f>'Labour market flows SA'!$A$50:$A$102</f>
              <numCache>
                <formatCode>m/d/yyyy</formatCode>
                <ptCount val="53"/>
                <pt idx="0">
                  <v>41000</v>
                </pt>
                <pt idx="1">
                  <v>41091</v>
                </pt>
                <pt idx="2">
                  <v>41183</v>
                </pt>
                <pt idx="3">
                  <v>41275</v>
                </pt>
                <pt idx="4">
                  <v>41365</v>
                </pt>
                <pt idx="5">
                  <v>41456</v>
                </pt>
                <pt idx="6">
                  <v>41548</v>
                </pt>
                <pt idx="7">
                  <v>41640</v>
                </pt>
                <pt idx="8">
                  <v>41730</v>
                </pt>
                <pt idx="9">
                  <v>41821</v>
                </pt>
                <pt idx="10">
                  <v>41913</v>
                </pt>
                <pt idx="11">
                  <v>42005</v>
                </pt>
                <pt idx="12">
                  <v>42095</v>
                </pt>
                <pt idx="13">
                  <v>42186</v>
                </pt>
                <pt idx="14">
                  <v>42278</v>
                </pt>
                <pt idx="15">
                  <v>42370</v>
                </pt>
                <pt idx="16">
                  <v>42461</v>
                </pt>
                <pt idx="17">
                  <v>42552</v>
                </pt>
                <pt idx="18">
                  <v>42644</v>
                </pt>
                <pt idx="19">
                  <v>42736</v>
                </pt>
                <pt idx="20">
                  <v>42826</v>
                </pt>
                <pt idx="21">
                  <v>42917</v>
                </pt>
                <pt idx="22">
                  <v>43009</v>
                </pt>
                <pt idx="23">
                  <v>43101</v>
                </pt>
                <pt idx="24">
                  <v>43191</v>
                </pt>
                <pt idx="25">
                  <v>43282</v>
                </pt>
                <pt idx="26">
                  <v>43374</v>
                </pt>
                <pt idx="27">
                  <v>43466</v>
                </pt>
                <pt idx="28">
                  <v>43556</v>
                </pt>
                <pt idx="29">
                  <v>43647</v>
                </pt>
                <pt idx="30">
                  <v>43739</v>
                </pt>
                <pt idx="31">
                  <v>43831</v>
                </pt>
                <pt idx="32">
                  <v>43922</v>
                </pt>
                <pt idx="33">
                  <v>44013</v>
                </pt>
                <pt idx="34">
                  <v>44105</v>
                </pt>
                <pt idx="35">
                  <v>44197</v>
                </pt>
                <pt idx="36">
                  <v>44287</v>
                </pt>
                <pt idx="37">
                  <v>44378</v>
                </pt>
                <pt idx="38">
                  <v>44470</v>
                </pt>
                <pt idx="39">
                  <v>44562</v>
                </pt>
                <pt idx="40">
                  <v>44652</v>
                </pt>
                <pt idx="41">
                  <v>44743</v>
                </pt>
                <pt idx="42">
                  <v>44835</v>
                </pt>
                <pt idx="43">
                  <v>44927</v>
                </pt>
                <pt idx="44">
                  <v>45017</v>
                </pt>
                <pt idx="45">
                  <v>45108</v>
                </pt>
                <pt idx="46">
                  <v>45200</v>
                </pt>
                <pt idx="47">
                  <v>45292</v>
                </pt>
                <pt idx="48">
                  <v>45383</v>
                </pt>
                <pt idx="49">
                  <v>45474</v>
                </pt>
                <pt idx="50">
                  <v>45566</v>
                </pt>
                <pt idx="51">
                  <v>45658</v>
                </pt>
                <pt idx="52">
                  <v>45748</v>
                </pt>
              </numCache>
            </numRef>
          </cat>
          <val>
            <numRef>
              <f>'Labour market flows SA'!$Q$50:$Q$102</f>
              <numCache>
                <formatCode>#,##0,</formatCode>
                <ptCount val="53"/>
                <pt idx="0">
                  <v>946013.72452022</v>
                </pt>
                <pt idx="1">
                  <v>908140.715290694</v>
                </pt>
                <pt idx="2">
                  <v>931583.066435238</v>
                </pt>
                <pt idx="3">
                  <v>932251.6028909769</v>
                </pt>
                <pt idx="4">
                  <v>927434.605949276</v>
                </pt>
                <pt idx="5">
                  <v>877646.72024703</v>
                </pt>
                <pt idx="6">
                  <v>856029.859993964</v>
                </pt>
                <pt idx="7">
                  <v>809227.6153678671</v>
                </pt>
                <pt idx="8">
                  <v>801526.7281984061</v>
                </pt>
                <pt idx="9">
                  <v>768633.87986077</v>
                </pt>
                <pt idx="10">
                  <v>757578.7639102279</v>
                </pt>
                <pt idx="11">
                  <v>770023.732872443</v>
                </pt>
                <pt idx="12">
                  <v>830810.710510985</v>
                </pt>
                <pt idx="13">
                  <v>743680.401714429</v>
                </pt>
                <pt idx="14">
                  <v>760524.489320714</v>
                </pt>
                <pt idx="15">
                  <v>794460.564126174</v>
                </pt>
                <pt idx="16">
                  <v>727333.595329514</v>
                </pt>
                <pt idx="17">
                  <v>729813.86891442</v>
                </pt>
                <pt idx="18">
                  <v>679198.536209025</v>
                </pt>
                <pt idx="19">
                  <v>721206.306841823</v>
                </pt>
                <pt idx="20">
                  <v>658394.267385103</v>
                </pt>
                <pt idx="21">
                  <v>661192.129316072</v>
                </pt>
                <pt idx="22">
                  <v>666632.449767697</v>
                </pt>
                <pt idx="23">
                  <v>661077.3404564171</v>
                </pt>
                <pt idx="24">
                  <v>581093.747163452</v>
                </pt>
                <pt idx="25">
                  <v>664231.414240736</v>
                </pt>
                <pt idx="26">
                  <v>631316.4072206139</v>
                </pt>
                <pt idx="27">
                  <v>609889.530837544</v>
                </pt>
                <pt idx="28">
                  <v>669440.359831464</v>
                </pt>
                <pt idx="29">
                  <v>642845.706930083</v>
                </pt>
                <pt idx="30">
                  <v>660620.692942534</v>
                </pt>
                <pt idx="31">
                  <v>759642.05334132</v>
                </pt>
                <pt idx="32">
                  <v>788470.0366454939</v>
                </pt>
                <pt idx="33">
                  <v>877499.071160885</v>
                </pt>
                <pt idx="34">
                  <v>911095.660796506</v>
                </pt>
                <pt idx="35">
                  <v>748990.5990285589</v>
                </pt>
                <pt idx="36">
                  <v>743020.684652864</v>
                </pt>
                <pt idx="37">
                  <v>762844.960355758</v>
                </pt>
                <pt idx="38">
                  <v>730328.3362154621</v>
                </pt>
                <pt idx="39">
                  <v>657251.046124273</v>
                </pt>
                <pt idx="40">
                  <v>670882.351659653</v>
                </pt>
                <pt idx="41">
                  <v>675099.851685287</v>
                </pt>
                <pt idx="42">
                  <v>733147.051462012</v>
                </pt>
                <pt idx="43">
                  <v>759735.222084754</v>
                </pt>
                <pt idx="44">
                  <v>843732.1195335321</v>
                </pt>
                <pt idx="45">
                  <v>761967.5974247949</v>
                </pt>
                <pt idx="46">
                  <v>758655.9892883911</v>
                </pt>
                <pt idx="47">
                  <v>889413.054618399</v>
                </pt>
                <pt idx="48">
                  <v>784796.2451635341</v>
                </pt>
                <pt idx="49">
                  <v>767984.68102081</v>
                </pt>
                <pt idx="50">
                  <v>775753.4768539839</v>
                </pt>
                <pt idx="51">
                  <v>897053.2068565341</v>
                </pt>
                <pt idx="52">
                  <v>787585.64506266</v>
                </pt>
              </numCache>
            </numRef>
          </val>
          <smooth val="0"/>
        </ser>
        <dLbls>
          <showLegendKey val="0"/>
          <showVal val="0"/>
          <showCatName val="0"/>
          <showSerName val="0"/>
          <showPercent val="0"/>
          <showBubbleSize val="0"/>
        </dLbls>
        <smooth val="0"/>
        <axId val="19040592"/>
        <axId val="19051632"/>
      </lineChart>
      <dateAx>
        <axId val="19040592"/>
        <scaling>
          <orientation val="minMax"/>
        </scaling>
        <delete val="0"/>
        <axPos val="b"/>
        <numFmt formatCode="yyyy" sourceLinked="0"/>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19051632"/>
        <crosses val="autoZero"/>
        <lblOffset val="100"/>
        <baseTimeUnit val="months"/>
        <majorUnit val="12"/>
        <majorTimeUnit val="months"/>
      </dateAx>
      <valAx>
        <axId val="19051632"/>
        <scaling>
          <orientation val="minMax"/>
          <min val="500000"/>
        </scaling>
        <delete val="0"/>
        <axPos val="l"/>
        <majorGridlines>
          <spPr>
            <a:ln w="9525" cap="flat" cmpd="sng" algn="ctr">
              <a:solidFill>
                <a:schemeClr val="tx1">
                  <a:lumMod val="15000"/>
                  <a:lumOff val="85000"/>
                </a:schemeClr>
              </a:solidFill>
              <a:prstDash val="solid"/>
              <a:round/>
            </a:ln>
          </spPr>
        </majorGridlines>
        <numFmt formatCode="#,##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19040592"/>
        <crosses val="autoZero"/>
        <crossBetween val="between"/>
      </valAx>
    </plotArea>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5.xml><?xml version="1.0" encoding="utf-8"?>
<chartSpace xmlns:a="http://schemas.openxmlformats.org/drawingml/2006/main" xmlns="http://schemas.openxmlformats.org/drawingml/2006/chart">
  <chart>
    <title>
      <tx>
        <rich>
          <a:bodyPr/>
          <a:p>
            <a:r>
              <a:t/>
            </a:r>
          </a:p>
        </rich>
      </tx>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n-US"/>
        </a:p>
      </txPr>
    </title>
    <plotArea>
      <layout/>
      <lineChart>
        <grouping val="standard"/>
        <varyColors val="0"/>
        <ser>
          <idx val="0"/>
          <order val="0"/>
          <tx>
            <strRef>
              <f>'Labour market flows SA'!$D$7</f>
              <strCache>
                <ptCount val="1"/>
                <pt idx="0">
                  <v>Employment to Unemployment</v>
                </pt>
              </strCache>
            </strRef>
          </tx>
          <spPr>
            <a:ln w="28575" cap="rnd">
              <a:solidFill>
                <a:schemeClr val="accent1"/>
              </a:solidFill>
              <a:prstDash val="solid"/>
              <a:round/>
            </a:ln>
          </spPr>
          <marker>
            <symbol val="none"/>
            <spPr>
              <a:ln>
                <a:prstDash val="solid"/>
              </a:ln>
            </spPr>
          </marker>
          <cat>
            <numRef>
              <f>'Labour market flows SA'!$A$50:$A$102</f>
              <numCache>
                <formatCode>m/d/yyyy</formatCode>
                <ptCount val="53"/>
                <pt idx="0">
                  <v>41000</v>
                </pt>
                <pt idx="1">
                  <v>41091</v>
                </pt>
                <pt idx="2">
                  <v>41183</v>
                </pt>
                <pt idx="3">
                  <v>41275</v>
                </pt>
                <pt idx="4">
                  <v>41365</v>
                </pt>
                <pt idx="5">
                  <v>41456</v>
                </pt>
                <pt idx="6">
                  <v>41548</v>
                </pt>
                <pt idx="7">
                  <v>41640</v>
                </pt>
                <pt idx="8">
                  <v>41730</v>
                </pt>
                <pt idx="9">
                  <v>41821</v>
                </pt>
                <pt idx="10">
                  <v>41913</v>
                </pt>
                <pt idx="11">
                  <v>42005</v>
                </pt>
                <pt idx="12">
                  <v>42095</v>
                </pt>
                <pt idx="13">
                  <v>42186</v>
                </pt>
                <pt idx="14">
                  <v>42278</v>
                </pt>
                <pt idx="15">
                  <v>42370</v>
                </pt>
                <pt idx="16">
                  <v>42461</v>
                </pt>
                <pt idx="17">
                  <v>42552</v>
                </pt>
                <pt idx="18">
                  <v>42644</v>
                </pt>
                <pt idx="19">
                  <v>42736</v>
                </pt>
                <pt idx="20">
                  <v>42826</v>
                </pt>
                <pt idx="21">
                  <v>42917</v>
                </pt>
                <pt idx="22">
                  <v>43009</v>
                </pt>
                <pt idx="23">
                  <v>43101</v>
                </pt>
                <pt idx="24">
                  <v>43191</v>
                </pt>
                <pt idx="25">
                  <v>43282</v>
                </pt>
                <pt idx="26">
                  <v>43374</v>
                </pt>
                <pt idx="27">
                  <v>43466</v>
                </pt>
                <pt idx="28">
                  <v>43556</v>
                </pt>
                <pt idx="29">
                  <v>43647</v>
                </pt>
                <pt idx="30">
                  <v>43739</v>
                </pt>
                <pt idx="31">
                  <v>43831</v>
                </pt>
                <pt idx="32">
                  <v>43922</v>
                </pt>
                <pt idx="33">
                  <v>44013</v>
                </pt>
                <pt idx="34">
                  <v>44105</v>
                </pt>
                <pt idx="35">
                  <v>44197</v>
                </pt>
                <pt idx="36">
                  <v>44287</v>
                </pt>
                <pt idx="37">
                  <v>44378</v>
                </pt>
                <pt idx="38">
                  <v>44470</v>
                </pt>
                <pt idx="39">
                  <v>44562</v>
                </pt>
                <pt idx="40">
                  <v>44652</v>
                </pt>
                <pt idx="41">
                  <v>44743</v>
                </pt>
                <pt idx="42">
                  <v>44835</v>
                </pt>
                <pt idx="43">
                  <v>44927</v>
                </pt>
                <pt idx="44">
                  <v>45017</v>
                </pt>
                <pt idx="45">
                  <v>45108</v>
                </pt>
                <pt idx="46">
                  <v>45200</v>
                </pt>
                <pt idx="47">
                  <v>45292</v>
                </pt>
                <pt idx="48">
                  <v>45383</v>
                </pt>
                <pt idx="49">
                  <v>45474</v>
                </pt>
                <pt idx="50">
                  <v>45566</v>
                </pt>
                <pt idx="51">
                  <v>45658</v>
                </pt>
                <pt idx="52">
                  <v>45748</v>
                </pt>
              </numCache>
            </numRef>
          </cat>
          <val>
            <numRef>
              <f>'Labour market flows SA'!$D$50:$D$102</f>
              <numCache>
                <formatCode>#,##0,</formatCode>
                <ptCount val="53"/>
                <pt idx="0">
                  <v>386528.533932995</v>
                </pt>
                <pt idx="1">
                  <v>387599.586973646</v>
                </pt>
                <pt idx="2">
                  <v>414734.688776448</v>
                </pt>
                <pt idx="3">
                  <v>422803.201309144</v>
                </pt>
                <pt idx="4">
                  <v>407119.091272798</v>
                </pt>
                <pt idx="5">
                  <v>382871.692529555</v>
                </pt>
                <pt idx="6">
                  <v>365438.92216516</v>
                </pt>
                <pt idx="7">
                  <v>336657.258167619</v>
                </pt>
                <pt idx="8">
                  <v>359739.309641018</v>
                </pt>
                <pt idx="9">
                  <v>322826.357288564</v>
                </pt>
                <pt idx="10">
                  <v>331110.70925995</v>
                </pt>
                <pt idx="11">
                  <v>336323.127802797</v>
                </pt>
                <pt idx="12">
                  <v>357463.92096133</v>
                </pt>
                <pt idx="13">
                  <v>265671.125942714</v>
                </pt>
                <pt idx="14">
                  <v>350609.816858654</v>
                </pt>
                <pt idx="15">
                  <v>359146.001684987</v>
                </pt>
                <pt idx="16">
                  <v>323320.646873357</v>
                </pt>
                <pt idx="17">
                  <v>331766.976452815</v>
                </pt>
                <pt idx="18">
                  <v>255096.228890956</v>
                </pt>
                <pt idx="19">
                  <v>302413.660744549</v>
                </pt>
                <pt idx="20">
                  <v>270598.435280269</v>
                </pt>
                <pt idx="21">
                  <v>307460.950960861</v>
                </pt>
                <pt idx="22">
                  <v>299943.151168801</v>
                </pt>
                <pt idx="23">
                  <v>271155.606972949</v>
                </pt>
                <pt idx="24">
                  <v>252420.811950612</v>
                </pt>
                <pt idx="25">
                  <v>285671.392592517</v>
                </pt>
                <pt idx="26">
                  <v>265561.257928874</v>
                </pt>
                <pt idx="27">
                  <v>262454.745826742</v>
                </pt>
                <pt idx="28">
                  <v>293809.338355687</v>
                </pt>
                <pt idx="29">
                  <v>278907.792953415</v>
                </pt>
                <pt idx="30">
                  <v>299646.906267684</v>
                </pt>
                <pt idx="31">
                  <v>348009.018779963</v>
                </pt>
                <pt idx="32">
                  <v>392692.048837881</v>
                </pt>
                <pt idx="33">
                  <v>394579.728740321</v>
                </pt>
                <pt idx="34">
                  <v>427856.240456928</v>
                </pt>
                <pt idx="35">
                  <v>316210.645788027</v>
                </pt>
                <pt idx="36">
                  <v>265482.843859861</v>
                </pt>
                <pt idx="37">
                  <v>293017.126643818</v>
                </pt>
                <pt idx="38">
                  <v>276763.442601686</v>
                </pt>
                <pt idx="39">
                  <v>261662.78167883</v>
                </pt>
                <pt idx="40">
                  <v>252883.77238544</v>
                </pt>
                <pt idx="41">
                  <v>251672.448751976</v>
                </pt>
                <pt idx="42">
                  <v>276988.040721339</v>
                </pt>
                <pt idx="43">
                  <v>287484.108966858</v>
                </pt>
                <pt idx="44">
                  <v>325944.370508757</v>
                </pt>
                <pt idx="45">
                  <v>311349.084730378</v>
                </pt>
                <pt idx="46">
                  <v>280288.820717471</v>
                </pt>
                <pt idx="47">
                  <v>368003.922766672</v>
                </pt>
                <pt idx="48">
                  <v>303643.814975693</v>
                </pt>
                <pt idx="49">
                  <v>242975.694563324</v>
                </pt>
                <pt idx="50">
                  <v>292689.36173169</v>
                </pt>
                <pt idx="51">
                  <v>311438.553693265</v>
                </pt>
                <pt idx="52">
                  <v>306599.282271141</v>
                </pt>
              </numCache>
            </numRef>
          </val>
          <smooth val="0"/>
        </ser>
        <dLbls>
          <showLegendKey val="0"/>
          <showVal val="0"/>
          <showCatName val="0"/>
          <showSerName val="0"/>
          <showPercent val="0"/>
          <showBubbleSize val="0"/>
        </dLbls>
        <smooth val="0"/>
        <axId val="19040592"/>
        <axId val="19051632"/>
      </lineChart>
      <dateAx>
        <axId val="19040592"/>
        <scaling>
          <orientation val="minMax"/>
        </scaling>
        <delete val="0"/>
        <axPos val="b"/>
        <numFmt formatCode="yyyy" sourceLinked="0"/>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19051632"/>
        <crosses val="autoZero"/>
        <lblOffset val="100"/>
        <baseTimeUnit val="months"/>
        <majorUnit val="12"/>
        <majorTimeUnit val="months"/>
      </dateAx>
      <valAx>
        <axId val="19051632"/>
        <scaling>
          <orientation val="minMax"/>
          <min val="200000"/>
        </scaling>
        <delete val="0"/>
        <axPos val="l"/>
        <majorGridlines>
          <spPr>
            <a:ln w="9525" cap="flat" cmpd="sng" algn="ctr">
              <a:solidFill>
                <a:schemeClr val="tx1">
                  <a:lumMod val="15000"/>
                  <a:lumOff val="85000"/>
                </a:schemeClr>
              </a:solidFill>
              <a:prstDash val="solid"/>
              <a:round/>
            </a:ln>
          </spPr>
        </majorGridlines>
        <numFmt formatCode="#,##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19040592"/>
        <crosses val="autoZero"/>
        <crossBetween val="between"/>
      </valAx>
    </plotArea>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6.xml><?xml version="1.0" encoding="utf-8"?>
<chartSpace xmlns:a="http://schemas.openxmlformats.org/drawingml/2006/main" xmlns="http://schemas.openxmlformats.org/drawingml/2006/chart">
  <chart>
    <title>
      <tx>
        <rich>
          <a:bodyPr/>
          <a:p>
            <a:r>
              <a:t/>
            </a:r>
          </a:p>
        </rich>
      </tx>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n-US"/>
        </a:p>
      </txPr>
    </title>
    <plotArea>
      <layout/>
      <lineChart>
        <grouping val="standard"/>
        <varyColors val="0"/>
        <ser>
          <idx val="0"/>
          <order val="0"/>
          <tx>
            <strRef>
              <f>'Labour market flows SA'!$X$7</f>
              <strCache>
                <ptCount val="1"/>
                <pt idx="0">
                  <v>Economic Inactivity to Unemployment</v>
                </pt>
              </strCache>
            </strRef>
          </tx>
          <spPr>
            <a:ln w="28575" cap="rnd">
              <a:solidFill>
                <a:schemeClr val="accent1"/>
              </a:solidFill>
              <a:prstDash val="solid"/>
              <a:round/>
            </a:ln>
          </spPr>
          <marker>
            <symbol val="none"/>
            <spPr>
              <a:ln>
                <a:prstDash val="solid"/>
              </a:ln>
            </spPr>
          </marker>
          <cat>
            <numRef>
              <f>'Labour market flows SA'!$A$50:$A$102</f>
              <numCache>
                <formatCode>m/d/yyyy</formatCode>
                <ptCount val="53"/>
                <pt idx="0">
                  <v>41000</v>
                </pt>
                <pt idx="1">
                  <v>41091</v>
                </pt>
                <pt idx="2">
                  <v>41183</v>
                </pt>
                <pt idx="3">
                  <v>41275</v>
                </pt>
                <pt idx="4">
                  <v>41365</v>
                </pt>
                <pt idx="5">
                  <v>41456</v>
                </pt>
                <pt idx="6">
                  <v>41548</v>
                </pt>
                <pt idx="7">
                  <v>41640</v>
                </pt>
                <pt idx="8">
                  <v>41730</v>
                </pt>
                <pt idx="9">
                  <v>41821</v>
                </pt>
                <pt idx="10">
                  <v>41913</v>
                </pt>
                <pt idx="11">
                  <v>42005</v>
                </pt>
                <pt idx="12">
                  <v>42095</v>
                </pt>
                <pt idx="13">
                  <v>42186</v>
                </pt>
                <pt idx="14">
                  <v>42278</v>
                </pt>
                <pt idx="15">
                  <v>42370</v>
                </pt>
                <pt idx="16">
                  <v>42461</v>
                </pt>
                <pt idx="17">
                  <v>42552</v>
                </pt>
                <pt idx="18">
                  <v>42644</v>
                </pt>
                <pt idx="19">
                  <v>42736</v>
                </pt>
                <pt idx="20">
                  <v>42826</v>
                </pt>
                <pt idx="21">
                  <v>42917</v>
                </pt>
                <pt idx="22">
                  <v>43009</v>
                </pt>
                <pt idx="23">
                  <v>43101</v>
                </pt>
                <pt idx="24">
                  <v>43191</v>
                </pt>
                <pt idx="25">
                  <v>43282</v>
                </pt>
                <pt idx="26">
                  <v>43374</v>
                </pt>
                <pt idx="27">
                  <v>43466</v>
                </pt>
                <pt idx="28">
                  <v>43556</v>
                </pt>
                <pt idx="29">
                  <v>43647</v>
                </pt>
                <pt idx="30">
                  <v>43739</v>
                </pt>
                <pt idx="31">
                  <v>43831</v>
                </pt>
                <pt idx="32">
                  <v>43922</v>
                </pt>
                <pt idx="33">
                  <v>44013</v>
                </pt>
                <pt idx="34">
                  <v>44105</v>
                </pt>
                <pt idx="35">
                  <v>44197</v>
                </pt>
                <pt idx="36">
                  <v>44287</v>
                </pt>
                <pt idx="37">
                  <v>44378</v>
                </pt>
                <pt idx="38">
                  <v>44470</v>
                </pt>
                <pt idx="39">
                  <v>44562</v>
                </pt>
                <pt idx="40">
                  <v>44652</v>
                </pt>
                <pt idx="41">
                  <v>44743</v>
                </pt>
                <pt idx="42">
                  <v>44835</v>
                </pt>
                <pt idx="43">
                  <v>44927</v>
                </pt>
                <pt idx="44">
                  <v>45017</v>
                </pt>
                <pt idx="45">
                  <v>45108</v>
                </pt>
                <pt idx="46">
                  <v>45200</v>
                </pt>
                <pt idx="47">
                  <v>45292</v>
                </pt>
                <pt idx="48">
                  <v>45383</v>
                </pt>
                <pt idx="49">
                  <v>45474</v>
                </pt>
                <pt idx="50">
                  <v>45566</v>
                </pt>
                <pt idx="51">
                  <v>45658</v>
                </pt>
                <pt idx="52">
                  <v>45748</v>
                </pt>
              </numCache>
            </numRef>
          </cat>
          <val>
            <numRef>
              <f>'Labour market flows SA'!$X$50:$X$102</f>
              <numCache>
                <formatCode>#,##0,</formatCode>
                <ptCount val="53"/>
                <pt idx="0">
                  <v>559485.190587225</v>
                </pt>
                <pt idx="1">
                  <v>520541.128317048</v>
                </pt>
                <pt idx="2">
                  <v>516848.37765879</v>
                </pt>
                <pt idx="3">
                  <v>509448.401581833</v>
                </pt>
                <pt idx="4">
                  <v>520315.514676478</v>
                </pt>
                <pt idx="5">
                  <v>494775.027717475</v>
                </pt>
                <pt idx="6">
                  <v>490590.937828804</v>
                </pt>
                <pt idx="7">
                  <v>472570.357200248</v>
                </pt>
                <pt idx="8">
                  <v>441787.418557388</v>
                </pt>
                <pt idx="9">
                  <v>445807.522572206</v>
                </pt>
                <pt idx="10">
                  <v>426468.054650278</v>
                </pt>
                <pt idx="11">
                  <v>433700.605069646</v>
                </pt>
                <pt idx="12">
                  <v>473346.789549655</v>
                </pt>
                <pt idx="13">
                  <v>478009.275771715</v>
                </pt>
                <pt idx="14">
                  <v>409914.67246206</v>
                </pt>
                <pt idx="15">
                  <v>435314.562441187</v>
                </pt>
                <pt idx="16">
                  <v>404012.948456157</v>
                </pt>
                <pt idx="17">
                  <v>398046.892461605</v>
                </pt>
                <pt idx="18">
                  <v>424102.307318069</v>
                </pt>
                <pt idx="19">
                  <v>418792.646097274</v>
                </pt>
                <pt idx="20">
                  <v>387795.832104834</v>
                </pt>
                <pt idx="21">
                  <v>353731.178355211</v>
                </pt>
                <pt idx="22">
                  <v>366689.298598896</v>
                </pt>
                <pt idx="23">
                  <v>389921.733483468</v>
                </pt>
                <pt idx="24">
                  <v>328672.93521284</v>
                </pt>
                <pt idx="25">
                  <v>378560.021648219</v>
                </pt>
                <pt idx="26">
                  <v>365755.14929174</v>
                </pt>
                <pt idx="27">
                  <v>347434.785010802</v>
                </pt>
                <pt idx="28">
                  <v>375631.021475777</v>
                </pt>
                <pt idx="29">
                  <v>363937.913976668</v>
                </pt>
                <pt idx="30">
                  <v>360973.78667485</v>
                </pt>
                <pt idx="31">
                  <v>411633.034561357</v>
                </pt>
                <pt idx="32">
                  <v>395777.987807613</v>
                </pt>
                <pt idx="33">
                  <v>482919.342420564</v>
                </pt>
                <pt idx="34">
                  <v>483239.420339578</v>
                </pt>
                <pt idx="35">
                  <v>432779.953240532</v>
                </pt>
                <pt idx="36">
                  <v>477537.840793003</v>
                </pt>
                <pt idx="37">
                  <v>469827.83371194</v>
                </pt>
                <pt idx="38">
                  <v>453564.893613776</v>
                </pt>
                <pt idx="39">
                  <v>395588.264445443</v>
                </pt>
                <pt idx="40">
                  <v>417998.579274213</v>
                </pt>
                <pt idx="41">
                  <v>423427.402933311</v>
                </pt>
                <pt idx="42">
                  <v>456159.010740673</v>
                </pt>
                <pt idx="43">
                  <v>472251.113117896</v>
                </pt>
                <pt idx="44">
                  <v>517787.749024775</v>
                </pt>
                <pt idx="45">
                  <v>450618.512694417</v>
                </pt>
                <pt idx="46">
                  <v>478367.16857092</v>
                </pt>
                <pt idx="47">
                  <v>521409.131851727</v>
                </pt>
                <pt idx="48">
                  <v>481152.430187841</v>
                </pt>
                <pt idx="49">
                  <v>525008.9864574861</v>
                </pt>
                <pt idx="50">
                  <v>483064.115122294</v>
                </pt>
                <pt idx="51">
                  <v>585614.653163269</v>
                </pt>
                <pt idx="52">
                  <v>480986.362791519</v>
                </pt>
              </numCache>
            </numRef>
          </val>
          <smooth val="0"/>
        </ser>
        <dLbls>
          <showLegendKey val="0"/>
          <showVal val="0"/>
          <showCatName val="0"/>
          <showSerName val="0"/>
          <showPercent val="0"/>
          <showBubbleSize val="0"/>
        </dLbls>
        <smooth val="0"/>
        <axId val="19040592"/>
        <axId val="19051632"/>
      </lineChart>
      <dateAx>
        <axId val="19040592"/>
        <scaling>
          <orientation val="minMax"/>
        </scaling>
        <delete val="0"/>
        <axPos val="b"/>
        <numFmt formatCode="yyyy" sourceLinked="0"/>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19051632"/>
        <crosses val="autoZero"/>
        <lblOffset val="100"/>
        <baseTimeUnit val="months"/>
        <majorUnit val="12"/>
        <majorTimeUnit val="months"/>
      </dateAx>
      <valAx>
        <axId val="19051632"/>
        <scaling>
          <orientation val="minMax"/>
          <max val="800000"/>
          <min val="200000"/>
        </scaling>
        <delete val="0"/>
        <axPos val="l"/>
        <majorGridlines>
          <spPr>
            <a:ln w="9525" cap="flat" cmpd="sng" algn="ctr">
              <a:solidFill>
                <a:schemeClr val="tx1">
                  <a:lumMod val="15000"/>
                  <a:lumOff val="85000"/>
                </a:schemeClr>
              </a:solidFill>
              <a:prstDash val="solid"/>
              <a:round/>
            </a:ln>
          </spPr>
        </majorGridlines>
        <numFmt formatCode="#,##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n-US"/>
          </a:p>
        </txPr>
        <crossAx val="19040592"/>
        <crosses val="autoZero"/>
        <crossBetween val="between"/>
      </valAx>
    </plotArea>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7.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ysClr val="windowText" lastClr="000000"/>
                </a:solidFill>
                <a:latin typeface="Arial" panose="020B0604020202020204" pitchFamily="34" charset="0"/>
                <a:ea typeface="+mn-ea"/>
                <a:cs typeface="Arial" panose="020B0604020202020204" pitchFamily="34" charset="0"/>
              </a:defRPr>
            </a:pPr>
            <a:r>
              <a:rPr lang="en-GB" sz="1400" b="1" i="0" strike="noStrike" kern="1200" spc="0" baseline="0">
                <a:solidFill>
                  <a:sysClr val="windowText" lastClr="000000"/>
                </a:solidFill>
                <a:latin typeface="Arial" panose="020B0604020202020204" pitchFamily="34" charset="0"/>
                <a:cs typeface="Arial" panose="020B0604020202020204" pitchFamily="34" charset="0"/>
              </a:rPr>
              <a:t>Unemployment inflows (Number of people)</a:t>
            </a:r>
          </a:p>
        </rich>
      </tx>
      <overlay val="0"/>
      <spPr>
        <a:noFill/>
        <a:ln>
          <a:noFill/>
          <a:prstDash val="solid"/>
        </a:ln>
      </spPr>
    </title>
    <plotArea>
      <layout>
        <manualLayout>
          <layoutTarget val="inner"/>
          <xMode val="edge"/>
          <yMode val="edge"/>
          <wMode val="factor"/>
          <hMode val="factor"/>
          <x val="0.1019295834980052"/>
          <y val="0.1001562408520894"/>
          <w val="0.8654703887012529"/>
          <h val="0.74685639560743"/>
        </manualLayout>
      </layout>
      <lineChart>
        <grouping val="standard"/>
        <varyColors val="0"/>
        <ser>
          <idx val="0"/>
          <order val="0"/>
          <tx>
            <strRef>
              <f>'Labour market flows SA'!$X$7</f>
              <strCache>
                <ptCount val="1"/>
                <pt idx="0">
                  <v>Economic Inactivity to Unemployment</v>
                </pt>
              </strCache>
            </strRef>
          </tx>
          <spPr>
            <a:ln w="28575" cap="rnd">
              <a:solidFill>
                <a:schemeClr val="accent1"/>
              </a:solidFill>
              <a:prstDash val="solid"/>
              <a:round/>
            </a:ln>
          </spPr>
          <marker>
            <symbol val="none"/>
            <spPr>
              <a:ln>
                <a:prstDash val="solid"/>
              </a:ln>
            </spPr>
          </marker>
          <cat>
            <numRef>
              <f>'Labour market flows SA'!$A$50:$A$103</f>
              <numCache>
                <formatCode>m/d/yyyy</formatCode>
                <ptCount val="54"/>
                <pt idx="0">
                  <v>41000</v>
                </pt>
                <pt idx="1">
                  <v>41091</v>
                </pt>
                <pt idx="2">
                  <v>41183</v>
                </pt>
                <pt idx="3">
                  <v>41275</v>
                </pt>
                <pt idx="4">
                  <v>41365</v>
                </pt>
                <pt idx="5">
                  <v>41456</v>
                </pt>
                <pt idx="6">
                  <v>41548</v>
                </pt>
                <pt idx="7">
                  <v>41640</v>
                </pt>
                <pt idx="8">
                  <v>41730</v>
                </pt>
                <pt idx="9">
                  <v>41821</v>
                </pt>
                <pt idx="10">
                  <v>41913</v>
                </pt>
                <pt idx="11">
                  <v>42005</v>
                </pt>
                <pt idx="12">
                  <v>42095</v>
                </pt>
                <pt idx="13">
                  <v>42186</v>
                </pt>
                <pt idx="14">
                  <v>42278</v>
                </pt>
                <pt idx="15">
                  <v>42370</v>
                </pt>
                <pt idx="16">
                  <v>42461</v>
                </pt>
                <pt idx="17">
                  <v>42552</v>
                </pt>
                <pt idx="18">
                  <v>42644</v>
                </pt>
                <pt idx="19">
                  <v>42736</v>
                </pt>
                <pt idx="20">
                  <v>42826</v>
                </pt>
                <pt idx="21">
                  <v>42917</v>
                </pt>
                <pt idx="22">
                  <v>43009</v>
                </pt>
                <pt idx="23">
                  <v>43101</v>
                </pt>
                <pt idx="24">
                  <v>43191</v>
                </pt>
                <pt idx="25">
                  <v>43282</v>
                </pt>
                <pt idx="26">
                  <v>43374</v>
                </pt>
                <pt idx="27">
                  <v>43466</v>
                </pt>
                <pt idx="28">
                  <v>43556</v>
                </pt>
                <pt idx="29">
                  <v>43647</v>
                </pt>
                <pt idx="30">
                  <v>43739</v>
                </pt>
                <pt idx="31">
                  <v>43831</v>
                </pt>
                <pt idx="32">
                  <v>43922</v>
                </pt>
                <pt idx="33">
                  <v>44013</v>
                </pt>
                <pt idx="34">
                  <v>44105</v>
                </pt>
                <pt idx="35">
                  <v>44197</v>
                </pt>
                <pt idx="36">
                  <v>44287</v>
                </pt>
                <pt idx="37">
                  <v>44378</v>
                </pt>
                <pt idx="38">
                  <v>44470</v>
                </pt>
                <pt idx="39">
                  <v>44562</v>
                </pt>
                <pt idx="40">
                  <v>44652</v>
                </pt>
                <pt idx="41">
                  <v>44743</v>
                </pt>
                <pt idx="42">
                  <v>44835</v>
                </pt>
                <pt idx="43">
                  <v>44927</v>
                </pt>
                <pt idx="44">
                  <v>45017</v>
                </pt>
                <pt idx="45">
                  <v>45108</v>
                </pt>
                <pt idx="46">
                  <v>45200</v>
                </pt>
                <pt idx="47">
                  <v>45292</v>
                </pt>
                <pt idx="48">
                  <v>45383</v>
                </pt>
                <pt idx="49">
                  <v>45474</v>
                </pt>
                <pt idx="50">
                  <v>45566</v>
                </pt>
                <pt idx="51">
                  <v>45658</v>
                </pt>
                <pt idx="52">
                  <v>45748</v>
                </pt>
                <pt idx="53">
                  <v>45839</v>
                </pt>
              </numCache>
            </numRef>
          </cat>
          <val>
            <numRef>
              <f>'Labour market flows SA'!$X$50:$X$104</f>
              <numCache>
                <formatCode>#,##0,</formatCode>
                <ptCount val="55"/>
                <pt idx="0">
                  <v>559485.190587225</v>
                </pt>
                <pt idx="1">
                  <v>520541.128317048</v>
                </pt>
                <pt idx="2">
                  <v>516848.37765879</v>
                </pt>
                <pt idx="3">
                  <v>509448.401581833</v>
                </pt>
                <pt idx="4">
                  <v>520315.514676478</v>
                </pt>
                <pt idx="5">
                  <v>494775.027717475</v>
                </pt>
                <pt idx="6">
                  <v>490590.937828804</v>
                </pt>
                <pt idx="7">
                  <v>472570.357200248</v>
                </pt>
                <pt idx="8">
                  <v>441787.418557388</v>
                </pt>
                <pt idx="9">
                  <v>445807.522572206</v>
                </pt>
                <pt idx="10">
                  <v>426468.054650278</v>
                </pt>
                <pt idx="11">
                  <v>433700.605069646</v>
                </pt>
                <pt idx="12">
                  <v>473346.789549655</v>
                </pt>
                <pt idx="13">
                  <v>478009.275771715</v>
                </pt>
                <pt idx="14">
                  <v>409914.67246206</v>
                </pt>
                <pt idx="15">
                  <v>435314.562441187</v>
                </pt>
                <pt idx="16">
                  <v>404012.948456157</v>
                </pt>
                <pt idx="17">
                  <v>398046.892461605</v>
                </pt>
                <pt idx="18">
                  <v>424102.307318069</v>
                </pt>
                <pt idx="19">
                  <v>418792.646097274</v>
                </pt>
                <pt idx="20">
                  <v>387795.832104834</v>
                </pt>
                <pt idx="21">
                  <v>353731.178355211</v>
                </pt>
                <pt idx="22">
                  <v>366689.298598896</v>
                </pt>
                <pt idx="23">
                  <v>389921.733483468</v>
                </pt>
                <pt idx="24">
                  <v>328672.93521284</v>
                </pt>
                <pt idx="25">
                  <v>378560.021648219</v>
                </pt>
                <pt idx="26">
                  <v>365755.14929174</v>
                </pt>
                <pt idx="27">
                  <v>347434.785010802</v>
                </pt>
                <pt idx="28">
                  <v>375631.021475777</v>
                </pt>
                <pt idx="29">
                  <v>363937.913976668</v>
                </pt>
                <pt idx="30">
                  <v>360973.78667485</v>
                </pt>
                <pt idx="31">
                  <v>411633.034561357</v>
                </pt>
                <pt idx="32">
                  <v>395777.987807613</v>
                </pt>
                <pt idx="33">
                  <v>482919.342420564</v>
                </pt>
                <pt idx="34">
                  <v>483239.420339578</v>
                </pt>
                <pt idx="35">
                  <v>432779.953240532</v>
                </pt>
                <pt idx="36">
                  <v>477537.840793003</v>
                </pt>
                <pt idx="37">
                  <v>469827.83371194</v>
                </pt>
                <pt idx="38">
                  <v>453564.893613776</v>
                </pt>
                <pt idx="39">
                  <v>395588.264445443</v>
                </pt>
                <pt idx="40">
                  <v>417998.579274213</v>
                </pt>
                <pt idx="41">
                  <v>423427.402933311</v>
                </pt>
                <pt idx="42">
                  <v>456159.010740673</v>
                </pt>
                <pt idx="43">
                  <v>472251.113117896</v>
                </pt>
                <pt idx="44">
                  <v>517787.749024775</v>
                </pt>
                <pt idx="45">
                  <v>450618.512694417</v>
                </pt>
                <pt idx="46">
                  <v>478367.16857092</v>
                </pt>
                <pt idx="47">
                  <v>521409.131851727</v>
                </pt>
                <pt idx="48">
                  <v>481152.430187841</v>
                </pt>
                <pt idx="49">
                  <v>525008.9864574861</v>
                </pt>
                <pt idx="50">
                  <v>483064.115122294</v>
                </pt>
                <pt idx="51">
                  <v>585614.653163269</v>
                </pt>
                <pt idx="52">
                  <v>480986.362791519</v>
                </pt>
                <pt idx="53">
                  <v>471437.260286697</v>
                </pt>
              </numCache>
            </numRef>
          </val>
          <smooth val="0"/>
        </ser>
        <ser>
          <idx val="1"/>
          <order val="1"/>
          <tx>
            <strRef>
              <f>'Labour market flows SA'!$D$7</f>
              <strCache>
                <ptCount val="1"/>
                <pt idx="0">
                  <v>Employment to Unemployment</v>
                </pt>
              </strCache>
            </strRef>
          </tx>
          <spPr>
            <a:ln w="28575" cap="rnd">
              <a:solidFill>
                <a:srgbClr val="A02B93"/>
              </a:solidFill>
              <a:prstDash val="solid"/>
              <a:round/>
            </a:ln>
          </spPr>
          <marker>
            <symbol val="none"/>
            <spPr>
              <a:ln>
                <a:prstDash val="solid"/>
              </a:ln>
            </spPr>
          </marker>
          <cat>
            <numRef>
              <f>'Labour market flows SA'!$A$50:$A$103</f>
              <numCache>
                <formatCode>m/d/yyyy</formatCode>
                <ptCount val="54"/>
                <pt idx="0">
                  <v>41000</v>
                </pt>
                <pt idx="1">
                  <v>41091</v>
                </pt>
                <pt idx="2">
                  <v>41183</v>
                </pt>
                <pt idx="3">
                  <v>41275</v>
                </pt>
                <pt idx="4">
                  <v>41365</v>
                </pt>
                <pt idx="5">
                  <v>41456</v>
                </pt>
                <pt idx="6">
                  <v>41548</v>
                </pt>
                <pt idx="7">
                  <v>41640</v>
                </pt>
                <pt idx="8">
                  <v>41730</v>
                </pt>
                <pt idx="9">
                  <v>41821</v>
                </pt>
                <pt idx="10">
                  <v>41913</v>
                </pt>
                <pt idx="11">
                  <v>42005</v>
                </pt>
                <pt idx="12">
                  <v>42095</v>
                </pt>
                <pt idx="13">
                  <v>42186</v>
                </pt>
                <pt idx="14">
                  <v>42278</v>
                </pt>
                <pt idx="15">
                  <v>42370</v>
                </pt>
                <pt idx="16">
                  <v>42461</v>
                </pt>
                <pt idx="17">
                  <v>42552</v>
                </pt>
                <pt idx="18">
                  <v>42644</v>
                </pt>
                <pt idx="19">
                  <v>42736</v>
                </pt>
                <pt idx="20">
                  <v>42826</v>
                </pt>
                <pt idx="21">
                  <v>42917</v>
                </pt>
                <pt idx="22">
                  <v>43009</v>
                </pt>
                <pt idx="23">
                  <v>43101</v>
                </pt>
                <pt idx="24">
                  <v>43191</v>
                </pt>
                <pt idx="25">
                  <v>43282</v>
                </pt>
                <pt idx="26">
                  <v>43374</v>
                </pt>
                <pt idx="27">
                  <v>43466</v>
                </pt>
                <pt idx="28">
                  <v>43556</v>
                </pt>
                <pt idx="29">
                  <v>43647</v>
                </pt>
                <pt idx="30">
                  <v>43739</v>
                </pt>
                <pt idx="31">
                  <v>43831</v>
                </pt>
                <pt idx="32">
                  <v>43922</v>
                </pt>
                <pt idx="33">
                  <v>44013</v>
                </pt>
                <pt idx="34">
                  <v>44105</v>
                </pt>
                <pt idx="35">
                  <v>44197</v>
                </pt>
                <pt idx="36">
                  <v>44287</v>
                </pt>
                <pt idx="37">
                  <v>44378</v>
                </pt>
                <pt idx="38">
                  <v>44470</v>
                </pt>
                <pt idx="39">
                  <v>44562</v>
                </pt>
                <pt idx="40">
                  <v>44652</v>
                </pt>
                <pt idx="41">
                  <v>44743</v>
                </pt>
                <pt idx="42">
                  <v>44835</v>
                </pt>
                <pt idx="43">
                  <v>44927</v>
                </pt>
                <pt idx="44">
                  <v>45017</v>
                </pt>
                <pt idx="45">
                  <v>45108</v>
                </pt>
                <pt idx="46">
                  <v>45200</v>
                </pt>
                <pt idx="47">
                  <v>45292</v>
                </pt>
                <pt idx="48">
                  <v>45383</v>
                </pt>
                <pt idx="49">
                  <v>45474</v>
                </pt>
                <pt idx="50">
                  <v>45566</v>
                </pt>
                <pt idx="51">
                  <v>45658</v>
                </pt>
                <pt idx="52">
                  <v>45748</v>
                </pt>
                <pt idx="53">
                  <v>45839</v>
                </pt>
              </numCache>
            </numRef>
          </cat>
          <val>
            <numRef>
              <f>'Labour market flows SA'!$D$50:$D$103</f>
              <numCache>
                <formatCode>#,##0,</formatCode>
                <ptCount val="54"/>
                <pt idx="0">
                  <v>386528.533932995</v>
                </pt>
                <pt idx="1">
                  <v>387599.586973646</v>
                </pt>
                <pt idx="2">
                  <v>414734.688776448</v>
                </pt>
                <pt idx="3">
                  <v>422803.201309144</v>
                </pt>
                <pt idx="4">
                  <v>407119.091272798</v>
                </pt>
                <pt idx="5">
                  <v>382871.692529555</v>
                </pt>
                <pt idx="6">
                  <v>365438.92216516</v>
                </pt>
                <pt idx="7">
                  <v>336657.258167619</v>
                </pt>
                <pt idx="8">
                  <v>359739.309641018</v>
                </pt>
                <pt idx="9">
                  <v>322826.357288564</v>
                </pt>
                <pt idx="10">
                  <v>331110.70925995</v>
                </pt>
                <pt idx="11">
                  <v>336323.127802797</v>
                </pt>
                <pt idx="12">
                  <v>357463.92096133</v>
                </pt>
                <pt idx="13">
                  <v>265671.125942714</v>
                </pt>
                <pt idx="14">
                  <v>350609.816858654</v>
                </pt>
                <pt idx="15">
                  <v>359146.001684987</v>
                </pt>
                <pt idx="16">
                  <v>323320.646873357</v>
                </pt>
                <pt idx="17">
                  <v>331766.976452815</v>
                </pt>
                <pt idx="18">
                  <v>255096.228890956</v>
                </pt>
                <pt idx="19">
                  <v>302413.660744549</v>
                </pt>
                <pt idx="20">
                  <v>270598.435280269</v>
                </pt>
                <pt idx="21">
                  <v>307460.950960861</v>
                </pt>
                <pt idx="22">
                  <v>299943.151168801</v>
                </pt>
                <pt idx="23">
                  <v>271155.606972949</v>
                </pt>
                <pt idx="24">
                  <v>252420.811950612</v>
                </pt>
                <pt idx="25">
                  <v>285671.392592517</v>
                </pt>
                <pt idx="26">
                  <v>265561.257928874</v>
                </pt>
                <pt idx="27">
                  <v>262454.745826742</v>
                </pt>
                <pt idx="28">
                  <v>293809.338355687</v>
                </pt>
                <pt idx="29">
                  <v>278907.792953415</v>
                </pt>
                <pt idx="30">
                  <v>299646.906267684</v>
                </pt>
                <pt idx="31">
                  <v>348009.018779963</v>
                </pt>
                <pt idx="32">
                  <v>392692.048837881</v>
                </pt>
                <pt idx="33">
                  <v>394579.728740321</v>
                </pt>
                <pt idx="34">
                  <v>427856.240456928</v>
                </pt>
                <pt idx="35">
                  <v>316210.645788027</v>
                </pt>
                <pt idx="36">
                  <v>265482.843859861</v>
                </pt>
                <pt idx="37">
                  <v>293017.126643818</v>
                </pt>
                <pt idx="38">
                  <v>276763.442601686</v>
                </pt>
                <pt idx="39">
                  <v>261662.78167883</v>
                </pt>
                <pt idx="40">
                  <v>252883.77238544</v>
                </pt>
                <pt idx="41">
                  <v>251672.448751976</v>
                </pt>
                <pt idx="42">
                  <v>276988.040721339</v>
                </pt>
                <pt idx="43">
                  <v>287484.108966858</v>
                </pt>
                <pt idx="44">
                  <v>325944.370508757</v>
                </pt>
                <pt idx="45">
                  <v>311349.084730378</v>
                </pt>
                <pt idx="46">
                  <v>280288.820717471</v>
                </pt>
                <pt idx="47">
                  <v>368003.922766672</v>
                </pt>
                <pt idx="48">
                  <v>303643.814975693</v>
                </pt>
                <pt idx="49">
                  <v>242975.694563324</v>
                </pt>
                <pt idx="50">
                  <v>292689.36173169</v>
                </pt>
                <pt idx="51">
                  <v>311438.553693265</v>
                </pt>
                <pt idx="52">
                  <v>306599.282271141</v>
                </pt>
                <pt idx="53">
                  <v>367040.929103676</v>
                </pt>
              </numCache>
            </numRef>
          </val>
          <smooth val="0"/>
        </ser>
        <dLbls>
          <showLegendKey val="0"/>
          <showVal val="0"/>
          <showCatName val="0"/>
          <showSerName val="0"/>
          <showPercent val="0"/>
          <showBubbleSize val="0"/>
        </dLbls>
        <smooth val="0"/>
        <axId val="763953999"/>
        <axId val="551327103"/>
      </lineChart>
      <dateAx>
        <axId val="763953999"/>
        <scaling>
          <orientation val="minMax"/>
        </scaling>
        <delete val="0"/>
        <axPos val="b"/>
        <numFmt formatCode="yyyy" sourceLinked="0"/>
        <majorTickMark val="none"/>
        <minorTickMark val="none"/>
        <tickLblPos val="low"/>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ysClr val="windowText" lastClr="000000"/>
                </a:solidFill>
                <a:latin typeface="Arial" panose="020B0604020202020204" pitchFamily="34" charset="0"/>
                <a:ea typeface="+mn-ea"/>
                <a:cs typeface="Arial" panose="020B0604020202020204" pitchFamily="34" charset="0"/>
              </a:defRPr>
            </a:pPr>
            <a:r>
              <a:t/>
            </a:r>
            <a:endParaRPr lang="en-US"/>
          </a:p>
        </txPr>
        <crossAx val="551327103"/>
        <crosses val="autoZero"/>
        <lblOffset val="100"/>
        <baseTimeUnit val="months"/>
        <majorUnit val="1"/>
        <majorTimeUnit val="years"/>
      </dateAx>
      <valAx>
        <axId val="551327103"/>
        <scaling>
          <orientation val="minMax"/>
          <min val="200000"/>
        </scaling>
        <delete val="0"/>
        <axPos val="l"/>
        <majorGridlines>
          <spPr>
            <a:ln w="9525" cap="flat" cmpd="sng" algn="ctr">
              <a:solidFill>
                <a:schemeClr val="tx1">
                  <a:lumMod val="15000"/>
                  <a:lumOff val="85000"/>
                </a:schemeClr>
              </a:solidFill>
              <a:prstDash val="solid"/>
              <a:round/>
            </a:ln>
          </spPr>
        </majorGridlines>
        <title>
          <tx>
            <rich>
              <a:bodyPr/>
              <a:lstStyle/>
              <a:p>
                <a:pPr>
                  <a:defRPr sz="900" b="0"/>
                </a:pPr>
                <a:r>
                  <a:rPr lang="en-GB" sz="900" b="0"/>
                  <a:t>Seasonally adjusted, people aged 16-64, UK (thousands)</a:t>
                </a:r>
              </a:p>
            </rich>
          </tx>
          <layout>
            <manualLayout>
              <xMode val="edge"/>
              <yMode val="edge"/>
              <wMode val="factor"/>
              <hMode val="factor"/>
              <x val="0.01706565409457"/>
              <y val="0.1001562408520894"/>
            </manualLayout>
          </layout>
          <overlay val="0"/>
        </title>
        <numFmt formatCode="#,##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ysClr val="windowText" lastClr="000000"/>
                </a:solidFill>
                <a:latin typeface="Arial" panose="020B0604020202020204" pitchFamily="34" charset="0"/>
                <a:ea typeface="+mn-ea"/>
                <a:cs typeface="Arial" panose="020B0604020202020204" pitchFamily="34" charset="0"/>
              </a:defRPr>
            </a:pPr>
            <a:r>
              <a:t/>
            </a:r>
            <a:endParaRPr lang="en-US"/>
          </a:p>
        </txPr>
        <crossAx val="763953999"/>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ysClr val="windowText" lastClr="000000"/>
              </a:solidFill>
              <a:latin typeface="Arial" panose="020B0604020202020204" pitchFamily="34" charset="0"/>
              <a:ea typeface="+mn-ea"/>
              <a:cs typeface="Arial" panose="020B0604020202020204" pitchFamily="34" charset="0"/>
            </a:defRPr>
          </a:pPr>
          <a:r>
            <a:t/>
          </a:r>
          <a:endParaRPr lang="en-US"/>
        </a:p>
      </txPr>
    </legend>
    <plotVisOnly val="1"/>
    <dispBlanksAs val="gap"/>
  </chart>
  <spPr>
    <a:solidFill>
      <a:schemeClr val="bg1"/>
    </a:solidFill>
    <a:ln w="6350" cap="flat" cmpd="sng" algn="ctr">
      <a:solidFill>
        <a:schemeClr val="tx1"/>
      </a:solidFill>
      <a:prstDash val="solid"/>
      <a:round/>
    </a:ln>
  </spPr>
</chartSpace>
</file>

<file path=xl/charts/chart28.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ysClr val="windowText" lastClr="000000"/>
                </a:solidFill>
                <a:latin typeface="Arial" panose="020B0604020202020204" pitchFamily="34" charset="0"/>
                <a:ea typeface="+mn-ea"/>
                <a:cs typeface="Arial" panose="020B0604020202020204" pitchFamily="34" charset="0"/>
              </a:defRPr>
            </a:pPr>
            <a:r>
              <a:rPr lang="en-GB" sz="1400" b="1" i="0" strike="noStrike" kern="1200" spc="0" baseline="0">
                <a:solidFill>
                  <a:sysClr val="windowText" lastClr="000000"/>
                </a:solidFill>
                <a:latin typeface="Arial" panose="020B0604020202020204" pitchFamily="34" charset="0"/>
                <a:cs typeface="Arial" panose="020B0604020202020204" pitchFamily="34" charset="0"/>
              </a:rPr>
              <a:t>Unemployment inflows</a:t>
            </a:r>
          </a:p>
        </rich>
      </tx>
      <overlay val="0"/>
      <spPr>
        <a:noFill/>
        <a:ln>
          <a:noFill/>
          <a:prstDash val="solid"/>
        </a:ln>
      </spPr>
    </title>
    <plotArea>
      <layout>
        <manualLayout>
          <layoutTarget val="inner"/>
          <xMode val="edge"/>
          <yMode val="edge"/>
          <wMode val="factor"/>
          <hMode val="factor"/>
          <x val="0.1000271882211339"/>
          <y val="0.1001562408520894"/>
          <w val="0.8673728613617928"/>
          <h val="0.7217235243777052"/>
        </manualLayout>
      </layout>
      <lineChart>
        <grouping val="standard"/>
        <varyColors val="0"/>
        <ser>
          <idx val="0"/>
          <order val="0"/>
          <tx>
            <strRef>
              <f>'Labour market flows SA'!$AH$7</f>
              <strCache>
                <ptCount val="1"/>
                <pt idx="0">
                  <v>% of people moving from inactivity to unemployment</v>
                </pt>
              </strCache>
            </strRef>
          </tx>
          <spPr>
            <a:ln w="28575" cap="rnd">
              <a:solidFill>
                <a:schemeClr val="accent1"/>
              </a:solidFill>
              <a:prstDash val="solid"/>
              <a:round/>
            </a:ln>
          </spPr>
          <marker>
            <symbol val="none"/>
            <spPr>
              <a:ln>
                <a:prstDash val="solid"/>
              </a:ln>
            </spPr>
          </marker>
          <cat>
            <numRef>
              <f>'Labour market flows SA'!$A$8:$A$103</f>
              <numCache>
                <formatCode>m/d/yyyy</formatCode>
                <ptCount val="96"/>
                <pt idx="0">
                  <v>37165</v>
                </pt>
                <pt idx="1">
                  <v>37257</v>
                </pt>
                <pt idx="2">
                  <v>37347</v>
                </pt>
                <pt idx="3">
                  <v>37438</v>
                </pt>
                <pt idx="4">
                  <v>37530</v>
                </pt>
                <pt idx="5">
                  <v>37622</v>
                </pt>
                <pt idx="6">
                  <v>37712</v>
                </pt>
                <pt idx="7">
                  <v>37803</v>
                </pt>
                <pt idx="8">
                  <v>37895</v>
                </pt>
                <pt idx="9">
                  <v>37987</v>
                </pt>
                <pt idx="10">
                  <v>38078</v>
                </pt>
                <pt idx="11">
                  <v>38169</v>
                </pt>
                <pt idx="12">
                  <v>38261</v>
                </pt>
                <pt idx="13">
                  <v>38353</v>
                </pt>
                <pt idx="14">
                  <v>38443</v>
                </pt>
                <pt idx="15">
                  <v>38534</v>
                </pt>
                <pt idx="16">
                  <v>38626</v>
                </pt>
                <pt idx="17">
                  <v>38718</v>
                </pt>
                <pt idx="18">
                  <v>38808</v>
                </pt>
                <pt idx="19">
                  <v>38899</v>
                </pt>
                <pt idx="20">
                  <v>38991</v>
                </pt>
                <pt idx="21">
                  <v>39083</v>
                </pt>
                <pt idx="22">
                  <v>39173</v>
                </pt>
                <pt idx="23">
                  <v>39264</v>
                </pt>
                <pt idx="24">
                  <v>39356</v>
                </pt>
                <pt idx="25">
                  <v>39448</v>
                </pt>
                <pt idx="26">
                  <v>39539</v>
                </pt>
                <pt idx="27">
                  <v>39630</v>
                </pt>
                <pt idx="28">
                  <v>39722</v>
                </pt>
                <pt idx="29">
                  <v>39814</v>
                </pt>
                <pt idx="30">
                  <v>39904</v>
                </pt>
                <pt idx="31">
                  <v>39995</v>
                </pt>
                <pt idx="32">
                  <v>40087</v>
                </pt>
                <pt idx="33">
                  <v>40179</v>
                </pt>
                <pt idx="34">
                  <v>40269</v>
                </pt>
                <pt idx="35">
                  <v>40360</v>
                </pt>
                <pt idx="36">
                  <v>40452</v>
                </pt>
                <pt idx="37">
                  <v>40544</v>
                </pt>
                <pt idx="38">
                  <v>40634</v>
                </pt>
                <pt idx="39">
                  <v>40725</v>
                </pt>
                <pt idx="40">
                  <v>40817</v>
                </pt>
                <pt idx="41">
                  <v>40909</v>
                </pt>
                <pt idx="42">
                  <v>41000</v>
                </pt>
                <pt idx="43">
                  <v>41091</v>
                </pt>
                <pt idx="44">
                  <v>41183</v>
                </pt>
                <pt idx="45">
                  <v>41275</v>
                </pt>
                <pt idx="46">
                  <v>41365</v>
                </pt>
                <pt idx="47">
                  <v>41456</v>
                </pt>
                <pt idx="48">
                  <v>41548</v>
                </pt>
                <pt idx="49">
                  <v>41640</v>
                </pt>
                <pt idx="50">
                  <v>41730</v>
                </pt>
                <pt idx="51">
                  <v>41821</v>
                </pt>
                <pt idx="52">
                  <v>41913</v>
                </pt>
                <pt idx="53">
                  <v>42005</v>
                </pt>
                <pt idx="54">
                  <v>42095</v>
                </pt>
                <pt idx="55">
                  <v>42186</v>
                </pt>
                <pt idx="56">
                  <v>42278</v>
                </pt>
                <pt idx="57">
                  <v>42370</v>
                </pt>
                <pt idx="58">
                  <v>42461</v>
                </pt>
                <pt idx="59">
                  <v>42552</v>
                </pt>
                <pt idx="60">
                  <v>42644</v>
                </pt>
                <pt idx="61">
                  <v>42736</v>
                </pt>
                <pt idx="62">
                  <v>42826</v>
                </pt>
                <pt idx="63">
                  <v>42917</v>
                </pt>
                <pt idx="64">
                  <v>43009</v>
                </pt>
                <pt idx="65">
                  <v>43101</v>
                </pt>
                <pt idx="66">
                  <v>43191</v>
                </pt>
                <pt idx="67">
                  <v>43282</v>
                </pt>
                <pt idx="68">
                  <v>43374</v>
                </pt>
                <pt idx="69">
                  <v>43466</v>
                </pt>
                <pt idx="70">
                  <v>43556</v>
                </pt>
                <pt idx="71">
                  <v>43647</v>
                </pt>
                <pt idx="72">
                  <v>43739</v>
                </pt>
                <pt idx="73">
                  <v>43831</v>
                </pt>
                <pt idx="74">
                  <v>43922</v>
                </pt>
                <pt idx="75">
                  <v>44013</v>
                </pt>
                <pt idx="76">
                  <v>44105</v>
                </pt>
                <pt idx="77">
                  <v>44197</v>
                </pt>
                <pt idx="78">
                  <v>44287</v>
                </pt>
                <pt idx="79">
                  <v>44378</v>
                </pt>
                <pt idx="80">
                  <v>44470</v>
                </pt>
                <pt idx="81">
                  <v>44562</v>
                </pt>
                <pt idx="82">
                  <v>44652</v>
                </pt>
                <pt idx="83">
                  <v>44743</v>
                </pt>
                <pt idx="84">
                  <v>44835</v>
                </pt>
                <pt idx="85">
                  <v>44927</v>
                </pt>
                <pt idx="86">
                  <v>45017</v>
                </pt>
                <pt idx="87">
                  <v>45108</v>
                </pt>
                <pt idx="88">
                  <v>45200</v>
                </pt>
                <pt idx="89">
                  <v>45292</v>
                </pt>
                <pt idx="90">
                  <v>45383</v>
                </pt>
                <pt idx="91">
                  <v>45474</v>
                </pt>
                <pt idx="92">
                  <v>45566</v>
                </pt>
                <pt idx="93">
                  <v>45658</v>
                </pt>
                <pt idx="94">
                  <v>45748</v>
                </pt>
                <pt idx="95">
                  <v>45839</v>
                </pt>
              </numCache>
            </numRef>
          </cat>
          <val>
            <numRef>
              <f>'Labour market flows SA'!$AH$8:$AH$103</f>
              <numCache>
                <formatCode>0.0%</formatCode>
                <ptCount val="96"/>
                <pt idx="0">
                  <v>0.4720504556614334</v>
                </pt>
                <pt idx="1">
                  <v>0.4786002851231397</v>
                </pt>
                <pt idx="2">
                  <v>0.5091163078868221</v>
                </pt>
                <pt idx="3">
                  <v>0.480461887682925</v>
                </pt>
                <pt idx="4">
                  <v>0.5221993121415209</v>
                </pt>
                <pt idx="5">
                  <v>0.4880430334646566</v>
                </pt>
                <pt idx="6">
                  <v>0.522610840934459</v>
                </pt>
                <pt idx="7">
                  <v>0.5072930396154187</v>
                </pt>
                <pt idx="8">
                  <v>0.5216790431727295</v>
                </pt>
                <pt idx="9">
                  <v>0.5311140199447122</v>
                </pt>
                <pt idx="10">
                  <v>0.5011547045444836</v>
                </pt>
                <pt idx="11">
                  <v>0.554146496104904</v>
                </pt>
                <pt idx="12">
                  <v>0.5057281450331351</v>
                </pt>
                <pt idx="13">
                  <v>0.5272152860867059</v>
                </pt>
                <pt idx="14">
                  <v>0.5056099718220965</v>
                </pt>
                <pt idx="15">
                  <v>0.5494014155266435</v>
                </pt>
                <pt idx="16">
                  <v>0.498983769630184</v>
                </pt>
                <pt idx="17">
                  <v>0.5506609817325036</v>
                </pt>
                <pt idx="18">
                  <v>0.5628874952089731</v>
                </pt>
                <pt idx="19">
                  <v>0.5034377621125471</v>
                </pt>
                <pt idx="20">
                  <v>0.5286713146721915</v>
                </pt>
                <pt idx="21">
                  <v>0.548554995597982</v>
                </pt>
                <pt idx="22">
                  <v>0.5685196505157983</v>
                </pt>
                <pt idx="23">
                  <v>0.5535966652100395</v>
                </pt>
                <pt idx="24">
                  <v>0.5790850850227035</v>
                </pt>
                <pt idx="25">
                  <v>0.5519110835797841</v>
                </pt>
                <pt idx="26">
                  <v>0.5678071647020924</v>
                </pt>
                <pt idx="27">
                  <v>0.5257157573399861</v>
                </pt>
                <pt idx="28">
                  <v>0.5112192844016197</v>
                </pt>
                <pt idx="29">
                  <v>0.4579038222994428</v>
                </pt>
                <pt idx="30">
                  <v>0.4671978501917065</v>
                </pt>
                <pt idx="31">
                  <v>0.5392705299221108</v>
                </pt>
                <pt idx="32">
                  <v>0.5469536440031653</v>
                </pt>
                <pt idx="33">
                  <v>0.5649880816537212</v>
                </pt>
                <pt idx="34">
                  <v>0.5532974569599239</v>
                </pt>
                <pt idx="35">
                  <v>0.5646298283065303</v>
                </pt>
                <pt idx="36">
                  <v>0.5666476923200803</v>
                </pt>
                <pt idx="37">
                  <v>0.588425176214723</v>
                </pt>
                <pt idx="38">
                  <v>0.5361476721428219</v>
                </pt>
                <pt idx="39">
                  <v>0.5638424988659334</v>
                </pt>
                <pt idx="40">
                  <v>0.525743244856919</v>
                </pt>
                <pt idx="41">
                  <v>0.5592839411658634</v>
                </pt>
                <pt idx="42">
                  <v>0.5914133971692359</v>
                </pt>
                <pt idx="43">
                  <v>0.5731943514397148</v>
                </pt>
                <pt idx="44">
                  <v>0.5548065398360483</v>
                </pt>
                <pt idx="45">
                  <v>0.5464709312400196</v>
                </pt>
                <pt idx="46">
                  <v>0.5610266334022643</v>
                </pt>
                <pt idx="47">
                  <v>0.5637519246676058</v>
                </pt>
                <pt idx="48">
                  <v>0.5731002629187062</v>
                </pt>
                <pt idx="49">
                  <v>0.5839770519761885</v>
                </pt>
                <pt idx="50">
                  <v>0.5511823910730899</v>
                </pt>
                <pt idx="51">
                  <v>0.5799998337998832</v>
                </pt>
                <pt idx="52">
                  <v>0.5629355982064116</v>
                </pt>
                <pt idx="53">
                  <v>0.56323017922032</v>
                </pt>
                <pt idx="54">
                  <v>0.5697408369453085</v>
                </pt>
                <pt idx="55">
                  <v>0.6427616953058675</v>
                </pt>
                <pt idx="56">
                  <v>0.5389894450712402</v>
                </pt>
                <pt idx="57">
                  <v>0.5479372823495511</v>
                </pt>
                <pt idx="58">
                  <v>0.555471314745363</v>
                </pt>
                <pt idx="59">
                  <v>0.5454087808083037</v>
                </pt>
                <pt idx="60">
                  <v>0.6244158146824252</v>
                </pt>
                <pt idx="61">
                  <v>0.5806835604796295</v>
                </pt>
                <pt idx="62">
                  <v>0.5890024432396939</v>
                </pt>
                <pt idx="63">
                  <v>0.5349900016521758</v>
                </pt>
                <pt idx="64">
                  <v>0.5500621800314057</v>
                </pt>
                <pt idx="65">
                  <v>0.5898277094390507</v>
                </pt>
                <pt idx="66">
                  <v>0.5656108619602643</v>
                </pt>
                <pt idx="67">
                  <v>0.5699218879627067</v>
                </pt>
                <pt idx="68">
                  <v>0.5793531501929216</v>
                </pt>
                <pt idx="69">
                  <v>0.5696683865579388</v>
                </pt>
                <pt idx="70">
                  <v>0.5611120034208044</v>
                </pt>
                <pt idx="71">
                  <v>0.566135715076418</v>
                </pt>
                <pt idx="72">
                  <v>0.5464161061425461</v>
                </pt>
                <pt idx="73">
                  <v>0.5418776287473428</v>
                </pt>
                <pt idx="74">
                  <v>0.5019569158156352</v>
                </pt>
                <pt idx="75">
                  <v>0.5503360154919448</v>
                </pt>
                <pt idx="76">
                  <v>0.5303937238786938</v>
                </pt>
                <pt idx="77">
                  <v>0.5778176038549052</v>
                </pt>
                <pt idx="78">
                  <v>0.6426979095691079</v>
                </pt>
                <pt idx="79">
                  <v>0.6158890182519297</v>
                </pt>
                <pt idx="80">
                  <v>0.6210424423131857</v>
                </pt>
                <pt idx="81">
                  <v>0.6018830502867624</v>
                </pt>
                <pt idx="82">
                  <v>0.6230579448693992</v>
                </pt>
                <pt idx="83">
                  <v>0.627207074444302</v>
                </pt>
                <pt idx="84">
                  <v>0.6221930645850915</v>
                </pt>
                <pt idx="85">
                  <v>0.6215996039014932</v>
                </pt>
                <pt idx="86">
                  <v>0.6136873742711614</v>
                </pt>
                <pt idx="87">
                  <v>0.5913880251829112</v>
                </pt>
                <pt idx="88">
                  <v>0.6305455638986279</v>
                </pt>
                <pt idx="89">
                  <v>0.5862395758014105</v>
                </pt>
                <pt idx="90">
                  <v>0.6130921664738337</v>
                </pt>
                <pt idx="91">
                  <v>0.6836190869844446</v>
                </pt>
                <pt idx="92">
                  <v>0.6227031261030606</v>
                </pt>
                <pt idx="93">
                  <v>0.6528204221189819</v>
                </pt>
                <pt idx="94">
                  <v>0.6107099155587732</v>
                </pt>
                <pt idx="95">
                  <v>0.5622534566217661</v>
                </pt>
              </numCache>
            </numRef>
          </val>
          <smooth val="0"/>
        </ser>
        <ser>
          <idx val="1"/>
          <order val="1"/>
          <tx>
            <strRef>
              <f>'Labour market flows SA'!$AI$7</f>
              <strCache>
                <ptCount val="1"/>
                <pt idx="0">
                  <v>% of people moving from employment to unemployment</v>
                </pt>
              </strCache>
            </strRef>
          </tx>
          <spPr>
            <a:ln w="28575" cap="rnd">
              <a:solidFill>
                <a:srgbClr val="A02B93"/>
              </a:solidFill>
              <a:prstDash val="solid"/>
              <a:round/>
            </a:ln>
          </spPr>
          <marker>
            <symbol val="none"/>
            <spPr>
              <a:ln>
                <a:prstDash val="solid"/>
              </a:ln>
            </spPr>
          </marker>
          <cat>
            <numRef>
              <f>'Labour market flows SA'!$A$8:$A$103</f>
              <numCache>
                <formatCode>m/d/yyyy</formatCode>
                <ptCount val="96"/>
                <pt idx="0">
                  <v>37165</v>
                </pt>
                <pt idx="1">
                  <v>37257</v>
                </pt>
                <pt idx="2">
                  <v>37347</v>
                </pt>
                <pt idx="3">
                  <v>37438</v>
                </pt>
                <pt idx="4">
                  <v>37530</v>
                </pt>
                <pt idx="5">
                  <v>37622</v>
                </pt>
                <pt idx="6">
                  <v>37712</v>
                </pt>
                <pt idx="7">
                  <v>37803</v>
                </pt>
                <pt idx="8">
                  <v>37895</v>
                </pt>
                <pt idx="9">
                  <v>37987</v>
                </pt>
                <pt idx="10">
                  <v>38078</v>
                </pt>
                <pt idx="11">
                  <v>38169</v>
                </pt>
                <pt idx="12">
                  <v>38261</v>
                </pt>
                <pt idx="13">
                  <v>38353</v>
                </pt>
                <pt idx="14">
                  <v>38443</v>
                </pt>
                <pt idx="15">
                  <v>38534</v>
                </pt>
                <pt idx="16">
                  <v>38626</v>
                </pt>
                <pt idx="17">
                  <v>38718</v>
                </pt>
                <pt idx="18">
                  <v>38808</v>
                </pt>
                <pt idx="19">
                  <v>38899</v>
                </pt>
                <pt idx="20">
                  <v>38991</v>
                </pt>
                <pt idx="21">
                  <v>39083</v>
                </pt>
                <pt idx="22">
                  <v>39173</v>
                </pt>
                <pt idx="23">
                  <v>39264</v>
                </pt>
                <pt idx="24">
                  <v>39356</v>
                </pt>
                <pt idx="25">
                  <v>39448</v>
                </pt>
                <pt idx="26">
                  <v>39539</v>
                </pt>
                <pt idx="27">
                  <v>39630</v>
                </pt>
                <pt idx="28">
                  <v>39722</v>
                </pt>
                <pt idx="29">
                  <v>39814</v>
                </pt>
                <pt idx="30">
                  <v>39904</v>
                </pt>
                <pt idx="31">
                  <v>39995</v>
                </pt>
                <pt idx="32">
                  <v>40087</v>
                </pt>
                <pt idx="33">
                  <v>40179</v>
                </pt>
                <pt idx="34">
                  <v>40269</v>
                </pt>
                <pt idx="35">
                  <v>40360</v>
                </pt>
                <pt idx="36">
                  <v>40452</v>
                </pt>
                <pt idx="37">
                  <v>40544</v>
                </pt>
                <pt idx="38">
                  <v>40634</v>
                </pt>
                <pt idx="39">
                  <v>40725</v>
                </pt>
                <pt idx="40">
                  <v>40817</v>
                </pt>
                <pt idx="41">
                  <v>40909</v>
                </pt>
                <pt idx="42">
                  <v>41000</v>
                </pt>
                <pt idx="43">
                  <v>41091</v>
                </pt>
                <pt idx="44">
                  <v>41183</v>
                </pt>
                <pt idx="45">
                  <v>41275</v>
                </pt>
                <pt idx="46">
                  <v>41365</v>
                </pt>
                <pt idx="47">
                  <v>41456</v>
                </pt>
                <pt idx="48">
                  <v>41548</v>
                </pt>
                <pt idx="49">
                  <v>41640</v>
                </pt>
                <pt idx="50">
                  <v>41730</v>
                </pt>
                <pt idx="51">
                  <v>41821</v>
                </pt>
                <pt idx="52">
                  <v>41913</v>
                </pt>
                <pt idx="53">
                  <v>42005</v>
                </pt>
                <pt idx="54">
                  <v>42095</v>
                </pt>
                <pt idx="55">
                  <v>42186</v>
                </pt>
                <pt idx="56">
                  <v>42278</v>
                </pt>
                <pt idx="57">
                  <v>42370</v>
                </pt>
                <pt idx="58">
                  <v>42461</v>
                </pt>
                <pt idx="59">
                  <v>42552</v>
                </pt>
                <pt idx="60">
                  <v>42644</v>
                </pt>
                <pt idx="61">
                  <v>42736</v>
                </pt>
                <pt idx="62">
                  <v>42826</v>
                </pt>
                <pt idx="63">
                  <v>42917</v>
                </pt>
                <pt idx="64">
                  <v>43009</v>
                </pt>
                <pt idx="65">
                  <v>43101</v>
                </pt>
                <pt idx="66">
                  <v>43191</v>
                </pt>
                <pt idx="67">
                  <v>43282</v>
                </pt>
                <pt idx="68">
                  <v>43374</v>
                </pt>
                <pt idx="69">
                  <v>43466</v>
                </pt>
                <pt idx="70">
                  <v>43556</v>
                </pt>
                <pt idx="71">
                  <v>43647</v>
                </pt>
                <pt idx="72">
                  <v>43739</v>
                </pt>
                <pt idx="73">
                  <v>43831</v>
                </pt>
                <pt idx="74">
                  <v>43922</v>
                </pt>
                <pt idx="75">
                  <v>44013</v>
                </pt>
                <pt idx="76">
                  <v>44105</v>
                </pt>
                <pt idx="77">
                  <v>44197</v>
                </pt>
                <pt idx="78">
                  <v>44287</v>
                </pt>
                <pt idx="79">
                  <v>44378</v>
                </pt>
                <pt idx="80">
                  <v>44470</v>
                </pt>
                <pt idx="81">
                  <v>44562</v>
                </pt>
                <pt idx="82">
                  <v>44652</v>
                </pt>
                <pt idx="83">
                  <v>44743</v>
                </pt>
                <pt idx="84">
                  <v>44835</v>
                </pt>
                <pt idx="85">
                  <v>44927</v>
                </pt>
                <pt idx="86">
                  <v>45017</v>
                </pt>
                <pt idx="87">
                  <v>45108</v>
                </pt>
                <pt idx="88">
                  <v>45200</v>
                </pt>
                <pt idx="89">
                  <v>45292</v>
                </pt>
                <pt idx="90">
                  <v>45383</v>
                </pt>
                <pt idx="91">
                  <v>45474</v>
                </pt>
                <pt idx="92">
                  <v>45566</v>
                </pt>
                <pt idx="93">
                  <v>45658</v>
                </pt>
                <pt idx="94">
                  <v>45748</v>
                </pt>
                <pt idx="95">
                  <v>45839</v>
                </pt>
              </numCache>
            </numRef>
          </cat>
          <val>
            <numRef>
              <f>'Labour market flows SA'!$AI$8:$AI$103</f>
              <numCache>
                <formatCode>0.0%</formatCode>
                <ptCount val="96"/>
                <pt idx="0">
                  <v>0.5279495443385667</v>
                </pt>
                <pt idx="1">
                  <v>0.5213997148768603</v>
                </pt>
                <pt idx="2">
                  <v>0.4908836921131779</v>
                </pt>
                <pt idx="3">
                  <v>0.519538112317075</v>
                </pt>
                <pt idx="4">
                  <v>0.4778006878584791</v>
                </pt>
                <pt idx="5">
                  <v>0.5119569665353434</v>
                </pt>
                <pt idx="6">
                  <v>0.477389159065541</v>
                </pt>
                <pt idx="7">
                  <v>0.4927069603845812</v>
                </pt>
                <pt idx="8">
                  <v>0.4783209568272704</v>
                </pt>
                <pt idx="9">
                  <v>0.4688859800552878</v>
                </pt>
                <pt idx="10">
                  <v>0.4988452954555163</v>
                </pt>
                <pt idx="11">
                  <v>0.445853503895096</v>
                </pt>
                <pt idx="12">
                  <v>0.4942718549668649</v>
                </pt>
                <pt idx="13">
                  <v>0.472784713913294</v>
                </pt>
                <pt idx="14">
                  <v>0.4943900281779034</v>
                </pt>
                <pt idx="15">
                  <v>0.4505985844733566</v>
                </pt>
                <pt idx="16">
                  <v>0.5010162303698161</v>
                </pt>
                <pt idx="17">
                  <v>0.4493390182674964</v>
                </pt>
                <pt idx="18">
                  <v>0.4371125047910269</v>
                </pt>
                <pt idx="19">
                  <v>0.4965622378874528</v>
                </pt>
                <pt idx="20">
                  <v>0.4713286853278085</v>
                </pt>
                <pt idx="21">
                  <v>0.451445004402018</v>
                </pt>
                <pt idx="22">
                  <v>0.4314803494842018</v>
                </pt>
                <pt idx="23">
                  <v>0.4464033347899605</v>
                </pt>
                <pt idx="24">
                  <v>0.4209149149772966</v>
                </pt>
                <pt idx="25">
                  <v>0.4480889164202159</v>
                </pt>
                <pt idx="26">
                  <v>0.4321928352979076</v>
                </pt>
                <pt idx="27">
                  <v>0.474284242660014</v>
                </pt>
                <pt idx="28">
                  <v>0.4887807155983803</v>
                </pt>
                <pt idx="29">
                  <v>0.5420961777005572</v>
                </pt>
                <pt idx="30">
                  <v>0.5328021498082935</v>
                </pt>
                <pt idx="31">
                  <v>0.4607294700778893</v>
                </pt>
                <pt idx="32">
                  <v>0.4530463559968347</v>
                </pt>
                <pt idx="33">
                  <v>0.4350119183462788</v>
                </pt>
                <pt idx="34">
                  <v>0.4467025430400762</v>
                </pt>
                <pt idx="35">
                  <v>0.4353701716934697</v>
                </pt>
                <pt idx="36">
                  <v>0.4333523076799196</v>
                </pt>
                <pt idx="37">
                  <v>0.411574823785277</v>
                </pt>
                <pt idx="38">
                  <v>0.4638523278571781</v>
                </pt>
                <pt idx="39">
                  <v>0.4361575011340666</v>
                </pt>
                <pt idx="40">
                  <v>0.474256755143081</v>
                </pt>
                <pt idx="41">
                  <v>0.4407160588341366</v>
                </pt>
                <pt idx="42">
                  <v>0.4085866028307641</v>
                </pt>
                <pt idx="43">
                  <v>0.4268056485602852</v>
                </pt>
                <pt idx="44">
                  <v>0.4451934601639516</v>
                </pt>
                <pt idx="45">
                  <v>0.4535290687599806</v>
                </pt>
                <pt idx="46">
                  <v>0.4389733665977356</v>
                </pt>
                <pt idx="47">
                  <v>0.4362480753323941</v>
                </pt>
                <pt idx="48">
                  <v>0.4268997370812939</v>
                </pt>
                <pt idx="49">
                  <v>0.4160229480238114</v>
                </pt>
                <pt idx="50">
                  <v>0.4488176089269101</v>
                </pt>
                <pt idx="51">
                  <v>0.4200001662001168</v>
                </pt>
                <pt idx="52">
                  <v>0.4370644017935885</v>
                </pt>
                <pt idx="53">
                  <v>0.4367698207796799</v>
                </pt>
                <pt idx="54">
                  <v>0.4302591630546915</v>
                </pt>
                <pt idx="55">
                  <v>0.3572383046941324</v>
                </pt>
                <pt idx="56">
                  <v>0.4610105549287598</v>
                </pt>
                <pt idx="57">
                  <v>0.452062717650449</v>
                </pt>
                <pt idx="58">
                  <v>0.444528685254637</v>
                </pt>
                <pt idx="59">
                  <v>0.4545912191916963</v>
                </pt>
                <pt idx="60">
                  <v>0.3755841853175749</v>
                </pt>
                <pt idx="61">
                  <v>0.4193164395203705</v>
                </pt>
                <pt idx="62">
                  <v>0.4109975567603061</v>
                </pt>
                <pt idx="63">
                  <v>0.4650099983478242</v>
                </pt>
                <pt idx="64">
                  <v>0.4499378199685942</v>
                </pt>
                <pt idx="65">
                  <v>0.4101722905609491</v>
                </pt>
                <pt idx="66">
                  <v>0.4343891380397357</v>
                </pt>
                <pt idx="67">
                  <v>0.4300781120372932</v>
                </pt>
                <pt idx="68">
                  <v>0.4206468498070785</v>
                </pt>
                <pt idx="69">
                  <v>0.4303316134420611</v>
                </pt>
                <pt idx="70">
                  <v>0.4388879965791955</v>
                </pt>
                <pt idx="71">
                  <v>0.433864284923582</v>
                </pt>
                <pt idx="72">
                  <v>0.453583893857454</v>
                </pt>
                <pt idx="73">
                  <v>0.4581223712526572</v>
                </pt>
                <pt idx="74">
                  <v>0.4980430841843649</v>
                </pt>
                <pt idx="75">
                  <v>0.4496639845080552</v>
                </pt>
                <pt idx="76">
                  <v>0.4696062761213063</v>
                </pt>
                <pt idx="77">
                  <v>0.4221823961450948</v>
                </pt>
                <pt idx="78">
                  <v>0.3573020904308922</v>
                </pt>
                <pt idx="79">
                  <v>0.3841109817480703</v>
                </pt>
                <pt idx="80">
                  <v>0.3789575576868142</v>
                </pt>
                <pt idx="81">
                  <v>0.3981169497132376</v>
                </pt>
                <pt idx="82">
                  <v>0.3769420551306008</v>
                </pt>
                <pt idx="83">
                  <v>0.372792925555698</v>
                </pt>
                <pt idx="84">
                  <v>0.3778069354149086</v>
                </pt>
                <pt idx="85">
                  <v>0.3784003960985069</v>
                </pt>
                <pt idx="86">
                  <v>0.3863126257288385</v>
                </pt>
                <pt idx="87">
                  <v>0.4086119748170889</v>
                </pt>
                <pt idx="88">
                  <v>0.369454436101372</v>
                </pt>
                <pt idx="89">
                  <v>0.4137604241985894</v>
                </pt>
                <pt idx="90">
                  <v>0.3869078335261663</v>
                </pt>
                <pt idx="91">
                  <v>0.3163809130155555</v>
                </pt>
                <pt idx="92">
                  <v>0.3772968738969396</v>
                </pt>
                <pt idx="93">
                  <v>0.347179577881018</v>
                </pt>
                <pt idx="94">
                  <v>0.3892900844412268</v>
                </pt>
                <pt idx="95">
                  <v>0.437746543378234</v>
                </pt>
              </numCache>
            </numRef>
          </val>
          <smooth val="0"/>
        </ser>
        <dLbls>
          <showLegendKey val="0"/>
          <showVal val="0"/>
          <showCatName val="0"/>
          <showSerName val="0"/>
          <showPercent val="0"/>
          <showBubbleSize val="0"/>
        </dLbls>
        <smooth val="0"/>
        <axId val="763953999"/>
        <axId val="551327103"/>
      </lineChart>
      <dateAx>
        <axId val="763953999"/>
        <scaling>
          <orientation val="minMax"/>
        </scaling>
        <delete val="0"/>
        <axPos val="b"/>
        <numFmt formatCode="yyyy" sourceLinked="0"/>
        <majorTickMark val="none"/>
        <minorTickMark val="none"/>
        <tickLblPos val="low"/>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ysClr val="windowText" lastClr="000000"/>
                </a:solidFill>
                <a:latin typeface="Arial" panose="020B0604020202020204" pitchFamily="34" charset="0"/>
                <a:ea typeface="+mn-ea"/>
                <a:cs typeface="Arial" panose="020B0604020202020204" pitchFamily="34" charset="0"/>
              </a:defRPr>
            </a:pPr>
            <a:r>
              <a:t/>
            </a:r>
            <a:endParaRPr lang="en-US"/>
          </a:p>
        </txPr>
        <crossAx val="551327103"/>
        <crosses val="autoZero"/>
        <lblOffset val="100"/>
        <baseTimeUnit val="months"/>
        <majorUnit val="1"/>
        <majorTimeUnit val="years"/>
      </dateAx>
      <valAx>
        <axId val="551327103"/>
        <scaling>
          <orientation val="minMax"/>
          <max val="0.7000000000000001"/>
          <min val="0.3"/>
        </scaling>
        <delete val="0"/>
        <axPos val="l"/>
        <majorGridlines>
          <spPr>
            <a:ln w="9525" cap="flat" cmpd="sng" algn="ctr">
              <a:solidFill>
                <a:schemeClr val="tx1">
                  <a:lumMod val="15000"/>
                  <a:lumOff val="85000"/>
                </a:schemeClr>
              </a:solidFill>
              <a:prstDash val="solid"/>
              <a:round/>
            </a:ln>
          </spPr>
        </majorGridlines>
        <title>
          <tx>
            <rich>
              <a:bodyPr/>
              <a:lstStyle/>
              <a:p>
                <a:pPr>
                  <a:defRPr sz="900" b="0"/>
                </a:pPr>
                <a:r>
                  <a:rPr lang="en-GB" sz="900" b="0"/>
                  <a:t>Seasonally adjusted, people aged 16-64, UK (t</a:t>
                </a:r>
                <a:r>
                  <a:rPr lang="en-GB" sz="900" b="1" i="0" strike="noStrike" kern="1200" spc="0" baseline="0">
                    <a:solidFill>
                      <a:sysClr val="windowText" lastClr="000000"/>
                    </a:solidFill>
                    <a:latin typeface="Arial" panose="020B0604020202020204" pitchFamily="34" charset="0"/>
                    <a:cs typeface="Arial" panose="020B0604020202020204" pitchFamily="34" charset="0"/>
                  </a:rPr>
                  <a:t>% of total</a:t>
                </a:r>
                <a:r>
                  <a:rPr lang="en-GB" sz="900" b="0"/>
                  <a:t>)</a:t>
                </a:r>
              </a:p>
            </rich>
          </tx>
          <layout>
            <manualLayout>
              <xMode val="edge"/>
              <yMode val="edge"/>
              <wMode val="factor"/>
              <hMode val="factor"/>
              <x val="0.01706565409457"/>
              <y val="0.1001562408520894"/>
            </manualLayout>
          </layout>
          <overlay val="0"/>
        </title>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ysClr val="windowText" lastClr="000000"/>
                </a:solidFill>
                <a:latin typeface="Arial" panose="020B0604020202020204" pitchFamily="34" charset="0"/>
                <a:ea typeface="+mn-ea"/>
                <a:cs typeface="Arial" panose="020B0604020202020204" pitchFamily="34" charset="0"/>
              </a:defRPr>
            </a:pPr>
            <a:r>
              <a:t/>
            </a:r>
            <a:endParaRPr lang="en-US"/>
          </a:p>
        </txPr>
        <crossAx val="763953999"/>
        <crosses val="autoZero"/>
        <crossBetween val="between"/>
      </valAx>
    </plotArea>
    <legend>
      <legendPos val="b"/>
      <layout>
        <manualLayout>
          <xMode val="edge"/>
          <yMode val="edge"/>
          <wMode val="factor"/>
          <hMode val="factor"/>
          <x val="0.2521317288038605"/>
          <y val="0.898425385611442"/>
          <w val="0.5356874987360848"/>
          <h val="0.08483111144998516"/>
        </manualLayout>
      </layout>
      <overlay val="0"/>
      <spPr>
        <a:noFill/>
        <a:ln>
          <a:noFill/>
          <a:prstDash val="solid"/>
        </a:ln>
      </spPr>
      <txPr>
        <a:bodyPr rot="0" spcFirstLastPara="1" vertOverflow="ellipsis" vert="horz" wrap="square" anchor="ctr" anchorCtr="1"/>
        <a:lstStyle/>
        <a:p>
          <a:pPr>
            <a:defRPr sz="900" b="0" i="0" strike="noStrike" kern="1200" baseline="0">
              <a:solidFill>
                <a:sysClr val="windowText" lastClr="000000"/>
              </a:solidFill>
              <a:latin typeface="Arial" panose="020B0604020202020204" pitchFamily="34" charset="0"/>
              <a:ea typeface="+mn-ea"/>
              <a:cs typeface="Arial" panose="020B0604020202020204" pitchFamily="34" charset="0"/>
            </a:defRPr>
          </a:pPr>
          <a:r>
            <a:t/>
          </a:r>
          <a:endParaRPr lang="en-US"/>
        </a:p>
      </txPr>
    </legend>
    <plotVisOnly val="1"/>
    <dispBlanksAs val="gap"/>
  </chart>
  <spPr>
    <a:solidFill>
      <a:schemeClr val="bg1"/>
    </a:solidFill>
    <a:ln w="6350" cap="flat" cmpd="sng" algn="ctr">
      <a:solidFill>
        <a:schemeClr val="tx1"/>
      </a:solidFill>
      <a:prstDash val="solid"/>
      <a:round/>
    </a:ln>
  </spPr>
</chartSpace>
</file>

<file path=xl/charts/chart29.xml><?xml version="1.0" encoding="utf-8"?>
<chartSpace xmlns:a="http://schemas.openxmlformats.org/drawingml/2006/main" xmlns="http://schemas.openxmlformats.org/drawingml/2006/chart">
  <chart>
    <title>
      <tx>
        <rich>
          <a:bodyPr/>
          <a:lstStyle/>
          <a:p>
            <a:pPr>
              <a:defRPr/>
            </a:pPr>
            <a:r>
              <a:rPr lang="en-GB" sz="1800" b="1" i="0" strike="noStrike" baseline="0">
                <effectLst/>
              </a:rPr>
              <a:t>Quarterly average of labour market flows (thousands of people)</a:t>
            </a:r>
            <a:endParaRPr lang="en-GB"/>
          </a:p>
        </rich>
      </tx>
      <overlay val="0"/>
    </title>
    <plotArea>
      <layout/>
      <barChart>
        <barDir val="col"/>
        <grouping val="clustered"/>
        <varyColors val="0"/>
        <ser>
          <idx val="1"/>
          <order val="0"/>
          <tx>
            <strRef>
              <f>'Labour market flows SA'!$BE$25</f>
              <strCache>
                <ptCount val="1"/>
                <pt idx="0">
                  <v>Q1/Q2/Q3 2025 average</v>
                </pt>
              </strCache>
            </strRef>
          </tx>
          <spPr>
            <a:solidFill>
              <a:srgbClr val="D9DDEA"/>
            </a:solidFill>
            <a:ln w="0">
              <a:solidFill>
                <a:srgbClr val="00285F"/>
              </a:solidFill>
              <a:prstDash val="solid"/>
            </a:ln>
          </spPr>
          <invertIfNegative val="0"/>
          <cat>
            <strRef>
              <f>'Labour market flows SA'!$BF$23:$BL$23</f>
              <strCache>
                <ptCount val="7"/>
                <pt idx="0">
                  <v>Employment to Unemployment</v>
                </pt>
                <pt idx="1">
                  <v>Employment to Economic Inactivity</v>
                </pt>
                <pt idx="2">
                  <v>Unemployment to Employment</v>
                </pt>
                <pt idx="3">
                  <v>Unemployment to Economic Inactivity</v>
                </pt>
                <pt idx="4">
                  <v>Economic Inactivity to Employment</v>
                </pt>
                <pt idx="5">
                  <v>Economic Inactivity to Unemployment</v>
                </pt>
                <pt idx="6">
                  <v>Job to job changes</v>
                </pt>
              </strCache>
            </strRef>
          </cat>
          <val>
            <numRef>
              <f>'Labour market flows SA'!$BF$25:$BL$25</f>
              <numCache>
                <formatCode>#,##0,</formatCode>
                <ptCount val="7"/>
                <pt idx="0">
                  <v>328359.5883560273</v>
                </pt>
                <pt idx="1">
                  <v>573277.4586744556</v>
                </pt>
                <pt idx="2">
                  <v>464918.0265440017</v>
                </pt>
                <pt idx="3">
                  <v>313340.465944694</v>
                </pt>
                <pt idx="4">
                  <v>624566.6606628597</v>
                </pt>
                <pt idx="5">
                  <v>512679.4254138283</v>
                </pt>
                <pt idx="6">
                  <v>720861.5117009786</v>
                </pt>
              </numCache>
            </numRef>
          </val>
        </ser>
        <dLbls>
          <showLegendKey val="0"/>
          <showVal val="0"/>
          <showCatName val="0"/>
          <showSerName val="0"/>
          <showPercent val="0"/>
          <showBubbleSize val="0"/>
        </dLbls>
        <gapWidth val="29"/>
        <axId val="1253552912"/>
        <axId val="1"/>
      </barChart>
      <lineChart>
        <grouping val="stacked"/>
        <varyColors val="0"/>
        <ser>
          <idx val="2"/>
          <order val="2"/>
          <tx>
            <strRef>
              <f>'Labour market flows SA'!$BE$24</f>
              <strCache>
                <ptCount val="1"/>
                <pt idx="0">
                  <v>2015-2024 average</v>
                </pt>
              </strCache>
            </strRef>
          </tx>
          <spPr>
            <a:ln>
              <a:noFill/>
              <a:prstDash val="solid"/>
            </a:ln>
          </spPr>
          <marker>
            <symbol val="diamond"/>
            <size val="13"/>
            <spPr>
              <a:solidFill>
                <a:srgbClr val="00285F"/>
              </a:solidFill>
              <a:ln>
                <a:solidFill>
                  <a:srgbClr val="00285F"/>
                </a:solidFill>
                <a:prstDash val="solid"/>
              </a:ln>
            </spPr>
          </marker>
          <cat>
            <strRef>
              <f>'Labour market flows SA'!$BF$23:$BL$23</f>
              <strCache>
                <ptCount val="7"/>
                <pt idx="0">
                  <v>Employment to Unemployment</v>
                </pt>
                <pt idx="1">
                  <v>Employment to Economic Inactivity</v>
                </pt>
                <pt idx="2">
                  <v>Unemployment to Employment</v>
                </pt>
                <pt idx="3">
                  <v>Unemployment to Economic Inactivity</v>
                </pt>
                <pt idx="4">
                  <v>Economic Inactivity to Employment</v>
                </pt>
                <pt idx="5">
                  <v>Economic Inactivity to Unemployment</v>
                </pt>
                <pt idx="6">
                  <v>Job to job changes</v>
                </pt>
              </strCache>
            </strRef>
          </cat>
          <val>
            <numRef>
              <f>'Labour market flows SA'!$BF$24:$BL$24</f>
              <numCache>
                <formatCode>#,##0,</formatCode>
                <ptCount val="7"/>
                <pt idx="0">
                  <v>303490.980366937</v>
                </pt>
                <pt idx="1">
                  <v>586642.3726382086</v>
                </pt>
                <pt idx="2">
                  <v>441692.3939127623</v>
                </pt>
                <pt idx="3">
                  <v>307144.3855280048</v>
                </pt>
                <pt idx="4">
                  <v>579790.4211481893</v>
                </pt>
                <pt idx="5">
                  <v>428111.4281592508</v>
                </pt>
                <pt idx="6">
                  <v>777991.9103496118</v>
                </pt>
              </numCache>
            </numRef>
          </val>
          <smooth val="0"/>
        </ser>
        <dLbls>
          <showLegendKey val="0"/>
          <showVal val="0"/>
          <showCatName val="0"/>
          <showSerName val="0"/>
          <showPercent val="0"/>
          <showBubbleSize val="0"/>
        </dLbls>
        <marker val="1"/>
        <smooth val="0"/>
        <axId val="81857599"/>
        <axId val="395236927"/>
      </lineChart>
      <catAx>
        <axId val="1253552912"/>
        <scaling>
          <orientation val="minMax"/>
        </scaling>
        <delete val="0"/>
        <axPos val="b"/>
        <numFmt formatCode="General" sourceLinked="1"/>
        <majorTickMark val="out"/>
        <minorTickMark val="none"/>
        <tickLblPos val="nextTo"/>
        <spPr>
          <a:noFill/>
          <a:ln w="9525" cap="flat" cmpd="sng" algn="ctr">
            <a:solidFill>
              <a:schemeClr val="tx1"/>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r>
              <a:t/>
            </a:r>
            <a:endParaRPr lang="en-US"/>
          </a:p>
        </txPr>
        <crossAx val="1"/>
        <crosses val="autoZero"/>
        <auto val="1"/>
        <lblAlgn val="ctr"/>
        <lblOffset val="100"/>
        <noMultiLvlLbl val="0"/>
      </catAx>
      <valAx>
        <axId val="1"/>
        <scaling>
          <orientation val="minMax"/>
        </scaling>
        <delete val="0"/>
        <axPos val="l"/>
        <majorGridlines>
          <spPr>
            <a:ln w="9525" cap="flat" cmpd="sng" algn="ctr">
              <a:solidFill>
                <a:schemeClr val="tx1">
                  <a:lumMod val="15000"/>
                  <a:lumOff val="85000"/>
                </a:schemeClr>
              </a:solidFill>
              <a:prstDash val="solid"/>
              <a:round/>
            </a:ln>
          </spPr>
        </majorGridlines>
        <title>
          <tx>
            <rich>
              <a:bodyPr/>
              <a:lstStyle/>
              <a:p>
                <a:pPr>
                  <a:defRPr/>
                </a:pPr>
                <a:r>
                  <a:rPr lang="en-GB" sz="1000" b="0" i="0" strike="noStrike" kern="1200" baseline="0">
                    <a:solidFill>
                      <a:sysClr val="windowText" lastClr="000000"/>
                    </a:solidFill>
                    <a:latin typeface="Arial" panose="020B0604020202020204" pitchFamily="34" charset="0"/>
                    <a:cs typeface="Arial" panose="020B0604020202020204" pitchFamily="34" charset="0"/>
                  </a:rPr>
                  <a:t>Seasonally adjusted, people aged 16-64, UK (thousands)</a:t>
                </a:r>
              </a:p>
            </rich>
          </tx>
          <overlay val="0"/>
        </title>
        <numFmt formatCode="#,##0," sourceLinked="1"/>
        <majorTickMark val="none"/>
        <minorTickMark val="none"/>
        <tickLblPos val="nextTo"/>
        <spPr>
          <a:ln w="9525">
            <a:noFill/>
            <a:prstDash val="solid"/>
          </a:ln>
        </spPr>
        <txPr>
          <a:bodyPr rot="-60000000" spcFirstLastPara="1" vertOverflow="ellipsis" vert="horz" wrap="square" anchor="ctr" anchorCtr="1"/>
          <a:lstStyle/>
          <a:p>
            <a:pPr>
              <a:defRPr sz="900" b="0" i="0" strike="noStrike" kern="1200" baseline="0">
                <a:solidFill>
                  <a:schemeClr val="tx1"/>
                </a:solidFill>
                <a:latin typeface="Arial" panose="020B0604020202020204" pitchFamily="34" charset="0"/>
                <a:ea typeface="+mn-ea"/>
                <a:cs typeface="Arial" panose="020B0604020202020204" pitchFamily="34" charset="0"/>
              </a:defRPr>
            </a:pPr>
            <a:r>
              <a:t/>
            </a:r>
            <a:endParaRPr lang="en-US"/>
          </a:p>
        </txPr>
        <crossAx val="1253552912"/>
        <crosses val="autoZero"/>
        <crossBetween val="between"/>
      </valAx>
      <catAx>
        <axId val="81857599"/>
        <scaling>
          <orientation val="minMax"/>
        </scaling>
        <delete val="1"/>
        <axPos val="b"/>
        <numFmt formatCode="General" sourceLinked="1"/>
        <majorTickMark val="out"/>
        <minorTickMark val="none"/>
        <tickLblPos val="nextTo"/>
        <crossAx val="395236927"/>
        <crosses val="autoZero"/>
        <auto val="1"/>
        <lblAlgn val="ctr"/>
        <lblOffset val="100"/>
        <noMultiLvlLbl val="0"/>
      </catAx>
      <valAx>
        <axId val="395236927"/>
        <scaling>
          <orientation val="minMax"/>
          <max val="800000"/>
        </scaling>
        <delete val="0"/>
        <axPos val="r"/>
        <numFmt formatCode="#,##0," sourceLinked="1"/>
        <majorTickMark val="none"/>
        <minorTickMark val="none"/>
        <spPr>
          <a:ln>
            <a:noFill/>
            <a:prstDash val="solid"/>
          </a:ln>
        </spPr>
        <crossAx val="81857599"/>
        <crosses val="max"/>
        <crossBetween val="between"/>
      </valAx>
    </plotArea>
    <legend>
      <legendPos val="b"/>
      <overlay val="0"/>
      <spPr>
        <a:noFill/>
        <a:ln w="25400">
          <a:noFill/>
          <a:prstDash val="solid"/>
        </a:ln>
      </spPr>
      <txPr>
        <a:bodyPr rot="0" spcFirstLastPara="1" vertOverflow="ellipsis" vert="horz" wrap="square" anchor="ctr" anchorCtr="1"/>
        <a:lstStyle/>
        <a:p>
          <a:pPr>
            <a:defRPr sz="1050" b="0" i="0" strike="noStrike" kern="1200" baseline="0">
              <a:solidFill>
                <a:schemeClr val="tx1">
                  <a:lumMod val="65000"/>
                  <a:lumOff val="35000"/>
                </a:schemeClr>
              </a:solidFill>
              <a:latin typeface="+mn-lt"/>
              <a:ea typeface="+mn-ea"/>
              <a:cs typeface="+mn-cs"/>
            </a:defRPr>
          </a:pPr>
          <a:r>
            <a:t/>
          </a:r>
          <a:endParaRPr lang="en-US"/>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0.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solidFill>
                <a:latin typeface="Arial" panose="020B0604020202020204" pitchFamily="34" charset="0"/>
                <a:ea typeface="+mn-ea"/>
                <a:cs typeface="Arial" panose="020B0604020202020204" pitchFamily="34" charset="0"/>
              </a:defRPr>
            </a:pPr>
            <a:r>
              <a:rPr lang="en-US"/>
              <a:t xml:space="preserve">Real Average Weekly Earnings (Constant 2015 Prices, seasonally adjusted): £ </a:t>
            </a:r>
          </a:p>
        </rich>
      </tx>
      <overlay val="0"/>
      <spPr>
        <a:noFill/>
        <a:ln>
          <a:noFill/>
          <a:prstDash val="solid"/>
        </a:ln>
      </spPr>
      <txPr>
        <a:bodyPr rot="0" spcFirstLastPara="1" vertOverflow="ellipsis" vert="horz" wrap="square" anchor="ctr" anchorCtr="1"/>
        <a:lstStyle/>
        <a:p>
          <a:pPr>
            <a:defRPr sz="1400" b="0" i="0" strike="noStrike" kern="1200" spc="0" baseline="0">
              <a:solidFill>
                <a:schemeClr val="tx1"/>
              </a:solidFill>
              <a:latin typeface="Arial" panose="020B0604020202020204" pitchFamily="34" charset="0"/>
              <a:ea typeface="+mn-ea"/>
              <a:cs typeface="Arial" panose="020B0604020202020204" pitchFamily="34" charset="0"/>
            </a:defRPr>
          </a:pPr>
          <a:r>
            <a:t/>
          </a:r>
          <a:endParaRPr lang="en-US"/>
        </a:p>
      </txPr>
    </title>
    <plotArea>
      <layout/>
      <lineChart>
        <grouping val="standard"/>
        <varyColors val="0"/>
        <ser>
          <idx val="0"/>
          <order val="0"/>
          <tx>
            <strRef>
              <f>'Real Wages Chart'!$C$1</f>
              <strCache>
                <ptCount val="1"/>
                <pt idx="0">
                  <v>Total Pay</v>
                </pt>
              </strCache>
            </strRef>
          </tx>
          <spPr>
            <a:ln w="28575" cap="rnd">
              <a:solidFill>
                <a:srgbClr val="00285F"/>
              </a:solidFill>
              <a:prstDash val="solid"/>
              <a:round/>
            </a:ln>
          </spPr>
          <marker>
            <symbol val="none"/>
            <spPr>
              <a:ln>
                <a:prstDash val="solid"/>
              </a:ln>
            </spPr>
          </marker>
          <cat>
            <numRef>
              <f>'Real Wages Chart'!$A$2:$A$300</f>
              <numCache>
                <formatCode>m/d/yyyy</formatCode>
                <ptCount val="299"/>
                <pt idx="0">
                  <v>36526</v>
                </pt>
                <pt idx="1">
                  <v>36557</v>
                </pt>
                <pt idx="2">
                  <v>36586</v>
                </pt>
                <pt idx="3">
                  <v>36617</v>
                </pt>
                <pt idx="4">
                  <v>36647</v>
                </pt>
                <pt idx="5">
                  <v>36678</v>
                </pt>
                <pt idx="6">
                  <v>36708</v>
                </pt>
                <pt idx="7">
                  <v>36739</v>
                </pt>
                <pt idx="8">
                  <v>36770</v>
                </pt>
                <pt idx="9">
                  <v>36800</v>
                </pt>
                <pt idx="10">
                  <v>36831</v>
                </pt>
                <pt idx="11">
                  <v>36861</v>
                </pt>
                <pt idx="12">
                  <v>36892</v>
                </pt>
                <pt idx="13">
                  <v>36923</v>
                </pt>
                <pt idx="14">
                  <v>36951</v>
                </pt>
                <pt idx="15">
                  <v>36982</v>
                </pt>
                <pt idx="16">
                  <v>37012</v>
                </pt>
                <pt idx="17">
                  <v>37043</v>
                </pt>
                <pt idx="18">
                  <v>37073</v>
                </pt>
                <pt idx="19">
                  <v>37104</v>
                </pt>
                <pt idx="20">
                  <v>37135</v>
                </pt>
                <pt idx="21">
                  <v>37165</v>
                </pt>
                <pt idx="22">
                  <v>37196</v>
                </pt>
                <pt idx="23">
                  <v>37226</v>
                </pt>
                <pt idx="24">
                  <v>37257</v>
                </pt>
                <pt idx="25">
                  <v>37288</v>
                </pt>
                <pt idx="26">
                  <v>37316</v>
                </pt>
                <pt idx="27">
                  <v>37347</v>
                </pt>
                <pt idx="28">
                  <v>37377</v>
                </pt>
                <pt idx="29">
                  <v>37408</v>
                </pt>
                <pt idx="30">
                  <v>37438</v>
                </pt>
                <pt idx="31">
                  <v>37469</v>
                </pt>
                <pt idx="32">
                  <v>37500</v>
                </pt>
                <pt idx="33">
                  <v>37530</v>
                </pt>
                <pt idx="34">
                  <v>37561</v>
                </pt>
                <pt idx="35">
                  <v>37591</v>
                </pt>
                <pt idx="36">
                  <v>37622</v>
                </pt>
                <pt idx="37">
                  <v>37653</v>
                </pt>
                <pt idx="38">
                  <v>37681</v>
                </pt>
                <pt idx="39">
                  <v>37712</v>
                </pt>
                <pt idx="40">
                  <v>37742</v>
                </pt>
                <pt idx="41">
                  <v>37773</v>
                </pt>
                <pt idx="42">
                  <v>37803</v>
                </pt>
                <pt idx="43">
                  <v>37834</v>
                </pt>
                <pt idx="44">
                  <v>37865</v>
                </pt>
                <pt idx="45">
                  <v>37895</v>
                </pt>
                <pt idx="46">
                  <v>37926</v>
                </pt>
                <pt idx="47">
                  <v>37956</v>
                </pt>
                <pt idx="48">
                  <v>37987</v>
                </pt>
                <pt idx="49">
                  <v>38018</v>
                </pt>
                <pt idx="50">
                  <v>38047</v>
                </pt>
                <pt idx="51">
                  <v>38078</v>
                </pt>
                <pt idx="52">
                  <v>38108</v>
                </pt>
                <pt idx="53">
                  <v>38139</v>
                </pt>
                <pt idx="54">
                  <v>38169</v>
                </pt>
                <pt idx="55">
                  <v>38200</v>
                </pt>
                <pt idx="56">
                  <v>38231</v>
                </pt>
                <pt idx="57">
                  <v>38261</v>
                </pt>
                <pt idx="58">
                  <v>38292</v>
                </pt>
                <pt idx="59">
                  <v>38322</v>
                </pt>
                <pt idx="60">
                  <v>38353</v>
                </pt>
                <pt idx="61">
                  <v>38384</v>
                </pt>
                <pt idx="62">
                  <v>38412</v>
                </pt>
                <pt idx="63">
                  <v>38443</v>
                </pt>
                <pt idx="64">
                  <v>38473</v>
                </pt>
                <pt idx="65">
                  <v>38504</v>
                </pt>
                <pt idx="66">
                  <v>38534</v>
                </pt>
                <pt idx="67">
                  <v>38565</v>
                </pt>
                <pt idx="68">
                  <v>38596</v>
                </pt>
                <pt idx="69">
                  <v>38626</v>
                </pt>
                <pt idx="70">
                  <v>38657</v>
                </pt>
                <pt idx="71">
                  <v>38687</v>
                </pt>
                <pt idx="72">
                  <v>38718</v>
                </pt>
                <pt idx="73">
                  <v>38749</v>
                </pt>
                <pt idx="74">
                  <v>38777</v>
                </pt>
                <pt idx="75">
                  <v>38808</v>
                </pt>
                <pt idx="76">
                  <v>38838</v>
                </pt>
                <pt idx="77">
                  <v>38869</v>
                </pt>
                <pt idx="78">
                  <v>38899</v>
                </pt>
                <pt idx="79">
                  <v>38930</v>
                </pt>
                <pt idx="80">
                  <v>38961</v>
                </pt>
                <pt idx="81">
                  <v>38991</v>
                </pt>
                <pt idx="82">
                  <v>39022</v>
                </pt>
                <pt idx="83">
                  <v>39052</v>
                </pt>
                <pt idx="84">
                  <v>39083</v>
                </pt>
                <pt idx="85">
                  <v>39115</v>
                </pt>
                <pt idx="86">
                  <v>39142</v>
                </pt>
                <pt idx="87">
                  <v>39173</v>
                </pt>
                <pt idx="88">
                  <v>39203</v>
                </pt>
                <pt idx="89">
                  <v>39234</v>
                </pt>
                <pt idx="90">
                  <v>39264</v>
                </pt>
                <pt idx="91">
                  <v>39295</v>
                </pt>
                <pt idx="92">
                  <v>39326</v>
                </pt>
                <pt idx="93">
                  <v>39356</v>
                </pt>
                <pt idx="94">
                  <v>39388</v>
                </pt>
                <pt idx="95">
                  <v>39417</v>
                </pt>
                <pt idx="96">
                  <v>39448</v>
                </pt>
                <pt idx="97">
                  <v>39479</v>
                </pt>
                <pt idx="98">
                  <v>39508</v>
                </pt>
                <pt idx="99">
                  <v>39539</v>
                </pt>
                <pt idx="100">
                  <v>39569</v>
                </pt>
                <pt idx="101">
                  <v>39602</v>
                </pt>
                <pt idx="102">
                  <v>39630</v>
                </pt>
                <pt idx="103">
                  <v>39661</v>
                </pt>
                <pt idx="104">
                  <v>39692</v>
                </pt>
                <pt idx="105">
                  <v>39722</v>
                </pt>
                <pt idx="106">
                  <v>39753</v>
                </pt>
                <pt idx="107">
                  <v>39783</v>
                </pt>
                <pt idx="108">
                  <v>39814</v>
                </pt>
                <pt idx="109">
                  <v>39845</v>
                </pt>
                <pt idx="110">
                  <v>39873</v>
                </pt>
                <pt idx="111">
                  <v>39904</v>
                </pt>
                <pt idx="112">
                  <v>39934</v>
                </pt>
                <pt idx="113">
                  <v>39965</v>
                </pt>
                <pt idx="114">
                  <v>39995</v>
                </pt>
                <pt idx="115">
                  <v>40026</v>
                </pt>
                <pt idx="116">
                  <v>40057</v>
                </pt>
                <pt idx="117">
                  <v>40087</v>
                </pt>
                <pt idx="118">
                  <v>40118</v>
                </pt>
                <pt idx="119">
                  <v>40148</v>
                </pt>
                <pt idx="120">
                  <v>40179</v>
                </pt>
                <pt idx="121">
                  <v>40210</v>
                </pt>
                <pt idx="122">
                  <v>40238</v>
                </pt>
                <pt idx="123">
                  <v>40269</v>
                </pt>
                <pt idx="124">
                  <v>40299</v>
                </pt>
                <pt idx="125">
                  <v>40330</v>
                </pt>
                <pt idx="126">
                  <v>40360</v>
                </pt>
                <pt idx="127">
                  <v>40391</v>
                </pt>
                <pt idx="128">
                  <v>40422</v>
                </pt>
                <pt idx="129">
                  <v>40452</v>
                </pt>
                <pt idx="130">
                  <v>40483</v>
                </pt>
                <pt idx="131">
                  <v>40513</v>
                </pt>
                <pt idx="132">
                  <v>40544</v>
                </pt>
                <pt idx="133">
                  <v>40575</v>
                </pt>
                <pt idx="134">
                  <v>40603</v>
                </pt>
                <pt idx="135">
                  <v>40634</v>
                </pt>
                <pt idx="136">
                  <v>40664</v>
                </pt>
                <pt idx="137">
                  <v>40695</v>
                </pt>
                <pt idx="138">
                  <v>40725</v>
                </pt>
                <pt idx="139">
                  <v>40756</v>
                </pt>
                <pt idx="140">
                  <v>40787</v>
                </pt>
                <pt idx="141">
                  <v>40817</v>
                </pt>
                <pt idx="142">
                  <v>40848</v>
                </pt>
                <pt idx="143">
                  <v>40878</v>
                </pt>
                <pt idx="144">
                  <v>40909</v>
                </pt>
                <pt idx="145">
                  <v>40940</v>
                </pt>
                <pt idx="146">
                  <v>40969</v>
                </pt>
                <pt idx="147">
                  <v>41000</v>
                </pt>
                <pt idx="148">
                  <v>41030</v>
                </pt>
                <pt idx="149">
                  <v>41061</v>
                </pt>
                <pt idx="150">
                  <v>41091</v>
                </pt>
                <pt idx="151">
                  <v>41122</v>
                </pt>
                <pt idx="152">
                  <v>41153</v>
                </pt>
                <pt idx="153">
                  <v>41183</v>
                </pt>
                <pt idx="154">
                  <v>41214</v>
                </pt>
                <pt idx="155">
                  <v>41244</v>
                </pt>
                <pt idx="156">
                  <v>41275</v>
                </pt>
                <pt idx="157">
                  <v>41306</v>
                </pt>
                <pt idx="158">
                  <v>41334</v>
                </pt>
                <pt idx="159">
                  <v>41365</v>
                </pt>
                <pt idx="160">
                  <v>41395</v>
                </pt>
                <pt idx="161">
                  <v>41426</v>
                </pt>
                <pt idx="162">
                  <v>41456</v>
                </pt>
                <pt idx="163">
                  <v>41487</v>
                </pt>
                <pt idx="164">
                  <v>41518</v>
                </pt>
                <pt idx="165">
                  <v>41548</v>
                </pt>
                <pt idx="166">
                  <v>41579</v>
                </pt>
                <pt idx="167">
                  <v>41609</v>
                </pt>
                <pt idx="168">
                  <v>41640</v>
                </pt>
                <pt idx="169">
                  <v>41671</v>
                </pt>
                <pt idx="170">
                  <v>41699</v>
                </pt>
                <pt idx="171">
                  <v>41730</v>
                </pt>
                <pt idx="172">
                  <v>41760</v>
                </pt>
                <pt idx="173">
                  <v>41791</v>
                </pt>
                <pt idx="174">
                  <v>41821</v>
                </pt>
                <pt idx="175">
                  <v>41852</v>
                </pt>
                <pt idx="176">
                  <v>41883</v>
                </pt>
                <pt idx="177">
                  <v>41913</v>
                </pt>
                <pt idx="178">
                  <v>41944</v>
                </pt>
                <pt idx="179">
                  <v>41974</v>
                </pt>
                <pt idx="180">
                  <v>42005</v>
                </pt>
                <pt idx="181">
                  <v>42036</v>
                </pt>
                <pt idx="182">
                  <v>42064</v>
                </pt>
                <pt idx="183">
                  <v>42095</v>
                </pt>
                <pt idx="184">
                  <v>42125</v>
                </pt>
                <pt idx="185">
                  <v>42156</v>
                </pt>
                <pt idx="186">
                  <v>42186</v>
                </pt>
                <pt idx="187">
                  <v>42217</v>
                </pt>
                <pt idx="188">
                  <v>42248</v>
                </pt>
                <pt idx="189">
                  <v>42278</v>
                </pt>
                <pt idx="190">
                  <v>42309</v>
                </pt>
                <pt idx="191">
                  <v>42339</v>
                </pt>
                <pt idx="192">
                  <v>42370</v>
                </pt>
                <pt idx="193">
                  <v>42401</v>
                </pt>
                <pt idx="194">
                  <v>42430</v>
                </pt>
                <pt idx="195">
                  <v>42461</v>
                </pt>
                <pt idx="196">
                  <v>42491</v>
                </pt>
                <pt idx="197">
                  <v>42522</v>
                </pt>
                <pt idx="198">
                  <v>42552</v>
                </pt>
                <pt idx="199">
                  <v>42583</v>
                </pt>
                <pt idx="200">
                  <v>42614</v>
                </pt>
                <pt idx="201">
                  <v>42644</v>
                </pt>
                <pt idx="202">
                  <v>42675</v>
                </pt>
                <pt idx="203">
                  <v>42705</v>
                </pt>
                <pt idx="204">
                  <v>42736</v>
                </pt>
                <pt idx="205">
                  <v>42767</v>
                </pt>
                <pt idx="206">
                  <v>42795</v>
                </pt>
                <pt idx="207">
                  <v>42826</v>
                </pt>
                <pt idx="208">
                  <v>42856</v>
                </pt>
                <pt idx="209">
                  <v>42887</v>
                </pt>
                <pt idx="210">
                  <v>42917</v>
                </pt>
                <pt idx="211">
                  <v>42948</v>
                </pt>
                <pt idx="212">
                  <v>42979</v>
                </pt>
                <pt idx="213">
                  <v>43009</v>
                </pt>
                <pt idx="214">
                  <v>43040</v>
                </pt>
                <pt idx="215">
                  <v>43070</v>
                </pt>
                <pt idx="216">
                  <v>43101</v>
                </pt>
                <pt idx="217">
                  <v>43132</v>
                </pt>
                <pt idx="218">
                  <v>43160</v>
                </pt>
                <pt idx="219">
                  <v>43191</v>
                </pt>
                <pt idx="220">
                  <v>43221</v>
                </pt>
                <pt idx="221">
                  <v>43252</v>
                </pt>
                <pt idx="222">
                  <v>43282</v>
                </pt>
                <pt idx="223">
                  <v>43313</v>
                </pt>
                <pt idx="224">
                  <v>43344</v>
                </pt>
                <pt idx="225">
                  <v>43374</v>
                </pt>
                <pt idx="226">
                  <v>43405</v>
                </pt>
                <pt idx="227">
                  <v>43435</v>
                </pt>
                <pt idx="228">
                  <v>43466</v>
                </pt>
                <pt idx="229">
                  <v>43497</v>
                </pt>
                <pt idx="230">
                  <v>43525</v>
                </pt>
                <pt idx="231">
                  <v>43556</v>
                </pt>
                <pt idx="232">
                  <v>43586</v>
                </pt>
                <pt idx="233">
                  <v>43617</v>
                </pt>
                <pt idx="234">
                  <v>43647</v>
                </pt>
                <pt idx="235">
                  <v>43678</v>
                </pt>
                <pt idx="236">
                  <v>43709</v>
                </pt>
                <pt idx="237">
                  <v>43739</v>
                </pt>
                <pt idx="238">
                  <v>43770</v>
                </pt>
                <pt idx="239">
                  <v>43800</v>
                </pt>
                <pt idx="240">
                  <v>43831</v>
                </pt>
                <pt idx="241">
                  <v>43862</v>
                </pt>
                <pt idx="242">
                  <v>43891</v>
                </pt>
                <pt idx="243">
                  <v>43922</v>
                </pt>
                <pt idx="244">
                  <v>43952</v>
                </pt>
                <pt idx="245">
                  <v>43983</v>
                </pt>
                <pt idx="246">
                  <v>44013</v>
                </pt>
                <pt idx="247">
                  <v>44044</v>
                </pt>
                <pt idx="248">
                  <v>44075</v>
                </pt>
                <pt idx="249">
                  <v>44105</v>
                </pt>
                <pt idx="250">
                  <v>44136</v>
                </pt>
                <pt idx="251">
                  <v>44166</v>
                </pt>
                <pt idx="252">
                  <v>44197</v>
                </pt>
                <pt idx="253">
                  <v>44228</v>
                </pt>
                <pt idx="254">
                  <v>44256</v>
                </pt>
                <pt idx="255">
                  <v>44287</v>
                </pt>
                <pt idx="256">
                  <v>44317</v>
                </pt>
                <pt idx="257">
                  <v>44348</v>
                </pt>
                <pt idx="258">
                  <v>44378</v>
                </pt>
                <pt idx="259">
                  <v>44409</v>
                </pt>
                <pt idx="260">
                  <v>44440</v>
                </pt>
                <pt idx="261">
                  <v>44470</v>
                </pt>
                <pt idx="262">
                  <v>44501</v>
                </pt>
                <pt idx="263">
                  <v>44531</v>
                </pt>
                <pt idx="264">
                  <v>44562</v>
                </pt>
                <pt idx="265">
                  <v>44593</v>
                </pt>
                <pt idx="266">
                  <v>44621</v>
                </pt>
                <pt idx="267">
                  <v>44652</v>
                </pt>
                <pt idx="268">
                  <v>44682</v>
                </pt>
                <pt idx="269">
                  <v>44713</v>
                </pt>
                <pt idx="270">
                  <v>44743</v>
                </pt>
                <pt idx="271">
                  <v>44774</v>
                </pt>
                <pt idx="272">
                  <v>44805</v>
                </pt>
                <pt idx="273">
                  <v>44835</v>
                </pt>
                <pt idx="274">
                  <v>44866</v>
                </pt>
                <pt idx="275">
                  <v>44896</v>
                </pt>
                <pt idx="276">
                  <v>44927</v>
                </pt>
                <pt idx="277">
                  <v>44958</v>
                </pt>
                <pt idx="278">
                  <v>44986</v>
                </pt>
                <pt idx="279">
                  <v>45017</v>
                </pt>
                <pt idx="280">
                  <v>45047</v>
                </pt>
                <pt idx="281">
                  <v>45078</v>
                </pt>
                <pt idx="282">
                  <v>45108</v>
                </pt>
                <pt idx="283">
                  <v>45139</v>
                </pt>
                <pt idx="284">
                  <v>45170</v>
                </pt>
                <pt idx="285">
                  <v>45200</v>
                </pt>
                <pt idx="286">
                  <v>45231</v>
                </pt>
                <pt idx="287">
                  <v>45261</v>
                </pt>
                <pt idx="288">
                  <v>45292</v>
                </pt>
                <pt idx="289">
                  <v>45323</v>
                </pt>
                <pt idx="290">
                  <v>45352</v>
                </pt>
                <pt idx="291">
                  <v>45383</v>
                </pt>
                <pt idx="292">
                  <v>45413</v>
                </pt>
                <pt idx="293">
                  <v>45444</v>
                </pt>
                <pt idx="294">
                  <v>45474</v>
                </pt>
                <pt idx="295">
                  <v>45505</v>
                </pt>
                <pt idx="296">
                  <v>45536</v>
                </pt>
                <pt idx="297">
                  <v>45566</v>
                </pt>
                <pt idx="298">
                  <v>45597</v>
                </pt>
              </numCache>
            </numRef>
          </cat>
          <val>
            <numRef>
              <f>'Real Wages Chart'!$C$2:$C$300</f>
              <numCache>
                <formatCode>0</formatCode>
                <ptCount val="299"/>
                <pt idx="0">
                  <v>423.9527356231867</v>
                </pt>
                <pt idx="1">
                  <v>414.2736481092207</v>
                </pt>
                <pt idx="2">
                  <v>429.2198002417559</v>
                </pt>
                <pt idx="3">
                  <v>426.4663760702282</v>
                </pt>
                <pt idx="4">
                  <v>430.207379235945</v>
                </pt>
                <pt idx="5">
                  <v>428.7613729535348</v>
                </pt>
                <pt idx="6">
                  <v>431.7399440374973</v>
                </pt>
                <pt idx="7">
                  <v>434.5230104652888</v>
                </pt>
                <pt idx="8">
                  <v>435.5863965519046</v>
                </pt>
                <pt idx="9">
                  <v>435.9532012475431</v>
                </pt>
                <pt idx="10">
                  <v>437.1481355203839</v>
                </pt>
                <pt idx="11">
                  <v>443.0559891940694</v>
                </pt>
                <pt idx="12">
                  <v>442.9672439031228</v>
                </pt>
                <pt idx="13">
                  <v>446.107649853953</v>
                </pt>
                <pt idx="14">
                  <v>444.8430282951424</v>
                </pt>
                <pt idx="15">
                  <v>446.0218679461746</v>
                </pt>
                <pt idx="16">
                  <v>444.2331741703526</v>
                </pt>
                <pt idx="17">
                  <v>445.7564012007622</v>
                </pt>
                <pt idx="18">
                  <v>446.1247091109193</v>
                </pt>
                <pt idx="19">
                  <v>448.3119244158936</v>
                </pt>
                <pt idx="20">
                  <v>448.9758756431582</v>
                </pt>
                <pt idx="21">
                  <v>451.5368436174289</v>
                </pt>
                <pt idx="22">
                  <v>452.8341026291611</v>
                </pt>
                <pt idx="23">
                  <v>453.2575683613226</v>
                </pt>
                <pt idx="24">
                  <v>451.4586644284526</v>
                </pt>
                <pt idx="25">
                  <v>452.4608170233633</v>
                </pt>
                <pt idx="26">
                  <v>449.2907518000511</v>
                </pt>
                <pt idx="27">
                  <v>456.1482505510946</v>
                </pt>
                <pt idx="28">
                  <v>456.478496331932</v>
                </pt>
                <pt idx="29">
                  <v>458.659510486238</v>
                </pt>
                <pt idx="30">
                  <v>459.1390323747631</v>
                </pt>
                <pt idx="31">
                  <v>457.8939821514708</v>
                </pt>
                <pt idx="32">
                  <v>458.8890913101895</v>
                </pt>
                <pt idx="33">
                  <v>458.199206126189</v>
                </pt>
                <pt idx="34">
                  <v>459.051144834191</v>
                </pt>
                <pt idx="35">
                  <v>457.8435585448687</v>
                </pt>
                <pt idx="36">
                  <v>454.6517530453689</v>
                </pt>
                <pt idx="37">
                  <v>455.0503363050835</v>
                </pt>
                <pt idx="38">
                  <v>461.7823030580163</v>
                </pt>
                <pt idx="39">
                  <v>461.6188815859171</v>
                </pt>
                <pt idx="40">
                  <v>463.5916565537154</v>
                </pt>
                <pt idx="41">
                  <v>465.0884097166306</v>
                </pt>
                <pt idx="42">
                  <v>466.806802145835</v>
                </pt>
                <pt idx="43">
                  <v>466.8154329160313</v>
                </pt>
                <pt idx="44">
                  <v>468.5875711853275</v>
                </pt>
                <pt idx="45">
                  <v>470.2253446439231</v>
                </pt>
                <pt idx="46">
                  <v>470.7185451753099</v>
                </pt>
                <pt idx="47">
                  <v>470.6689756994597</v>
                </pt>
                <pt idx="48">
                  <v>480.7226110446579</v>
                </pt>
                <pt idx="49">
                  <v>464.5318114582283</v>
                </pt>
                <pt idx="50">
                  <v>473.7132286744594</v>
                </pt>
                <pt idx="51">
                  <v>475.1970520132957</v>
                </pt>
                <pt idx="52">
                  <v>476.5039119646892</v>
                </pt>
                <pt idx="53">
                  <v>476.6515466407294</v>
                </pt>
                <pt idx="54">
                  <v>477.8383748015942</v>
                </pt>
                <pt idx="55">
                  <v>480.7447967123852</v>
                </pt>
                <pt idx="56">
                  <v>482.7413753143398</v>
                </pt>
                <pt idx="57">
                  <v>484.612836364599</v>
                </pt>
                <pt idx="58">
                  <v>483.6560548703661</v>
                </pt>
                <pt idx="59">
                  <v>484.0761928142118</v>
                </pt>
                <pt idx="60">
                  <v>491.4959514459453</v>
                </pt>
                <pt idx="61">
                  <v>482.2812745150296</v>
                </pt>
                <pt idx="62">
                  <v>484.1639415273246</v>
                </pt>
                <pt idx="63">
                  <v>487.6392813111012</v>
                </pt>
                <pt idx="64">
                  <v>488.1751066789312</v>
                </pt>
                <pt idx="65">
                  <v>488.0842640997931</v>
                </pt>
                <pt idx="66">
                  <v>489.9000507660985</v>
                </pt>
                <pt idx="67">
                  <v>493.7508566617747</v>
                </pt>
                <pt idx="68">
                  <v>493.9780756869766</v>
                </pt>
                <pt idx="69">
                  <v>494.3809567506315</v>
                </pt>
                <pt idx="70">
                  <v>496.561732749891</v>
                </pt>
                <pt idx="71">
                  <v>496.2506435566318</v>
                </pt>
                <pt idx="72">
                  <v>497.1490373810102</v>
                </pt>
                <pt idx="73">
                  <v>498.7002821669137</v>
                </pt>
                <pt idx="74">
                  <v>503.206049929877</v>
                </pt>
                <pt idx="75">
                  <v>498.6314539565763</v>
                </pt>
                <pt idx="76">
                  <v>499.7902366326682</v>
                </pt>
                <pt idx="77">
                  <v>502.6846758065035</v>
                </pt>
                <pt idx="78">
                  <v>501.4416751571263</v>
                </pt>
                <pt idx="79">
                  <v>499.9357744302134</v>
                </pt>
                <pt idx="80">
                  <v>500.6618099379339</v>
                </pt>
                <pt idx="81">
                  <v>503.9918544929649</v>
                </pt>
                <pt idx="82">
                  <v>504.5204683857282</v>
                </pt>
                <pt idx="83">
                  <v>509.5780331612511</v>
                </pt>
                <pt idx="84">
                  <v>512.9466860093519</v>
                </pt>
                <pt idx="85">
                  <v>518.0320134669023</v>
                </pt>
                <pt idx="86">
                  <v>510.2718736727569</v>
                </pt>
                <pt idx="87">
                  <v>506.3830683381075</v>
                </pt>
                <pt idx="88">
                  <v>510.6718111020402</v>
                </pt>
                <pt idx="89">
                  <v>512.921279608459</v>
                </pt>
                <pt idx="90">
                  <v>515.7871856796996</v>
                </pt>
                <pt idx="91">
                  <v>517.1977891577303</v>
                </pt>
                <pt idx="92">
                  <v>519.2658862919728</v>
                </pt>
                <pt idx="93">
                  <v>514.7137214296746</v>
                </pt>
                <pt idx="94">
                  <v>517.4283775477671</v>
                </pt>
                <pt idx="95">
                  <v>514.9024319242592</v>
                </pt>
                <pt idx="96">
                  <v>520.3647352883661</v>
                </pt>
                <pt idx="97">
                  <v>525.3864977125739</v>
                </pt>
                <pt idx="98">
                  <v>522.637894127914</v>
                </pt>
                <pt idx="99">
                  <v>515.270138434468</v>
                </pt>
                <pt idx="100">
                  <v>514.879266298963</v>
                </pt>
                <pt idx="101">
                  <v>510.5778409351231</v>
                </pt>
                <pt idx="102">
                  <v>510.6704717541616</v>
                </pt>
                <pt idx="103">
                  <v>508.8277273914671</v>
                </pt>
                <pt idx="104">
                  <v>506.7825105808557</v>
                </pt>
                <pt idx="105">
                  <v>509.8311521506824</v>
                </pt>
                <pt idx="106">
                  <v>508.5390407328717</v>
                </pt>
                <pt idx="107">
                  <v>512.5819245766916</v>
                </pt>
                <pt idx="108">
                  <v>497.445541322698</v>
                </pt>
                <pt idx="109">
                  <v>479.2611370882536</v>
                </pt>
                <pt idx="110">
                  <v>504.4267418093509</v>
                </pt>
                <pt idx="111">
                  <v>510.3284276217047</v>
                </pt>
                <pt idx="112">
                  <v>508.093295719247</v>
                </pt>
                <pt idx="113">
                  <v>506.7630767983979</v>
                </pt>
                <pt idx="114">
                  <v>503.7707613224335</v>
                </pt>
                <pt idx="115">
                  <v>504.0420804137034</v>
                </pt>
                <pt idx="116">
                  <v>504.9545108755863</v>
                </pt>
                <pt idx="117">
                  <v>503.9321597719447</v>
                </pt>
                <pt idx="118">
                  <v>502.6289723522962</v>
                </pt>
                <pt idx="119">
                  <v>502.8358738553872</v>
                </pt>
                <pt idx="120">
                  <v>494.2565159638652</v>
                </pt>
                <pt idx="121">
                  <v>505.8944844918499</v>
                </pt>
                <pt idx="122">
                  <v>499.2846667169327</v>
                </pt>
                <pt idx="123">
                  <v>497.8851359121658</v>
                </pt>
                <pt idx="124">
                  <v>498.5418757845994</v>
                </pt>
                <pt idx="125">
                  <v>496.2755323972142</v>
                </pt>
                <pt idx="126">
                  <v>496.5574686854379</v>
                </pt>
                <pt idx="127">
                  <v>497.1510702925123</v>
                </pt>
                <pt idx="128">
                  <v>498.0828254862719</v>
                </pt>
                <pt idx="129">
                  <v>496.7325015884898</v>
                </pt>
                <pt idx="130">
                  <v>496.0483209542633</v>
                </pt>
                <pt idx="131">
                  <v>493.9140421273949</v>
                </pt>
                <pt idx="132">
                  <v>497.1569213029028</v>
                </pt>
                <pt idx="133">
                  <v>493.0590240151154</v>
                </pt>
                <pt idx="134">
                  <v>493.2590120810486</v>
                </pt>
                <pt idx="135">
                  <v>486.8438924594511</v>
                </pt>
                <pt idx="136">
                  <v>487.8280989416632</v>
                </pt>
                <pt idx="137">
                  <v>490.0091965191731</v>
                </pt>
                <pt idx="138">
                  <v>488.2090086552333</v>
                </pt>
                <pt idx="139">
                  <v>484.5638484035862</v>
                </pt>
                <pt idx="140">
                  <v>482.6072252791598</v>
                </pt>
                <pt idx="141">
                  <v>483.1202648711601</v>
                </pt>
                <pt idx="142">
                  <v>483.0314228735279</v>
                </pt>
                <pt idx="143">
                  <v>482.1735644368721</v>
                </pt>
                <pt idx="144">
                  <v>480.8746863316335</v>
                </pt>
                <pt idx="145">
                  <v>481.645970233609</v>
                </pt>
                <pt idx="146">
                  <v>480.62878919049</v>
                </pt>
                <pt idx="147">
                  <v>482.203513853991</v>
                </pt>
                <pt idx="148">
                  <v>482.6506938502872</v>
                </pt>
                <pt idx="149">
                  <v>483.6939715490855</v>
                </pt>
                <pt idx="150">
                  <v>483.0389166537345</v>
                </pt>
                <pt idx="151">
                  <v>483.2621010570695</v>
                </pt>
                <pt idx="152">
                  <v>480.1075160211866</v>
                </pt>
                <pt idx="153">
                  <v>477.449393119311</v>
                </pt>
                <pt idx="154">
                  <v>477.5176125709011</v>
                </pt>
                <pt idx="155">
                  <v>474.9127265669494</v>
                </pt>
                <pt idx="156">
                  <v>473.8358635685465</v>
                </pt>
                <pt idx="157">
                  <v>473.2768668304254</v>
                </pt>
                <pt idx="158">
                  <v>464.2012267761367</v>
                </pt>
                <pt idx="159">
                  <v>488.1623836838987</v>
                </pt>
                <pt idx="160">
                  <v>477.2053441469166</v>
                </pt>
                <pt idx="161">
                  <v>474.9783359439771</v>
                </pt>
                <pt idx="162">
                  <v>473.5952919691961</v>
                </pt>
                <pt idx="163">
                  <v>472.8955029984544</v>
                </pt>
                <pt idx="164">
                  <v>472.2126807542176</v>
                </pt>
                <pt idx="165">
                  <v>471.8821756909661</v>
                </pt>
                <pt idx="166">
                  <v>471.2387207786301</v>
                </pt>
                <pt idx="167">
                  <v>471.5572171231327</v>
                </pt>
                <pt idx="168">
                  <v>471.9242705521234</v>
                </pt>
                <pt idx="169">
                  <v>474.8041690827878</v>
                </pt>
                <pt idx="170">
                  <v>463.8572793165464</v>
                </pt>
                <pt idx="171">
                  <v>470.8237134619744</v>
                </pt>
                <pt idx="172">
                  <v>470.7279074946977</v>
                </pt>
                <pt idx="173">
                  <v>469.6520165829875</v>
                </pt>
                <pt idx="174">
                  <v>468.3328401607716</v>
                </pt>
                <pt idx="175">
                  <v>469.8006598240982</v>
                </pt>
                <pt idx="176">
                  <v>473.0583844474181</v>
                </pt>
                <pt idx="177">
                  <v>474.713256240218</v>
                </pt>
                <pt idx="178">
                  <v>475.6283701203217</v>
                </pt>
                <pt idx="179">
                  <v>479.7676086934662</v>
                </pt>
                <pt idx="180">
                  <v>477.0775937394691</v>
                </pt>
                <pt idx="181">
                  <v>481.3874095829543</v>
                </pt>
                <pt idx="182">
                  <v>482.237657664355</v>
                </pt>
                <pt idx="183">
                  <v>483.3909894952147</v>
                </pt>
                <pt idx="184">
                  <v>482.7712715049826</v>
                </pt>
                <pt idx="185">
                  <v>480.7435925478287</v>
                </pt>
                <pt idx="186">
                  <v>484.1358747742927</v>
                </pt>
                <pt idx="187">
                  <v>484.4571632911409</v>
                </pt>
                <pt idx="188">
                  <v>483.2878092282187</v>
                </pt>
                <pt idx="189">
                  <v>483.7076489746225</v>
                </pt>
                <pt idx="190">
                  <v>484.2955420521973</v>
                </pt>
                <pt idx="191">
                  <v>487.1239109747414</v>
                </pt>
                <pt idx="192">
                  <v>488.9561873838671</v>
                </pt>
                <pt idx="193">
                  <v>487.5866491701898</v>
                </pt>
                <pt idx="194">
                  <v>489.4588736679949</v>
                </pt>
                <pt idx="195">
                  <v>495.8658293400562</v>
                </pt>
                <pt idx="196">
                  <v>492.9978125318022</v>
                </pt>
                <pt idx="197">
                  <v>491.6879713630138</v>
                </pt>
                <pt idx="198">
                  <v>493.6903209203032</v>
                </pt>
                <pt idx="199">
                  <v>492.1218744173946</v>
                </pt>
                <pt idx="200">
                  <v>491.2113740701261</v>
                </pt>
                <pt idx="201">
                  <v>492.3107423622957</v>
                </pt>
                <pt idx="202">
                  <v>492.749224655239</v>
                </pt>
                <pt idx="203">
                  <v>488.5359344806099</v>
                </pt>
                <pt idx="204">
                  <v>487.7968189931495</v>
                </pt>
                <pt idx="205">
                  <v>489.4938434718862</v>
                </pt>
                <pt idx="206">
                  <v>490.287890075089</v>
                </pt>
                <pt idx="207">
                  <v>489.2911357051161</v>
                </pt>
                <pt idx="208">
                  <v>489.2387845039152</v>
                </pt>
                <pt idx="209">
                  <v>493.1535332500951</v>
                </pt>
                <pt idx="210">
                  <v>488.8962325400813</v>
                </pt>
                <pt idx="211">
                  <v>489.9925838376786</v>
                </pt>
                <pt idx="212">
                  <v>490.8183001745638</v>
                </pt>
                <pt idx="213">
                  <v>489.1160315880625</v>
                </pt>
                <pt idx="214">
                  <v>488.5200005286385</v>
                </pt>
                <pt idx="215">
                  <v>488.9279540594288</v>
                </pt>
                <pt idx="216">
                  <v>485.376037207565</v>
                </pt>
                <pt idx="217">
                  <v>488.3467595564658</v>
                </pt>
                <pt idx="218">
                  <v>491.5884740455151</v>
                </pt>
                <pt idx="219">
                  <v>491.1613245967412</v>
                </pt>
                <pt idx="220">
                  <v>490.5754995882044</v>
                </pt>
                <pt idx="221">
                  <v>492.3899930731705</v>
                </pt>
                <pt idx="222">
                  <v>492.4533397954176</v>
                </pt>
                <pt idx="223">
                  <v>493.6239547536646</v>
                </pt>
                <pt idx="224">
                  <v>492.9050343054233</v>
                </pt>
                <pt idx="225">
                  <v>497.2815820644527</v>
                </pt>
                <pt idx="226">
                  <v>492.6299070071894</v>
                </pt>
                <pt idx="227">
                  <v>493.2013442161546</v>
                </pt>
                <pt idx="228">
                  <v>493.8884878358051</v>
                </pt>
                <pt idx="229">
                  <v>494.8459971021814</v>
                </pt>
                <pt idx="230">
                  <v>495.5847068011163</v>
                </pt>
                <pt idx="231">
                  <v>499.8902066582861</v>
                </pt>
                <pt idx="232">
                  <v>501.2132982972409</v>
                </pt>
                <pt idx="233">
                  <v>502.2056279047813</v>
                </pt>
                <pt idx="234">
                  <v>502.6472114297162</v>
                </pt>
                <pt idx="235">
                  <v>501.5745125268292</v>
                </pt>
                <pt idx="236">
                  <v>503.4284226587555</v>
                </pt>
                <pt idx="237">
                  <v>502.0436793680371</v>
                </pt>
                <pt idx="238">
                  <v>501.4574106562132</v>
                </pt>
                <pt idx="239">
                  <v>498.458132891785</v>
                </pt>
                <pt idx="240">
                  <v>499.3283792243051</v>
                </pt>
                <pt idx="241">
                  <v>498.0320458211455</v>
                </pt>
                <pt idx="242">
                  <v>493.5631612163727</v>
                </pt>
                <pt idx="243">
                  <v>492.7676755153485</v>
                </pt>
                <pt idx="244">
                  <v>493.6013977684358</v>
                </pt>
                <pt idx="245">
                  <v>492.2110791327934</v>
                </pt>
                <pt idx="246">
                  <v>496.4152553461561</v>
                </pt>
                <pt idx="247">
                  <v>510.1753238003429</v>
                </pt>
                <pt idx="248">
                  <v>513.1053767211267</v>
                </pt>
                <pt idx="249">
                  <v>517.224046412948</v>
                </pt>
                <pt idx="250">
                  <v>523.7313453518624</v>
                </pt>
                <pt idx="251">
                  <v>520.7483411123063</v>
                </pt>
                <pt idx="252">
                  <v>517.097209487335</v>
                </pt>
                <pt idx="253">
                  <v>514.3787208583906</v>
                </pt>
                <pt idx="254">
                  <v>510.3629056465513</v>
                </pt>
                <pt idx="255">
                  <v>529.0239693741864</v>
                </pt>
                <pt idx="256">
                  <v>528.9438292870192</v>
                </pt>
                <pt idx="257">
                  <v>522.5943240796882</v>
                </pt>
                <pt idx="258">
                  <v>522.2193980973278</v>
                </pt>
                <pt idx="259">
                  <v>522.2449123102838</v>
                </pt>
                <pt idx="260">
                  <v>521.1979509373452</v>
                </pt>
                <pt idx="261">
                  <v>520.3794681351962</v>
                </pt>
                <pt idx="262">
                  <v>516.7467633846915</v>
                </pt>
                <pt idx="263">
                  <v>525.1967873363085</v>
                </pt>
                <pt idx="264">
                  <v>517.6894021222417</v>
                </pt>
                <pt idx="265">
                  <v>515.1264590615689</v>
                </pt>
                <pt idx="266">
                  <v>524.1967098025643</v>
                </pt>
                <pt idx="267">
                  <v>509.6695485018957</v>
                </pt>
                <pt idx="268">
                  <v>506.3108698467435</v>
                </pt>
                <pt idx="269">
                  <v>507.6460074130071</v>
                </pt>
                <pt idx="270">
                  <v>502.5201533827685</v>
                </pt>
                <pt idx="271">
                  <v>504.2052307621948</v>
                </pt>
                <pt idx="272">
                  <v>500.7540566044968</v>
                </pt>
                <pt idx="273">
                  <v>499.8010417035032</v>
                </pt>
                <pt idx="274">
                  <v>500.7054469741886</v>
                </pt>
                <pt idx="275">
                  <v>499.3515690805183</v>
                </pt>
                <pt idx="276">
                  <v>500.2961651572418</v>
                </pt>
                <pt idx="277">
                  <v>500.1481461615433</v>
                </pt>
                <pt idx="278">
                  <v>502.2714356851532</v>
                </pt>
                <pt idx="279">
                  <v>504.13928213508</v>
                </pt>
                <pt idx="280">
                  <v>503.177715094895</v>
                </pt>
                <pt idx="281">
                  <v>513.2936573671471</v>
                </pt>
                <pt idx="282">
                  <v>508.7293796770006</v>
                </pt>
                <pt idx="283">
                  <v>506.9322660775817</v>
                </pt>
                <pt idx="284">
                  <v>507.7867058468962</v>
                </pt>
                <pt idx="285">
                  <v>506.8012962301462</v>
                </pt>
                <pt idx="286">
                  <v>509.1735411891175</v>
                </pt>
                <pt idx="287">
                  <v>508.6806365463399</v>
                </pt>
                <pt idx="288">
                  <v>508.9592369080323</v>
                </pt>
                <pt idx="289">
                  <v>511.8841007024816</v>
                </pt>
                <pt idx="290">
                  <v>516.3192689316164</v>
                </pt>
                <pt idx="291">
                  <v>519.7291419720707</v>
                </pt>
                <pt idx="292">
                  <v>519.7631537719475</v>
                </pt>
                <pt idx="293">
                  <v>519.2429341920189</v>
                </pt>
                <pt idx="294">
                  <v>519.5182525333007</v>
                </pt>
                <pt idx="295">
                  <v>519.8382426983419</v>
                </pt>
                <pt idx="296">
                  <v>523.6319056318453</v>
                </pt>
                <pt idx="297">
                  <v>525.4221593755489</v>
                </pt>
                <pt idx="298">
                  <v>523.0255498250269</v>
                </pt>
              </numCache>
            </numRef>
          </val>
          <smooth val="0"/>
        </ser>
        <ser>
          <idx val="1"/>
          <order val="1"/>
          <tx>
            <strRef>
              <f>'Real Wages Chart'!$D$1</f>
              <strCache>
                <ptCount val="1"/>
                <pt idx="0">
                  <v>Regular Pay</v>
                </pt>
              </strCache>
            </strRef>
          </tx>
          <spPr>
            <a:ln w="28575" cap="rnd">
              <a:solidFill>
                <a:srgbClr val="A90083"/>
              </a:solidFill>
              <a:prstDash val="solid"/>
              <a:round/>
            </a:ln>
          </spPr>
          <marker>
            <symbol val="none"/>
            <spPr>
              <a:ln>
                <a:prstDash val="solid"/>
              </a:ln>
            </spPr>
          </marker>
          <cat>
            <numRef>
              <f>'Real Wages Chart'!$A$2:$A$300</f>
              <numCache>
                <formatCode>m/d/yyyy</formatCode>
                <ptCount val="299"/>
                <pt idx="0">
                  <v>36526</v>
                </pt>
                <pt idx="1">
                  <v>36557</v>
                </pt>
                <pt idx="2">
                  <v>36586</v>
                </pt>
                <pt idx="3">
                  <v>36617</v>
                </pt>
                <pt idx="4">
                  <v>36647</v>
                </pt>
                <pt idx="5">
                  <v>36678</v>
                </pt>
                <pt idx="6">
                  <v>36708</v>
                </pt>
                <pt idx="7">
                  <v>36739</v>
                </pt>
                <pt idx="8">
                  <v>36770</v>
                </pt>
                <pt idx="9">
                  <v>36800</v>
                </pt>
                <pt idx="10">
                  <v>36831</v>
                </pt>
                <pt idx="11">
                  <v>36861</v>
                </pt>
                <pt idx="12">
                  <v>36892</v>
                </pt>
                <pt idx="13">
                  <v>36923</v>
                </pt>
                <pt idx="14">
                  <v>36951</v>
                </pt>
                <pt idx="15">
                  <v>36982</v>
                </pt>
                <pt idx="16">
                  <v>37012</v>
                </pt>
                <pt idx="17">
                  <v>37043</v>
                </pt>
                <pt idx="18">
                  <v>37073</v>
                </pt>
                <pt idx="19">
                  <v>37104</v>
                </pt>
                <pt idx="20">
                  <v>37135</v>
                </pt>
                <pt idx="21">
                  <v>37165</v>
                </pt>
                <pt idx="22">
                  <v>37196</v>
                </pt>
                <pt idx="23">
                  <v>37226</v>
                </pt>
                <pt idx="24">
                  <v>37257</v>
                </pt>
                <pt idx="25">
                  <v>37288</v>
                </pt>
                <pt idx="26">
                  <v>37316</v>
                </pt>
                <pt idx="27">
                  <v>37347</v>
                </pt>
                <pt idx="28">
                  <v>37377</v>
                </pt>
                <pt idx="29">
                  <v>37408</v>
                </pt>
                <pt idx="30">
                  <v>37438</v>
                </pt>
                <pt idx="31">
                  <v>37469</v>
                </pt>
                <pt idx="32">
                  <v>37500</v>
                </pt>
                <pt idx="33">
                  <v>37530</v>
                </pt>
                <pt idx="34">
                  <v>37561</v>
                </pt>
                <pt idx="35">
                  <v>37591</v>
                </pt>
                <pt idx="36">
                  <v>37622</v>
                </pt>
                <pt idx="37">
                  <v>37653</v>
                </pt>
                <pt idx="38">
                  <v>37681</v>
                </pt>
                <pt idx="39">
                  <v>37712</v>
                </pt>
                <pt idx="40">
                  <v>37742</v>
                </pt>
                <pt idx="41">
                  <v>37773</v>
                </pt>
                <pt idx="42">
                  <v>37803</v>
                </pt>
                <pt idx="43">
                  <v>37834</v>
                </pt>
                <pt idx="44">
                  <v>37865</v>
                </pt>
                <pt idx="45">
                  <v>37895</v>
                </pt>
                <pt idx="46">
                  <v>37926</v>
                </pt>
                <pt idx="47">
                  <v>37956</v>
                </pt>
                <pt idx="48">
                  <v>37987</v>
                </pt>
                <pt idx="49">
                  <v>38018</v>
                </pt>
                <pt idx="50">
                  <v>38047</v>
                </pt>
                <pt idx="51">
                  <v>38078</v>
                </pt>
                <pt idx="52">
                  <v>38108</v>
                </pt>
                <pt idx="53">
                  <v>38139</v>
                </pt>
                <pt idx="54">
                  <v>38169</v>
                </pt>
                <pt idx="55">
                  <v>38200</v>
                </pt>
                <pt idx="56">
                  <v>38231</v>
                </pt>
                <pt idx="57">
                  <v>38261</v>
                </pt>
                <pt idx="58">
                  <v>38292</v>
                </pt>
                <pt idx="59">
                  <v>38322</v>
                </pt>
                <pt idx="60">
                  <v>38353</v>
                </pt>
                <pt idx="61">
                  <v>38384</v>
                </pt>
                <pt idx="62">
                  <v>38412</v>
                </pt>
                <pt idx="63">
                  <v>38443</v>
                </pt>
                <pt idx="64">
                  <v>38473</v>
                </pt>
                <pt idx="65">
                  <v>38504</v>
                </pt>
                <pt idx="66">
                  <v>38534</v>
                </pt>
                <pt idx="67">
                  <v>38565</v>
                </pt>
                <pt idx="68">
                  <v>38596</v>
                </pt>
                <pt idx="69">
                  <v>38626</v>
                </pt>
                <pt idx="70">
                  <v>38657</v>
                </pt>
                <pt idx="71">
                  <v>38687</v>
                </pt>
                <pt idx="72">
                  <v>38718</v>
                </pt>
                <pt idx="73">
                  <v>38749</v>
                </pt>
                <pt idx="74">
                  <v>38777</v>
                </pt>
                <pt idx="75">
                  <v>38808</v>
                </pt>
                <pt idx="76">
                  <v>38838</v>
                </pt>
                <pt idx="77">
                  <v>38869</v>
                </pt>
                <pt idx="78">
                  <v>38899</v>
                </pt>
                <pt idx="79">
                  <v>38930</v>
                </pt>
                <pt idx="80">
                  <v>38961</v>
                </pt>
                <pt idx="81">
                  <v>38991</v>
                </pt>
                <pt idx="82">
                  <v>39022</v>
                </pt>
                <pt idx="83">
                  <v>39052</v>
                </pt>
                <pt idx="84">
                  <v>39083</v>
                </pt>
                <pt idx="85">
                  <v>39115</v>
                </pt>
                <pt idx="86">
                  <v>39142</v>
                </pt>
                <pt idx="87">
                  <v>39173</v>
                </pt>
                <pt idx="88">
                  <v>39203</v>
                </pt>
                <pt idx="89">
                  <v>39234</v>
                </pt>
                <pt idx="90">
                  <v>39264</v>
                </pt>
                <pt idx="91">
                  <v>39295</v>
                </pt>
                <pt idx="92">
                  <v>39326</v>
                </pt>
                <pt idx="93">
                  <v>39356</v>
                </pt>
                <pt idx="94">
                  <v>39388</v>
                </pt>
                <pt idx="95">
                  <v>39417</v>
                </pt>
                <pt idx="96">
                  <v>39448</v>
                </pt>
                <pt idx="97">
                  <v>39479</v>
                </pt>
                <pt idx="98">
                  <v>39508</v>
                </pt>
                <pt idx="99">
                  <v>39539</v>
                </pt>
                <pt idx="100">
                  <v>39569</v>
                </pt>
                <pt idx="101">
                  <v>39602</v>
                </pt>
                <pt idx="102">
                  <v>39630</v>
                </pt>
                <pt idx="103">
                  <v>39661</v>
                </pt>
                <pt idx="104">
                  <v>39692</v>
                </pt>
                <pt idx="105">
                  <v>39722</v>
                </pt>
                <pt idx="106">
                  <v>39753</v>
                </pt>
                <pt idx="107">
                  <v>39783</v>
                </pt>
                <pt idx="108">
                  <v>39814</v>
                </pt>
                <pt idx="109">
                  <v>39845</v>
                </pt>
                <pt idx="110">
                  <v>39873</v>
                </pt>
                <pt idx="111">
                  <v>39904</v>
                </pt>
                <pt idx="112">
                  <v>39934</v>
                </pt>
                <pt idx="113">
                  <v>39965</v>
                </pt>
                <pt idx="114">
                  <v>39995</v>
                </pt>
                <pt idx="115">
                  <v>40026</v>
                </pt>
                <pt idx="116">
                  <v>40057</v>
                </pt>
                <pt idx="117">
                  <v>40087</v>
                </pt>
                <pt idx="118">
                  <v>40118</v>
                </pt>
                <pt idx="119">
                  <v>40148</v>
                </pt>
                <pt idx="120">
                  <v>40179</v>
                </pt>
                <pt idx="121">
                  <v>40210</v>
                </pt>
                <pt idx="122">
                  <v>40238</v>
                </pt>
                <pt idx="123">
                  <v>40269</v>
                </pt>
                <pt idx="124">
                  <v>40299</v>
                </pt>
                <pt idx="125">
                  <v>40330</v>
                </pt>
                <pt idx="126">
                  <v>40360</v>
                </pt>
                <pt idx="127">
                  <v>40391</v>
                </pt>
                <pt idx="128">
                  <v>40422</v>
                </pt>
                <pt idx="129">
                  <v>40452</v>
                </pt>
                <pt idx="130">
                  <v>40483</v>
                </pt>
                <pt idx="131">
                  <v>40513</v>
                </pt>
                <pt idx="132">
                  <v>40544</v>
                </pt>
                <pt idx="133">
                  <v>40575</v>
                </pt>
                <pt idx="134">
                  <v>40603</v>
                </pt>
                <pt idx="135">
                  <v>40634</v>
                </pt>
                <pt idx="136">
                  <v>40664</v>
                </pt>
                <pt idx="137">
                  <v>40695</v>
                </pt>
                <pt idx="138">
                  <v>40725</v>
                </pt>
                <pt idx="139">
                  <v>40756</v>
                </pt>
                <pt idx="140">
                  <v>40787</v>
                </pt>
                <pt idx="141">
                  <v>40817</v>
                </pt>
                <pt idx="142">
                  <v>40848</v>
                </pt>
                <pt idx="143">
                  <v>40878</v>
                </pt>
                <pt idx="144">
                  <v>40909</v>
                </pt>
                <pt idx="145">
                  <v>40940</v>
                </pt>
                <pt idx="146">
                  <v>40969</v>
                </pt>
                <pt idx="147">
                  <v>41000</v>
                </pt>
                <pt idx="148">
                  <v>41030</v>
                </pt>
                <pt idx="149">
                  <v>41061</v>
                </pt>
                <pt idx="150">
                  <v>41091</v>
                </pt>
                <pt idx="151">
                  <v>41122</v>
                </pt>
                <pt idx="152">
                  <v>41153</v>
                </pt>
                <pt idx="153">
                  <v>41183</v>
                </pt>
                <pt idx="154">
                  <v>41214</v>
                </pt>
                <pt idx="155">
                  <v>41244</v>
                </pt>
                <pt idx="156">
                  <v>41275</v>
                </pt>
                <pt idx="157">
                  <v>41306</v>
                </pt>
                <pt idx="158">
                  <v>41334</v>
                </pt>
                <pt idx="159">
                  <v>41365</v>
                </pt>
                <pt idx="160">
                  <v>41395</v>
                </pt>
                <pt idx="161">
                  <v>41426</v>
                </pt>
                <pt idx="162">
                  <v>41456</v>
                </pt>
                <pt idx="163">
                  <v>41487</v>
                </pt>
                <pt idx="164">
                  <v>41518</v>
                </pt>
                <pt idx="165">
                  <v>41548</v>
                </pt>
                <pt idx="166">
                  <v>41579</v>
                </pt>
                <pt idx="167">
                  <v>41609</v>
                </pt>
                <pt idx="168">
                  <v>41640</v>
                </pt>
                <pt idx="169">
                  <v>41671</v>
                </pt>
                <pt idx="170">
                  <v>41699</v>
                </pt>
                <pt idx="171">
                  <v>41730</v>
                </pt>
                <pt idx="172">
                  <v>41760</v>
                </pt>
                <pt idx="173">
                  <v>41791</v>
                </pt>
                <pt idx="174">
                  <v>41821</v>
                </pt>
                <pt idx="175">
                  <v>41852</v>
                </pt>
                <pt idx="176">
                  <v>41883</v>
                </pt>
                <pt idx="177">
                  <v>41913</v>
                </pt>
                <pt idx="178">
                  <v>41944</v>
                </pt>
                <pt idx="179">
                  <v>41974</v>
                </pt>
                <pt idx="180">
                  <v>42005</v>
                </pt>
                <pt idx="181">
                  <v>42036</v>
                </pt>
                <pt idx="182">
                  <v>42064</v>
                </pt>
                <pt idx="183">
                  <v>42095</v>
                </pt>
                <pt idx="184">
                  <v>42125</v>
                </pt>
                <pt idx="185">
                  <v>42156</v>
                </pt>
                <pt idx="186">
                  <v>42186</v>
                </pt>
                <pt idx="187">
                  <v>42217</v>
                </pt>
                <pt idx="188">
                  <v>42248</v>
                </pt>
                <pt idx="189">
                  <v>42278</v>
                </pt>
                <pt idx="190">
                  <v>42309</v>
                </pt>
                <pt idx="191">
                  <v>42339</v>
                </pt>
                <pt idx="192">
                  <v>42370</v>
                </pt>
                <pt idx="193">
                  <v>42401</v>
                </pt>
                <pt idx="194">
                  <v>42430</v>
                </pt>
                <pt idx="195">
                  <v>42461</v>
                </pt>
                <pt idx="196">
                  <v>42491</v>
                </pt>
                <pt idx="197">
                  <v>42522</v>
                </pt>
                <pt idx="198">
                  <v>42552</v>
                </pt>
                <pt idx="199">
                  <v>42583</v>
                </pt>
                <pt idx="200">
                  <v>42614</v>
                </pt>
                <pt idx="201">
                  <v>42644</v>
                </pt>
                <pt idx="202">
                  <v>42675</v>
                </pt>
                <pt idx="203">
                  <v>42705</v>
                </pt>
                <pt idx="204">
                  <v>42736</v>
                </pt>
                <pt idx="205">
                  <v>42767</v>
                </pt>
                <pt idx="206">
                  <v>42795</v>
                </pt>
                <pt idx="207">
                  <v>42826</v>
                </pt>
                <pt idx="208">
                  <v>42856</v>
                </pt>
                <pt idx="209">
                  <v>42887</v>
                </pt>
                <pt idx="210">
                  <v>42917</v>
                </pt>
                <pt idx="211">
                  <v>42948</v>
                </pt>
                <pt idx="212">
                  <v>42979</v>
                </pt>
                <pt idx="213">
                  <v>43009</v>
                </pt>
                <pt idx="214">
                  <v>43040</v>
                </pt>
                <pt idx="215">
                  <v>43070</v>
                </pt>
                <pt idx="216">
                  <v>43101</v>
                </pt>
                <pt idx="217">
                  <v>43132</v>
                </pt>
                <pt idx="218">
                  <v>43160</v>
                </pt>
                <pt idx="219">
                  <v>43191</v>
                </pt>
                <pt idx="220">
                  <v>43221</v>
                </pt>
                <pt idx="221">
                  <v>43252</v>
                </pt>
                <pt idx="222">
                  <v>43282</v>
                </pt>
                <pt idx="223">
                  <v>43313</v>
                </pt>
                <pt idx="224">
                  <v>43344</v>
                </pt>
                <pt idx="225">
                  <v>43374</v>
                </pt>
                <pt idx="226">
                  <v>43405</v>
                </pt>
                <pt idx="227">
                  <v>43435</v>
                </pt>
                <pt idx="228">
                  <v>43466</v>
                </pt>
                <pt idx="229">
                  <v>43497</v>
                </pt>
                <pt idx="230">
                  <v>43525</v>
                </pt>
                <pt idx="231">
                  <v>43556</v>
                </pt>
                <pt idx="232">
                  <v>43586</v>
                </pt>
                <pt idx="233">
                  <v>43617</v>
                </pt>
                <pt idx="234">
                  <v>43647</v>
                </pt>
                <pt idx="235">
                  <v>43678</v>
                </pt>
                <pt idx="236">
                  <v>43709</v>
                </pt>
                <pt idx="237">
                  <v>43739</v>
                </pt>
                <pt idx="238">
                  <v>43770</v>
                </pt>
                <pt idx="239">
                  <v>43800</v>
                </pt>
                <pt idx="240">
                  <v>43831</v>
                </pt>
                <pt idx="241">
                  <v>43862</v>
                </pt>
                <pt idx="242">
                  <v>43891</v>
                </pt>
                <pt idx="243">
                  <v>43922</v>
                </pt>
                <pt idx="244">
                  <v>43952</v>
                </pt>
                <pt idx="245">
                  <v>43983</v>
                </pt>
                <pt idx="246">
                  <v>44013</v>
                </pt>
                <pt idx="247">
                  <v>44044</v>
                </pt>
                <pt idx="248">
                  <v>44075</v>
                </pt>
                <pt idx="249">
                  <v>44105</v>
                </pt>
                <pt idx="250">
                  <v>44136</v>
                </pt>
                <pt idx="251">
                  <v>44166</v>
                </pt>
                <pt idx="252">
                  <v>44197</v>
                </pt>
                <pt idx="253">
                  <v>44228</v>
                </pt>
                <pt idx="254">
                  <v>44256</v>
                </pt>
                <pt idx="255">
                  <v>44287</v>
                </pt>
                <pt idx="256">
                  <v>44317</v>
                </pt>
                <pt idx="257">
                  <v>44348</v>
                </pt>
                <pt idx="258">
                  <v>44378</v>
                </pt>
                <pt idx="259">
                  <v>44409</v>
                </pt>
                <pt idx="260">
                  <v>44440</v>
                </pt>
                <pt idx="261">
                  <v>44470</v>
                </pt>
                <pt idx="262">
                  <v>44501</v>
                </pt>
                <pt idx="263">
                  <v>44531</v>
                </pt>
                <pt idx="264">
                  <v>44562</v>
                </pt>
                <pt idx="265">
                  <v>44593</v>
                </pt>
                <pt idx="266">
                  <v>44621</v>
                </pt>
                <pt idx="267">
                  <v>44652</v>
                </pt>
                <pt idx="268">
                  <v>44682</v>
                </pt>
                <pt idx="269">
                  <v>44713</v>
                </pt>
                <pt idx="270">
                  <v>44743</v>
                </pt>
                <pt idx="271">
                  <v>44774</v>
                </pt>
                <pt idx="272">
                  <v>44805</v>
                </pt>
                <pt idx="273">
                  <v>44835</v>
                </pt>
                <pt idx="274">
                  <v>44866</v>
                </pt>
                <pt idx="275">
                  <v>44896</v>
                </pt>
                <pt idx="276">
                  <v>44927</v>
                </pt>
                <pt idx="277">
                  <v>44958</v>
                </pt>
                <pt idx="278">
                  <v>44986</v>
                </pt>
                <pt idx="279">
                  <v>45017</v>
                </pt>
                <pt idx="280">
                  <v>45047</v>
                </pt>
                <pt idx="281">
                  <v>45078</v>
                </pt>
                <pt idx="282">
                  <v>45108</v>
                </pt>
                <pt idx="283">
                  <v>45139</v>
                </pt>
                <pt idx="284">
                  <v>45170</v>
                </pt>
                <pt idx="285">
                  <v>45200</v>
                </pt>
                <pt idx="286">
                  <v>45231</v>
                </pt>
                <pt idx="287">
                  <v>45261</v>
                </pt>
                <pt idx="288">
                  <v>45292</v>
                </pt>
                <pt idx="289">
                  <v>45323</v>
                </pt>
                <pt idx="290">
                  <v>45352</v>
                </pt>
                <pt idx="291">
                  <v>45383</v>
                </pt>
                <pt idx="292">
                  <v>45413</v>
                </pt>
                <pt idx="293">
                  <v>45444</v>
                </pt>
                <pt idx="294">
                  <v>45474</v>
                </pt>
                <pt idx="295">
                  <v>45505</v>
                </pt>
                <pt idx="296">
                  <v>45536</v>
                </pt>
                <pt idx="297">
                  <v>45566</v>
                </pt>
                <pt idx="298">
                  <v>45597</v>
                </pt>
              </numCache>
            </numRef>
          </cat>
          <val>
            <numRef>
              <f>'Real Wages Chart'!$D$2:$D$300</f>
              <numCache>
                <formatCode>0</formatCode>
                <ptCount val="299"/>
                <pt idx="0">
                  <v>406.3316301652112</v>
                </pt>
                <pt idx="1">
                  <v>405.8086424382722</v>
                </pt>
                <pt idx="2">
                  <v>405.0211541884419</v>
                </pt>
                <pt idx="3">
                  <v>404.9834799766647</v>
                </pt>
                <pt idx="4">
                  <v>407.1437067250858</v>
                </pt>
                <pt idx="5">
                  <v>406.552674226079</v>
                </pt>
                <pt idx="6">
                  <v>407.7506835864476</v>
                </pt>
                <pt idx="7">
                  <v>410.1005882980665</v>
                </pt>
                <pt idx="8">
                  <v>411.1310212114778</v>
                </pt>
                <pt idx="9">
                  <v>412.5145867701145</v>
                </pt>
                <pt idx="10">
                  <v>413.1367260380956</v>
                </pt>
                <pt idx="11">
                  <v>415.1589357638378</v>
                </pt>
                <pt idx="12">
                  <v>416.8295818060185</v>
                </pt>
                <pt idx="13">
                  <v>417.6834180538561</v>
                </pt>
                <pt idx="14">
                  <v>419.0218796256868</v>
                </pt>
                <pt idx="15">
                  <v>422.1682274539625</v>
                </pt>
                <pt idx="16">
                  <v>419.8624736612351</v>
                </pt>
                <pt idx="17">
                  <v>419.2914973492817</v>
                </pt>
                <pt idx="18">
                  <v>423.2203117230512</v>
                </pt>
                <pt idx="19">
                  <v>424.6644613006042</v>
                </pt>
                <pt idx="20">
                  <v>425.1279523433737</v>
                </pt>
                <pt idx="21">
                  <v>427.4700294111484</v>
                </pt>
                <pt idx="22">
                  <v>429.4685389753707</v>
                </pt>
                <pt idx="23">
                  <v>429.2034163934326</v>
                </pt>
                <pt idx="24">
                  <v>429.1311073698455</v>
                </pt>
                <pt idx="25">
                  <v>433.1527457913307</v>
                </pt>
                <pt idx="26">
                  <v>433.2636115681627</v>
                </pt>
                <pt idx="27">
                  <v>433.2738261627396</v>
                </pt>
                <pt idx="28">
                  <v>433.4980480297147</v>
                </pt>
                <pt idx="29">
                  <v>435.6715152816427</v>
                </pt>
                <pt idx="30">
                  <v>435.9556155632822</v>
                </pt>
                <pt idx="31">
                  <v>433.8048707249883</v>
                </pt>
                <pt idx="32">
                  <v>434.9931499752253</v>
                </pt>
                <pt idx="33">
                  <v>435.1655049205976</v>
                </pt>
                <pt idx="34">
                  <v>435.7468284513956</v>
                </pt>
                <pt idx="35">
                  <v>434.6832374253441</v>
                </pt>
                <pt idx="36">
                  <v>437.8083046637866</v>
                </pt>
                <pt idx="37">
                  <v>438.6232137019799</v>
                </pt>
                <pt idx="38">
                  <v>437.9498478742082</v>
                </pt>
                <pt idx="39">
                  <v>440.3487082348227</v>
                </pt>
                <pt idx="40">
                  <v>442.1365753872909</v>
                </pt>
                <pt idx="41">
                  <v>443.4745399559696</v>
                </pt>
                <pt idx="42">
                  <v>443.2054817387448</v>
                </pt>
                <pt idx="43">
                  <v>443.8346530867569</v>
                </pt>
                <pt idx="44">
                  <v>444.4372216826537</v>
                </pt>
                <pt idx="45">
                  <v>444.64410569055</v>
                </pt>
                <pt idx="46">
                  <v>446.0984862229237</v>
                </pt>
                <pt idx="47">
                  <v>447.3817451085977</v>
                </pt>
                <pt idx="48">
                  <v>446.5095803156759</v>
                </pt>
                <pt idx="49">
                  <v>446.8705293061869</v>
                </pt>
                <pt idx="50">
                  <v>448.3389603357941</v>
                </pt>
                <pt idx="51">
                  <v>450.7881737835189</v>
                </pt>
                <pt idx="52">
                  <v>451.6847303764837</v>
                </pt>
                <pt idx="53">
                  <v>452.1952261963395</v>
                </pt>
                <pt idx="54">
                  <v>453.6065085419297</v>
                </pt>
                <pt idx="55">
                  <v>455.2612597528043</v>
                </pt>
                <pt idx="56">
                  <v>455.6843083265979</v>
                </pt>
                <pt idx="57">
                  <v>456.8100645667791</v>
                </pt>
                <pt idx="58">
                  <v>456.4487430730468</v>
                </pt>
                <pt idx="59">
                  <v>458.2409970136351</v>
                </pt>
                <pt idx="60">
                  <v>457.9490711897836</v>
                </pt>
                <pt idx="61">
                  <v>458.332501391913</v>
                </pt>
                <pt idx="62">
                  <v>460.3232787653532</v>
                </pt>
                <pt idx="63">
                  <v>461.0029664446258</v>
                </pt>
                <pt idx="64">
                  <v>461.2331665925466</v>
                </pt>
                <pt idx="65">
                  <v>462.2557637521175</v>
                </pt>
                <pt idx="66">
                  <v>462.6495648008392</v>
                </pt>
                <pt idx="67">
                  <v>464.0290409052366</v>
                </pt>
                <pt idx="68">
                  <v>465.0868632403949</v>
                </pt>
                <pt idx="69">
                  <v>464.8442244112342</v>
                </pt>
                <pt idx="70">
                  <v>465.4389443529573</v>
                </pt>
                <pt idx="71">
                  <v>466.3525826424805</v>
                </pt>
                <pt idx="72">
                  <v>467.5475032760143</v>
                </pt>
                <pt idx="73">
                  <v>468.4784375418837</v>
                </pt>
                <pt idx="74">
                  <v>469.1088648566704</v>
                </pt>
                <pt idx="75">
                  <v>469.0349505156947</v>
                </pt>
                <pt idx="76">
                  <v>468.9122111915895</v>
                </pt>
                <pt idx="77">
                  <v>469.579344769874</v>
                </pt>
                <pt idx="78">
                  <v>468.5525642367274</v>
                </pt>
                <pt idx="79">
                  <v>468.249911950783</v>
                </pt>
                <pt idx="80">
                  <v>469.9483992444295</v>
                </pt>
                <pt idx="81">
                  <v>472.4368954457683</v>
                </pt>
                <pt idx="82">
                  <v>471.2034704191727</v>
                </pt>
                <pt idx="83">
                  <v>470.8499026443667</v>
                </pt>
                <pt idx="84">
                  <v>472.1793372750475</v>
                </pt>
                <pt idx="85">
                  <v>473.6088572215727</v>
                </pt>
                <pt idx="86">
                  <v>473.58150493637</v>
                </pt>
                <pt idx="87">
                  <v>474.581555880351</v>
                </pt>
                <pt idx="88">
                  <v>477.0572587139426</v>
                </pt>
                <pt idx="89">
                  <v>477.814980508121</v>
                </pt>
                <pt idx="90">
                  <v>481.279819704699</v>
                </pt>
                <pt idx="91">
                  <v>482.3710370464446</v>
                </pt>
                <pt idx="92">
                  <v>482.576271472108</v>
                </pt>
                <pt idx="93">
                  <v>480.5039514097246</v>
                </pt>
                <pt idx="94">
                  <v>481.0348484097916</v>
                </pt>
                <pt idx="95">
                  <v>479.870937619923</v>
                </pt>
                <pt idx="96">
                  <v>480.9013047133829</v>
                </pt>
                <pt idx="97">
                  <v>481.9139834637355</v>
                </pt>
                <pt idx="98">
                  <v>481.9831678176888</v>
                </pt>
                <pt idx="99">
                  <v>482.1243735220328</v>
                </pt>
                <pt idx="100">
                  <v>478.3979590141527</v>
                </pt>
                <pt idx="101">
                  <v>476.0184397844722</v>
                </pt>
                <pt idx="102">
                  <v>476.3102965056676</v>
                </pt>
                <pt idx="103">
                  <v>475.5876431700991</v>
                </pt>
                <pt idx="104">
                  <v>474.4114100200518</v>
                </pt>
                <pt idx="105">
                  <v>477.2042937119721</v>
                </pt>
                <pt idx="106">
                  <v>477.7090471955411</v>
                </pt>
                <pt idx="107">
                  <v>480.2511346845326</v>
                </pt>
                <pt idx="108">
                  <v>480.069917907651</v>
                </pt>
                <pt idx="109">
                  <v>479.2946428481947</v>
                </pt>
                <pt idx="110">
                  <v>478.1814838099645</v>
                </pt>
                <pt idx="111">
                  <v>479.7378708334145</v>
                </pt>
                <pt idx="112">
                  <v>479.2783313250342</v>
                </pt>
                <pt idx="113">
                  <v>477.3596020475949</v>
                </pt>
                <pt idx="114">
                  <v>474.0422062074661</v>
                </pt>
                <pt idx="115">
                  <v>474.2615056575376</v>
                </pt>
                <pt idx="116">
                  <v>475.3024433982249</v>
                </pt>
                <pt idx="117">
                  <v>474.7908811943419</v>
                </pt>
                <pt idx="118">
                  <v>473.0737850629674</v>
                </pt>
                <pt idx="119">
                  <v>472.9086364159635</v>
                </pt>
                <pt idx="120">
                  <v>472.8676238559256</v>
                </pt>
                <pt idx="121">
                  <v>472.1401456094417</v>
                </pt>
                <pt idx="122">
                  <v>471.9864710434299</v>
                </pt>
                <pt idx="123">
                  <v>469.373083819874</v>
                </pt>
                <pt idx="124">
                  <v>468.7667657737311</v>
                </pt>
                <pt idx="125">
                  <v>468.7232608568575</v>
                </pt>
                <pt idx="126">
                  <v>470.3744482191153</v>
                </pt>
                <pt idx="127">
                  <v>469.7634334797957</v>
                </pt>
                <pt idx="128">
                  <v>471.1845645309723</v>
                </pt>
                <pt idx="129">
                  <v>470.1312730900738</v>
                </pt>
                <pt idx="130">
                  <v>469.3982939574063</v>
                </pt>
                <pt idx="131">
                  <v>465.5458154335707</v>
                </pt>
                <pt idx="132">
                  <v>464.7409446980855</v>
                </pt>
                <pt idx="133">
                  <v>462.2685962848988</v>
                </pt>
                <pt idx="134">
                  <v>461.7368772767853</v>
                </pt>
                <pt idx="135">
                  <v>458.4890685432445</v>
                </pt>
                <pt idx="136">
                  <v>459.1720598452384</v>
                </pt>
                <pt idx="137">
                  <v>458.7074604599184</v>
                </pt>
                <pt idx="138">
                  <v>457.6731362857065</v>
                </pt>
                <pt idx="139">
                  <v>456.6450579205896</v>
                </pt>
                <pt idx="140">
                  <v>455.7285844273113</v>
                </pt>
                <pt idx="141">
                  <v>455.9366101494858</v>
                </pt>
                <pt idx="142">
                  <v>456.2116076881866</v>
                </pt>
                <pt idx="143">
                  <v>454.9738010025504</v>
                </pt>
                <pt idx="144">
                  <v>452.986541988188</v>
                </pt>
                <pt idx="145">
                  <v>454.6621679763362</v>
                </pt>
                <pt idx="146">
                  <v>454.6629246697724</v>
                </pt>
                <pt idx="147">
                  <v>452.5677388823592</v>
                </pt>
                <pt idx="148">
                  <v>454.5864427335347</v>
                </pt>
                <pt idx="149">
                  <v>456.8406819888853</v>
                </pt>
                <pt idx="150">
                  <v>454.5373860742017</v>
                </pt>
                <pt idx="151">
                  <v>455.3260994482283</v>
                </pt>
                <pt idx="152">
                  <v>452.5339548472998</v>
                </pt>
                <pt idx="153">
                  <v>449.9609968129391</v>
                </pt>
                <pt idx="154">
                  <v>450.2717503923556</v>
                </pt>
                <pt idx="155">
                  <v>448.5053935513928</v>
                </pt>
                <pt idx="156">
                  <v>445.7390002136105</v>
                </pt>
                <pt idx="157">
                  <v>445.166562497569</v>
                </pt>
                <pt idx="158">
                  <v>445.096872073769</v>
                </pt>
                <pt idx="159">
                  <v>446.8477196435007</v>
                </pt>
                <pt idx="160">
                  <v>446.8703022995721</v>
                </pt>
                <pt idx="161">
                  <v>447.2513234922409</v>
                </pt>
                <pt idx="162">
                  <v>446.4493002295137</v>
                </pt>
                <pt idx="163">
                  <v>445.3808979269045</v>
                </pt>
                <pt idx="164">
                  <v>443.5003287719261</v>
                </pt>
                <pt idx="165">
                  <v>444.426804863944</v>
                </pt>
                <pt idx="166">
                  <v>443.3978701524176</v>
                </pt>
                <pt idx="167">
                  <v>444.7467537270449</v>
                </pt>
                <pt idx="168">
                  <v>444.358357567078</v>
                </pt>
                <pt idx="169">
                  <v>441.9877874821461</v>
                </pt>
                <pt idx="170">
                  <v>440.9579357327688</v>
                </pt>
                <pt idx="171">
                  <v>440.7206520452793</v>
                </pt>
                <pt idx="172">
                  <v>442.3254529234536</v>
                </pt>
                <pt idx="173">
                  <v>441.7832952256562</v>
                </pt>
                <pt idx="174">
                  <v>442.012153276908</v>
                </pt>
                <pt idx="175">
                  <v>443.1162365773248</v>
                </pt>
                <pt idx="176">
                  <v>445.8305834642371</v>
                </pt>
                <pt idx="177">
                  <v>446.1819531011876</v>
                </pt>
                <pt idx="178">
                  <v>446.5236340770238</v>
                </pt>
                <pt idx="179">
                  <v>448.6476782092839</v>
                </pt>
                <pt idx="180">
                  <v>449.798913811836</v>
                </pt>
                <pt idx="181">
                  <v>451.9282322290135</v>
                </pt>
                <pt idx="182">
                  <v>453.4119033820909</v>
                </pt>
                <pt idx="183">
                  <v>453.8104486659806</v>
                </pt>
                <pt idx="184">
                  <v>454.1766416900069</v>
                </pt>
                <pt idx="185">
                  <v>453.6363420429521</v>
                </pt>
                <pt idx="186">
                  <v>454.3423080062081</v>
                </pt>
                <pt idx="187">
                  <v>454.015709269934</v>
                </pt>
                <pt idx="188">
                  <v>454.5142168960684</v>
                </pt>
                <pt idx="189">
                  <v>453.8158137078228</v>
                </pt>
                <pt idx="190">
                  <v>455.1226054639057</v>
                </pt>
                <pt idx="191">
                  <v>456.5577908949078</v>
                </pt>
                <pt idx="192">
                  <v>459.2778959578864</v>
                </pt>
                <pt idx="193">
                  <v>461.4833136541686</v>
                </pt>
                <pt idx="194">
                  <v>461.1536573122405</v>
                </pt>
                <pt idx="195">
                  <v>462.9838959483165</v>
                </pt>
                <pt idx="196">
                  <v>461.936076752743</v>
                </pt>
                <pt idx="197">
                  <v>462.3851767648189</v>
                </pt>
                <pt idx="198">
                  <v>461.6676791631796</v>
                </pt>
                <pt idx="199">
                  <v>461.7951327290037</v>
                </pt>
                <pt idx="200">
                  <v>462.1974487495589</v>
                </pt>
                <pt idx="201">
                  <v>461.4184710053866</v>
                </pt>
                <pt idx="202">
                  <v>462.4156935039404</v>
                </pt>
                <pt idx="203">
                  <v>459.4906046952739</v>
                </pt>
                <pt idx="204">
                  <v>459.618687605563</v>
                </pt>
                <pt idx="205">
                  <v>458.755772687031</v>
                </pt>
                <pt idx="206">
                  <v>458.8147456784212</v>
                </pt>
                <pt idx="207">
                  <v>459.105651188878</v>
                </pt>
                <pt idx="208">
                  <v>459.738176106375</v>
                </pt>
                <pt idx="209">
                  <v>459.8919770545906</v>
                </pt>
                <pt idx="210">
                  <v>459.4539994327157</v>
                </pt>
                <pt idx="211">
                  <v>459.5942335882067</v>
                </pt>
                <pt idx="212">
                  <v>458.87325940659</v>
                </pt>
                <pt idx="213">
                  <v>459.0688898234537</v>
                </pt>
                <pt idx="214">
                  <v>458.7525567951166</v>
                </pt>
                <pt idx="215">
                  <v>458.4317182388432</v>
                </pt>
                <pt idx="216">
                  <v>458.1185809225733</v>
                </pt>
                <pt idx="217">
                  <v>459.1715853320791</v>
                </pt>
                <pt idx="218">
                  <v>461.4570072807336</v>
                </pt>
                <pt idx="219">
                  <v>459.7609157056775</v>
                </pt>
                <pt idx="220">
                  <v>460.7545057018164</v>
                </pt>
                <pt idx="221">
                  <v>461.5287380989603</v>
                </pt>
                <pt idx="222">
                  <v>462.2126320519791</v>
                </pt>
                <pt idx="223">
                  <v>462.8192675036285</v>
                </pt>
                <pt idx="224">
                  <v>462.3882939874929</v>
                </pt>
                <pt idx="225">
                  <v>464.0063399448771</v>
                </pt>
                <pt idx="226">
                  <v>463.6565278557435</v>
                </pt>
                <pt idx="227">
                  <v>463.7331910042589</v>
                </pt>
                <pt idx="228">
                  <v>466.6113780172697</v>
                </pt>
                <pt idx="229">
                  <v>465.429633293372</v>
                </pt>
                <pt idx="230">
                  <v>466.7510464482285</v>
                </pt>
                <pt idx="231">
                  <v>468.228834673399</v>
                </pt>
                <pt idx="232">
                  <v>469.0527131436226</v>
                </pt>
                <pt idx="233">
                  <v>470.8506437992652</v>
                </pt>
                <pt idx="234">
                  <v>470.4680784605163</v>
                </pt>
                <pt idx="235">
                  <v>470.569668562558</v>
                </pt>
                <pt idx="236">
                  <v>470.4736564833882</v>
                </pt>
                <pt idx="237">
                  <v>471.6848662256695</v>
                </pt>
                <pt idx="238">
                  <v>472.1256614236735</v>
                </pt>
                <pt idx="239">
                  <v>472.1346619848981</v>
                </pt>
                <pt idx="240">
                  <v>471.1112771027516</v>
                </pt>
                <pt idx="241">
                  <v>470.7795398131576</v>
                </pt>
                <pt idx="242">
                  <v>470.9130886812424</v>
                </pt>
                <pt idx="243">
                  <v>464.2223342266036</v>
                </pt>
                <pt idx="244">
                  <v>465.548959945701</v>
                </pt>
                <pt idx="245">
                  <v>467.4398628660445</v>
                </pt>
                <pt idx="246">
                  <v>469.6194768116762</v>
                </pt>
                <pt idx="247">
                  <v>478.7675891951949</v>
                </pt>
                <pt idx="248">
                  <v>481.3461579655932</v>
                </pt>
                <pt idx="249">
                  <v>484.7926721881423</v>
                </pt>
                <pt idx="250">
                  <v>489.6947290263543</v>
                </pt>
                <pt idx="251">
                  <v>489.5759333975628</v>
                </pt>
                <pt idx="252">
                  <v>487.8826036556937</v>
                </pt>
                <pt idx="253">
                  <v>489.3079636339598</v>
                </pt>
                <pt idx="254">
                  <v>490.4811623947675</v>
                </pt>
                <pt idx="255">
                  <v>492.0079931124682</v>
                </pt>
                <pt idx="256">
                  <v>490.1610857956067</v>
                </pt>
                <pt idx="257">
                  <v>488.5152021902321</v>
                </pt>
                <pt idx="258">
                  <v>488.3062649204192</v>
                </pt>
                <pt idx="259">
                  <v>487.4284971410591</v>
                </pt>
                <pt idx="260">
                  <v>486.714258476133</v>
                </pt>
                <pt idx="261">
                  <v>484.7381863706182</v>
                </pt>
                <pt idx="262">
                  <v>482.7859744611326</v>
                </pt>
                <pt idx="263">
                  <v>483.0004110119966</v>
                </pt>
                <pt idx="264">
                  <v>483.7884368128705</v>
                </pt>
                <pt idx="265">
                  <v>481.5330230056954</v>
                </pt>
                <pt idx="266">
                  <v>479.1778016393104</v>
                </pt>
                <pt idx="267">
                  <v>471.2287223448703</v>
                </pt>
                <pt idx="268">
                  <v>472.5574718155959</v>
                </pt>
                <pt idx="269">
                  <v>469.6323999726582</v>
                </pt>
                <pt idx="270">
                  <v>468.3776826082797</v>
                </pt>
                <pt idx="271">
                  <v>470.1858594725265</v>
                </pt>
                <pt idx="272">
                  <v>468.9098854031491</v>
                </pt>
                <pt idx="273">
                  <v>465.216056529721</v>
                </pt>
                <pt idx="274">
                  <v>466.8096965449172</v>
                </pt>
                <pt idx="275">
                  <v>465.6059532273075</v>
                </pt>
                <pt idx="276">
                  <v>467.4323404403706</v>
                </pt>
                <pt idx="277">
                  <v>466.969948307679</v>
                </pt>
                <pt idx="278">
                  <v>466.5156263886443</v>
                </pt>
                <pt idx="279">
                  <v>467.2157300786296</v>
                </pt>
                <pt idx="280">
                  <v>468.5454902948352</v>
                </pt>
                <pt idx="281">
                  <v>469.7963547131336</v>
                </pt>
                <pt idx="282">
                  <v>472.4856726943363</v>
                </pt>
                <pt idx="283">
                  <v>475.1759904333927</v>
                </pt>
                <pt idx="284">
                  <v>473.3209012344328</v>
                </pt>
                <pt idx="285">
                  <v>472.0361837152023</v>
                </pt>
                <pt idx="286">
                  <v>476.7275103979258</v>
                </pt>
                <pt idx="287">
                  <v>475.9285272724296</v>
                </pt>
                <pt idx="288">
                  <v>476.0463914298847</v>
                </pt>
                <pt idx="289">
                  <v>477.7081476600536</v>
                </pt>
                <pt idx="290">
                  <v>480.1512066975575</v>
                </pt>
                <pt idx="291">
                  <v>482.144381966211</v>
                </pt>
                <pt idx="292">
                  <v>484.1556316282931</v>
                </pt>
                <pt idx="293">
                  <v>485.7778003909373</v>
                </pt>
                <pt idx="294">
                  <v>486.8528324534875</v>
                </pt>
                <pt idx="295">
                  <v>487.3500744811046</v>
                </pt>
                <pt idx="296">
                  <v>488.9920154087416</v>
                </pt>
                <pt idx="297">
                  <v>489.620671668531</v>
                </pt>
                <pt idx="298">
                  <v>490.2980241867452</v>
                </pt>
              </numCache>
            </numRef>
          </val>
          <smooth val="0"/>
        </ser>
        <dLbls>
          <showLegendKey val="0"/>
          <showVal val="0"/>
          <showCatName val="0"/>
          <showSerName val="0"/>
          <showPercent val="0"/>
          <showBubbleSize val="0"/>
        </dLbls>
        <smooth val="0"/>
        <axId val="1455011000"/>
        <axId val="1455014600"/>
      </lineChart>
      <dateAx>
        <axId val="1455011000"/>
        <scaling>
          <orientation val="minMax"/>
        </scaling>
        <delete val="0"/>
        <axPos val="b"/>
        <numFmt formatCode="yyyy" sourceLinked="0"/>
        <majorTickMark val="out"/>
        <minorTickMark val="none"/>
        <tickLblPos val="nextTo"/>
        <spPr>
          <a:noFill/>
          <a:ln w="9525" cap="flat" cmpd="sng" algn="ctr">
            <a:solidFill>
              <a:schemeClr val="tx1"/>
            </a:solidFill>
            <a:prstDash val="solid"/>
            <a:round/>
          </a:ln>
        </spPr>
        <txPr>
          <a:bodyPr rot="-60000000" spcFirstLastPara="1" vertOverflow="ellipsis" vert="horz" wrap="square" anchor="ctr" anchorCtr="1"/>
          <a:lstStyle/>
          <a:p>
            <a:pPr>
              <a:defRPr sz="900" b="0" i="0" strike="noStrike" kern="1200" baseline="0">
                <a:solidFill>
                  <a:schemeClr val="tx1"/>
                </a:solidFill>
                <a:latin typeface="Arial" panose="020B0604020202020204" pitchFamily="34" charset="0"/>
                <a:ea typeface="+mn-ea"/>
                <a:cs typeface="Arial" panose="020B0604020202020204" pitchFamily="34" charset="0"/>
              </a:defRPr>
            </a:pPr>
            <a:r>
              <a:t/>
            </a:r>
            <a:endParaRPr lang="en-US"/>
          </a:p>
        </txPr>
        <crossAx val="1455014600"/>
        <crosses val="autoZero"/>
        <lblOffset val="100"/>
        <baseTimeUnit val="months"/>
        <majorUnit val="12"/>
        <majorTimeUnit val="months"/>
        <minorUnit val="1"/>
        <minorTimeUnit val="years"/>
      </dateAx>
      <valAx>
        <axId val="1455014600"/>
        <scaling>
          <orientation val="minMax"/>
          <min val="390"/>
        </scaling>
        <delete val="0"/>
        <axPos val="l"/>
        <majorGridlines>
          <spPr>
            <a:ln w="9525" cap="flat" cmpd="sng" algn="ctr">
              <a:solidFill>
                <a:schemeClr val="tx1">
                  <a:lumMod val="15000"/>
                  <a:lumOff val="85000"/>
                </a:schemeClr>
              </a:solidFill>
              <a:prstDash val="solid"/>
              <a:round/>
            </a:ln>
          </spPr>
        </majorGridlines>
        <numFmt formatCode="0" sourceLinked="1"/>
        <majorTickMark val="out"/>
        <minorTickMark val="none"/>
        <tickLblPos val="nextTo"/>
        <spPr>
          <a:noFill/>
          <a:ln>
            <a:solidFill>
              <a:schemeClr val="tx1"/>
            </a:solidFill>
            <a:prstDash val="solid"/>
          </a:ln>
        </spPr>
        <txPr>
          <a:bodyPr rot="-60000000" spcFirstLastPara="1" vertOverflow="ellipsis" vert="horz" wrap="square" anchor="ctr" anchorCtr="1"/>
          <a:lstStyle/>
          <a:p>
            <a:pPr>
              <a:defRPr sz="900" b="0" i="0" strike="noStrike" kern="1200" baseline="0">
                <a:solidFill>
                  <a:schemeClr val="tx1"/>
                </a:solidFill>
                <a:latin typeface="Arial" panose="020B0604020202020204" pitchFamily="34" charset="0"/>
                <a:ea typeface="+mn-ea"/>
                <a:cs typeface="Arial" panose="020B0604020202020204" pitchFamily="34" charset="0"/>
              </a:defRPr>
            </a:pPr>
            <a:r>
              <a:t/>
            </a:r>
            <a:endParaRPr lang="en-US"/>
          </a:p>
        </txPr>
        <crossAx val="1455011000"/>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solidFill>
              <a:latin typeface="Arial" panose="020B0604020202020204" pitchFamily="34" charset="0"/>
              <a:ea typeface="+mn-ea"/>
              <a:cs typeface="Arial" panose="020B0604020202020204" pitchFamily="34" charset="0"/>
            </a:defRPr>
          </a:pPr>
          <a:r>
            <a:t/>
          </a:r>
          <a:endParaRPr lang="en-US"/>
        </a:p>
      </txPr>
    </legend>
    <plotVisOnly val="1"/>
    <dispBlanksAs val="gap"/>
  </chart>
  <spPr>
    <a:solidFill>
      <a:schemeClr val="bg1"/>
    </a:solidFill>
    <a:ln w="9525" cap="flat" cmpd="sng" algn="ctr">
      <a:noFill/>
      <a:prstDash val="solid"/>
      <a:round/>
    </a:ln>
  </spPr>
</chartSpace>
</file>

<file path=xl/charts/chart31.xml><?xml version="1.0" encoding="utf-8"?>
<chartSpace xmlns:a="http://schemas.openxmlformats.org/drawingml/2006/main" xmlns="http://schemas.openxmlformats.org/drawingml/2006/chart">
  <chart>
    <plotArea>
      <layout>
        <manualLayout>
          <layoutTarget val="inner"/>
          <xMode val="edge"/>
          <yMode val="edge"/>
          <wMode val="factor"/>
          <hMode val="factor"/>
          <x val="0.09145531895042711"/>
          <y val="0.04460408684546616"/>
          <w val="0.8676967366034479"/>
          <h val="0.8386280049820273"/>
        </manualLayout>
      </layout>
      <lineChart>
        <grouping val="standard"/>
        <varyColors val="0"/>
        <ser>
          <idx val="0"/>
          <order val="0"/>
          <tx>
            <strRef>
              <f>'Emp, Unemp &amp; Inac Chart'!$C$1</f>
              <strCache>
                <ptCount val="1"/>
                <pt idx="0">
                  <v>Employment Rate</v>
                </pt>
              </strCache>
            </strRef>
          </tx>
          <spPr>
            <a:ln w="28575" cap="rnd">
              <a:solidFill>
                <a:srgbClr val="002060"/>
              </a:solidFill>
              <a:prstDash val="solid"/>
              <a:round/>
            </a:ln>
          </spPr>
          <marker>
            <symbol val="none"/>
            <spPr>
              <a:ln>
                <a:prstDash val="solid"/>
              </a:ln>
            </spPr>
          </marker>
          <dLbls>
            <dLbl>
              <idx val="1"/>
              <showLegendKey val="0"/>
              <showVal val="1"/>
              <showCatName val="0"/>
              <showSerName val="0"/>
              <showPercent val="0"/>
              <showBubbleSize val="0"/>
            </dLbl>
            <dLbl>
              <idx val="119"/>
              <dLblPos val="t"/>
              <showLegendKey val="0"/>
              <showVal val="1"/>
              <showCatName val="0"/>
              <showSerName val="0"/>
              <showPercent val="0"/>
              <showBubbleSize val="0"/>
            </dLbl>
            <dLbl>
              <idx val="130"/>
              <dLblPos val="b"/>
              <showLegendKey val="0"/>
              <showVal val="1"/>
              <showCatName val="0"/>
              <showSerName val="0"/>
              <showPercent val="0"/>
              <showBubbleSize val="0"/>
            </dLbl>
            <dLbl>
              <idx val="178"/>
              <dLblPos val="t"/>
              <showLegendKey val="0"/>
              <showVal val="1"/>
              <showCatName val="0"/>
              <showSerName val="0"/>
              <showPercent val="0"/>
              <showBubbleSize val="0"/>
            </dLbl>
            <numFmt formatCode="#,##0.0"/>
            <spPr>
              <a:noFill/>
              <a:ln>
                <a:noFill/>
                <a:prstDash val="solid"/>
              </a:ln>
            </spPr>
            <txPr>
              <a:bodyPr rot="0" vert="horz"/>
              <a:lstStyle/>
              <a:p>
                <a:pPr>
                  <a:defRPr/>
                </a:pPr>
                <a:r>
                  <a:t/>
                </a:r>
                <a:endParaRPr lang="en-US"/>
              </a:p>
            </txPr>
            <showLegendKey val="0"/>
            <showVal val="0"/>
            <showCatName val="0"/>
            <showSerName val="0"/>
            <showPercent val="0"/>
            <showBubbleSize val="0"/>
          </dLbls>
          <cat>
            <strRef>
              <f>'Emp, Unemp &amp; Inac Chart'!$B$2:$B$180</f>
              <strCache>
                <ptCount val="179"/>
                <pt idx="0">
                  <v>2010</v>
                </pt>
                <pt idx="1">
                  <v>2010</v>
                </pt>
                <pt idx="2">
                  <v>2010</v>
                </pt>
                <pt idx="3">
                  <v>2010</v>
                </pt>
                <pt idx="4">
                  <v>2010</v>
                </pt>
                <pt idx="5">
                  <v>2010</v>
                </pt>
                <pt idx="6">
                  <v>2010</v>
                </pt>
                <pt idx="7">
                  <v>2010</v>
                </pt>
                <pt idx="8">
                  <v>2010</v>
                </pt>
                <pt idx="9">
                  <v>2010</v>
                </pt>
                <pt idx="10">
                  <v>2011</v>
                </pt>
                <pt idx="11">
                  <v>2011</v>
                </pt>
                <pt idx="12">
                  <v>2011</v>
                </pt>
                <pt idx="13">
                  <v>2011</v>
                </pt>
                <pt idx="14">
                  <v>2011</v>
                </pt>
                <pt idx="15">
                  <v>2011</v>
                </pt>
                <pt idx="16">
                  <v>2011</v>
                </pt>
                <pt idx="17">
                  <v>2011</v>
                </pt>
                <pt idx="18">
                  <v>2011</v>
                </pt>
                <pt idx="19">
                  <v>2011</v>
                </pt>
                <pt idx="20">
                  <v>2011</v>
                </pt>
                <pt idx="21">
                  <v>2011</v>
                </pt>
                <pt idx="22">
                  <v>2012</v>
                </pt>
                <pt idx="23">
                  <v>2012</v>
                </pt>
                <pt idx="24">
                  <v>2012</v>
                </pt>
                <pt idx="25">
                  <v>2012</v>
                </pt>
                <pt idx="26">
                  <v>2012</v>
                </pt>
                <pt idx="27">
                  <v>2012</v>
                </pt>
                <pt idx="28">
                  <v>2012</v>
                </pt>
                <pt idx="29">
                  <v>2012</v>
                </pt>
                <pt idx="30">
                  <v>2012</v>
                </pt>
                <pt idx="31">
                  <v>2012</v>
                </pt>
                <pt idx="32">
                  <v>2012</v>
                </pt>
                <pt idx="33">
                  <v>2012</v>
                </pt>
                <pt idx="34">
                  <v>2013</v>
                </pt>
                <pt idx="35">
                  <v>2013</v>
                </pt>
                <pt idx="36">
                  <v>2013</v>
                </pt>
                <pt idx="37">
                  <v>2013</v>
                </pt>
                <pt idx="38">
                  <v>2013</v>
                </pt>
                <pt idx="39">
                  <v>2013</v>
                </pt>
                <pt idx="40">
                  <v>2013</v>
                </pt>
                <pt idx="41">
                  <v>2013</v>
                </pt>
                <pt idx="42">
                  <v>2013</v>
                </pt>
                <pt idx="43">
                  <v>2013</v>
                </pt>
                <pt idx="44">
                  <v>2013</v>
                </pt>
                <pt idx="45">
                  <v>2013</v>
                </pt>
                <pt idx="46">
                  <v>2014</v>
                </pt>
                <pt idx="47">
                  <v>2014</v>
                </pt>
                <pt idx="48">
                  <v>2014</v>
                </pt>
                <pt idx="49">
                  <v>2014</v>
                </pt>
                <pt idx="50">
                  <v>2014</v>
                </pt>
                <pt idx="51">
                  <v>2014</v>
                </pt>
                <pt idx="52">
                  <v>2014</v>
                </pt>
                <pt idx="53">
                  <v>2014</v>
                </pt>
                <pt idx="54">
                  <v>2014</v>
                </pt>
                <pt idx="55">
                  <v>2014</v>
                </pt>
                <pt idx="56">
                  <v>2014</v>
                </pt>
                <pt idx="57">
                  <v>2014</v>
                </pt>
                <pt idx="58">
                  <v>2015</v>
                </pt>
                <pt idx="59">
                  <v>2015</v>
                </pt>
                <pt idx="60">
                  <v>2015</v>
                </pt>
                <pt idx="61">
                  <v>2015</v>
                </pt>
                <pt idx="62">
                  <v>2015</v>
                </pt>
                <pt idx="63">
                  <v>2015</v>
                </pt>
                <pt idx="64">
                  <v>2015</v>
                </pt>
                <pt idx="65">
                  <v>2015</v>
                </pt>
                <pt idx="66">
                  <v>2015</v>
                </pt>
                <pt idx="67">
                  <v>2015</v>
                </pt>
                <pt idx="68">
                  <v>2015</v>
                </pt>
                <pt idx="69">
                  <v>2015</v>
                </pt>
                <pt idx="70">
                  <v>2016</v>
                </pt>
                <pt idx="71">
                  <v>2016</v>
                </pt>
                <pt idx="72">
                  <v>2016</v>
                </pt>
                <pt idx="73">
                  <v>2016</v>
                </pt>
                <pt idx="74">
                  <v>2016</v>
                </pt>
                <pt idx="75">
                  <v>2016</v>
                </pt>
                <pt idx="76">
                  <v>2016</v>
                </pt>
                <pt idx="77">
                  <v>2016</v>
                </pt>
                <pt idx="78">
                  <v>2016</v>
                </pt>
                <pt idx="79">
                  <v>2016</v>
                </pt>
                <pt idx="80">
                  <v>2016</v>
                </pt>
                <pt idx="81">
                  <v>2016</v>
                </pt>
                <pt idx="82">
                  <v>2017</v>
                </pt>
                <pt idx="83">
                  <v>2017</v>
                </pt>
                <pt idx="84">
                  <v>2017</v>
                </pt>
                <pt idx="85">
                  <v>2017</v>
                </pt>
                <pt idx="86">
                  <v>2017</v>
                </pt>
                <pt idx="87">
                  <v>2017</v>
                </pt>
                <pt idx="88">
                  <v>2017</v>
                </pt>
                <pt idx="89">
                  <v>2017</v>
                </pt>
                <pt idx="90">
                  <v>2017</v>
                </pt>
                <pt idx="91">
                  <v>2017</v>
                </pt>
                <pt idx="92">
                  <v>2017</v>
                </pt>
                <pt idx="93">
                  <v>2017</v>
                </pt>
                <pt idx="94">
                  <v>2018</v>
                </pt>
                <pt idx="95">
                  <v>2018</v>
                </pt>
                <pt idx="96">
                  <v>2018</v>
                </pt>
                <pt idx="97">
                  <v>2018</v>
                </pt>
                <pt idx="98">
                  <v>2018</v>
                </pt>
                <pt idx="99">
                  <v>2018</v>
                </pt>
                <pt idx="100">
                  <v>2018</v>
                </pt>
                <pt idx="101">
                  <v>2018</v>
                </pt>
                <pt idx="102">
                  <v>2018</v>
                </pt>
                <pt idx="103">
                  <v>2018</v>
                </pt>
                <pt idx="104">
                  <v>2018</v>
                </pt>
                <pt idx="105">
                  <v>2018</v>
                </pt>
                <pt idx="106">
                  <v>2019</v>
                </pt>
                <pt idx="107">
                  <v>2019</v>
                </pt>
                <pt idx="108">
                  <v>2019</v>
                </pt>
                <pt idx="109">
                  <v>2019</v>
                </pt>
                <pt idx="110">
                  <v>2019</v>
                </pt>
                <pt idx="111">
                  <v>2019</v>
                </pt>
                <pt idx="112">
                  <v>2019</v>
                </pt>
                <pt idx="113">
                  <v>2019</v>
                </pt>
                <pt idx="114">
                  <v>2019</v>
                </pt>
                <pt idx="115">
                  <v>2019</v>
                </pt>
                <pt idx="116">
                  <v>2019</v>
                </pt>
                <pt idx="117">
                  <v>2019</v>
                </pt>
                <pt idx="118">
                  <v>2020</v>
                </pt>
                <pt idx="119">
                  <v>2020</v>
                </pt>
                <pt idx="120">
                  <v>2020</v>
                </pt>
                <pt idx="121">
                  <v>2020</v>
                </pt>
                <pt idx="122">
                  <v>2020</v>
                </pt>
                <pt idx="123">
                  <v>2020</v>
                </pt>
                <pt idx="124">
                  <v>2020</v>
                </pt>
                <pt idx="125">
                  <v>2020</v>
                </pt>
                <pt idx="126">
                  <v>2020</v>
                </pt>
                <pt idx="127">
                  <v>2020</v>
                </pt>
                <pt idx="128">
                  <v>2020</v>
                </pt>
                <pt idx="129">
                  <v>2020</v>
                </pt>
                <pt idx="130">
                  <v>2021</v>
                </pt>
                <pt idx="131">
                  <v>2021</v>
                </pt>
                <pt idx="132">
                  <v>2021</v>
                </pt>
                <pt idx="133">
                  <v>2021</v>
                </pt>
                <pt idx="134">
                  <v>2021</v>
                </pt>
                <pt idx="135">
                  <v>2021</v>
                </pt>
                <pt idx="136">
                  <v>2021</v>
                </pt>
                <pt idx="137">
                  <v>2021</v>
                </pt>
                <pt idx="138">
                  <v>2021</v>
                </pt>
                <pt idx="139">
                  <v>2021</v>
                </pt>
                <pt idx="140">
                  <v>2021</v>
                </pt>
                <pt idx="141">
                  <v>2021</v>
                </pt>
                <pt idx="142">
                  <v>2022</v>
                </pt>
                <pt idx="143">
                  <v>2022</v>
                </pt>
                <pt idx="144">
                  <v>2022</v>
                </pt>
                <pt idx="145">
                  <v>2022</v>
                </pt>
                <pt idx="146">
                  <v>2022</v>
                </pt>
                <pt idx="147">
                  <v>2022</v>
                </pt>
                <pt idx="148">
                  <v>2022</v>
                </pt>
                <pt idx="149">
                  <v>2022</v>
                </pt>
                <pt idx="150">
                  <v>2022</v>
                </pt>
                <pt idx="151">
                  <v>2022</v>
                </pt>
                <pt idx="152">
                  <v>2022</v>
                </pt>
                <pt idx="153">
                  <v>2022</v>
                </pt>
                <pt idx="154">
                  <v>2023</v>
                </pt>
                <pt idx="155">
                  <v>2023</v>
                </pt>
                <pt idx="156">
                  <v>2023</v>
                </pt>
                <pt idx="157">
                  <v>2023</v>
                </pt>
                <pt idx="158">
                  <v>2023</v>
                </pt>
                <pt idx="159">
                  <v>2023</v>
                </pt>
                <pt idx="160">
                  <v>2023</v>
                </pt>
                <pt idx="161">
                  <v>2023</v>
                </pt>
                <pt idx="162">
                  <v>2023</v>
                </pt>
                <pt idx="163">
                  <v>2023</v>
                </pt>
                <pt idx="164">
                  <v>2023</v>
                </pt>
                <pt idx="165">
                  <v>2023</v>
                </pt>
                <pt idx="166">
                  <v>2024</v>
                </pt>
                <pt idx="167">
                  <v>2024</v>
                </pt>
                <pt idx="168">
                  <v>2024</v>
                </pt>
                <pt idx="169">
                  <v>2024</v>
                </pt>
                <pt idx="170">
                  <v>2024</v>
                </pt>
                <pt idx="171">
                  <v>2024</v>
                </pt>
                <pt idx="172">
                  <v>2024</v>
                </pt>
                <pt idx="173">
                  <v>2024</v>
                </pt>
                <pt idx="174">
                  <v>2024</v>
                </pt>
                <pt idx="175">
                  <v>2024</v>
                </pt>
                <pt idx="176">
                  <v>2024</v>
                </pt>
                <pt idx="177">
                  <v>2024</v>
                </pt>
                <pt idx="178">
                  <v>2025</v>
                </pt>
              </strCache>
            </strRef>
          </cat>
          <val>
            <numRef>
              <f>'Emp, Unemp &amp; Inac Chart'!$C$2:$C$180</f>
              <numCache>
                <formatCode>General</formatCode>
                <ptCount val="179"/>
                <pt idx="0">
                  <v>70.19506233571616</v>
                </pt>
                <pt idx="1">
                  <v>70.21358318165471</v>
                </pt>
                <pt idx="2">
                  <v>70.39761588514109</v>
                </pt>
                <pt idx="3">
                  <v>70.42266739085805</v>
                </pt>
                <pt idx="4">
                  <v>70.62148615162398</v>
                </pt>
                <pt idx="5">
                  <v>70.6385936803868</v>
                </pt>
                <pt idx="6">
                  <v>70.7053995562033</v>
                </pt>
                <pt idx="7">
                  <v>70.49040918716814</v>
                </pt>
                <pt idx="8">
                  <v>70.33870207789259</v>
                </pt>
                <pt idx="9">
                  <v>70.38984940855012</v>
                </pt>
                <pt idx="10">
                  <v>70.46886514397892</v>
                </pt>
                <pt idx="11">
                  <v>70.5863967384833</v>
                </pt>
                <pt idx="12">
                  <v>70.54614688519727</v>
                </pt>
                <pt idx="13">
                  <v>70.48174477557745</v>
                </pt>
                <pt idx="14">
                  <v>70.51215847624927</v>
                </pt>
                <pt idx="15">
                  <v>70.45046186280268</v>
                </pt>
                <pt idx="16">
                  <v>70.2195568503123</v>
                </pt>
                <pt idx="17">
                  <v>70.19652540160183</v>
                </pt>
                <pt idx="18">
                  <v>70.1070736229214</v>
                </pt>
                <pt idx="19">
                  <v>70.14623683621126</v>
                </pt>
                <pt idx="20">
                  <v>70.14757177489574</v>
                </pt>
                <pt idx="21">
                  <v>70.22135722397837</v>
                </pt>
                <pt idx="22">
                  <v>70.24362636256249</v>
                </pt>
                <pt idx="23">
                  <v>70.31670416548363</v>
                </pt>
                <pt idx="24">
                  <v>70.4712208167288</v>
                </pt>
                <pt idx="25">
                  <v>70.53264335973792</v>
                </pt>
                <pt idx="26">
                  <v>70.66556279936987</v>
                </pt>
                <pt idx="27">
                  <v>70.91269018918838</v>
                </pt>
                <pt idx="28">
                  <v>71.06892101049669</v>
                </pt>
                <pt idx="29">
                  <v>71.1680422566354</v>
                </pt>
                <pt idx="30">
                  <v>71.13396263134302</v>
                </pt>
                <pt idx="31">
                  <v>71.0745423121583</v>
                </pt>
                <pt idx="32">
                  <v>71.29134205301078</v>
                </pt>
                <pt idx="33">
                  <v>71.40467654974798</v>
                </pt>
                <pt idx="34">
                  <v>71.35622363978855</v>
                </pt>
                <pt idx="35">
                  <v>71.16190684307637</v>
                </pt>
                <pt idx="36">
                  <v>71.17821878992392</v>
                </pt>
                <pt idx="37">
                  <v>71.23657673750758</v>
                </pt>
                <pt idx="38">
                  <v>71.20158841708715</v>
                </pt>
                <pt idx="39">
                  <v>71.32764658495712</v>
                </pt>
                <pt idx="40">
                  <v>71.47911939293444</v>
                </pt>
                <pt idx="41">
                  <v>71.50330009889693</v>
                </pt>
                <pt idx="42">
                  <v>71.6478013132844</v>
                </pt>
                <pt idx="43">
                  <v>71.86829449412558</v>
                </pt>
                <pt idx="44">
                  <v>72.02633622341098</v>
                </pt>
                <pt idx="45">
                  <v>71.98728903938103</v>
                </pt>
                <pt idx="46">
                  <v>72.09632570177457</v>
                </pt>
                <pt idx="47">
                  <v>72.36517162782093</v>
                </pt>
                <pt idx="48">
                  <v>72.45196144309159</v>
                </pt>
                <pt idx="49">
                  <v>72.68089282577358</v>
                </pt>
                <pt idx="50">
                  <v>72.89321057258411</v>
                </pt>
                <pt idx="51">
                  <v>72.81970445205404</v>
                </pt>
                <pt idx="52">
                  <v>72.77474493288787</v>
                </pt>
                <pt idx="53">
                  <v>72.96262563066769</v>
                </pt>
                <pt idx="54">
                  <v>73.03028471564627</v>
                </pt>
                <pt idx="55">
                  <v>72.99368424106179</v>
                </pt>
                <pt idx="56">
                  <v>72.97818663560045</v>
                </pt>
                <pt idx="57">
                  <v>73.18705172230247</v>
                </pt>
                <pt idx="58">
                  <v>73.28044552067894</v>
                </pt>
                <pt idx="59">
                  <v>73.41419964406624</v>
                </pt>
                <pt idx="60">
                  <v>73.41690240141652</v>
                </pt>
                <pt idx="61">
                  <v>73.41303272915106</v>
                </pt>
                <pt idx="62">
                  <v>73.28680444812818</v>
                </pt>
                <pt idx="63">
                  <v>73.35966154026707</v>
                </pt>
                <pt idx="64">
                  <v>73.4564543877693</v>
                </pt>
                <pt idx="65">
                  <v>73.53110668204816</v>
                </pt>
                <pt idx="66">
                  <v>73.74528316269787</v>
                </pt>
                <pt idx="67">
                  <v>73.94663773139524</v>
                </pt>
                <pt idx="68">
                  <v>74.01307566625121</v>
                </pt>
                <pt idx="69">
                  <v>74.07432305443305</v>
                </pt>
                <pt idx="70">
                  <v>74.04894354288308</v>
                </pt>
                <pt idx="71">
                  <v>74.09765628913061</v>
                </pt>
                <pt idx="72">
                  <v>74.08990735877896</v>
                </pt>
                <pt idx="73">
                  <v>74.14434138600392</v>
                </pt>
                <pt idx="74">
                  <v>74.30714632298397</v>
                </pt>
                <pt idx="75">
                  <v>74.36519897497456</v>
                </pt>
                <pt idx="76">
                  <v>74.45016364869883</v>
                </pt>
                <pt idx="77">
                  <v>74.42991378029483</v>
                </pt>
                <pt idx="78">
                  <v>74.38981353593891</v>
                </pt>
                <pt idx="79">
                  <v>74.37488066825644</v>
                </pt>
                <pt idx="80">
                  <v>74.38771026904277</v>
                </pt>
                <pt idx="81">
                  <v>74.50479356730145</v>
                </pt>
                <pt idx="82">
                  <v>74.47386708448667</v>
                </pt>
                <pt idx="83">
                  <v>74.55955963345289</v>
                </pt>
                <pt idx="84">
                  <v>74.70237517521598</v>
                </pt>
                <pt idx="85">
                  <v>74.69889643699389</v>
                </pt>
                <pt idx="86">
                  <v>74.83906059523143</v>
                </pt>
                <pt idx="87">
                  <v>75.03206757979919</v>
                </pt>
                <pt idx="88">
                  <v>75.18941158552613</v>
                </pt>
                <pt idx="89">
                  <v>75.06004772241972</v>
                </pt>
                <pt idx="90">
                  <v>74.92520086604266</v>
                </pt>
                <pt idx="91">
                  <v>74.99004529117279</v>
                </pt>
                <pt idx="92">
                  <v>75.24669849149666</v>
                </pt>
                <pt idx="93">
                  <v>75.07991259979227</v>
                </pt>
                <pt idx="94">
                  <v>75.2026292241279</v>
                </pt>
                <pt idx="95">
                  <v>75.27034435386472</v>
                </pt>
                <pt idx="96">
                  <v>75.45097505430819</v>
                </pt>
                <pt idx="97">
                  <v>75.47903385519183</v>
                </pt>
                <pt idx="98">
                  <v>75.51297984725608</v>
                </pt>
                <pt idx="99">
                  <v>75.42587302573253</v>
                </pt>
                <pt idx="100">
                  <v>75.39167187801853</v>
                </pt>
                <pt idx="101">
                  <v>75.42616613436471</v>
                </pt>
                <pt idx="102">
                  <v>75.41790934162768</v>
                </pt>
                <pt idx="103">
                  <v>75.57208095497343</v>
                </pt>
                <pt idx="104">
                  <v>75.61695787148753</v>
                </pt>
                <pt idx="105">
                  <v>75.68493545094618</v>
                </pt>
                <pt idx="106">
                  <v>75.95276409046544</v>
                </pt>
                <pt idx="107">
                  <v>75.9704412659988</v>
                </pt>
                <pt idx="108">
                  <v>75.90274526483755</v>
                </pt>
                <pt idx="109">
                  <v>76.00805927935248</v>
                </pt>
                <pt idx="110">
                  <v>75.99980984436198</v>
                </pt>
                <pt idx="111">
                  <v>76.08777945766555</v>
                </pt>
                <pt idx="112">
                  <v>76.03963300798307</v>
                </pt>
                <pt idx="113">
                  <v>75.92364283869189</v>
                </pt>
                <pt idx="114">
                  <v>76.00730194543705</v>
                </pt>
                <pt idx="115">
                  <v>76.03864054371282</v>
                </pt>
                <pt idx="116">
                  <v>76.21873449887609</v>
                </pt>
                <pt idx="117">
                  <v>76.37831051824415</v>
                </pt>
                <pt idx="118">
                  <v>76.37872994260856</v>
                </pt>
                <pt idx="119">
                  <v>76.49086673688674</v>
                </pt>
                <pt idx="120">
                  <v>75.92812184739972</v>
                </pt>
                <pt idx="121">
                  <v>75.66080276584752</v>
                </pt>
                <pt idx="122">
                  <v>75.50395262063516</v>
                </pt>
                <pt idx="123">
                  <v>75.42019535402868</v>
                </pt>
                <pt idx="124">
                  <v>75.25116829575515</v>
                </pt>
                <pt idx="125">
                  <v>74.98792779724094</v>
                </pt>
                <pt idx="126">
                  <v>74.60090532232304</v>
                </pt>
                <pt idx="127">
                  <v>74.45723898619127</v>
                </pt>
                <pt idx="128">
                  <v>74.51576148293523</v>
                </pt>
                <pt idx="129">
                  <v>74.31978475138945</v>
                </pt>
                <pt idx="130">
                  <v>74.32328008387103</v>
                </pt>
                <pt idx="131">
                  <v>74.50033343692523</v>
                </pt>
                <pt idx="132">
                  <v>74.41926929111908</v>
                </pt>
                <pt idx="133">
                  <v>74.42601658093224</v>
                </pt>
                <pt idx="134">
                  <v>74.47047431599461</v>
                </pt>
                <pt idx="135">
                  <v>74.72743223967015</v>
                </pt>
                <pt idx="136">
                  <v>74.82402686486087</v>
                </pt>
                <pt idx="137">
                  <v>74.93524184133635</v>
                </pt>
                <pt idx="138">
                  <v>75.04603121707957</v>
                </pt>
                <pt idx="139">
                  <v>74.98659400943762</v>
                </pt>
                <pt idx="140">
                  <v>74.99131088162873</v>
                </pt>
                <pt idx="141">
                  <v>75.05785834596099</v>
                </pt>
                <pt idx="142">
                  <v>75.03885014624159</v>
                </pt>
                <pt idx="143">
                  <v>75.03754910605151</v>
                </pt>
                <pt idx="144">
                  <v>75.10935239952008</v>
                </pt>
                <pt idx="145">
                  <v>75.15694781990979</v>
                </pt>
                <pt idx="146">
                  <v>75.39873856809442</v>
                </pt>
                <pt idx="147">
                  <v>75.06673268346958</v>
                </pt>
                <pt idx="148">
                  <v>74.95082054482374</v>
                </pt>
                <pt idx="149">
                  <v>75.04120213525364</v>
                </pt>
                <pt idx="150">
                  <v>74.95668282911967</v>
                </pt>
                <pt idx="151">
                  <v>75.02175481523166</v>
                </pt>
                <pt idx="152">
                  <v>75.01031592703418</v>
                </pt>
                <pt idx="153">
                  <v>75.13618825055353</v>
                </pt>
                <pt idx="154">
                  <v>75.16007543739542</v>
                </pt>
                <pt idx="155">
                  <v>75.15151207009346</v>
                </pt>
                <pt idx="156">
                  <v>75.28328338883118</v>
                </pt>
                <pt idx="157">
                  <v>75.47518903481077</v>
                </pt>
                <pt idx="158">
                  <v>75.44449718583836</v>
                </pt>
                <pt idx="159">
                  <v>75.19841988539167</v>
                </pt>
                <pt idx="160">
                  <v>74.9104963213847</v>
                </pt>
                <pt idx="161">
                  <v>74.68865668248679</v>
                </pt>
                <pt idx="162">
                  <v>74.88773337599443</v>
                </pt>
                <pt idx="163">
                  <v>74.8831570635769</v>
                </pt>
                <pt idx="164">
                  <v>74.85989503049854</v>
                </pt>
                <pt idx="165">
                  <v>74.85297439627406</v>
                </pt>
                <pt idx="166">
                  <v>74.6591772796388</v>
                </pt>
                <pt idx="167">
                  <v>74.55901190200197</v>
                </pt>
                <pt idx="168">
                  <v>74.49567541498907</v>
                </pt>
                <pt idx="169">
                  <v>74.39620853370684</v>
                </pt>
                <pt idx="170">
                  <v>74.40776432391547</v>
                </pt>
                <pt idx="171">
                  <v>74.57439705715015</v>
                </pt>
                <pt idx="172">
                  <v>74.72290267414503</v>
                </pt>
                <pt idx="173">
                  <v>74.98570383166185</v>
                </pt>
                <pt idx="174">
                  <v>74.93797558047748</v>
                </pt>
                <pt idx="175">
                  <v>74.90247258678717</v>
                </pt>
                <pt idx="176">
                  <v>74.85093479628866</v>
                </pt>
                <pt idx="177">
                  <v>74.95600711518506</v>
                </pt>
                <pt idx="178">
                  <v>75.0060177655139</v>
                </pt>
              </numCache>
            </numRef>
          </val>
          <smooth val="0"/>
        </ser>
        <dLbls>
          <showLegendKey val="0"/>
          <showVal val="0"/>
          <showCatName val="0"/>
          <showSerName val="0"/>
          <showPercent val="0"/>
          <showBubbleSize val="0"/>
        </dLbls>
        <smooth val="0"/>
        <axId val="1454969600"/>
        <axId val="1454969960"/>
      </lineChart>
      <catAx>
        <axId val="1454969600"/>
        <scaling>
          <orientation val="minMax"/>
        </scaling>
        <delete val="0"/>
        <axPos val="b"/>
        <numFmt formatCode="General" sourceLinked="1"/>
        <majorTickMark val="out"/>
        <minorTickMark val="none"/>
        <tickLblPos val="nextTo"/>
        <spPr>
          <a:noFill/>
          <a:ln w="9525" cap="flat" cmpd="sng" algn="ctr">
            <a:solidFill>
              <a:sysClr val="windowText" lastClr="000000"/>
            </a:solidFill>
            <a:prstDash val="solid"/>
            <a:round/>
          </a:ln>
        </spPr>
        <txPr>
          <a:bodyPr rot="-60000000" vert="horz"/>
          <a:lstStyle/>
          <a:p>
            <a:pPr>
              <a:defRPr/>
            </a:pPr>
            <a:r>
              <a:t/>
            </a:r>
            <a:endParaRPr lang="en-US"/>
          </a:p>
        </txPr>
        <crossAx val="1454969960"/>
        <crosses val="autoZero"/>
        <auto val="1"/>
        <lblAlgn val="ctr"/>
        <lblOffset val="100"/>
        <tickLblSkip val="12"/>
        <tickMarkSkip val="12"/>
        <noMultiLvlLbl val="0"/>
      </catAx>
      <valAx>
        <axId val="1454969960"/>
        <scaling>
          <orientation val="minMax"/>
          <min val="69"/>
        </scaling>
        <delete val="0"/>
        <axPos val="l"/>
        <majorGridlines>
          <spPr>
            <a:ln w="9525" cap="flat" cmpd="sng" algn="ctr">
              <a:solidFill>
                <a:schemeClr val="tx1">
                  <a:lumMod val="15000"/>
                  <a:lumOff val="85000"/>
                </a:schemeClr>
              </a:solidFill>
              <a:prstDash val="solid"/>
              <a:round/>
            </a:ln>
          </spPr>
        </majorGridlines>
        <title>
          <tx>
            <rich>
              <a:bodyPr rot="-5400000" vert="horz"/>
              <a:lstStyle/>
              <a:p>
                <a:pPr>
                  <a:defRPr/>
                </a:pPr>
                <a:r>
                  <a:rPr lang="en-GB"/>
                  <a:t>Percent</a:t>
                </a:r>
              </a:p>
            </rich>
          </tx>
          <layout>
            <manualLayout>
              <xMode val="edge"/>
              <yMode val="edge"/>
              <wMode val="factor"/>
              <hMode val="factor"/>
              <x val="0.01114035087719298"/>
              <y val="0.3785284163473819"/>
            </manualLayout>
          </layout>
          <overlay val="0"/>
          <spPr>
            <a:noFill/>
            <a:ln>
              <a:noFill/>
              <a:prstDash val="solid"/>
            </a:ln>
          </spPr>
        </title>
        <numFmt formatCode="General" sourceLinked="1"/>
        <majorTickMark val="out"/>
        <minorTickMark val="none"/>
        <tickLblPos val="nextTo"/>
        <spPr>
          <a:noFill/>
          <a:ln>
            <a:solidFill>
              <a:sysClr val="windowText" lastClr="000000"/>
            </a:solidFill>
            <a:prstDash val="solid"/>
          </a:ln>
        </spPr>
        <txPr>
          <a:bodyPr rot="-60000000" vert="horz"/>
          <a:lstStyle/>
          <a:p>
            <a:pPr>
              <a:defRPr/>
            </a:pPr>
            <a:r>
              <a:t/>
            </a:r>
            <a:endParaRPr lang="en-US"/>
          </a:p>
        </txPr>
        <crossAx val="1454969600"/>
        <crosses val="autoZero"/>
        <crossBetween val="between"/>
      </valAx>
    </plotArea>
    <plotVisOnly val="1"/>
    <dispBlanksAs val="gap"/>
  </chart>
  <spPr>
    <a:solidFill>
      <a:schemeClr val="bg1"/>
    </a:solidFill>
    <a:ln w="9525" cap="flat" cmpd="sng" algn="ctr">
      <a:noFill/>
      <a:prstDash val="solid"/>
      <a:round/>
    </a:ln>
  </spPr>
</chartSpace>
</file>

<file path=xl/charts/chart32.xml><?xml version="1.0" encoding="utf-8"?>
<chartSpace xmlns:a="http://schemas.openxmlformats.org/drawingml/2006/main" xmlns="http://schemas.openxmlformats.org/drawingml/2006/chart">
  <chart>
    <plotArea>
      <layout>
        <manualLayout>
          <layoutTarget val="inner"/>
          <xMode val="edge"/>
          <yMode val="edge"/>
          <wMode val="factor"/>
          <hMode val="factor"/>
          <x val="0.08268068118927532"/>
          <y val="0.04460408684546616"/>
          <w val="0.8764713018027468"/>
          <h val="0.820131880852935"/>
        </manualLayout>
      </layout>
      <lineChart>
        <grouping val="standard"/>
        <varyColors val="0"/>
        <ser>
          <idx val="0"/>
          <order val="0"/>
          <tx>
            <strRef>
              <f>'Emp, Unemp &amp; Inac Chart'!$D$1</f>
              <strCache>
                <ptCount val="1"/>
                <pt idx="0">
                  <v>Unemployment Rate</v>
                </pt>
              </strCache>
            </strRef>
          </tx>
          <spPr>
            <a:ln w="28575" cap="rnd">
              <a:solidFill>
                <a:srgbClr val="002060"/>
              </a:solidFill>
              <a:prstDash val="solid"/>
              <a:round/>
            </a:ln>
          </spPr>
          <marker>
            <symbol val="none"/>
            <spPr>
              <a:ln>
                <a:prstDash val="solid"/>
              </a:ln>
            </spPr>
          </marker>
          <dLbls>
            <dLbl>
              <idx val="20"/>
              <dLblPos val="t"/>
              <showLegendKey val="0"/>
              <showVal val="1"/>
              <showCatName val="0"/>
              <showSerName val="0"/>
              <showPercent val="0"/>
              <showBubbleSize val="0"/>
            </dLbl>
            <dLbl>
              <idx val="23"/>
            </dLbl>
            <dLbl>
              <idx val="129"/>
              <dLblPos val="t"/>
              <showLegendKey val="0"/>
              <showVal val="1"/>
              <showCatName val="0"/>
              <showSerName val="0"/>
              <showPercent val="0"/>
              <showBubbleSize val="0"/>
            </dLbl>
            <dLbl>
              <idx val="131"/>
            </dLbl>
            <dLbl>
              <idx val="174"/>
            </dLbl>
            <dLbl>
              <idx val="178"/>
            </dLbl>
            <dLbl>
              <idx val="186"/>
            </dLbl>
            <dLbl>
              <idx val="187"/>
              <dLblPos val="t"/>
              <showLegendKey val="0"/>
              <showVal val="1"/>
              <showCatName val="0"/>
              <showSerName val="0"/>
              <showPercent val="0"/>
              <showBubbleSize val="0"/>
            </dLbl>
            <numFmt formatCode="#,##0.0"/>
            <spPr>
              <a:noFill/>
              <a:ln>
                <a:noFill/>
                <a:prstDash val="solid"/>
              </a:ln>
            </spPr>
            <txPr>
              <a:bodyPr rot="0" vert="horz"/>
              <a:lstStyle/>
              <a:p>
                <a:pPr>
                  <a:defRPr/>
                </a:pPr>
                <a:r>
                  <a:t/>
                </a:r>
                <a:endParaRPr lang="en-US"/>
              </a:p>
            </txPr>
            <showLegendKey val="0"/>
            <showVal val="0"/>
            <showCatName val="0"/>
            <showSerName val="0"/>
            <showPercent val="0"/>
            <showBubbleSize val="0"/>
          </dLbls>
          <cat>
            <strRef>
              <f>'Emp, Unemp &amp; Inac Chart'!$B$2:$B$189</f>
              <strCache>
                <ptCount val="188"/>
                <pt idx="0">
                  <v>2010</v>
                </pt>
                <pt idx="1">
                  <v>2010</v>
                </pt>
                <pt idx="2">
                  <v>2010</v>
                </pt>
                <pt idx="3">
                  <v>2010</v>
                </pt>
                <pt idx="4">
                  <v>2010</v>
                </pt>
                <pt idx="5">
                  <v>2010</v>
                </pt>
                <pt idx="6">
                  <v>2010</v>
                </pt>
                <pt idx="7">
                  <v>2010</v>
                </pt>
                <pt idx="8">
                  <v>2010</v>
                </pt>
                <pt idx="9">
                  <v>2010</v>
                </pt>
                <pt idx="10">
                  <v>2011</v>
                </pt>
                <pt idx="11">
                  <v>2011</v>
                </pt>
                <pt idx="12">
                  <v>2011</v>
                </pt>
                <pt idx="13">
                  <v>2011</v>
                </pt>
                <pt idx="14">
                  <v>2011</v>
                </pt>
                <pt idx="15">
                  <v>2011</v>
                </pt>
                <pt idx="16">
                  <v>2011</v>
                </pt>
                <pt idx="17">
                  <v>2011</v>
                </pt>
                <pt idx="18">
                  <v>2011</v>
                </pt>
                <pt idx="19">
                  <v>2011</v>
                </pt>
                <pt idx="20">
                  <v>2011</v>
                </pt>
                <pt idx="21">
                  <v>2011</v>
                </pt>
                <pt idx="22">
                  <v>2012</v>
                </pt>
                <pt idx="23">
                  <v>2012</v>
                </pt>
                <pt idx="24">
                  <v>2012</v>
                </pt>
                <pt idx="25">
                  <v>2012</v>
                </pt>
                <pt idx="26">
                  <v>2012</v>
                </pt>
                <pt idx="27">
                  <v>2012</v>
                </pt>
                <pt idx="28">
                  <v>2012</v>
                </pt>
                <pt idx="29">
                  <v>2012</v>
                </pt>
                <pt idx="30">
                  <v>2012</v>
                </pt>
                <pt idx="31">
                  <v>2012</v>
                </pt>
                <pt idx="32">
                  <v>2012</v>
                </pt>
                <pt idx="33">
                  <v>2012</v>
                </pt>
                <pt idx="34">
                  <v>2013</v>
                </pt>
                <pt idx="35">
                  <v>2013</v>
                </pt>
                <pt idx="36">
                  <v>2013</v>
                </pt>
                <pt idx="37">
                  <v>2013</v>
                </pt>
                <pt idx="38">
                  <v>2013</v>
                </pt>
                <pt idx="39">
                  <v>2013</v>
                </pt>
                <pt idx="40">
                  <v>2013</v>
                </pt>
                <pt idx="41">
                  <v>2013</v>
                </pt>
                <pt idx="42">
                  <v>2013</v>
                </pt>
                <pt idx="43">
                  <v>2013</v>
                </pt>
                <pt idx="44">
                  <v>2013</v>
                </pt>
                <pt idx="45">
                  <v>2013</v>
                </pt>
                <pt idx="46">
                  <v>2014</v>
                </pt>
                <pt idx="47">
                  <v>2014</v>
                </pt>
                <pt idx="48">
                  <v>2014</v>
                </pt>
                <pt idx="49">
                  <v>2014</v>
                </pt>
                <pt idx="50">
                  <v>2014</v>
                </pt>
                <pt idx="51">
                  <v>2014</v>
                </pt>
                <pt idx="52">
                  <v>2014</v>
                </pt>
                <pt idx="53">
                  <v>2014</v>
                </pt>
                <pt idx="54">
                  <v>2014</v>
                </pt>
                <pt idx="55">
                  <v>2014</v>
                </pt>
                <pt idx="56">
                  <v>2014</v>
                </pt>
                <pt idx="57">
                  <v>2014</v>
                </pt>
                <pt idx="58">
                  <v>2015</v>
                </pt>
                <pt idx="59">
                  <v>2015</v>
                </pt>
                <pt idx="60">
                  <v>2015</v>
                </pt>
                <pt idx="61">
                  <v>2015</v>
                </pt>
                <pt idx="62">
                  <v>2015</v>
                </pt>
                <pt idx="63">
                  <v>2015</v>
                </pt>
                <pt idx="64">
                  <v>2015</v>
                </pt>
                <pt idx="65">
                  <v>2015</v>
                </pt>
                <pt idx="66">
                  <v>2015</v>
                </pt>
                <pt idx="67">
                  <v>2015</v>
                </pt>
                <pt idx="68">
                  <v>2015</v>
                </pt>
                <pt idx="69">
                  <v>2015</v>
                </pt>
                <pt idx="70">
                  <v>2016</v>
                </pt>
                <pt idx="71">
                  <v>2016</v>
                </pt>
                <pt idx="72">
                  <v>2016</v>
                </pt>
                <pt idx="73">
                  <v>2016</v>
                </pt>
                <pt idx="74">
                  <v>2016</v>
                </pt>
                <pt idx="75">
                  <v>2016</v>
                </pt>
                <pt idx="76">
                  <v>2016</v>
                </pt>
                <pt idx="77">
                  <v>2016</v>
                </pt>
                <pt idx="78">
                  <v>2016</v>
                </pt>
                <pt idx="79">
                  <v>2016</v>
                </pt>
                <pt idx="80">
                  <v>2016</v>
                </pt>
                <pt idx="81">
                  <v>2016</v>
                </pt>
                <pt idx="82">
                  <v>2017</v>
                </pt>
                <pt idx="83">
                  <v>2017</v>
                </pt>
                <pt idx="84">
                  <v>2017</v>
                </pt>
                <pt idx="85">
                  <v>2017</v>
                </pt>
                <pt idx="86">
                  <v>2017</v>
                </pt>
                <pt idx="87">
                  <v>2017</v>
                </pt>
                <pt idx="88">
                  <v>2017</v>
                </pt>
                <pt idx="89">
                  <v>2017</v>
                </pt>
                <pt idx="90">
                  <v>2017</v>
                </pt>
                <pt idx="91">
                  <v>2017</v>
                </pt>
                <pt idx="92">
                  <v>2017</v>
                </pt>
                <pt idx="93">
                  <v>2017</v>
                </pt>
                <pt idx="94">
                  <v>2018</v>
                </pt>
                <pt idx="95">
                  <v>2018</v>
                </pt>
                <pt idx="96">
                  <v>2018</v>
                </pt>
                <pt idx="97">
                  <v>2018</v>
                </pt>
                <pt idx="98">
                  <v>2018</v>
                </pt>
                <pt idx="99">
                  <v>2018</v>
                </pt>
                <pt idx="100">
                  <v>2018</v>
                </pt>
                <pt idx="101">
                  <v>2018</v>
                </pt>
                <pt idx="102">
                  <v>2018</v>
                </pt>
                <pt idx="103">
                  <v>2018</v>
                </pt>
                <pt idx="104">
                  <v>2018</v>
                </pt>
                <pt idx="105">
                  <v>2018</v>
                </pt>
                <pt idx="106">
                  <v>2019</v>
                </pt>
                <pt idx="107">
                  <v>2019</v>
                </pt>
                <pt idx="108">
                  <v>2019</v>
                </pt>
                <pt idx="109">
                  <v>2019</v>
                </pt>
                <pt idx="110">
                  <v>2019</v>
                </pt>
                <pt idx="111">
                  <v>2019</v>
                </pt>
                <pt idx="112">
                  <v>2019</v>
                </pt>
                <pt idx="113">
                  <v>2019</v>
                </pt>
                <pt idx="114">
                  <v>2019</v>
                </pt>
                <pt idx="115">
                  <v>2019</v>
                </pt>
                <pt idx="116">
                  <v>2019</v>
                </pt>
                <pt idx="117">
                  <v>2019</v>
                </pt>
                <pt idx="118">
                  <v>2020</v>
                </pt>
                <pt idx="119">
                  <v>2020</v>
                </pt>
                <pt idx="120">
                  <v>2020</v>
                </pt>
                <pt idx="121">
                  <v>2020</v>
                </pt>
                <pt idx="122">
                  <v>2020</v>
                </pt>
                <pt idx="123">
                  <v>2020</v>
                </pt>
                <pt idx="124">
                  <v>2020</v>
                </pt>
                <pt idx="125">
                  <v>2020</v>
                </pt>
                <pt idx="126">
                  <v>2020</v>
                </pt>
                <pt idx="127">
                  <v>2020</v>
                </pt>
                <pt idx="128">
                  <v>2020</v>
                </pt>
                <pt idx="129">
                  <v>2020</v>
                </pt>
                <pt idx="130">
                  <v>2021</v>
                </pt>
                <pt idx="131">
                  <v>2021</v>
                </pt>
                <pt idx="132">
                  <v>2021</v>
                </pt>
                <pt idx="133">
                  <v>2021</v>
                </pt>
                <pt idx="134">
                  <v>2021</v>
                </pt>
                <pt idx="135">
                  <v>2021</v>
                </pt>
                <pt idx="136">
                  <v>2021</v>
                </pt>
                <pt idx="137">
                  <v>2021</v>
                </pt>
                <pt idx="138">
                  <v>2021</v>
                </pt>
                <pt idx="139">
                  <v>2021</v>
                </pt>
                <pt idx="140">
                  <v>2021</v>
                </pt>
                <pt idx="141">
                  <v>2021</v>
                </pt>
                <pt idx="142">
                  <v>2022</v>
                </pt>
                <pt idx="143">
                  <v>2022</v>
                </pt>
                <pt idx="144">
                  <v>2022</v>
                </pt>
                <pt idx="145">
                  <v>2022</v>
                </pt>
                <pt idx="146">
                  <v>2022</v>
                </pt>
                <pt idx="147">
                  <v>2022</v>
                </pt>
                <pt idx="148">
                  <v>2022</v>
                </pt>
                <pt idx="149">
                  <v>2022</v>
                </pt>
                <pt idx="150">
                  <v>2022</v>
                </pt>
                <pt idx="151">
                  <v>2022</v>
                </pt>
                <pt idx="152">
                  <v>2022</v>
                </pt>
                <pt idx="153">
                  <v>2022</v>
                </pt>
                <pt idx="154">
                  <v>2023</v>
                </pt>
                <pt idx="155">
                  <v>2023</v>
                </pt>
                <pt idx="156">
                  <v>2023</v>
                </pt>
                <pt idx="157">
                  <v>2023</v>
                </pt>
                <pt idx="158">
                  <v>2023</v>
                </pt>
                <pt idx="159">
                  <v>2023</v>
                </pt>
                <pt idx="160">
                  <v>2023</v>
                </pt>
                <pt idx="161">
                  <v>2023</v>
                </pt>
                <pt idx="162">
                  <v>2023</v>
                </pt>
                <pt idx="163">
                  <v>2023</v>
                </pt>
                <pt idx="164">
                  <v>2023</v>
                </pt>
                <pt idx="165">
                  <v>2023</v>
                </pt>
                <pt idx="166">
                  <v>2024</v>
                </pt>
                <pt idx="167">
                  <v>2024</v>
                </pt>
                <pt idx="168">
                  <v>2024</v>
                </pt>
                <pt idx="169">
                  <v>2024</v>
                </pt>
                <pt idx="170">
                  <v>2024</v>
                </pt>
                <pt idx="171">
                  <v>2024</v>
                </pt>
                <pt idx="172">
                  <v>2024</v>
                </pt>
                <pt idx="173">
                  <v>2024</v>
                </pt>
                <pt idx="174">
                  <v>2024</v>
                </pt>
                <pt idx="175">
                  <v>2024</v>
                </pt>
                <pt idx="176">
                  <v>2024</v>
                </pt>
                <pt idx="177">
                  <v>2024</v>
                </pt>
                <pt idx="178">
                  <v>2025</v>
                </pt>
                <pt idx="179">
                  <v>2025</v>
                </pt>
                <pt idx="180">
                  <v>2025</v>
                </pt>
                <pt idx="181">
                  <v>2025</v>
                </pt>
                <pt idx="182">
                  <v>2025</v>
                </pt>
                <pt idx="183">
                  <v>2025</v>
                </pt>
                <pt idx="184">
                  <v>2025</v>
                </pt>
                <pt idx="185">
                  <v>2025</v>
                </pt>
                <pt idx="186">
                  <v>2025</v>
                </pt>
                <pt idx="187">
                  <v>2025</v>
                </pt>
              </strCache>
            </strRef>
          </cat>
          <val>
            <numRef>
              <f>'Emp, Unemp &amp; Inac Chart'!$D$2:$D$189</f>
              <numCache>
                <formatCode>General</formatCode>
                <ptCount val="188"/>
                <pt idx="0">
                  <v>8.009586729025017</v>
                </pt>
                <pt idx="1">
                  <v>7.952375417358229</v>
                </pt>
                <pt idx="2">
                  <v>7.922887015034062</v>
                </pt>
                <pt idx="3">
                  <v>7.852351583284964</v>
                </pt>
                <pt idx="4">
                  <v>7.820322392815586</v>
                </pt>
                <pt idx="5">
                  <v>7.78201843831829</v>
                </pt>
                <pt idx="6">
                  <v>7.754645833470739</v>
                </pt>
                <pt idx="7">
                  <v>7.89715091223551</v>
                </pt>
                <pt idx="8">
                  <v>7.871096661442908</v>
                </pt>
                <pt idx="9">
                  <v>7.863268630338387</v>
                </pt>
                <pt idx="10">
                  <v>7.908611227852726</v>
                </pt>
                <pt idx="11">
                  <v>7.802659343300253</v>
                </pt>
                <pt idx="12">
                  <v>7.778466706955086</v>
                </pt>
                <pt idx="13">
                  <v>7.716984327492511</v>
                </pt>
                <pt idx="14">
                  <v>7.821959083620771</v>
                </pt>
                <pt idx="15">
                  <v>7.940033426316908</v>
                </pt>
                <pt idx="16">
                  <v>8.012875366077724</v>
                </pt>
                <pt idx="17">
                  <v>8.180127903347428</v>
                </pt>
                <pt idx="18">
                  <v>8.330712737807634</v>
                </pt>
                <pt idx="19">
                  <v>8.368640160424492</v>
                </pt>
                <pt idx="20">
                  <v>8.463469957707433</v>
                </pt>
                <pt idx="21">
                  <v>8.389359973531747</v>
                </pt>
                <pt idx="22">
                  <v>8.346672608146999</v>
                </pt>
                <pt idx="23">
                  <v>8.282301731822658</v>
                </pt>
                <pt idx="24">
                  <v>8.203264811937329</v>
                </pt>
                <pt idx="25">
                  <v>8.16584885237374</v>
                </pt>
                <pt idx="26">
                  <v>8.071605048464157</v>
                </pt>
                <pt idx="27">
                  <v>7.982309021000788</v>
                </pt>
                <pt idx="28">
                  <v>8.028222052263375</v>
                </pt>
                <pt idx="29">
                  <v>7.879512361553741</v>
                </pt>
                <pt idx="30">
                  <v>7.849712999682255</v>
                </pt>
                <pt idx="31">
                  <v>7.841455789484073</v>
                </pt>
                <pt idx="32">
                  <v>7.809342800856922</v>
                </pt>
                <pt idx="33">
                  <v>7.803037554477807</v>
                </pt>
                <pt idx="34">
                  <v>7.811480268694591</v>
                </pt>
                <pt idx="35">
                  <v>7.964811060332275</v>
                </pt>
                <pt idx="36">
                  <v>7.833812986891372</v>
                </pt>
                <pt idx="37">
                  <v>7.781208292066066</v>
                </pt>
                <pt idx="38">
                  <v>7.747022855194761</v>
                </pt>
                <pt idx="39">
                  <v>7.73703069795209</v>
                </pt>
                <pt idx="40">
                  <v>7.659876649949638</v>
                </pt>
                <pt idx="41">
                  <v>7.6858773151816</v>
                </pt>
                <pt idx="42">
                  <v>7.606247754459962</v>
                </pt>
                <pt idx="43">
                  <v>7.357112127027638</v>
                </pt>
                <pt idx="44">
                  <v>7.157902837190207</v>
                </pt>
                <pt idx="45">
                  <v>7.20847652911353</v>
                </pt>
                <pt idx="46">
                  <v>7.149465573534238</v>
                </pt>
                <pt idx="47">
                  <v>6.877524239632934</v>
                </pt>
                <pt idx="48">
                  <v>6.742594420217727</v>
                </pt>
                <pt idx="49">
                  <v>6.576247239113264</v>
                </pt>
                <pt idx="50">
                  <v>6.416806106622669</v>
                </pt>
                <pt idx="51">
                  <v>6.277952703340739</v>
                </pt>
                <pt idx="52">
                  <v>6.131813286622293</v>
                </pt>
                <pt idx="53">
                  <v>6.007700858058593</v>
                </pt>
                <pt idx="54">
                  <v>5.969453382477931</v>
                </pt>
                <pt idx="55">
                  <v>5.944006303413492</v>
                </pt>
                <pt idx="56">
                  <v>5.859658383010152</v>
                </pt>
                <pt idx="57">
                  <v>5.687834093806306</v>
                </pt>
                <pt idx="58">
                  <v>5.643817114634175</v>
                </pt>
                <pt idx="59">
                  <v>5.571976980745555</v>
                </pt>
                <pt idx="60">
                  <v>5.525542469938678</v>
                </pt>
                <pt idx="61">
                  <v>5.492981610557845</v>
                </pt>
                <pt idx="62">
                  <v>5.606200991583524</v>
                </pt>
                <pt idx="63">
                  <v>5.597406256652698</v>
                </pt>
                <pt idx="64">
                  <v>5.507642506484712</v>
                </pt>
                <pt idx="65">
                  <v>5.381728578722663</v>
                </pt>
                <pt idx="66">
                  <v>5.309662469578337</v>
                </pt>
                <pt idx="67">
                  <v>5.165372479044444</v>
                </pt>
                <pt idx="68">
                  <v>5.072832725766097</v>
                </pt>
                <pt idx="69">
                  <v>5.070637857441494</v>
                </pt>
                <pt idx="70">
                  <v>5.061309275506027</v>
                </pt>
                <pt idx="71">
                  <v>5.105604965192907</v>
                </pt>
                <pt idx="72">
                  <v>5.064005546010695</v>
                </pt>
                <pt idx="73">
                  <v>5.000593637847687</v>
                </pt>
                <pt idx="74">
                  <v>4.932940366249394</v>
                </pt>
                <pt idx="75">
                  <v>4.915612419528445</v>
                </pt>
                <pt idx="76">
                  <v>4.888230197109493</v>
                </pt>
                <pt idx="77">
                  <v>4.977679429106892</v>
                </pt>
                <pt idx="78">
                  <v>4.834029681671604</v>
                </pt>
                <pt idx="79">
                  <v>4.824515682663465</v>
                </pt>
                <pt idx="80">
                  <v>4.789962058980356</v>
                </pt>
                <pt idx="81">
                  <v>4.738329268843756</v>
                </pt>
                <pt idx="82">
                  <v>4.703511392731619</v>
                </pt>
                <pt idx="83">
                  <v>4.637506766963133</v>
                </pt>
                <pt idx="84">
                  <v>4.560795628153913</v>
                </pt>
                <pt idx="85">
                  <v>4.538350698114292</v>
                </pt>
                <pt idx="86">
                  <v>4.443886182958903</v>
                </pt>
                <pt idx="87">
                  <v>4.42434425794745</v>
                </pt>
                <pt idx="88">
                  <v>4.337498330189553</v>
                </pt>
                <pt idx="89">
                  <v>4.328099182388107</v>
                </pt>
                <pt idx="90">
                  <v>4.267475327133345</v>
                </pt>
                <pt idx="91">
                  <v>4.244464709926448</v>
                </pt>
                <pt idx="92">
                  <v>4.273604746887326</v>
                </pt>
                <pt idx="93">
                  <v>4.354315189462894</v>
                </pt>
                <pt idx="94">
                  <v>4.308961071339144</v>
                </pt>
                <pt idx="95">
                  <v>4.216605183376567</v>
                </pt>
                <pt idx="96">
                  <v>4.202200396588367</v>
                </pt>
                <pt idx="97">
                  <v>4.193386014888852</v>
                </pt>
                <pt idx="98">
                  <v>4.170258925673012</v>
                </pt>
                <pt idx="99">
                  <v>4.04204923894063</v>
                </pt>
                <pt idx="100">
                  <v>4.027192374365027</v>
                </pt>
                <pt idx="101">
                  <v>4.041190588485919</v>
                </pt>
                <pt idx="102">
                  <v>4.080200669580554</v>
                </pt>
                <pt idx="103">
                  <v>4.062583337068837</v>
                </pt>
                <pt idx="104">
                  <v>4.046984872597436</v>
                </pt>
                <pt idx="105">
                  <v>4.021813217053309</v>
                </pt>
                <pt idx="106">
                  <v>3.939576773008687</v>
                </pt>
                <pt idx="107">
                  <v>3.950755714880946</v>
                </pt>
                <pt idx="108">
                  <v>3.826888929493176</v>
                </pt>
                <pt idx="109">
                  <v>3.841848236154834</v>
                </pt>
                <pt idx="110">
                  <v>3.803493299629713</v>
                </pt>
                <pt idx="111">
                  <v>3.882963695642732</v>
                </pt>
                <pt idx="112">
                  <v>3.858333850745167</v>
                </pt>
                <pt idx="113">
                  <v>3.883519397487573</v>
                </pt>
                <pt idx="114">
                  <v>3.871518968973857</v>
                </pt>
                <pt idx="115">
                  <v>3.800134038571751</v>
                </pt>
                <pt idx="116">
                  <v>3.826280027297879</v>
                </pt>
                <pt idx="117">
                  <v>3.737451629723585</v>
                </pt>
                <pt idx="118">
                  <v>3.89380015962906</v>
                </pt>
                <pt idx="119">
                  <v>3.947664661613623</v>
                </pt>
                <pt idx="120">
                  <v>4.102695528341473</v>
                </pt>
                <pt idx="121">
                  <v>4.092608129640788</v>
                </pt>
                <pt idx="122">
                  <v>4.127944672676015</v>
                </pt>
                <pt idx="123">
                  <v>4.084742438627011</v>
                </pt>
                <pt idx="124">
                  <v>4.36834361985289</v>
                </pt>
                <pt idx="125">
                  <v>4.634425526194625</v>
                </pt>
                <pt idx="126">
                  <v>4.959493420854674</v>
                </pt>
                <pt idx="127">
                  <v>5.157954915373643</v>
                </pt>
                <pt idx="128">
                  <v>5.218542792635041</v>
                </pt>
                <pt idx="129">
                  <v>5.25921991180122</v>
                </pt>
                <pt idx="130">
                  <v>5.175197570524317</v>
                </pt>
                <pt idx="131">
                  <v>5.044050585757957</v>
                </pt>
                <pt idx="132">
                  <v>4.906948865907212</v>
                </pt>
                <pt idx="133">
                  <v>4.83099969706559</v>
                </pt>
                <pt idx="134">
                  <v>4.795117881813391</v>
                </pt>
                <pt idx="135">
                  <v>4.669203140278063</v>
                </pt>
                <pt idx="136">
                  <v>4.589364046565452</v>
                </pt>
                <pt idx="137">
                  <v>4.523712343344308</v>
                </pt>
                <pt idx="138">
                  <v>4.373852605592408</v>
                </pt>
                <pt idx="139">
                  <v>4.310349397913083</v>
                </pt>
                <pt idx="140">
                  <v>4.204976544876256</v>
                </pt>
                <pt idx="141">
                  <v>4.173423949579649</v>
                </pt>
                <pt idx="142">
                  <v>4.107599244731837</v>
                </pt>
                <pt idx="143">
                  <v>3.914065488761194</v>
                </pt>
                <pt idx="144">
                  <v>3.79024931588195</v>
                </pt>
                <pt idx="145">
                  <v>3.823194496977575</v>
                </pt>
                <pt idx="146">
                  <v>3.731350278823395</v>
                </pt>
                <pt idx="147">
                  <v>3.783738770340446</v>
                </pt>
                <pt idx="148">
                  <v>3.636233916324687</v>
                </pt>
                <pt idx="149">
                  <v>3.602998430485985</v>
                </pt>
                <pt idx="150">
                  <v>3.728675221590188</v>
                </pt>
                <pt idx="151">
                  <v>3.838614125902207</v>
                </pt>
                <pt idx="152">
                  <v>3.870740780423386</v>
                </pt>
                <pt idx="153">
                  <v>3.915890767914647</v>
                </pt>
                <pt idx="154">
                  <v>3.870720459243629</v>
                </pt>
                <pt idx="155">
                  <v>3.974123462004205</v>
                </pt>
                <pt idx="156">
                  <v>3.999989707845595</v>
                </pt>
                <pt idx="157">
                  <v>3.877243801086084</v>
                </pt>
                <pt idx="158">
                  <v>4.004565318130545</v>
                </pt>
                <pt idx="159">
                  <v>4.225939295750967</v>
                </pt>
                <pt idx="160">
                  <v>4.343335878362127</v>
                </pt>
                <pt idx="161">
                  <v>4.287339454499397</v>
                </pt>
                <pt idx="162">
                  <v>4.104691908592614</v>
                </pt>
                <pt idx="163">
                  <v>4.019000372770134</v>
                </pt>
                <pt idx="164">
                  <v>3.954334178913098</v>
                </pt>
                <pt idx="165">
                  <v>3.856357728652482</v>
                </pt>
                <pt idx="166">
                  <v>4.071040318277946</v>
                </pt>
                <pt idx="167">
                  <v>4.199824639120393</v>
                </pt>
                <pt idx="168">
                  <v>4.342872432447057</v>
                </pt>
                <pt idx="169">
                  <v>4.371996513796061</v>
                </pt>
                <pt idx="170">
                  <v>4.43576957216931</v>
                </pt>
                <pt idx="171">
                  <v>4.196185686056687</v>
                </pt>
                <pt idx="172">
                  <v>4.221136862518565</v>
                </pt>
                <pt idx="173">
                  <v>4.09145894666664</v>
                </pt>
                <pt idx="174">
                  <v>4.270492491739037</v>
                </pt>
                <pt idx="175">
                  <v>4.265542488621042</v>
                </pt>
                <pt idx="176">
                  <v>4.4133023671125</v>
                </pt>
                <pt idx="177">
                  <v>4.382052912098812</v>
                </pt>
                <pt idx="178">
                  <v>4.357488466650864</v>
                </pt>
                <pt idx="179">
                  <v>4.426205366360879</v>
                </pt>
                <pt idx="180">
                  <v>4.534514640820783</v>
                </pt>
                <pt idx="181">
                  <v>4.599884019084734</v>
                </pt>
                <pt idx="182">
                  <v>4.672422592329657</v>
                </pt>
                <pt idx="183">
                  <v>4.660112016859193</v>
                </pt>
                <pt idx="184">
                  <v>4.660854589070201</v>
                </pt>
                <pt idx="185">
                  <v>4.829894786150752</v>
                </pt>
                <pt idx="186">
                  <v>4.972275584789109</v>
                </pt>
                <pt idx="187">
                  <v>5.080366129287464</v>
                </pt>
              </numCache>
            </numRef>
          </val>
          <smooth val="0"/>
        </ser>
        <dLbls>
          <showLegendKey val="0"/>
          <showVal val="0"/>
          <showCatName val="0"/>
          <showSerName val="0"/>
          <showPercent val="0"/>
          <showBubbleSize val="0"/>
        </dLbls>
        <smooth val="0"/>
        <axId val="1454969600"/>
        <axId val="1454969960"/>
      </lineChart>
      <catAx>
        <axId val="1454969600"/>
        <scaling>
          <orientation val="minMax"/>
        </scaling>
        <delete val="0"/>
        <axPos val="b"/>
        <numFmt formatCode="General" sourceLinked="1"/>
        <majorTickMark val="out"/>
        <minorTickMark val="none"/>
        <tickLblPos val="nextTo"/>
        <spPr>
          <a:noFill/>
          <a:ln w="9525" cap="flat" cmpd="sng" algn="ctr">
            <a:solidFill>
              <a:sysClr val="windowText" lastClr="000000"/>
            </a:solidFill>
            <a:prstDash val="solid"/>
            <a:round/>
          </a:ln>
        </spPr>
        <txPr>
          <a:bodyPr rot="-60000000" vert="horz"/>
          <a:lstStyle/>
          <a:p>
            <a:pPr>
              <a:defRPr/>
            </a:pPr>
            <a:r>
              <a:t/>
            </a:r>
            <a:endParaRPr lang="en-US"/>
          </a:p>
        </txPr>
        <crossAx val="1454969960"/>
        <crosses val="autoZero"/>
        <auto val="1"/>
        <lblAlgn val="ctr"/>
        <lblOffset val="100"/>
        <tickLblSkip val="12"/>
        <tickMarkSkip val="12"/>
        <noMultiLvlLbl val="0"/>
      </catAx>
      <valAx>
        <axId val="1454969960"/>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vert="horz"/>
              <a:lstStyle/>
              <a:p>
                <a:pPr>
                  <a:defRPr/>
                </a:pPr>
                <a:r>
                  <a:rPr lang="en-GB"/>
                  <a:t>Percent</a:t>
                </a:r>
              </a:p>
            </rich>
          </tx>
          <layout>
            <manualLayout>
              <xMode val="edge"/>
              <yMode val="edge"/>
              <wMode val="factor"/>
              <hMode val="factor"/>
              <x val="0.007426900584795322"/>
              <y val="0.384661558109834"/>
            </manualLayout>
          </layout>
          <overlay val="0"/>
          <spPr>
            <a:noFill/>
            <a:ln>
              <a:noFill/>
              <a:prstDash val="solid"/>
            </a:ln>
          </spPr>
        </title>
        <numFmt formatCode="General" sourceLinked="1"/>
        <majorTickMark val="out"/>
        <minorTickMark val="none"/>
        <tickLblPos val="nextTo"/>
        <spPr>
          <a:noFill/>
          <a:ln>
            <a:solidFill>
              <a:sysClr val="windowText" lastClr="000000"/>
            </a:solidFill>
            <a:prstDash val="solid"/>
          </a:ln>
        </spPr>
        <txPr>
          <a:bodyPr rot="-60000000" vert="horz"/>
          <a:lstStyle/>
          <a:p>
            <a:pPr>
              <a:defRPr/>
            </a:pPr>
            <a:r>
              <a:t/>
            </a:r>
            <a:endParaRPr lang="en-US"/>
          </a:p>
        </txPr>
        <crossAx val="1454969600"/>
        <crosses val="autoZero"/>
        <crossBetween val="between"/>
      </valAx>
    </plotArea>
    <plotVisOnly val="1"/>
    <dispBlanksAs val="gap"/>
  </chart>
  <spPr>
    <a:solidFill>
      <a:schemeClr val="bg1"/>
    </a:solidFill>
    <a:ln w="9525" cap="flat" cmpd="sng" algn="ctr">
      <a:noFill/>
      <a:prstDash val="solid"/>
      <a:round/>
    </a:ln>
  </spPr>
</chartSpace>
</file>

<file path=xl/charts/chart33.xml><?xml version="1.0" encoding="utf-8"?>
<chartSpace xmlns:a="http://schemas.openxmlformats.org/drawingml/2006/main" xmlns="http://schemas.openxmlformats.org/drawingml/2006/chart">
  <chart>
    <plotArea>
      <layout>
        <manualLayout>
          <layoutTarget val="inner"/>
          <xMode val="edge"/>
          <yMode val="edge"/>
          <wMode val="factor"/>
          <hMode val="factor"/>
          <x val="0.1105442519698094"/>
          <y val="0.04460408684546616"/>
          <w val="0.8486077903903937"/>
          <h val="0.8339441368710478"/>
        </manualLayout>
      </layout>
      <lineChart>
        <grouping val="standard"/>
        <varyColors val="0"/>
        <ser>
          <idx val="0"/>
          <order val="0"/>
          <tx>
            <strRef>
              <f>'Emp, Unemp &amp; Inac Chart'!$E$1</f>
              <strCache>
                <ptCount val="1"/>
                <pt idx="0">
                  <v>Inactivity Rate</v>
                </pt>
              </strCache>
            </strRef>
          </tx>
          <spPr>
            <a:ln w="28575" cap="rnd">
              <a:solidFill>
                <a:srgbClr val="002060"/>
              </a:solidFill>
              <a:prstDash val="solid"/>
              <a:round/>
            </a:ln>
          </spPr>
          <marker>
            <symbol val="none"/>
            <spPr>
              <a:ln>
                <a:prstDash val="solid"/>
              </a:ln>
            </spPr>
          </marker>
          <dLbls>
            <dLbl>
              <idx val="0"/>
              <showLegendKey val="0"/>
              <showVal val="1"/>
              <showCatName val="0"/>
              <showSerName val="0"/>
              <showPercent val="0"/>
              <showBubbleSize val="0"/>
            </dLbl>
            <dLbl>
              <idx val="119"/>
              <showLegendKey val="0"/>
              <showVal val="1"/>
              <showCatName val="0"/>
              <showSerName val="0"/>
              <showPercent val="0"/>
              <showBubbleSize val="0"/>
            </dLbl>
            <dLbl>
              <idx val="186"/>
              <dLblPos val="b"/>
              <showLegendKey val="0"/>
              <showVal val="1"/>
              <showCatName val="0"/>
              <showSerName val="0"/>
              <showPercent val="0"/>
              <showBubbleSize val="0"/>
            </dLbl>
            <numFmt formatCode="#,##0.0"/>
            <spPr>
              <a:noFill/>
              <a:ln>
                <a:noFill/>
                <a:prstDash val="solid"/>
              </a:ln>
            </spPr>
            <txPr>
              <a:bodyPr rot="0" vert="horz"/>
              <a:lstStyle/>
              <a:p>
                <a:pPr>
                  <a:defRPr/>
                </a:pPr>
                <a:r>
                  <a:t/>
                </a:r>
                <a:endParaRPr lang="en-US"/>
              </a:p>
            </txPr>
            <showLegendKey val="0"/>
            <showVal val="0"/>
            <showCatName val="0"/>
            <showSerName val="0"/>
            <showPercent val="0"/>
            <showBubbleSize val="0"/>
          </dLbls>
          <cat>
            <strRef>
              <f>'Emp, Unemp &amp; Inac Chart'!$B$2:$B$188</f>
              <strCache>
                <ptCount val="187"/>
                <pt idx="0">
                  <v>2010</v>
                </pt>
                <pt idx="1">
                  <v>2010</v>
                </pt>
                <pt idx="2">
                  <v>2010</v>
                </pt>
                <pt idx="3">
                  <v>2010</v>
                </pt>
                <pt idx="4">
                  <v>2010</v>
                </pt>
                <pt idx="5">
                  <v>2010</v>
                </pt>
                <pt idx="6">
                  <v>2010</v>
                </pt>
                <pt idx="7">
                  <v>2010</v>
                </pt>
                <pt idx="8">
                  <v>2010</v>
                </pt>
                <pt idx="9">
                  <v>2010</v>
                </pt>
                <pt idx="10">
                  <v>2011</v>
                </pt>
                <pt idx="11">
                  <v>2011</v>
                </pt>
                <pt idx="12">
                  <v>2011</v>
                </pt>
                <pt idx="13">
                  <v>2011</v>
                </pt>
                <pt idx="14">
                  <v>2011</v>
                </pt>
                <pt idx="15">
                  <v>2011</v>
                </pt>
                <pt idx="16">
                  <v>2011</v>
                </pt>
                <pt idx="17">
                  <v>2011</v>
                </pt>
                <pt idx="18">
                  <v>2011</v>
                </pt>
                <pt idx="19">
                  <v>2011</v>
                </pt>
                <pt idx="20">
                  <v>2011</v>
                </pt>
                <pt idx="21">
                  <v>2011</v>
                </pt>
                <pt idx="22">
                  <v>2012</v>
                </pt>
                <pt idx="23">
                  <v>2012</v>
                </pt>
                <pt idx="24">
                  <v>2012</v>
                </pt>
                <pt idx="25">
                  <v>2012</v>
                </pt>
                <pt idx="26">
                  <v>2012</v>
                </pt>
                <pt idx="27">
                  <v>2012</v>
                </pt>
                <pt idx="28">
                  <v>2012</v>
                </pt>
                <pt idx="29">
                  <v>2012</v>
                </pt>
                <pt idx="30">
                  <v>2012</v>
                </pt>
                <pt idx="31">
                  <v>2012</v>
                </pt>
                <pt idx="32">
                  <v>2012</v>
                </pt>
                <pt idx="33">
                  <v>2012</v>
                </pt>
                <pt idx="34">
                  <v>2013</v>
                </pt>
                <pt idx="35">
                  <v>2013</v>
                </pt>
                <pt idx="36">
                  <v>2013</v>
                </pt>
                <pt idx="37">
                  <v>2013</v>
                </pt>
                <pt idx="38">
                  <v>2013</v>
                </pt>
                <pt idx="39">
                  <v>2013</v>
                </pt>
                <pt idx="40">
                  <v>2013</v>
                </pt>
                <pt idx="41">
                  <v>2013</v>
                </pt>
                <pt idx="42">
                  <v>2013</v>
                </pt>
                <pt idx="43">
                  <v>2013</v>
                </pt>
                <pt idx="44">
                  <v>2013</v>
                </pt>
                <pt idx="45">
                  <v>2013</v>
                </pt>
                <pt idx="46">
                  <v>2014</v>
                </pt>
                <pt idx="47">
                  <v>2014</v>
                </pt>
                <pt idx="48">
                  <v>2014</v>
                </pt>
                <pt idx="49">
                  <v>2014</v>
                </pt>
                <pt idx="50">
                  <v>2014</v>
                </pt>
                <pt idx="51">
                  <v>2014</v>
                </pt>
                <pt idx="52">
                  <v>2014</v>
                </pt>
                <pt idx="53">
                  <v>2014</v>
                </pt>
                <pt idx="54">
                  <v>2014</v>
                </pt>
                <pt idx="55">
                  <v>2014</v>
                </pt>
                <pt idx="56">
                  <v>2014</v>
                </pt>
                <pt idx="57">
                  <v>2014</v>
                </pt>
                <pt idx="58">
                  <v>2015</v>
                </pt>
                <pt idx="59">
                  <v>2015</v>
                </pt>
                <pt idx="60">
                  <v>2015</v>
                </pt>
                <pt idx="61">
                  <v>2015</v>
                </pt>
                <pt idx="62">
                  <v>2015</v>
                </pt>
                <pt idx="63">
                  <v>2015</v>
                </pt>
                <pt idx="64">
                  <v>2015</v>
                </pt>
                <pt idx="65">
                  <v>2015</v>
                </pt>
                <pt idx="66">
                  <v>2015</v>
                </pt>
                <pt idx="67">
                  <v>2015</v>
                </pt>
                <pt idx="68">
                  <v>2015</v>
                </pt>
                <pt idx="69">
                  <v>2015</v>
                </pt>
                <pt idx="70">
                  <v>2016</v>
                </pt>
                <pt idx="71">
                  <v>2016</v>
                </pt>
                <pt idx="72">
                  <v>2016</v>
                </pt>
                <pt idx="73">
                  <v>2016</v>
                </pt>
                <pt idx="74">
                  <v>2016</v>
                </pt>
                <pt idx="75">
                  <v>2016</v>
                </pt>
                <pt idx="76">
                  <v>2016</v>
                </pt>
                <pt idx="77">
                  <v>2016</v>
                </pt>
                <pt idx="78">
                  <v>2016</v>
                </pt>
                <pt idx="79">
                  <v>2016</v>
                </pt>
                <pt idx="80">
                  <v>2016</v>
                </pt>
                <pt idx="81">
                  <v>2016</v>
                </pt>
                <pt idx="82">
                  <v>2017</v>
                </pt>
                <pt idx="83">
                  <v>2017</v>
                </pt>
                <pt idx="84">
                  <v>2017</v>
                </pt>
                <pt idx="85">
                  <v>2017</v>
                </pt>
                <pt idx="86">
                  <v>2017</v>
                </pt>
                <pt idx="87">
                  <v>2017</v>
                </pt>
                <pt idx="88">
                  <v>2017</v>
                </pt>
                <pt idx="89">
                  <v>2017</v>
                </pt>
                <pt idx="90">
                  <v>2017</v>
                </pt>
                <pt idx="91">
                  <v>2017</v>
                </pt>
                <pt idx="92">
                  <v>2017</v>
                </pt>
                <pt idx="93">
                  <v>2017</v>
                </pt>
                <pt idx="94">
                  <v>2018</v>
                </pt>
                <pt idx="95">
                  <v>2018</v>
                </pt>
                <pt idx="96">
                  <v>2018</v>
                </pt>
                <pt idx="97">
                  <v>2018</v>
                </pt>
                <pt idx="98">
                  <v>2018</v>
                </pt>
                <pt idx="99">
                  <v>2018</v>
                </pt>
                <pt idx="100">
                  <v>2018</v>
                </pt>
                <pt idx="101">
                  <v>2018</v>
                </pt>
                <pt idx="102">
                  <v>2018</v>
                </pt>
                <pt idx="103">
                  <v>2018</v>
                </pt>
                <pt idx="104">
                  <v>2018</v>
                </pt>
                <pt idx="105">
                  <v>2018</v>
                </pt>
                <pt idx="106">
                  <v>2019</v>
                </pt>
                <pt idx="107">
                  <v>2019</v>
                </pt>
                <pt idx="108">
                  <v>2019</v>
                </pt>
                <pt idx="109">
                  <v>2019</v>
                </pt>
                <pt idx="110">
                  <v>2019</v>
                </pt>
                <pt idx="111">
                  <v>2019</v>
                </pt>
                <pt idx="112">
                  <v>2019</v>
                </pt>
                <pt idx="113">
                  <v>2019</v>
                </pt>
                <pt idx="114">
                  <v>2019</v>
                </pt>
                <pt idx="115">
                  <v>2019</v>
                </pt>
                <pt idx="116">
                  <v>2019</v>
                </pt>
                <pt idx="117">
                  <v>2019</v>
                </pt>
                <pt idx="118">
                  <v>2020</v>
                </pt>
                <pt idx="119">
                  <v>2020</v>
                </pt>
                <pt idx="120">
                  <v>2020</v>
                </pt>
                <pt idx="121">
                  <v>2020</v>
                </pt>
                <pt idx="122">
                  <v>2020</v>
                </pt>
                <pt idx="123">
                  <v>2020</v>
                </pt>
                <pt idx="124">
                  <v>2020</v>
                </pt>
                <pt idx="125">
                  <v>2020</v>
                </pt>
                <pt idx="126">
                  <v>2020</v>
                </pt>
                <pt idx="127">
                  <v>2020</v>
                </pt>
                <pt idx="128">
                  <v>2020</v>
                </pt>
                <pt idx="129">
                  <v>2020</v>
                </pt>
                <pt idx="130">
                  <v>2021</v>
                </pt>
                <pt idx="131">
                  <v>2021</v>
                </pt>
                <pt idx="132">
                  <v>2021</v>
                </pt>
                <pt idx="133">
                  <v>2021</v>
                </pt>
                <pt idx="134">
                  <v>2021</v>
                </pt>
                <pt idx="135">
                  <v>2021</v>
                </pt>
                <pt idx="136">
                  <v>2021</v>
                </pt>
                <pt idx="137">
                  <v>2021</v>
                </pt>
                <pt idx="138">
                  <v>2021</v>
                </pt>
                <pt idx="139">
                  <v>2021</v>
                </pt>
                <pt idx="140">
                  <v>2021</v>
                </pt>
                <pt idx="141">
                  <v>2021</v>
                </pt>
                <pt idx="142">
                  <v>2022</v>
                </pt>
                <pt idx="143">
                  <v>2022</v>
                </pt>
                <pt idx="144">
                  <v>2022</v>
                </pt>
                <pt idx="145">
                  <v>2022</v>
                </pt>
                <pt idx="146">
                  <v>2022</v>
                </pt>
                <pt idx="147">
                  <v>2022</v>
                </pt>
                <pt idx="148">
                  <v>2022</v>
                </pt>
                <pt idx="149">
                  <v>2022</v>
                </pt>
                <pt idx="150">
                  <v>2022</v>
                </pt>
                <pt idx="151">
                  <v>2022</v>
                </pt>
                <pt idx="152">
                  <v>2022</v>
                </pt>
                <pt idx="153">
                  <v>2022</v>
                </pt>
                <pt idx="154">
                  <v>2023</v>
                </pt>
                <pt idx="155">
                  <v>2023</v>
                </pt>
                <pt idx="156">
                  <v>2023</v>
                </pt>
                <pt idx="157">
                  <v>2023</v>
                </pt>
                <pt idx="158">
                  <v>2023</v>
                </pt>
                <pt idx="159">
                  <v>2023</v>
                </pt>
                <pt idx="160">
                  <v>2023</v>
                </pt>
                <pt idx="161">
                  <v>2023</v>
                </pt>
                <pt idx="162">
                  <v>2023</v>
                </pt>
                <pt idx="163">
                  <v>2023</v>
                </pt>
                <pt idx="164">
                  <v>2023</v>
                </pt>
                <pt idx="165">
                  <v>2023</v>
                </pt>
                <pt idx="166">
                  <v>2024</v>
                </pt>
                <pt idx="167">
                  <v>2024</v>
                </pt>
                <pt idx="168">
                  <v>2024</v>
                </pt>
                <pt idx="169">
                  <v>2024</v>
                </pt>
                <pt idx="170">
                  <v>2024</v>
                </pt>
                <pt idx="171">
                  <v>2024</v>
                </pt>
                <pt idx="172">
                  <v>2024</v>
                </pt>
                <pt idx="173">
                  <v>2024</v>
                </pt>
                <pt idx="174">
                  <v>2024</v>
                </pt>
                <pt idx="175">
                  <v>2024</v>
                </pt>
                <pt idx="176">
                  <v>2024</v>
                </pt>
                <pt idx="177">
                  <v>2024</v>
                </pt>
                <pt idx="178">
                  <v>2025</v>
                </pt>
                <pt idx="179">
                  <v>2025</v>
                </pt>
                <pt idx="180">
                  <v>2025</v>
                </pt>
                <pt idx="181">
                  <v>2025</v>
                </pt>
                <pt idx="182">
                  <v>2025</v>
                </pt>
                <pt idx="183">
                  <v>2025</v>
                </pt>
                <pt idx="184">
                  <v>2025</v>
                </pt>
                <pt idx="185">
                  <v>2025</v>
                </pt>
                <pt idx="186">
                  <v>2025</v>
                </pt>
              </strCache>
            </strRef>
          </cat>
          <val>
            <numRef>
              <f>'Emp, Unemp &amp; Inac Chart'!$E$2:$E$188</f>
              <numCache>
                <formatCode>General</formatCode>
                <ptCount val="187"/>
                <pt idx="0">
                  <v>23.58758855923547</v>
                </pt>
                <pt idx="1">
                  <v>23.60642033525548</v>
                </pt>
                <pt idx="2">
                  <v>23.42858565598975</v>
                </pt>
                <pt idx="3">
                  <v>23.45059840400384</v>
                </pt>
                <pt idx="4">
                  <v>23.25226218027096</v>
                </pt>
                <pt idx="5">
                  <v>23.27008043590958</v>
                </pt>
                <pt idx="6">
                  <v>23.21916064913809</v>
                </pt>
                <pt idx="7">
                  <v>23.32901278174262</v>
                </pt>
                <pt idx="8">
                  <v>23.51792398062706</v>
                </pt>
                <pt idx="9">
                  <v>23.4683017217499</v>
                </pt>
                <pt idx="10">
                  <v>23.33954031897929</v>
                </pt>
                <pt idx="11">
                  <v>23.29737946589145</v>
                </pt>
                <pt idx="12">
                  <v>23.36033416373373</v>
                </pt>
                <pt idx="13">
                  <v>23.48347437792911</v>
                </pt>
                <pt idx="14">
                  <v>23.36219158697931</v>
                </pt>
                <pt idx="15">
                  <v>23.32860865691555</v>
                </pt>
                <pt idx="16">
                  <v>23.53132177383212</v>
                </pt>
                <pt idx="17">
                  <v>23.42282343978388</v>
                </pt>
                <pt idx="18">
                  <v>23.39757855545912</v>
                </pt>
                <pt idx="19">
                  <v>23.33117729753759</v>
                </pt>
                <pt idx="20">
                  <v>23.23648637911877</v>
                </pt>
                <pt idx="21">
                  <v>23.21616458365395</v>
                </pt>
                <pt idx="22">
                  <v>23.22108322657949</v>
                </pt>
                <pt idx="23">
                  <v>23.19591756449708</v>
                </pt>
                <pt idx="24">
                  <v>23.10415116099837</v>
                </pt>
                <pt idx="25">
                  <v>23.06094370083304</v>
                </pt>
                <pt idx="26">
                  <v>22.98243763420552</v>
                </pt>
                <pt idx="27">
                  <v>22.78077976754996</v>
                </pt>
                <pt idx="28">
                  <v>22.57488638679254</v>
                </pt>
                <pt idx="29">
                  <v>22.59322526178883</v>
                </pt>
                <pt idx="30">
                  <v>22.65613489276109</v>
                </pt>
                <pt idx="31">
                  <v>22.72973653317713</v>
                </pt>
                <pt idx="32">
                  <v>22.52724097000308</v>
                </pt>
                <pt idx="33">
                  <v>22.4030628755028</v>
                </pt>
                <pt idx="34">
                  <v>22.43544879466437</v>
                </pt>
                <pt idx="35">
                  <v>22.51035083044079</v>
                </pt>
                <pt idx="36">
                  <v>22.60780977811571</v>
                </pt>
                <pt idx="37">
                  <v>22.59429807506892</v>
                </pt>
                <pt idx="38">
                  <v>22.66382977934181</v>
                </pt>
                <pt idx="39">
                  <v>22.54154013039069</v>
                </pt>
                <pt idx="40">
                  <v>22.44262515297758</v>
                </pt>
                <pt idx="41">
                  <v>22.39497486160843</v>
                </pt>
                <pt idx="42">
                  <v>22.29455436543482</v>
                </pt>
                <pt idx="43">
                  <v>22.27791496866313</v>
                </pt>
                <pt idx="44">
                  <v>22.276685660357</v>
                </pt>
                <pt idx="45">
                  <v>22.2918801746783</v>
                </pt>
                <pt idx="46">
                  <v>22.227408216429</v>
                </pt>
                <pt idx="47">
                  <v>22.16758291837462</v>
                </pt>
                <pt idx="48">
                  <v>22.18014690574827</v>
                </pt>
                <pt idx="49">
                  <v>22.08285693547356</v>
                </pt>
                <pt idx="50">
                  <v>21.9905839427045</v>
                </pt>
                <pt idx="51">
                  <v>22.18404552547261</v>
                </pt>
                <pt idx="52">
                  <v>22.34221405705263</v>
                </pt>
                <pt idx="53">
                  <v>22.24714166353</v>
                </pt>
                <pt idx="54">
                  <v>22.21243920936188</v>
                </pt>
                <pt idx="55">
                  <v>22.26743642483886</v>
                </pt>
                <pt idx="56">
                  <v>22.35696592139095</v>
                </pt>
                <pt idx="57">
                  <v>22.27949695956605</v>
                </pt>
                <pt idx="58">
                  <v>22.22245662583259</v>
                </pt>
                <pt idx="59">
                  <v>22.13255248215933</v>
                </pt>
                <pt idx="60">
                  <v>22.17340361484419</v>
                </pt>
                <pt idx="61">
                  <v>22.20396265138498</v>
                </pt>
                <pt idx="62">
                  <v>22.24214014049988</v>
                </pt>
                <pt idx="63">
                  <v>22.18066234057815</v>
                </pt>
                <pt idx="64">
                  <v>22.15292626596664</v>
                </pt>
                <pt idx="65">
                  <v>22.18637995338251</v>
                </pt>
                <pt idx="66">
                  <v>22.0114834453143</v>
                </pt>
                <pt idx="67">
                  <v>21.9207571559682</v>
                </pt>
                <pt idx="68">
                  <v>21.92162978574341</v>
                </pt>
                <pt idx="69">
                  <v>21.86027867206303</v>
                </pt>
                <pt idx="70">
                  <v>21.89553444451978</v>
                </pt>
                <pt idx="71">
                  <v>21.81444573959213</v>
                </pt>
                <pt idx="72">
                  <v>21.85762778200538</v>
                </pt>
                <pt idx="73">
                  <v>21.85807356178928</v>
                </pt>
                <pt idx="74">
                  <v>21.73901000134464</v>
                </pt>
                <pt idx="75">
                  <v>21.68409921195978</v>
                </pt>
                <pt idx="76">
                  <v>21.61864832675955</v>
                </pt>
                <pt idx="77">
                  <v>21.55382923630626</v>
                </pt>
                <pt idx="78">
                  <v>21.72143671880106</v>
                </pt>
                <pt idx="79">
                  <v>21.74759941433442</v>
                </pt>
                <pt idx="80">
                  <v>21.76369365527704</v>
                </pt>
                <pt idx="81">
                  <v>21.68812900666305</v>
                </pt>
                <pt idx="82">
                  <v>21.74553853695008</v>
                </pt>
                <pt idx="83">
                  <v>21.71002663305164</v>
                </pt>
                <pt idx="84">
                  <v>21.62318208935969</v>
                </pt>
                <pt idx="85">
                  <v>21.64303518394968</v>
                </pt>
                <pt idx="86">
                  <v>21.58041721112946</v>
                </pt>
                <pt idx="87">
                  <v>21.41134404264106</v>
                </pt>
                <pt idx="88">
                  <v>21.33654545951711</v>
                </pt>
                <pt idx="89">
                  <v>21.47604846131711</v>
                </pt>
                <pt idx="90">
                  <v>21.66195029416926</v>
                </pt>
                <pt idx="91">
                  <v>21.61555562555684</v>
                </pt>
                <pt idx="92">
                  <v>21.32190293301852</v>
                </pt>
                <pt idx="93">
                  <v>21.42455638834858</v>
                </pt>
                <pt idx="94">
                  <v>21.32158762106251</v>
                </pt>
                <pt idx="95">
                  <v>21.33776878407932</v>
                </pt>
                <pt idx="96">
                  <v>21.16808216754242</v>
                </pt>
                <pt idx="97">
                  <v>21.14170084651499</v>
                </pt>
                <pt idx="98">
                  <v>21.12845253390924</v>
                </pt>
                <pt idx="99">
                  <v>21.3136453630341</v>
                </pt>
                <pt idx="100">
                  <v>21.35874085728608</v>
                </pt>
                <pt idx="101">
                  <v>21.31548336908267</v>
                </pt>
                <pt idx="102">
                  <v>21.28348389627782</v>
                </pt>
                <pt idx="103">
                  <v>21.13836116446561</v>
                </pt>
                <pt idx="104">
                  <v>21.10151065131947</v>
                </pt>
                <pt idx="105">
                  <v>21.05870130407061</v>
                </pt>
                <pt idx="106">
                  <v>20.85726330734633</v>
                </pt>
                <pt idx="107">
                  <v>20.82747014751345</v>
                </pt>
                <pt idx="108">
                  <v>20.99764528238485</v>
                </pt>
                <pt idx="109">
                  <v>20.87550826110476</v>
                </pt>
                <pt idx="110">
                  <v>20.91276919041525</v>
                </pt>
                <pt idx="111">
                  <v>20.74856719853828</v>
                </pt>
                <pt idx="112">
                  <v>20.81977324113937</v>
                </pt>
                <pt idx="113">
                  <v>20.92212451093351</v>
                </pt>
                <pt idx="114">
                  <v>20.84550701327036</v>
                </pt>
                <pt idx="115">
                  <v>20.88804380482419</v>
                </pt>
                <pt idx="116">
                  <v>20.68289684479593</v>
                </pt>
                <pt idx="117">
                  <v>20.61385871032384</v>
                </pt>
                <pt idx="118">
                  <v>20.47298515311819</v>
                </pt>
                <pt idx="119">
                  <v>20.30626647604136</v>
                </pt>
                <pt idx="120">
                  <v>20.74683375166671</v>
                </pt>
                <pt idx="121">
                  <v>21.02446678043663</v>
                </pt>
                <pt idx="122">
                  <v>21.17300668653614</v>
                </pt>
                <pt idx="123">
                  <v>21.28861984492315</v>
                </pt>
                <pt idx="124">
                  <v>21.23328273975895</v>
                </pt>
                <pt idx="125">
                  <v>21.27884451199097</v>
                </pt>
                <pt idx="126">
                  <v>21.41668062030581</v>
                </pt>
                <pt idx="127">
                  <v>21.39232031460935</v>
                </pt>
                <pt idx="128">
                  <v>21.29687150802329</v>
                </pt>
                <pt idx="129">
                  <v>21.45911283815207</v>
                </pt>
                <pt idx="130">
                  <v>21.53102910706112</v>
                </pt>
                <pt idx="131">
                  <v>21.45972340851571</v>
                </pt>
                <pt idx="132">
                  <v>21.65928281815786</v>
                </pt>
                <pt idx="133">
                  <v>21.72318333515784</v>
                </pt>
                <pt idx="134">
                  <v>21.71659084233247</v>
                </pt>
                <pt idx="135">
                  <v>21.55099756760522</v>
                </pt>
                <pt idx="136">
                  <v>21.51000737806274</v>
                </pt>
                <pt idx="137">
                  <v>21.4465277625748</v>
                </pt>
                <pt idx="138">
                  <v>21.44888070207787</v>
                </pt>
                <pt idx="139">
                  <v>21.5719889461851</v>
                </pt>
                <pt idx="140">
                  <v>21.65172567137589</v>
                </pt>
                <pt idx="141">
                  <v>21.61105393400921</v>
                </pt>
                <pt idx="142">
                  <v>21.68600892769439</v>
                </pt>
                <pt idx="143">
                  <v>21.84294494200248</v>
                </pt>
                <pt idx="144">
                  <v>21.87213657203644</v>
                </pt>
                <pt idx="145">
                  <v>21.78710258981721</v>
                </pt>
                <pt idx="146">
                  <v>21.61762489446845</v>
                </pt>
                <pt idx="147">
                  <v>21.92101877686864</v>
                </pt>
                <pt idx="148">
                  <v>22.16702142823171</v>
                </pt>
                <pt idx="149">
                  <v>22.09450502556604</v>
                </pt>
                <pt idx="150">
                  <v>22.07343993222663</v>
                </pt>
                <pt idx="151">
                  <v>21.9278180332668</v>
                </pt>
                <pt idx="152">
                  <v>21.9160195414518</v>
                </pt>
                <pt idx="153">
                  <v>21.73645577940589</v>
                </pt>
                <pt idx="154">
                  <v>21.74273883878284</v>
                </pt>
                <pt idx="155">
                  <v>21.66441383458759</v>
                </pt>
                <pt idx="156">
                  <v>21.5098776758941</v>
                </pt>
                <pt idx="157">
                  <v>21.40347390216323</v>
                </pt>
                <pt idx="158">
                  <v>21.32442449542324</v>
                </pt>
                <pt idx="159">
                  <v>21.40641523432527</v>
                </pt>
                <pt idx="160">
                  <v>21.61425432852079</v>
                </pt>
                <pt idx="161">
                  <v>21.87864218744774</v>
                </pt>
                <pt idx="162">
                  <v>21.80970683646166</v>
                </pt>
                <pt idx="163">
                  <v>21.88579376080193</v>
                </pt>
                <pt idx="164">
                  <v>21.97429174147017</v>
                </pt>
                <pt idx="165">
                  <v>22.0538703673791</v>
                </pt>
                <pt idx="166">
                  <v>22.08448760010492</v>
                </pt>
                <pt idx="167">
                  <v>22.1081350180806</v>
                </pt>
                <pt idx="168">
                  <v>22.06631358451301</v>
                </pt>
                <pt idx="169">
                  <v>22.1547393940717</v>
                </pt>
                <pt idx="170">
                  <v>22.06764226901169</v>
                </pt>
                <pt idx="171">
                  <v>22.08814294106608</v>
                </pt>
                <pt idx="172">
                  <v>21.91562021805971</v>
                </pt>
                <pt idx="173">
                  <v>21.76394593201952</v>
                </pt>
                <pt idx="174">
                  <v>21.64262134598933</v>
                </pt>
                <pt idx="175">
                  <v>21.6892826227286</v>
                </pt>
                <pt idx="176">
                  <v>21.61308185734259</v>
                </pt>
                <pt idx="177">
                  <v>21.5433888408883</v>
                </pt>
                <pt idx="178">
                  <v>21.49290173257829</v>
                </pt>
                <pt idx="179">
                  <v>21.37820996972523</v>
                </pt>
                <pt idx="180">
                  <v>21.37443025088994</v>
                </pt>
                <pt idx="181">
                  <v>21.26309973488183</v>
                </pt>
                <pt idx="182">
                  <v>21.01351758427678</v>
                </pt>
                <pt idx="183">
                  <v>20.97118861553167</v>
                </pt>
                <pt idx="184">
                  <v>21.07450379744185</v>
                </pt>
                <pt idx="185">
                  <v>21.0413716236488</v>
                </pt>
                <pt idx="186">
                  <v>20.95034469373323</v>
                </pt>
              </numCache>
            </numRef>
          </val>
          <smooth val="0"/>
        </ser>
        <dLbls>
          <showLegendKey val="0"/>
          <showVal val="0"/>
          <showCatName val="0"/>
          <showSerName val="0"/>
          <showPercent val="0"/>
          <showBubbleSize val="0"/>
        </dLbls>
        <smooth val="0"/>
        <axId val="1454969600"/>
        <axId val="1454969960"/>
      </lineChart>
      <catAx>
        <axId val="1454969600"/>
        <scaling>
          <orientation val="minMax"/>
        </scaling>
        <delete val="0"/>
        <axPos val="b"/>
        <numFmt formatCode="General" sourceLinked="1"/>
        <majorTickMark val="out"/>
        <minorTickMark val="none"/>
        <tickLblPos val="nextTo"/>
        <spPr>
          <a:noFill/>
          <a:ln w="9525" cap="flat" cmpd="sng" algn="ctr">
            <a:solidFill>
              <a:sysClr val="windowText" lastClr="000000"/>
            </a:solidFill>
            <a:prstDash val="solid"/>
            <a:round/>
          </a:ln>
        </spPr>
        <txPr>
          <a:bodyPr rot="-60000000" vert="horz"/>
          <a:lstStyle/>
          <a:p>
            <a:pPr>
              <a:defRPr/>
            </a:pPr>
            <a:r>
              <a:t/>
            </a:r>
            <a:endParaRPr lang="en-US"/>
          </a:p>
        </txPr>
        <crossAx val="1454969960"/>
        <crosses val="autoZero"/>
        <auto val="1"/>
        <lblAlgn val="ctr"/>
        <lblOffset val="100"/>
        <tickLblSkip val="12"/>
        <tickMarkSkip val="12"/>
        <noMultiLvlLbl val="0"/>
      </catAx>
      <valAx>
        <axId val="1454969960"/>
        <scaling>
          <orientation val="minMax"/>
          <min val="20"/>
        </scaling>
        <delete val="0"/>
        <axPos val="l"/>
        <majorGridlines>
          <spPr>
            <a:ln w="9525" cap="flat" cmpd="sng" algn="ctr">
              <a:solidFill>
                <a:schemeClr val="tx1">
                  <a:lumMod val="15000"/>
                  <a:lumOff val="85000"/>
                </a:schemeClr>
              </a:solidFill>
              <a:prstDash val="solid"/>
              <a:round/>
            </a:ln>
          </spPr>
        </majorGridlines>
        <title>
          <tx>
            <rich>
              <a:bodyPr rot="-5400000" vert="horz"/>
              <a:lstStyle/>
              <a:p>
                <a:pPr>
                  <a:defRPr/>
                </a:pPr>
                <a:r>
                  <a:rPr lang="en-GB"/>
                  <a:t>Percent</a:t>
                </a:r>
              </a:p>
            </rich>
          </tx>
          <layout>
            <manualLayout>
              <xMode val="edge"/>
              <yMode val="edge"/>
              <wMode val="factor"/>
              <hMode val="factor"/>
              <x val="0.01485380116959064"/>
              <y val="0.3785284163473819"/>
            </manualLayout>
          </layout>
          <overlay val="0"/>
          <spPr>
            <a:noFill/>
            <a:ln>
              <a:noFill/>
              <a:prstDash val="solid"/>
            </a:ln>
          </spPr>
        </title>
        <numFmt formatCode="General" sourceLinked="1"/>
        <majorTickMark val="out"/>
        <minorTickMark val="none"/>
        <tickLblPos val="nextTo"/>
        <spPr>
          <a:noFill/>
          <a:ln>
            <a:solidFill>
              <a:sysClr val="windowText" lastClr="000000"/>
            </a:solidFill>
            <a:prstDash val="solid"/>
          </a:ln>
        </spPr>
        <txPr>
          <a:bodyPr rot="-60000000" vert="horz"/>
          <a:lstStyle/>
          <a:p>
            <a:pPr>
              <a:defRPr/>
            </a:pPr>
            <a:r>
              <a:t/>
            </a:r>
            <a:endParaRPr lang="en-US"/>
          </a:p>
        </txPr>
        <crossAx val="1454969600"/>
        <crosses val="autoZero"/>
        <crossBetween val="between"/>
      </valAx>
    </plotArea>
    <plotVisOnly val="1"/>
    <dispBlanksAs val="gap"/>
  </chart>
  <spPr>
    <a:solidFill>
      <a:schemeClr val="bg1"/>
    </a:solidFill>
    <a:ln w="9525" cap="flat" cmpd="sng" algn="ctr">
      <a:noFill/>
      <a:prstDash val="solid"/>
      <a:round/>
    </a:ln>
  </spPr>
</chartSpace>
</file>

<file path=xl/charts/chart34.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solidFill>
                <a:latin typeface="Arial" panose="020B0604020202020204" pitchFamily="34" charset="0"/>
                <a:ea typeface="+mn-ea"/>
                <a:cs typeface="Arial" panose="020B0604020202020204" pitchFamily="34" charset="0"/>
              </a:defRPr>
            </a:pPr>
            <a:r>
              <a:rPr lang="en-GB"/>
              <a:t>Number of Vacancies (thousands)</a:t>
            </a:r>
          </a:p>
        </rich>
      </tx>
      <overlay val="0"/>
      <spPr>
        <a:noFill/>
        <a:ln>
          <a:noFill/>
          <a:prstDash val="solid"/>
        </a:ln>
      </spPr>
      <txPr>
        <a:bodyPr rot="0" spcFirstLastPara="1" vertOverflow="ellipsis" vert="horz" wrap="square" anchor="ctr" anchorCtr="1"/>
        <a:lstStyle/>
        <a:p>
          <a:pPr>
            <a:defRPr sz="1400" b="0" i="0" strike="noStrike" kern="1200" spc="0" baseline="0">
              <a:solidFill>
                <a:schemeClr val="tx1"/>
              </a:solidFill>
              <a:latin typeface="Arial" panose="020B0604020202020204" pitchFamily="34" charset="0"/>
              <a:ea typeface="+mn-ea"/>
              <a:cs typeface="Arial" panose="020B0604020202020204" pitchFamily="34" charset="0"/>
            </a:defRPr>
          </a:pPr>
          <a:r>
            <a:t/>
          </a:r>
          <a:endParaRPr lang="en-US"/>
        </a:p>
      </txPr>
    </title>
    <plotArea>
      <layout>
        <manualLayout>
          <layoutTarget val="inner"/>
          <xMode val="edge"/>
          <yMode val="edge"/>
          <wMode val="factor"/>
          <hMode val="factor"/>
          <x val="0.1004951881014873"/>
          <y val="0.0980614545060572"/>
          <w val="0.8667672790901139"/>
          <h val="0.7580405012375261"/>
        </manualLayout>
      </layout>
      <lineChart>
        <grouping val="standard"/>
        <varyColors val="0"/>
        <ser>
          <idx val="0"/>
          <order val="0"/>
          <tx>
            <strRef>
              <f>'Vacancies Chart'!$C$1</f>
              <strCache>
                <ptCount val="1"/>
                <pt idx="0">
                  <v>AP2Y</v>
                </pt>
              </strCache>
            </strRef>
          </tx>
          <spPr>
            <a:ln w="28575" cap="rnd">
              <a:solidFill>
                <a:srgbClr val="00285F"/>
              </a:solidFill>
              <a:prstDash val="solid"/>
              <a:round/>
            </a:ln>
          </spPr>
          <marker>
            <symbol val="none"/>
            <spPr>
              <a:ln>
                <a:prstDash val="solid"/>
              </a:ln>
            </spPr>
          </marker>
          <cat>
            <strRef>
              <f>'Vacancies Chart'!$A$2:$A$294</f>
              <strCache>
                <ptCount val="293"/>
                <pt idx="0">
                  <v>2001</v>
                </pt>
                <pt idx="1">
                  <v>2001</v>
                </pt>
                <pt idx="2">
                  <v>2001</v>
                </pt>
                <pt idx="3">
                  <v>2001</v>
                </pt>
                <pt idx="4">
                  <v>2001</v>
                </pt>
                <pt idx="5">
                  <v>2001</v>
                </pt>
                <pt idx="6">
                  <v>2001</v>
                </pt>
                <pt idx="7">
                  <v>2002</v>
                </pt>
                <pt idx="8">
                  <v>2002</v>
                </pt>
                <pt idx="9">
                  <v>2002</v>
                </pt>
                <pt idx="10">
                  <v>2002</v>
                </pt>
                <pt idx="11">
                  <v>2002</v>
                </pt>
                <pt idx="12">
                  <v>2002</v>
                </pt>
                <pt idx="13">
                  <v>2002</v>
                </pt>
                <pt idx="14">
                  <v>2002</v>
                </pt>
                <pt idx="15">
                  <v>2002</v>
                </pt>
                <pt idx="16">
                  <v>2002</v>
                </pt>
                <pt idx="17">
                  <v>2002</v>
                </pt>
                <pt idx="18">
                  <v>2002</v>
                </pt>
                <pt idx="19">
                  <v>2003</v>
                </pt>
                <pt idx="20">
                  <v>2003</v>
                </pt>
                <pt idx="21">
                  <v>2003</v>
                </pt>
                <pt idx="22">
                  <v>2003</v>
                </pt>
                <pt idx="23">
                  <v>2003</v>
                </pt>
                <pt idx="24">
                  <v>2003</v>
                </pt>
                <pt idx="25">
                  <v>2003</v>
                </pt>
                <pt idx="26">
                  <v>2003</v>
                </pt>
                <pt idx="27">
                  <v>2003</v>
                </pt>
                <pt idx="28">
                  <v>2003</v>
                </pt>
                <pt idx="29">
                  <v>2003</v>
                </pt>
                <pt idx="30">
                  <v>2003</v>
                </pt>
                <pt idx="31">
                  <v>2004</v>
                </pt>
                <pt idx="32">
                  <v>2004</v>
                </pt>
                <pt idx="33">
                  <v>2004</v>
                </pt>
                <pt idx="34">
                  <v>2004</v>
                </pt>
                <pt idx="35">
                  <v>2004</v>
                </pt>
                <pt idx="36">
                  <v>2004</v>
                </pt>
                <pt idx="37">
                  <v>2004</v>
                </pt>
                <pt idx="38">
                  <v>2004</v>
                </pt>
                <pt idx="39">
                  <v>2004</v>
                </pt>
                <pt idx="40">
                  <v>2004</v>
                </pt>
                <pt idx="41">
                  <v>2004</v>
                </pt>
                <pt idx="42">
                  <v>2004</v>
                </pt>
                <pt idx="43">
                  <v>2005</v>
                </pt>
                <pt idx="44">
                  <v>2005</v>
                </pt>
                <pt idx="45">
                  <v>2005</v>
                </pt>
                <pt idx="46">
                  <v>2005</v>
                </pt>
                <pt idx="47">
                  <v>2005</v>
                </pt>
                <pt idx="48">
                  <v>2005</v>
                </pt>
                <pt idx="49">
                  <v>2005</v>
                </pt>
                <pt idx="50">
                  <v>2005</v>
                </pt>
                <pt idx="51">
                  <v>2005</v>
                </pt>
                <pt idx="52">
                  <v>2005</v>
                </pt>
                <pt idx="53">
                  <v>2005</v>
                </pt>
                <pt idx="54">
                  <v>2005</v>
                </pt>
                <pt idx="55">
                  <v>2006</v>
                </pt>
                <pt idx="56">
                  <v>2006</v>
                </pt>
                <pt idx="57">
                  <v>2006</v>
                </pt>
                <pt idx="58">
                  <v>2006</v>
                </pt>
                <pt idx="59">
                  <v>2006</v>
                </pt>
                <pt idx="60">
                  <v>2006</v>
                </pt>
                <pt idx="61">
                  <v>2006</v>
                </pt>
                <pt idx="62">
                  <v>2006</v>
                </pt>
                <pt idx="63">
                  <v>2006</v>
                </pt>
                <pt idx="64">
                  <v>2006</v>
                </pt>
                <pt idx="65">
                  <v>2006</v>
                </pt>
                <pt idx="66">
                  <v>2006</v>
                </pt>
                <pt idx="67">
                  <v>2007</v>
                </pt>
                <pt idx="68">
                  <v>2007</v>
                </pt>
                <pt idx="69">
                  <v>2007</v>
                </pt>
                <pt idx="70">
                  <v>2007</v>
                </pt>
                <pt idx="71">
                  <v>2007</v>
                </pt>
                <pt idx="72">
                  <v>2007</v>
                </pt>
                <pt idx="73">
                  <v>2007</v>
                </pt>
                <pt idx="74">
                  <v>2007</v>
                </pt>
                <pt idx="75">
                  <v>2007</v>
                </pt>
                <pt idx="76">
                  <v>2007</v>
                </pt>
                <pt idx="77">
                  <v>2007</v>
                </pt>
                <pt idx="78">
                  <v>2007</v>
                </pt>
                <pt idx="79">
                  <v>2008</v>
                </pt>
                <pt idx="80">
                  <v>2008</v>
                </pt>
                <pt idx="81">
                  <v>2008</v>
                </pt>
                <pt idx="82">
                  <v>2008</v>
                </pt>
                <pt idx="83">
                  <v>2008</v>
                </pt>
                <pt idx="84">
                  <v>2008</v>
                </pt>
                <pt idx="85">
                  <v>2008</v>
                </pt>
                <pt idx="86">
                  <v>2008</v>
                </pt>
                <pt idx="87">
                  <v>2008</v>
                </pt>
                <pt idx="88">
                  <v>2008</v>
                </pt>
                <pt idx="89">
                  <v>2008</v>
                </pt>
                <pt idx="90">
                  <v>2008</v>
                </pt>
                <pt idx="91">
                  <v>2009</v>
                </pt>
                <pt idx="92">
                  <v>2009</v>
                </pt>
                <pt idx="93">
                  <v>2009</v>
                </pt>
                <pt idx="94">
                  <v>2009</v>
                </pt>
                <pt idx="95">
                  <v>2009</v>
                </pt>
                <pt idx="96">
                  <v>2009</v>
                </pt>
                <pt idx="97">
                  <v>2009</v>
                </pt>
                <pt idx="98">
                  <v>2009</v>
                </pt>
                <pt idx="99">
                  <v>2009</v>
                </pt>
                <pt idx="100">
                  <v>2009</v>
                </pt>
                <pt idx="101">
                  <v>2009</v>
                </pt>
                <pt idx="102">
                  <v>2009</v>
                </pt>
                <pt idx="103">
                  <v>2010</v>
                </pt>
                <pt idx="104">
                  <v>2010</v>
                </pt>
                <pt idx="105">
                  <v>2010</v>
                </pt>
                <pt idx="106">
                  <v>2010</v>
                </pt>
                <pt idx="107">
                  <v>2010</v>
                </pt>
                <pt idx="108">
                  <v>2010</v>
                </pt>
                <pt idx="109">
                  <v>2010</v>
                </pt>
                <pt idx="110">
                  <v>2010</v>
                </pt>
                <pt idx="111">
                  <v>2010</v>
                </pt>
                <pt idx="112">
                  <v>2010</v>
                </pt>
                <pt idx="113">
                  <v>2010</v>
                </pt>
                <pt idx="114">
                  <v>2010</v>
                </pt>
                <pt idx="115">
                  <v>2011</v>
                </pt>
                <pt idx="116">
                  <v>2011</v>
                </pt>
                <pt idx="117">
                  <v>2011</v>
                </pt>
                <pt idx="118">
                  <v>2011</v>
                </pt>
                <pt idx="119">
                  <v>2011</v>
                </pt>
                <pt idx="120">
                  <v>2011</v>
                </pt>
                <pt idx="121">
                  <v>2011</v>
                </pt>
                <pt idx="122">
                  <v>2011</v>
                </pt>
                <pt idx="123">
                  <v>2011</v>
                </pt>
                <pt idx="124">
                  <v>2011</v>
                </pt>
                <pt idx="125">
                  <v>2011</v>
                </pt>
                <pt idx="126">
                  <v>2011</v>
                </pt>
                <pt idx="127">
                  <v>2012</v>
                </pt>
                <pt idx="128">
                  <v>2012</v>
                </pt>
                <pt idx="129">
                  <v>2012</v>
                </pt>
                <pt idx="130">
                  <v>2012</v>
                </pt>
                <pt idx="131">
                  <v>2012</v>
                </pt>
                <pt idx="132">
                  <v>2012</v>
                </pt>
                <pt idx="133">
                  <v>2012</v>
                </pt>
                <pt idx="134">
                  <v>2012</v>
                </pt>
                <pt idx="135">
                  <v>2012</v>
                </pt>
                <pt idx="136">
                  <v>2012</v>
                </pt>
                <pt idx="137">
                  <v>2012</v>
                </pt>
                <pt idx="138">
                  <v>2012</v>
                </pt>
                <pt idx="139">
                  <v>2013</v>
                </pt>
                <pt idx="140">
                  <v>2013</v>
                </pt>
                <pt idx="141">
                  <v>2013</v>
                </pt>
                <pt idx="142">
                  <v>2013</v>
                </pt>
                <pt idx="143">
                  <v>2013</v>
                </pt>
                <pt idx="144">
                  <v>2013</v>
                </pt>
                <pt idx="145">
                  <v>2013</v>
                </pt>
                <pt idx="146">
                  <v>2013</v>
                </pt>
                <pt idx="147">
                  <v>2013</v>
                </pt>
                <pt idx="148">
                  <v>2013</v>
                </pt>
                <pt idx="149">
                  <v>2013</v>
                </pt>
                <pt idx="150">
                  <v>2013</v>
                </pt>
                <pt idx="151">
                  <v>2014</v>
                </pt>
                <pt idx="152">
                  <v>2014</v>
                </pt>
                <pt idx="153">
                  <v>2014</v>
                </pt>
                <pt idx="154">
                  <v>2014</v>
                </pt>
                <pt idx="155">
                  <v>2014</v>
                </pt>
                <pt idx="156">
                  <v>2014</v>
                </pt>
                <pt idx="157">
                  <v>2014</v>
                </pt>
                <pt idx="158">
                  <v>2014</v>
                </pt>
                <pt idx="159">
                  <v>2014</v>
                </pt>
                <pt idx="160">
                  <v>2014</v>
                </pt>
                <pt idx="161">
                  <v>2014</v>
                </pt>
                <pt idx="162">
                  <v>2014</v>
                </pt>
                <pt idx="163">
                  <v>2015</v>
                </pt>
                <pt idx="164">
                  <v>2015</v>
                </pt>
                <pt idx="165">
                  <v>2015</v>
                </pt>
                <pt idx="166">
                  <v>2015</v>
                </pt>
                <pt idx="167">
                  <v>2015</v>
                </pt>
                <pt idx="168">
                  <v>2015</v>
                </pt>
                <pt idx="169">
                  <v>2015</v>
                </pt>
                <pt idx="170">
                  <v>2015</v>
                </pt>
                <pt idx="171">
                  <v>2015</v>
                </pt>
                <pt idx="172">
                  <v>2015</v>
                </pt>
                <pt idx="173">
                  <v>2015</v>
                </pt>
                <pt idx="174">
                  <v>2015</v>
                </pt>
                <pt idx="175">
                  <v>2016</v>
                </pt>
                <pt idx="176">
                  <v>2016</v>
                </pt>
                <pt idx="177">
                  <v>2016</v>
                </pt>
                <pt idx="178">
                  <v>2016</v>
                </pt>
                <pt idx="179">
                  <v>2016</v>
                </pt>
                <pt idx="180">
                  <v>2016</v>
                </pt>
                <pt idx="181">
                  <v>2016</v>
                </pt>
                <pt idx="182">
                  <v>2016</v>
                </pt>
                <pt idx="183">
                  <v>2016</v>
                </pt>
                <pt idx="184">
                  <v>2016</v>
                </pt>
                <pt idx="185">
                  <v>2016</v>
                </pt>
                <pt idx="186">
                  <v>2016</v>
                </pt>
                <pt idx="187">
                  <v>2017</v>
                </pt>
                <pt idx="188">
                  <v>2017</v>
                </pt>
                <pt idx="189">
                  <v>2017</v>
                </pt>
                <pt idx="190">
                  <v>2017</v>
                </pt>
                <pt idx="191">
                  <v>2017</v>
                </pt>
                <pt idx="192">
                  <v>2017</v>
                </pt>
                <pt idx="193">
                  <v>2017</v>
                </pt>
                <pt idx="194">
                  <v>2017</v>
                </pt>
                <pt idx="195">
                  <v>2017</v>
                </pt>
                <pt idx="196">
                  <v>2017</v>
                </pt>
                <pt idx="197">
                  <v>2017</v>
                </pt>
                <pt idx="198">
                  <v>2017</v>
                </pt>
                <pt idx="199">
                  <v>2018</v>
                </pt>
                <pt idx="200">
                  <v>2018</v>
                </pt>
                <pt idx="201">
                  <v>2018</v>
                </pt>
                <pt idx="202">
                  <v>2018</v>
                </pt>
                <pt idx="203">
                  <v>2018</v>
                </pt>
                <pt idx="204">
                  <v>2018</v>
                </pt>
                <pt idx="205">
                  <v>2018</v>
                </pt>
                <pt idx="206">
                  <v>2018</v>
                </pt>
                <pt idx="207">
                  <v>2018</v>
                </pt>
                <pt idx="208">
                  <v>2018</v>
                </pt>
                <pt idx="209">
                  <v>2018</v>
                </pt>
                <pt idx="210">
                  <v>2018</v>
                </pt>
                <pt idx="211">
                  <v>2019</v>
                </pt>
                <pt idx="212">
                  <v>2019</v>
                </pt>
                <pt idx="213">
                  <v>2019</v>
                </pt>
                <pt idx="214">
                  <v>2019</v>
                </pt>
                <pt idx="215">
                  <v>2019</v>
                </pt>
                <pt idx="216">
                  <v>2019</v>
                </pt>
                <pt idx="217">
                  <v>2019</v>
                </pt>
                <pt idx="218">
                  <v>2019</v>
                </pt>
                <pt idx="219">
                  <v>2019</v>
                </pt>
                <pt idx="220">
                  <v>2019</v>
                </pt>
                <pt idx="221">
                  <v>2019</v>
                </pt>
                <pt idx="222">
                  <v>2019</v>
                </pt>
                <pt idx="223">
                  <v>2020</v>
                </pt>
                <pt idx="224">
                  <v>2020</v>
                </pt>
                <pt idx="225">
                  <v>2020</v>
                </pt>
                <pt idx="226">
                  <v>2020</v>
                </pt>
                <pt idx="227">
                  <v>2020</v>
                </pt>
                <pt idx="228">
                  <v>2020</v>
                </pt>
                <pt idx="229">
                  <v>2020</v>
                </pt>
                <pt idx="230">
                  <v>2020</v>
                </pt>
                <pt idx="231">
                  <v>2020</v>
                </pt>
                <pt idx="232">
                  <v>2020</v>
                </pt>
                <pt idx="233">
                  <v>2020</v>
                </pt>
                <pt idx="234">
                  <v>2020</v>
                </pt>
                <pt idx="235">
                  <v>2021</v>
                </pt>
                <pt idx="236">
                  <v>2021</v>
                </pt>
                <pt idx="237">
                  <v>2021</v>
                </pt>
                <pt idx="238">
                  <v>2021</v>
                </pt>
                <pt idx="239">
                  <v>2021</v>
                </pt>
                <pt idx="240">
                  <v>2021</v>
                </pt>
                <pt idx="241">
                  <v>2021</v>
                </pt>
                <pt idx="242">
                  <v>2021</v>
                </pt>
                <pt idx="243">
                  <v>2021</v>
                </pt>
                <pt idx="244">
                  <v>2021</v>
                </pt>
                <pt idx="245">
                  <v>2021</v>
                </pt>
                <pt idx="246">
                  <v>2021</v>
                </pt>
                <pt idx="247">
                  <v>2022</v>
                </pt>
                <pt idx="248">
                  <v>2022</v>
                </pt>
                <pt idx="249">
                  <v>2022</v>
                </pt>
                <pt idx="250">
                  <v>2022</v>
                </pt>
                <pt idx="251">
                  <v>2022</v>
                </pt>
                <pt idx="252">
                  <v>2022</v>
                </pt>
                <pt idx="253">
                  <v>2022</v>
                </pt>
                <pt idx="254">
                  <v>2022</v>
                </pt>
                <pt idx="255">
                  <v>2022</v>
                </pt>
                <pt idx="256">
                  <v>2022</v>
                </pt>
                <pt idx="257">
                  <v>2022</v>
                </pt>
                <pt idx="258">
                  <v>2022</v>
                </pt>
                <pt idx="259">
                  <v>2023</v>
                </pt>
                <pt idx="260">
                  <v>2023</v>
                </pt>
                <pt idx="261">
                  <v>2023</v>
                </pt>
                <pt idx="262">
                  <v>2023</v>
                </pt>
                <pt idx="263">
                  <v>2023</v>
                </pt>
                <pt idx="264">
                  <v>2023</v>
                </pt>
                <pt idx="265">
                  <v>2023</v>
                </pt>
                <pt idx="266">
                  <v>2023</v>
                </pt>
                <pt idx="267">
                  <v>2023</v>
                </pt>
                <pt idx="268">
                  <v>2023</v>
                </pt>
                <pt idx="269">
                  <v>2023</v>
                </pt>
                <pt idx="270">
                  <v>2023</v>
                </pt>
                <pt idx="271">
                  <v>2024</v>
                </pt>
                <pt idx="272">
                  <v>2024</v>
                </pt>
                <pt idx="273">
                  <v>2024</v>
                </pt>
                <pt idx="274">
                  <v>2024</v>
                </pt>
                <pt idx="275">
                  <v>2024</v>
                </pt>
                <pt idx="276">
                  <v>2024</v>
                </pt>
                <pt idx="277">
                  <v>2024</v>
                </pt>
                <pt idx="278">
                  <v>2024</v>
                </pt>
                <pt idx="279">
                  <v>2024</v>
                </pt>
                <pt idx="280">
                  <v>2024</v>
                </pt>
                <pt idx="281">
                  <v>2024</v>
                </pt>
                <pt idx="282">
                  <v>2024</v>
                </pt>
                <pt idx="283">
                  <v>2025</v>
                </pt>
                <pt idx="284">
                  <v>2025</v>
                </pt>
                <pt idx="285">
                  <v>2025</v>
                </pt>
                <pt idx="286">
                  <v>2025</v>
                </pt>
                <pt idx="287">
                  <v>2025</v>
                </pt>
                <pt idx="288">
                  <v>2025</v>
                </pt>
                <pt idx="289">
                  <v>2025</v>
                </pt>
                <pt idx="290">
                  <v>2025</v>
                </pt>
                <pt idx="291">
                  <v>2025</v>
                </pt>
                <pt idx="292">
                  <v>2025</v>
                </pt>
              </strCache>
            </strRef>
          </cat>
          <val>
            <numRef>
              <f>'Vacancies Chart'!$C$2:$C$294</f>
              <numCache>
                <formatCode>General</formatCode>
                <ptCount val="293"/>
                <pt idx="0">
                  <v>680</v>
                </pt>
                <pt idx="1">
                  <v>674</v>
                </pt>
                <pt idx="2">
                  <v>663</v>
                </pt>
                <pt idx="3">
                  <v>663</v>
                </pt>
                <pt idx="4">
                  <v>639</v>
                </pt>
                <pt idx="5">
                  <v>626</v>
                </pt>
                <pt idx="6">
                  <v>601</v>
                </pt>
                <pt idx="7">
                  <v>606</v>
                </pt>
                <pt idx="8">
                  <v>616</v>
                </pt>
                <pt idx="9">
                  <v>619</v>
                </pt>
                <pt idx="10">
                  <v>619</v>
                </pt>
                <pt idx="11">
                  <v>613</v>
                </pt>
                <pt idx="12">
                  <v>616</v>
                </pt>
                <pt idx="13">
                  <v>611</v>
                </pt>
                <pt idx="14">
                  <v>613</v>
                </pt>
                <pt idx="15">
                  <v>609</v>
                </pt>
                <pt idx="16">
                  <v>609</v>
                </pt>
                <pt idx="17">
                  <v>608</v>
                </pt>
                <pt idx="18">
                  <v>603</v>
                </pt>
                <pt idx="19">
                  <v>602</v>
                </pt>
                <pt idx="20">
                  <v>596</v>
                </pt>
                <pt idx="21">
                  <v>593</v>
                </pt>
                <pt idx="22">
                  <v>585</v>
                </pt>
                <pt idx="23">
                  <v>589</v>
                </pt>
                <pt idx="24">
                  <v>579</v>
                </pt>
                <pt idx="25">
                  <v>574</v>
                </pt>
                <pt idx="26">
                  <v>576</v>
                </pt>
                <pt idx="27">
                  <v>592</v>
                </pt>
                <pt idx="28">
                  <v>604</v>
                </pt>
                <pt idx="29">
                  <v>610</v>
                </pt>
                <pt idx="30">
                  <v>614</v>
                </pt>
                <pt idx="31">
                  <v>613</v>
                </pt>
                <pt idx="32">
                  <v>617</v>
                </pt>
                <pt idx="33">
                  <v>624</v>
                </pt>
                <pt idx="34">
                  <v>630</v>
                </pt>
                <pt idx="35">
                  <v>637</v>
                </pt>
                <pt idx="36">
                  <v>641</v>
                </pt>
                <pt idx="37">
                  <v>652</v>
                </pt>
                <pt idx="38">
                  <v>654</v>
                </pt>
                <pt idx="39">
                  <v>654</v>
                </pt>
                <pt idx="40">
                  <v>655</v>
                </pt>
                <pt idx="41">
                  <v>658</v>
                </pt>
                <pt idx="42">
                  <v>662</v>
                </pt>
                <pt idx="43">
                  <v>661</v>
                </pt>
                <pt idx="44">
                  <v>655</v>
                </pt>
                <pt idx="45">
                  <v>644</v>
                </pt>
                <pt idx="46">
                  <v>636</v>
                </pt>
                <pt idx="47">
                  <v>642</v>
                </pt>
                <pt idx="48">
                  <v>642</v>
                </pt>
                <pt idx="49">
                  <v>633</v>
                </pt>
                <pt idx="50">
                  <v>624</v>
                </pt>
                <pt idx="51">
                  <v>622</v>
                </pt>
                <pt idx="52">
                  <v>608</v>
                </pt>
                <pt idx="53">
                  <v>606</v>
                </pt>
                <pt idx="54">
                  <v>609</v>
                </pt>
                <pt idx="55">
                  <v>615</v>
                </pt>
                <pt idx="56">
                  <v>612</v>
                </pt>
                <pt idx="57">
                  <v>600</v>
                </pt>
                <pt idx="58">
                  <v>597</v>
                </pt>
                <pt idx="59">
                  <v>597</v>
                </pt>
                <pt idx="60">
                  <v>604</v>
                </pt>
                <pt idx="61">
                  <v>607</v>
                </pt>
                <pt idx="62">
                  <v>610</v>
                </pt>
                <pt idx="63">
                  <v>611</v>
                </pt>
                <pt idx="64">
                  <v>618</v>
                </pt>
                <pt idx="65">
                  <v>620</v>
                </pt>
                <pt idx="66">
                  <v>620</v>
                </pt>
                <pt idx="67">
                  <v>619</v>
                </pt>
                <pt idx="68">
                  <v>629</v>
                </pt>
                <pt idx="69">
                  <v>642</v>
                </pt>
                <pt idx="70">
                  <v>647</v>
                </pt>
                <pt idx="71">
                  <v>651</v>
                </pt>
                <pt idx="72">
                  <v>659</v>
                </pt>
                <pt idx="73">
                  <v>670</v>
                </pt>
                <pt idx="74">
                  <v>681</v>
                </pt>
                <pt idx="75">
                  <v>684</v>
                </pt>
                <pt idx="76">
                  <v>686</v>
                </pt>
                <pt idx="77">
                  <v>691</v>
                </pt>
                <pt idx="78">
                  <v>687</v>
                </pt>
                <pt idx="79">
                  <v>679</v>
                </pt>
                <pt idx="80">
                  <v>687</v>
                </pt>
                <pt idx="81">
                  <v>698</v>
                </pt>
                <pt idx="82">
                  <v>694</v>
                </pt>
                <pt idx="83">
                  <v>679</v>
                </pt>
                <pt idx="84">
                  <v>657</v>
                </pt>
                <pt idx="85">
                  <v>643</v>
                </pt>
                <pt idx="86">
                  <v>624</v>
                </pt>
                <pt idx="87">
                  <v>615</v>
                </pt>
                <pt idx="88">
                  <v>596</v>
                </pt>
                <pt idx="89">
                  <v>562</v>
                </pt>
                <pt idx="90">
                  <v>527</v>
                </pt>
                <pt idx="91">
                  <v>498</v>
                </pt>
                <pt idx="92">
                  <v>478</v>
                </pt>
                <pt idx="93">
                  <v>464</v>
                </pt>
                <pt idx="94">
                  <v>454</v>
                </pt>
                <pt idx="95">
                  <v>444</v>
                </pt>
                <pt idx="96">
                  <v>431</v>
                </pt>
                <pt idx="97">
                  <v>429</v>
                </pt>
                <pt idx="98">
                  <v>438</v>
                </pt>
                <pt idx="99">
                  <v>436</v>
                </pt>
                <pt idx="100">
                  <v>432</v>
                </pt>
                <pt idx="101">
                  <v>437</v>
                </pt>
                <pt idx="102">
                  <v>454</v>
                </pt>
                <pt idx="103">
                  <v>464</v>
                </pt>
                <pt idx="104">
                  <v>467</v>
                </pt>
                <pt idx="105">
                  <v>465</v>
                </pt>
                <pt idx="106">
                  <v>467</v>
                </pt>
                <pt idx="107">
                  <v>479</v>
                </pt>
                <pt idx="108">
                  <v>484</v>
                </pt>
                <pt idx="109">
                  <v>479</v>
                </pt>
                <pt idx="110">
                  <v>461</v>
                </pt>
                <pt idx="111">
                  <v>455</v>
                </pt>
                <pt idx="112">
                  <v>455</v>
                </pt>
                <pt idx="113">
                  <v>474</v>
                </pt>
                <pt idx="114">
                  <v>483</v>
                </pt>
                <pt idx="115">
                  <v>495</v>
                </pt>
                <pt idx="116">
                  <v>490</v>
                </pt>
                <pt idx="117">
                  <v>483</v>
                </pt>
                <pt idx="118">
                  <v>472</v>
                </pt>
                <pt idx="119">
                  <v>461</v>
                </pt>
                <pt idx="120">
                  <v>460</v>
                </pt>
                <pt idx="121">
                  <v>457</v>
                </pt>
                <pt idx="122">
                  <v>462</v>
                </pt>
                <pt idx="123">
                  <v>464</v>
                </pt>
                <pt idx="124">
                  <v>467</v>
                </pt>
                <pt idx="125">
                  <v>462</v>
                </pt>
                <pt idx="126">
                  <v>465</v>
                </pt>
                <pt idx="127">
                  <v>476</v>
                </pt>
                <pt idx="128">
                  <v>473</v>
                </pt>
                <pt idx="129">
                  <v>467</v>
                </pt>
                <pt idx="130">
                  <v>465</v>
                </pt>
                <pt idx="131">
                  <v>470</v>
                </pt>
                <pt idx="132">
                  <v>474</v>
                </pt>
                <pt idx="133">
                  <v>479</v>
                </pt>
                <pt idx="134">
                  <v>483</v>
                </pt>
                <pt idx="135">
                  <v>487</v>
                </pt>
                <pt idx="136">
                  <v>490</v>
                </pt>
                <pt idx="137">
                  <v>493</v>
                </pt>
                <pt idx="138">
                  <v>501</v>
                </pt>
                <pt idx="139">
                  <v>503</v>
                </pt>
                <pt idx="140">
                  <v>505</v>
                </pt>
                <pt idx="141">
                  <v>506</v>
                </pt>
                <pt idx="142">
                  <v>515</v>
                </pt>
                <pt idx="143">
                  <v>522</v>
                </pt>
                <pt idx="144">
                  <v>533</v>
                </pt>
                <pt idx="145">
                  <v>539</v>
                </pt>
                <pt idx="146">
                  <v>536</v>
                </pt>
                <pt idx="147">
                  <v>547</v>
                </pt>
                <pt idx="148">
                  <v>552</v>
                </pt>
                <pt idx="149">
                  <v>567</v>
                </pt>
                <pt idx="150">
                  <v>573</v>
                </pt>
                <pt idx="151">
                  <v>584</v>
                </pt>
                <pt idx="152">
                  <v>596</v>
                </pt>
                <pt idx="153">
                  <v>616</v>
                </pt>
                <pt idx="154">
                  <v>639</v>
                </pt>
                <pt idx="155">
                  <v>653</v>
                </pt>
                <pt idx="156">
                  <v>661</v>
                </pt>
                <pt idx="157">
                  <v>669</v>
                </pt>
                <pt idx="158">
                  <v>681</v>
                </pt>
                <pt idx="159">
                  <v>686</v>
                </pt>
                <pt idx="160">
                  <v>702</v>
                </pt>
                <pt idx="161">
                  <v>702</v>
                </pt>
                <pt idx="162">
                  <v>708</v>
                </pt>
                <pt idx="163">
                  <v>712</v>
                </pt>
                <pt idx="164">
                  <v>722</v>
                </pt>
                <pt idx="165">
                  <v>730</v>
                </pt>
                <pt idx="166">
                  <v>726</v>
                </pt>
                <pt idx="167">
                  <v>727</v>
                </pt>
                <pt idx="168">
                  <v>730</v>
                </pt>
                <pt idx="169">
                  <v>741</v>
                </pt>
                <pt idx="170">
                  <v>742</v>
                </pt>
                <pt idx="171">
                  <v>741</v>
                </pt>
                <pt idx="172">
                  <v>741</v>
                </pt>
                <pt idx="173">
                  <v>741</v>
                </pt>
                <pt idx="174">
                  <v>746</v>
                </pt>
                <pt idx="175">
                  <v>750</v>
                </pt>
                <pt idx="176">
                  <v>748</v>
                </pt>
                <pt idx="177">
                  <v>748</v>
                </pt>
                <pt idx="178">
                  <v>742</v>
                </pt>
                <pt idx="179">
                  <v>745</v>
                </pt>
                <pt idx="180">
                  <v>746</v>
                </pt>
                <pt idx="181">
                  <v>747</v>
                </pt>
                <pt idx="182">
                  <v>752</v>
                </pt>
                <pt idx="183">
                  <v>753</v>
                </pt>
                <pt idx="184">
                  <v>765</v>
                </pt>
                <pt idx="185">
                  <v>758</v>
                </pt>
                <pt idx="186">
                  <v>755</v>
                </pt>
                <pt idx="187">
                  <v>748</v>
                </pt>
                <pt idx="188">
                  <v>764</v>
                </pt>
                <pt idx="189">
                  <v>771</v>
                </pt>
                <pt idx="190">
                  <v>791</v>
                </pt>
                <pt idx="191">
                  <v>786</v>
                </pt>
                <pt idx="192">
                  <v>786</v>
                </pt>
                <pt idx="193">
                  <v>784</v>
                </pt>
                <pt idx="194">
                  <v>793</v>
                </pt>
                <pt idx="195">
                  <v>800</v>
                </pt>
                <pt idx="196">
                  <v>812</v>
                </pt>
                <pt idx="197">
                  <v>819</v>
                </pt>
                <pt idx="198">
                  <v>820</v>
                </pt>
                <pt idx="199">
                  <v>817</v>
                </pt>
                <pt idx="200">
                  <v>814</v>
                </pt>
                <pt idx="201">
                  <v>815</v>
                </pt>
                <pt idx="202">
                  <v>811</v>
                </pt>
                <pt idx="203">
                  <v>821</v>
                </pt>
                <pt idx="204">
                  <v>832</v>
                </pt>
                <pt idx="205">
                  <v>837</v>
                </pt>
                <pt idx="206">
                  <v>842</v>
                </pt>
                <pt idx="207">
                  <v>846</v>
                </pt>
                <pt idx="208">
                  <v>864</v>
                </pt>
                <pt idx="209">
                  <v>862</v>
                </pt>
                <pt idx="210">
                  <v>856</v>
                </pt>
                <pt idx="211">
                  <v>855</v>
                </pt>
                <pt idx="212">
                  <v>847</v>
                </pt>
                <pt idx="213">
                  <v>845</v>
                </pt>
                <pt idx="214">
                  <v>840</v>
                </pt>
                <pt idx="215">
                  <v>835</v>
                </pt>
                <pt idx="216">
                  <v>822</v>
                </pt>
                <pt idx="217">
                  <v>821</v>
                </pt>
                <pt idx="218">
                  <v>815</v>
                </pt>
                <pt idx="219">
                  <v>818</v>
                </pt>
                <pt idx="220">
                  <v>813</v>
                </pt>
                <pt idx="221">
                  <v>809</v>
                </pt>
                <pt idx="222">
                  <v>811</v>
                </pt>
                <pt idx="223">
                  <v>812</v>
                </pt>
                <pt idx="224">
                  <v>819</v>
                </pt>
                <pt idx="225">
                  <v>795</v>
                </pt>
                <pt idx="226">
                  <v>637</v>
                </pt>
                <pt idx="227">
                  <v>471</v>
                </pt>
                <pt idx="228">
                  <v>328</v>
                </pt>
                <pt idx="229">
                  <v>369</v>
                </pt>
                <pt idx="230">
                  <v>428</v>
                </pt>
                <pt idx="231">
                  <v>490</v>
                </pt>
                <pt idx="232">
                  <v>535</v>
                </pt>
                <pt idx="233">
                  <v>560</v>
                </pt>
                <pt idx="234">
                  <v>602</v>
                </pt>
                <pt idx="235">
                  <v>617</v>
                </pt>
                <pt idx="236">
                  <v>621</v>
                </pt>
                <pt idx="237">
                  <v>626</v>
                </pt>
                <pt idx="238">
                  <v>659</v>
                </pt>
                <pt idx="239">
                  <v>764</v>
                </pt>
                <pt idx="240">
                  <v>867</v>
                </pt>
                <pt idx="241">
                  <v>968</v>
                </pt>
                <pt idx="242">
                  <v>1052</v>
                </pt>
                <pt idx="243">
                  <v>1125</v>
                </pt>
                <pt idx="244">
                  <v>1198</v>
                </pt>
                <pt idx="245">
                  <v>1223</v>
                </pt>
                <pt idx="246">
                  <v>1243</v>
                </pt>
                <pt idx="247">
                  <v>1250</v>
                </pt>
                <pt idx="248">
                  <v>1267</v>
                </pt>
                <pt idx="249">
                  <v>1276</v>
                </pt>
                <pt idx="250">
                  <v>1291</v>
                </pt>
                <pt idx="251">
                  <v>1300</v>
                </pt>
                <pt idx="252">
                  <v>1290</v>
                </pt>
                <pt idx="253">
                  <v>1263</v>
                </pt>
                <pt idx="254">
                  <v>1244</v>
                </pt>
                <pt idx="255">
                  <v>1222</v>
                </pt>
                <pt idx="256">
                  <v>1208</v>
                </pt>
                <pt idx="257">
                  <v>1167</v>
                </pt>
                <pt idx="258">
                  <v>1138</v>
                </pt>
                <pt idx="259">
                  <v>1114</v>
                </pt>
                <pt idx="260">
                  <v>1112</v>
                </pt>
                <pt idx="261">
                  <v>1104</v>
                </pt>
                <pt idx="262">
                  <v>1075</v>
                </pt>
                <pt idx="263">
                  <v>1043</v>
                </pt>
                <pt idx="264">
                  <v>1025</v>
                </pt>
                <pt idx="265">
                  <v>1010</v>
                </pt>
                <pt idx="266">
                  <v>988</v>
                </pt>
                <pt idx="267">
                  <v>973</v>
                </pt>
                <pt idx="268">
                  <v>952</v>
                </pt>
                <pt idx="269">
                  <v>948</v>
                </pt>
                <pt idx="270">
                  <v>924</v>
                </pt>
                <pt idx="271">
                  <v>916</v>
                </pt>
                <pt idx="272">
                  <v>904</v>
                </pt>
                <pt idx="273">
                  <v>905</v>
                </pt>
                <pt idx="274">
                  <v>892</v>
                </pt>
                <pt idx="275">
                  <v>886</v>
                </pt>
                <pt idx="276">
                  <v>870</v>
                </pt>
                <pt idx="277">
                  <v>863</v>
                </pt>
                <pt idx="278">
                  <v>847</v>
                </pt>
                <pt idx="279">
                  <v>832</v>
                </pt>
                <pt idx="280">
                  <v>822</v>
                </pt>
                <pt idx="281">
                  <v>807</v>
                </pt>
                <pt idx="282">
                  <v>806</v>
                </pt>
                <pt idx="283">
                  <v>804</v>
                </pt>
                <pt idx="284">
                  <v>799</v>
                </pt>
                <pt idx="285">
                  <v>783</v>
                </pt>
                <pt idx="286">
                  <v>762</v>
                </pt>
                <pt idx="287">
                  <v>739</v>
                </pt>
                <pt idx="288">
                  <v>726</v>
                </pt>
                <pt idx="289">
                  <v>722</v>
                </pt>
                <pt idx="290">
                  <v>731</v>
                </pt>
                <pt idx="291">
                  <v>725</v>
                </pt>
                <pt idx="292">
                  <v>725</v>
                </pt>
              </numCache>
            </numRef>
          </val>
          <smooth val="0"/>
        </ser>
        <dLbls>
          <showLegendKey val="0"/>
          <showVal val="0"/>
          <showCatName val="0"/>
          <showSerName val="0"/>
          <showPercent val="0"/>
          <showBubbleSize val="0"/>
        </dLbls>
        <smooth val="0"/>
        <axId val="1685189407"/>
        <axId val="1685191327"/>
      </lineChart>
      <dateAx>
        <axId val="1685189407"/>
        <scaling>
          <orientation val="minMax"/>
        </scaling>
        <delete val="0"/>
        <axPos val="b"/>
        <numFmt formatCode="[$-F400]h:mm:ss\ AM/PM" sourceLinked="0"/>
        <majorTickMark val="out"/>
        <minorTickMark val="none"/>
        <tickLblPos val="nextTo"/>
        <spPr>
          <a:noFill/>
          <a:ln w="9525" cap="flat" cmpd="sng" algn="ctr">
            <a:solidFill>
              <a:schemeClr val="tx1"/>
            </a:solidFill>
            <a:prstDash val="solid"/>
            <a:round/>
          </a:ln>
        </spPr>
        <txPr>
          <a:bodyPr rot="-60000000" spcFirstLastPara="1" vertOverflow="ellipsis" vert="horz" wrap="square" anchor="ctr" anchorCtr="1"/>
          <a:lstStyle/>
          <a:p>
            <a:pPr>
              <a:defRPr sz="800" b="0" i="0" strike="noStrike" kern="1200" baseline="0">
                <a:solidFill>
                  <a:schemeClr val="tx1"/>
                </a:solidFill>
                <a:latin typeface="Arial" panose="020B0604020202020204" pitchFamily="34" charset="0"/>
                <a:ea typeface="+mn-ea"/>
                <a:cs typeface="Arial" panose="020B0604020202020204" pitchFamily="34" charset="0"/>
              </a:defRPr>
            </a:pPr>
            <a:r>
              <a:t/>
            </a:r>
            <a:endParaRPr lang="en-US"/>
          </a:p>
        </txPr>
        <crossAx val="1685191327"/>
        <crosses val="autoZero"/>
        <lblOffset val="100"/>
        <baseTimeUnit val="days"/>
        <majorUnit val="12"/>
        <minorUnit val="12"/>
      </dateAx>
      <valAx>
        <axId val="1685191327"/>
        <scaling>
          <orientation val="minMax"/>
          <min val="200"/>
        </scaling>
        <delete val="0"/>
        <axPos val="l"/>
        <majorGridlines>
          <spPr>
            <a:ln w="9525" cap="flat" cmpd="sng" algn="ctr">
              <a:solidFill>
                <a:schemeClr val="tx1">
                  <a:lumMod val="15000"/>
                  <a:lumOff val="85000"/>
                </a:schemeClr>
              </a:solidFill>
              <a:prstDash val="solid"/>
              <a:round/>
            </a:ln>
          </spPr>
        </majorGridlines>
        <numFmt formatCode="General" sourceLinked="1"/>
        <majorTickMark val="out"/>
        <minorTickMark val="none"/>
        <tickLblPos val="nextTo"/>
        <spPr>
          <a:noFill/>
          <a:ln>
            <a:solidFill>
              <a:schemeClr val="tx1"/>
            </a:solidFill>
            <a:prstDash val="solid"/>
          </a:ln>
        </spPr>
        <txPr>
          <a:bodyPr rot="-60000000" spcFirstLastPara="1" vertOverflow="ellipsis" vert="horz" wrap="square" anchor="ctr" anchorCtr="1"/>
          <a:lstStyle/>
          <a:p>
            <a:pPr>
              <a:defRPr sz="900" b="0" i="0" strike="noStrike" kern="1200" baseline="0">
                <a:solidFill>
                  <a:schemeClr val="tx1"/>
                </a:solidFill>
                <a:latin typeface="Arial" panose="020B0604020202020204" pitchFamily="34" charset="0"/>
                <a:ea typeface="+mn-ea"/>
                <a:cs typeface="Arial" panose="020B0604020202020204" pitchFamily="34" charset="0"/>
              </a:defRPr>
            </a:pPr>
            <a:r>
              <a:t/>
            </a:r>
            <a:endParaRPr lang="en-US"/>
          </a:p>
        </txPr>
        <crossAx val="1685189407"/>
        <crosses val="autoZero"/>
        <crossBetween val="between"/>
      </valAx>
    </plotArea>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5.xml><?xml version="1.0" encoding="utf-8"?>
<chartSpace xmlns:a="http://schemas.openxmlformats.org/drawingml/2006/main" xmlns="http://schemas.openxmlformats.org/drawingml/2006/chart">
  <chart>
    <plotArea>
      <layout>
        <manualLayout>
          <layoutTarget val="inner"/>
          <xMode val="edge"/>
          <yMode val="edge"/>
          <wMode val="factor"/>
          <hMode val="factor"/>
          <x val="0.1914751063325489"/>
          <y val="0.04460408684546616"/>
          <w val="0.7586759708035737"/>
          <h val="0.8411815073129407"/>
        </manualLayout>
      </layout>
      <lineChart>
        <grouping val="standard"/>
        <varyColors val="0"/>
        <ser>
          <idx val="0"/>
          <order val="0"/>
          <tx>
            <strRef>
              <f>'Payrolled Employees Chart'!$B$2</f>
              <strCache>
                <ptCount val="1"/>
                <pt idx="0">
                  <v>Payrolled employees</v>
                </pt>
              </strCache>
            </strRef>
          </tx>
          <spPr>
            <a:ln w="28575" cap="rnd">
              <a:solidFill>
                <a:srgbClr val="002060"/>
              </a:solidFill>
              <a:prstDash val="solid"/>
              <a:round/>
            </a:ln>
          </spPr>
          <marker>
            <symbol val="none"/>
            <spPr>
              <a:ln>
                <a:prstDash val="solid"/>
              </a:ln>
            </spPr>
          </marker>
          <dLbls>
            <dLbl>
              <idx val="123"/>
              <spPr>
                <a:solidFill>
                  <a:sysClr val="window" lastClr="FFFFFF"/>
                </a:solidFill>
                <a:ln>
                  <a:solidFill>
                    <a:sysClr val="windowText" lastClr="000000">
                      <a:lumOff val="35000"/>
                      <a:lumMod val="65000"/>
                    </a:sysClr>
                  </a:solidFill>
                  <a:prstDash val="solid"/>
                </a:ln>
              </spPr>
              <txPr>
                <a:bodyPr/>
                <a:lstStyle/>
                <a:p>
                  <a:pPr>
                    <a:defRPr/>
                  </a:pPr>
                  <a:r>
                    <a:t/>
                  </a:r>
                  <a:endParaRPr lang="en-US"/>
                </a:p>
              </txPr>
              <dLblPos val="r"/>
              <showLegendKey val="0"/>
              <showVal val="1"/>
              <showCatName val="0"/>
              <showSerName val="0"/>
              <showPercent val="0"/>
              <showBubbleSize val="0"/>
            </dLbl>
            <dLbl>
              <idx val="136"/>
              <spPr>
                <a:solidFill>
                  <a:sysClr val="window" lastClr="FFFFFF"/>
                </a:solidFill>
                <a:ln>
                  <a:solidFill>
                    <a:sysClr val="windowText" lastClr="000000">
                      <a:lumOff val="35000"/>
                      <a:lumMod val="65000"/>
                    </a:sysClr>
                  </a:solidFill>
                  <a:prstDash val="solid"/>
                </a:ln>
              </spPr>
              <txPr>
                <a:bodyPr wrap="square" lIns="38100" tIns="19050" rIns="38100" bIns="19050" anchor="ctr">
                  <a:spAutoFit/>
                </a:bodyPr>
                <a:lstStyle/>
                <a:p>
                  <a:pPr>
                    <a:defRPr/>
                  </a:pPr>
                  <a:r>
                    <a:t/>
                  </a:r>
                  <a:endParaRPr lang="en-US"/>
                </a:p>
              </txPr>
              <dLblPos val="r"/>
              <showLegendKey val="0"/>
              <showVal val="1"/>
              <showCatName val="0"/>
              <showSerName val="0"/>
              <showPercent val="0"/>
              <showBubbleSize val="0"/>
            </dLbl>
            <spPr>
              <a:noFill/>
              <a:ln>
                <a:noFill/>
                <a:prstDash val="solid"/>
              </a:ln>
            </spPr>
            <dLblPos val="t"/>
            <showLegendKey val="0"/>
            <showVal val="0"/>
            <showCatName val="0"/>
            <showSerName val="0"/>
            <showPercent val="0"/>
            <showBubbleSize val="0"/>
          </dLbls>
          <cat>
            <numRef>
              <f>'Payrolled Employees Chart'!$A$3:$A$139</f>
              <numCache>
                <formatCode>m/d/yyyy</formatCode>
                <ptCount val="137"/>
                <pt idx="0">
                  <v>41821</v>
                </pt>
                <pt idx="1">
                  <v>41852</v>
                </pt>
                <pt idx="2">
                  <v>41883</v>
                </pt>
                <pt idx="3">
                  <v>41913</v>
                </pt>
                <pt idx="4">
                  <v>41944</v>
                </pt>
                <pt idx="5">
                  <v>41974</v>
                </pt>
                <pt idx="6">
                  <v>42005</v>
                </pt>
                <pt idx="7">
                  <v>42036</v>
                </pt>
                <pt idx="8">
                  <v>42064</v>
                </pt>
                <pt idx="9">
                  <v>42095</v>
                </pt>
                <pt idx="10">
                  <v>42125</v>
                </pt>
                <pt idx="11">
                  <v>42156</v>
                </pt>
                <pt idx="12">
                  <v>42186</v>
                </pt>
                <pt idx="13">
                  <v>42217</v>
                </pt>
                <pt idx="14">
                  <v>42248</v>
                </pt>
                <pt idx="15">
                  <v>42278</v>
                </pt>
                <pt idx="16">
                  <v>42309</v>
                </pt>
                <pt idx="17">
                  <v>42339</v>
                </pt>
                <pt idx="18">
                  <v>42370</v>
                </pt>
                <pt idx="19">
                  <v>42401</v>
                </pt>
                <pt idx="20">
                  <v>42430</v>
                </pt>
                <pt idx="21">
                  <v>42461</v>
                </pt>
                <pt idx="22">
                  <v>42491</v>
                </pt>
                <pt idx="23">
                  <v>42522</v>
                </pt>
                <pt idx="24">
                  <v>42552</v>
                </pt>
                <pt idx="25">
                  <v>42583</v>
                </pt>
                <pt idx="26">
                  <v>42614</v>
                </pt>
                <pt idx="27">
                  <v>42644</v>
                </pt>
                <pt idx="28">
                  <v>42675</v>
                </pt>
                <pt idx="29">
                  <v>42705</v>
                </pt>
                <pt idx="30">
                  <v>42736</v>
                </pt>
                <pt idx="31">
                  <v>42767</v>
                </pt>
                <pt idx="32">
                  <v>42795</v>
                </pt>
                <pt idx="33">
                  <v>42826</v>
                </pt>
                <pt idx="34">
                  <v>42856</v>
                </pt>
                <pt idx="35">
                  <v>42887</v>
                </pt>
                <pt idx="36">
                  <v>42917</v>
                </pt>
                <pt idx="37">
                  <v>42948</v>
                </pt>
                <pt idx="38">
                  <v>42979</v>
                </pt>
                <pt idx="39">
                  <v>43009</v>
                </pt>
                <pt idx="40">
                  <v>43040</v>
                </pt>
                <pt idx="41">
                  <v>43070</v>
                </pt>
                <pt idx="42">
                  <v>43101</v>
                </pt>
                <pt idx="43">
                  <v>43132</v>
                </pt>
                <pt idx="44">
                  <v>43160</v>
                </pt>
                <pt idx="45">
                  <v>43191</v>
                </pt>
                <pt idx="46">
                  <v>43221</v>
                </pt>
                <pt idx="47">
                  <v>43252</v>
                </pt>
                <pt idx="48">
                  <v>43282</v>
                </pt>
                <pt idx="49">
                  <v>43313</v>
                </pt>
                <pt idx="50">
                  <v>43344</v>
                </pt>
                <pt idx="51">
                  <v>43374</v>
                </pt>
                <pt idx="52">
                  <v>43405</v>
                </pt>
                <pt idx="53">
                  <v>43435</v>
                </pt>
                <pt idx="54">
                  <v>43466</v>
                </pt>
                <pt idx="55">
                  <v>43497</v>
                </pt>
                <pt idx="56">
                  <v>43525</v>
                </pt>
                <pt idx="57">
                  <v>43556</v>
                </pt>
                <pt idx="58">
                  <v>43586</v>
                </pt>
                <pt idx="59">
                  <v>43617</v>
                </pt>
                <pt idx="60">
                  <v>43647</v>
                </pt>
                <pt idx="61">
                  <v>43678</v>
                </pt>
                <pt idx="62">
                  <v>43709</v>
                </pt>
                <pt idx="63">
                  <v>43739</v>
                </pt>
                <pt idx="64">
                  <v>43770</v>
                </pt>
                <pt idx="65">
                  <v>43800</v>
                </pt>
                <pt idx="66">
                  <v>43831</v>
                </pt>
                <pt idx="67">
                  <v>43862</v>
                </pt>
                <pt idx="68">
                  <v>43891</v>
                </pt>
                <pt idx="69">
                  <v>43922</v>
                </pt>
                <pt idx="70">
                  <v>43952</v>
                </pt>
                <pt idx="71">
                  <v>43983</v>
                </pt>
                <pt idx="72">
                  <v>44013</v>
                </pt>
                <pt idx="73">
                  <v>44044</v>
                </pt>
                <pt idx="74">
                  <v>44075</v>
                </pt>
                <pt idx="75">
                  <v>44105</v>
                </pt>
                <pt idx="76">
                  <v>44136</v>
                </pt>
                <pt idx="77">
                  <v>44166</v>
                </pt>
                <pt idx="78">
                  <v>44197</v>
                </pt>
                <pt idx="79">
                  <v>44228</v>
                </pt>
                <pt idx="80">
                  <v>44256</v>
                </pt>
                <pt idx="81">
                  <v>44287</v>
                </pt>
                <pt idx="82">
                  <v>44317</v>
                </pt>
                <pt idx="83">
                  <v>44348</v>
                </pt>
                <pt idx="84">
                  <v>44378</v>
                </pt>
                <pt idx="85">
                  <v>44409</v>
                </pt>
                <pt idx="86">
                  <v>44440</v>
                </pt>
                <pt idx="87">
                  <v>44470</v>
                </pt>
                <pt idx="88">
                  <v>44501</v>
                </pt>
                <pt idx="89">
                  <v>44531</v>
                </pt>
                <pt idx="90">
                  <v>44562</v>
                </pt>
                <pt idx="91">
                  <v>44593</v>
                </pt>
                <pt idx="92">
                  <v>44621</v>
                </pt>
                <pt idx="93">
                  <v>44652</v>
                </pt>
                <pt idx="94">
                  <v>44682</v>
                </pt>
                <pt idx="95">
                  <v>44713</v>
                </pt>
                <pt idx="96">
                  <v>44743</v>
                </pt>
                <pt idx="97">
                  <v>44774</v>
                </pt>
                <pt idx="98">
                  <v>44805</v>
                </pt>
                <pt idx="99">
                  <v>44835</v>
                </pt>
                <pt idx="100">
                  <v>44866</v>
                </pt>
                <pt idx="101">
                  <v>44896</v>
                </pt>
                <pt idx="102">
                  <v>44927</v>
                </pt>
                <pt idx="103">
                  <v>44958</v>
                </pt>
                <pt idx="104">
                  <v>44986</v>
                </pt>
                <pt idx="105">
                  <v>45017</v>
                </pt>
                <pt idx="106">
                  <v>45047</v>
                </pt>
                <pt idx="107">
                  <v>45078</v>
                </pt>
                <pt idx="108">
                  <v>45108</v>
                </pt>
                <pt idx="109">
                  <v>45139</v>
                </pt>
                <pt idx="110">
                  <v>45170</v>
                </pt>
                <pt idx="111">
                  <v>45200</v>
                </pt>
                <pt idx="112">
                  <v>45231</v>
                </pt>
                <pt idx="113">
                  <v>45261</v>
                </pt>
                <pt idx="114">
                  <v>45292</v>
                </pt>
                <pt idx="115">
                  <v>45323</v>
                </pt>
                <pt idx="116">
                  <v>45352</v>
                </pt>
                <pt idx="117">
                  <v>45383</v>
                </pt>
                <pt idx="118">
                  <v>45413</v>
                </pt>
                <pt idx="119">
                  <v>45444</v>
                </pt>
                <pt idx="120">
                  <v>45474</v>
                </pt>
                <pt idx="121">
                  <v>45505</v>
                </pt>
                <pt idx="122">
                  <v>45536</v>
                </pt>
                <pt idx="123">
                  <v>45566</v>
                </pt>
                <pt idx="124">
                  <v>45597</v>
                </pt>
                <pt idx="125">
                  <v>45627</v>
                </pt>
                <pt idx="126">
                  <v>45658</v>
                </pt>
                <pt idx="127">
                  <v>45689</v>
                </pt>
                <pt idx="128">
                  <v>45717</v>
                </pt>
                <pt idx="129">
                  <v>45748</v>
                </pt>
                <pt idx="130">
                  <v>45778</v>
                </pt>
                <pt idx="131">
                  <v>45809</v>
                </pt>
                <pt idx="132">
                  <v>45839</v>
                </pt>
                <pt idx="133">
                  <v>45870</v>
                </pt>
                <pt idx="134">
                  <v>45901</v>
                </pt>
                <pt idx="135">
                  <v>45931</v>
                </pt>
                <pt idx="136">
                  <v>45962</v>
                </pt>
              </numCache>
            </numRef>
          </cat>
          <val>
            <numRef>
              <f>'Payrolled Employees Chart'!$B$3:$B$139</f>
              <numCache>
                <formatCode>_-* #,##0_-;\-* #,##0_-;_-* "-"??_-;_-@_-</formatCode>
                <ptCount val="137"/>
                <pt idx="0">
                  <v>26762113</v>
                </pt>
                <pt idx="1">
                  <v>26837223</v>
                </pt>
                <pt idx="2">
                  <v>26892127</v>
                </pt>
                <pt idx="3">
                  <v>26906169</v>
                </pt>
                <pt idx="4">
                  <v>27000958</v>
                </pt>
                <pt idx="5">
                  <v>26998286</v>
                </pt>
                <pt idx="6">
                  <v>27157573</v>
                </pt>
                <pt idx="7">
                  <v>27214499</v>
                </pt>
                <pt idx="8">
                  <v>27294543</v>
                </pt>
                <pt idx="9">
                  <v>27340654</v>
                </pt>
                <pt idx="10">
                  <v>27398974</v>
                </pt>
                <pt idx="11">
                  <v>27461315</v>
                </pt>
                <pt idx="12">
                  <v>27519284</v>
                </pt>
                <pt idx="13">
                  <v>27559106</v>
                </pt>
                <pt idx="14">
                  <v>27613070</v>
                </pt>
                <pt idx="15">
                  <v>27671808</v>
                </pt>
                <pt idx="16">
                  <v>27716938</v>
                </pt>
                <pt idx="17">
                  <v>27685188</v>
                </pt>
                <pt idx="18">
                  <v>27762533</v>
                </pt>
                <pt idx="19">
                  <v>27798048</v>
                </pt>
                <pt idx="20">
                  <v>27821586</v>
                </pt>
                <pt idx="21">
                  <v>27818856</v>
                </pt>
                <pt idx="22">
                  <v>27873444</v>
                </pt>
                <pt idx="23">
                  <v>27911854</v>
                </pt>
                <pt idx="24">
                  <v>27950733</v>
                </pt>
                <pt idx="25">
                  <v>27954486</v>
                </pt>
                <pt idx="26">
                  <v>27988083</v>
                </pt>
                <pt idx="27">
                  <v>28015973</v>
                </pt>
                <pt idx="28">
                  <v>28050902</v>
                </pt>
                <pt idx="29">
                  <v>28083321</v>
                </pt>
                <pt idx="30">
                  <v>28092182</v>
                </pt>
                <pt idx="31">
                  <v>28132334</v>
                </pt>
                <pt idx="32">
                  <v>28173200</v>
                </pt>
                <pt idx="33">
                  <v>28205337</v>
                </pt>
                <pt idx="34">
                  <v>28245381</v>
                </pt>
                <pt idx="35">
                  <v>28279585</v>
                </pt>
                <pt idx="36">
                  <v>28300112</v>
                </pt>
                <pt idx="37">
                  <v>28335935</v>
                </pt>
                <pt idx="38">
                  <v>28373344</v>
                </pt>
                <pt idx="39">
                  <v>28405106</v>
                </pt>
                <pt idx="40">
                  <v>28437177</v>
                </pt>
                <pt idx="41">
                  <v>28465436</v>
                </pt>
                <pt idx="42">
                  <v>28486582</v>
                </pt>
                <pt idx="43">
                  <v>28494775</v>
                </pt>
                <pt idx="44">
                  <v>28502456</v>
                </pt>
                <pt idx="45">
                  <v>28537166</v>
                </pt>
                <pt idx="46">
                  <v>28564050</v>
                </pt>
                <pt idx="47">
                  <v>28582196</v>
                </pt>
                <pt idx="48">
                  <v>28621403</v>
                </pt>
                <pt idx="49">
                  <v>28660842</v>
                </pt>
                <pt idx="50">
                  <v>28670804</v>
                </pt>
                <pt idx="51">
                  <v>28703198</v>
                </pt>
                <pt idx="52">
                  <v>28757764</v>
                </pt>
                <pt idx="53">
                  <v>28759035</v>
                </pt>
                <pt idx="54">
                  <v>28799283</v>
                </pt>
                <pt idx="55">
                  <v>28826251</v>
                </pt>
                <pt idx="56">
                  <v>28882937</v>
                </pt>
                <pt idx="57">
                  <v>28890223</v>
                </pt>
                <pt idx="58">
                  <v>28902192</v>
                </pt>
                <pt idx="59">
                  <v>28903688</v>
                </pt>
                <pt idx="60">
                  <v>28897501</v>
                </pt>
                <pt idx="61">
                  <v>28932302</v>
                </pt>
                <pt idx="62">
                  <v>28963103</v>
                </pt>
                <pt idx="63">
                  <v>28969211</v>
                </pt>
                <pt idx="64">
                  <v>28975525</v>
                </pt>
                <pt idx="65">
                  <v>28994628</v>
                </pt>
                <pt idx="66">
                  <v>29054506</v>
                </pt>
                <pt idx="67">
                  <v>29040642</v>
                </pt>
                <pt idx="68">
                  <v>29015447</v>
                </pt>
                <pt idx="69">
                  <v>28561484</v>
                </pt>
                <pt idx="70">
                  <v>28406852</v>
                </pt>
                <pt idx="71">
                  <v>28352191</v>
                </pt>
                <pt idx="72">
                  <v>28321060</v>
                </pt>
                <pt idx="73">
                  <v>28256016</v>
                </pt>
                <pt idx="74">
                  <v>28193180</v>
                </pt>
                <pt idx="75">
                  <v>28162587</v>
                </pt>
                <pt idx="76">
                  <v>28086479</v>
                </pt>
                <pt idx="77">
                  <v>28124206</v>
                </pt>
                <pt idx="78">
                  <v>28164763</v>
                </pt>
                <pt idx="79">
                  <v>28159854</v>
                </pt>
                <pt idx="80">
                  <v>28207157</v>
                </pt>
                <pt idx="81">
                  <v>28318611</v>
                </pt>
                <pt idx="82">
                  <v>28516347</v>
                </pt>
                <pt idx="83">
                  <v>28681354</v>
                </pt>
                <pt idx="84">
                  <v>28797521</v>
                </pt>
                <pt idx="85">
                  <v>28945882</v>
                </pt>
                <pt idx="86">
                  <v>29050173</v>
                </pt>
                <pt idx="87">
                  <v>29069468</v>
                </pt>
                <pt idx="88">
                  <v>29169056</v>
                </pt>
                <pt idx="89">
                  <v>29251988</v>
                </pt>
                <pt idx="90">
                  <v>29304617</v>
                </pt>
                <pt idx="91">
                  <v>29420405</v>
                </pt>
                <pt idx="92">
                  <v>29506751</v>
                </pt>
                <pt idx="93">
                  <v>29522864</v>
                </pt>
                <pt idx="94">
                  <v>29559812</v>
                </pt>
                <pt idx="95">
                  <v>29579302</v>
                </pt>
                <pt idx="96">
                  <v>29652451</v>
                </pt>
                <pt idx="97">
                  <v>29707174</v>
                </pt>
                <pt idx="98">
                  <v>29778792</v>
                </pt>
                <pt idx="99">
                  <v>29814550</v>
                </pt>
                <pt idx="100">
                  <v>29882301</v>
                </pt>
                <pt idx="101">
                  <v>29927502</v>
                </pt>
                <pt idx="102">
                  <v>29957540</v>
                </pt>
                <pt idx="103">
                  <v>30012792</v>
                </pt>
                <pt idx="104">
                  <v>30071815</v>
                </pt>
                <pt idx="105">
                  <v>30109039</v>
                </pt>
                <pt idx="106">
                  <v>30141014</v>
                </pt>
                <pt idx="107">
                  <v>30183001</v>
                </pt>
                <pt idx="108">
                  <v>30189008</v>
                </pt>
                <pt idx="109">
                  <v>30208771</v>
                </pt>
                <pt idx="110">
                  <v>30246162</v>
                </pt>
                <pt idx="111">
                  <v>30270873</v>
                </pt>
                <pt idx="112">
                  <v>30305281</v>
                </pt>
                <pt idx="113">
                  <v>30353839</v>
                </pt>
                <pt idx="114">
                  <v>30368351</v>
                </pt>
                <pt idx="115">
                  <v>30374926</v>
                </pt>
                <pt idx="116">
                  <v>30400655</v>
                </pt>
                <pt idx="117">
                  <v>30399922</v>
                </pt>
                <pt idx="118">
                  <v>30441102</v>
                </pt>
                <pt idx="119">
                  <v>30443913</v>
                </pt>
                <pt idx="120">
                  <v>30450219</v>
                </pt>
                <pt idx="121">
                  <v>30424845</v>
                </pt>
                <pt idx="122">
                  <v>30424465</v>
                </pt>
                <pt idx="123">
                  <v>30443578</v>
                </pt>
                <pt idx="124">
                  <v>30427167</v>
                </pt>
                <pt idx="125">
                  <v>30410459</v>
                </pt>
                <pt idx="126">
                  <v>30411382</v>
                </pt>
                <pt idx="127">
                  <v>30388501</v>
                </pt>
                <pt idx="128">
                  <v>30370994</v>
                </pt>
                <pt idx="129">
                  <v>30371269</v>
                </pt>
                <pt idx="130">
                  <v>30357171</v>
                </pt>
                <pt idx="131">
                  <v>30335268</v>
                </pt>
                <pt idx="132">
                  <v>30335167</v>
                </pt>
                <pt idx="133">
                  <v>30344181</v>
                </pt>
                <pt idx="134">
                  <v>30316369</v>
                </pt>
                <pt idx="135">
                  <v>30294478</v>
                </pt>
                <pt idx="136">
                  <v>30256482</v>
                </pt>
              </numCache>
            </numRef>
          </val>
          <smooth val="0"/>
        </ser>
        <dLbls>
          <showLegendKey val="0"/>
          <showVal val="0"/>
          <showCatName val="0"/>
          <showSerName val="0"/>
          <showPercent val="0"/>
          <showBubbleSize val="0"/>
        </dLbls>
        <smooth val="0"/>
        <axId val="1454969600"/>
        <axId val="1454969960"/>
      </lineChart>
      <dateAx>
        <axId val="1454969600"/>
        <scaling>
          <orientation val="minMax"/>
        </scaling>
        <delete val="0"/>
        <axPos val="b"/>
        <numFmt formatCode="yyyy" sourceLinked="0"/>
        <majorTickMark val="none"/>
        <minorTickMark val="none"/>
        <tickLblPos val="nextTo"/>
        <spPr>
          <a:noFill/>
          <a:ln w="9525" cap="flat" cmpd="sng" algn="ctr">
            <a:noFill/>
            <a:prstDash val="solid"/>
            <a:round/>
          </a:ln>
        </spPr>
        <txPr>
          <a:bodyPr rot="-60000000" vert="horz"/>
          <a:lstStyle/>
          <a:p>
            <a:pPr>
              <a:defRPr/>
            </a:pPr>
            <a:r>
              <a:t/>
            </a:r>
            <a:endParaRPr lang="en-US"/>
          </a:p>
        </txPr>
        <crossAx val="1454969960"/>
        <crosses val="autoZero"/>
        <lblOffset val="100"/>
        <baseTimeUnit val="months"/>
        <majorUnit val="12"/>
      </dateAx>
      <valAx>
        <axId val="1454969960"/>
        <scaling>
          <orientation val="minMax"/>
          <min val="26000000"/>
        </scaling>
        <delete val="0"/>
        <axPos val="l"/>
        <majorGridlines>
          <spPr>
            <a:ln w="9525" cap="flat" cmpd="sng" algn="ctr">
              <a:solidFill>
                <a:schemeClr val="tx1">
                  <a:lumMod val="15000"/>
                  <a:lumOff val="85000"/>
                </a:schemeClr>
              </a:solidFill>
              <a:prstDash val="solid"/>
              <a:round/>
            </a:ln>
          </spPr>
        </majorGridlines>
        <numFmt formatCode="_-* #,##0_-;\-* #,##0_-;_-* &quot;-&quot;??_-;_-@_-" sourceLinked="1"/>
        <majorTickMark val="none"/>
        <minorTickMark val="none"/>
        <tickLblPos val="nextTo"/>
        <spPr>
          <a:noFill/>
          <a:ln>
            <a:noFill/>
            <a:prstDash val="solid"/>
          </a:ln>
        </spPr>
        <txPr>
          <a:bodyPr rot="-60000000" vert="horz"/>
          <a:lstStyle/>
          <a:p>
            <a:pPr>
              <a:defRPr/>
            </a:pPr>
            <a:r>
              <a:t/>
            </a:r>
            <a:endParaRPr lang="en-US"/>
          </a:p>
        </txPr>
        <crossAx val="1454969600"/>
        <crosses val="autoZero"/>
        <crossBetween val="between"/>
      </valAx>
    </plotArea>
    <plotVisOnly val="1"/>
    <dispBlanksAs val="gap"/>
  </chart>
  <spPr>
    <a:solidFill>
      <a:schemeClr val="bg1"/>
    </a:solidFill>
    <a:ln w="9525" cap="flat" cmpd="sng" algn="ctr">
      <a:noFill/>
      <a:prstDash val="solid"/>
      <a:round/>
    </a:ln>
  </spPr>
</chartSpace>
</file>

<file path=xl/comments/comment1.xml><?xml version="1.0" encoding="utf-8"?>
<comments xmlns="http://schemas.openxmlformats.org/spreadsheetml/2006/main">
  <authors>
    <author>tc={32B22622-F37D-41B5-B684-4C6E99986483}</author>
  </authors>
  <commentList>
    <comment ref="E12" authorId="0" shapeId="0">
      <text>
        <t>[Threaded comment]
Your version of Excel allows you to read this threaded comment; however, any edits to it will get removed if the file is opened in a newer version of Excel. Learn more: https://go.microsoft.com/fwlink/?linkid=870924
Comment:
    Minor but should be green</t>
      </text>
    </comment>
  </commentList>
</comments>
</file>

<file path=xl/comments/comment2.xml><?xml version="1.0" encoding="utf-8"?>
<comments xmlns="http://schemas.openxmlformats.org/spreadsheetml/2006/main">
  <authors>
    <author>tc={2D31E7F4-F719-44FD-AB6F-4E73FFACC531}</author>
  </authors>
  <commentList>
    <comment ref="K4" authorId="0" shapeId="0">
      <text>
        <t>[Threaded comment]
Your version of Excel allows you to read this threaded comment; however, any edits to it will get removed if the file is opened in a newer version of Excel. Learn more: https://go.microsoft.com/fwlink/?linkid=870924
Comment:
    Think these calcs need updating?</t>
      </text>
    </comment>
  </commentList>
</comments>
</file>

<file path=xl/comments/comment3.xml><?xml version="1.0" encoding="utf-8"?>
<comments xmlns="http://schemas.openxmlformats.org/spreadsheetml/2006/main">
  <authors>
    <author>tc={5B084D9B-CAC7-4621-8DE4-FC4A8DA89393}</author>
  </authors>
  <commentList>
    <comment ref="B1" authorId="0" shapeId="0">
      <text>
        <t>[Threaded comment]
Your version of Excel allows you to read this threaded comment; however, any edits to it will get removed if the file is opened in a newer version of Excel. Learn more: https://go.microsoft.com/fwlink/?linkid=870924
Comment:
    Are these calcs right? It says 2019 average is 19.5 but that the difference between today and 2019 is 1,256?</t>
      </text>
    </comment>
  </commentList>
</comments>
</file>

<file path=xl/comments/comment4.xml><?xml version="1.0" encoding="utf-8"?>
<comments xmlns="http://schemas.openxmlformats.org/spreadsheetml/2006/main">
  <authors>
    <author>tc={A9A629FE-1E36-4E8D-8914-16B8645025D9}</author>
  </authors>
  <commentList>
    <comment ref="A7" authorId="0" shapeId="0">
      <text>
        <t>[Threaded comment]
Your version of Excel allows you to read this threaded comment; however, any edits to it will get removed if the file is opened in a newer version of Excel. Learn more: https://go.microsoft.com/fwlink/?linkid=870924
Comment:
    Which time period, Dec 2007?</t>
      </text>
    </comment>
  </commentList>
</comments>
</file>

<file path=xl/comments/comment5.xml><?xml version="1.0" encoding="utf-8"?>
<comments xmlns="http://schemas.openxmlformats.org/spreadsheetml/2006/main">
  <authors>
    <author>xlsx-populate</author>
  </authors>
  <commentList>
    <comment ref="D11" authorId="0" shapeId="0">
      <text>
        <t>Observation status: Estimated value</t>
      </text>
    </comment>
    <comment ref="E11" authorId="0" shapeId="0">
      <text>
        <t>Observation status: Estimated value</t>
      </text>
    </comment>
    <comment ref="F11" authorId="0" shapeId="0">
      <text>
        <t>Observation status: Estimated value</t>
      </text>
    </comment>
    <comment ref="G11" authorId="0" shapeId="0">
      <text>
        <t>Observation status: Estimated value</t>
      </text>
    </comment>
    <comment ref="H11" authorId="0" shapeId="0">
      <text>
        <t>Observation status: Estimated value</t>
      </text>
    </comment>
    <comment ref="I11" authorId="0" shapeId="0">
      <text>
        <t>Observation status: Estimated value</t>
      </text>
    </comment>
  </commentList>
</comments>
</file>

<file path=xl/comments/comment6.xml><?xml version="1.0" encoding="utf-8"?>
<comments xmlns="http://schemas.openxmlformats.org/spreadsheetml/2006/main">
  <authors>
    <author>xlsx-populate</author>
  </authors>
  <commentList>
    <comment ref="D11" authorId="0" shapeId="0">
      <text>
        <t>Observation status: Estimated value</t>
      </text>
    </comment>
    <comment ref="E11" authorId="0" shapeId="0">
      <text>
        <t>Observation status: Estimated value</t>
      </text>
    </comment>
    <comment ref="F11" authorId="0" shapeId="0">
      <text>
        <t>Observation status: Estimated value</t>
      </text>
    </comment>
    <comment ref="G11" authorId="0" shapeId="0">
      <text>
        <t>Observation status: Estimated value</t>
      </text>
    </comment>
    <comment ref="H11" authorId="0" shapeId="0">
      <text>
        <t>Observation status: Estimated value</t>
      </text>
    </comment>
    <comment ref="I11" authorId="0" shapeId="0">
      <text>
        <t>Observation status: Estimated value</t>
      </text>
    </comment>
  </commentList>
</comments>
</file>

<file path=xl/comments/comment7.xml><?xml version="1.0" encoding="utf-8"?>
<comments xmlns="http://schemas.openxmlformats.org/spreadsheetml/2006/main">
  <authors>
    <author>xlsx-populate</author>
  </authors>
  <commentList>
    <comment ref="D11" authorId="0" shapeId="0">
      <text>
        <t>Observation status: Estimated value</t>
      </text>
    </comment>
    <comment ref="E11" authorId="0" shapeId="0">
      <text>
        <t>Observation status: Estimated value</t>
      </text>
    </comment>
    <comment ref="F11" authorId="0" shapeId="0">
      <text>
        <t>Observation status: Estimated value</t>
      </text>
    </comment>
    <comment ref="G11" authorId="0" shapeId="0">
      <text>
        <t>Observation status: Estimated value</t>
      </text>
    </comment>
    <comment ref="H11" authorId="0" shapeId="0">
      <text>
        <t>Observation status: Estimated value</t>
      </text>
    </comment>
    <comment ref="I11" authorId="0" shapeId="0">
      <text>
        <t>Observation status: Estimated value</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s>
</file>

<file path=xl/drawings/_rels/drawing3.xml.rels><Relationships xmlns="http://schemas.openxmlformats.org/package/2006/relationships"><Relationship Type="http://schemas.openxmlformats.org/officeDocument/2006/relationships/chart" Target="/xl/charts/chart4.xml" Id="rId1" /><Relationship Type="http://schemas.openxmlformats.org/officeDocument/2006/relationships/chart" Target="/xl/charts/chart5.xml" Id="rId2" /></Relationships>
</file>

<file path=xl/drawings/_rels/drawing4.xml.rels><Relationships xmlns="http://schemas.openxmlformats.org/package/2006/relationships"><Relationship Type="http://schemas.openxmlformats.org/officeDocument/2006/relationships/chart" Target="/xl/charts/chart6.xml" Id="rId1" /><Relationship Type="http://schemas.openxmlformats.org/officeDocument/2006/relationships/chart" Target="/xl/charts/chart7.xml" Id="rId2" /><Relationship Type="http://schemas.openxmlformats.org/officeDocument/2006/relationships/chart" Target="/xl/charts/chart8.xml" Id="rId3" /><Relationship Type="http://schemas.openxmlformats.org/officeDocument/2006/relationships/chart" Target="/xl/charts/chart9.xml" Id="rId4" /><Relationship Type="http://schemas.openxmlformats.org/officeDocument/2006/relationships/chart" Target="/xl/charts/chart10.xml" Id="rId5" /><Relationship Type="http://schemas.openxmlformats.org/officeDocument/2006/relationships/chart" Target="/xl/charts/chart11.xml" Id="rId6" /><Relationship Type="http://schemas.openxmlformats.org/officeDocument/2006/relationships/chart" Target="/xl/charts/chart12.xml" Id="rId7" /><Relationship Type="http://schemas.openxmlformats.org/officeDocument/2006/relationships/chart" Target="/xl/charts/chart13.xml" Id="rId8" /><Relationship Type="http://schemas.openxmlformats.org/officeDocument/2006/relationships/chart" Target="/xl/charts/chart14.xml" Id="rId9" /><Relationship Type="http://schemas.openxmlformats.org/officeDocument/2006/relationships/chart" Target="/xl/charts/chart15.xml" Id="rId10" /><Relationship Type="http://schemas.openxmlformats.org/officeDocument/2006/relationships/chart" Target="/xl/charts/chart16.xml" Id="rId11" /><Relationship Type="http://schemas.openxmlformats.org/officeDocument/2006/relationships/chart" Target="/xl/charts/chart17.xml" Id="rId12" /><Relationship Type="http://schemas.openxmlformats.org/officeDocument/2006/relationships/chart" Target="/xl/charts/chart18.xml" Id="rId13" /><Relationship Type="http://schemas.openxmlformats.org/officeDocument/2006/relationships/chart" Target="/xl/charts/chart19.xml" Id="rId14" /><Relationship Type="http://schemas.openxmlformats.org/officeDocument/2006/relationships/chart" Target="/xl/charts/chart20.xml" Id="rId15" /><Relationship Type="http://schemas.openxmlformats.org/officeDocument/2006/relationships/chart" Target="/xl/charts/chart21.xml" Id="rId16" /><Relationship Type="http://schemas.openxmlformats.org/officeDocument/2006/relationships/chart" Target="/xl/charts/chart22.xml" Id="rId17" /><Relationship Type="http://schemas.openxmlformats.org/officeDocument/2006/relationships/chart" Target="/xl/charts/chart23.xml" Id="rId18" /><Relationship Type="http://schemas.openxmlformats.org/officeDocument/2006/relationships/chart" Target="/xl/charts/chart24.xml" Id="rId19" /><Relationship Type="http://schemas.openxmlformats.org/officeDocument/2006/relationships/chart" Target="/xl/charts/chart25.xml" Id="rId20" /><Relationship Type="http://schemas.openxmlformats.org/officeDocument/2006/relationships/chart" Target="/xl/charts/chart26.xml" Id="rId21" /><Relationship Type="http://schemas.openxmlformats.org/officeDocument/2006/relationships/chart" Target="/xl/charts/chart27.xml" Id="rId22" /><Relationship Type="http://schemas.openxmlformats.org/officeDocument/2006/relationships/chart" Target="/xl/charts/chart28.xml" Id="rId23" /><Relationship Type="http://schemas.openxmlformats.org/officeDocument/2006/relationships/chart" Target="/xl/charts/chart29.xml" Id="rId24" /></Relationships>
</file>

<file path=xl/drawings/_rels/drawing5.xml.rels><Relationships xmlns="http://schemas.openxmlformats.org/package/2006/relationships"><Relationship Type="http://schemas.openxmlformats.org/officeDocument/2006/relationships/chart" Target="/xl/charts/chart30.xml" Id="rId1" /></Relationships>
</file>

<file path=xl/drawings/_rels/drawing6.xml.rels><Relationships xmlns="http://schemas.openxmlformats.org/package/2006/relationships"><Relationship Type="http://schemas.openxmlformats.org/officeDocument/2006/relationships/chart" Target="/xl/charts/chart31.xml" Id="rId1" /><Relationship Type="http://schemas.openxmlformats.org/officeDocument/2006/relationships/chart" Target="/xl/charts/chart32.xml" Id="rId2" /><Relationship Type="http://schemas.openxmlformats.org/officeDocument/2006/relationships/chart" Target="/xl/charts/chart33.xml" Id="rId3" /></Relationships>
</file>

<file path=xl/drawings/_rels/drawing7.xml.rels><Relationships xmlns="http://schemas.openxmlformats.org/package/2006/relationships"><Relationship Type="http://schemas.openxmlformats.org/officeDocument/2006/relationships/chart" Target="/xl/charts/chart34.xml" Id="rId1" /></Relationships>
</file>

<file path=xl/drawings/_rels/drawing8.xml.rels><Relationships xmlns="http://schemas.openxmlformats.org/package/2006/relationships"><Relationship Type="http://schemas.openxmlformats.org/officeDocument/2006/relationships/chart" Target="/xl/charts/chart3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95792</colOff>
      <row>119</row>
      <rowOff>179115</rowOff>
    </from>
    <to>
      <col>8</col>
      <colOff>35158</colOff>
      <row>134</row>
      <rowOff>134511</rowOff>
    </to>
    <graphicFrame>
      <nvGraphicFramePr>
        <cNvPr id="1" name="Chart 1"/>
        <cNvGraphicFramePr/>
      </nvGraphicFramePr>
      <xfrm/>
      <a:graphic>
        <a:graphicData uri="http://schemas.openxmlformats.org/drawingml/2006/chart">
          <c:chart r:id="rId1"/>
        </a:graphicData>
      </a:graphic>
    </graphicFrame>
    <clientData/>
  </twoCellAnchor>
  <twoCellAnchor>
    <from>
      <col>5</col>
      <colOff>54594</colOff>
      <row>136</row>
      <rowOff>132652</rowOff>
    </from>
    <to>
      <col>7</col>
      <colOff>1862021</colOff>
      <row>151</row>
      <rowOff>88048</rowOff>
    </to>
    <graphicFrame>
      <nvGraphicFramePr>
        <cNvPr id="2" name="Chart 2"/>
        <cNvGraphicFramePr/>
      </nvGraphicFramePr>
      <xfrm/>
      <a:graphic>
        <a:graphicData uri="http://schemas.openxmlformats.org/drawingml/2006/chart">
          <c:chart r:id="rId2"/>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336021</colOff>
      <row>254</row>
      <rowOff>148167</rowOff>
    </from>
    <to>
      <col>16</col>
      <colOff>266806</colOff>
      <row>271</row>
      <rowOff>119592</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119343</colOff>
      <row>287</row>
      <rowOff>47623</rowOff>
    </from>
    <to>
      <col>20</col>
      <colOff>71717</colOff>
      <row>307</row>
      <rowOff>105336</rowOff>
    </to>
    <graphicFrame>
      <nvGraphicFramePr>
        <cNvPr id="1" name="Chart 1"/>
        <cNvGraphicFramePr/>
      </nvGraphicFramePr>
      <xfrm/>
      <a:graphic>
        <a:graphicData uri="http://schemas.openxmlformats.org/drawingml/2006/chart">
          <c:chart r:id="rId1"/>
        </a:graphicData>
      </a:graphic>
    </graphicFrame>
    <clientData/>
  </twoCellAnchor>
  <twoCellAnchor>
    <from>
      <col>13</col>
      <colOff>178167</colOff>
      <row>259</row>
      <rowOff>125168</rowOff>
    </from>
    <to>
      <col>26</col>
      <colOff>184639</colOff>
      <row>278</row>
      <rowOff>174381</rowOff>
    </to>
    <graphicFrame>
      <nvGraphicFramePr>
        <cNvPr id="2" name="Chart 2"/>
        <cNvGraphicFramePr/>
      </nvGraphicFramePr>
      <xfrm/>
      <a:graphic>
        <a:graphicData uri="http://schemas.openxmlformats.org/drawingml/2006/chart">
          <c:chart r:id="rId2"/>
        </a:graphicData>
      </a:graphic>
    </graphicFrame>
    <clientData/>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47</col>
      <colOff>0</colOff>
      <row>28</row>
      <rowOff>0</rowOff>
    </from>
    <to>
      <col>63</col>
      <colOff>456444</colOff>
      <row>59</row>
      <rowOff>73932</rowOff>
    </to>
    <graphicFrame>
      <nvGraphicFramePr>
        <cNvPr id="1" name="Chart 1"/>
        <cNvGraphicFramePr/>
      </nvGraphicFramePr>
      <xfrm/>
      <a:graphic>
        <a:graphicData uri="http://schemas.openxmlformats.org/drawingml/2006/chart">
          <c:chart r:id="rId1"/>
        </a:graphicData>
      </a:graphic>
    </graphicFrame>
    <clientData/>
  </twoCellAnchor>
  <twoCellAnchor>
    <from>
      <col>47</col>
      <colOff>0</colOff>
      <row>61</row>
      <rowOff>0</rowOff>
    </from>
    <to>
      <col>63</col>
      <colOff>456444</colOff>
      <row>92</row>
      <rowOff>52765</rowOff>
    </to>
    <graphicFrame>
      <nvGraphicFramePr>
        <cNvPr id="2" name="Chart 2"/>
        <cNvGraphicFramePr/>
      </nvGraphicFramePr>
      <xfrm/>
      <a:graphic>
        <a:graphicData uri="http://schemas.openxmlformats.org/drawingml/2006/chart">
          <c:chart r:id="rId2"/>
        </a:graphicData>
      </a:graphic>
    </graphicFrame>
    <clientData/>
  </twoCellAnchor>
  <twoCellAnchor>
    <from>
      <col>35</col>
      <colOff>231774</colOff>
      <row>8</row>
      <rowOff>38902</rowOff>
    </from>
    <to>
      <col>45</col>
      <colOff>381000</colOff>
      <row>35</row>
      <rowOff>107156</rowOff>
    </to>
    <graphicFrame>
      <nvGraphicFramePr>
        <cNvPr id="3" name="Chart 3"/>
        <cNvGraphicFramePr/>
      </nvGraphicFramePr>
      <xfrm/>
      <a:graphic>
        <a:graphicData uri="http://schemas.openxmlformats.org/drawingml/2006/chart">
          <c:chart r:id="rId3"/>
        </a:graphicData>
      </a:graphic>
    </graphicFrame>
    <clientData/>
  </twoCellAnchor>
  <twoCellAnchor>
    <from>
      <col>64</col>
      <colOff>315915</colOff>
      <row>7</row>
      <rowOff>121452</rowOff>
    </from>
    <to>
      <col>75</col>
      <colOff>369093</colOff>
      <row>31</row>
      <rowOff>83344</rowOff>
    </to>
    <graphicFrame>
      <nvGraphicFramePr>
        <cNvPr id="4" name="Chart 4"/>
        <cNvGraphicFramePr/>
      </nvGraphicFramePr>
      <xfrm/>
      <a:graphic>
        <a:graphicData uri="http://schemas.openxmlformats.org/drawingml/2006/chart">
          <c:chart r:id="rId4"/>
        </a:graphicData>
      </a:graphic>
    </graphicFrame>
    <clientData/>
  </twoCellAnchor>
  <twoCellAnchor>
    <from>
      <col>64</col>
      <colOff>345282</colOff>
      <row>32</row>
      <rowOff>95250</rowOff>
    </from>
    <to>
      <col>75</col>
      <colOff>404810</colOff>
      <row>56</row>
      <rowOff>72223</rowOff>
    </to>
    <graphicFrame>
      <nvGraphicFramePr>
        <cNvPr id="5" name="Chart 5"/>
        <cNvGraphicFramePr/>
      </nvGraphicFramePr>
      <xfrm/>
      <a:graphic>
        <a:graphicData uri="http://schemas.openxmlformats.org/drawingml/2006/chart">
          <c:chart r:id="rId5"/>
        </a:graphicData>
      </a:graphic>
    </graphicFrame>
    <clientData/>
  </twoCellAnchor>
  <twoCellAnchor>
    <from>
      <col>64</col>
      <colOff>381000</colOff>
      <row>57</row>
      <rowOff>119063</rowOff>
    </from>
    <to>
      <col>75</col>
      <colOff>446878</colOff>
      <row>81</row>
      <rowOff>77780</rowOff>
    </to>
    <graphicFrame>
      <nvGraphicFramePr>
        <cNvPr id="6" name="Chart 6"/>
        <cNvGraphicFramePr/>
      </nvGraphicFramePr>
      <xfrm/>
      <a:graphic>
        <a:graphicData uri="http://schemas.openxmlformats.org/drawingml/2006/chart">
          <c:chart r:id="rId6"/>
        </a:graphicData>
      </a:graphic>
    </graphicFrame>
    <clientData/>
  </twoCellAnchor>
  <twoCellAnchor>
    <from>
      <col>75</col>
      <colOff>562768</colOff>
      <row>7</row>
      <rowOff>130969</rowOff>
    </from>
    <to>
      <col>86</col>
      <colOff>622297</colOff>
      <row>31</row>
      <rowOff>86511</rowOff>
    </to>
    <graphicFrame>
      <nvGraphicFramePr>
        <cNvPr id="7" name="Chart 7"/>
        <cNvGraphicFramePr/>
      </nvGraphicFramePr>
      <xfrm/>
      <a:graphic>
        <a:graphicData uri="http://schemas.openxmlformats.org/drawingml/2006/chart">
          <c:chart r:id="rId7"/>
        </a:graphicData>
      </a:graphic>
    </graphicFrame>
    <clientData/>
  </twoCellAnchor>
  <twoCellAnchor>
    <from>
      <col>76</col>
      <colOff>0</colOff>
      <row>33</row>
      <rowOff>0</rowOff>
    </from>
    <to>
      <col>87</col>
      <colOff>62703</colOff>
      <row>56</row>
      <rowOff>140485</rowOff>
    </to>
    <graphicFrame>
      <nvGraphicFramePr>
        <cNvPr id="8" name="Chart 8"/>
        <cNvGraphicFramePr/>
      </nvGraphicFramePr>
      <xfrm/>
      <a:graphic>
        <a:graphicData uri="http://schemas.openxmlformats.org/drawingml/2006/chart">
          <c:chart r:id="rId8"/>
        </a:graphicData>
      </a:graphic>
    </graphicFrame>
    <clientData/>
  </twoCellAnchor>
  <twoCellAnchor>
    <from>
      <col>75</col>
      <colOff>619124</colOff>
      <row>58</row>
      <rowOff>0</rowOff>
    </from>
    <to>
      <col>87</col>
      <colOff>33334</colOff>
      <row>81</row>
      <rowOff>131755</rowOff>
    </to>
    <graphicFrame>
      <nvGraphicFramePr>
        <cNvPr id="9" name="Chart 9"/>
        <cNvGraphicFramePr/>
      </nvGraphicFramePr>
      <xfrm/>
      <a:graphic>
        <a:graphicData uri="http://schemas.openxmlformats.org/drawingml/2006/chart">
          <c:chart r:id="rId9"/>
        </a:graphicData>
      </a:graphic>
    </graphicFrame>
    <clientData/>
  </twoCellAnchor>
  <twoCellAnchor>
    <from>
      <col>87</col>
      <colOff>83344</colOff>
      <row>7</row>
      <rowOff>130969</rowOff>
    </from>
    <to>
      <col>98</col>
      <colOff>142873</colOff>
      <row>31</row>
      <rowOff>86511</rowOff>
    </to>
    <graphicFrame>
      <nvGraphicFramePr>
        <cNvPr id="10" name="Chart 10"/>
        <cNvGraphicFramePr/>
      </nvGraphicFramePr>
      <xfrm/>
      <a:graphic>
        <a:graphicData uri="http://schemas.openxmlformats.org/drawingml/2006/chart">
          <c:chart r:id="rId10"/>
        </a:graphicData>
      </a:graphic>
    </graphicFrame>
    <clientData/>
  </twoCellAnchor>
  <twoCellAnchor>
    <from>
      <col>87</col>
      <colOff>190500</colOff>
      <row>32</row>
      <rowOff>119062</rowOff>
    </from>
    <to>
      <col>98</col>
      <colOff>259554</colOff>
      <row>56</row>
      <rowOff>92860</rowOff>
    </to>
    <graphicFrame>
      <nvGraphicFramePr>
        <cNvPr id="11" name="Chart 11"/>
        <cNvGraphicFramePr/>
      </nvGraphicFramePr>
      <xfrm/>
      <a:graphic>
        <a:graphicData uri="http://schemas.openxmlformats.org/drawingml/2006/chart">
          <c:chart r:id="rId11"/>
        </a:graphicData>
      </a:graphic>
    </graphicFrame>
    <clientData/>
  </twoCellAnchor>
  <twoCellAnchor>
    <from>
      <col>87</col>
      <colOff>226219</colOff>
      <row>57</row>
      <rowOff>130969</rowOff>
    </from>
    <to>
      <col>98</col>
      <colOff>295273</colOff>
      <row>81</row>
      <rowOff>86511</rowOff>
    </to>
    <graphicFrame>
      <nvGraphicFramePr>
        <cNvPr id="12" name="Chart 12"/>
        <cNvGraphicFramePr/>
      </nvGraphicFramePr>
      <xfrm/>
      <a:graphic>
        <a:graphicData uri="http://schemas.openxmlformats.org/drawingml/2006/chart">
          <c:chart r:id="rId12"/>
        </a:graphicData>
      </a:graphic>
    </graphicFrame>
    <clientData/>
  </twoCellAnchor>
  <twoCellAnchor>
    <from>
      <col>101</col>
      <colOff>571500</colOff>
      <row>7</row>
      <rowOff>119062</rowOff>
    </from>
    <to>
      <col>112</col>
      <colOff>631029</colOff>
      <row>31</row>
      <rowOff>74604</rowOff>
    </to>
    <graphicFrame>
      <nvGraphicFramePr>
        <cNvPr id="13" name="Chart 13"/>
        <cNvGraphicFramePr/>
      </nvGraphicFramePr>
      <xfrm/>
      <a:graphic>
        <a:graphicData uri="http://schemas.openxmlformats.org/drawingml/2006/chart">
          <c:chart r:id="rId13"/>
        </a:graphicData>
      </a:graphic>
    </graphicFrame>
    <clientData/>
  </twoCellAnchor>
  <twoCellAnchor>
    <from>
      <col>101</col>
      <colOff>535782</colOff>
      <row>32</row>
      <rowOff>23812</rowOff>
    </from>
    <to>
      <col>112</col>
      <colOff>601661</colOff>
      <row>55</row>
      <rowOff>164298</rowOff>
    </to>
    <graphicFrame>
      <nvGraphicFramePr>
        <cNvPr id="14" name="Chart 14"/>
        <cNvGraphicFramePr/>
      </nvGraphicFramePr>
      <xfrm/>
      <a:graphic>
        <a:graphicData uri="http://schemas.openxmlformats.org/drawingml/2006/chart">
          <c:chart r:id="rId14"/>
        </a:graphicData>
      </a:graphic>
    </graphicFrame>
    <clientData/>
  </twoCellAnchor>
  <twoCellAnchor>
    <from>
      <col>101</col>
      <colOff>535781</colOff>
      <row>57</row>
      <rowOff>71438</rowOff>
    </from>
    <to>
      <col>112</col>
      <colOff>604835</colOff>
      <row>81</row>
      <rowOff>26980</rowOff>
    </to>
    <graphicFrame>
      <nvGraphicFramePr>
        <cNvPr id="15" name="Chart 15"/>
        <cNvGraphicFramePr/>
      </nvGraphicFramePr>
      <xfrm/>
      <a:graphic>
        <a:graphicData uri="http://schemas.openxmlformats.org/drawingml/2006/chart">
          <c:chart r:id="rId15"/>
        </a:graphicData>
      </a:graphic>
    </graphicFrame>
    <clientData/>
  </twoCellAnchor>
  <twoCellAnchor>
    <from>
      <col>113</col>
      <colOff>166688</colOff>
      <row>7</row>
      <rowOff>142874</rowOff>
    </from>
    <to>
      <col>124</col>
      <colOff>226217</colOff>
      <row>31</row>
      <rowOff>98416</rowOff>
    </to>
    <graphicFrame>
      <nvGraphicFramePr>
        <cNvPr id="16" name="Chart 16"/>
        <cNvGraphicFramePr/>
      </nvGraphicFramePr>
      <xfrm/>
      <a:graphic>
        <a:graphicData uri="http://schemas.openxmlformats.org/drawingml/2006/chart">
          <c:chart r:id="rId16"/>
        </a:graphicData>
      </a:graphic>
    </graphicFrame>
    <clientData/>
  </twoCellAnchor>
  <twoCellAnchor>
    <from>
      <col>113</col>
      <colOff>142875</colOff>
      <row>57</row>
      <rowOff>59531</rowOff>
    </from>
    <to>
      <col>124</col>
      <colOff>208754</colOff>
      <row>81</row>
      <rowOff>18248</rowOff>
    </to>
    <graphicFrame>
      <nvGraphicFramePr>
        <cNvPr id="17" name="Chart 17"/>
        <cNvGraphicFramePr/>
      </nvGraphicFramePr>
      <xfrm/>
      <a:graphic>
        <a:graphicData uri="http://schemas.openxmlformats.org/drawingml/2006/chart">
          <c:chart r:id="rId17"/>
        </a:graphicData>
      </a:graphic>
    </graphicFrame>
    <clientData/>
  </twoCellAnchor>
  <twoCellAnchor>
    <from>
      <col>113</col>
      <colOff>142875</colOff>
      <row>32</row>
      <rowOff>23812</rowOff>
    </from>
    <to>
      <col>124</col>
      <colOff>211929</colOff>
      <row>55</row>
      <rowOff>164298</rowOff>
    </to>
    <graphicFrame>
      <nvGraphicFramePr>
        <cNvPr id="18" name="Chart 18"/>
        <cNvGraphicFramePr/>
      </nvGraphicFramePr>
      <xfrm/>
      <a:graphic>
        <a:graphicData uri="http://schemas.openxmlformats.org/drawingml/2006/chart">
          <c:chart r:id="rId18"/>
        </a:graphicData>
      </a:graphic>
    </graphicFrame>
    <clientData/>
  </twoCellAnchor>
  <twoCellAnchor>
    <from>
      <col>124</col>
      <colOff>452438</colOff>
      <row>7</row>
      <rowOff>107156</rowOff>
    </from>
    <to>
      <col>135</col>
      <colOff>511966</colOff>
      <row>31</row>
      <rowOff>62698</rowOff>
    </to>
    <graphicFrame>
      <nvGraphicFramePr>
        <cNvPr id="19" name="Chart 19"/>
        <cNvGraphicFramePr/>
      </nvGraphicFramePr>
      <xfrm/>
      <a:graphic>
        <a:graphicData uri="http://schemas.openxmlformats.org/drawingml/2006/chart">
          <c:chart r:id="rId19"/>
        </a:graphicData>
      </a:graphic>
    </graphicFrame>
    <clientData/>
  </twoCellAnchor>
  <twoCellAnchor>
    <from>
      <col>124</col>
      <colOff>464344</colOff>
      <row>32</row>
      <rowOff>23812</rowOff>
    </from>
    <to>
      <col>135</col>
      <colOff>533397</colOff>
      <row>55</row>
      <rowOff>164298</rowOff>
    </to>
    <graphicFrame>
      <nvGraphicFramePr>
        <cNvPr id="20" name="Chart 20"/>
        <cNvGraphicFramePr/>
      </nvGraphicFramePr>
      <xfrm/>
      <a:graphic>
        <a:graphicData uri="http://schemas.openxmlformats.org/drawingml/2006/chart">
          <c:chart r:id="rId20"/>
        </a:graphicData>
      </a:graphic>
    </graphicFrame>
    <clientData/>
  </twoCellAnchor>
  <twoCellAnchor>
    <from>
      <col>124</col>
      <colOff>440531</colOff>
      <row>57</row>
      <rowOff>35719</rowOff>
    </from>
    <to>
      <col>135</col>
      <colOff>506409</colOff>
      <row>80</row>
      <rowOff>161123</rowOff>
    </to>
    <graphicFrame>
      <nvGraphicFramePr>
        <cNvPr id="21" name="Chart 21"/>
        <cNvGraphicFramePr/>
      </nvGraphicFramePr>
      <xfrm/>
      <a:graphic>
        <a:graphicData uri="http://schemas.openxmlformats.org/drawingml/2006/chart">
          <c:chart r:id="rId21"/>
        </a:graphicData>
      </a:graphic>
    </graphicFrame>
    <clientData/>
  </twoCellAnchor>
  <twoCellAnchor>
    <from>
      <col>35</col>
      <colOff>226216</colOff>
      <row>36</row>
      <rowOff>45243</rowOff>
    </from>
    <to>
      <col>45</col>
      <colOff>369092</colOff>
      <row>60</row>
      <rowOff>50006</rowOff>
    </to>
    <graphicFrame>
      <nvGraphicFramePr>
        <cNvPr id="22" name="Chart 22"/>
        <cNvGraphicFramePr/>
      </nvGraphicFramePr>
      <xfrm/>
      <a:graphic>
        <a:graphicData uri="http://schemas.openxmlformats.org/drawingml/2006/chart">
          <c:chart r:id="rId22"/>
        </a:graphicData>
      </a:graphic>
    </graphicFrame>
    <clientData/>
  </twoCellAnchor>
  <twoCellAnchor>
    <from>
      <col>35</col>
      <colOff>209639</colOff>
      <row>61</row>
      <rowOff>13424</rowOff>
    </from>
    <to>
      <col>45</col>
      <colOff>308557</colOff>
      <row>89</row>
      <rowOff>40247</rowOff>
    </to>
    <graphicFrame>
      <nvGraphicFramePr>
        <cNvPr id="23" name="Chart 23"/>
        <cNvGraphicFramePr/>
      </nvGraphicFramePr>
      <xfrm/>
      <a:graphic>
        <a:graphicData uri="http://schemas.openxmlformats.org/drawingml/2006/chart">
          <c:chart r:id="rId23"/>
        </a:graphicData>
      </a:graphic>
    </graphicFrame>
    <clientData/>
  </twoCellAnchor>
  <twoCellAnchor>
    <from>
      <col>49</col>
      <colOff>1420812</colOff>
      <row>28</row>
      <rowOff>1586</rowOff>
    </from>
    <to>
      <col>61</col>
      <colOff>0</colOff>
      <row>58</row>
      <rowOff>63499</rowOff>
    </to>
    <graphicFrame>
      <nvGraphicFramePr>
        <cNvPr id="24" name="Chart 24"/>
        <cNvGraphicFramePr/>
      </nvGraphicFramePr>
      <xfrm/>
      <a:graphic>
        <a:graphicData uri="http://schemas.openxmlformats.org/drawingml/2006/chart">
          <c:chart r:id="rId24"/>
        </a:graphicData>
      </a:graphic>
    </graphicFrame>
    <clientData/>
  </two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528637</colOff>
      <row>259</row>
      <rowOff>147636</rowOff>
    </from>
    <to>
      <col>18</col>
      <colOff>600075</colOff>
      <row>283</row>
      <rowOff>171449</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14</col>
      <colOff>71887</colOff>
      <row>129</row>
      <rowOff>153867</rowOff>
    </from>
    <to>
      <col>20</col>
      <colOff>161745</colOff>
      <row>150</row>
      <rowOff>123705</rowOff>
    </to>
    <graphicFrame>
      <nvGraphicFramePr>
        <cNvPr id="1" name="Chart 1"/>
        <cNvGraphicFramePr/>
      </nvGraphicFramePr>
      <xfrm/>
      <a:graphic>
        <a:graphicData uri="http://schemas.openxmlformats.org/drawingml/2006/chart">
          <c:chart r:id="rId1"/>
        </a:graphicData>
      </a:graphic>
    </graphicFrame>
    <clientData/>
  </twoCellAnchor>
  <twoCellAnchor>
    <from>
      <col>14</col>
      <colOff>2816</colOff>
      <row>152</row>
      <rowOff>172437</rowOff>
    </from>
    <to>
      <col>20</col>
      <colOff>35584</colOff>
      <row>172</row>
      <rowOff>144043</rowOff>
    </to>
    <graphicFrame>
      <nvGraphicFramePr>
        <cNvPr id="2" name="Chart 2"/>
        <cNvGraphicFramePr/>
      </nvGraphicFramePr>
      <xfrm/>
      <a:graphic>
        <a:graphicData uri="http://schemas.openxmlformats.org/drawingml/2006/chart">
          <c:chart r:id="rId2"/>
        </a:graphicData>
      </a:graphic>
    </graphicFrame>
    <clientData/>
  </twoCellAnchor>
  <twoCellAnchor>
    <from>
      <col>14</col>
      <colOff>86684</colOff>
      <row>174</row>
      <rowOff>39279</rowOff>
    </from>
    <to>
      <col>20</col>
      <colOff>0</colOff>
      <row>195</row>
      <rowOff>29018</rowOff>
    </to>
    <graphicFrame>
      <nvGraphicFramePr>
        <cNvPr id="3" name="Chart 3"/>
        <cNvGraphicFramePr/>
      </nvGraphicFramePr>
      <xfrm/>
      <a:graphic>
        <a:graphicData uri="http://schemas.openxmlformats.org/drawingml/2006/chart">
          <c:chart r:id="rId3"/>
        </a:graphicData>
      </a:graphic>
    </graphicFrame>
    <clientData/>
  </two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4</col>
      <colOff>0</colOff>
      <row>1</row>
      <rowOff>0</rowOff>
    </from>
    <to>
      <col>11</col>
      <colOff>304800</colOff>
      <row>22</row>
      <rowOff>2273</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2</col>
      <colOff>560010</colOff>
      <row>5</row>
      <rowOff>46944</rowOff>
    </from>
    <to>
      <col>10</col>
      <colOff>377976</colOff>
      <row>30</row>
      <rowOff>127909</rowOff>
    </to>
    <graphicFrame>
      <nvGraphicFramePr>
        <cNvPr id="1" name="Chart 1"/>
        <cNvGraphicFramePr/>
      </nvGraphicFramePr>
      <xfrm/>
      <a:graphic>
        <a:graphicData uri="http://schemas.openxmlformats.org/drawingml/2006/chart">
          <c:chart r:id="rId1"/>
        </a:graphicData>
      </a:graphic>
    </graphicFrame>
    <clientData/>
  </twoCellAnchor>
</wsDr>
</file>

<file path=xl/externalLinks/_rels/externalLink1.xml.rels><Relationships xmlns="http://schemas.openxmlformats.org/package/2006/relationships"><Relationship Type="http://schemas.openxmlformats.org/officeDocument/2006/relationships/externalLinkPath" Target="file:///T:\TEMP\ie5\Temporary%20Internet%20Files\OLK52\TEMP\ie5\Temporary%20Internet%20Files\OLK52\TEMP\ie5\Temporary%20Internet%20Files\OLK52\WORLDECO\ARCHIVE\UK\Clientwork\coreprices.xls" TargetMode="External" Id="rId1" /></Relationships>
</file>

<file path=xl/externalLinks/_rels/externalLink2.xml.rels><Relationships xmlns="http://schemas.openxmlformats.org/package/2006/relationships"><Relationship Type="http://schemas.openxmlformats.org/officeDocument/2006/relationships/externalLinkPath" Target="file:///T:\Phil\UK%20data\Labour.xlsm" TargetMode="External" Id="rId1" /></Relationships>
</file>

<file path=xl/externalLinks/_rels/externalLink3.xml.rels><Relationships xmlns="http://schemas.openxmlformats.org/package/2006/relationships"><Relationship Type="http://schemas.openxmlformats.org/officeDocument/2006/relationships/externalLinkPath" Target="file:///T:\Documents%20and%20Settings\rushp\Application%20Data\Microsoft\Excel\UWCM.xls" TargetMode="External" Id="rId1" /></Relationships>
</file>

<file path=xl/externalLinks/_rels/externalLink4.xml.rels><Relationships xmlns="http://schemas.openxmlformats.org/package/2006/relationships"><Relationship Type="http://schemas.openxmlformats.org/officeDocument/2006/relationships/externalLinkPath" Target="file:///T:\Documents%20and%20Settings\rushp\Application%20Data\Microsoft\Excel\IDS.xls" TargetMode="External" Id="rId1" /></Relationships>
</file>

<file path=xl/externalLinks/_rels/externalLink5.xml.rels><Relationships xmlns="http://schemas.openxmlformats.org/package/2006/relationships"><Relationship Type="http://schemas.openxmlformats.org/officeDocument/2006/relationships/externalLinkPath" Target="file:///C:\Users\JevanREYNOLDS(DBT)\Downloads\x02aug2025%20(1).xls" TargetMode="External" Id="rId2" /></Relationships>
</file>

<file path=xl/externalLinks/_rels/externalLink6.xml.rels><Relationships xmlns="http://schemas.openxmlformats.org/package/2006/relationships"><Relationship Type="http://schemas.openxmlformats.org/officeDocument/2006/relationships/externalLinkPath" Target="/sites/NACDFI/FI/Publications/23_November_2021/25_Nov_2021/Shelf%20availability/Shelf_availability_PIPELINE%20v3.xlsm" TargetMode="External" Id="rId1" /></Relationships>
</file>

<file path=xl/externalLinks/_rels/externalLink7.xml.rels><Relationships xmlns="http://schemas.openxmlformats.org/package/2006/relationships"><Relationship Type="http://schemas.openxmlformats.org/officeDocument/2006/relationships/externalLinkPath" Target="http://sphmt/Economic%20Assessment/Labour%20Markets%20Branch/Releases/1st%20Release/regional%20table%20flex2.xlsm" TargetMode="External" Id="rId1" /></Relationships>
</file>

<file path=xl/externalLinks/_rels/externalLink8.xml.rels><Relationships xmlns="http://schemas.openxmlformats.org/package/2006/relationships"><Relationship Type="http://schemas.openxmlformats.org/officeDocument/2006/relationships/externalLinkPath" Target="file:///V:\vsadj\VacsRefTableBuilder_v1.xlsm" TargetMode="External" Id="rId2" /></Relationships>
</file>

<file path=xl/externalLinks/_rels/externalLink9.xml.rels><Relationships xmlns="http://schemas.openxmlformats.org/package/2006/relationships"><Relationship Type="http://schemas.openxmlformats.org/officeDocument/2006/relationships/externalLinkPath" Target="/Users/watsob1/AppData/Local/Temp/notesEF89B6/Working%20tables.xls" TargetMode="External" Id="rId1" /></Relationships>
</file>

<file path=xl/externalLinks/_rels/externalLink10.xml.rels><Relationships xmlns="http://schemas.openxmlformats.org/package/2006/relationships"><Relationship Type="http://schemas.openxmlformats.org/officeDocument/2006/relationships/externalLinkPath" Target="file:///T:\WINNT\Profiles\chandm\LOCALS~1\Temp\notes86390B\a06jan2012_tcm77-248924(1).xlsm" TargetMode="External" Id="rId1" /></Relationships>
</file>

<file path=xl/externalLinks/_rels/externalLink11.xml.rels><Relationships xmlns="http://schemas.openxmlformats.org/package/2006/relationships"><Relationship Type="http://schemas.openxmlformats.org/officeDocument/2006/relationships/externalLinkPath" Target="file:///G:\LFS%20LADB\1998%20ladb\Table13data.xls" TargetMode="External" Id="rId1" /></Relationships>
</file>

<file path=xl/externalLinks/_rels/externalLink12.xml.rels><Relationships xmlns="http://schemas.openxmlformats.org/package/2006/relationships"><Relationship Type="http://schemas.openxmlformats.org/officeDocument/2006/relationships/externalLinkPath" Target="/Users/hmccurry/Downloads/bicswave612final.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RPI"/>
    </sheetNames>
    <sheetDataSet>
      <sheetData sheetId="0"/>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Waves"/>
      <sheetName val="DS Q"/>
      <sheetName val="DataStream"/>
      <sheetName val="Wages"/>
      <sheetName val="Unemployment"/>
      <sheetName val="IDS"/>
      <sheetName val="Natural"/>
      <sheetName val="16-24"/>
      <sheetName val="Employee jobs"/>
    </sheetNames>
    <sheetDataSet>
      <sheetData sheetId="0"/>
      <sheetData sheetId="1"/>
      <sheetData sheetId="2"/>
      <sheetData sheetId="3"/>
      <sheetData sheetId="4"/>
      <sheetData sheetId="5"/>
      <sheetData sheetId="6"/>
      <sheetData sheetId="7"/>
      <sheetData sheetId="8"/>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UWCM"/>
      <sheetName val="Sheet1"/>
      <sheetName val="Sheet2"/>
      <sheetName val="Sheet3"/>
    </sheetNames>
    <sheetDataSet>
      <sheetData sheetId="0"/>
      <sheetData sheetId="1"/>
      <sheetData sheetId="2"/>
      <sheetData sheetId="3"/>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IDS"/>
      <sheetName val="Vocalink"/>
      <sheetName val="Sheet1"/>
      <sheetName val="Sheet2"/>
      <sheetName val="Sheet3"/>
    </sheetNames>
    <sheetDataSet>
      <sheetData sheetId="0"/>
      <sheetData sheetId="1" refreshError="1"/>
      <sheetData sheetId="2" refreshError="1"/>
      <sheetData sheetId="3" refreshError="1"/>
      <sheetData sheetId="4" refreshError="1"/>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Note"/>
      <sheetName val="Introduction"/>
      <sheetName val="Methodology"/>
      <sheetName val="Labour market flows NSA"/>
      <sheetName val="Labour market flows hazard rate"/>
      <sheetName val="Employee &amp; self employed flows"/>
      <sheetName val="Reason for job moves"/>
      <sheetName val="Industry moves"/>
      <sheetName val="Job moves - Skill from (SOC10)"/>
      <sheetName val="Job moves - Skill to (SOC10)"/>
      <sheetName val="Job moves - Skill from (SOC20)"/>
      <sheetName val="Job moves - Skill to (SOC20)"/>
    </sheetNames>
    <sheetDataSet>
      <sheetData sheetId="0"/>
      <sheetData sheetId="1"/>
      <sheetData sheetId="2"/>
      <sheetData sheetId="3"/>
      <sheetData sheetId="4"/>
      <sheetData sheetId="5"/>
      <sheetData sheetId="6"/>
      <sheetData sheetId="7"/>
      <sheetData sheetId="8"/>
      <sheetData sheetId="9"/>
      <sheetData sheetId="10"/>
      <sheetData sheetId="11"/>
    </sheetDataSet>
  </externalBook>
</externalLink>
</file>

<file path=xl/externalLinks/externalLink6.xml><?xml version="1.0" encoding="utf-8"?>
<externalLink xmlns:r="http://schemas.openxmlformats.org/officeDocument/2006/relationships" xmlns="http://schemas.openxmlformats.org/spreadsheetml/2006/main">
  <externalBook r:id="rId1">
    <sheetNames>
      <sheetName val="Raw"/>
      <sheetName val="None Product Group"/>
      <sheetName val="None Regional"/>
      <sheetName val="None Regional Items"/>
      <sheetName val="None Regional WEvsWD"/>
      <sheetName val="None Item"/>
      <sheetName val="Low Item"/>
      <sheetName val="Low Product Group"/>
      <sheetName val="Low Regional"/>
      <sheetName val="Low Regional Items"/>
      <sheetName val="Low Regional WEvsWD"/>
      <sheetName val="Med Item"/>
      <sheetName val="Med Product Group"/>
      <sheetName val="Med Regional"/>
      <sheetName val="Med Regional Items"/>
      <sheetName val="Med Regional WEvsWD"/>
      <sheetName val="High Item"/>
      <sheetName val="High Product Group"/>
      <sheetName val="High Regional"/>
      <sheetName val="High Regional Items"/>
      <sheetName val="High Regional WEvsWD"/>
      <sheetName val="None Regional (Daily)"/>
      <sheetName val="Sheet1"/>
      <sheetName val="Item Charts"/>
      <sheetName val="Product Group Charts"/>
      <sheetName val="Product Group Change"/>
      <sheetName val="Region Charts"/>
      <sheetName val="Region Totals Sup."/>
      <sheetName val="Region Change"/>
      <sheetName val="Region Change Sup."/>
      <sheetName val="Item WEvsWD Charts"/>
      <sheetName val="Product Group WEvsWD Charts"/>
      <sheetName val="Items by Region Charts"/>
      <sheetName val="Regions map"/>
      <sheetName val="Unique Store Counts"/>
      <sheetName val="Product groups"/>
      <sheetName val="Unique Location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Set>
  </externalBook>
</externalLink>
</file>

<file path=xl/externalLinks/externalLink7.xml><?xml version="1.0" encoding="utf-8"?>
<externalLink xmlns:r="http://schemas.openxmlformats.org/officeDocument/2006/relationships" xmlns="http://schemas.openxmlformats.org/spreadsheetml/2006/main">
  <externalBook r:id="rId1">
    <sheetNames>
      <sheetName val="Guidance"/>
      <sheetName val="Fulltable"/>
      <sheetName val="regional briefs"/>
      <sheetName val="performance report"/>
      <sheetName val="Sheet3"/>
      <sheetName val="Information"/>
      <sheetName val="data"/>
      <sheetName val="main"/>
      <sheetName val="keyword"/>
      <sheetName val="pubn"/>
      <sheetName val="work"/>
      <sheetName val="work1"/>
    </sheetNames>
    <sheetDataSet>
      <sheetData sheetId="0"/>
      <sheetData sheetId="1"/>
      <sheetData sheetId="2"/>
      <sheetData sheetId="3"/>
      <sheetData sheetId="4"/>
      <sheetData sheetId="5"/>
      <sheetData sheetId="6"/>
      <sheetData sheetId="7"/>
      <sheetData sheetId="8"/>
      <sheetData sheetId="9"/>
      <sheetData sheetId="10"/>
      <sheetData sheetId="11"/>
    </sheetDataSet>
  </externalBook>
</externalLink>
</file>

<file path=xl/externalLinks/externalLink8.xml><?xml version="1.0" encoding="utf-8"?>
<externalLink xmlns:r="http://schemas.openxmlformats.org/officeDocument/2006/relationships" xmlns="http://schemas.openxmlformats.org/spreadsheetml/2006/main">
  <externalBook r:id="rId1">
    <sheetNames>
      <sheetName val="Gubbins"/>
      <sheetName val="Flowchart"/>
      <sheetName val="Contents"/>
      <sheetName val="vs_sa_rounding"/>
      <sheetName val="vs_sa_ratios"/>
      <sheetName val="VACS01_Calcs"/>
      <sheetName val="Qtly Movement"/>
      <sheetName val="Qtly % Change"/>
      <sheetName val="Annual Movement"/>
      <sheetName val="Annual % Change"/>
      <sheetName val="Level Change Calcs"/>
      <sheetName val="Ratio Change Calcs"/>
      <sheetName val="Footnotes"/>
      <sheetName val="VACS01"/>
      <sheetName val="VACS02_level"/>
      <sheetName val="VACS02_ratio"/>
      <sheetName val="VACS03"/>
      <sheetName val="Tab19_20"/>
      <sheetName val="Tab21"/>
      <sheetName val="VACS01_HL"/>
      <sheetName val="VACS02_HL"/>
      <sheetName val="VACS03_HL"/>
      <sheetName val="VACS02Q_HL"/>
      <sheetName val="VACS02A_HL"/>
      <sheetName val="VACS03Q_HL"/>
      <sheetName val="VACS03A_HL"/>
      <sheetName val="Sorted Levels and Movement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9.xml><?xml version="1.0" encoding="utf-8"?>
<externalLink xmlns:r="http://schemas.openxmlformats.org/officeDocument/2006/relationships" xmlns="http://schemas.openxmlformats.org/spreadsheetml/2006/main">
  <externalBook r:id="rId1">
    <sheetNames>
      <sheetName val="Macros"/>
      <sheetName val="neast"/>
      <sheetName val="nwest"/>
      <sheetName val="york"/>
      <sheetName val="emids"/>
      <sheetName val="wmids"/>
      <sheetName val="east"/>
      <sheetName val="lon"/>
      <sheetName val="seast"/>
      <sheetName val="swest"/>
      <sheetName val="Wales"/>
      <sheetName val="scot"/>
      <sheetName val="nire"/>
      <sheetName val="UK"/>
      <sheetName val="GB"/>
      <sheetName val="Eng"/>
      <sheetName val="Tab10"/>
      <sheetName val="Nomisa"/>
      <sheetName val="nomis"/>
      <sheetName val="UCGORNOM"/>
      <sheetName val="tab18"/>
      <sheetName val="Graph 1"/>
      <sheetName val="Graph 2"/>
      <sheetName val="Graph 3"/>
      <sheetName val="Graph Data"/>
      <sheetName val="Sheet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refreshError="1"/>
      <sheetData sheetId="23" refreshError="1"/>
      <sheetData sheetId="24"/>
      <sheetData sheetId="25"/>
    </sheetDataSet>
  </externalBook>
</externalLink>
</file>

<file path=xl/externalLinks/externalLink10.xml><?xml version="1.0" encoding="utf-8"?>
<externalLink xmlns:r="http://schemas.openxmlformats.org/officeDocument/2006/relationships" xmlns="http://schemas.openxmlformats.org/spreadsheetml/2006/main">
  <externalBook r:id="rId1">
    <sheetNames>
      <sheetName val="Rates-seasonally adjusted"/>
      <sheetName val="Levels-Not seasonally adjusted"/>
      <sheetName val="Rates-Not seasonally adjusted"/>
      <sheetName val="Pre-1992 estimates"/>
    </sheetNames>
    <sheetDataSet>
      <sheetData sheetId="0"/>
      <sheetData sheetId="1"/>
      <sheetData sheetId="2"/>
      <sheetData sheetId="3"/>
    </sheetDataSet>
  </externalBook>
</externalLink>
</file>

<file path=xl/externalLinks/externalLink11.xml><?xml version="1.0" encoding="utf-8"?>
<externalLink xmlns:r="http://schemas.openxmlformats.org/officeDocument/2006/relationships" xmlns="http://schemas.openxmlformats.org/spreadsheetml/2006/main">
  <externalBook r:id="rId1">
    <sheetNames>
      <sheetName val="Labels"/>
      <sheetName val="16+ Data"/>
      <sheetName val="Working Age Data"/>
      <sheetName val="ualad16wa"/>
      <sheetName val="Table 13(Basic)"/>
      <sheetName val="Table 13 (Final)"/>
      <sheetName val="1998-1999 Checks"/>
    </sheetNames>
    <sheetDataSet>
      <sheetData sheetId="0" refreshError="1"/>
      <sheetData sheetId="1" refreshError="1"/>
      <sheetData sheetId="2" refreshError="1"/>
      <sheetData sheetId="3" refreshError="1"/>
      <sheetData sheetId="4" refreshError="1">
        <row r="1">
          <cell r="B1" t="str">
            <v>All 16+</v>
          </cell>
          <cell r="C1" t="str">
            <v>Economically active</v>
          </cell>
          <cell r="D1" t="str">
            <v>In employment</v>
          </cell>
          <cell r="E1" t="str">
            <v>ILO unemployed</v>
          </cell>
          <cell r="F1" t="str">
            <v>Inactive</v>
          </cell>
          <cell r="G1" t="str">
            <v>Working age</v>
          </cell>
          <cell r="H1" t="str">
            <v>Economically active</v>
          </cell>
          <cell r="I1" t="str">
            <v>In employment</v>
          </cell>
          <cell r="J1" t="str">
            <v>ILO unemployed</v>
          </cell>
          <cell r="K1" t="str">
            <v>Inactive</v>
          </cell>
        </row>
        <row r="3">
          <cell r="A3" t="str">
            <v>GREAT BRITAIN</v>
          </cell>
          <cell r="B3">
            <v>45015133</v>
          </cell>
          <cell r="C3">
            <v>28277474</v>
          </cell>
          <cell r="D3">
            <v>26551656</v>
          </cell>
          <cell r="E3">
            <v>1725818</v>
          </cell>
          <cell r="F3">
            <v>16737659</v>
          </cell>
          <cell r="G3">
            <v>35026718</v>
          </cell>
          <cell r="H3">
            <v>27510025</v>
          </cell>
          <cell r="I3">
            <v>25800494</v>
          </cell>
          <cell r="J3">
            <v>1709531</v>
          </cell>
          <cell r="K3">
            <v>7516693</v>
          </cell>
        </row>
        <row r="5">
          <cell r="A5" t="str">
            <v>ENGLAND AND WALES</v>
          </cell>
          <cell r="B5">
            <v>40981009</v>
          </cell>
          <cell r="C5">
            <v>25775412</v>
          </cell>
          <cell r="D5">
            <v>24237533</v>
          </cell>
          <cell r="E5">
            <v>1537879</v>
          </cell>
          <cell r="F5">
            <v>15205597</v>
          </cell>
          <cell r="G5">
            <v>31867139</v>
          </cell>
          <cell r="H5">
            <v>25065427</v>
          </cell>
          <cell r="I5">
            <v>23541141</v>
          </cell>
          <cell r="J5">
            <v>1524286</v>
          </cell>
          <cell r="K5">
            <v>6801712</v>
          </cell>
        </row>
        <row r="7">
          <cell r="A7" t="str">
            <v>ENGLAND</v>
          </cell>
          <cell r="B7">
            <v>38684207</v>
          </cell>
          <cell r="C7">
            <v>24469440</v>
          </cell>
          <cell r="D7">
            <v>23025454</v>
          </cell>
          <cell r="E7">
            <v>1443986</v>
          </cell>
          <cell r="F7">
            <v>14214767</v>
          </cell>
          <cell r="G7">
            <v>30128573</v>
          </cell>
          <cell r="H7">
            <v>23794847</v>
          </cell>
          <cell r="I7">
            <v>22364232</v>
          </cell>
          <cell r="J7">
            <v>1430615</v>
          </cell>
          <cell r="K7">
            <v>6333726</v>
          </cell>
        </row>
        <row r="9">
          <cell r="A9" t="str">
            <v>NORTH EAST</v>
          </cell>
          <cell r="B9">
            <v>2034804</v>
          </cell>
          <cell r="C9">
            <v>1173479</v>
          </cell>
          <cell r="D9">
            <v>1076356</v>
          </cell>
          <cell r="E9">
            <v>97123</v>
          </cell>
          <cell r="F9">
            <v>861325</v>
          </cell>
          <cell r="G9">
            <v>1573845</v>
          </cell>
          <cell r="H9">
            <v>1152700</v>
          </cell>
          <cell r="I9">
            <v>1055577</v>
          </cell>
          <cell r="J9">
            <v>97123</v>
          </cell>
          <cell r="K9">
            <v>421145</v>
          </cell>
        </row>
        <row r="10">
          <cell r="A10" t="str">
            <v> </v>
          </cell>
        </row>
        <row r="11">
          <cell r="A11" t="str">
            <v>Darlington UA</v>
          </cell>
          <cell r="B11">
            <v>77357</v>
          </cell>
          <cell r="C11">
            <v>49043</v>
          </cell>
          <cell r="D11">
            <v>46531</v>
          </cell>
          <cell r="E11">
            <v>2512</v>
          </cell>
          <cell r="F11">
            <v>28314</v>
          </cell>
          <cell r="G11">
            <v>62375</v>
          </cell>
          <cell r="H11">
            <v>48839</v>
          </cell>
          <cell r="I11">
            <v>46327</v>
          </cell>
          <cell r="J11">
            <v>2512</v>
          </cell>
          <cell r="K11">
            <v>13536</v>
          </cell>
        </row>
        <row r="12">
          <cell r="A12" t="str">
            <v>Hartlepool UA</v>
          </cell>
          <cell r="B12">
            <v>70645</v>
          </cell>
          <cell r="C12">
            <v>39974</v>
          </cell>
          <cell r="D12">
            <v>35437</v>
          </cell>
          <cell r="E12">
            <v>4537</v>
          </cell>
          <cell r="F12">
            <v>30671</v>
          </cell>
          <cell r="G12">
            <v>52709</v>
          </cell>
          <cell r="H12">
            <v>39974</v>
          </cell>
          <cell r="I12">
            <v>35437</v>
          </cell>
          <cell r="J12">
            <v>4537</v>
          </cell>
          <cell r="K12">
            <v>12735</v>
          </cell>
        </row>
        <row r="13">
          <cell r="A13" t="str">
            <v>Middlesbrough UA</v>
          </cell>
          <cell r="B13">
            <v>107339</v>
          </cell>
          <cell r="C13">
            <v>64323</v>
          </cell>
          <cell r="D13">
            <v>55330</v>
          </cell>
          <cell r="E13">
            <v>8993</v>
          </cell>
          <cell r="F13">
            <v>43016</v>
          </cell>
          <cell r="G13">
            <v>87418</v>
          </cell>
          <cell r="H13">
            <v>62215</v>
          </cell>
          <cell r="I13">
            <v>53222</v>
          </cell>
          <cell r="J13">
            <v>8993</v>
          </cell>
          <cell r="K13">
            <v>25203</v>
          </cell>
        </row>
        <row r="14">
          <cell r="A14" t="str">
            <v>Redcar and Cleveland UA</v>
          </cell>
          <cell r="B14">
            <v>107084</v>
          </cell>
          <cell r="C14">
            <v>61216</v>
          </cell>
          <cell r="D14">
            <v>57551</v>
          </cell>
          <cell r="E14">
            <v>3665</v>
          </cell>
          <cell r="F14">
            <v>45868</v>
          </cell>
          <cell r="G14">
            <v>86863</v>
          </cell>
          <cell r="H14">
            <v>60992</v>
          </cell>
          <cell r="I14">
            <v>57327</v>
          </cell>
          <cell r="J14">
            <v>3665</v>
          </cell>
          <cell r="K14">
            <v>25871</v>
          </cell>
        </row>
        <row r="15">
          <cell r="A15" t="str">
            <v>Stockton-on-Tees UA</v>
          </cell>
          <cell r="B15">
            <v>139407</v>
          </cell>
          <cell r="C15">
            <v>86816</v>
          </cell>
          <cell r="D15">
            <v>79737</v>
          </cell>
          <cell r="E15">
            <v>7079</v>
          </cell>
          <cell r="F15">
            <v>52591</v>
          </cell>
          <cell r="G15">
            <v>113756</v>
          </cell>
          <cell r="H15">
            <v>86579</v>
          </cell>
          <cell r="I15">
            <v>79500</v>
          </cell>
          <cell r="J15">
            <v>7079</v>
          </cell>
          <cell r="K15">
            <v>27177</v>
          </cell>
        </row>
        <row r="17">
          <cell r="A17" t="str">
            <v xml:space="preserve">Durham </v>
          </cell>
          <cell r="B17">
            <v>405407</v>
          </cell>
          <cell r="C17">
            <v>235115</v>
          </cell>
          <cell r="D17">
            <v>216551</v>
          </cell>
          <cell r="E17">
            <v>18564</v>
          </cell>
          <cell r="F17">
            <v>170292</v>
          </cell>
          <cell r="G17">
            <v>314085</v>
          </cell>
          <cell r="H17">
            <v>229438</v>
          </cell>
          <cell r="I17">
            <v>210874</v>
          </cell>
          <cell r="J17">
            <v>18564</v>
          </cell>
          <cell r="K17">
            <v>84647</v>
          </cell>
        </row>
        <row r="18">
          <cell r="A18" t="str">
            <v>Chester-le-Street</v>
          </cell>
          <cell r="B18">
            <v>46282</v>
          </cell>
          <cell r="C18">
            <v>26518</v>
          </cell>
          <cell r="D18">
            <v>24765</v>
          </cell>
          <cell r="E18">
            <v>1753</v>
          </cell>
          <cell r="F18">
            <v>19764</v>
          </cell>
          <cell r="G18">
            <v>36942</v>
          </cell>
          <cell r="H18">
            <v>25867</v>
          </cell>
          <cell r="I18">
            <v>24114</v>
          </cell>
          <cell r="J18">
            <v>1753</v>
          </cell>
          <cell r="K18">
            <v>11075</v>
          </cell>
        </row>
        <row r="19">
          <cell r="A19" t="str">
            <v>Derwentside</v>
          </cell>
          <cell r="B19">
            <v>70942</v>
          </cell>
          <cell r="C19">
            <v>41074</v>
          </cell>
          <cell r="D19">
            <v>37765</v>
          </cell>
          <cell r="E19">
            <v>3309</v>
          </cell>
          <cell r="F19">
            <v>29868</v>
          </cell>
          <cell r="G19">
            <v>53894</v>
          </cell>
          <cell r="H19">
            <v>40351</v>
          </cell>
          <cell r="I19">
            <v>37042</v>
          </cell>
          <cell r="J19">
            <v>3309</v>
          </cell>
          <cell r="K19">
            <v>13543</v>
          </cell>
        </row>
        <row r="20">
          <cell r="A20" t="str">
            <v>Durham</v>
          </cell>
          <cell r="B20">
            <v>72724</v>
          </cell>
          <cell r="C20">
            <v>47400</v>
          </cell>
          <cell r="D20">
            <v>44891</v>
          </cell>
          <cell r="E20">
            <v>2509</v>
          </cell>
          <cell r="F20">
            <v>25324</v>
          </cell>
          <cell r="G20">
            <v>57855</v>
          </cell>
          <cell r="H20">
            <v>45739</v>
          </cell>
          <cell r="I20">
            <v>43230</v>
          </cell>
          <cell r="J20">
            <v>2509</v>
          </cell>
          <cell r="K20">
            <v>12116</v>
          </cell>
        </row>
        <row r="21">
          <cell r="A21" t="str">
            <v>Easington</v>
          </cell>
          <cell r="B21">
            <v>71652</v>
          </cell>
          <cell r="C21">
            <v>35265</v>
          </cell>
          <cell r="D21">
            <v>31567</v>
          </cell>
          <cell r="E21">
            <v>3698</v>
          </cell>
          <cell r="F21">
            <v>36387</v>
          </cell>
          <cell r="G21">
            <v>53919</v>
          </cell>
          <cell r="H21">
            <v>35052</v>
          </cell>
          <cell r="I21">
            <v>31354</v>
          </cell>
          <cell r="J21">
            <v>3698</v>
          </cell>
          <cell r="K21">
            <v>18867</v>
          </cell>
        </row>
        <row r="22">
          <cell r="A22" t="str">
            <v>Sedgefield</v>
          </cell>
          <cell r="B22">
            <v>73342</v>
          </cell>
          <cell r="C22">
            <v>41909</v>
          </cell>
          <cell r="D22">
            <v>37398</v>
          </cell>
          <cell r="E22">
            <v>4511</v>
          </cell>
          <cell r="F22">
            <v>31433</v>
          </cell>
          <cell r="G22">
            <v>56374</v>
          </cell>
          <cell r="H22">
            <v>40728</v>
          </cell>
          <cell r="I22">
            <v>36217</v>
          </cell>
          <cell r="J22">
            <v>4511</v>
          </cell>
          <cell r="K22">
            <v>15646</v>
          </cell>
        </row>
        <row r="23">
          <cell r="A23" t="str">
            <v>Teesdale</v>
          </cell>
          <cell r="B23">
            <v>20128</v>
          </cell>
          <cell r="C23">
            <v>13471</v>
          </cell>
          <cell r="D23">
            <v>12813</v>
          </cell>
          <cell r="E23">
            <v>658</v>
          </cell>
          <cell r="F23">
            <v>6657</v>
          </cell>
          <cell r="G23">
            <v>15498</v>
          </cell>
          <cell r="H23">
            <v>12873</v>
          </cell>
          <cell r="I23">
            <v>12215</v>
          </cell>
          <cell r="J23">
            <v>658</v>
          </cell>
          <cell r="K23">
            <v>2625</v>
          </cell>
        </row>
        <row r="24">
          <cell r="A24" t="str">
            <v>Wear Valley</v>
          </cell>
          <cell r="B24">
            <v>50337</v>
          </cell>
          <cell r="C24">
            <v>29478</v>
          </cell>
          <cell r="D24">
            <v>27352</v>
          </cell>
          <cell r="E24">
            <v>2126</v>
          </cell>
          <cell r="F24">
            <v>20859</v>
          </cell>
          <cell r="G24">
            <v>39603</v>
          </cell>
          <cell r="H24">
            <v>28828</v>
          </cell>
          <cell r="I24">
            <v>26702</v>
          </cell>
          <cell r="J24">
            <v>2126</v>
          </cell>
          <cell r="K24">
            <v>10775</v>
          </cell>
        </row>
        <row r="26">
          <cell r="A26" t="str">
            <v xml:space="preserve">Northumberland </v>
          </cell>
          <cell r="B26">
            <v>246777</v>
          </cell>
          <cell r="C26">
            <v>141090</v>
          </cell>
          <cell r="D26">
            <v>135454</v>
          </cell>
          <cell r="E26">
            <v>5636</v>
          </cell>
          <cell r="F26">
            <v>105687</v>
          </cell>
          <cell r="G26">
            <v>178868</v>
          </cell>
          <cell r="H26">
            <v>136782</v>
          </cell>
          <cell r="I26">
            <v>131146</v>
          </cell>
          <cell r="J26">
            <v>5636</v>
          </cell>
          <cell r="K26">
            <v>42086</v>
          </cell>
        </row>
        <row r="27">
          <cell r="A27" t="str">
            <v>Alnwick</v>
          </cell>
          <cell r="B27">
            <v>24808</v>
          </cell>
          <cell r="C27">
            <v>12608</v>
          </cell>
          <cell r="D27">
            <v>11571</v>
          </cell>
          <cell r="E27">
            <v>1037</v>
          </cell>
          <cell r="F27">
            <v>12200</v>
          </cell>
          <cell r="G27">
            <v>17684</v>
          </cell>
          <cell r="H27">
            <v>12608</v>
          </cell>
          <cell r="I27">
            <v>11571</v>
          </cell>
          <cell r="J27">
            <v>1037</v>
          </cell>
          <cell r="K27">
            <v>5076</v>
          </cell>
        </row>
        <row r="28">
          <cell r="A28" t="str">
            <v>Berwick-upon-Tweed</v>
          </cell>
          <cell r="B28">
            <v>22925</v>
          </cell>
          <cell r="C28">
            <v>14227</v>
          </cell>
          <cell r="D28">
            <v>14227</v>
          </cell>
          <cell r="E28">
            <v>0</v>
          </cell>
          <cell r="F28">
            <v>8698</v>
          </cell>
          <cell r="G28">
            <v>17348</v>
          </cell>
          <cell r="H28">
            <v>14227</v>
          </cell>
          <cell r="I28">
            <v>14227</v>
          </cell>
          <cell r="J28">
            <v>0</v>
          </cell>
          <cell r="K28">
            <v>3121</v>
          </cell>
        </row>
        <row r="29">
          <cell r="A29" t="str">
            <v>Blyth Valley</v>
          </cell>
          <cell r="B29">
            <v>62731</v>
          </cell>
          <cell r="C29">
            <v>41126</v>
          </cell>
          <cell r="D29">
            <v>39253</v>
          </cell>
          <cell r="E29">
            <v>1873</v>
          </cell>
          <cell r="F29">
            <v>21605</v>
          </cell>
          <cell r="G29">
            <v>51656</v>
          </cell>
          <cell r="H29">
            <v>39951</v>
          </cell>
          <cell r="I29">
            <v>38078</v>
          </cell>
          <cell r="J29">
            <v>1873</v>
          </cell>
          <cell r="K29">
            <v>11705</v>
          </cell>
        </row>
        <row r="30">
          <cell r="A30" t="str">
            <v>Castle Morpeth</v>
          </cell>
          <cell r="B30">
            <v>37388</v>
          </cell>
          <cell r="C30">
            <v>17464</v>
          </cell>
          <cell r="D30">
            <v>16525</v>
          </cell>
          <cell r="E30">
            <v>939</v>
          </cell>
          <cell r="F30">
            <v>19924</v>
          </cell>
          <cell r="G30">
            <v>21585</v>
          </cell>
          <cell r="H30">
            <v>16305</v>
          </cell>
          <cell r="I30">
            <v>15366</v>
          </cell>
          <cell r="J30">
            <v>939</v>
          </cell>
          <cell r="K30">
            <v>5280</v>
          </cell>
        </row>
        <row r="31">
          <cell r="A31" t="str">
            <v>Tynedale</v>
          </cell>
          <cell r="B31">
            <v>48836</v>
          </cell>
          <cell r="C31">
            <v>28440</v>
          </cell>
          <cell r="D31">
            <v>28440</v>
          </cell>
          <cell r="E31">
            <v>0</v>
          </cell>
          <cell r="F31">
            <v>20396</v>
          </cell>
          <cell r="G31">
            <v>34509</v>
          </cell>
          <cell r="H31">
            <v>26902</v>
          </cell>
          <cell r="I31">
            <v>26902</v>
          </cell>
          <cell r="J31">
            <v>0</v>
          </cell>
          <cell r="K31">
            <v>7607</v>
          </cell>
        </row>
        <row r="32">
          <cell r="A32" t="str">
            <v>Wansbeck</v>
          </cell>
          <cell r="B32">
            <v>50089</v>
          </cell>
          <cell r="C32">
            <v>27225</v>
          </cell>
          <cell r="D32">
            <v>25438</v>
          </cell>
          <cell r="E32">
            <v>1787</v>
          </cell>
          <cell r="F32">
            <v>22864</v>
          </cell>
          <cell r="G32">
            <v>36086</v>
          </cell>
          <cell r="H32">
            <v>26789</v>
          </cell>
          <cell r="I32">
            <v>25002</v>
          </cell>
          <cell r="J32">
            <v>1787</v>
          </cell>
          <cell r="K32">
            <v>9297</v>
          </cell>
        </row>
        <row r="34">
          <cell r="A34" t="str">
            <v>Tyne and Wear (Met County)</v>
          </cell>
          <cell r="B34">
            <v>880788</v>
          </cell>
          <cell r="C34">
            <v>495902</v>
          </cell>
          <cell r="D34">
            <v>449765</v>
          </cell>
          <cell r="E34">
            <v>46137</v>
          </cell>
          <cell r="F34">
            <v>384886</v>
          </cell>
          <cell r="G34">
            <v>677771</v>
          </cell>
          <cell r="H34">
            <v>487881</v>
          </cell>
          <cell r="I34">
            <v>441744</v>
          </cell>
          <cell r="J34">
            <v>46137</v>
          </cell>
          <cell r="K34">
            <v>189890</v>
          </cell>
        </row>
        <row r="35">
          <cell r="A35" t="str">
            <v>Gateshead</v>
          </cell>
          <cell r="B35">
            <v>158957</v>
          </cell>
          <cell r="C35">
            <v>92819</v>
          </cell>
          <cell r="D35">
            <v>82453</v>
          </cell>
          <cell r="E35">
            <v>10366</v>
          </cell>
          <cell r="F35">
            <v>66138</v>
          </cell>
          <cell r="G35">
            <v>119587</v>
          </cell>
          <cell r="H35">
            <v>91400</v>
          </cell>
          <cell r="I35">
            <v>81034</v>
          </cell>
          <cell r="J35">
            <v>10366</v>
          </cell>
          <cell r="K35">
            <v>28187</v>
          </cell>
        </row>
        <row r="36">
          <cell r="A36" t="str">
            <v>Newcastle upon Tyne</v>
          </cell>
          <cell r="B36">
            <v>215673</v>
          </cell>
          <cell r="C36">
            <v>123079</v>
          </cell>
          <cell r="D36">
            <v>112381</v>
          </cell>
          <cell r="E36">
            <v>10698</v>
          </cell>
          <cell r="F36">
            <v>92594</v>
          </cell>
          <cell r="G36">
            <v>174495</v>
          </cell>
          <cell r="H36">
            <v>120182</v>
          </cell>
          <cell r="I36">
            <v>109484</v>
          </cell>
          <cell r="J36">
            <v>10698</v>
          </cell>
          <cell r="K36">
            <v>54313</v>
          </cell>
        </row>
        <row r="37">
          <cell r="A37" t="str">
            <v>North Tyneside</v>
          </cell>
          <cell r="B37">
            <v>153384</v>
          </cell>
          <cell r="C37">
            <v>93890</v>
          </cell>
          <cell r="D37">
            <v>88298</v>
          </cell>
          <cell r="E37">
            <v>5592</v>
          </cell>
          <cell r="F37">
            <v>59494</v>
          </cell>
          <cell r="G37">
            <v>119429</v>
          </cell>
          <cell r="H37">
            <v>92915</v>
          </cell>
          <cell r="I37">
            <v>87323</v>
          </cell>
          <cell r="J37">
            <v>5592</v>
          </cell>
          <cell r="K37">
            <v>26514</v>
          </cell>
        </row>
        <row r="38">
          <cell r="A38" t="str">
            <v>South Tyneside</v>
          </cell>
          <cell r="B38">
            <v>122752</v>
          </cell>
          <cell r="C38">
            <v>66190</v>
          </cell>
          <cell r="D38">
            <v>59103</v>
          </cell>
          <cell r="E38">
            <v>7087</v>
          </cell>
          <cell r="F38">
            <v>56562</v>
          </cell>
          <cell r="G38">
            <v>89222</v>
          </cell>
          <cell r="H38">
            <v>64728</v>
          </cell>
          <cell r="I38">
            <v>57641</v>
          </cell>
          <cell r="J38">
            <v>7087</v>
          </cell>
          <cell r="K38">
            <v>24494</v>
          </cell>
        </row>
        <row r="39">
          <cell r="A39" t="str">
            <v>Sunderland</v>
          </cell>
          <cell r="B39">
            <v>230022</v>
          </cell>
          <cell r="C39">
            <v>119924</v>
          </cell>
          <cell r="D39">
            <v>107530</v>
          </cell>
          <cell r="E39">
            <v>12394</v>
          </cell>
          <cell r="F39">
            <v>110098</v>
          </cell>
          <cell r="G39">
            <v>175038</v>
          </cell>
          <cell r="H39">
            <v>118656</v>
          </cell>
          <cell r="I39">
            <v>106262</v>
          </cell>
          <cell r="J39">
            <v>12394</v>
          </cell>
          <cell r="K39">
            <v>56382</v>
          </cell>
        </row>
        <row r="42">
          <cell r="A42" t="str">
            <v xml:space="preserve">NORTH WEST </v>
          </cell>
          <cell r="B42">
            <v>5358996</v>
          </cell>
          <cell r="C42">
            <v>3210837</v>
          </cell>
          <cell r="D42">
            <v>3004675</v>
          </cell>
          <cell r="E42">
            <v>206162</v>
          </cell>
          <cell r="F42">
            <v>2148159</v>
          </cell>
          <cell r="G42">
            <v>4171807</v>
          </cell>
          <cell r="H42">
            <v>3138464</v>
          </cell>
          <cell r="I42">
            <v>2933309</v>
          </cell>
          <cell r="J42">
            <v>205155</v>
          </cell>
          <cell r="K42">
            <v>1033343</v>
          </cell>
        </row>
        <row r="44">
          <cell r="A44" t="str">
            <v>Blackburn with Darwen UA</v>
          </cell>
          <cell r="B44">
            <v>103835</v>
          </cell>
          <cell r="C44">
            <v>53921</v>
          </cell>
          <cell r="D44">
            <v>50509</v>
          </cell>
          <cell r="E44">
            <v>3412</v>
          </cell>
          <cell r="F44">
            <v>49914</v>
          </cell>
          <cell r="G44">
            <v>80279</v>
          </cell>
          <cell r="H44">
            <v>53218</v>
          </cell>
          <cell r="I44">
            <v>49806</v>
          </cell>
          <cell r="J44">
            <v>3412</v>
          </cell>
          <cell r="K44">
            <v>27061</v>
          </cell>
        </row>
        <row r="45">
          <cell r="A45" t="str">
            <v>Blackpool UA</v>
          </cell>
          <cell r="B45">
            <v>107878</v>
          </cell>
          <cell r="C45">
            <v>62544</v>
          </cell>
          <cell r="D45">
            <v>60521</v>
          </cell>
          <cell r="E45">
            <v>2023</v>
          </cell>
          <cell r="F45">
            <v>45334</v>
          </cell>
          <cell r="G45">
            <v>77861</v>
          </cell>
          <cell r="H45">
            <v>60388</v>
          </cell>
          <cell r="I45">
            <v>58631</v>
          </cell>
          <cell r="J45">
            <v>1757</v>
          </cell>
          <cell r="K45">
            <v>17473</v>
          </cell>
        </row>
        <row r="46">
          <cell r="A46" t="str">
            <v>Halton UA</v>
          </cell>
          <cell r="B46">
            <v>95111</v>
          </cell>
          <cell r="C46">
            <v>56817</v>
          </cell>
          <cell r="D46">
            <v>50238</v>
          </cell>
          <cell r="E46">
            <v>6579</v>
          </cell>
          <cell r="F46">
            <v>38294</v>
          </cell>
          <cell r="G46">
            <v>77646</v>
          </cell>
          <cell r="H46">
            <v>56287</v>
          </cell>
          <cell r="I46">
            <v>49708</v>
          </cell>
          <cell r="J46">
            <v>6579</v>
          </cell>
          <cell r="K46">
            <v>21359</v>
          </cell>
        </row>
        <row r="47">
          <cell r="A47" t="str">
            <v>Warrington UA</v>
          </cell>
          <cell r="B47">
            <v>151222</v>
          </cell>
          <cell r="C47">
            <v>101058</v>
          </cell>
          <cell r="D47">
            <v>98867</v>
          </cell>
          <cell r="E47">
            <v>2191</v>
          </cell>
          <cell r="F47">
            <v>50164</v>
          </cell>
          <cell r="G47">
            <v>121612</v>
          </cell>
          <cell r="H47">
            <v>99466</v>
          </cell>
          <cell r="I47">
            <v>97275</v>
          </cell>
          <cell r="J47">
            <v>2191</v>
          </cell>
          <cell r="K47">
            <v>22146</v>
          </cell>
        </row>
        <row r="49">
          <cell r="A49" t="str">
            <v>Cheshire</v>
          </cell>
          <cell r="B49">
            <v>545498</v>
          </cell>
          <cell r="C49">
            <v>342979</v>
          </cell>
          <cell r="D49">
            <v>325749</v>
          </cell>
          <cell r="E49">
            <v>17230</v>
          </cell>
          <cell r="F49">
            <v>202519</v>
          </cell>
          <cell r="G49">
            <v>424647</v>
          </cell>
          <cell r="H49">
            <v>333183</v>
          </cell>
          <cell r="I49">
            <v>316209</v>
          </cell>
          <cell r="J49">
            <v>16974</v>
          </cell>
          <cell r="K49">
            <v>91464</v>
          </cell>
        </row>
        <row r="50">
          <cell r="A50" t="str">
            <v>Chester</v>
          </cell>
          <cell r="B50">
            <v>96676</v>
          </cell>
          <cell r="C50">
            <v>63811</v>
          </cell>
          <cell r="D50">
            <v>61001</v>
          </cell>
          <cell r="E50">
            <v>2810</v>
          </cell>
          <cell r="F50">
            <v>32865</v>
          </cell>
          <cell r="G50">
            <v>79738</v>
          </cell>
          <cell r="H50">
            <v>61098</v>
          </cell>
          <cell r="I50">
            <v>58288</v>
          </cell>
          <cell r="J50">
            <v>2810</v>
          </cell>
          <cell r="K50">
            <v>18640</v>
          </cell>
        </row>
        <row r="51">
          <cell r="A51" t="str">
            <v>Congleton</v>
          </cell>
          <cell r="B51">
            <v>71963</v>
          </cell>
          <cell r="C51">
            <v>49494</v>
          </cell>
          <cell r="D51">
            <v>47920</v>
          </cell>
          <cell r="E51">
            <v>1574</v>
          </cell>
          <cell r="F51">
            <v>22469</v>
          </cell>
          <cell r="G51">
            <v>60442</v>
          </cell>
          <cell r="H51">
            <v>48785</v>
          </cell>
          <cell r="I51">
            <v>47211</v>
          </cell>
          <cell r="J51">
            <v>1574</v>
          </cell>
          <cell r="K51">
            <v>11657</v>
          </cell>
        </row>
        <row r="52">
          <cell r="A52" t="str">
            <v>Crewe and Nantwich</v>
          </cell>
          <cell r="B52">
            <v>93330</v>
          </cell>
          <cell r="C52">
            <v>56696</v>
          </cell>
          <cell r="D52">
            <v>52845</v>
          </cell>
          <cell r="E52">
            <v>3851</v>
          </cell>
          <cell r="F52">
            <v>36634</v>
          </cell>
          <cell r="G52">
            <v>68920</v>
          </cell>
          <cell r="H52">
            <v>54424</v>
          </cell>
          <cell r="I52">
            <v>50573</v>
          </cell>
          <cell r="J52">
            <v>3851</v>
          </cell>
          <cell r="K52">
            <v>14496</v>
          </cell>
        </row>
        <row r="53">
          <cell r="A53" t="str">
            <v>Ellesmere Port and Neston</v>
          </cell>
          <cell r="B53">
            <v>64316</v>
          </cell>
          <cell r="C53">
            <v>37956</v>
          </cell>
          <cell r="D53">
            <v>35070</v>
          </cell>
          <cell r="E53">
            <v>2886</v>
          </cell>
          <cell r="F53">
            <v>26360</v>
          </cell>
          <cell r="G53">
            <v>49728</v>
          </cell>
          <cell r="H53">
            <v>36495</v>
          </cell>
          <cell r="I53">
            <v>33609</v>
          </cell>
          <cell r="J53">
            <v>2886</v>
          </cell>
          <cell r="K53">
            <v>13233</v>
          </cell>
        </row>
        <row r="54">
          <cell r="A54" t="str">
            <v>Macclesfield</v>
          </cell>
          <cell r="B54">
            <v>125249</v>
          </cell>
          <cell r="C54">
            <v>75558</v>
          </cell>
          <cell r="D54">
            <v>72141</v>
          </cell>
          <cell r="E54">
            <v>3417</v>
          </cell>
          <cell r="F54">
            <v>49691</v>
          </cell>
          <cell r="G54">
            <v>91173</v>
          </cell>
          <cell r="H54">
            <v>73185</v>
          </cell>
          <cell r="I54">
            <v>70024</v>
          </cell>
          <cell r="J54">
            <v>3161</v>
          </cell>
          <cell r="K54">
            <v>17988</v>
          </cell>
        </row>
        <row r="55">
          <cell r="A55" t="str">
            <v>Vale Royal</v>
          </cell>
          <cell r="B55">
            <v>93964</v>
          </cell>
          <cell r="C55">
            <v>59464</v>
          </cell>
          <cell r="D55">
            <v>56772</v>
          </cell>
          <cell r="E55">
            <v>2692</v>
          </cell>
          <cell r="F55">
            <v>34500</v>
          </cell>
          <cell r="G55">
            <v>74646</v>
          </cell>
          <cell r="H55">
            <v>59196</v>
          </cell>
          <cell r="I55">
            <v>56504</v>
          </cell>
          <cell r="J55">
            <v>2692</v>
          </cell>
          <cell r="K55">
            <v>15450</v>
          </cell>
        </row>
        <row r="57">
          <cell r="A57" t="str">
            <v xml:space="preserve">Cumbria </v>
          </cell>
          <cell r="B57">
            <v>397273</v>
          </cell>
          <cell r="C57">
            <v>244301</v>
          </cell>
          <cell r="D57">
            <v>229893</v>
          </cell>
          <cell r="E57">
            <v>14408</v>
          </cell>
          <cell r="F57">
            <v>152972</v>
          </cell>
          <cell r="G57">
            <v>307023</v>
          </cell>
          <cell r="H57">
            <v>237283</v>
          </cell>
          <cell r="I57">
            <v>222875</v>
          </cell>
          <cell r="J57">
            <v>14408</v>
          </cell>
          <cell r="K57">
            <v>69740</v>
          </cell>
        </row>
        <row r="58">
          <cell r="A58" t="str">
            <v>Allerdale</v>
          </cell>
          <cell r="B58">
            <v>78835</v>
          </cell>
          <cell r="C58">
            <v>45427</v>
          </cell>
          <cell r="D58">
            <v>41622</v>
          </cell>
          <cell r="E58">
            <v>3805</v>
          </cell>
          <cell r="F58">
            <v>33408</v>
          </cell>
          <cell r="G58">
            <v>61423</v>
          </cell>
          <cell r="H58">
            <v>44751</v>
          </cell>
          <cell r="I58">
            <v>40946</v>
          </cell>
          <cell r="J58">
            <v>3805</v>
          </cell>
          <cell r="K58">
            <v>16672</v>
          </cell>
        </row>
        <row r="59">
          <cell r="A59" t="str">
            <v>Barrow-in-Furness</v>
          </cell>
          <cell r="B59">
            <v>55162</v>
          </cell>
          <cell r="C59">
            <v>30857</v>
          </cell>
          <cell r="D59">
            <v>28123</v>
          </cell>
          <cell r="E59">
            <v>2734</v>
          </cell>
          <cell r="F59">
            <v>24305</v>
          </cell>
          <cell r="G59">
            <v>42189</v>
          </cell>
          <cell r="H59">
            <v>30426</v>
          </cell>
          <cell r="I59">
            <v>27692</v>
          </cell>
          <cell r="J59">
            <v>2734</v>
          </cell>
          <cell r="K59">
            <v>11763</v>
          </cell>
        </row>
        <row r="60">
          <cell r="A60" t="str">
            <v>Carlisle</v>
          </cell>
          <cell r="B60">
            <v>80693</v>
          </cell>
          <cell r="C60">
            <v>56481</v>
          </cell>
          <cell r="D60">
            <v>53881</v>
          </cell>
          <cell r="E60">
            <v>2600</v>
          </cell>
          <cell r="F60">
            <v>24212</v>
          </cell>
          <cell r="G60">
            <v>67696</v>
          </cell>
          <cell r="H60">
            <v>56269</v>
          </cell>
          <cell r="I60">
            <v>53669</v>
          </cell>
          <cell r="J60">
            <v>2600</v>
          </cell>
          <cell r="K60">
            <v>11427</v>
          </cell>
        </row>
        <row r="61">
          <cell r="A61" t="str">
            <v>Copeland</v>
          </cell>
          <cell r="B61">
            <v>55032</v>
          </cell>
          <cell r="C61">
            <v>37021</v>
          </cell>
          <cell r="D61">
            <v>34195</v>
          </cell>
          <cell r="E61">
            <v>2826</v>
          </cell>
          <cell r="F61">
            <v>18011</v>
          </cell>
          <cell r="G61">
            <v>45743</v>
          </cell>
          <cell r="H61">
            <v>35824</v>
          </cell>
          <cell r="I61">
            <v>32998</v>
          </cell>
          <cell r="J61">
            <v>2826</v>
          </cell>
          <cell r="K61">
            <v>9919</v>
          </cell>
        </row>
        <row r="62">
          <cell r="A62" t="str">
            <v>Eden</v>
          </cell>
          <cell r="B62">
            <v>42751</v>
          </cell>
          <cell r="C62">
            <v>25484</v>
          </cell>
          <cell r="D62">
            <v>24317</v>
          </cell>
          <cell r="E62">
            <v>1167</v>
          </cell>
          <cell r="F62">
            <v>17267</v>
          </cell>
          <cell r="G62">
            <v>29399</v>
          </cell>
          <cell r="H62">
            <v>23723</v>
          </cell>
          <cell r="I62">
            <v>22556</v>
          </cell>
          <cell r="J62">
            <v>1167</v>
          </cell>
          <cell r="K62">
            <v>5676</v>
          </cell>
        </row>
        <row r="63">
          <cell r="A63" t="str">
            <v>South Lakeland</v>
          </cell>
          <cell r="B63">
            <v>84800</v>
          </cell>
          <cell r="C63">
            <v>49031</v>
          </cell>
          <cell r="D63">
            <v>47755</v>
          </cell>
          <cell r="E63">
            <v>1276</v>
          </cell>
          <cell r="F63">
            <v>35769</v>
          </cell>
          <cell r="G63">
            <v>60573</v>
          </cell>
          <cell r="H63">
            <v>46290</v>
          </cell>
          <cell r="I63">
            <v>45014</v>
          </cell>
          <cell r="J63">
            <v>1276</v>
          </cell>
          <cell r="K63">
            <v>14283</v>
          </cell>
        </row>
        <row r="65">
          <cell r="A65" t="str">
            <v>Greater Manchester (Met County)</v>
          </cell>
          <cell r="B65">
            <v>2005361</v>
          </cell>
          <cell r="C65">
            <v>1222948</v>
          </cell>
          <cell r="D65">
            <v>1148951</v>
          </cell>
          <cell r="E65">
            <v>73997</v>
          </cell>
          <cell r="F65">
            <v>782413</v>
          </cell>
          <cell r="G65">
            <v>1599160</v>
          </cell>
          <cell r="H65">
            <v>1200100</v>
          </cell>
          <cell r="I65">
            <v>1126103</v>
          </cell>
          <cell r="J65">
            <v>73997</v>
          </cell>
          <cell r="K65">
            <v>399060</v>
          </cell>
        </row>
        <row r="66">
          <cell r="A66" t="str">
            <v>Bolton</v>
          </cell>
          <cell r="B66">
            <v>203890</v>
          </cell>
          <cell r="C66">
            <v>126029</v>
          </cell>
          <cell r="D66">
            <v>120003</v>
          </cell>
          <cell r="E66">
            <v>6026</v>
          </cell>
          <cell r="F66">
            <v>77861</v>
          </cell>
          <cell r="G66">
            <v>160137</v>
          </cell>
          <cell r="H66">
            <v>122526</v>
          </cell>
          <cell r="I66">
            <v>116500</v>
          </cell>
          <cell r="J66">
            <v>6026</v>
          </cell>
          <cell r="K66">
            <v>37611</v>
          </cell>
        </row>
        <row r="67">
          <cell r="A67" t="str">
            <v>Bury</v>
          </cell>
          <cell r="B67">
            <v>138434</v>
          </cell>
          <cell r="C67">
            <v>96307</v>
          </cell>
          <cell r="D67">
            <v>93053</v>
          </cell>
          <cell r="E67">
            <v>3254</v>
          </cell>
          <cell r="F67">
            <v>42127</v>
          </cell>
          <cell r="G67">
            <v>115408</v>
          </cell>
          <cell r="H67">
            <v>94888</v>
          </cell>
          <cell r="I67">
            <v>91634</v>
          </cell>
          <cell r="J67">
            <v>3254</v>
          </cell>
          <cell r="K67">
            <v>20520</v>
          </cell>
        </row>
        <row r="68">
          <cell r="A68" t="str">
            <v>Manchester</v>
          </cell>
          <cell r="B68">
            <v>334282</v>
          </cell>
          <cell r="C68">
            <v>168013</v>
          </cell>
          <cell r="D68">
            <v>149285</v>
          </cell>
          <cell r="E68">
            <v>18728</v>
          </cell>
          <cell r="F68">
            <v>166269</v>
          </cell>
          <cell r="G68">
            <v>259339</v>
          </cell>
          <cell r="H68">
            <v>164691</v>
          </cell>
          <cell r="I68">
            <v>145963</v>
          </cell>
          <cell r="J68">
            <v>18728</v>
          </cell>
          <cell r="K68">
            <v>94648</v>
          </cell>
        </row>
        <row r="69">
          <cell r="A69" t="str">
            <v xml:space="preserve">Oldham </v>
          </cell>
          <cell r="B69">
            <v>165256</v>
          </cell>
          <cell r="C69">
            <v>105647</v>
          </cell>
          <cell r="D69">
            <v>98536</v>
          </cell>
          <cell r="E69">
            <v>7111</v>
          </cell>
          <cell r="F69">
            <v>59609</v>
          </cell>
          <cell r="G69">
            <v>134643</v>
          </cell>
          <cell r="H69">
            <v>104252</v>
          </cell>
          <cell r="I69">
            <v>97141</v>
          </cell>
          <cell r="J69">
            <v>7111</v>
          </cell>
          <cell r="K69">
            <v>30391</v>
          </cell>
        </row>
        <row r="70">
          <cell r="A70" t="str">
            <v>Rochdale</v>
          </cell>
          <cell r="B70">
            <v>164725</v>
          </cell>
          <cell r="C70">
            <v>98201</v>
          </cell>
          <cell r="D70">
            <v>92282</v>
          </cell>
          <cell r="E70">
            <v>5919</v>
          </cell>
          <cell r="F70">
            <v>66524</v>
          </cell>
          <cell r="G70">
            <v>129096</v>
          </cell>
          <cell r="H70">
            <v>97164</v>
          </cell>
          <cell r="I70">
            <v>91245</v>
          </cell>
          <cell r="J70">
            <v>5919</v>
          </cell>
          <cell r="K70">
            <v>31932</v>
          </cell>
        </row>
        <row r="71">
          <cell r="A71" t="str">
            <v>Salford</v>
          </cell>
          <cell r="B71">
            <v>166286</v>
          </cell>
          <cell r="C71">
            <v>94990</v>
          </cell>
          <cell r="D71">
            <v>90411</v>
          </cell>
          <cell r="E71">
            <v>4579</v>
          </cell>
          <cell r="F71">
            <v>71296</v>
          </cell>
          <cell r="G71">
            <v>131822</v>
          </cell>
          <cell r="H71">
            <v>93774</v>
          </cell>
          <cell r="I71">
            <v>89195</v>
          </cell>
          <cell r="J71">
            <v>4579</v>
          </cell>
          <cell r="K71">
            <v>38048</v>
          </cell>
        </row>
        <row r="72">
          <cell r="A72" t="str">
            <v>Stockport</v>
          </cell>
          <cell r="B72">
            <v>229387</v>
          </cell>
          <cell r="C72">
            <v>156324</v>
          </cell>
          <cell r="D72">
            <v>148830</v>
          </cell>
          <cell r="E72">
            <v>7494</v>
          </cell>
          <cell r="F72">
            <v>73063</v>
          </cell>
          <cell r="G72">
            <v>184017</v>
          </cell>
          <cell r="H72">
            <v>153647</v>
          </cell>
          <cell r="I72">
            <v>146153</v>
          </cell>
          <cell r="J72">
            <v>7494</v>
          </cell>
          <cell r="K72">
            <v>30370</v>
          </cell>
        </row>
        <row r="73">
          <cell r="A73" t="str">
            <v>Tameside</v>
          </cell>
          <cell r="B73">
            <v>183972</v>
          </cell>
          <cell r="C73">
            <v>120888</v>
          </cell>
          <cell r="D73">
            <v>113057</v>
          </cell>
          <cell r="E73">
            <v>7831</v>
          </cell>
          <cell r="F73">
            <v>63084</v>
          </cell>
          <cell r="G73">
            <v>150125</v>
          </cell>
          <cell r="H73">
            <v>118915</v>
          </cell>
          <cell r="I73">
            <v>111084</v>
          </cell>
          <cell r="J73">
            <v>7831</v>
          </cell>
          <cell r="K73">
            <v>31210</v>
          </cell>
        </row>
        <row r="74">
          <cell r="A74" t="str">
            <v>Trafford</v>
          </cell>
          <cell r="B74">
            <v>172686</v>
          </cell>
          <cell r="C74">
            <v>105003</v>
          </cell>
          <cell r="D74">
            <v>99455</v>
          </cell>
          <cell r="E74">
            <v>5548</v>
          </cell>
          <cell r="F74">
            <v>67683</v>
          </cell>
          <cell r="G74">
            <v>133150</v>
          </cell>
          <cell r="H74">
            <v>100614</v>
          </cell>
          <cell r="I74">
            <v>95066</v>
          </cell>
          <cell r="J74">
            <v>5548</v>
          </cell>
          <cell r="K74">
            <v>32536</v>
          </cell>
        </row>
        <row r="75">
          <cell r="A75" t="str">
            <v>Wigan</v>
          </cell>
          <cell r="B75">
            <v>246443</v>
          </cell>
          <cell r="C75">
            <v>151546</v>
          </cell>
          <cell r="D75">
            <v>144039</v>
          </cell>
          <cell r="E75">
            <v>7507</v>
          </cell>
          <cell r="F75">
            <v>94897</v>
          </cell>
          <cell r="G75">
            <v>201423</v>
          </cell>
          <cell r="H75">
            <v>149629</v>
          </cell>
          <cell r="I75">
            <v>142122</v>
          </cell>
          <cell r="J75">
            <v>7507</v>
          </cell>
          <cell r="K75">
            <v>51794</v>
          </cell>
        </row>
        <row r="77">
          <cell r="A77" t="str">
            <v>Lancashire</v>
          </cell>
          <cell r="B77">
            <v>867601</v>
          </cell>
          <cell r="C77">
            <v>535164</v>
          </cell>
          <cell r="D77">
            <v>512599</v>
          </cell>
          <cell r="E77">
            <v>22565</v>
          </cell>
          <cell r="F77">
            <v>332437</v>
          </cell>
          <cell r="G77">
            <v>660420</v>
          </cell>
          <cell r="H77">
            <v>522549</v>
          </cell>
          <cell r="I77">
            <v>500232</v>
          </cell>
          <cell r="J77">
            <v>22317</v>
          </cell>
          <cell r="K77">
            <v>137871</v>
          </cell>
        </row>
        <row r="78">
          <cell r="A78" t="str">
            <v>Burnley</v>
          </cell>
          <cell r="B78">
            <v>68860</v>
          </cell>
          <cell r="C78">
            <v>37563</v>
          </cell>
          <cell r="D78">
            <v>35480</v>
          </cell>
          <cell r="E78">
            <v>2083</v>
          </cell>
          <cell r="F78">
            <v>31297</v>
          </cell>
          <cell r="G78">
            <v>51760</v>
          </cell>
          <cell r="H78">
            <v>37022</v>
          </cell>
          <cell r="I78">
            <v>34939</v>
          </cell>
          <cell r="J78">
            <v>2083</v>
          </cell>
          <cell r="K78">
            <v>14738</v>
          </cell>
        </row>
        <row r="79">
          <cell r="A79" t="str">
            <v>Chorley</v>
          </cell>
          <cell r="B79">
            <v>76686</v>
          </cell>
          <cell r="C79">
            <v>51166</v>
          </cell>
          <cell r="D79">
            <v>49549</v>
          </cell>
          <cell r="E79">
            <v>1617</v>
          </cell>
          <cell r="F79">
            <v>25520</v>
          </cell>
          <cell r="G79">
            <v>59486</v>
          </cell>
          <cell r="H79">
            <v>50430</v>
          </cell>
          <cell r="I79">
            <v>48813</v>
          </cell>
          <cell r="J79">
            <v>1617</v>
          </cell>
          <cell r="K79">
            <v>9056</v>
          </cell>
        </row>
        <row r="80">
          <cell r="A80" t="str">
            <v>Fylde</v>
          </cell>
          <cell r="B80">
            <v>57947</v>
          </cell>
          <cell r="C80">
            <v>33528</v>
          </cell>
          <cell r="D80">
            <v>32431</v>
          </cell>
          <cell r="E80">
            <v>1097</v>
          </cell>
          <cell r="F80">
            <v>24419</v>
          </cell>
          <cell r="G80">
            <v>38672</v>
          </cell>
          <cell r="H80">
            <v>31718</v>
          </cell>
          <cell r="I80">
            <v>30621</v>
          </cell>
          <cell r="J80">
            <v>1097</v>
          </cell>
          <cell r="K80">
            <v>6954</v>
          </cell>
        </row>
        <row r="81">
          <cell r="A81" t="str">
            <v>Hyndburn</v>
          </cell>
          <cell r="B81">
            <v>58508</v>
          </cell>
          <cell r="C81">
            <v>35757</v>
          </cell>
          <cell r="D81">
            <v>34471</v>
          </cell>
          <cell r="E81">
            <v>1286</v>
          </cell>
          <cell r="F81">
            <v>22751</v>
          </cell>
          <cell r="G81">
            <v>46723</v>
          </cell>
          <cell r="H81">
            <v>34876</v>
          </cell>
          <cell r="I81">
            <v>33590</v>
          </cell>
          <cell r="J81">
            <v>1286</v>
          </cell>
          <cell r="K81">
            <v>11847</v>
          </cell>
        </row>
        <row r="82">
          <cell r="A82" t="str">
            <v>Lancaster</v>
          </cell>
          <cell r="B82">
            <v>107935</v>
          </cell>
          <cell r="C82">
            <v>63745</v>
          </cell>
          <cell r="D82">
            <v>58724</v>
          </cell>
          <cell r="E82">
            <v>5021</v>
          </cell>
          <cell r="F82">
            <v>44190</v>
          </cell>
          <cell r="G82">
            <v>78226</v>
          </cell>
          <cell r="H82">
            <v>61732</v>
          </cell>
          <cell r="I82">
            <v>56711</v>
          </cell>
          <cell r="J82">
            <v>5021</v>
          </cell>
          <cell r="K82">
            <v>16494</v>
          </cell>
        </row>
        <row r="83">
          <cell r="A83" t="str">
            <v>Pendle</v>
          </cell>
          <cell r="B83">
            <v>58211</v>
          </cell>
          <cell r="C83">
            <v>37928</v>
          </cell>
          <cell r="D83">
            <v>36656</v>
          </cell>
          <cell r="E83">
            <v>1272</v>
          </cell>
          <cell r="F83">
            <v>20283</v>
          </cell>
          <cell r="G83">
            <v>49894</v>
          </cell>
          <cell r="H83">
            <v>37535</v>
          </cell>
          <cell r="I83">
            <v>36263</v>
          </cell>
          <cell r="J83">
            <v>1272</v>
          </cell>
          <cell r="K83">
            <v>12359</v>
          </cell>
        </row>
        <row r="84">
          <cell r="A84" t="str">
            <v>Preston</v>
          </cell>
          <cell r="B84">
            <v>103231</v>
          </cell>
          <cell r="C84">
            <v>59659</v>
          </cell>
          <cell r="D84">
            <v>56581</v>
          </cell>
          <cell r="E84">
            <v>3078</v>
          </cell>
          <cell r="F84">
            <v>43572</v>
          </cell>
          <cell r="G84">
            <v>78968</v>
          </cell>
          <cell r="H84">
            <v>58591</v>
          </cell>
          <cell r="I84">
            <v>55513</v>
          </cell>
          <cell r="J84">
            <v>3078</v>
          </cell>
          <cell r="K84">
            <v>20377</v>
          </cell>
        </row>
        <row r="85">
          <cell r="A85" t="str">
            <v>Ribble Valley</v>
          </cell>
          <cell r="B85">
            <v>39373</v>
          </cell>
          <cell r="C85">
            <v>25361</v>
          </cell>
          <cell r="D85">
            <v>24286</v>
          </cell>
          <cell r="E85">
            <v>1075</v>
          </cell>
          <cell r="F85">
            <v>14012</v>
          </cell>
          <cell r="G85">
            <v>30000</v>
          </cell>
          <cell r="H85">
            <v>24392</v>
          </cell>
          <cell r="I85">
            <v>23565</v>
          </cell>
          <cell r="J85">
            <v>827</v>
          </cell>
          <cell r="K85">
            <v>5608</v>
          </cell>
        </row>
        <row r="86">
          <cell r="A86" t="str">
            <v>Rossendale</v>
          </cell>
          <cell r="B86">
            <v>50800</v>
          </cell>
          <cell r="C86">
            <v>36175</v>
          </cell>
          <cell r="D86">
            <v>34930</v>
          </cell>
          <cell r="E86">
            <v>1245</v>
          </cell>
          <cell r="F86">
            <v>14625</v>
          </cell>
          <cell r="G86">
            <v>41262</v>
          </cell>
          <cell r="H86">
            <v>35946</v>
          </cell>
          <cell r="I86">
            <v>34701</v>
          </cell>
          <cell r="J86">
            <v>1245</v>
          </cell>
          <cell r="K86">
            <v>5316</v>
          </cell>
        </row>
        <row r="87">
          <cell r="A87" t="str">
            <v>South Ribble</v>
          </cell>
          <cell r="B87">
            <v>77971</v>
          </cell>
          <cell r="C87">
            <v>54153</v>
          </cell>
          <cell r="D87">
            <v>52010</v>
          </cell>
          <cell r="E87">
            <v>2143</v>
          </cell>
          <cell r="F87">
            <v>23818</v>
          </cell>
          <cell r="G87">
            <v>60919</v>
          </cell>
          <cell r="H87">
            <v>53504</v>
          </cell>
          <cell r="I87">
            <v>51361</v>
          </cell>
          <cell r="J87">
            <v>2143</v>
          </cell>
          <cell r="K87">
            <v>7415</v>
          </cell>
        </row>
        <row r="88">
          <cell r="A88" t="str">
            <v>West Lancashire</v>
          </cell>
          <cell r="B88">
            <v>88413</v>
          </cell>
          <cell r="C88">
            <v>54397</v>
          </cell>
          <cell r="D88">
            <v>52219</v>
          </cell>
          <cell r="E88">
            <v>2178</v>
          </cell>
          <cell r="F88">
            <v>34016</v>
          </cell>
          <cell r="G88">
            <v>68433</v>
          </cell>
          <cell r="H88">
            <v>52881</v>
          </cell>
          <cell r="I88">
            <v>50703</v>
          </cell>
          <cell r="J88">
            <v>2178</v>
          </cell>
          <cell r="K88">
            <v>15552</v>
          </cell>
        </row>
        <row r="89">
          <cell r="A89" t="str">
            <v>Wyre</v>
          </cell>
          <cell r="B89">
            <v>79666</v>
          </cell>
          <cell r="C89">
            <v>45732</v>
          </cell>
          <cell r="D89">
            <v>45262</v>
          </cell>
          <cell r="E89">
            <v>470</v>
          </cell>
          <cell r="F89">
            <v>33934</v>
          </cell>
          <cell r="G89">
            <v>56077</v>
          </cell>
          <cell r="H89">
            <v>43922</v>
          </cell>
          <cell r="I89">
            <v>43452</v>
          </cell>
          <cell r="J89">
            <v>470</v>
          </cell>
          <cell r="K89">
            <v>12155</v>
          </cell>
        </row>
        <row r="91">
          <cell r="A91" t="str">
            <v>Merseyside (Met County)</v>
          </cell>
          <cell r="B91">
            <v>1085217</v>
          </cell>
          <cell r="C91">
            <v>591105</v>
          </cell>
          <cell r="D91">
            <v>527348</v>
          </cell>
          <cell r="E91">
            <v>63757</v>
          </cell>
          <cell r="F91">
            <v>494112</v>
          </cell>
          <cell r="G91">
            <v>823159</v>
          </cell>
          <cell r="H91">
            <v>575990</v>
          </cell>
          <cell r="I91">
            <v>512470</v>
          </cell>
          <cell r="J91">
            <v>63520</v>
          </cell>
          <cell r="K91">
            <v>247169</v>
          </cell>
        </row>
        <row r="92">
          <cell r="A92" t="str">
            <v xml:space="preserve">Knowsley </v>
          </cell>
          <cell r="B92">
            <v>112951</v>
          </cell>
          <cell r="C92">
            <v>58039</v>
          </cell>
          <cell r="D92">
            <v>47436</v>
          </cell>
          <cell r="E92">
            <v>10603</v>
          </cell>
          <cell r="F92">
            <v>54912</v>
          </cell>
          <cell r="G92">
            <v>88342</v>
          </cell>
          <cell r="H92">
            <v>57306</v>
          </cell>
          <cell r="I92">
            <v>46703</v>
          </cell>
          <cell r="J92">
            <v>10603</v>
          </cell>
          <cell r="K92">
            <v>31036</v>
          </cell>
        </row>
        <row r="93">
          <cell r="A93" t="str">
            <v>Liverpool</v>
          </cell>
          <cell r="B93">
            <v>351057</v>
          </cell>
          <cell r="C93">
            <v>184986</v>
          </cell>
          <cell r="D93">
            <v>159981</v>
          </cell>
          <cell r="E93">
            <v>25005</v>
          </cell>
          <cell r="F93">
            <v>166071</v>
          </cell>
          <cell r="G93">
            <v>275891</v>
          </cell>
          <cell r="H93">
            <v>180576</v>
          </cell>
          <cell r="I93">
            <v>155571</v>
          </cell>
          <cell r="J93">
            <v>25005</v>
          </cell>
          <cell r="K93">
            <v>95315</v>
          </cell>
        </row>
        <row r="94">
          <cell r="A94" t="str">
            <v>St. Helens</v>
          </cell>
          <cell r="B94">
            <v>140026</v>
          </cell>
          <cell r="C94">
            <v>84162</v>
          </cell>
          <cell r="D94">
            <v>77622</v>
          </cell>
          <cell r="E94">
            <v>6540</v>
          </cell>
          <cell r="F94">
            <v>55864</v>
          </cell>
          <cell r="G94">
            <v>108215</v>
          </cell>
          <cell r="H94">
            <v>82677</v>
          </cell>
          <cell r="I94">
            <v>76137</v>
          </cell>
          <cell r="J94">
            <v>6540</v>
          </cell>
          <cell r="K94">
            <v>25538</v>
          </cell>
        </row>
        <row r="95">
          <cell r="A95" t="str">
            <v>Sefton</v>
          </cell>
          <cell r="B95">
            <v>223918</v>
          </cell>
          <cell r="C95">
            <v>125553</v>
          </cell>
          <cell r="D95">
            <v>116069</v>
          </cell>
          <cell r="E95">
            <v>9484</v>
          </cell>
          <cell r="F95">
            <v>98365</v>
          </cell>
          <cell r="G95">
            <v>164154</v>
          </cell>
          <cell r="H95">
            <v>122309</v>
          </cell>
          <cell r="I95">
            <v>112825</v>
          </cell>
          <cell r="J95">
            <v>9484</v>
          </cell>
          <cell r="K95">
            <v>41845</v>
          </cell>
        </row>
        <row r="96">
          <cell r="A96" t="str">
            <v>Wirral</v>
          </cell>
          <cell r="B96">
            <v>257265</v>
          </cell>
          <cell r="C96">
            <v>138365</v>
          </cell>
          <cell r="D96">
            <v>126240</v>
          </cell>
          <cell r="E96">
            <v>12125</v>
          </cell>
          <cell r="F96">
            <v>118900</v>
          </cell>
          <cell r="G96">
            <v>186557</v>
          </cell>
          <cell r="H96">
            <v>133122</v>
          </cell>
          <cell r="I96">
            <v>121234</v>
          </cell>
          <cell r="J96">
            <v>11888</v>
          </cell>
          <cell r="K96">
            <v>53435</v>
          </cell>
        </row>
        <row r="98">
          <cell r="A98" t="str">
            <v>YORKSHIRE AND THE HUMBER</v>
          </cell>
          <cell r="B98">
            <v>3943062</v>
          </cell>
          <cell r="C98">
            <v>2452954</v>
          </cell>
          <cell r="D98">
            <v>2283070</v>
          </cell>
          <cell r="E98">
            <v>169884</v>
          </cell>
          <cell r="F98">
            <v>1490108</v>
          </cell>
          <cell r="G98">
            <v>3061295</v>
          </cell>
          <cell r="H98">
            <v>2398763</v>
          </cell>
          <cell r="I98">
            <v>2230329</v>
          </cell>
          <cell r="J98">
            <v>168434</v>
          </cell>
          <cell r="K98">
            <v>662532</v>
          </cell>
        </row>
        <row r="100">
          <cell r="A100" t="str">
            <v>East Riding of Yorkshire UA</v>
          </cell>
          <cell r="B100">
            <v>246649</v>
          </cell>
          <cell r="C100">
            <v>151486</v>
          </cell>
          <cell r="D100">
            <v>143884</v>
          </cell>
          <cell r="E100">
            <v>7602</v>
          </cell>
          <cell r="F100">
            <v>95163</v>
          </cell>
          <cell r="G100">
            <v>182825</v>
          </cell>
          <cell r="H100">
            <v>146155</v>
          </cell>
          <cell r="I100">
            <v>138813</v>
          </cell>
          <cell r="J100">
            <v>7342</v>
          </cell>
          <cell r="K100">
            <v>36670</v>
          </cell>
        </row>
        <row r="101">
          <cell r="A101" t="str">
            <v>Kingston upon Hull, City of UA</v>
          </cell>
          <cell r="B101">
            <v>197994</v>
          </cell>
          <cell r="C101">
            <v>117237</v>
          </cell>
          <cell r="D101">
            <v>101346</v>
          </cell>
          <cell r="E101">
            <v>15891</v>
          </cell>
          <cell r="F101">
            <v>80757</v>
          </cell>
          <cell r="G101">
            <v>153760</v>
          </cell>
          <cell r="H101">
            <v>115103</v>
          </cell>
          <cell r="I101">
            <v>99212</v>
          </cell>
          <cell r="J101">
            <v>15891</v>
          </cell>
          <cell r="K101">
            <v>38657</v>
          </cell>
        </row>
        <row r="102">
          <cell r="A102" t="str">
            <v>North East Lincolnshire UA</v>
          </cell>
          <cell r="B102">
            <v>116508</v>
          </cell>
          <cell r="C102">
            <v>68623</v>
          </cell>
          <cell r="D102">
            <v>61845</v>
          </cell>
          <cell r="E102">
            <v>6778</v>
          </cell>
          <cell r="F102">
            <v>47885</v>
          </cell>
          <cell r="G102">
            <v>91411</v>
          </cell>
          <cell r="H102">
            <v>67185</v>
          </cell>
          <cell r="I102">
            <v>60636</v>
          </cell>
          <cell r="J102">
            <v>6549</v>
          </cell>
          <cell r="K102">
            <v>24226</v>
          </cell>
        </row>
        <row r="103">
          <cell r="A103" t="str">
            <v>North Lincolnshire UA</v>
          </cell>
          <cell r="B103">
            <v>120833</v>
          </cell>
          <cell r="C103">
            <v>78219</v>
          </cell>
          <cell r="D103">
            <v>71233</v>
          </cell>
          <cell r="E103">
            <v>6986</v>
          </cell>
          <cell r="F103">
            <v>42614</v>
          </cell>
          <cell r="G103">
            <v>97424</v>
          </cell>
          <cell r="H103">
            <v>77745</v>
          </cell>
          <cell r="I103">
            <v>70759</v>
          </cell>
          <cell r="J103">
            <v>6986</v>
          </cell>
          <cell r="K103">
            <v>19679</v>
          </cell>
        </row>
        <row r="104">
          <cell r="A104" t="str">
            <v>York UA</v>
          </cell>
          <cell r="B104">
            <v>143994</v>
          </cell>
          <cell r="C104">
            <v>88917</v>
          </cell>
          <cell r="D104">
            <v>83782</v>
          </cell>
          <cell r="E104">
            <v>5135</v>
          </cell>
          <cell r="F104">
            <v>55077</v>
          </cell>
          <cell r="G104">
            <v>106439</v>
          </cell>
          <cell r="H104">
            <v>86553</v>
          </cell>
          <cell r="I104">
            <v>81418</v>
          </cell>
          <cell r="J104">
            <v>5135</v>
          </cell>
          <cell r="K104">
            <v>19886</v>
          </cell>
        </row>
        <row r="106">
          <cell r="A106" t="str">
            <v>North Yorkshire</v>
          </cell>
          <cell r="B106">
            <v>447807</v>
          </cell>
          <cell r="C106">
            <v>288761</v>
          </cell>
          <cell r="D106">
            <v>281019</v>
          </cell>
          <cell r="E106">
            <v>7742</v>
          </cell>
          <cell r="F106">
            <v>159046</v>
          </cell>
          <cell r="G106">
            <v>338017</v>
          </cell>
          <cell r="H106">
            <v>278176</v>
          </cell>
          <cell r="I106">
            <v>270434</v>
          </cell>
          <cell r="J106">
            <v>7742</v>
          </cell>
          <cell r="K106">
            <v>59841</v>
          </cell>
        </row>
        <row r="107">
          <cell r="A107" t="str">
            <v>Craven</v>
          </cell>
          <cell r="B107">
            <v>41278</v>
          </cell>
          <cell r="C107">
            <v>29056</v>
          </cell>
          <cell r="D107">
            <v>27921</v>
          </cell>
          <cell r="E107">
            <v>1135</v>
          </cell>
          <cell r="F107">
            <v>12222</v>
          </cell>
          <cell r="G107">
            <v>29990</v>
          </cell>
          <cell r="H107">
            <v>27598</v>
          </cell>
          <cell r="I107">
            <v>26463</v>
          </cell>
          <cell r="J107">
            <v>1135</v>
          </cell>
          <cell r="K107">
            <v>2392</v>
          </cell>
        </row>
        <row r="108">
          <cell r="A108" t="str">
            <v>Hambleton</v>
          </cell>
          <cell r="B108">
            <v>71084</v>
          </cell>
          <cell r="C108">
            <v>46113</v>
          </cell>
          <cell r="D108">
            <v>45084</v>
          </cell>
          <cell r="E108">
            <v>1029</v>
          </cell>
          <cell r="F108">
            <v>24971</v>
          </cell>
          <cell r="G108">
            <v>54064</v>
          </cell>
          <cell r="H108">
            <v>44559</v>
          </cell>
          <cell r="I108">
            <v>43530</v>
          </cell>
          <cell r="J108">
            <v>1029</v>
          </cell>
          <cell r="K108">
            <v>9505</v>
          </cell>
        </row>
        <row r="109">
          <cell r="A109" t="str">
            <v>Harrogate</v>
          </cell>
          <cell r="B109">
            <v>114858</v>
          </cell>
          <cell r="C109">
            <v>79762</v>
          </cell>
          <cell r="D109">
            <v>77739</v>
          </cell>
          <cell r="E109">
            <v>2023</v>
          </cell>
          <cell r="F109">
            <v>35096</v>
          </cell>
          <cell r="G109">
            <v>89500</v>
          </cell>
          <cell r="H109">
            <v>75082</v>
          </cell>
          <cell r="I109">
            <v>73059</v>
          </cell>
          <cell r="J109">
            <v>2023</v>
          </cell>
          <cell r="K109">
            <v>14418</v>
          </cell>
        </row>
        <row r="110">
          <cell r="A110" t="str">
            <v>Richmondshire</v>
          </cell>
          <cell r="B110">
            <v>37673</v>
          </cell>
          <cell r="C110">
            <v>26266</v>
          </cell>
          <cell r="D110">
            <v>25991</v>
          </cell>
          <cell r="E110">
            <v>275</v>
          </cell>
          <cell r="F110">
            <v>11407</v>
          </cell>
          <cell r="G110">
            <v>30770</v>
          </cell>
          <cell r="H110">
            <v>25700</v>
          </cell>
          <cell r="I110">
            <v>25425</v>
          </cell>
          <cell r="J110">
            <v>275</v>
          </cell>
          <cell r="K110">
            <v>5070</v>
          </cell>
        </row>
        <row r="111">
          <cell r="A111" t="str">
            <v>Ryedale</v>
          </cell>
          <cell r="B111">
            <v>39399</v>
          </cell>
          <cell r="C111">
            <v>22509</v>
          </cell>
          <cell r="D111">
            <v>22236</v>
          </cell>
          <cell r="E111">
            <v>273</v>
          </cell>
          <cell r="F111">
            <v>16890</v>
          </cell>
          <cell r="G111">
            <v>25834</v>
          </cell>
          <cell r="H111">
            <v>21712</v>
          </cell>
          <cell r="I111">
            <v>21439</v>
          </cell>
          <cell r="J111">
            <v>273</v>
          </cell>
          <cell r="K111">
            <v>4122</v>
          </cell>
        </row>
        <row r="112">
          <cell r="A112" t="str">
            <v>Scarborough</v>
          </cell>
          <cell r="B112">
            <v>84394</v>
          </cell>
          <cell r="C112">
            <v>48305</v>
          </cell>
          <cell r="D112">
            <v>46269</v>
          </cell>
          <cell r="E112">
            <v>2036</v>
          </cell>
          <cell r="F112">
            <v>36089</v>
          </cell>
          <cell r="G112">
            <v>62360</v>
          </cell>
          <cell r="H112">
            <v>47010</v>
          </cell>
          <cell r="I112">
            <v>44974</v>
          </cell>
          <cell r="J112">
            <v>2036</v>
          </cell>
          <cell r="K112">
            <v>15350</v>
          </cell>
        </row>
        <row r="113">
          <cell r="A113" t="str">
            <v>Selby</v>
          </cell>
          <cell r="B113">
            <v>59121</v>
          </cell>
          <cell r="C113">
            <v>36750</v>
          </cell>
          <cell r="D113">
            <v>35779</v>
          </cell>
          <cell r="E113">
            <v>971</v>
          </cell>
          <cell r="F113">
            <v>22371</v>
          </cell>
          <cell r="G113">
            <v>45499</v>
          </cell>
          <cell r="H113">
            <v>36515</v>
          </cell>
          <cell r="I113">
            <v>35544</v>
          </cell>
          <cell r="J113">
            <v>971</v>
          </cell>
          <cell r="K113">
            <v>8984</v>
          </cell>
        </row>
        <row r="115">
          <cell r="A115" t="str">
            <v>South Yorkshire (Met County)</v>
          </cell>
          <cell r="B115">
            <v>1016151</v>
          </cell>
          <cell r="C115">
            <v>616886</v>
          </cell>
          <cell r="D115">
            <v>561386</v>
          </cell>
          <cell r="E115">
            <v>55500</v>
          </cell>
          <cell r="F115">
            <v>399265</v>
          </cell>
          <cell r="G115">
            <v>800247</v>
          </cell>
          <cell r="H115">
            <v>605927</v>
          </cell>
          <cell r="I115">
            <v>550893</v>
          </cell>
          <cell r="J115">
            <v>55034</v>
          </cell>
          <cell r="K115">
            <v>194320</v>
          </cell>
        </row>
        <row r="116">
          <cell r="A116" t="str">
            <v>Barnsley</v>
          </cell>
          <cell r="B116">
            <v>183231</v>
          </cell>
          <cell r="C116">
            <v>107015</v>
          </cell>
          <cell r="D116">
            <v>94973</v>
          </cell>
          <cell r="E116">
            <v>12042</v>
          </cell>
          <cell r="F116">
            <v>76216</v>
          </cell>
          <cell r="G116">
            <v>145575</v>
          </cell>
          <cell r="H116">
            <v>104496</v>
          </cell>
          <cell r="I116">
            <v>92454</v>
          </cell>
          <cell r="J116">
            <v>12042</v>
          </cell>
          <cell r="K116">
            <v>41079</v>
          </cell>
        </row>
        <row r="117">
          <cell r="A117" t="str">
            <v>Doncaster</v>
          </cell>
          <cell r="B117">
            <v>225449</v>
          </cell>
          <cell r="C117">
            <v>138656</v>
          </cell>
          <cell r="D117">
            <v>126878</v>
          </cell>
          <cell r="E117">
            <v>11778</v>
          </cell>
          <cell r="F117">
            <v>86793</v>
          </cell>
          <cell r="G117">
            <v>176890</v>
          </cell>
          <cell r="H117">
            <v>136458</v>
          </cell>
          <cell r="I117">
            <v>124930</v>
          </cell>
          <cell r="J117">
            <v>11528</v>
          </cell>
          <cell r="K117">
            <v>40432</v>
          </cell>
        </row>
        <row r="118">
          <cell r="A118" t="str">
            <v xml:space="preserve">Rotherham </v>
          </cell>
          <cell r="B118">
            <v>194818</v>
          </cell>
          <cell r="C118">
            <v>118976</v>
          </cell>
          <cell r="D118">
            <v>106572</v>
          </cell>
          <cell r="E118">
            <v>12404</v>
          </cell>
          <cell r="F118">
            <v>75842</v>
          </cell>
          <cell r="G118">
            <v>153067</v>
          </cell>
          <cell r="H118">
            <v>117601</v>
          </cell>
          <cell r="I118">
            <v>105197</v>
          </cell>
          <cell r="J118">
            <v>12404</v>
          </cell>
          <cell r="K118">
            <v>35466</v>
          </cell>
        </row>
        <row r="119">
          <cell r="A119" t="str">
            <v>Sheffield</v>
          </cell>
          <cell r="B119">
            <v>412653</v>
          </cell>
          <cell r="C119">
            <v>252239</v>
          </cell>
          <cell r="D119">
            <v>232963</v>
          </cell>
          <cell r="E119">
            <v>19276</v>
          </cell>
          <cell r="F119">
            <v>160414</v>
          </cell>
          <cell r="G119">
            <v>324715</v>
          </cell>
          <cell r="H119">
            <v>247372</v>
          </cell>
          <cell r="I119">
            <v>228312</v>
          </cell>
          <cell r="J119">
            <v>19060</v>
          </cell>
          <cell r="K119">
            <v>77343</v>
          </cell>
        </row>
        <row r="121">
          <cell r="A121" t="str">
            <v>West Yorkshire (Met County)</v>
          </cell>
          <cell r="B121">
            <v>1653126</v>
          </cell>
          <cell r="C121">
            <v>1042825</v>
          </cell>
          <cell r="D121">
            <v>978575</v>
          </cell>
          <cell r="E121">
            <v>64250</v>
          </cell>
          <cell r="F121">
            <v>610301</v>
          </cell>
          <cell r="G121">
            <v>1291172</v>
          </cell>
          <cell r="H121">
            <v>1021919</v>
          </cell>
          <cell r="I121">
            <v>958164</v>
          </cell>
          <cell r="J121">
            <v>63755</v>
          </cell>
          <cell r="K121">
            <v>269253</v>
          </cell>
        </row>
        <row r="122">
          <cell r="A122" t="str">
            <v xml:space="preserve">Bradford </v>
          </cell>
          <cell r="B122">
            <v>369859</v>
          </cell>
          <cell r="C122">
            <v>215886</v>
          </cell>
          <cell r="D122">
            <v>198604</v>
          </cell>
          <cell r="E122">
            <v>17282</v>
          </cell>
          <cell r="F122">
            <v>153973</v>
          </cell>
          <cell r="G122">
            <v>274976</v>
          </cell>
          <cell r="H122">
            <v>211101</v>
          </cell>
          <cell r="I122">
            <v>193819</v>
          </cell>
          <cell r="J122">
            <v>17282</v>
          </cell>
          <cell r="K122">
            <v>63875</v>
          </cell>
        </row>
        <row r="123">
          <cell r="A123" t="str">
            <v>Calderdale</v>
          </cell>
          <cell r="B123">
            <v>149044</v>
          </cell>
          <cell r="C123">
            <v>96740</v>
          </cell>
          <cell r="D123">
            <v>90884</v>
          </cell>
          <cell r="E123">
            <v>5856</v>
          </cell>
          <cell r="F123">
            <v>52304</v>
          </cell>
          <cell r="G123">
            <v>117940</v>
          </cell>
          <cell r="H123">
            <v>95223</v>
          </cell>
          <cell r="I123">
            <v>89367</v>
          </cell>
          <cell r="J123">
            <v>5856</v>
          </cell>
          <cell r="K123">
            <v>22717</v>
          </cell>
        </row>
        <row r="124">
          <cell r="A124" t="str">
            <v xml:space="preserve">Kirklees </v>
          </cell>
          <cell r="B124">
            <v>304362</v>
          </cell>
          <cell r="C124">
            <v>198374</v>
          </cell>
          <cell r="D124">
            <v>186236</v>
          </cell>
          <cell r="E124">
            <v>12138</v>
          </cell>
          <cell r="F124">
            <v>105988</v>
          </cell>
          <cell r="G124">
            <v>246356</v>
          </cell>
          <cell r="H124">
            <v>195736</v>
          </cell>
          <cell r="I124">
            <v>183835</v>
          </cell>
          <cell r="J124">
            <v>11901</v>
          </cell>
          <cell r="K124">
            <v>50620</v>
          </cell>
        </row>
        <row r="125">
          <cell r="A125" t="str">
            <v xml:space="preserve">Leeds </v>
          </cell>
          <cell r="B125">
            <v>575994</v>
          </cell>
          <cell r="C125">
            <v>375598</v>
          </cell>
          <cell r="D125">
            <v>354748</v>
          </cell>
          <cell r="E125">
            <v>20850</v>
          </cell>
          <cell r="F125">
            <v>200396</v>
          </cell>
          <cell r="G125">
            <v>449746</v>
          </cell>
          <cell r="H125">
            <v>365022</v>
          </cell>
          <cell r="I125">
            <v>344430</v>
          </cell>
          <cell r="J125">
            <v>20592</v>
          </cell>
          <cell r="K125">
            <v>84724</v>
          </cell>
        </row>
        <row r="126">
          <cell r="A126" t="str">
            <v>Wakefield</v>
          </cell>
          <cell r="B126">
            <v>253867</v>
          </cell>
          <cell r="C126">
            <v>156227</v>
          </cell>
          <cell r="D126">
            <v>148103</v>
          </cell>
          <cell r="E126">
            <v>8124</v>
          </cell>
          <cell r="F126">
            <v>97640</v>
          </cell>
          <cell r="G126">
            <v>202154</v>
          </cell>
          <cell r="H126">
            <v>154837</v>
          </cell>
          <cell r="I126">
            <v>146713</v>
          </cell>
          <cell r="J126">
            <v>8124</v>
          </cell>
          <cell r="K126">
            <v>47317</v>
          </cell>
        </row>
        <row r="128">
          <cell r="A128" t="str">
            <v>EAST MIDLANDS</v>
          </cell>
          <cell r="B128">
            <v>3278350</v>
          </cell>
          <cell r="C128">
            <v>2084514</v>
          </cell>
          <cell r="D128">
            <v>1977666</v>
          </cell>
          <cell r="E128">
            <v>106848</v>
          </cell>
          <cell r="F128">
            <v>1193836</v>
          </cell>
          <cell r="G128">
            <v>2545253</v>
          </cell>
          <cell r="H128">
            <v>2032116</v>
          </cell>
          <cell r="I128">
            <v>1925506</v>
          </cell>
          <cell r="J128">
            <v>106610</v>
          </cell>
          <cell r="K128">
            <v>513137</v>
          </cell>
        </row>
        <row r="130">
          <cell r="A130" t="str">
            <v xml:space="preserve">Derby UA </v>
          </cell>
          <cell r="B130">
            <v>186220</v>
          </cell>
          <cell r="C130">
            <v>111294</v>
          </cell>
          <cell r="D130">
            <v>103988</v>
          </cell>
          <cell r="E130">
            <v>7306</v>
          </cell>
          <cell r="F130">
            <v>74926</v>
          </cell>
          <cell r="G130">
            <v>140757</v>
          </cell>
          <cell r="H130">
            <v>109101</v>
          </cell>
          <cell r="I130">
            <v>101795</v>
          </cell>
          <cell r="J130">
            <v>7306</v>
          </cell>
          <cell r="K130">
            <v>31656</v>
          </cell>
        </row>
        <row r="131">
          <cell r="A131" t="str">
            <v>Leicester UA</v>
          </cell>
          <cell r="B131">
            <v>217828</v>
          </cell>
          <cell r="C131">
            <v>124371</v>
          </cell>
          <cell r="D131">
            <v>113879</v>
          </cell>
          <cell r="E131">
            <v>10492</v>
          </cell>
          <cell r="F131">
            <v>93457</v>
          </cell>
          <cell r="G131">
            <v>166659</v>
          </cell>
          <cell r="H131">
            <v>122487</v>
          </cell>
          <cell r="I131">
            <v>111995</v>
          </cell>
          <cell r="J131">
            <v>10492</v>
          </cell>
          <cell r="K131">
            <v>44172</v>
          </cell>
        </row>
        <row r="132">
          <cell r="A132" t="str">
            <v>Nottingham UA</v>
          </cell>
          <cell r="B132">
            <v>229311</v>
          </cell>
          <cell r="C132">
            <v>131832</v>
          </cell>
          <cell r="D132">
            <v>121630</v>
          </cell>
          <cell r="E132">
            <v>10202</v>
          </cell>
          <cell r="F132">
            <v>97479</v>
          </cell>
          <cell r="G132">
            <v>181054</v>
          </cell>
          <cell r="H132">
            <v>129105</v>
          </cell>
          <cell r="I132">
            <v>118903</v>
          </cell>
          <cell r="J132">
            <v>10202</v>
          </cell>
          <cell r="K132">
            <v>51949</v>
          </cell>
        </row>
        <row r="133">
          <cell r="A133" t="str">
            <v xml:space="preserve">Rutland UA </v>
          </cell>
          <cell r="B133">
            <v>26265</v>
          </cell>
          <cell r="C133">
            <v>14254</v>
          </cell>
          <cell r="D133">
            <v>13929</v>
          </cell>
          <cell r="E133">
            <v>325</v>
          </cell>
          <cell r="F133">
            <v>12011</v>
          </cell>
          <cell r="G133">
            <v>17484</v>
          </cell>
          <cell r="H133">
            <v>13641</v>
          </cell>
          <cell r="I133">
            <v>13316</v>
          </cell>
          <cell r="J133">
            <v>325</v>
          </cell>
          <cell r="K133">
            <v>3843</v>
          </cell>
        </row>
        <row r="135">
          <cell r="A135" t="str">
            <v>Derbyshire</v>
          </cell>
          <cell r="B135">
            <v>584351</v>
          </cell>
          <cell r="C135">
            <v>361166</v>
          </cell>
          <cell r="D135">
            <v>342944</v>
          </cell>
          <cell r="E135">
            <v>18222</v>
          </cell>
          <cell r="F135">
            <v>223185</v>
          </cell>
          <cell r="G135">
            <v>448184</v>
          </cell>
          <cell r="H135">
            <v>354132</v>
          </cell>
          <cell r="I135">
            <v>335910</v>
          </cell>
          <cell r="J135">
            <v>18222</v>
          </cell>
          <cell r="K135">
            <v>94052</v>
          </cell>
        </row>
        <row r="136">
          <cell r="A136" t="str">
            <v>Amber Valley</v>
          </cell>
          <cell r="B136">
            <v>91433</v>
          </cell>
          <cell r="C136">
            <v>55829</v>
          </cell>
          <cell r="D136">
            <v>53243</v>
          </cell>
          <cell r="E136">
            <v>2586</v>
          </cell>
          <cell r="F136">
            <v>35604</v>
          </cell>
          <cell r="G136">
            <v>68953</v>
          </cell>
          <cell r="H136">
            <v>54437</v>
          </cell>
          <cell r="I136">
            <v>51851</v>
          </cell>
          <cell r="J136">
            <v>2586</v>
          </cell>
          <cell r="K136">
            <v>14516</v>
          </cell>
        </row>
        <row r="137">
          <cell r="A137" t="str">
            <v>Bolsover</v>
          </cell>
          <cell r="B137">
            <v>53171</v>
          </cell>
          <cell r="C137">
            <v>30402</v>
          </cell>
          <cell r="D137">
            <v>28120</v>
          </cell>
          <cell r="E137">
            <v>2282</v>
          </cell>
          <cell r="F137">
            <v>22769</v>
          </cell>
          <cell r="G137">
            <v>39829</v>
          </cell>
          <cell r="H137">
            <v>30183</v>
          </cell>
          <cell r="I137">
            <v>27901</v>
          </cell>
          <cell r="J137">
            <v>2282</v>
          </cell>
          <cell r="K137">
            <v>9646</v>
          </cell>
        </row>
        <row r="138">
          <cell r="A138" t="str">
            <v>Chesterfield</v>
          </cell>
          <cell r="B138">
            <v>80801</v>
          </cell>
          <cell r="C138">
            <v>46633</v>
          </cell>
          <cell r="D138">
            <v>42585</v>
          </cell>
          <cell r="E138">
            <v>4048</v>
          </cell>
          <cell r="F138">
            <v>34168</v>
          </cell>
          <cell r="G138">
            <v>61432</v>
          </cell>
          <cell r="H138">
            <v>45508</v>
          </cell>
          <cell r="I138">
            <v>41460</v>
          </cell>
          <cell r="J138">
            <v>4048</v>
          </cell>
          <cell r="K138">
            <v>15924</v>
          </cell>
        </row>
        <row r="139">
          <cell r="A139" t="str">
            <v>Derbyshire Dales</v>
          </cell>
          <cell r="B139">
            <v>55767</v>
          </cell>
          <cell r="C139">
            <v>36333</v>
          </cell>
          <cell r="D139">
            <v>34718</v>
          </cell>
          <cell r="E139">
            <v>1615</v>
          </cell>
          <cell r="F139">
            <v>19434</v>
          </cell>
          <cell r="G139">
            <v>42644</v>
          </cell>
          <cell r="H139">
            <v>35353</v>
          </cell>
          <cell r="I139">
            <v>33738</v>
          </cell>
          <cell r="J139">
            <v>1615</v>
          </cell>
          <cell r="K139">
            <v>7291</v>
          </cell>
        </row>
        <row r="140">
          <cell r="A140" t="str">
            <v>Erewash</v>
          </cell>
          <cell r="B140">
            <v>85037</v>
          </cell>
          <cell r="C140">
            <v>54413</v>
          </cell>
          <cell r="D140">
            <v>53232</v>
          </cell>
          <cell r="E140">
            <v>1181</v>
          </cell>
          <cell r="F140">
            <v>30624</v>
          </cell>
          <cell r="G140">
            <v>64211</v>
          </cell>
          <cell r="H140">
            <v>53181</v>
          </cell>
          <cell r="I140">
            <v>52000</v>
          </cell>
          <cell r="J140">
            <v>1181</v>
          </cell>
          <cell r="K140">
            <v>11030</v>
          </cell>
        </row>
        <row r="141">
          <cell r="A141" t="str">
            <v>High Peak</v>
          </cell>
          <cell r="B141">
            <v>71438</v>
          </cell>
          <cell r="C141">
            <v>47611</v>
          </cell>
          <cell r="D141">
            <v>44666</v>
          </cell>
          <cell r="E141">
            <v>2945</v>
          </cell>
          <cell r="F141">
            <v>23827</v>
          </cell>
          <cell r="G141">
            <v>56637</v>
          </cell>
          <cell r="H141">
            <v>46267</v>
          </cell>
          <cell r="I141">
            <v>43322</v>
          </cell>
          <cell r="J141">
            <v>2945</v>
          </cell>
          <cell r="K141">
            <v>10370</v>
          </cell>
        </row>
        <row r="142">
          <cell r="A142" t="str">
            <v>North East Derbyshire</v>
          </cell>
          <cell r="B142">
            <v>80916</v>
          </cell>
          <cell r="C142">
            <v>50071</v>
          </cell>
          <cell r="D142">
            <v>48091</v>
          </cell>
          <cell r="E142">
            <v>1980</v>
          </cell>
          <cell r="F142">
            <v>30845</v>
          </cell>
          <cell r="G142">
            <v>62250</v>
          </cell>
          <cell r="H142">
            <v>49854</v>
          </cell>
          <cell r="I142">
            <v>47874</v>
          </cell>
          <cell r="J142">
            <v>1980</v>
          </cell>
          <cell r="K142">
            <v>12396</v>
          </cell>
        </row>
        <row r="143">
          <cell r="A143" t="str">
            <v>South Derbyshire</v>
          </cell>
          <cell r="B143">
            <v>65788</v>
          </cell>
          <cell r="C143">
            <v>39874</v>
          </cell>
          <cell r="D143">
            <v>38289</v>
          </cell>
          <cell r="E143">
            <v>1585</v>
          </cell>
          <cell r="F143">
            <v>25914</v>
          </cell>
          <cell r="G143">
            <v>52228</v>
          </cell>
          <cell r="H143">
            <v>39349</v>
          </cell>
          <cell r="I143">
            <v>37764</v>
          </cell>
          <cell r="J143">
            <v>1585</v>
          </cell>
          <cell r="K143">
            <v>12879</v>
          </cell>
        </row>
        <row r="145">
          <cell r="A145" t="str">
            <v>Leicestershire</v>
          </cell>
          <cell r="B145">
            <v>481731</v>
          </cell>
          <cell r="C145">
            <v>334408</v>
          </cell>
          <cell r="D145">
            <v>323220</v>
          </cell>
          <cell r="E145">
            <v>11188</v>
          </cell>
          <cell r="F145">
            <v>147323</v>
          </cell>
          <cell r="G145">
            <v>378181</v>
          </cell>
          <cell r="H145">
            <v>325007</v>
          </cell>
          <cell r="I145">
            <v>313819</v>
          </cell>
          <cell r="J145">
            <v>11188</v>
          </cell>
          <cell r="K145">
            <v>53174</v>
          </cell>
        </row>
        <row r="146">
          <cell r="A146" t="str">
            <v>Blaby</v>
          </cell>
          <cell r="B146">
            <v>70528</v>
          </cell>
          <cell r="C146">
            <v>48455</v>
          </cell>
          <cell r="D146">
            <v>46387</v>
          </cell>
          <cell r="E146">
            <v>2068</v>
          </cell>
          <cell r="F146">
            <v>22073</v>
          </cell>
          <cell r="G146">
            <v>54981</v>
          </cell>
          <cell r="H146">
            <v>46662</v>
          </cell>
          <cell r="I146">
            <v>44594</v>
          </cell>
          <cell r="J146">
            <v>2068</v>
          </cell>
          <cell r="K146">
            <v>8319</v>
          </cell>
        </row>
        <row r="147">
          <cell r="A147" t="str">
            <v>Charnwood</v>
          </cell>
          <cell r="B147">
            <v>122223</v>
          </cell>
          <cell r="C147">
            <v>84122</v>
          </cell>
          <cell r="D147">
            <v>81787</v>
          </cell>
          <cell r="E147">
            <v>2335</v>
          </cell>
          <cell r="F147">
            <v>38101</v>
          </cell>
          <cell r="G147">
            <v>98159</v>
          </cell>
          <cell r="H147">
            <v>82911</v>
          </cell>
          <cell r="I147">
            <v>80576</v>
          </cell>
          <cell r="J147">
            <v>2335</v>
          </cell>
          <cell r="K147">
            <v>15248</v>
          </cell>
        </row>
        <row r="148">
          <cell r="A148" t="str">
            <v>Harborough</v>
          </cell>
          <cell r="B148">
            <v>58024</v>
          </cell>
          <cell r="C148">
            <v>44771</v>
          </cell>
          <cell r="D148">
            <v>43986</v>
          </cell>
          <cell r="E148">
            <v>785</v>
          </cell>
          <cell r="F148">
            <v>13253</v>
          </cell>
          <cell r="G148">
            <v>47274</v>
          </cell>
          <cell r="H148">
            <v>42253</v>
          </cell>
          <cell r="I148">
            <v>41468</v>
          </cell>
          <cell r="J148">
            <v>785</v>
          </cell>
          <cell r="K148">
            <v>5021</v>
          </cell>
        </row>
        <row r="149">
          <cell r="A149" t="str">
            <v>Hinckley and Bosworth</v>
          </cell>
          <cell r="B149">
            <v>81363</v>
          </cell>
          <cell r="C149">
            <v>58977</v>
          </cell>
          <cell r="D149">
            <v>56110</v>
          </cell>
          <cell r="E149">
            <v>2867</v>
          </cell>
          <cell r="F149">
            <v>22386</v>
          </cell>
          <cell r="G149">
            <v>64658</v>
          </cell>
          <cell r="H149">
            <v>58354</v>
          </cell>
          <cell r="I149">
            <v>55487</v>
          </cell>
          <cell r="J149">
            <v>2867</v>
          </cell>
          <cell r="K149">
            <v>6304</v>
          </cell>
        </row>
        <row r="150">
          <cell r="A150" t="str">
            <v>Melton</v>
          </cell>
          <cell r="B150">
            <v>37334</v>
          </cell>
          <cell r="C150">
            <v>26429</v>
          </cell>
          <cell r="D150">
            <v>26146</v>
          </cell>
          <cell r="E150">
            <v>283</v>
          </cell>
          <cell r="F150">
            <v>10905</v>
          </cell>
          <cell r="G150">
            <v>29798</v>
          </cell>
          <cell r="H150">
            <v>25639</v>
          </cell>
          <cell r="I150">
            <v>25356</v>
          </cell>
          <cell r="J150">
            <v>283</v>
          </cell>
          <cell r="K150">
            <v>4159</v>
          </cell>
        </row>
        <row r="151">
          <cell r="A151" t="str">
            <v>North West Leicestershire</v>
          </cell>
          <cell r="B151">
            <v>69401</v>
          </cell>
          <cell r="C151">
            <v>44004</v>
          </cell>
          <cell r="D151">
            <v>41963</v>
          </cell>
          <cell r="E151">
            <v>2041</v>
          </cell>
          <cell r="F151">
            <v>25397</v>
          </cell>
          <cell r="G151">
            <v>52559</v>
          </cell>
          <cell r="H151">
            <v>42781</v>
          </cell>
          <cell r="I151">
            <v>40740</v>
          </cell>
          <cell r="J151">
            <v>2041</v>
          </cell>
          <cell r="K151">
            <v>9778</v>
          </cell>
        </row>
        <row r="152">
          <cell r="A152" t="str">
            <v>Oadby and Wigston</v>
          </cell>
          <cell r="B152">
            <v>42858</v>
          </cell>
          <cell r="C152">
            <v>27650</v>
          </cell>
          <cell r="D152">
            <v>26841</v>
          </cell>
          <cell r="E152">
            <v>809</v>
          </cell>
          <cell r="F152">
            <v>15208</v>
          </cell>
          <cell r="G152">
            <v>30752</v>
          </cell>
          <cell r="H152">
            <v>26407</v>
          </cell>
          <cell r="I152">
            <v>25598</v>
          </cell>
          <cell r="J152">
            <v>809</v>
          </cell>
          <cell r="K152">
            <v>4345</v>
          </cell>
        </row>
        <row r="154">
          <cell r="A154" t="str">
            <v xml:space="preserve">Lincolnshire </v>
          </cell>
          <cell r="B154">
            <v>490388</v>
          </cell>
          <cell r="C154">
            <v>307650</v>
          </cell>
          <cell r="D154">
            <v>293192</v>
          </cell>
          <cell r="E154">
            <v>14458</v>
          </cell>
          <cell r="F154">
            <v>182738</v>
          </cell>
          <cell r="G154">
            <v>376047</v>
          </cell>
          <cell r="H154">
            <v>296820</v>
          </cell>
          <cell r="I154">
            <v>282362</v>
          </cell>
          <cell r="J154">
            <v>14458</v>
          </cell>
          <cell r="K154">
            <v>79227</v>
          </cell>
        </row>
        <row r="155">
          <cell r="A155" t="str">
            <v>Boston</v>
          </cell>
          <cell r="B155">
            <v>46752</v>
          </cell>
          <cell r="C155">
            <v>27834</v>
          </cell>
          <cell r="D155">
            <v>26391</v>
          </cell>
          <cell r="E155">
            <v>1443</v>
          </cell>
          <cell r="F155">
            <v>18918</v>
          </cell>
          <cell r="G155">
            <v>34205</v>
          </cell>
          <cell r="H155">
            <v>26118</v>
          </cell>
          <cell r="I155">
            <v>24675</v>
          </cell>
          <cell r="J155">
            <v>1443</v>
          </cell>
          <cell r="K155">
            <v>8087</v>
          </cell>
        </row>
        <row r="156">
          <cell r="A156" t="str">
            <v>East Lindsey</v>
          </cell>
          <cell r="B156">
            <v>100556</v>
          </cell>
          <cell r="C156">
            <v>57715</v>
          </cell>
          <cell r="D156">
            <v>55500</v>
          </cell>
          <cell r="E156">
            <v>2215</v>
          </cell>
          <cell r="F156">
            <v>42841</v>
          </cell>
          <cell r="G156">
            <v>71417</v>
          </cell>
          <cell r="H156">
            <v>54561</v>
          </cell>
          <cell r="I156">
            <v>52346</v>
          </cell>
          <cell r="J156">
            <v>2215</v>
          </cell>
          <cell r="K156">
            <v>16856</v>
          </cell>
        </row>
        <row r="157">
          <cell r="A157" t="str">
            <v>Lincoln</v>
          </cell>
          <cell r="B157">
            <v>65938</v>
          </cell>
          <cell r="C157">
            <v>35955</v>
          </cell>
          <cell r="D157">
            <v>34741</v>
          </cell>
          <cell r="E157">
            <v>1214</v>
          </cell>
          <cell r="F157">
            <v>29983</v>
          </cell>
          <cell r="G157">
            <v>46735</v>
          </cell>
          <cell r="H157">
            <v>35143</v>
          </cell>
          <cell r="I157">
            <v>33929</v>
          </cell>
          <cell r="J157">
            <v>1214</v>
          </cell>
          <cell r="K157">
            <v>11592</v>
          </cell>
        </row>
        <row r="158">
          <cell r="A158" t="str">
            <v>North Kesteven</v>
          </cell>
          <cell r="B158">
            <v>67620</v>
          </cell>
          <cell r="C158">
            <v>47179</v>
          </cell>
          <cell r="D158">
            <v>45641</v>
          </cell>
          <cell r="E158">
            <v>1538</v>
          </cell>
          <cell r="F158">
            <v>20441</v>
          </cell>
          <cell r="G158">
            <v>56293</v>
          </cell>
          <cell r="H158">
            <v>46201</v>
          </cell>
          <cell r="I158">
            <v>44663</v>
          </cell>
          <cell r="J158">
            <v>1538</v>
          </cell>
          <cell r="K158">
            <v>10092</v>
          </cell>
        </row>
        <row r="159">
          <cell r="A159" t="str">
            <v>South Holland</v>
          </cell>
          <cell r="B159">
            <v>57313</v>
          </cell>
          <cell r="C159">
            <v>33540</v>
          </cell>
          <cell r="D159">
            <v>32478</v>
          </cell>
          <cell r="E159">
            <v>1062</v>
          </cell>
          <cell r="F159">
            <v>23773</v>
          </cell>
          <cell r="G159">
            <v>41691</v>
          </cell>
          <cell r="H159">
            <v>32730</v>
          </cell>
          <cell r="I159">
            <v>31668</v>
          </cell>
          <cell r="J159">
            <v>1062</v>
          </cell>
          <cell r="K159">
            <v>8961</v>
          </cell>
        </row>
        <row r="160">
          <cell r="A160" t="str">
            <v>South Kesteven</v>
          </cell>
          <cell r="B160">
            <v>93637</v>
          </cell>
          <cell r="C160">
            <v>66240</v>
          </cell>
          <cell r="D160">
            <v>61502</v>
          </cell>
          <cell r="E160">
            <v>4738</v>
          </cell>
          <cell r="F160">
            <v>27397</v>
          </cell>
          <cell r="G160">
            <v>76644</v>
          </cell>
          <cell r="H160">
            <v>63530</v>
          </cell>
          <cell r="I160">
            <v>58792</v>
          </cell>
          <cell r="J160">
            <v>4738</v>
          </cell>
          <cell r="K160">
            <v>13114</v>
          </cell>
        </row>
        <row r="161">
          <cell r="A161" t="str">
            <v>West Lindsey</v>
          </cell>
          <cell r="B161">
            <v>58572</v>
          </cell>
          <cell r="C161">
            <v>39187</v>
          </cell>
          <cell r="D161">
            <v>36939</v>
          </cell>
          <cell r="E161">
            <v>2248</v>
          </cell>
          <cell r="F161">
            <v>19385</v>
          </cell>
          <cell r="G161">
            <v>49062</v>
          </cell>
          <cell r="H161">
            <v>38537</v>
          </cell>
          <cell r="I161">
            <v>36289</v>
          </cell>
          <cell r="J161">
            <v>2248</v>
          </cell>
          <cell r="K161">
            <v>10525</v>
          </cell>
        </row>
        <row r="163">
          <cell r="A163" t="str">
            <v xml:space="preserve">Northamptonshire </v>
          </cell>
          <cell r="B163">
            <v>465721</v>
          </cell>
          <cell r="C163">
            <v>324721</v>
          </cell>
          <cell r="D163">
            <v>311647</v>
          </cell>
          <cell r="E163">
            <v>13074</v>
          </cell>
          <cell r="F163">
            <v>141000</v>
          </cell>
          <cell r="G163">
            <v>375109</v>
          </cell>
          <cell r="H163">
            <v>313509</v>
          </cell>
          <cell r="I163">
            <v>300673</v>
          </cell>
          <cell r="J163">
            <v>12836</v>
          </cell>
          <cell r="K163">
            <v>61600</v>
          </cell>
        </row>
        <row r="164">
          <cell r="A164" t="str">
            <v>Corby</v>
          </cell>
          <cell r="B164">
            <v>40056</v>
          </cell>
          <cell r="C164">
            <v>26058</v>
          </cell>
          <cell r="D164">
            <v>24751</v>
          </cell>
          <cell r="E164">
            <v>1307</v>
          </cell>
          <cell r="F164">
            <v>13998</v>
          </cell>
          <cell r="G164">
            <v>31455</v>
          </cell>
          <cell r="H164">
            <v>25341</v>
          </cell>
          <cell r="I164">
            <v>24034</v>
          </cell>
          <cell r="J164">
            <v>1307</v>
          </cell>
          <cell r="K164">
            <v>6114</v>
          </cell>
        </row>
        <row r="165">
          <cell r="A165" t="str">
            <v>Daventry</v>
          </cell>
          <cell r="B165">
            <v>50363</v>
          </cell>
          <cell r="C165">
            <v>37838</v>
          </cell>
          <cell r="D165">
            <v>36825</v>
          </cell>
          <cell r="E165">
            <v>1013</v>
          </cell>
          <cell r="F165">
            <v>12525</v>
          </cell>
          <cell r="G165">
            <v>43424</v>
          </cell>
          <cell r="H165">
            <v>36823</v>
          </cell>
          <cell r="I165">
            <v>35810</v>
          </cell>
          <cell r="J165">
            <v>1013</v>
          </cell>
          <cell r="K165">
            <v>6601</v>
          </cell>
        </row>
        <row r="166">
          <cell r="A166" t="str">
            <v>East Northamptonshire</v>
          </cell>
          <cell r="B166">
            <v>57423</v>
          </cell>
          <cell r="C166">
            <v>37735</v>
          </cell>
          <cell r="D166">
            <v>35871</v>
          </cell>
          <cell r="E166">
            <v>1864</v>
          </cell>
          <cell r="F166">
            <v>19688</v>
          </cell>
          <cell r="G166">
            <v>43426</v>
          </cell>
          <cell r="H166">
            <v>36044</v>
          </cell>
          <cell r="I166">
            <v>34180</v>
          </cell>
          <cell r="J166">
            <v>1864</v>
          </cell>
          <cell r="K166">
            <v>7382</v>
          </cell>
        </row>
        <row r="167">
          <cell r="A167" t="str">
            <v>Kettering</v>
          </cell>
          <cell r="B167">
            <v>62816</v>
          </cell>
          <cell r="C167">
            <v>42797</v>
          </cell>
          <cell r="D167">
            <v>40882</v>
          </cell>
          <cell r="E167">
            <v>1915</v>
          </cell>
          <cell r="F167">
            <v>20019</v>
          </cell>
          <cell r="G167">
            <v>48948</v>
          </cell>
          <cell r="H167">
            <v>40386</v>
          </cell>
          <cell r="I167">
            <v>38471</v>
          </cell>
          <cell r="J167">
            <v>1915</v>
          </cell>
          <cell r="K167">
            <v>8562</v>
          </cell>
        </row>
        <row r="168">
          <cell r="A168" t="str">
            <v>Northampton</v>
          </cell>
          <cell r="B168">
            <v>147635</v>
          </cell>
          <cell r="C168">
            <v>100177</v>
          </cell>
          <cell r="D168">
            <v>94842</v>
          </cell>
          <cell r="E168">
            <v>5335</v>
          </cell>
          <cell r="F168">
            <v>47458</v>
          </cell>
          <cell r="G168">
            <v>118737</v>
          </cell>
          <cell r="H168">
            <v>97284</v>
          </cell>
          <cell r="I168">
            <v>92187</v>
          </cell>
          <cell r="J168">
            <v>5097</v>
          </cell>
          <cell r="K168">
            <v>21453</v>
          </cell>
        </row>
        <row r="169">
          <cell r="A169" t="str">
            <v>South Northamptonshire</v>
          </cell>
          <cell r="B169">
            <v>55766</v>
          </cell>
          <cell r="C169">
            <v>46499</v>
          </cell>
          <cell r="D169">
            <v>45100</v>
          </cell>
          <cell r="E169">
            <v>1399</v>
          </cell>
          <cell r="F169">
            <v>9267</v>
          </cell>
          <cell r="G169">
            <v>50712</v>
          </cell>
          <cell r="H169">
            <v>45386</v>
          </cell>
          <cell r="I169">
            <v>43987</v>
          </cell>
          <cell r="J169">
            <v>1399</v>
          </cell>
          <cell r="K169">
            <v>5326</v>
          </cell>
        </row>
        <row r="170">
          <cell r="A170" t="str">
            <v>Wellingborough</v>
          </cell>
          <cell r="B170">
            <v>51662</v>
          </cell>
          <cell r="C170">
            <v>33617</v>
          </cell>
          <cell r="D170">
            <v>33376</v>
          </cell>
          <cell r="E170">
            <v>241</v>
          </cell>
          <cell r="F170">
            <v>18045</v>
          </cell>
          <cell r="G170">
            <v>38407</v>
          </cell>
          <cell r="H170">
            <v>32245</v>
          </cell>
          <cell r="I170">
            <v>32004</v>
          </cell>
          <cell r="J170">
            <v>241</v>
          </cell>
          <cell r="K170">
            <v>6162</v>
          </cell>
        </row>
        <row r="172">
          <cell r="A172" t="str">
            <v>Nottinghamshire</v>
          </cell>
          <cell r="B172">
            <v>596535</v>
          </cell>
          <cell r="C172">
            <v>374818</v>
          </cell>
          <cell r="D172">
            <v>353237</v>
          </cell>
          <cell r="E172">
            <v>21581</v>
          </cell>
          <cell r="F172">
            <v>221717</v>
          </cell>
          <cell r="G172">
            <v>461778</v>
          </cell>
          <cell r="H172">
            <v>368314</v>
          </cell>
          <cell r="I172">
            <v>346733</v>
          </cell>
          <cell r="J172">
            <v>21581</v>
          </cell>
          <cell r="K172">
            <v>93464</v>
          </cell>
        </row>
        <row r="173">
          <cell r="A173" t="str">
            <v>Ashfield</v>
          </cell>
          <cell r="B173">
            <v>88120</v>
          </cell>
          <cell r="C173">
            <v>53235</v>
          </cell>
          <cell r="D173">
            <v>50558</v>
          </cell>
          <cell r="E173">
            <v>2677</v>
          </cell>
          <cell r="F173">
            <v>34885</v>
          </cell>
          <cell r="G173">
            <v>64861</v>
          </cell>
          <cell r="H173">
            <v>52295</v>
          </cell>
          <cell r="I173">
            <v>49618</v>
          </cell>
          <cell r="J173">
            <v>2677</v>
          </cell>
          <cell r="K173">
            <v>12566</v>
          </cell>
        </row>
        <row r="174">
          <cell r="A174" t="str">
            <v>Bassetlaw</v>
          </cell>
          <cell r="B174">
            <v>82823</v>
          </cell>
          <cell r="C174">
            <v>50106</v>
          </cell>
          <cell r="D174">
            <v>47112</v>
          </cell>
          <cell r="E174">
            <v>2994</v>
          </cell>
          <cell r="F174">
            <v>32717</v>
          </cell>
          <cell r="G174">
            <v>61172</v>
          </cell>
          <cell r="H174">
            <v>48952</v>
          </cell>
          <cell r="I174">
            <v>45958</v>
          </cell>
          <cell r="J174">
            <v>2994</v>
          </cell>
          <cell r="K174">
            <v>12220</v>
          </cell>
        </row>
        <row r="175">
          <cell r="A175" t="str">
            <v>Broxtowe</v>
          </cell>
          <cell r="B175">
            <v>93171</v>
          </cell>
          <cell r="C175">
            <v>59601</v>
          </cell>
          <cell r="D175">
            <v>54321</v>
          </cell>
          <cell r="E175">
            <v>5280</v>
          </cell>
          <cell r="F175">
            <v>33570</v>
          </cell>
          <cell r="G175">
            <v>73048</v>
          </cell>
          <cell r="H175">
            <v>59358</v>
          </cell>
          <cell r="I175">
            <v>54078</v>
          </cell>
          <cell r="J175">
            <v>5280</v>
          </cell>
          <cell r="K175">
            <v>13690</v>
          </cell>
        </row>
        <row r="176">
          <cell r="A176" t="str">
            <v>Gedling</v>
          </cell>
          <cell r="B176">
            <v>89736</v>
          </cell>
          <cell r="C176">
            <v>56376</v>
          </cell>
          <cell r="D176">
            <v>52165</v>
          </cell>
          <cell r="E176">
            <v>4211</v>
          </cell>
          <cell r="F176">
            <v>33360</v>
          </cell>
          <cell r="G176">
            <v>70462</v>
          </cell>
          <cell r="H176">
            <v>55299</v>
          </cell>
          <cell r="I176">
            <v>51088</v>
          </cell>
          <cell r="J176">
            <v>4211</v>
          </cell>
          <cell r="K176">
            <v>15163</v>
          </cell>
        </row>
        <row r="177">
          <cell r="A177" t="str">
            <v>Mansfield</v>
          </cell>
          <cell r="B177">
            <v>76554</v>
          </cell>
          <cell r="C177">
            <v>46066</v>
          </cell>
          <cell r="D177">
            <v>43803</v>
          </cell>
          <cell r="E177">
            <v>2263</v>
          </cell>
          <cell r="F177">
            <v>30488</v>
          </cell>
          <cell r="G177">
            <v>59916</v>
          </cell>
          <cell r="H177">
            <v>44993</v>
          </cell>
          <cell r="I177">
            <v>42730</v>
          </cell>
          <cell r="J177">
            <v>2263</v>
          </cell>
          <cell r="K177">
            <v>14923</v>
          </cell>
        </row>
        <row r="178">
          <cell r="A178" t="str">
            <v>Newark and Sherwood</v>
          </cell>
          <cell r="B178">
            <v>81818</v>
          </cell>
          <cell r="C178">
            <v>52548</v>
          </cell>
          <cell r="D178">
            <v>49682</v>
          </cell>
          <cell r="E178">
            <v>2866</v>
          </cell>
          <cell r="F178">
            <v>29270</v>
          </cell>
          <cell r="G178">
            <v>65825</v>
          </cell>
          <cell r="H178">
            <v>52109</v>
          </cell>
          <cell r="I178">
            <v>49243</v>
          </cell>
          <cell r="J178">
            <v>2866</v>
          </cell>
          <cell r="K178">
            <v>13716</v>
          </cell>
        </row>
        <row r="179">
          <cell r="A179" t="str">
            <v>Rushcliffe</v>
          </cell>
          <cell r="B179">
            <v>84313</v>
          </cell>
          <cell r="C179">
            <v>56886</v>
          </cell>
          <cell r="D179">
            <v>55596</v>
          </cell>
          <cell r="E179">
            <v>1290</v>
          </cell>
          <cell r="F179">
            <v>27427</v>
          </cell>
          <cell r="G179">
            <v>66494</v>
          </cell>
          <cell r="H179">
            <v>55308</v>
          </cell>
          <cell r="I179">
            <v>54018</v>
          </cell>
          <cell r="J179">
            <v>1290</v>
          </cell>
          <cell r="K179">
            <v>11186</v>
          </cell>
        </row>
        <row r="181">
          <cell r="A181" t="str">
            <v>WEST MIDLANDS</v>
          </cell>
          <cell r="B181">
            <v>4101261</v>
          </cell>
          <cell r="C181">
            <v>2592602</v>
          </cell>
          <cell r="D181">
            <v>2423195</v>
          </cell>
          <cell r="E181">
            <v>169407</v>
          </cell>
          <cell r="F181">
            <v>1508659</v>
          </cell>
          <cell r="G181">
            <v>3180810</v>
          </cell>
          <cell r="H181">
            <v>2524140</v>
          </cell>
          <cell r="I181">
            <v>2356712</v>
          </cell>
          <cell r="J181">
            <v>167428</v>
          </cell>
          <cell r="K181">
            <v>656670</v>
          </cell>
        </row>
        <row r="183">
          <cell r="A183" t="str">
            <v>Herefordshire, County of UA</v>
          </cell>
          <cell r="B183">
            <v>128544</v>
          </cell>
          <cell r="C183">
            <v>78702</v>
          </cell>
          <cell r="D183">
            <v>74730</v>
          </cell>
          <cell r="E183">
            <v>3972</v>
          </cell>
          <cell r="F183">
            <v>49842</v>
          </cell>
          <cell r="G183">
            <v>89607</v>
          </cell>
          <cell r="H183">
            <v>73608</v>
          </cell>
          <cell r="I183">
            <v>69636</v>
          </cell>
          <cell r="J183">
            <v>3972</v>
          </cell>
          <cell r="K183">
            <v>15999</v>
          </cell>
        </row>
        <row r="184">
          <cell r="A184" t="str">
            <v>Stoke-on-Trent UA</v>
          </cell>
          <cell r="B184">
            <v>197866</v>
          </cell>
          <cell r="C184">
            <v>108297</v>
          </cell>
          <cell r="D184">
            <v>100385</v>
          </cell>
          <cell r="E184">
            <v>7912</v>
          </cell>
          <cell r="F184">
            <v>89569</v>
          </cell>
          <cell r="G184">
            <v>146625</v>
          </cell>
          <cell r="H184">
            <v>107564</v>
          </cell>
          <cell r="I184">
            <v>99652</v>
          </cell>
          <cell r="J184">
            <v>7912</v>
          </cell>
          <cell r="K184">
            <v>39061</v>
          </cell>
        </row>
        <row r="185">
          <cell r="A185" t="str">
            <v>Telford and Wrekin UA</v>
          </cell>
          <cell r="B185">
            <v>114168</v>
          </cell>
          <cell r="C185">
            <v>77052</v>
          </cell>
          <cell r="D185">
            <v>72536</v>
          </cell>
          <cell r="E185">
            <v>4516</v>
          </cell>
          <cell r="F185">
            <v>37116</v>
          </cell>
          <cell r="G185">
            <v>93788</v>
          </cell>
          <cell r="H185">
            <v>75112</v>
          </cell>
          <cell r="I185">
            <v>70802</v>
          </cell>
          <cell r="J185">
            <v>4310</v>
          </cell>
          <cell r="K185">
            <v>18676</v>
          </cell>
        </row>
        <row r="187">
          <cell r="A187" t="str">
            <v>Shropshire</v>
          </cell>
          <cell r="B187">
            <v>220257</v>
          </cell>
          <cell r="C187">
            <v>145152</v>
          </cell>
          <cell r="D187">
            <v>138201</v>
          </cell>
          <cell r="E187">
            <v>6951</v>
          </cell>
          <cell r="F187">
            <v>75105</v>
          </cell>
          <cell r="G187">
            <v>177042</v>
          </cell>
          <cell r="H187">
            <v>140214</v>
          </cell>
          <cell r="I187">
            <v>133263</v>
          </cell>
          <cell r="J187">
            <v>6951</v>
          </cell>
          <cell r="K187">
            <v>36828</v>
          </cell>
        </row>
        <row r="188">
          <cell r="A188" t="str">
            <v>Bridgnorth</v>
          </cell>
          <cell r="B188">
            <v>39963</v>
          </cell>
          <cell r="C188">
            <v>29675</v>
          </cell>
          <cell r="D188">
            <v>27983</v>
          </cell>
          <cell r="E188">
            <v>1692</v>
          </cell>
          <cell r="F188">
            <v>10288</v>
          </cell>
          <cell r="G188">
            <v>34209</v>
          </cell>
          <cell r="H188">
            <v>28448</v>
          </cell>
          <cell r="I188">
            <v>26756</v>
          </cell>
          <cell r="J188">
            <v>1692</v>
          </cell>
          <cell r="K188">
            <v>5761</v>
          </cell>
        </row>
        <row r="189">
          <cell r="A189" t="str">
            <v>North Shropshire</v>
          </cell>
          <cell r="B189">
            <v>41523</v>
          </cell>
          <cell r="C189">
            <v>27798</v>
          </cell>
          <cell r="D189">
            <v>26311</v>
          </cell>
          <cell r="E189">
            <v>1487</v>
          </cell>
          <cell r="F189">
            <v>13725</v>
          </cell>
          <cell r="G189">
            <v>30908</v>
          </cell>
          <cell r="H189">
            <v>25588</v>
          </cell>
          <cell r="I189">
            <v>24101</v>
          </cell>
          <cell r="J189">
            <v>1487</v>
          </cell>
          <cell r="K189">
            <v>5320</v>
          </cell>
        </row>
        <row r="190">
          <cell r="A190" t="str">
            <v>Oswestry</v>
          </cell>
          <cell r="B190">
            <v>28359</v>
          </cell>
          <cell r="C190">
            <v>21030</v>
          </cell>
          <cell r="D190">
            <v>20036</v>
          </cell>
          <cell r="E190">
            <v>994</v>
          </cell>
          <cell r="F190">
            <v>7329</v>
          </cell>
          <cell r="G190">
            <v>23849</v>
          </cell>
          <cell r="H190">
            <v>20857</v>
          </cell>
          <cell r="I190">
            <v>19863</v>
          </cell>
          <cell r="J190">
            <v>994</v>
          </cell>
          <cell r="K190">
            <v>2992</v>
          </cell>
        </row>
        <row r="191">
          <cell r="A191" t="str">
            <v>Shrewsbury and Atcham</v>
          </cell>
          <cell r="B191">
            <v>77740</v>
          </cell>
          <cell r="C191">
            <v>46915</v>
          </cell>
          <cell r="D191">
            <v>44428</v>
          </cell>
          <cell r="E191">
            <v>2487</v>
          </cell>
          <cell r="F191">
            <v>30825</v>
          </cell>
          <cell r="G191">
            <v>62113</v>
          </cell>
          <cell r="H191">
            <v>46282</v>
          </cell>
          <cell r="I191">
            <v>43795</v>
          </cell>
          <cell r="J191">
            <v>2487</v>
          </cell>
          <cell r="K191">
            <v>15831</v>
          </cell>
        </row>
        <row r="192">
          <cell r="A192" t="str">
            <v>South Shropshire</v>
          </cell>
          <cell r="B192">
            <v>32672</v>
          </cell>
          <cell r="C192">
            <v>19734</v>
          </cell>
          <cell r="D192">
            <v>19443</v>
          </cell>
          <cell r="E192">
            <v>291</v>
          </cell>
          <cell r="F192">
            <v>12938</v>
          </cell>
          <cell r="G192">
            <v>25963</v>
          </cell>
          <cell r="H192">
            <v>19039</v>
          </cell>
          <cell r="I192">
            <v>18748</v>
          </cell>
          <cell r="J192">
            <v>291</v>
          </cell>
          <cell r="K192">
            <v>6924</v>
          </cell>
        </row>
        <row r="194">
          <cell r="A194" t="str">
            <v>Staffordshire</v>
          </cell>
          <cell r="B194">
            <v>581818</v>
          </cell>
          <cell r="C194">
            <v>379341</v>
          </cell>
          <cell r="D194">
            <v>360873</v>
          </cell>
          <cell r="E194">
            <v>18468</v>
          </cell>
          <cell r="F194">
            <v>202477</v>
          </cell>
          <cell r="G194">
            <v>448259</v>
          </cell>
          <cell r="H194">
            <v>369873</v>
          </cell>
          <cell r="I194">
            <v>351405</v>
          </cell>
          <cell r="J194">
            <v>18468</v>
          </cell>
          <cell r="K194">
            <v>78386</v>
          </cell>
        </row>
        <row r="195">
          <cell r="A195" t="str">
            <v>Cannock Chase</v>
          </cell>
          <cell r="B195">
            <v>72975</v>
          </cell>
          <cell r="C195">
            <v>43407</v>
          </cell>
          <cell r="D195">
            <v>40750</v>
          </cell>
          <cell r="E195">
            <v>2657</v>
          </cell>
          <cell r="F195">
            <v>29568</v>
          </cell>
          <cell r="G195">
            <v>56532</v>
          </cell>
          <cell r="H195">
            <v>42259</v>
          </cell>
          <cell r="I195">
            <v>39602</v>
          </cell>
          <cell r="J195">
            <v>2657</v>
          </cell>
          <cell r="K195">
            <v>14273</v>
          </cell>
        </row>
        <row r="196">
          <cell r="A196" t="str">
            <v>East Staffordshire</v>
          </cell>
          <cell r="B196">
            <v>79684</v>
          </cell>
          <cell r="C196">
            <v>52442</v>
          </cell>
          <cell r="D196">
            <v>50166</v>
          </cell>
          <cell r="E196">
            <v>2276</v>
          </cell>
          <cell r="F196">
            <v>27242</v>
          </cell>
          <cell r="G196">
            <v>59269</v>
          </cell>
          <cell r="H196">
            <v>51986</v>
          </cell>
          <cell r="I196">
            <v>49710</v>
          </cell>
          <cell r="J196">
            <v>2276</v>
          </cell>
          <cell r="K196">
            <v>7283</v>
          </cell>
        </row>
        <row r="197">
          <cell r="A197" t="str">
            <v>Lichfield</v>
          </cell>
          <cell r="B197">
            <v>74133</v>
          </cell>
          <cell r="C197">
            <v>49615</v>
          </cell>
          <cell r="D197">
            <v>46182</v>
          </cell>
          <cell r="E197">
            <v>3433</v>
          </cell>
          <cell r="F197">
            <v>24518</v>
          </cell>
          <cell r="G197">
            <v>60710</v>
          </cell>
          <cell r="H197">
            <v>48272</v>
          </cell>
          <cell r="I197">
            <v>44839</v>
          </cell>
          <cell r="J197">
            <v>3433</v>
          </cell>
          <cell r="K197">
            <v>12438</v>
          </cell>
        </row>
        <row r="198">
          <cell r="A198" t="str">
            <v>Newcastle-under-Lyme</v>
          </cell>
          <cell r="B198">
            <v>98263</v>
          </cell>
          <cell r="C198">
            <v>56574</v>
          </cell>
          <cell r="D198">
            <v>53165</v>
          </cell>
          <cell r="E198">
            <v>3409</v>
          </cell>
          <cell r="F198">
            <v>41689</v>
          </cell>
          <cell r="G198">
            <v>71005</v>
          </cell>
          <cell r="H198">
            <v>55056</v>
          </cell>
          <cell r="I198">
            <v>51647</v>
          </cell>
          <cell r="J198">
            <v>3409</v>
          </cell>
          <cell r="K198">
            <v>15949</v>
          </cell>
        </row>
        <row r="199">
          <cell r="A199" t="str">
            <v>South Staffordshire</v>
          </cell>
          <cell r="B199">
            <v>80328</v>
          </cell>
          <cell r="C199">
            <v>58922</v>
          </cell>
          <cell r="D199">
            <v>57538</v>
          </cell>
          <cell r="E199">
            <v>1384</v>
          </cell>
          <cell r="F199">
            <v>21406</v>
          </cell>
          <cell r="G199">
            <v>65981</v>
          </cell>
          <cell r="H199">
            <v>57877</v>
          </cell>
          <cell r="I199">
            <v>56493</v>
          </cell>
          <cell r="J199">
            <v>1384</v>
          </cell>
          <cell r="K199">
            <v>8104</v>
          </cell>
        </row>
        <row r="200">
          <cell r="A200" t="str">
            <v>Stafford</v>
          </cell>
          <cell r="B200">
            <v>100574</v>
          </cell>
          <cell r="C200">
            <v>69439</v>
          </cell>
          <cell r="D200">
            <v>65992</v>
          </cell>
          <cell r="E200">
            <v>3447</v>
          </cell>
          <cell r="F200">
            <v>31135</v>
          </cell>
          <cell r="G200">
            <v>79197</v>
          </cell>
          <cell r="H200">
            <v>66434</v>
          </cell>
          <cell r="I200">
            <v>62987</v>
          </cell>
          <cell r="J200">
            <v>3447</v>
          </cell>
          <cell r="K200">
            <v>12763</v>
          </cell>
        </row>
        <row r="201">
          <cell r="A201" t="str">
            <v>Staffordshire Moorlands</v>
          </cell>
          <cell r="B201">
            <v>75861</v>
          </cell>
          <cell r="C201">
            <v>48942</v>
          </cell>
          <cell r="D201">
            <v>47080</v>
          </cell>
          <cell r="E201">
            <v>1862</v>
          </cell>
          <cell r="F201">
            <v>26919</v>
          </cell>
          <cell r="G201">
            <v>55565</v>
          </cell>
          <cell r="H201">
            <v>47989</v>
          </cell>
          <cell r="I201">
            <v>46127</v>
          </cell>
          <cell r="J201">
            <v>1862</v>
          </cell>
          <cell r="K201">
            <v>7576</v>
          </cell>
        </row>
        <row r="202">
          <cell r="A202" t="str">
            <v>Tamworth</v>
          </cell>
          <cell r="B202">
            <v>57639</v>
          </cell>
          <cell r="C202">
            <v>42395</v>
          </cell>
          <cell r="D202">
            <v>40477</v>
          </cell>
          <cell r="E202">
            <v>1918</v>
          </cell>
          <cell r="F202">
            <v>15244</v>
          </cell>
          <cell r="G202">
            <v>49570</v>
          </cell>
          <cell r="H202">
            <v>42395</v>
          </cell>
          <cell r="I202">
            <v>40477</v>
          </cell>
          <cell r="J202">
            <v>1918</v>
          </cell>
          <cell r="K202">
            <v>7175</v>
          </cell>
        </row>
        <row r="204">
          <cell r="A204" t="str">
            <v>Warwickshire</v>
          </cell>
          <cell r="B204">
            <v>406106</v>
          </cell>
          <cell r="C204">
            <v>275387</v>
          </cell>
          <cell r="D204">
            <v>265135</v>
          </cell>
          <cell r="E204">
            <v>10252</v>
          </cell>
          <cell r="F204">
            <v>130719</v>
          </cell>
          <cell r="G204">
            <v>320764</v>
          </cell>
          <cell r="H204">
            <v>266808</v>
          </cell>
          <cell r="I204">
            <v>256791</v>
          </cell>
          <cell r="J204">
            <v>10017</v>
          </cell>
          <cell r="K204">
            <v>53956</v>
          </cell>
        </row>
        <row r="205">
          <cell r="A205" t="str">
            <v>North Warwickshire</v>
          </cell>
          <cell r="B205">
            <v>50014</v>
          </cell>
          <cell r="C205">
            <v>33768</v>
          </cell>
          <cell r="D205">
            <v>33251</v>
          </cell>
          <cell r="E205">
            <v>517</v>
          </cell>
          <cell r="F205">
            <v>16246</v>
          </cell>
          <cell r="G205">
            <v>40135</v>
          </cell>
          <cell r="H205">
            <v>33524</v>
          </cell>
          <cell r="I205">
            <v>33007</v>
          </cell>
          <cell r="J205">
            <v>517</v>
          </cell>
          <cell r="K205">
            <v>6611</v>
          </cell>
        </row>
        <row r="206">
          <cell r="A206" t="str">
            <v>Nuneaton and Bedworth</v>
          </cell>
          <cell r="B206">
            <v>93146</v>
          </cell>
          <cell r="C206">
            <v>60105</v>
          </cell>
          <cell r="D206">
            <v>56310</v>
          </cell>
          <cell r="E206">
            <v>3795</v>
          </cell>
          <cell r="F206">
            <v>33041</v>
          </cell>
          <cell r="G206">
            <v>73196</v>
          </cell>
          <cell r="H206">
            <v>59579</v>
          </cell>
          <cell r="I206">
            <v>55784</v>
          </cell>
          <cell r="J206">
            <v>3795</v>
          </cell>
          <cell r="K206">
            <v>13617</v>
          </cell>
        </row>
        <row r="207">
          <cell r="A207" t="str">
            <v>Rugby</v>
          </cell>
          <cell r="B207">
            <v>71408</v>
          </cell>
          <cell r="C207">
            <v>50168</v>
          </cell>
          <cell r="D207">
            <v>48839</v>
          </cell>
          <cell r="E207">
            <v>1329</v>
          </cell>
          <cell r="F207">
            <v>21240</v>
          </cell>
          <cell r="G207">
            <v>58773</v>
          </cell>
          <cell r="H207">
            <v>48758</v>
          </cell>
          <cell r="I207">
            <v>47429</v>
          </cell>
          <cell r="J207">
            <v>1329</v>
          </cell>
          <cell r="K207">
            <v>10015</v>
          </cell>
        </row>
        <row r="208">
          <cell r="A208" t="str">
            <v>Stratford-on-Avon</v>
          </cell>
          <cell r="B208">
            <v>90347</v>
          </cell>
          <cell r="C208">
            <v>62757</v>
          </cell>
          <cell r="D208">
            <v>61818</v>
          </cell>
          <cell r="E208">
            <v>939</v>
          </cell>
          <cell r="F208">
            <v>27590</v>
          </cell>
          <cell r="G208">
            <v>69188</v>
          </cell>
          <cell r="H208">
            <v>58695</v>
          </cell>
          <cell r="I208">
            <v>57991</v>
          </cell>
          <cell r="J208">
            <v>704</v>
          </cell>
          <cell r="K208">
            <v>10493</v>
          </cell>
        </row>
        <row r="209">
          <cell r="A209" t="str">
            <v>Warwick</v>
          </cell>
          <cell r="B209">
            <v>101191</v>
          </cell>
          <cell r="C209">
            <v>68589</v>
          </cell>
          <cell r="D209">
            <v>64917</v>
          </cell>
          <cell r="E209">
            <v>3672</v>
          </cell>
          <cell r="F209">
            <v>32602</v>
          </cell>
          <cell r="G209">
            <v>79472</v>
          </cell>
          <cell r="H209">
            <v>66252</v>
          </cell>
          <cell r="I209">
            <v>62580</v>
          </cell>
          <cell r="J209">
            <v>3672</v>
          </cell>
          <cell r="K209">
            <v>13220</v>
          </cell>
        </row>
        <row r="211">
          <cell r="A211" t="str">
            <v>West Midlands (Met County)</v>
          </cell>
          <cell r="B211">
            <v>2024072</v>
          </cell>
          <cell r="C211">
            <v>1236892</v>
          </cell>
          <cell r="D211">
            <v>1131896</v>
          </cell>
          <cell r="E211">
            <v>104996</v>
          </cell>
          <cell r="F211">
            <v>787180</v>
          </cell>
          <cell r="G211">
            <v>1572373</v>
          </cell>
          <cell r="H211">
            <v>1209614</v>
          </cell>
          <cell r="I211">
            <v>1105758</v>
          </cell>
          <cell r="J211">
            <v>103856</v>
          </cell>
          <cell r="K211">
            <v>362759</v>
          </cell>
        </row>
        <row r="212">
          <cell r="A212" t="str">
            <v>Birmingham</v>
          </cell>
          <cell r="B212">
            <v>757812</v>
          </cell>
          <cell r="C212">
            <v>453329</v>
          </cell>
          <cell r="D212">
            <v>406968</v>
          </cell>
          <cell r="E212">
            <v>46361</v>
          </cell>
          <cell r="F212">
            <v>304483</v>
          </cell>
          <cell r="G212">
            <v>596694</v>
          </cell>
          <cell r="H212">
            <v>443442</v>
          </cell>
          <cell r="I212">
            <v>397522</v>
          </cell>
          <cell r="J212">
            <v>45920</v>
          </cell>
          <cell r="K212">
            <v>153252</v>
          </cell>
        </row>
        <row r="213">
          <cell r="A213" t="str">
            <v>Coventry</v>
          </cell>
          <cell r="B213">
            <v>239182</v>
          </cell>
          <cell r="C213">
            <v>141280</v>
          </cell>
          <cell r="D213">
            <v>131474</v>
          </cell>
          <cell r="E213">
            <v>9806</v>
          </cell>
          <cell r="F213">
            <v>97902</v>
          </cell>
          <cell r="G213">
            <v>175785</v>
          </cell>
          <cell r="H213">
            <v>137660</v>
          </cell>
          <cell r="I213">
            <v>127854</v>
          </cell>
          <cell r="J213">
            <v>9806</v>
          </cell>
          <cell r="K213">
            <v>38125</v>
          </cell>
        </row>
        <row r="214">
          <cell r="A214" t="str">
            <v xml:space="preserve">Dudley </v>
          </cell>
          <cell r="B214">
            <v>245778</v>
          </cell>
          <cell r="C214">
            <v>161490</v>
          </cell>
          <cell r="D214">
            <v>152276</v>
          </cell>
          <cell r="E214">
            <v>9214</v>
          </cell>
          <cell r="F214">
            <v>84288</v>
          </cell>
          <cell r="G214">
            <v>189456</v>
          </cell>
          <cell r="H214">
            <v>156544</v>
          </cell>
          <cell r="I214">
            <v>147558</v>
          </cell>
          <cell r="J214">
            <v>8986</v>
          </cell>
          <cell r="K214">
            <v>32912</v>
          </cell>
        </row>
        <row r="215">
          <cell r="A215" t="str">
            <v xml:space="preserve">Sandwell </v>
          </cell>
          <cell r="B215">
            <v>220517</v>
          </cell>
          <cell r="C215">
            <v>130757</v>
          </cell>
          <cell r="D215">
            <v>116498</v>
          </cell>
          <cell r="E215">
            <v>14259</v>
          </cell>
          <cell r="F215">
            <v>89760</v>
          </cell>
          <cell r="G215">
            <v>169386</v>
          </cell>
          <cell r="H215">
            <v>129598</v>
          </cell>
          <cell r="I215">
            <v>115339</v>
          </cell>
          <cell r="J215">
            <v>14259</v>
          </cell>
          <cell r="K215">
            <v>39788</v>
          </cell>
        </row>
        <row r="216">
          <cell r="A216" t="str">
            <v>Solihull</v>
          </cell>
          <cell r="B216">
            <v>165233</v>
          </cell>
          <cell r="C216">
            <v>108860</v>
          </cell>
          <cell r="D216">
            <v>105399</v>
          </cell>
          <cell r="E216">
            <v>3461</v>
          </cell>
          <cell r="F216">
            <v>56373</v>
          </cell>
          <cell r="G216">
            <v>128261</v>
          </cell>
          <cell r="H216">
            <v>105844</v>
          </cell>
          <cell r="I216">
            <v>102383</v>
          </cell>
          <cell r="J216">
            <v>3461</v>
          </cell>
          <cell r="K216">
            <v>22417</v>
          </cell>
        </row>
        <row r="217">
          <cell r="A217" t="str">
            <v>Walsall</v>
          </cell>
          <cell r="B217">
            <v>204090</v>
          </cell>
          <cell r="C217">
            <v>130021</v>
          </cell>
          <cell r="D217">
            <v>120946</v>
          </cell>
          <cell r="E217">
            <v>9075</v>
          </cell>
          <cell r="F217">
            <v>74069</v>
          </cell>
          <cell r="G217">
            <v>166791</v>
          </cell>
          <cell r="H217">
            <v>127975</v>
          </cell>
          <cell r="I217">
            <v>118900</v>
          </cell>
          <cell r="J217">
            <v>9075</v>
          </cell>
          <cell r="K217">
            <v>38816</v>
          </cell>
        </row>
        <row r="218">
          <cell r="A218" t="str">
            <v>Wolverhampton</v>
          </cell>
          <cell r="B218">
            <v>191460</v>
          </cell>
          <cell r="C218">
            <v>111155</v>
          </cell>
          <cell r="D218">
            <v>98335</v>
          </cell>
          <cell r="E218">
            <v>12820</v>
          </cell>
          <cell r="F218">
            <v>80305</v>
          </cell>
          <cell r="G218">
            <v>146000</v>
          </cell>
          <cell r="H218">
            <v>108551</v>
          </cell>
          <cell r="I218">
            <v>96202</v>
          </cell>
          <cell r="J218">
            <v>12349</v>
          </cell>
          <cell r="K218">
            <v>37449</v>
          </cell>
        </row>
        <row r="220">
          <cell r="A220" t="str">
            <v>Worcestershire</v>
          </cell>
          <cell r="B220">
            <v>428430</v>
          </cell>
          <cell r="C220">
            <v>291779</v>
          </cell>
          <cell r="D220">
            <v>279439</v>
          </cell>
          <cell r="E220">
            <v>12340</v>
          </cell>
          <cell r="F220">
            <v>136651</v>
          </cell>
          <cell r="G220">
            <v>332352</v>
          </cell>
          <cell r="H220">
            <v>281347</v>
          </cell>
          <cell r="I220">
            <v>269405</v>
          </cell>
          <cell r="J220">
            <v>11942</v>
          </cell>
          <cell r="K220">
            <v>51005</v>
          </cell>
        </row>
        <row r="221">
          <cell r="A221" t="str">
            <v>Bromsgrove</v>
          </cell>
          <cell r="B221">
            <v>67732</v>
          </cell>
          <cell r="C221">
            <v>41100</v>
          </cell>
          <cell r="D221">
            <v>40238</v>
          </cell>
          <cell r="E221">
            <v>862</v>
          </cell>
          <cell r="F221">
            <v>26632</v>
          </cell>
          <cell r="G221">
            <v>49527</v>
          </cell>
          <cell r="H221">
            <v>39699</v>
          </cell>
          <cell r="I221">
            <v>39027</v>
          </cell>
          <cell r="J221">
            <v>672</v>
          </cell>
          <cell r="K221">
            <v>9828</v>
          </cell>
        </row>
        <row r="222">
          <cell r="A222" t="str">
            <v>Malvern Hills</v>
          </cell>
          <cell r="B222">
            <v>59529</v>
          </cell>
          <cell r="C222">
            <v>39292</v>
          </cell>
          <cell r="D222">
            <v>38130</v>
          </cell>
          <cell r="E222">
            <v>1162</v>
          </cell>
          <cell r="F222">
            <v>20237</v>
          </cell>
          <cell r="G222">
            <v>43166</v>
          </cell>
          <cell r="H222">
            <v>37538</v>
          </cell>
          <cell r="I222">
            <v>36584</v>
          </cell>
          <cell r="J222">
            <v>954</v>
          </cell>
          <cell r="K222">
            <v>5628</v>
          </cell>
        </row>
        <row r="223">
          <cell r="A223" t="str">
            <v>Redditch</v>
          </cell>
          <cell r="B223">
            <v>61689</v>
          </cell>
          <cell r="C223">
            <v>45353</v>
          </cell>
          <cell r="D223">
            <v>42633</v>
          </cell>
          <cell r="E223">
            <v>2720</v>
          </cell>
          <cell r="F223">
            <v>16336</v>
          </cell>
          <cell r="G223">
            <v>51495</v>
          </cell>
          <cell r="H223">
            <v>45136</v>
          </cell>
          <cell r="I223">
            <v>42416</v>
          </cell>
          <cell r="J223">
            <v>2720</v>
          </cell>
          <cell r="K223">
            <v>6359</v>
          </cell>
        </row>
        <row r="224">
          <cell r="A224" t="str">
            <v>Worcester</v>
          </cell>
          <cell r="B224">
            <v>74536</v>
          </cell>
          <cell r="C224">
            <v>52485</v>
          </cell>
          <cell r="D224">
            <v>48783</v>
          </cell>
          <cell r="E224">
            <v>3702</v>
          </cell>
          <cell r="F224">
            <v>22051</v>
          </cell>
          <cell r="G224">
            <v>60279</v>
          </cell>
          <cell r="H224">
            <v>51144</v>
          </cell>
          <cell r="I224">
            <v>47442</v>
          </cell>
          <cell r="J224">
            <v>3702</v>
          </cell>
          <cell r="K224">
            <v>9135</v>
          </cell>
        </row>
        <row r="225">
          <cell r="A225" t="str">
            <v>Wychavon</v>
          </cell>
          <cell r="B225">
            <v>85930</v>
          </cell>
          <cell r="C225">
            <v>57554</v>
          </cell>
          <cell r="D225">
            <v>56319</v>
          </cell>
          <cell r="E225">
            <v>1235</v>
          </cell>
          <cell r="F225">
            <v>28376</v>
          </cell>
          <cell r="G225">
            <v>66489</v>
          </cell>
          <cell r="H225">
            <v>54794</v>
          </cell>
          <cell r="I225">
            <v>53559</v>
          </cell>
          <cell r="J225">
            <v>1235</v>
          </cell>
          <cell r="K225">
            <v>11695</v>
          </cell>
        </row>
        <row r="226">
          <cell r="A226" t="str">
            <v>Wyre Forest</v>
          </cell>
          <cell r="B226">
            <v>79014</v>
          </cell>
          <cell r="C226">
            <v>55995</v>
          </cell>
          <cell r="D226">
            <v>53336</v>
          </cell>
          <cell r="E226">
            <v>2659</v>
          </cell>
          <cell r="F226">
            <v>23019</v>
          </cell>
          <cell r="G226">
            <v>61396</v>
          </cell>
          <cell r="H226">
            <v>53036</v>
          </cell>
          <cell r="I226">
            <v>50377</v>
          </cell>
          <cell r="J226">
            <v>2659</v>
          </cell>
          <cell r="K226">
            <v>8360</v>
          </cell>
        </row>
        <row r="228">
          <cell r="A228" t="str">
            <v>EAST</v>
          </cell>
          <cell r="B228">
            <v>4226372</v>
          </cell>
          <cell r="C228">
            <v>2746833</v>
          </cell>
          <cell r="D228">
            <v>2622671</v>
          </cell>
          <cell r="E228">
            <v>124162</v>
          </cell>
          <cell r="F228">
            <v>1479539</v>
          </cell>
          <cell r="G228">
            <v>3272183</v>
          </cell>
          <cell r="H228">
            <v>2664487</v>
          </cell>
          <cell r="I228">
            <v>2541514</v>
          </cell>
          <cell r="J228">
            <v>122973</v>
          </cell>
          <cell r="K228">
            <v>607696</v>
          </cell>
        </row>
        <row r="230">
          <cell r="A230" t="str">
            <v>Luton UA</v>
          </cell>
          <cell r="B230">
            <v>138752</v>
          </cell>
          <cell r="C230">
            <v>92864</v>
          </cell>
          <cell r="D230">
            <v>89657</v>
          </cell>
          <cell r="E230">
            <v>3207</v>
          </cell>
          <cell r="F230">
            <v>45888</v>
          </cell>
          <cell r="G230">
            <v>113693</v>
          </cell>
          <cell r="H230">
            <v>91318</v>
          </cell>
          <cell r="I230">
            <v>88111</v>
          </cell>
          <cell r="J230">
            <v>3207</v>
          </cell>
          <cell r="K230">
            <v>22375</v>
          </cell>
        </row>
        <row r="231">
          <cell r="A231" t="str">
            <v>Peterborough UA</v>
          </cell>
          <cell r="B231">
            <v>112196</v>
          </cell>
          <cell r="C231">
            <v>73926</v>
          </cell>
          <cell r="D231">
            <v>70067</v>
          </cell>
          <cell r="E231">
            <v>3859</v>
          </cell>
          <cell r="F231">
            <v>38270</v>
          </cell>
          <cell r="G231">
            <v>89600</v>
          </cell>
          <cell r="H231">
            <v>70944</v>
          </cell>
          <cell r="I231">
            <v>67085</v>
          </cell>
          <cell r="J231">
            <v>3859</v>
          </cell>
          <cell r="K231">
            <v>18656</v>
          </cell>
        </row>
        <row r="232">
          <cell r="A232" t="str">
            <v>Southend-on-Sea UA</v>
          </cell>
          <cell r="B232">
            <v>138504</v>
          </cell>
          <cell r="C232">
            <v>85153</v>
          </cell>
          <cell r="D232">
            <v>78648</v>
          </cell>
          <cell r="E232">
            <v>6505</v>
          </cell>
          <cell r="F232">
            <v>53351</v>
          </cell>
          <cell r="G232">
            <v>104634</v>
          </cell>
          <cell r="H232">
            <v>80315</v>
          </cell>
          <cell r="I232">
            <v>73810</v>
          </cell>
          <cell r="J232">
            <v>6505</v>
          </cell>
          <cell r="K232">
            <v>24319</v>
          </cell>
        </row>
        <row r="233">
          <cell r="A233" t="str">
            <v>Thurrock UA</v>
          </cell>
          <cell r="B233">
            <v>99248</v>
          </cell>
          <cell r="C233">
            <v>63626</v>
          </cell>
          <cell r="D233">
            <v>59204</v>
          </cell>
          <cell r="E233">
            <v>4422</v>
          </cell>
          <cell r="F233">
            <v>35622</v>
          </cell>
          <cell r="G233">
            <v>79435</v>
          </cell>
          <cell r="H233">
            <v>62219</v>
          </cell>
          <cell r="I233">
            <v>57797</v>
          </cell>
          <cell r="J233">
            <v>4422</v>
          </cell>
          <cell r="K233">
            <v>17216</v>
          </cell>
        </row>
        <row r="235">
          <cell r="A235" t="str">
            <v>Bedfordshire</v>
          </cell>
          <cell r="B235">
            <v>290318</v>
          </cell>
          <cell r="C235">
            <v>204176</v>
          </cell>
          <cell r="D235">
            <v>193596</v>
          </cell>
          <cell r="E235">
            <v>10580</v>
          </cell>
          <cell r="F235">
            <v>86142</v>
          </cell>
          <cell r="G235">
            <v>236308</v>
          </cell>
          <cell r="H235">
            <v>198173</v>
          </cell>
          <cell r="I235">
            <v>187814</v>
          </cell>
          <cell r="J235">
            <v>10359</v>
          </cell>
          <cell r="K235">
            <v>38135</v>
          </cell>
        </row>
        <row r="236">
          <cell r="A236" t="str">
            <v>Bedford</v>
          </cell>
          <cell r="B236">
            <v>107212</v>
          </cell>
          <cell r="C236">
            <v>70423</v>
          </cell>
          <cell r="D236">
            <v>66543</v>
          </cell>
          <cell r="E236">
            <v>3880</v>
          </cell>
          <cell r="F236">
            <v>36789</v>
          </cell>
          <cell r="G236">
            <v>83921</v>
          </cell>
          <cell r="H236">
            <v>68598</v>
          </cell>
          <cell r="I236">
            <v>64718</v>
          </cell>
          <cell r="J236">
            <v>3880</v>
          </cell>
          <cell r="K236">
            <v>15323</v>
          </cell>
        </row>
        <row r="237">
          <cell r="A237" t="str">
            <v>Mid Bedfordshire</v>
          </cell>
          <cell r="B237">
            <v>97623</v>
          </cell>
          <cell r="C237">
            <v>71068</v>
          </cell>
          <cell r="D237">
            <v>67911</v>
          </cell>
          <cell r="E237">
            <v>3157</v>
          </cell>
          <cell r="F237">
            <v>26555</v>
          </cell>
          <cell r="G237">
            <v>79633</v>
          </cell>
          <cell r="H237">
            <v>68779</v>
          </cell>
          <cell r="I237">
            <v>65622</v>
          </cell>
          <cell r="J237">
            <v>3157</v>
          </cell>
          <cell r="K237">
            <v>10854</v>
          </cell>
        </row>
        <row r="238">
          <cell r="A238" t="str">
            <v>South Bedfordshire</v>
          </cell>
          <cell r="B238">
            <v>85483</v>
          </cell>
          <cell r="C238">
            <v>62685</v>
          </cell>
          <cell r="D238">
            <v>59142</v>
          </cell>
          <cell r="E238">
            <v>3543</v>
          </cell>
          <cell r="F238">
            <v>22798</v>
          </cell>
          <cell r="G238">
            <v>72754</v>
          </cell>
          <cell r="H238">
            <v>60796</v>
          </cell>
          <cell r="I238">
            <v>57474</v>
          </cell>
          <cell r="J238">
            <v>3322</v>
          </cell>
          <cell r="K238">
            <v>11958</v>
          </cell>
        </row>
        <row r="240">
          <cell r="A240" t="str">
            <v>Cambridgeshire</v>
          </cell>
          <cell r="B240">
            <v>451697</v>
          </cell>
          <cell r="C240">
            <v>302742</v>
          </cell>
          <cell r="D240">
            <v>292920</v>
          </cell>
          <cell r="E240">
            <v>9822</v>
          </cell>
          <cell r="F240">
            <v>148955</v>
          </cell>
          <cell r="G240">
            <v>359255</v>
          </cell>
          <cell r="H240">
            <v>294894</v>
          </cell>
          <cell r="I240">
            <v>285351</v>
          </cell>
          <cell r="J240">
            <v>9543</v>
          </cell>
          <cell r="K240">
            <v>64361</v>
          </cell>
        </row>
        <row r="241">
          <cell r="A241" t="str">
            <v>Cambridge</v>
          </cell>
          <cell r="B241">
            <v>100055</v>
          </cell>
          <cell r="C241">
            <v>60825</v>
          </cell>
          <cell r="D241">
            <v>58821</v>
          </cell>
          <cell r="E241">
            <v>2004</v>
          </cell>
          <cell r="F241">
            <v>39230</v>
          </cell>
          <cell r="G241">
            <v>80692</v>
          </cell>
          <cell r="H241">
            <v>57899</v>
          </cell>
          <cell r="I241">
            <v>56174</v>
          </cell>
          <cell r="J241">
            <v>1725</v>
          </cell>
          <cell r="K241">
            <v>22793</v>
          </cell>
        </row>
        <row r="242">
          <cell r="A242" t="str">
            <v>East Cambridgeshire</v>
          </cell>
          <cell r="B242">
            <v>59080</v>
          </cell>
          <cell r="C242">
            <v>43902</v>
          </cell>
          <cell r="D242">
            <v>42397</v>
          </cell>
          <cell r="E242">
            <v>1505</v>
          </cell>
          <cell r="F242">
            <v>15178</v>
          </cell>
          <cell r="G242">
            <v>49299</v>
          </cell>
          <cell r="H242">
            <v>43419</v>
          </cell>
          <cell r="I242">
            <v>41914</v>
          </cell>
          <cell r="J242">
            <v>1505</v>
          </cell>
          <cell r="K242">
            <v>5880</v>
          </cell>
        </row>
        <row r="243">
          <cell r="A243" t="str">
            <v>Fenland</v>
          </cell>
          <cell r="B243">
            <v>68499</v>
          </cell>
          <cell r="C243">
            <v>42216</v>
          </cell>
          <cell r="D243">
            <v>39714</v>
          </cell>
          <cell r="E243">
            <v>2502</v>
          </cell>
          <cell r="F243">
            <v>26283</v>
          </cell>
          <cell r="G243">
            <v>48623</v>
          </cell>
          <cell r="H243">
            <v>41235</v>
          </cell>
          <cell r="I243">
            <v>38733</v>
          </cell>
          <cell r="J243">
            <v>2502</v>
          </cell>
          <cell r="K243">
            <v>7388</v>
          </cell>
        </row>
        <row r="244">
          <cell r="A244" t="str">
            <v>Huntingdonshire</v>
          </cell>
          <cell r="B244">
            <v>119165</v>
          </cell>
          <cell r="C244">
            <v>84296</v>
          </cell>
          <cell r="D244">
            <v>81306</v>
          </cell>
          <cell r="E244">
            <v>2990</v>
          </cell>
          <cell r="F244">
            <v>34869</v>
          </cell>
          <cell r="G244">
            <v>99748</v>
          </cell>
          <cell r="H244">
            <v>82864</v>
          </cell>
          <cell r="I244">
            <v>79874</v>
          </cell>
          <cell r="J244">
            <v>2990</v>
          </cell>
          <cell r="K244">
            <v>16884</v>
          </cell>
        </row>
        <row r="245">
          <cell r="A245" t="str">
            <v>South Cambridgeshire</v>
          </cell>
          <cell r="B245">
            <v>104898</v>
          </cell>
          <cell r="C245">
            <v>71503</v>
          </cell>
          <cell r="D245">
            <v>70682</v>
          </cell>
          <cell r="E245">
            <v>821</v>
          </cell>
          <cell r="F245">
            <v>33395</v>
          </cell>
          <cell r="G245">
            <v>80893</v>
          </cell>
          <cell r="H245">
            <v>69477</v>
          </cell>
          <cell r="I245">
            <v>68656</v>
          </cell>
          <cell r="J245">
            <v>821</v>
          </cell>
          <cell r="K245">
            <v>11416</v>
          </cell>
        </row>
        <row r="247">
          <cell r="A247" t="str">
            <v>Essex</v>
          </cell>
          <cell r="B247">
            <v>1024844</v>
          </cell>
          <cell r="C247">
            <v>648812</v>
          </cell>
          <cell r="D247">
            <v>621166</v>
          </cell>
          <cell r="E247">
            <v>27646</v>
          </cell>
          <cell r="F247">
            <v>376032</v>
          </cell>
          <cell r="G247">
            <v>788066</v>
          </cell>
          <cell r="H247">
            <v>631886</v>
          </cell>
          <cell r="I247">
            <v>604466</v>
          </cell>
          <cell r="J247">
            <v>27420</v>
          </cell>
          <cell r="K247">
            <v>156180</v>
          </cell>
        </row>
        <row r="248">
          <cell r="A248" t="str">
            <v>Basildon</v>
          </cell>
          <cell r="B248">
            <v>128523</v>
          </cell>
          <cell r="C248">
            <v>86312</v>
          </cell>
          <cell r="D248">
            <v>81245</v>
          </cell>
          <cell r="E248">
            <v>5067</v>
          </cell>
          <cell r="F248">
            <v>42211</v>
          </cell>
          <cell r="G248">
            <v>104369</v>
          </cell>
          <cell r="H248">
            <v>84554</v>
          </cell>
          <cell r="I248">
            <v>79487</v>
          </cell>
          <cell r="J248">
            <v>5067</v>
          </cell>
          <cell r="K248">
            <v>19815</v>
          </cell>
        </row>
        <row r="249">
          <cell r="A249" t="str">
            <v>Braintree</v>
          </cell>
          <cell r="B249">
            <v>97119</v>
          </cell>
          <cell r="C249">
            <v>62976</v>
          </cell>
          <cell r="D249">
            <v>61545</v>
          </cell>
          <cell r="E249">
            <v>1431</v>
          </cell>
          <cell r="F249">
            <v>34143</v>
          </cell>
          <cell r="G249">
            <v>76533</v>
          </cell>
          <cell r="H249">
            <v>60471</v>
          </cell>
          <cell r="I249">
            <v>59266</v>
          </cell>
          <cell r="J249">
            <v>1205</v>
          </cell>
          <cell r="K249">
            <v>16062</v>
          </cell>
        </row>
        <row r="250">
          <cell r="A250" t="str">
            <v>Brentwood</v>
          </cell>
          <cell r="B250">
            <v>55559</v>
          </cell>
          <cell r="C250">
            <v>35720</v>
          </cell>
          <cell r="D250">
            <v>34428</v>
          </cell>
          <cell r="E250">
            <v>1292</v>
          </cell>
          <cell r="F250">
            <v>19839</v>
          </cell>
          <cell r="G250">
            <v>41535</v>
          </cell>
          <cell r="H250">
            <v>33929</v>
          </cell>
          <cell r="I250">
            <v>32637</v>
          </cell>
          <cell r="J250">
            <v>1292</v>
          </cell>
          <cell r="K250">
            <v>7606</v>
          </cell>
        </row>
        <row r="251">
          <cell r="A251" t="str">
            <v>Castle Point</v>
          </cell>
          <cell r="B251">
            <v>67256</v>
          </cell>
          <cell r="C251">
            <v>42133</v>
          </cell>
          <cell r="D251">
            <v>41018</v>
          </cell>
          <cell r="E251">
            <v>1115</v>
          </cell>
          <cell r="F251">
            <v>25123</v>
          </cell>
          <cell r="G251">
            <v>50283</v>
          </cell>
          <cell r="H251">
            <v>41325</v>
          </cell>
          <cell r="I251">
            <v>40210</v>
          </cell>
          <cell r="J251">
            <v>1115</v>
          </cell>
          <cell r="K251">
            <v>8958</v>
          </cell>
        </row>
        <row r="252">
          <cell r="A252" t="str">
            <v>Chelmsford</v>
          </cell>
          <cell r="B252">
            <v>124881</v>
          </cell>
          <cell r="C252">
            <v>88294</v>
          </cell>
          <cell r="D252">
            <v>84126</v>
          </cell>
          <cell r="E252">
            <v>4168</v>
          </cell>
          <cell r="F252">
            <v>36587</v>
          </cell>
          <cell r="G252">
            <v>101215</v>
          </cell>
          <cell r="H252">
            <v>86288</v>
          </cell>
          <cell r="I252">
            <v>82120</v>
          </cell>
          <cell r="J252">
            <v>4168</v>
          </cell>
          <cell r="K252">
            <v>14927</v>
          </cell>
        </row>
        <row r="253">
          <cell r="A253" t="str">
            <v>Colchester</v>
          </cell>
          <cell r="B253">
            <v>123640</v>
          </cell>
          <cell r="C253">
            <v>78247</v>
          </cell>
          <cell r="D253">
            <v>76370</v>
          </cell>
          <cell r="E253">
            <v>1877</v>
          </cell>
          <cell r="F253">
            <v>45393</v>
          </cell>
          <cell r="G253">
            <v>102643</v>
          </cell>
          <cell r="H253">
            <v>77575</v>
          </cell>
          <cell r="I253">
            <v>75698</v>
          </cell>
          <cell r="J253">
            <v>1877</v>
          </cell>
          <cell r="K253">
            <v>25068</v>
          </cell>
        </row>
        <row r="254">
          <cell r="A254" t="str">
            <v>Epping Forest</v>
          </cell>
          <cell r="B254">
            <v>94610</v>
          </cell>
          <cell r="C254">
            <v>57720</v>
          </cell>
          <cell r="D254">
            <v>55470</v>
          </cell>
          <cell r="E254">
            <v>2250</v>
          </cell>
          <cell r="F254">
            <v>36890</v>
          </cell>
          <cell r="G254">
            <v>71462</v>
          </cell>
          <cell r="H254">
            <v>56305</v>
          </cell>
          <cell r="I254">
            <v>54055</v>
          </cell>
          <cell r="J254">
            <v>2250</v>
          </cell>
          <cell r="K254">
            <v>15157</v>
          </cell>
        </row>
        <row r="255">
          <cell r="A255" t="str">
            <v>Harlow</v>
          </cell>
          <cell r="B255">
            <v>62168</v>
          </cell>
          <cell r="C255">
            <v>39112</v>
          </cell>
          <cell r="D255">
            <v>36993</v>
          </cell>
          <cell r="E255">
            <v>2119</v>
          </cell>
          <cell r="F255">
            <v>23056</v>
          </cell>
          <cell r="G255">
            <v>45888</v>
          </cell>
          <cell r="H255">
            <v>38360</v>
          </cell>
          <cell r="I255">
            <v>36241</v>
          </cell>
          <cell r="J255">
            <v>2119</v>
          </cell>
          <cell r="K255">
            <v>7528</v>
          </cell>
        </row>
        <row r="256">
          <cell r="A256" t="str">
            <v>Maldon</v>
          </cell>
          <cell r="B256">
            <v>44345</v>
          </cell>
          <cell r="C256">
            <v>28163</v>
          </cell>
          <cell r="D256">
            <v>27186</v>
          </cell>
          <cell r="E256">
            <v>977</v>
          </cell>
          <cell r="F256">
            <v>16182</v>
          </cell>
          <cell r="G256">
            <v>34607</v>
          </cell>
          <cell r="H256">
            <v>27032</v>
          </cell>
          <cell r="I256">
            <v>26055</v>
          </cell>
          <cell r="J256">
            <v>977</v>
          </cell>
          <cell r="K256">
            <v>7575</v>
          </cell>
        </row>
        <row r="257">
          <cell r="A257" t="str">
            <v>Rochford</v>
          </cell>
          <cell r="B257">
            <v>63536</v>
          </cell>
          <cell r="C257">
            <v>40827</v>
          </cell>
          <cell r="D257">
            <v>38439</v>
          </cell>
          <cell r="E257">
            <v>2388</v>
          </cell>
          <cell r="F257">
            <v>22709</v>
          </cell>
          <cell r="G257">
            <v>49430</v>
          </cell>
          <cell r="H257">
            <v>40369</v>
          </cell>
          <cell r="I257">
            <v>37981</v>
          </cell>
          <cell r="J257">
            <v>2388</v>
          </cell>
          <cell r="K257">
            <v>9061</v>
          </cell>
        </row>
        <row r="258">
          <cell r="A258" t="str">
            <v>Tendring</v>
          </cell>
          <cell r="B258">
            <v>106439</v>
          </cell>
          <cell r="C258">
            <v>52541</v>
          </cell>
          <cell r="D258">
            <v>48798</v>
          </cell>
          <cell r="E258">
            <v>3743</v>
          </cell>
          <cell r="F258">
            <v>53898</v>
          </cell>
          <cell r="G258">
            <v>66890</v>
          </cell>
          <cell r="H258">
            <v>50443</v>
          </cell>
          <cell r="I258">
            <v>46700</v>
          </cell>
          <cell r="J258">
            <v>3743</v>
          </cell>
          <cell r="K258">
            <v>16447</v>
          </cell>
        </row>
        <row r="259">
          <cell r="A259" t="str">
            <v>Uttlesford</v>
          </cell>
          <cell r="B259">
            <v>56768</v>
          </cell>
          <cell r="C259">
            <v>36767</v>
          </cell>
          <cell r="D259">
            <v>35548</v>
          </cell>
          <cell r="E259">
            <v>1219</v>
          </cell>
          <cell r="F259">
            <v>20001</v>
          </cell>
          <cell r="G259">
            <v>43211</v>
          </cell>
          <cell r="H259">
            <v>35235</v>
          </cell>
          <cell r="I259">
            <v>34016</v>
          </cell>
          <cell r="J259">
            <v>1219</v>
          </cell>
          <cell r="K259">
            <v>7976</v>
          </cell>
        </row>
        <row r="261">
          <cell r="A261" t="str">
            <v xml:space="preserve">Hertfordshire </v>
          </cell>
          <cell r="B261">
            <v>798551</v>
          </cell>
          <cell r="C261">
            <v>547629</v>
          </cell>
          <cell r="D261">
            <v>532604</v>
          </cell>
          <cell r="E261">
            <v>15025</v>
          </cell>
          <cell r="F261">
            <v>250922</v>
          </cell>
          <cell r="G261">
            <v>632563</v>
          </cell>
          <cell r="H261">
            <v>530163</v>
          </cell>
          <cell r="I261">
            <v>515138</v>
          </cell>
          <cell r="J261">
            <v>15025</v>
          </cell>
          <cell r="K261">
            <v>102400</v>
          </cell>
        </row>
        <row r="262">
          <cell r="A262" t="str">
            <v>Broxbourne</v>
          </cell>
          <cell r="B262">
            <v>62638</v>
          </cell>
          <cell r="C262">
            <v>43156</v>
          </cell>
          <cell r="D262">
            <v>41524</v>
          </cell>
          <cell r="E262">
            <v>1632</v>
          </cell>
          <cell r="F262">
            <v>19482</v>
          </cell>
          <cell r="G262">
            <v>49714</v>
          </cell>
          <cell r="H262">
            <v>42099</v>
          </cell>
          <cell r="I262">
            <v>40467</v>
          </cell>
          <cell r="J262">
            <v>1632</v>
          </cell>
          <cell r="K262">
            <v>7615</v>
          </cell>
        </row>
        <row r="263">
          <cell r="A263" t="str">
            <v>Dacorum</v>
          </cell>
          <cell r="B263">
            <v>105885</v>
          </cell>
          <cell r="C263">
            <v>74447</v>
          </cell>
          <cell r="D263">
            <v>73490</v>
          </cell>
          <cell r="E263">
            <v>957</v>
          </cell>
          <cell r="F263">
            <v>31438</v>
          </cell>
          <cell r="G263">
            <v>84586</v>
          </cell>
          <cell r="H263">
            <v>71723</v>
          </cell>
          <cell r="I263">
            <v>70766</v>
          </cell>
          <cell r="J263">
            <v>957</v>
          </cell>
          <cell r="K263">
            <v>12863</v>
          </cell>
        </row>
        <row r="264">
          <cell r="A264" t="str">
            <v>East Hertfordshire</v>
          </cell>
          <cell r="B264">
            <v>98140</v>
          </cell>
          <cell r="C264">
            <v>71788</v>
          </cell>
          <cell r="D264">
            <v>69606</v>
          </cell>
          <cell r="E264">
            <v>2182</v>
          </cell>
          <cell r="F264">
            <v>26352</v>
          </cell>
          <cell r="G264">
            <v>80266</v>
          </cell>
          <cell r="H264">
            <v>69518</v>
          </cell>
          <cell r="I264">
            <v>67336</v>
          </cell>
          <cell r="J264">
            <v>2182</v>
          </cell>
          <cell r="K264">
            <v>10748</v>
          </cell>
        </row>
        <row r="265">
          <cell r="A265" t="str">
            <v>Hertsmere</v>
          </cell>
          <cell r="B265">
            <v>74680</v>
          </cell>
          <cell r="C265">
            <v>50189</v>
          </cell>
          <cell r="D265">
            <v>48936</v>
          </cell>
          <cell r="E265">
            <v>1253</v>
          </cell>
          <cell r="F265">
            <v>24491</v>
          </cell>
          <cell r="G265">
            <v>58498</v>
          </cell>
          <cell r="H265">
            <v>48879</v>
          </cell>
          <cell r="I265">
            <v>47626</v>
          </cell>
          <cell r="J265">
            <v>1253</v>
          </cell>
          <cell r="K265">
            <v>9619</v>
          </cell>
        </row>
        <row r="266">
          <cell r="A266" t="str">
            <v>North Hertfordshire</v>
          </cell>
          <cell r="B266">
            <v>87345</v>
          </cell>
          <cell r="C266">
            <v>55581</v>
          </cell>
          <cell r="D266">
            <v>54015</v>
          </cell>
          <cell r="E266">
            <v>1566</v>
          </cell>
          <cell r="F266">
            <v>31764</v>
          </cell>
          <cell r="G266">
            <v>65572</v>
          </cell>
          <cell r="H266">
            <v>53670</v>
          </cell>
          <cell r="I266">
            <v>52104</v>
          </cell>
          <cell r="J266">
            <v>1566</v>
          </cell>
          <cell r="K266">
            <v>11902</v>
          </cell>
        </row>
        <row r="267">
          <cell r="A267" t="str">
            <v>St. Albans</v>
          </cell>
          <cell r="B267">
            <v>105104</v>
          </cell>
          <cell r="C267">
            <v>72964</v>
          </cell>
          <cell r="D267">
            <v>70883</v>
          </cell>
          <cell r="E267">
            <v>2081</v>
          </cell>
          <cell r="F267">
            <v>32140</v>
          </cell>
          <cell r="G267">
            <v>86352</v>
          </cell>
          <cell r="H267">
            <v>70949</v>
          </cell>
          <cell r="I267">
            <v>68868</v>
          </cell>
          <cell r="J267">
            <v>2081</v>
          </cell>
          <cell r="K267">
            <v>15403</v>
          </cell>
        </row>
        <row r="268">
          <cell r="A268" t="str">
            <v>Stevenage</v>
          </cell>
          <cell r="B268">
            <v>60483</v>
          </cell>
          <cell r="C268">
            <v>43880</v>
          </cell>
          <cell r="D268">
            <v>42409</v>
          </cell>
          <cell r="E268">
            <v>1471</v>
          </cell>
          <cell r="F268">
            <v>16603</v>
          </cell>
          <cell r="G268">
            <v>49269</v>
          </cell>
          <cell r="H268">
            <v>42826</v>
          </cell>
          <cell r="I268">
            <v>41355</v>
          </cell>
          <cell r="J268">
            <v>1471</v>
          </cell>
          <cell r="K268">
            <v>6443</v>
          </cell>
        </row>
        <row r="269">
          <cell r="A269" t="str">
            <v>Three Rivers</v>
          </cell>
          <cell r="B269">
            <v>67652</v>
          </cell>
          <cell r="C269">
            <v>43709</v>
          </cell>
          <cell r="D269">
            <v>43095</v>
          </cell>
          <cell r="E269">
            <v>614</v>
          </cell>
          <cell r="F269">
            <v>23943</v>
          </cell>
          <cell r="G269">
            <v>52427</v>
          </cell>
          <cell r="H269">
            <v>42619</v>
          </cell>
          <cell r="I269">
            <v>42005</v>
          </cell>
          <cell r="J269">
            <v>614</v>
          </cell>
          <cell r="K269">
            <v>9808</v>
          </cell>
        </row>
        <row r="270">
          <cell r="A270" t="str">
            <v>Watford</v>
          </cell>
          <cell r="B270">
            <v>63138</v>
          </cell>
          <cell r="C270">
            <v>44757</v>
          </cell>
          <cell r="D270">
            <v>43053</v>
          </cell>
          <cell r="E270">
            <v>1704</v>
          </cell>
          <cell r="F270">
            <v>18381</v>
          </cell>
          <cell r="G270">
            <v>52390</v>
          </cell>
          <cell r="H270">
            <v>42837</v>
          </cell>
          <cell r="I270">
            <v>41133</v>
          </cell>
          <cell r="J270">
            <v>1704</v>
          </cell>
          <cell r="K270">
            <v>9553</v>
          </cell>
        </row>
        <row r="271">
          <cell r="A271" t="str">
            <v>Welwyn Hatfield</v>
          </cell>
          <cell r="B271">
            <v>73486</v>
          </cell>
          <cell r="C271">
            <v>47158</v>
          </cell>
          <cell r="D271">
            <v>45593</v>
          </cell>
          <cell r="E271">
            <v>1565</v>
          </cell>
          <cell r="F271">
            <v>26328</v>
          </cell>
          <cell r="G271">
            <v>53489</v>
          </cell>
          <cell r="H271">
            <v>45043</v>
          </cell>
          <cell r="I271">
            <v>43478</v>
          </cell>
          <cell r="J271">
            <v>1565</v>
          </cell>
          <cell r="K271">
            <v>8446</v>
          </cell>
        </row>
        <row r="273">
          <cell r="A273" t="str">
            <v xml:space="preserve">Norfolk </v>
          </cell>
          <cell r="B273">
            <v>639146</v>
          </cell>
          <cell r="C273">
            <v>374350</v>
          </cell>
          <cell r="D273">
            <v>350575</v>
          </cell>
          <cell r="E273">
            <v>23775</v>
          </cell>
          <cell r="F273">
            <v>264796</v>
          </cell>
          <cell r="G273">
            <v>452050</v>
          </cell>
          <cell r="H273">
            <v>362790</v>
          </cell>
          <cell r="I273">
            <v>339015</v>
          </cell>
          <cell r="J273">
            <v>23775</v>
          </cell>
          <cell r="K273">
            <v>89260</v>
          </cell>
        </row>
        <row r="274">
          <cell r="A274" t="str">
            <v>Breckland</v>
          </cell>
          <cell r="B274">
            <v>92574</v>
          </cell>
          <cell r="C274">
            <v>53459</v>
          </cell>
          <cell r="D274">
            <v>50789</v>
          </cell>
          <cell r="E274">
            <v>2670</v>
          </cell>
          <cell r="F274">
            <v>39115</v>
          </cell>
          <cell r="G274">
            <v>63381</v>
          </cell>
          <cell r="H274">
            <v>52012</v>
          </cell>
          <cell r="I274">
            <v>49342</v>
          </cell>
          <cell r="J274">
            <v>2670</v>
          </cell>
          <cell r="K274">
            <v>11369</v>
          </cell>
        </row>
        <row r="275">
          <cell r="A275" t="str">
            <v>Broadland</v>
          </cell>
          <cell r="B275">
            <v>99151</v>
          </cell>
          <cell r="C275">
            <v>63313</v>
          </cell>
          <cell r="D275">
            <v>60054</v>
          </cell>
          <cell r="E275">
            <v>3259</v>
          </cell>
          <cell r="F275">
            <v>35838</v>
          </cell>
          <cell r="G275">
            <v>72605</v>
          </cell>
          <cell r="H275">
            <v>61885</v>
          </cell>
          <cell r="I275">
            <v>58626</v>
          </cell>
          <cell r="J275">
            <v>3259</v>
          </cell>
          <cell r="K275">
            <v>10720</v>
          </cell>
        </row>
        <row r="276">
          <cell r="A276" t="str">
            <v>Great Yarmouth</v>
          </cell>
          <cell r="B276">
            <v>71209</v>
          </cell>
          <cell r="C276">
            <v>35103</v>
          </cell>
          <cell r="D276">
            <v>30773</v>
          </cell>
          <cell r="E276">
            <v>4330</v>
          </cell>
          <cell r="F276">
            <v>36106</v>
          </cell>
          <cell r="G276">
            <v>44818</v>
          </cell>
          <cell r="H276">
            <v>33002</v>
          </cell>
          <cell r="I276">
            <v>28672</v>
          </cell>
          <cell r="J276">
            <v>4330</v>
          </cell>
          <cell r="K276">
            <v>11816</v>
          </cell>
        </row>
        <row r="277">
          <cell r="A277" t="str">
            <v>King’s Lynn and West Norfolk</v>
          </cell>
          <cell r="B277">
            <v>108468</v>
          </cell>
          <cell r="C277">
            <v>64485</v>
          </cell>
          <cell r="D277">
            <v>61211</v>
          </cell>
          <cell r="E277">
            <v>3274</v>
          </cell>
          <cell r="F277">
            <v>43983</v>
          </cell>
          <cell r="G277">
            <v>77315</v>
          </cell>
          <cell r="H277">
            <v>62819</v>
          </cell>
          <cell r="I277">
            <v>59545</v>
          </cell>
          <cell r="J277">
            <v>3274</v>
          </cell>
          <cell r="K277">
            <v>14496</v>
          </cell>
        </row>
        <row r="278">
          <cell r="A278" t="str">
            <v>North Norfolk</v>
          </cell>
          <cell r="B278">
            <v>80426</v>
          </cell>
          <cell r="C278">
            <v>42666</v>
          </cell>
          <cell r="D278">
            <v>40426</v>
          </cell>
          <cell r="E278">
            <v>2240</v>
          </cell>
          <cell r="F278">
            <v>37760</v>
          </cell>
          <cell r="G278">
            <v>52610</v>
          </cell>
          <cell r="H278">
            <v>39681</v>
          </cell>
          <cell r="I278">
            <v>37441</v>
          </cell>
          <cell r="J278">
            <v>2240</v>
          </cell>
          <cell r="K278">
            <v>12929</v>
          </cell>
        </row>
        <row r="279">
          <cell r="A279" t="str">
            <v>Norwich</v>
          </cell>
          <cell r="B279">
            <v>98844</v>
          </cell>
          <cell r="C279">
            <v>61558</v>
          </cell>
          <cell r="D279">
            <v>56505</v>
          </cell>
          <cell r="E279">
            <v>5053</v>
          </cell>
          <cell r="F279">
            <v>37286</v>
          </cell>
          <cell r="G279">
            <v>76591</v>
          </cell>
          <cell r="H279">
            <v>61069</v>
          </cell>
          <cell r="I279">
            <v>56016</v>
          </cell>
          <cell r="J279">
            <v>5053</v>
          </cell>
          <cell r="K279">
            <v>15522</v>
          </cell>
        </row>
        <row r="280">
          <cell r="A280" t="str">
            <v>South Norfolk</v>
          </cell>
          <cell r="B280">
            <v>88474</v>
          </cell>
          <cell r="C280">
            <v>53766</v>
          </cell>
          <cell r="D280">
            <v>50817</v>
          </cell>
          <cell r="E280">
            <v>2949</v>
          </cell>
          <cell r="F280">
            <v>34708</v>
          </cell>
          <cell r="G280">
            <v>64730</v>
          </cell>
          <cell r="H280">
            <v>52322</v>
          </cell>
          <cell r="I280">
            <v>49373</v>
          </cell>
          <cell r="J280">
            <v>2949</v>
          </cell>
          <cell r="K280">
            <v>12408</v>
          </cell>
        </row>
        <row r="282">
          <cell r="A282" t="str">
            <v>Suffolk</v>
          </cell>
          <cell r="B282">
            <v>533116</v>
          </cell>
          <cell r="C282">
            <v>353555</v>
          </cell>
          <cell r="D282">
            <v>334234</v>
          </cell>
          <cell r="E282">
            <v>19321</v>
          </cell>
          <cell r="F282">
            <v>179561</v>
          </cell>
          <cell r="G282">
            <v>416579</v>
          </cell>
          <cell r="H282">
            <v>341785</v>
          </cell>
          <cell r="I282">
            <v>322927</v>
          </cell>
          <cell r="J282">
            <v>18858</v>
          </cell>
          <cell r="K282">
            <v>74794</v>
          </cell>
        </row>
        <row r="283">
          <cell r="A283" t="str">
            <v>Babergh</v>
          </cell>
          <cell r="B283">
            <v>62013</v>
          </cell>
          <cell r="C283">
            <v>42296</v>
          </cell>
          <cell r="D283">
            <v>40850</v>
          </cell>
          <cell r="E283">
            <v>1446</v>
          </cell>
          <cell r="F283">
            <v>19717</v>
          </cell>
          <cell r="G283">
            <v>50342</v>
          </cell>
          <cell r="H283">
            <v>40825</v>
          </cell>
          <cell r="I283">
            <v>39615</v>
          </cell>
          <cell r="J283">
            <v>1210</v>
          </cell>
          <cell r="K283">
            <v>9517</v>
          </cell>
        </row>
        <row r="284">
          <cell r="A284" t="str">
            <v>Forest Heath</v>
          </cell>
          <cell r="B284">
            <v>49311</v>
          </cell>
          <cell r="C284">
            <v>36350</v>
          </cell>
          <cell r="D284">
            <v>35753</v>
          </cell>
          <cell r="E284">
            <v>597</v>
          </cell>
          <cell r="F284">
            <v>12961</v>
          </cell>
          <cell r="G284">
            <v>39948</v>
          </cell>
          <cell r="H284">
            <v>34655</v>
          </cell>
          <cell r="I284">
            <v>34058</v>
          </cell>
          <cell r="J284">
            <v>597</v>
          </cell>
          <cell r="K284">
            <v>5293</v>
          </cell>
        </row>
        <row r="285">
          <cell r="A285" t="str">
            <v>Ipswich</v>
          </cell>
          <cell r="B285">
            <v>91486</v>
          </cell>
          <cell r="C285">
            <v>61697</v>
          </cell>
          <cell r="D285">
            <v>58224</v>
          </cell>
          <cell r="E285">
            <v>3473</v>
          </cell>
          <cell r="F285">
            <v>29789</v>
          </cell>
          <cell r="G285">
            <v>73301</v>
          </cell>
          <cell r="H285">
            <v>60212</v>
          </cell>
          <cell r="I285">
            <v>56739</v>
          </cell>
          <cell r="J285">
            <v>3473</v>
          </cell>
          <cell r="K285">
            <v>13089</v>
          </cell>
        </row>
        <row r="286">
          <cell r="A286" t="str">
            <v>Mid Suffolk</v>
          </cell>
          <cell r="B286">
            <v>65919</v>
          </cell>
          <cell r="C286">
            <v>44360</v>
          </cell>
          <cell r="D286">
            <v>42426</v>
          </cell>
          <cell r="E286">
            <v>1934</v>
          </cell>
          <cell r="F286">
            <v>21559</v>
          </cell>
          <cell r="G286">
            <v>53022</v>
          </cell>
          <cell r="H286">
            <v>42834</v>
          </cell>
          <cell r="I286">
            <v>40900</v>
          </cell>
          <cell r="J286">
            <v>1934</v>
          </cell>
          <cell r="K286">
            <v>10188</v>
          </cell>
        </row>
        <row r="287">
          <cell r="A287" t="str">
            <v>St. Edmundsbury</v>
          </cell>
          <cell r="B287">
            <v>76991</v>
          </cell>
          <cell r="C287">
            <v>54202</v>
          </cell>
          <cell r="D287">
            <v>51853</v>
          </cell>
          <cell r="E287">
            <v>2349</v>
          </cell>
          <cell r="F287">
            <v>22789</v>
          </cell>
          <cell r="G287">
            <v>62498</v>
          </cell>
          <cell r="H287">
            <v>53132</v>
          </cell>
          <cell r="I287">
            <v>51010</v>
          </cell>
          <cell r="J287">
            <v>2122</v>
          </cell>
          <cell r="K287">
            <v>9366</v>
          </cell>
        </row>
        <row r="288">
          <cell r="A288" t="str">
            <v>Suffolk Coastal</v>
          </cell>
          <cell r="B288">
            <v>100179</v>
          </cell>
          <cell r="C288">
            <v>62080</v>
          </cell>
          <cell r="D288">
            <v>57257</v>
          </cell>
          <cell r="E288">
            <v>4823</v>
          </cell>
          <cell r="F288">
            <v>38099</v>
          </cell>
          <cell r="G288">
            <v>74662</v>
          </cell>
          <cell r="H288">
            <v>59870</v>
          </cell>
          <cell r="I288">
            <v>55047</v>
          </cell>
          <cell r="J288">
            <v>4823</v>
          </cell>
          <cell r="K288">
            <v>14792</v>
          </cell>
        </row>
        <row r="289">
          <cell r="A289" t="str">
            <v>Waveney</v>
          </cell>
          <cell r="B289">
            <v>87217</v>
          </cell>
          <cell r="C289">
            <v>52570</v>
          </cell>
          <cell r="D289">
            <v>47871</v>
          </cell>
          <cell r="E289">
            <v>4699</v>
          </cell>
          <cell r="F289">
            <v>34647</v>
          </cell>
          <cell r="G289">
            <v>62806</v>
          </cell>
          <cell r="H289">
            <v>50257</v>
          </cell>
          <cell r="I289">
            <v>45558</v>
          </cell>
          <cell r="J289">
            <v>4699</v>
          </cell>
          <cell r="K289">
            <v>12549</v>
          </cell>
        </row>
        <row r="291">
          <cell r="A291" t="str">
            <v>LONDON</v>
          </cell>
          <cell r="B291">
            <v>5614290</v>
          </cell>
          <cell r="C291">
            <v>3595969</v>
          </cell>
          <cell r="D291">
            <v>3312754</v>
          </cell>
          <cell r="E291">
            <v>283215</v>
          </cell>
          <cell r="F291">
            <v>2018321</v>
          </cell>
          <cell r="G291">
            <v>4580303</v>
          </cell>
          <cell r="H291">
            <v>3503468</v>
          </cell>
          <cell r="I291">
            <v>3223723</v>
          </cell>
          <cell r="J291">
            <v>279745</v>
          </cell>
          <cell r="K291">
            <v>1076835</v>
          </cell>
        </row>
        <row r="293">
          <cell r="A293" t="str">
            <v>Inner London</v>
          </cell>
        </row>
        <row r="294">
          <cell r="A294" t="str">
            <v>Camden</v>
          </cell>
          <cell r="B294">
            <v>147029</v>
          </cell>
          <cell r="C294">
            <v>91897</v>
          </cell>
          <cell r="D294">
            <v>84625</v>
          </cell>
          <cell r="E294">
            <v>7272</v>
          </cell>
          <cell r="F294">
            <v>55132</v>
          </cell>
          <cell r="G294">
            <v>120254</v>
          </cell>
          <cell r="H294">
            <v>87612</v>
          </cell>
          <cell r="I294">
            <v>81155</v>
          </cell>
          <cell r="J294">
            <v>6457</v>
          </cell>
          <cell r="K294">
            <v>32642</v>
          </cell>
        </row>
        <row r="295">
          <cell r="A295" t="str">
            <v>City of London</v>
          </cell>
          <cell r="B295">
            <v>10500</v>
          </cell>
          <cell r="C295">
            <v>5520</v>
          </cell>
          <cell r="D295">
            <v>4993</v>
          </cell>
          <cell r="E295">
            <v>527</v>
          </cell>
          <cell r="F295">
            <v>4980</v>
          </cell>
          <cell r="G295">
            <v>6174</v>
          </cell>
          <cell r="H295">
            <v>4391</v>
          </cell>
          <cell r="I295">
            <v>3864</v>
          </cell>
          <cell r="J295">
            <v>527</v>
          </cell>
          <cell r="K295">
            <v>1783</v>
          </cell>
        </row>
        <row r="296">
          <cell r="A296" t="str">
            <v xml:space="preserve">Hackney </v>
          </cell>
          <cell r="B296">
            <v>141587</v>
          </cell>
          <cell r="C296">
            <v>82302</v>
          </cell>
          <cell r="D296">
            <v>70152</v>
          </cell>
          <cell r="E296">
            <v>12150</v>
          </cell>
          <cell r="F296">
            <v>59285</v>
          </cell>
          <cell r="G296">
            <v>121218</v>
          </cell>
          <cell r="H296">
            <v>80069</v>
          </cell>
          <cell r="I296">
            <v>68161</v>
          </cell>
          <cell r="J296">
            <v>11908</v>
          </cell>
          <cell r="K296">
            <v>41149</v>
          </cell>
        </row>
        <row r="297">
          <cell r="A297" t="str">
            <v xml:space="preserve">Hammersmith and Fulham </v>
          </cell>
          <cell r="B297">
            <v>126693</v>
          </cell>
          <cell r="C297">
            <v>82996</v>
          </cell>
          <cell r="D297">
            <v>79503</v>
          </cell>
          <cell r="E297">
            <v>3493</v>
          </cell>
          <cell r="F297">
            <v>43697</v>
          </cell>
          <cell r="G297">
            <v>109602</v>
          </cell>
          <cell r="H297">
            <v>81189</v>
          </cell>
          <cell r="I297">
            <v>77696</v>
          </cell>
          <cell r="J297">
            <v>3493</v>
          </cell>
          <cell r="K297">
            <v>28413</v>
          </cell>
        </row>
        <row r="298">
          <cell r="A298" t="str">
            <v>Haringey</v>
          </cell>
          <cell r="B298">
            <v>161367</v>
          </cell>
          <cell r="C298">
            <v>99148</v>
          </cell>
          <cell r="D298">
            <v>87072</v>
          </cell>
          <cell r="E298">
            <v>12076</v>
          </cell>
          <cell r="F298">
            <v>62219</v>
          </cell>
          <cell r="G298">
            <v>141871</v>
          </cell>
          <cell r="H298">
            <v>97993</v>
          </cell>
          <cell r="I298">
            <v>86148</v>
          </cell>
          <cell r="J298">
            <v>11845</v>
          </cell>
          <cell r="K298">
            <v>43878</v>
          </cell>
        </row>
        <row r="299">
          <cell r="A299" t="str">
            <v>Islington</v>
          </cell>
          <cell r="B299">
            <v>139355</v>
          </cell>
          <cell r="C299">
            <v>86224</v>
          </cell>
          <cell r="D299">
            <v>75838</v>
          </cell>
          <cell r="E299">
            <v>10386</v>
          </cell>
          <cell r="F299">
            <v>53131</v>
          </cell>
          <cell r="G299">
            <v>117166</v>
          </cell>
          <cell r="H299">
            <v>84464</v>
          </cell>
          <cell r="I299">
            <v>74078</v>
          </cell>
          <cell r="J299">
            <v>10386</v>
          </cell>
          <cell r="K299">
            <v>32702</v>
          </cell>
        </row>
        <row r="300">
          <cell r="A300" t="str">
            <v>Kensington and Chelsea</v>
          </cell>
          <cell r="B300">
            <v>136002</v>
          </cell>
          <cell r="C300">
            <v>84804</v>
          </cell>
          <cell r="D300">
            <v>76121</v>
          </cell>
          <cell r="E300">
            <v>8683</v>
          </cell>
          <cell r="F300">
            <v>51198</v>
          </cell>
          <cell r="G300">
            <v>113341</v>
          </cell>
          <cell r="H300">
            <v>81550</v>
          </cell>
          <cell r="I300">
            <v>72867</v>
          </cell>
          <cell r="J300">
            <v>8683</v>
          </cell>
          <cell r="K300">
            <v>31791</v>
          </cell>
        </row>
        <row r="301">
          <cell r="A301" t="str">
            <v xml:space="preserve">Lambeth </v>
          </cell>
          <cell r="B301">
            <v>205406</v>
          </cell>
          <cell r="C301">
            <v>140411</v>
          </cell>
          <cell r="D301">
            <v>129697</v>
          </cell>
          <cell r="E301">
            <v>10714</v>
          </cell>
          <cell r="F301">
            <v>64995</v>
          </cell>
          <cell r="G301">
            <v>180857</v>
          </cell>
          <cell r="H301">
            <v>138806</v>
          </cell>
          <cell r="I301">
            <v>128092</v>
          </cell>
          <cell r="J301">
            <v>10714</v>
          </cell>
          <cell r="K301">
            <v>42051</v>
          </cell>
        </row>
        <row r="302">
          <cell r="A302" t="str">
            <v xml:space="preserve">Lewisham </v>
          </cell>
          <cell r="B302">
            <v>188144</v>
          </cell>
          <cell r="C302">
            <v>125710</v>
          </cell>
          <cell r="D302">
            <v>115265</v>
          </cell>
          <cell r="E302">
            <v>10445</v>
          </cell>
          <cell r="F302">
            <v>62434</v>
          </cell>
          <cell r="G302">
            <v>156626</v>
          </cell>
          <cell r="H302">
            <v>123973</v>
          </cell>
          <cell r="I302">
            <v>113528</v>
          </cell>
          <cell r="J302">
            <v>10445</v>
          </cell>
          <cell r="K302">
            <v>32653</v>
          </cell>
        </row>
        <row r="303">
          <cell r="A303" t="str">
            <v xml:space="preserve">Newham </v>
          </cell>
          <cell r="B303">
            <v>173928</v>
          </cell>
          <cell r="C303">
            <v>100053</v>
          </cell>
          <cell r="D303">
            <v>83334</v>
          </cell>
          <cell r="E303">
            <v>16719</v>
          </cell>
          <cell r="F303">
            <v>73875</v>
          </cell>
          <cell r="G303">
            <v>145931</v>
          </cell>
          <cell r="H303">
            <v>97985</v>
          </cell>
          <cell r="I303">
            <v>81491</v>
          </cell>
          <cell r="J303">
            <v>16494</v>
          </cell>
          <cell r="K303">
            <v>47946</v>
          </cell>
        </row>
        <row r="304">
          <cell r="A304" t="str">
            <v>Southwark</v>
          </cell>
          <cell r="B304">
            <v>181291</v>
          </cell>
          <cell r="C304">
            <v>114458</v>
          </cell>
          <cell r="D304">
            <v>99081</v>
          </cell>
          <cell r="E304">
            <v>15377</v>
          </cell>
          <cell r="F304">
            <v>66833</v>
          </cell>
          <cell r="G304">
            <v>151782</v>
          </cell>
          <cell r="H304">
            <v>109935</v>
          </cell>
          <cell r="I304">
            <v>95118</v>
          </cell>
          <cell r="J304">
            <v>14817</v>
          </cell>
          <cell r="K304">
            <v>41847</v>
          </cell>
        </row>
        <row r="305">
          <cell r="A305" t="str">
            <v>Tower Hamlets</v>
          </cell>
          <cell r="B305">
            <v>133496</v>
          </cell>
          <cell r="C305">
            <v>68269</v>
          </cell>
          <cell r="D305">
            <v>58821</v>
          </cell>
          <cell r="E305">
            <v>9448</v>
          </cell>
          <cell r="F305">
            <v>65227</v>
          </cell>
          <cell r="G305">
            <v>112833</v>
          </cell>
          <cell r="H305">
            <v>67360</v>
          </cell>
          <cell r="I305">
            <v>57912</v>
          </cell>
          <cell r="J305">
            <v>9448</v>
          </cell>
          <cell r="K305">
            <v>45473</v>
          </cell>
        </row>
        <row r="306">
          <cell r="A306" t="str">
            <v>Wandsworth</v>
          </cell>
          <cell r="B306">
            <v>220063</v>
          </cell>
          <cell r="C306">
            <v>142045</v>
          </cell>
          <cell r="D306">
            <v>135001</v>
          </cell>
          <cell r="E306">
            <v>7044</v>
          </cell>
          <cell r="F306">
            <v>78018</v>
          </cell>
          <cell r="G306">
            <v>176165</v>
          </cell>
          <cell r="H306">
            <v>136306</v>
          </cell>
          <cell r="I306">
            <v>129262</v>
          </cell>
          <cell r="J306">
            <v>7044</v>
          </cell>
          <cell r="K306">
            <v>39859</v>
          </cell>
        </row>
        <row r="307">
          <cell r="A307" t="str">
            <v>Westminster</v>
          </cell>
          <cell r="B307">
            <v>177764</v>
          </cell>
          <cell r="C307">
            <v>105152</v>
          </cell>
          <cell r="D307">
            <v>93677</v>
          </cell>
          <cell r="E307">
            <v>11475</v>
          </cell>
          <cell r="F307">
            <v>72612</v>
          </cell>
          <cell r="G307">
            <v>142663</v>
          </cell>
          <cell r="H307">
            <v>100493</v>
          </cell>
          <cell r="I307">
            <v>89395</v>
          </cell>
          <cell r="J307">
            <v>11098</v>
          </cell>
          <cell r="K307">
            <v>42170</v>
          </cell>
        </row>
        <row r="309">
          <cell r="A309" t="str">
            <v>Outer London</v>
          </cell>
        </row>
        <row r="310">
          <cell r="A310" t="str">
            <v>Barking and Dagenham</v>
          </cell>
          <cell r="B310">
            <v>115156</v>
          </cell>
          <cell r="C310">
            <v>68223</v>
          </cell>
          <cell r="D310">
            <v>61251</v>
          </cell>
          <cell r="E310">
            <v>6972</v>
          </cell>
          <cell r="F310">
            <v>46933</v>
          </cell>
          <cell r="G310">
            <v>91266</v>
          </cell>
          <cell r="H310">
            <v>67514</v>
          </cell>
          <cell r="I310">
            <v>60542</v>
          </cell>
          <cell r="J310">
            <v>6972</v>
          </cell>
          <cell r="K310">
            <v>23752</v>
          </cell>
        </row>
        <row r="311">
          <cell r="A311" t="str">
            <v>Barnet</v>
          </cell>
          <cell r="B311">
            <v>269298</v>
          </cell>
          <cell r="C311">
            <v>176279</v>
          </cell>
          <cell r="D311">
            <v>166742</v>
          </cell>
          <cell r="E311">
            <v>9537</v>
          </cell>
          <cell r="F311">
            <v>93019</v>
          </cell>
          <cell r="G311">
            <v>212694</v>
          </cell>
          <cell r="H311">
            <v>171008</v>
          </cell>
          <cell r="I311">
            <v>161708</v>
          </cell>
          <cell r="J311">
            <v>9300</v>
          </cell>
          <cell r="K311">
            <v>41686</v>
          </cell>
        </row>
        <row r="312">
          <cell r="A312" t="str">
            <v>Bexley</v>
          </cell>
          <cell r="B312">
            <v>178710</v>
          </cell>
          <cell r="C312">
            <v>111703</v>
          </cell>
          <cell r="D312">
            <v>103838</v>
          </cell>
          <cell r="E312">
            <v>7865</v>
          </cell>
          <cell r="F312">
            <v>67007</v>
          </cell>
          <cell r="G312">
            <v>136698</v>
          </cell>
          <cell r="H312">
            <v>108524</v>
          </cell>
          <cell r="I312">
            <v>100924</v>
          </cell>
          <cell r="J312">
            <v>7600</v>
          </cell>
          <cell r="K312">
            <v>28174</v>
          </cell>
        </row>
        <row r="313">
          <cell r="A313" t="str">
            <v xml:space="preserve">Brent </v>
          </cell>
          <cell r="B313">
            <v>203725</v>
          </cell>
          <cell r="C313">
            <v>133370</v>
          </cell>
          <cell r="D313">
            <v>118485</v>
          </cell>
          <cell r="E313">
            <v>14885</v>
          </cell>
          <cell r="F313">
            <v>70355</v>
          </cell>
          <cell r="G313">
            <v>168395</v>
          </cell>
          <cell r="H313">
            <v>130127</v>
          </cell>
          <cell r="I313">
            <v>115242</v>
          </cell>
          <cell r="J313">
            <v>14885</v>
          </cell>
          <cell r="K313">
            <v>38268</v>
          </cell>
        </row>
        <row r="314">
          <cell r="A314" t="str">
            <v>Bromley</v>
          </cell>
          <cell r="B314">
            <v>237076</v>
          </cell>
          <cell r="C314">
            <v>152440</v>
          </cell>
          <cell r="D314">
            <v>144048</v>
          </cell>
          <cell r="E314">
            <v>8392</v>
          </cell>
          <cell r="F314">
            <v>84636</v>
          </cell>
          <cell r="G314">
            <v>183100</v>
          </cell>
          <cell r="H314">
            <v>148340</v>
          </cell>
          <cell r="I314">
            <v>139948</v>
          </cell>
          <cell r="J314">
            <v>8392</v>
          </cell>
          <cell r="K314">
            <v>34760</v>
          </cell>
        </row>
        <row r="315">
          <cell r="A315" t="str">
            <v>Croydon</v>
          </cell>
          <cell r="B315">
            <v>260449</v>
          </cell>
          <cell r="C315">
            <v>178370</v>
          </cell>
          <cell r="D315">
            <v>168039</v>
          </cell>
          <cell r="E315">
            <v>10331</v>
          </cell>
          <cell r="F315">
            <v>82079</v>
          </cell>
          <cell r="G315">
            <v>214263</v>
          </cell>
          <cell r="H315">
            <v>174111</v>
          </cell>
          <cell r="I315">
            <v>163780</v>
          </cell>
          <cell r="J315">
            <v>10331</v>
          </cell>
          <cell r="K315">
            <v>40152</v>
          </cell>
        </row>
        <row r="316">
          <cell r="A316" t="str">
            <v>Ealing</v>
          </cell>
          <cell r="B316">
            <v>230914</v>
          </cell>
          <cell r="C316">
            <v>139816</v>
          </cell>
          <cell r="D316">
            <v>130840</v>
          </cell>
          <cell r="E316">
            <v>8976</v>
          </cell>
          <cell r="F316">
            <v>91098</v>
          </cell>
          <cell r="G316">
            <v>183482</v>
          </cell>
          <cell r="H316">
            <v>136601</v>
          </cell>
          <cell r="I316">
            <v>127890</v>
          </cell>
          <cell r="J316">
            <v>8711</v>
          </cell>
          <cell r="K316">
            <v>46881</v>
          </cell>
        </row>
        <row r="317">
          <cell r="A317" t="str">
            <v>Enfield</v>
          </cell>
          <cell r="B317">
            <v>208008</v>
          </cell>
          <cell r="C317">
            <v>133282</v>
          </cell>
          <cell r="D317">
            <v>123694</v>
          </cell>
          <cell r="E317">
            <v>9588</v>
          </cell>
          <cell r="F317">
            <v>74726</v>
          </cell>
          <cell r="G317">
            <v>164078</v>
          </cell>
          <cell r="H317">
            <v>130084</v>
          </cell>
          <cell r="I317">
            <v>120496</v>
          </cell>
          <cell r="J317">
            <v>9588</v>
          </cell>
          <cell r="K317">
            <v>33994</v>
          </cell>
        </row>
        <row r="318">
          <cell r="A318" t="str">
            <v>Greenwich</v>
          </cell>
          <cell r="B318">
            <v>159926</v>
          </cell>
          <cell r="C318">
            <v>103963</v>
          </cell>
          <cell r="D318">
            <v>92899</v>
          </cell>
          <cell r="E318">
            <v>11064</v>
          </cell>
          <cell r="F318">
            <v>55963</v>
          </cell>
          <cell r="G318">
            <v>133805</v>
          </cell>
          <cell r="H318">
            <v>102810</v>
          </cell>
          <cell r="I318">
            <v>91746</v>
          </cell>
          <cell r="J318">
            <v>11064</v>
          </cell>
          <cell r="K318">
            <v>30995</v>
          </cell>
        </row>
        <row r="319">
          <cell r="A319" t="str">
            <v>Harrow</v>
          </cell>
          <cell r="B319">
            <v>166200</v>
          </cell>
          <cell r="C319">
            <v>112186</v>
          </cell>
          <cell r="D319">
            <v>106197</v>
          </cell>
          <cell r="E319">
            <v>5989</v>
          </cell>
          <cell r="F319">
            <v>54014</v>
          </cell>
          <cell r="G319">
            <v>132577</v>
          </cell>
          <cell r="H319">
            <v>107856</v>
          </cell>
          <cell r="I319">
            <v>101867</v>
          </cell>
          <cell r="J319">
            <v>5989</v>
          </cell>
          <cell r="K319">
            <v>24721</v>
          </cell>
        </row>
        <row r="320">
          <cell r="A320" t="str">
            <v>Havering</v>
          </cell>
          <cell r="B320">
            <v>184835</v>
          </cell>
          <cell r="C320">
            <v>129475</v>
          </cell>
          <cell r="D320">
            <v>124121</v>
          </cell>
          <cell r="E320">
            <v>5354</v>
          </cell>
          <cell r="F320">
            <v>55360</v>
          </cell>
          <cell r="G320">
            <v>150240</v>
          </cell>
          <cell r="H320">
            <v>127805</v>
          </cell>
          <cell r="I320">
            <v>122451</v>
          </cell>
          <cell r="J320">
            <v>5354</v>
          </cell>
          <cell r="K320">
            <v>22435</v>
          </cell>
        </row>
        <row r="321">
          <cell r="A321" t="str">
            <v>Hillingdon</v>
          </cell>
          <cell r="B321">
            <v>199539</v>
          </cell>
          <cell r="C321">
            <v>132092</v>
          </cell>
          <cell r="D321">
            <v>127572</v>
          </cell>
          <cell r="E321">
            <v>4520</v>
          </cell>
          <cell r="F321">
            <v>67447</v>
          </cell>
          <cell r="G321">
            <v>156802</v>
          </cell>
          <cell r="H321">
            <v>128125</v>
          </cell>
          <cell r="I321">
            <v>123605</v>
          </cell>
          <cell r="J321">
            <v>4520</v>
          </cell>
          <cell r="K321">
            <v>28677</v>
          </cell>
        </row>
        <row r="322">
          <cell r="A322" t="str">
            <v>Hounslow</v>
          </cell>
          <cell r="B322">
            <v>169443</v>
          </cell>
          <cell r="C322">
            <v>107314</v>
          </cell>
          <cell r="D322">
            <v>102694</v>
          </cell>
          <cell r="E322">
            <v>4620</v>
          </cell>
          <cell r="F322">
            <v>62129</v>
          </cell>
          <cell r="G322">
            <v>134174</v>
          </cell>
          <cell r="H322">
            <v>105739</v>
          </cell>
          <cell r="I322">
            <v>101119</v>
          </cell>
          <cell r="J322">
            <v>4620</v>
          </cell>
          <cell r="K322">
            <v>28435</v>
          </cell>
        </row>
        <row r="323">
          <cell r="A323" t="str">
            <v>Kingston upon Thames</v>
          </cell>
          <cell r="B323">
            <v>111963</v>
          </cell>
          <cell r="C323">
            <v>76346</v>
          </cell>
          <cell r="D323">
            <v>72445</v>
          </cell>
          <cell r="E323">
            <v>3901</v>
          </cell>
          <cell r="F323">
            <v>35617</v>
          </cell>
          <cell r="G323">
            <v>93596</v>
          </cell>
          <cell r="H323">
            <v>74745</v>
          </cell>
          <cell r="I323">
            <v>70844</v>
          </cell>
          <cell r="J323">
            <v>3901</v>
          </cell>
          <cell r="K323">
            <v>18851</v>
          </cell>
        </row>
        <row r="324">
          <cell r="A324" t="str">
            <v>Merton</v>
          </cell>
          <cell r="B324">
            <v>146971</v>
          </cell>
          <cell r="C324">
            <v>103353</v>
          </cell>
          <cell r="D324">
            <v>96013</v>
          </cell>
          <cell r="E324">
            <v>7340</v>
          </cell>
          <cell r="F324">
            <v>43618</v>
          </cell>
          <cell r="G324">
            <v>118294</v>
          </cell>
          <cell r="H324">
            <v>100693</v>
          </cell>
          <cell r="I324">
            <v>93353</v>
          </cell>
          <cell r="J324">
            <v>7340</v>
          </cell>
          <cell r="K324">
            <v>17601</v>
          </cell>
        </row>
        <row r="325">
          <cell r="A325" t="str">
            <v>Redbridge</v>
          </cell>
          <cell r="B325">
            <v>176140</v>
          </cell>
          <cell r="C325">
            <v>112581</v>
          </cell>
          <cell r="D325">
            <v>102897</v>
          </cell>
          <cell r="E325">
            <v>9684</v>
          </cell>
          <cell r="F325">
            <v>63559</v>
          </cell>
          <cell r="G325">
            <v>142581</v>
          </cell>
          <cell r="H325">
            <v>109497</v>
          </cell>
          <cell r="I325">
            <v>99813</v>
          </cell>
          <cell r="J325">
            <v>9684</v>
          </cell>
          <cell r="K325">
            <v>33084</v>
          </cell>
        </row>
        <row r="326">
          <cell r="A326" t="str">
            <v>Richmond upon Thames</v>
          </cell>
          <cell r="B326">
            <v>147830</v>
          </cell>
          <cell r="C326">
            <v>95331</v>
          </cell>
          <cell r="D326">
            <v>90984</v>
          </cell>
          <cell r="E326">
            <v>4347</v>
          </cell>
          <cell r="F326">
            <v>52499</v>
          </cell>
          <cell r="G326">
            <v>116643</v>
          </cell>
          <cell r="H326">
            <v>90714</v>
          </cell>
          <cell r="I326">
            <v>86620</v>
          </cell>
          <cell r="J326">
            <v>4094</v>
          </cell>
          <cell r="K326">
            <v>25929</v>
          </cell>
        </row>
        <row r="327">
          <cell r="A327" t="str">
            <v>Sutton</v>
          </cell>
          <cell r="B327">
            <v>138937</v>
          </cell>
          <cell r="C327">
            <v>100032</v>
          </cell>
          <cell r="D327">
            <v>95356</v>
          </cell>
          <cell r="E327">
            <v>4676</v>
          </cell>
          <cell r="F327">
            <v>38905</v>
          </cell>
          <cell r="G327">
            <v>112646</v>
          </cell>
          <cell r="H327">
            <v>97716</v>
          </cell>
          <cell r="I327">
            <v>93040</v>
          </cell>
          <cell r="J327">
            <v>4676</v>
          </cell>
          <cell r="K327">
            <v>14930</v>
          </cell>
        </row>
        <row r="328">
          <cell r="A328" t="str">
            <v>Waltham Forest</v>
          </cell>
          <cell r="B328">
            <v>166545</v>
          </cell>
          <cell r="C328">
            <v>100824</v>
          </cell>
          <cell r="D328">
            <v>91459</v>
          </cell>
          <cell r="E328">
            <v>9365</v>
          </cell>
          <cell r="F328">
            <v>65721</v>
          </cell>
          <cell r="G328">
            <v>138486</v>
          </cell>
          <cell r="H328">
            <v>99333</v>
          </cell>
          <cell r="I328">
            <v>89968</v>
          </cell>
          <cell r="J328">
            <v>9365</v>
          </cell>
          <cell r="K328">
            <v>39153</v>
          </cell>
        </row>
        <row r="330">
          <cell r="A330" t="str">
            <v>SOUTH EAST</v>
          </cell>
          <cell r="B330">
            <v>6264361</v>
          </cell>
          <cell r="C330">
            <v>4157717</v>
          </cell>
          <cell r="D330">
            <v>3981259</v>
          </cell>
          <cell r="E330">
            <v>176458</v>
          </cell>
          <cell r="F330">
            <v>2106644</v>
          </cell>
          <cell r="G330">
            <v>4856006</v>
          </cell>
          <cell r="H330">
            <v>4017229</v>
          </cell>
          <cell r="I330">
            <v>3843185</v>
          </cell>
          <cell r="J330">
            <v>174044</v>
          </cell>
          <cell r="K330">
            <v>838777</v>
          </cell>
        </row>
        <row r="332">
          <cell r="A332" t="str">
            <v>Bracknell Forest UA</v>
          </cell>
          <cell r="B332">
            <v>85305</v>
          </cell>
          <cell r="C332">
            <v>64326</v>
          </cell>
          <cell r="D332">
            <v>62142</v>
          </cell>
          <cell r="E332">
            <v>2184</v>
          </cell>
          <cell r="F332">
            <v>20979</v>
          </cell>
          <cell r="G332">
            <v>71930</v>
          </cell>
          <cell r="H332">
            <v>62520</v>
          </cell>
          <cell r="I332">
            <v>60336</v>
          </cell>
          <cell r="J332">
            <v>2184</v>
          </cell>
          <cell r="K332">
            <v>9410</v>
          </cell>
        </row>
        <row r="333">
          <cell r="A333" t="str">
            <v>Brighton and Hove UA</v>
          </cell>
          <cell r="B333">
            <v>202494</v>
          </cell>
          <cell r="C333">
            <v>129015</v>
          </cell>
          <cell r="D333">
            <v>121889</v>
          </cell>
          <cell r="E333">
            <v>7126</v>
          </cell>
          <cell r="F333">
            <v>73479</v>
          </cell>
          <cell r="G333">
            <v>157206</v>
          </cell>
          <cell r="H333">
            <v>125803</v>
          </cell>
          <cell r="I333">
            <v>118677</v>
          </cell>
          <cell r="J333">
            <v>7126</v>
          </cell>
          <cell r="K333">
            <v>31403</v>
          </cell>
        </row>
        <row r="334">
          <cell r="A334" t="str">
            <v>Isle of Wight UA</v>
          </cell>
          <cell r="B334">
            <v>99535</v>
          </cell>
          <cell r="C334">
            <v>55274</v>
          </cell>
          <cell r="D334">
            <v>52305</v>
          </cell>
          <cell r="E334">
            <v>2969</v>
          </cell>
          <cell r="F334">
            <v>44261</v>
          </cell>
          <cell r="G334">
            <v>68067</v>
          </cell>
          <cell r="H334">
            <v>52553</v>
          </cell>
          <cell r="I334">
            <v>49584</v>
          </cell>
          <cell r="J334">
            <v>2969</v>
          </cell>
          <cell r="K334">
            <v>15514</v>
          </cell>
        </row>
        <row r="335">
          <cell r="A335" t="str">
            <v>Medway UA</v>
          </cell>
          <cell r="B335">
            <v>181265</v>
          </cell>
          <cell r="C335">
            <v>125395</v>
          </cell>
          <cell r="D335">
            <v>116815</v>
          </cell>
          <cell r="E335">
            <v>8580</v>
          </cell>
          <cell r="F335">
            <v>55870</v>
          </cell>
          <cell r="G335">
            <v>149096</v>
          </cell>
          <cell r="H335">
            <v>122016</v>
          </cell>
          <cell r="I335">
            <v>113436</v>
          </cell>
          <cell r="J335">
            <v>8580</v>
          </cell>
          <cell r="K335">
            <v>27080</v>
          </cell>
        </row>
        <row r="336">
          <cell r="A336" t="str">
            <v>Milton Keynes UA</v>
          </cell>
          <cell r="B336">
            <v>151368</v>
          </cell>
          <cell r="C336">
            <v>107522</v>
          </cell>
          <cell r="D336">
            <v>99858</v>
          </cell>
          <cell r="E336">
            <v>7664</v>
          </cell>
          <cell r="F336">
            <v>43846</v>
          </cell>
          <cell r="G336">
            <v>127374</v>
          </cell>
          <cell r="H336">
            <v>105000</v>
          </cell>
          <cell r="I336">
            <v>97773</v>
          </cell>
          <cell r="J336">
            <v>7227</v>
          </cell>
          <cell r="K336">
            <v>22374</v>
          </cell>
        </row>
        <row r="337">
          <cell r="A337" t="str">
            <v>Portsmouth UA</v>
          </cell>
          <cell r="B337">
            <v>145211</v>
          </cell>
          <cell r="C337">
            <v>91527</v>
          </cell>
          <cell r="D337">
            <v>84764</v>
          </cell>
          <cell r="E337">
            <v>6763</v>
          </cell>
          <cell r="F337">
            <v>53684</v>
          </cell>
          <cell r="G337">
            <v>112468</v>
          </cell>
          <cell r="H337">
            <v>89085</v>
          </cell>
          <cell r="I337">
            <v>82322</v>
          </cell>
          <cell r="J337">
            <v>6763</v>
          </cell>
          <cell r="K337">
            <v>23383</v>
          </cell>
        </row>
        <row r="338">
          <cell r="A338" t="str">
            <v>Reading UA</v>
          </cell>
          <cell r="B338">
            <v>117546</v>
          </cell>
          <cell r="C338">
            <v>80620</v>
          </cell>
          <cell r="D338">
            <v>77530</v>
          </cell>
          <cell r="E338">
            <v>3090</v>
          </cell>
          <cell r="F338">
            <v>36926</v>
          </cell>
          <cell r="G338">
            <v>96940</v>
          </cell>
          <cell r="H338">
            <v>78656</v>
          </cell>
          <cell r="I338">
            <v>75566</v>
          </cell>
          <cell r="J338">
            <v>3090</v>
          </cell>
          <cell r="K338">
            <v>18284</v>
          </cell>
        </row>
        <row r="339">
          <cell r="A339" t="str">
            <v>Slough UA</v>
          </cell>
          <cell r="B339">
            <v>84322</v>
          </cell>
          <cell r="C339">
            <v>50772</v>
          </cell>
          <cell r="D339">
            <v>48512</v>
          </cell>
          <cell r="E339">
            <v>2260</v>
          </cell>
          <cell r="F339">
            <v>33550</v>
          </cell>
          <cell r="G339">
            <v>64328</v>
          </cell>
          <cell r="H339">
            <v>49643</v>
          </cell>
          <cell r="I339">
            <v>47383</v>
          </cell>
          <cell r="J339">
            <v>2260</v>
          </cell>
          <cell r="K339">
            <v>14685</v>
          </cell>
        </row>
        <row r="340">
          <cell r="A340" t="str">
            <v>Southampton UA</v>
          </cell>
          <cell r="B340">
            <v>175243</v>
          </cell>
          <cell r="C340">
            <v>109687</v>
          </cell>
          <cell r="D340">
            <v>100232</v>
          </cell>
          <cell r="E340">
            <v>9455</v>
          </cell>
          <cell r="F340">
            <v>65556</v>
          </cell>
          <cell r="G340">
            <v>137458</v>
          </cell>
          <cell r="H340">
            <v>106745</v>
          </cell>
          <cell r="I340">
            <v>97290</v>
          </cell>
          <cell r="J340">
            <v>9455</v>
          </cell>
          <cell r="K340">
            <v>30713</v>
          </cell>
        </row>
        <row r="341">
          <cell r="A341" t="str">
            <v>West Berkshire UA</v>
          </cell>
          <cell r="B341">
            <v>112544</v>
          </cell>
          <cell r="C341">
            <v>81006</v>
          </cell>
          <cell r="D341">
            <v>79489</v>
          </cell>
          <cell r="E341">
            <v>1517</v>
          </cell>
          <cell r="F341">
            <v>31538</v>
          </cell>
          <cell r="G341">
            <v>89223</v>
          </cell>
          <cell r="H341">
            <v>77396</v>
          </cell>
          <cell r="I341">
            <v>75879</v>
          </cell>
          <cell r="J341">
            <v>1517</v>
          </cell>
          <cell r="K341">
            <v>11827</v>
          </cell>
        </row>
        <row r="342">
          <cell r="A342" t="str">
            <v>Windsor and Maidenhead UA</v>
          </cell>
          <cell r="B342">
            <v>111517</v>
          </cell>
          <cell r="C342">
            <v>77081</v>
          </cell>
          <cell r="D342">
            <v>76172</v>
          </cell>
          <cell r="E342">
            <v>909</v>
          </cell>
          <cell r="F342">
            <v>34436</v>
          </cell>
          <cell r="G342">
            <v>86436</v>
          </cell>
          <cell r="H342">
            <v>74378</v>
          </cell>
          <cell r="I342">
            <v>73469</v>
          </cell>
          <cell r="J342">
            <v>909</v>
          </cell>
          <cell r="K342">
            <v>12058</v>
          </cell>
        </row>
        <row r="343">
          <cell r="A343" t="str">
            <v>Wokingham UA</v>
          </cell>
          <cell r="B343">
            <v>119839</v>
          </cell>
          <cell r="C343">
            <v>87342</v>
          </cell>
          <cell r="D343">
            <v>85725</v>
          </cell>
          <cell r="E343">
            <v>1617</v>
          </cell>
          <cell r="F343">
            <v>32497</v>
          </cell>
          <cell r="G343">
            <v>97663</v>
          </cell>
          <cell r="H343">
            <v>84630</v>
          </cell>
          <cell r="I343">
            <v>83013</v>
          </cell>
          <cell r="J343">
            <v>1617</v>
          </cell>
          <cell r="K343">
            <v>13033</v>
          </cell>
        </row>
        <row r="345">
          <cell r="A345" t="str">
            <v>Buckinghamshire</v>
          </cell>
          <cell r="B345">
            <v>372674</v>
          </cell>
          <cell r="C345">
            <v>260881</v>
          </cell>
          <cell r="D345">
            <v>249459</v>
          </cell>
          <cell r="E345">
            <v>11422</v>
          </cell>
          <cell r="F345">
            <v>111793</v>
          </cell>
          <cell r="G345">
            <v>299824</v>
          </cell>
          <cell r="H345">
            <v>253111</v>
          </cell>
          <cell r="I345">
            <v>241689</v>
          </cell>
          <cell r="J345">
            <v>11422</v>
          </cell>
          <cell r="K345">
            <v>46713</v>
          </cell>
        </row>
        <row r="346">
          <cell r="A346" t="str">
            <v>Aylesbury Vale</v>
          </cell>
          <cell r="B346">
            <v>122410</v>
          </cell>
          <cell r="C346">
            <v>88696</v>
          </cell>
          <cell r="D346">
            <v>84583</v>
          </cell>
          <cell r="E346">
            <v>4113</v>
          </cell>
          <cell r="F346">
            <v>33714</v>
          </cell>
          <cell r="G346">
            <v>99509</v>
          </cell>
          <cell r="H346">
            <v>86530</v>
          </cell>
          <cell r="I346">
            <v>82417</v>
          </cell>
          <cell r="J346">
            <v>4113</v>
          </cell>
          <cell r="K346">
            <v>12979</v>
          </cell>
        </row>
        <row r="347">
          <cell r="A347" t="str">
            <v>Chiltern</v>
          </cell>
          <cell r="B347">
            <v>76611</v>
          </cell>
          <cell r="C347">
            <v>51189</v>
          </cell>
          <cell r="D347">
            <v>49596</v>
          </cell>
          <cell r="E347">
            <v>1593</v>
          </cell>
          <cell r="F347">
            <v>25422</v>
          </cell>
          <cell r="G347">
            <v>57349</v>
          </cell>
          <cell r="H347">
            <v>48355</v>
          </cell>
          <cell r="I347">
            <v>46762</v>
          </cell>
          <cell r="J347">
            <v>1593</v>
          </cell>
          <cell r="K347">
            <v>8994</v>
          </cell>
        </row>
        <row r="348">
          <cell r="A348" t="str">
            <v>South Bucks</v>
          </cell>
          <cell r="B348">
            <v>49007</v>
          </cell>
          <cell r="C348">
            <v>32966</v>
          </cell>
          <cell r="D348">
            <v>32164</v>
          </cell>
          <cell r="E348">
            <v>802</v>
          </cell>
          <cell r="F348">
            <v>16041</v>
          </cell>
          <cell r="G348">
            <v>39129</v>
          </cell>
          <cell r="H348">
            <v>31440</v>
          </cell>
          <cell r="I348">
            <v>30638</v>
          </cell>
          <cell r="J348">
            <v>802</v>
          </cell>
          <cell r="K348">
            <v>7689</v>
          </cell>
        </row>
        <row r="349">
          <cell r="A349" t="str">
            <v>Wycombe</v>
          </cell>
          <cell r="B349">
            <v>124646</v>
          </cell>
          <cell r="C349">
            <v>88030</v>
          </cell>
          <cell r="D349">
            <v>83116</v>
          </cell>
          <cell r="E349">
            <v>4914</v>
          </cell>
          <cell r="F349">
            <v>36616</v>
          </cell>
          <cell r="G349">
            <v>103837</v>
          </cell>
          <cell r="H349">
            <v>86786</v>
          </cell>
          <cell r="I349">
            <v>81872</v>
          </cell>
          <cell r="J349">
            <v>4914</v>
          </cell>
          <cell r="K349">
            <v>17051</v>
          </cell>
        </row>
        <row r="351">
          <cell r="A351" t="str">
            <v>East Sussex</v>
          </cell>
          <cell r="B351">
            <v>387796</v>
          </cell>
          <cell r="C351">
            <v>223935</v>
          </cell>
          <cell r="D351">
            <v>211643</v>
          </cell>
          <cell r="E351">
            <v>12292</v>
          </cell>
          <cell r="F351">
            <v>163861</v>
          </cell>
          <cell r="G351">
            <v>266182</v>
          </cell>
          <cell r="H351">
            <v>215735</v>
          </cell>
          <cell r="I351">
            <v>203934</v>
          </cell>
          <cell r="J351">
            <v>11801</v>
          </cell>
          <cell r="K351">
            <v>50447</v>
          </cell>
        </row>
        <row r="352">
          <cell r="A352" t="str">
            <v>Eastbourne</v>
          </cell>
          <cell r="B352">
            <v>67968</v>
          </cell>
          <cell r="C352">
            <v>42502</v>
          </cell>
          <cell r="D352">
            <v>40809</v>
          </cell>
          <cell r="E352">
            <v>1693</v>
          </cell>
          <cell r="F352">
            <v>25466</v>
          </cell>
          <cell r="G352">
            <v>51377</v>
          </cell>
          <cell r="H352">
            <v>41711</v>
          </cell>
          <cell r="I352">
            <v>40018</v>
          </cell>
          <cell r="J352">
            <v>1693</v>
          </cell>
          <cell r="K352">
            <v>9666</v>
          </cell>
        </row>
        <row r="353">
          <cell r="A353" t="str">
            <v>Hastings</v>
          </cell>
          <cell r="B353">
            <v>61879</v>
          </cell>
          <cell r="C353">
            <v>36378</v>
          </cell>
          <cell r="D353">
            <v>33107</v>
          </cell>
          <cell r="E353">
            <v>3271</v>
          </cell>
          <cell r="F353">
            <v>25501</v>
          </cell>
          <cell r="G353">
            <v>44032</v>
          </cell>
          <cell r="H353">
            <v>35030</v>
          </cell>
          <cell r="I353">
            <v>32010</v>
          </cell>
          <cell r="J353">
            <v>3020</v>
          </cell>
          <cell r="K353">
            <v>9002</v>
          </cell>
        </row>
        <row r="354">
          <cell r="A354" t="str">
            <v>Lewes</v>
          </cell>
          <cell r="B354">
            <v>69159</v>
          </cell>
          <cell r="C354">
            <v>39496</v>
          </cell>
          <cell r="D354">
            <v>37092</v>
          </cell>
          <cell r="E354">
            <v>2404</v>
          </cell>
          <cell r="F354">
            <v>29663</v>
          </cell>
          <cell r="G354">
            <v>48361</v>
          </cell>
          <cell r="H354">
            <v>38316</v>
          </cell>
          <cell r="I354">
            <v>36152</v>
          </cell>
          <cell r="J354">
            <v>2164</v>
          </cell>
          <cell r="K354">
            <v>10045</v>
          </cell>
        </row>
        <row r="355">
          <cell r="A355" t="str">
            <v>Rother</v>
          </cell>
          <cell r="B355">
            <v>72998</v>
          </cell>
          <cell r="C355">
            <v>36429</v>
          </cell>
          <cell r="D355">
            <v>34217</v>
          </cell>
          <cell r="E355">
            <v>2212</v>
          </cell>
          <cell r="F355">
            <v>36569</v>
          </cell>
          <cell r="G355">
            <v>46486</v>
          </cell>
          <cell r="H355">
            <v>35084</v>
          </cell>
          <cell r="I355">
            <v>32872</v>
          </cell>
          <cell r="J355">
            <v>2212</v>
          </cell>
          <cell r="K355">
            <v>11402</v>
          </cell>
        </row>
        <row r="356">
          <cell r="A356" t="str">
            <v>Wealden</v>
          </cell>
          <cell r="B356">
            <v>115792</v>
          </cell>
          <cell r="C356">
            <v>69130</v>
          </cell>
          <cell r="D356">
            <v>66418</v>
          </cell>
          <cell r="E356">
            <v>2712</v>
          </cell>
          <cell r="F356">
            <v>46662</v>
          </cell>
          <cell r="G356">
            <v>75926</v>
          </cell>
          <cell r="H356">
            <v>65594</v>
          </cell>
          <cell r="I356">
            <v>62882</v>
          </cell>
          <cell r="J356">
            <v>2712</v>
          </cell>
          <cell r="K356">
            <v>10332</v>
          </cell>
        </row>
        <row r="358">
          <cell r="A358" t="str">
            <v>Hampshire</v>
          </cell>
          <cell r="B358">
            <v>976761</v>
          </cell>
          <cell r="C358">
            <v>663858</v>
          </cell>
          <cell r="D358">
            <v>640445</v>
          </cell>
          <cell r="E358">
            <v>23413</v>
          </cell>
          <cell r="F358">
            <v>312903</v>
          </cell>
          <cell r="G358">
            <v>772248</v>
          </cell>
          <cell r="H358">
            <v>643531</v>
          </cell>
          <cell r="I358">
            <v>620560</v>
          </cell>
          <cell r="J358">
            <v>22971</v>
          </cell>
          <cell r="K358">
            <v>128717</v>
          </cell>
        </row>
        <row r="359">
          <cell r="A359" t="str">
            <v>Basingstoke and Deane</v>
          </cell>
          <cell r="B359">
            <v>119686</v>
          </cell>
          <cell r="C359">
            <v>86800</v>
          </cell>
          <cell r="D359">
            <v>83761</v>
          </cell>
          <cell r="E359">
            <v>3039</v>
          </cell>
          <cell r="F359">
            <v>32886</v>
          </cell>
          <cell r="G359">
            <v>101349</v>
          </cell>
          <cell r="H359">
            <v>84474</v>
          </cell>
          <cell r="I359">
            <v>81658</v>
          </cell>
          <cell r="J359">
            <v>2816</v>
          </cell>
          <cell r="K359">
            <v>16875</v>
          </cell>
        </row>
        <row r="360">
          <cell r="A360" t="str">
            <v>East Hampshire</v>
          </cell>
          <cell r="B360">
            <v>86905</v>
          </cell>
          <cell r="C360">
            <v>60296</v>
          </cell>
          <cell r="D360">
            <v>58409</v>
          </cell>
          <cell r="E360">
            <v>1887</v>
          </cell>
          <cell r="F360">
            <v>26609</v>
          </cell>
          <cell r="G360">
            <v>68157</v>
          </cell>
          <cell r="H360">
            <v>58254</v>
          </cell>
          <cell r="I360">
            <v>56586</v>
          </cell>
          <cell r="J360">
            <v>1668</v>
          </cell>
          <cell r="K360">
            <v>9903</v>
          </cell>
        </row>
        <row r="361">
          <cell r="A361" t="str">
            <v>Eastleigh</v>
          </cell>
          <cell r="B361">
            <v>85910</v>
          </cell>
          <cell r="C361">
            <v>63794</v>
          </cell>
          <cell r="D361">
            <v>61802</v>
          </cell>
          <cell r="E361">
            <v>1992</v>
          </cell>
          <cell r="F361">
            <v>22116</v>
          </cell>
          <cell r="G361">
            <v>71471</v>
          </cell>
          <cell r="H361">
            <v>61762</v>
          </cell>
          <cell r="I361">
            <v>59770</v>
          </cell>
          <cell r="J361">
            <v>1992</v>
          </cell>
          <cell r="K361">
            <v>9709</v>
          </cell>
        </row>
        <row r="362">
          <cell r="A362" t="str">
            <v>Fareham</v>
          </cell>
          <cell r="B362">
            <v>86139</v>
          </cell>
          <cell r="C362">
            <v>57900</v>
          </cell>
          <cell r="D362">
            <v>56406</v>
          </cell>
          <cell r="E362">
            <v>1494</v>
          </cell>
          <cell r="F362">
            <v>28239</v>
          </cell>
          <cell r="G362">
            <v>65415</v>
          </cell>
          <cell r="H362">
            <v>56413</v>
          </cell>
          <cell r="I362">
            <v>54919</v>
          </cell>
          <cell r="J362">
            <v>1494</v>
          </cell>
          <cell r="K362">
            <v>9002</v>
          </cell>
        </row>
        <row r="363">
          <cell r="A363" t="str">
            <v>Gosport</v>
          </cell>
          <cell r="B363">
            <v>59766</v>
          </cell>
          <cell r="C363">
            <v>39460</v>
          </cell>
          <cell r="D363">
            <v>38126</v>
          </cell>
          <cell r="E363">
            <v>1334</v>
          </cell>
          <cell r="F363">
            <v>20306</v>
          </cell>
          <cell r="G363">
            <v>47339</v>
          </cell>
          <cell r="H363">
            <v>39244</v>
          </cell>
          <cell r="I363">
            <v>37910</v>
          </cell>
          <cell r="J363">
            <v>1334</v>
          </cell>
          <cell r="K363">
            <v>8095</v>
          </cell>
        </row>
        <row r="364">
          <cell r="A364" t="str">
            <v>Hart</v>
          </cell>
          <cell r="B364">
            <v>65710</v>
          </cell>
          <cell r="C364">
            <v>51290</v>
          </cell>
          <cell r="D364">
            <v>48788</v>
          </cell>
          <cell r="E364">
            <v>2502</v>
          </cell>
          <cell r="F364">
            <v>14420</v>
          </cell>
          <cell r="G364">
            <v>57302</v>
          </cell>
          <cell r="H364">
            <v>50342</v>
          </cell>
          <cell r="I364">
            <v>47840</v>
          </cell>
          <cell r="J364">
            <v>2502</v>
          </cell>
          <cell r="K364">
            <v>6960</v>
          </cell>
        </row>
        <row r="365">
          <cell r="A365" t="str">
            <v>Havant</v>
          </cell>
          <cell r="B365">
            <v>94484</v>
          </cell>
          <cell r="C365">
            <v>57487</v>
          </cell>
          <cell r="D365">
            <v>53630</v>
          </cell>
          <cell r="E365">
            <v>3857</v>
          </cell>
          <cell r="F365">
            <v>36997</v>
          </cell>
          <cell r="G365">
            <v>70318</v>
          </cell>
          <cell r="H365">
            <v>55709</v>
          </cell>
          <cell r="I365">
            <v>51852</v>
          </cell>
          <cell r="J365">
            <v>3857</v>
          </cell>
          <cell r="K365">
            <v>14609</v>
          </cell>
        </row>
        <row r="366">
          <cell r="A366" t="str">
            <v>New Forest</v>
          </cell>
          <cell r="B366">
            <v>136437</v>
          </cell>
          <cell r="C366">
            <v>78451</v>
          </cell>
          <cell r="D366">
            <v>76964</v>
          </cell>
          <cell r="E366">
            <v>1487</v>
          </cell>
          <cell r="F366">
            <v>57986</v>
          </cell>
          <cell r="G366">
            <v>97062</v>
          </cell>
          <cell r="H366">
            <v>75855</v>
          </cell>
          <cell r="I366">
            <v>74368</v>
          </cell>
          <cell r="J366">
            <v>1487</v>
          </cell>
          <cell r="K366">
            <v>21207</v>
          </cell>
        </row>
        <row r="367">
          <cell r="A367" t="str">
            <v>Rushmoor</v>
          </cell>
          <cell r="B367">
            <v>68651</v>
          </cell>
          <cell r="C367">
            <v>47761</v>
          </cell>
          <cell r="D367">
            <v>46039</v>
          </cell>
          <cell r="E367">
            <v>1722</v>
          </cell>
          <cell r="F367">
            <v>20890</v>
          </cell>
          <cell r="G367">
            <v>57067</v>
          </cell>
          <cell r="H367">
            <v>47516</v>
          </cell>
          <cell r="I367">
            <v>45794</v>
          </cell>
          <cell r="J367">
            <v>1722</v>
          </cell>
          <cell r="K367">
            <v>9551</v>
          </cell>
        </row>
        <row r="368">
          <cell r="A368" t="str">
            <v>Test Valley</v>
          </cell>
          <cell r="B368">
            <v>86650</v>
          </cell>
          <cell r="C368">
            <v>63821</v>
          </cell>
          <cell r="D368">
            <v>61368</v>
          </cell>
          <cell r="E368">
            <v>2453</v>
          </cell>
          <cell r="F368">
            <v>22829</v>
          </cell>
          <cell r="G368">
            <v>69547</v>
          </cell>
          <cell r="H368">
            <v>61346</v>
          </cell>
          <cell r="I368">
            <v>58893</v>
          </cell>
          <cell r="J368">
            <v>2453</v>
          </cell>
          <cell r="K368">
            <v>8201</v>
          </cell>
        </row>
        <row r="369">
          <cell r="A369" t="str">
            <v>Winchester</v>
          </cell>
          <cell r="B369">
            <v>86423</v>
          </cell>
          <cell r="C369">
            <v>56798</v>
          </cell>
          <cell r="D369">
            <v>55152</v>
          </cell>
          <cell r="E369">
            <v>1646</v>
          </cell>
          <cell r="F369">
            <v>29625</v>
          </cell>
          <cell r="G369">
            <v>67221</v>
          </cell>
          <cell r="H369">
            <v>52616</v>
          </cell>
          <cell r="I369">
            <v>50970</v>
          </cell>
          <cell r="J369">
            <v>1646</v>
          </cell>
          <cell r="K369">
            <v>14605</v>
          </cell>
        </row>
        <row r="371">
          <cell r="A371" t="str">
            <v>Kent</v>
          </cell>
          <cell r="B371">
            <v>1032843</v>
          </cell>
          <cell r="C371">
            <v>666125</v>
          </cell>
          <cell r="D371">
            <v>629988</v>
          </cell>
          <cell r="E371">
            <v>36137</v>
          </cell>
          <cell r="F371">
            <v>366718</v>
          </cell>
          <cell r="G371">
            <v>796001</v>
          </cell>
          <cell r="H371">
            <v>645582</v>
          </cell>
          <cell r="I371">
            <v>609976</v>
          </cell>
          <cell r="J371">
            <v>35606</v>
          </cell>
          <cell r="K371">
            <v>150419</v>
          </cell>
        </row>
        <row r="372">
          <cell r="A372" t="str">
            <v>Ashford</v>
          </cell>
          <cell r="B372">
            <v>77604</v>
          </cell>
          <cell r="C372">
            <v>55441</v>
          </cell>
          <cell r="D372">
            <v>53758</v>
          </cell>
          <cell r="E372">
            <v>1683</v>
          </cell>
          <cell r="F372">
            <v>22163</v>
          </cell>
          <cell r="G372">
            <v>64734</v>
          </cell>
          <cell r="H372">
            <v>53962</v>
          </cell>
          <cell r="I372">
            <v>52529</v>
          </cell>
          <cell r="J372">
            <v>1433</v>
          </cell>
          <cell r="K372">
            <v>10772</v>
          </cell>
        </row>
        <row r="373">
          <cell r="A373" t="str">
            <v>Canterbury</v>
          </cell>
          <cell r="B373">
            <v>110176</v>
          </cell>
          <cell r="C373">
            <v>66554</v>
          </cell>
          <cell r="D373">
            <v>63352</v>
          </cell>
          <cell r="E373">
            <v>3202</v>
          </cell>
          <cell r="F373">
            <v>43622</v>
          </cell>
          <cell r="G373">
            <v>79439</v>
          </cell>
          <cell r="H373">
            <v>63931</v>
          </cell>
          <cell r="I373">
            <v>61010</v>
          </cell>
          <cell r="J373">
            <v>2921</v>
          </cell>
          <cell r="K373">
            <v>15508</v>
          </cell>
        </row>
        <row r="374">
          <cell r="A374" t="str">
            <v>Dartford</v>
          </cell>
          <cell r="B374">
            <v>68163</v>
          </cell>
          <cell r="C374">
            <v>47451</v>
          </cell>
          <cell r="D374">
            <v>43819</v>
          </cell>
          <cell r="E374">
            <v>3632</v>
          </cell>
          <cell r="F374">
            <v>20712</v>
          </cell>
          <cell r="G374">
            <v>54444</v>
          </cell>
          <cell r="H374">
            <v>46422</v>
          </cell>
          <cell r="I374">
            <v>42790</v>
          </cell>
          <cell r="J374">
            <v>3632</v>
          </cell>
          <cell r="K374">
            <v>8022</v>
          </cell>
        </row>
        <row r="375">
          <cell r="A375" t="str">
            <v>Dover</v>
          </cell>
          <cell r="B375">
            <v>83400</v>
          </cell>
          <cell r="C375">
            <v>49082</v>
          </cell>
          <cell r="D375">
            <v>43483</v>
          </cell>
          <cell r="E375">
            <v>5599</v>
          </cell>
          <cell r="F375">
            <v>34318</v>
          </cell>
          <cell r="G375">
            <v>62627</v>
          </cell>
          <cell r="H375">
            <v>48811</v>
          </cell>
          <cell r="I375">
            <v>43212</v>
          </cell>
          <cell r="J375">
            <v>5599</v>
          </cell>
          <cell r="K375">
            <v>13816</v>
          </cell>
        </row>
        <row r="376">
          <cell r="A376" t="str">
            <v>Gravesham</v>
          </cell>
          <cell r="B376">
            <v>68403</v>
          </cell>
          <cell r="C376">
            <v>45157</v>
          </cell>
          <cell r="D376">
            <v>43540</v>
          </cell>
          <cell r="E376">
            <v>1617</v>
          </cell>
          <cell r="F376">
            <v>23246</v>
          </cell>
          <cell r="G376">
            <v>51803</v>
          </cell>
          <cell r="H376">
            <v>44328</v>
          </cell>
          <cell r="I376">
            <v>42711</v>
          </cell>
          <cell r="J376">
            <v>1617</v>
          </cell>
          <cell r="K376">
            <v>7475</v>
          </cell>
        </row>
        <row r="377">
          <cell r="A377" t="str">
            <v>Maidstone</v>
          </cell>
          <cell r="B377">
            <v>115478</v>
          </cell>
          <cell r="C377">
            <v>76015</v>
          </cell>
          <cell r="D377">
            <v>72141</v>
          </cell>
          <cell r="E377">
            <v>3874</v>
          </cell>
          <cell r="F377">
            <v>39463</v>
          </cell>
          <cell r="G377">
            <v>94470</v>
          </cell>
          <cell r="H377">
            <v>73640</v>
          </cell>
          <cell r="I377">
            <v>69766</v>
          </cell>
          <cell r="J377">
            <v>3874</v>
          </cell>
          <cell r="K377">
            <v>20830</v>
          </cell>
        </row>
        <row r="378">
          <cell r="A378" t="str">
            <v>Sevenoaks</v>
          </cell>
          <cell r="B378">
            <v>84576</v>
          </cell>
          <cell r="C378">
            <v>53655</v>
          </cell>
          <cell r="D378">
            <v>52827</v>
          </cell>
          <cell r="E378">
            <v>828</v>
          </cell>
          <cell r="F378">
            <v>30921</v>
          </cell>
          <cell r="G378">
            <v>62061</v>
          </cell>
          <cell r="H378">
            <v>51207</v>
          </cell>
          <cell r="I378">
            <v>50379</v>
          </cell>
          <cell r="J378">
            <v>828</v>
          </cell>
          <cell r="K378">
            <v>10854</v>
          </cell>
        </row>
        <row r="379">
          <cell r="A379" t="str">
            <v>Shepway</v>
          </cell>
          <cell r="B379">
            <v>79805</v>
          </cell>
          <cell r="C379">
            <v>50249</v>
          </cell>
          <cell r="D379">
            <v>47270</v>
          </cell>
          <cell r="E379">
            <v>2979</v>
          </cell>
          <cell r="F379">
            <v>29556</v>
          </cell>
          <cell r="G379">
            <v>62059</v>
          </cell>
          <cell r="H379">
            <v>48984</v>
          </cell>
          <cell r="I379">
            <v>46005</v>
          </cell>
          <cell r="J379">
            <v>2979</v>
          </cell>
          <cell r="K379">
            <v>13075</v>
          </cell>
        </row>
        <row r="380">
          <cell r="A380" t="str">
            <v>Swale</v>
          </cell>
          <cell r="B380">
            <v>93110</v>
          </cell>
          <cell r="C380">
            <v>60760</v>
          </cell>
          <cell r="D380">
            <v>57266</v>
          </cell>
          <cell r="E380">
            <v>3494</v>
          </cell>
          <cell r="F380">
            <v>32350</v>
          </cell>
          <cell r="G380">
            <v>72103</v>
          </cell>
          <cell r="H380">
            <v>58499</v>
          </cell>
          <cell r="I380">
            <v>55005</v>
          </cell>
          <cell r="J380">
            <v>3494</v>
          </cell>
          <cell r="K380">
            <v>13604</v>
          </cell>
        </row>
        <row r="381">
          <cell r="A381" t="str">
            <v>Thanet</v>
          </cell>
          <cell r="B381">
            <v>95455</v>
          </cell>
          <cell r="C381">
            <v>51103</v>
          </cell>
          <cell r="D381">
            <v>46117</v>
          </cell>
          <cell r="E381">
            <v>4986</v>
          </cell>
          <cell r="F381">
            <v>44352</v>
          </cell>
          <cell r="G381">
            <v>65880</v>
          </cell>
          <cell r="H381">
            <v>49454</v>
          </cell>
          <cell r="I381">
            <v>44468</v>
          </cell>
          <cell r="J381">
            <v>4986</v>
          </cell>
          <cell r="K381">
            <v>16426</v>
          </cell>
        </row>
        <row r="382">
          <cell r="A382" t="str">
            <v>Tonbridge and Malling</v>
          </cell>
          <cell r="B382">
            <v>83336</v>
          </cell>
          <cell r="C382">
            <v>56980</v>
          </cell>
          <cell r="D382">
            <v>54054</v>
          </cell>
          <cell r="E382">
            <v>2926</v>
          </cell>
          <cell r="F382">
            <v>26356</v>
          </cell>
          <cell r="G382">
            <v>66884</v>
          </cell>
          <cell r="H382">
            <v>55322</v>
          </cell>
          <cell r="I382">
            <v>52396</v>
          </cell>
          <cell r="J382">
            <v>2926</v>
          </cell>
          <cell r="K382">
            <v>11562</v>
          </cell>
        </row>
        <row r="383">
          <cell r="A383" t="str">
            <v>Tunbridge Wells</v>
          </cell>
          <cell r="B383">
            <v>73337</v>
          </cell>
          <cell r="C383">
            <v>53678</v>
          </cell>
          <cell r="D383">
            <v>52361</v>
          </cell>
          <cell r="E383">
            <v>1317</v>
          </cell>
          <cell r="F383">
            <v>19659</v>
          </cell>
          <cell r="G383">
            <v>59497</v>
          </cell>
          <cell r="H383">
            <v>51022</v>
          </cell>
          <cell r="I383">
            <v>49705</v>
          </cell>
          <cell r="J383">
            <v>1317</v>
          </cell>
          <cell r="K383">
            <v>8475</v>
          </cell>
        </row>
        <row r="385">
          <cell r="A385" t="str">
            <v xml:space="preserve">Oxfordshire </v>
          </cell>
          <cell r="B385">
            <v>482229</v>
          </cell>
          <cell r="C385">
            <v>337891</v>
          </cell>
          <cell r="D385">
            <v>326965</v>
          </cell>
          <cell r="E385">
            <v>10926</v>
          </cell>
          <cell r="F385">
            <v>144338</v>
          </cell>
          <cell r="G385">
            <v>391847</v>
          </cell>
          <cell r="H385">
            <v>326471</v>
          </cell>
          <cell r="I385">
            <v>315545</v>
          </cell>
          <cell r="J385">
            <v>10926</v>
          </cell>
          <cell r="K385">
            <v>65376</v>
          </cell>
        </row>
        <row r="386">
          <cell r="A386" t="str">
            <v>Cherwell</v>
          </cell>
          <cell r="B386">
            <v>102413</v>
          </cell>
          <cell r="C386">
            <v>73279</v>
          </cell>
          <cell r="D386">
            <v>71768</v>
          </cell>
          <cell r="E386">
            <v>1511</v>
          </cell>
          <cell r="F386">
            <v>29134</v>
          </cell>
          <cell r="G386">
            <v>82401</v>
          </cell>
          <cell r="H386">
            <v>70880</v>
          </cell>
          <cell r="I386">
            <v>69369</v>
          </cell>
          <cell r="J386">
            <v>1511</v>
          </cell>
          <cell r="K386">
            <v>11521</v>
          </cell>
        </row>
        <row r="387">
          <cell r="A387" t="str">
            <v>Oxford</v>
          </cell>
          <cell r="B387">
            <v>113139</v>
          </cell>
          <cell r="C387">
            <v>74660</v>
          </cell>
          <cell r="D387">
            <v>70404</v>
          </cell>
          <cell r="E387">
            <v>4256</v>
          </cell>
          <cell r="F387">
            <v>38479</v>
          </cell>
          <cell r="G387">
            <v>97308</v>
          </cell>
          <cell r="H387">
            <v>73868</v>
          </cell>
          <cell r="I387">
            <v>69612</v>
          </cell>
          <cell r="J387">
            <v>4256</v>
          </cell>
          <cell r="K387">
            <v>23440</v>
          </cell>
        </row>
        <row r="388">
          <cell r="A388" t="str">
            <v>South Oxfordshire</v>
          </cell>
          <cell r="B388">
            <v>101065</v>
          </cell>
          <cell r="C388">
            <v>74597</v>
          </cell>
          <cell r="D388">
            <v>72468</v>
          </cell>
          <cell r="E388">
            <v>2129</v>
          </cell>
          <cell r="F388">
            <v>26468</v>
          </cell>
          <cell r="G388">
            <v>82860</v>
          </cell>
          <cell r="H388">
            <v>71888</v>
          </cell>
          <cell r="I388">
            <v>69759</v>
          </cell>
          <cell r="J388">
            <v>2129</v>
          </cell>
          <cell r="K388">
            <v>10972</v>
          </cell>
        </row>
        <row r="389">
          <cell r="A389" t="str">
            <v>Vale of White Horse</v>
          </cell>
          <cell r="B389">
            <v>85150</v>
          </cell>
          <cell r="C389">
            <v>56491</v>
          </cell>
          <cell r="D389">
            <v>55219</v>
          </cell>
          <cell r="E389">
            <v>1272</v>
          </cell>
          <cell r="F389">
            <v>28659</v>
          </cell>
          <cell r="G389">
            <v>66068</v>
          </cell>
          <cell r="H389">
            <v>53782</v>
          </cell>
          <cell r="I389">
            <v>52510</v>
          </cell>
          <cell r="J389">
            <v>1272</v>
          </cell>
          <cell r="K389">
            <v>12286</v>
          </cell>
        </row>
        <row r="390">
          <cell r="A390" t="str">
            <v>West Oxfordshire</v>
          </cell>
          <cell r="B390">
            <v>80462</v>
          </cell>
          <cell r="C390">
            <v>58864</v>
          </cell>
          <cell r="D390">
            <v>57106</v>
          </cell>
          <cell r="E390">
            <v>1758</v>
          </cell>
          <cell r="F390">
            <v>21598</v>
          </cell>
          <cell r="G390">
            <v>63210</v>
          </cell>
          <cell r="H390">
            <v>56053</v>
          </cell>
          <cell r="I390">
            <v>54295</v>
          </cell>
          <cell r="J390">
            <v>1758</v>
          </cell>
          <cell r="K390">
            <v>7157</v>
          </cell>
        </row>
        <row r="392">
          <cell r="A392" t="str">
            <v>Surrey</v>
          </cell>
          <cell r="B392">
            <v>831314</v>
          </cell>
          <cell r="C392">
            <v>565859</v>
          </cell>
          <cell r="D392">
            <v>550513</v>
          </cell>
          <cell r="E392">
            <v>15346</v>
          </cell>
          <cell r="F392">
            <v>265455</v>
          </cell>
          <cell r="G392">
            <v>639861</v>
          </cell>
          <cell r="H392">
            <v>542859</v>
          </cell>
          <cell r="I392">
            <v>527513</v>
          </cell>
          <cell r="J392">
            <v>15346</v>
          </cell>
          <cell r="K392">
            <v>97002</v>
          </cell>
        </row>
        <row r="393">
          <cell r="A393" t="str">
            <v>Elmbridge</v>
          </cell>
          <cell r="B393">
            <v>101189</v>
          </cell>
          <cell r="C393">
            <v>69840</v>
          </cell>
          <cell r="D393">
            <v>68166</v>
          </cell>
          <cell r="E393">
            <v>1674</v>
          </cell>
          <cell r="F393">
            <v>31349</v>
          </cell>
          <cell r="G393">
            <v>77209</v>
          </cell>
          <cell r="H393">
            <v>64130</v>
          </cell>
          <cell r="I393">
            <v>62456</v>
          </cell>
          <cell r="J393">
            <v>1674</v>
          </cell>
          <cell r="K393">
            <v>13079</v>
          </cell>
        </row>
        <row r="394">
          <cell r="A394" t="str">
            <v>Epsom and Ewell</v>
          </cell>
          <cell r="B394">
            <v>54100</v>
          </cell>
          <cell r="C394">
            <v>34030</v>
          </cell>
          <cell r="D394">
            <v>33408</v>
          </cell>
          <cell r="E394">
            <v>622</v>
          </cell>
          <cell r="F394">
            <v>20070</v>
          </cell>
          <cell r="G394">
            <v>39004</v>
          </cell>
          <cell r="H394">
            <v>33470</v>
          </cell>
          <cell r="I394">
            <v>32848</v>
          </cell>
          <cell r="J394">
            <v>622</v>
          </cell>
          <cell r="K394">
            <v>5534</v>
          </cell>
        </row>
        <row r="395">
          <cell r="A395" t="str">
            <v>Guildford</v>
          </cell>
          <cell r="B395">
            <v>98028</v>
          </cell>
          <cell r="C395">
            <v>72090</v>
          </cell>
          <cell r="D395">
            <v>70339</v>
          </cell>
          <cell r="E395">
            <v>1751</v>
          </cell>
          <cell r="F395">
            <v>25938</v>
          </cell>
          <cell r="G395">
            <v>75996</v>
          </cell>
          <cell r="H395">
            <v>68056</v>
          </cell>
          <cell r="I395">
            <v>66305</v>
          </cell>
          <cell r="J395">
            <v>1751</v>
          </cell>
          <cell r="K395">
            <v>7940</v>
          </cell>
        </row>
        <row r="396">
          <cell r="A396" t="str">
            <v>Mole Valley</v>
          </cell>
          <cell r="B396">
            <v>61729</v>
          </cell>
          <cell r="C396">
            <v>40715</v>
          </cell>
          <cell r="D396">
            <v>39754</v>
          </cell>
          <cell r="E396">
            <v>961</v>
          </cell>
          <cell r="F396">
            <v>21014</v>
          </cell>
          <cell r="G396">
            <v>44120</v>
          </cell>
          <cell r="H396">
            <v>39367</v>
          </cell>
          <cell r="I396">
            <v>38406</v>
          </cell>
          <cell r="J396">
            <v>961</v>
          </cell>
          <cell r="K396">
            <v>4753</v>
          </cell>
        </row>
        <row r="397">
          <cell r="A397" t="str">
            <v>Reigate and Banstead</v>
          </cell>
          <cell r="B397">
            <v>93830</v>
          </cell>
          <cell r="C397">
            <v>56761</v>
          </cell>
          <cell r="D397">
            <v>54451</v>
          </cell>
          <cell r="E397">
            <v>2310</v>
          </cell>
          <cell r="F397">
            <v>37069</v>
          </cell>
          <cell r="G397">
            <v>70054</v>
          </cell>
          <cell r="H397">
            <v>54674</v>
          </cell>
          <cell r="I397">
            <v>52364</v>
          </cell>
          <cell r="J397">
            <v>2310</v>
          </cell>
          <cell r="K397">
            <v>15380</v>
          </cell>
        </row>
        <row r="398">
          <cell r="A398" t="str">
            <v>Runnymede</v>
          </cell>
          <cell r="B398">
            <v>60419</v>
          </cell>
          <cell r="C398">
            <v>39536</v>
          </cell>
          <cell r="D398">
            <v>38328</v>
          </cell>
          <cell r="E398">
            <v>1208</v>
          </cell>
          <cell r="F398">
            <v>20883</v>
          </cell>
          <cell r="G398">
            <v>46759</v>
          </cell>
          <cell r="H398">
            <v>39002</v>
          </cell>
          <cell r="I398">
            <v>37794</v>
          </cell>
          <cell r="J398">
            <v>1208</v>
          </cell>
          <cell r="K398">
            <v>7757</v>
          </cell>
        </row>
        <row r="399">
          <cell r="A399" t="str">
            <v>Spelthorne</v>
          </cell>
          <cell r="B399">
            <v>73817</v>
          </cell>
          <cell r="C399">
            <v>49460</v>
          </cell>
          <cell r="D399">
            <v>47538</v>
          </cell>
          <cell r="E399">
            <v>1922</v>
          </cell>
          <cell r="F399">
            <v>24357</v>
          </cell>
          <cell r="G399">
            <v>56934</v>
          </cell>
          <cell r="H399">
            <v>47709</v>
          </cell>
          <cell r="I399">
            <v>45787</v>
          </cell>
          <cell r="J399">
            <v>1922</v>
          </cell>
          <cell r="K399">
            <v>9225</v>
          </cell>
        </row>
        <row r="400">
          <cell r="A400" t="str">
            <v>Surrey Heath</v>
          </cell>
          <cell r="B400">
            <v>64992</v>
          </cell>
          <cell r="C400">
            <v>49689</v>
          </cell>
          <cell r="D400">
            <v>48882</v>
          </cell>
          <cell r="E400">
            <v>807</v>
          </cell>
          <cell r="F400">
            <v>15303</v>
          </cell>
          <cell r="G400">
            <v>57059</v>
          </cell>
          <cell r="H400">
            <v>48722</v>
          </cell>
          <cell r="I400">
            <v>47915</v>
          </cell>
          <cell r="J400">
            <v>807</v>
          </cell>
          <cell r="K400">
            <v>8337</v>
          </cell>
        </row>
        <row r="401">
          <cell r="A401" t="str">
            <v>Tandridge</v>
          </cell>
          <cell r="B401">
            <v>59650</v>
          </cell>
          <cell r="C401">
            <v>43044</v>
          </cell>
          <cell r="D401">
            <v>41580</v>
          </cell>
          <cell r="E401">
            <v>1464</v>
          </cell>
          <cell r="F401">
            <v>16606</v>
          </cell>
          <cell r="G401">
            <v>44761</v>
          </cell>
          <cell r="H401">
            <v>40503</v>
          </cell>
          <cell r="I401">
            <v>39039</v>
          </cell>
          <cell r="J401">
            <v>1464</v>
          </cell>
          <cell r="K401">
            <v>4258</v>
          </cell>
        </row>
        <row r="402">
          <cell r="A402" t="str">
            <v>Waverley</v>
          </cell>
          <cell r="B402">
            <v>90734</v>
          </cell>
          <cell r="C402">
            <v>61978</v>
          </cell>
          <cell r="D402">
            <v>60130</v>
          </cell>
          <cell r="E402">
            <v>1848</v>
          </cell>
          <cell r="F402">
            <v>28756</v>
          </cell>
          <cell r="G402">
            <v>72500</v>
          </cell>
          <cell r="H402">
            <v>60590</v>
          </cell>
          <cell r="I402">
            <v>58742</v>
          </cell>
          <cell r="J402">
            <v>1848</v>
          </cell>
          <cell r="K402">
            <v>11910</v>
          </cell>
        </row>
        <row r="403">
          <cell r="A403" t="str">
            <v>Woking</v>
          </cell>
          <cell r="B403">
            <v>72826</v>
          </cell>
          <cell r="C403">
            <v>48716</v>
          </cell>
          <cell r="D403">
            <v>47937</v>
          </cell>
          <cell r="E403">
            <v>779</v>
          </cell>
          <cell r="F403">
            <v>24110</v>
          </cell>
          <cell r="G403">
            <v>55465</v>
          </cell>
          <cell r="H403">
            <v>46636</v>
          </cell>
          <cell r="I403">
            <v>45857</v>
          </cell>
          <cell r="J403">
            <v>779</v>
          </cell>
          <cell r="K403">
            <v>8829</v>
          </cell>
        </row>
        <row r="405">
          <cell r="A405" t="str">
            <v>West Sussex</v>
          </cell>
          <cell r="B405">
            <v>594555</v>
          </cell>
          <cell r="C405">
            <v>379601</v>
          </cell>
          <cell r="D405">
            <v>366813</v>
          </cell>
          <cell r="E405">
            <v>12788</v>
          </cell>
          <cell r="F405">
            <v>214954</v>
          </cell>
          <cell r="G405">
            <v>431854</v>
          </cell>
          <cell r="H405">
            <v>361515</v>
          </cell>
          <cell r="I405">
            <v>349240</v>
          </cell>
          <cell r="J405">
            <v>12275</v>
          </cell>
          <cell r="K405">
            <v>70339</v>
          </cell>
        </row>
        <row r="406">
          <cell r="A406" t="str">
            <v>Adur</v>
          </cell>
          <cell r="B406">
            <v>49050</v>
          </cell>
          <cell r="C406">
            <v>27855</v>
          </cell>
          <cell r="D406">
            <v>26560</v>
          </cell>
          <cell r="E406">
            <v>1295</v>
          </cell>
          <cell r="F406">
            <v>21195</v>
          </cell>
          <cell r="G406">
            <v>32006</v>
          </cell>
          <cell r="H406">
            <v>25490</v>
          </cell>
          <cell r="I406">
            <v>24454</v>
          </cell>
          <cell r="J406">
            <v>1036</v>
          </cell>
          <cell r="K406">
            <v>6516</v>
          </cell>
        </row>
        <row r="407">
          <cell r="A407" t="str">
            <v>Arun</v>
          </cell>
          <cell r="B407">
            <v>110560</v>
          </cell>
          <cell r="C407">
            <v>68134</v>
          </cell>
          <cell r="D407">
            <v>64836</v>
          </cell>
          <cell r="E407">
            <v>3298</v>
          </cell>
          <cell r="F407">
            <v>42426</v>
          </cell>
          <cell r="G407">
            <v>78933</v>
          </cell>
          <cell r="H407">
            <v>65893</v>
          </cell>
          <cell r="I407">
            <v>62849</v>
          </cell>
          <cell r="J407">
            <v>3044</v>
          </cell>
          <cell r="K407">
            <v>13040</v>
          </cell>
        </row>
        <row r="408">
          <cell r="A408" t="str">
            <v>Chichester</v>
          </cell>
          <cell r="B408">
            <v>87792</v>
          </cell>
          <cell r="C408">
            <v>49736</v>
          </cell>
          <cell r="D408">
            <v>47617</v>
          </cell>
          <cell r="E408">
            <v>2119</v>
          </cell>
          <cell r="F408">
            <v>38056</v>
          </cell>
          <cell r="G408">
            <v>56168</v>
          </cell>
          <cell r="H408">
            <v>44683</v>
          </cell>
          <cell r="I408">
            <v>42564</v>
          </cell>
          <cell r="J408">
            <v>2119</v>
          </cell>
          <cell r="K408">
            <v>11485</v>
          </cell>
        </row>
        <row r="409">
          <cell r="A409" t="str">
            <v>Crawley</v>
          </cell>
          <cell r="B409">
            <v>75577</v>
          </cell>
          <cell r="C409">
            <v>52217</v>
          </cell>
          <cell r="D409">
            <v>50821</v>
          </cell>
          <cell r="E409">
            <v>1396</v>
          </cell>
          <cell r="F409">
            <v>23360</v>
          </cell>
          <cell r="G409">
            <v>60350</v>
          </cell>
          <cell r="H409">
            <v>51249</v>
          </cell>
          <cell r="I409">
            <v>49853</v>
          </cell>
          <cell r="J409">
            <v>1396</v>
          </cell>
          <cell r="K409">
            <v>9101</v>
          </cell>
        </row>
        <row r="410">
          <cell r="A410" t="str">
            <v>Horsham</v>
          </cell>
          <cell r="B410">
            <v>97080</v>
          </cell>
          <cell r="C410">
            <v>65266</v>
          </cell>
          <cell r="D410">
            <v>63828</v>
          </cell>
          <cell r="E410">
            <v>1438</v>
          </cell>
          <cell r="F410">
            <v>31814</v>
          </cell>
          <cell r="G410">
            <v>72680</v>
          </cell>
          <cell r="H410">
            <v>61877</v>
          </cell>
          <cell r="I410">
            <v>60439</v>
          </cell>
          <cell r="J410">
            <v>1438</v>
          </cell>
          <cell r="K410">
            <v>10803</v>
          </cell>
        </row>
        <row r="411">
          <cell r="A411" t="str">
            <v>Mid Sussex</v>
          </cell>
          <cell r="B411">
            <v>95220</v>
          </cell>
          <cell r="C411">
            <v>67204</v>
          </cell>
          <cell r="D411">
            <v>65505</v>
          </cell>
          <cell r="E411">
            <v>1699</v>
          </cell>
          <cell r="F411">
            <v>28016</v>
          </cell>
          <cell r="G411">
            <v>76028</v>
          </cell>
          <cell r="H411">
            <v>65269</v>
          </cell>
          <cell r="I411">
            <v>63570</v>
          </cell>
          <cell r="J411">
            <v>1699</v>
          </cell>
          <cell r="K411">
            <v>10759</v>
          </cell>
        </row>
        <row r="412">
          <cell r="A412" t="str">
            <v>Worthing</v>
          </cell>
          <cell r="B412">
            <v>79276</v>
          </cell>
          <cell r="C412">
            <v>49189</v>
          </cell>
          <cell r="D412">
            <v>47646</v>
          </cell>
          <cell r="E412">
            <v>1543</v>
          </cell>
          <cell r="F412">
            <v>30087</v>
          </cell>
          <cell r="G412">
            <v>55689</v>
          </cell>
          <cell r="H412">
            <v>47054</v>
          </cell>
          <cell r="I412">
            <v>45511</v>
          </cell>
          <cell r="J412">
            <v>1543</v>
          </cell>
          <cell r="K412">
            <v>8635</v>
          </cell>
        </row>
        <row r="414">
          <cell r="A414" t="str">
            <v>SOUTH WEST</v>
          </cell>
          <cell r="B414">
            <v>3862711</v>
          </cell>
          <cell r="C414">
            <v>2454535</v>
          </cell>
          <cell r="D414">
            <v>2343808</v>
          </cell>
          <cell r="E414">
            <v>110727</v>
          </cell>
          <cell r="F414">
            <v>1408176</v>
          </cell>
          <cell r="G414">
            <v>2887071</v>
          </cell>
          <cell r="H414">
            <v>2363480</v>
          </cell>
          <cell r="I414">
            <v>2254377</v>
          </cell>
          <cell r="J414">
            <v>109103</v>
          </cell>
          <cell r="K414">
            <v>523591</v>
          </cell>
        </row>
        <row r="416">
          <cell r="A416" t="str">
            <v>Bath and North East Somerset UA</v>
          </cell>
          <cell r="B416">
            <v>135632</v>
          </cell>
          <cell r="C416">
            <v>84844</v>
          </cell>
          <cell r="D416">
            <v>81564</v>
          </cell>
          <cell r="E416">
            <v>3280</v>
          </cell>
          <cell r="F416">
            <v>50788</v>
          </cell>
          <cell r="G416">
            <v>101612</v>
          </cell>
          <cell r="H416">
            <v>81731</v>
          </cell>
          <cell r="I416">
            <v>78451</v>
          </cell>
          <cell r="J416">
            <v>3280</v>
          </cell>
          <cell r="K416">
            <v>19881</v>
          </cell>
        </row>
        <row r="417">
          <cell r="A417" t="str">
            <v>Bournemouth UA</v>
          </cell>
          <cell r="B417">
            <v>132253</v>
          </cell>
          <cell r="C417">
            <v>73958</v>
          </cell>
          <cell r="D417">
            <v>69257</v>
          </cell>
          <cell r="E417">
            <v>4701</v>
          </cell>
          <cell r="F417">
            <v>58295</v>
          </cell>
          <cell r="G417">
            <v>86509</v>
          </cell>
          <cell r="H417">
            <v>70234</v>
          </cell>
          <cell r="I417">
            <v>65533</v>
          </cell>
          <cell r="J417">
            <v>4701</v>
          </cell>
          <cell r="K417">
            <v>16275</v>
          </cell>
        </row>
        <row r="418">
          <cell r="A418" t="str">
            <v>Bristol, City of UA</v>
          </cell>
          <cell r="B418">
            <v>323965</v>
          </cell>
          <cell r="C418">
            <v>198369</v>
          </cell>
          <cell r="D418">
            <v>182699</v>
          </cell>
          <cell r="E418">
            <v>15670</v>
          </cell>
          <cell r="F418">
            <v>125596</v>
          </cell>
          <cell r="G418">
            <v>242544</v>
          </cell>
          <cell r="H418">
            <v>190042</v>
          </cell>
          <cell r="I418">
            <v>174372</v>
          </cell>
          <cell r="J418">
            <v>15670</v>
          </cell>
          <cell r="K418">
            <v>52502</v>
          </cell>
        </row>
        <row r="419">
          <cell r="A419" t="str">
            <v>North Somerset UA</v>
          </cell>
          <cell r="B419">
            <v>148822</v>
          </cell>
          <cell r="C419">
            <v>90966</v>
          </cell>
          <cell r="D419">
            <v>87463</v>
          </cell>
          <cell r="E419">
            <v>3503</v>
          </cell>
          <cell r="F419">
            <v>57856</v>
          </cell>
          <cell r="G419">
            <v>109802</v>
          </cell>
          <cell r="H419">
            <v>88022</v>
          </cell>
          <cell r="I419">
            <v>84519</v>
          </cell>
          <cell r="J419">
            <v>3503</v>
          </cell>
          <cell r="K419">
            <v>21780</v>
          </cell>
        </row>
        <row r="420">
          <cell r="A420" t="str">
            <v>Plymouth UA</v>
          </cell>
          <cell r="B420">
            <v>193005</v>
          </cell>
          <cell r="C420">
            <v>122142</v>
          </cell>
          <cell r="D420">
            <v>113729</v>
          </cell>
          <cell r="E420">
            <v>8413</v>
          </cell>
          <cell r="F420">
            <v>70863</v>
          </cell>
          <cell r="G420">
            <v>156776</v>
          </cell>
          <cell r="H420">
            <v>117854</v>
          </cell>
          <cell r="I420">
            <v>109701</v>
          </cell>
          <cell r="J420">
            <v>8153</v>
          </cell>
          <cell r="K420">
            <v>38922</v>
          </cell>
        </row>
        <row r="421">
          <cell r="A421" t="str">
            <v>Poole UA</v>
          </cell>
          <cell r="B421">
            <v>114497</v>
          </cell>
          <cell r="C421">
            <v>70901</v>
          </cell>
          <cell r="D421">
            <v>68140</v>
          </cell>
          <cell r="E421">
            <v>2761</v>
          </cell>
          <cell r="F421">
            <v>43596</v>
          </cell>
          <cell r="G421">
            <v>81449</v>
          </cell>
          <cell r="H421">
            <v>69530</v>
          </cell>
          <cell r="I421">
            <v>66769</v>
          </cell>
          <cell r="J421">
            <v>2761</v>
          </cell>
          <cell r="K421">
            <v>11919</v>
          </cell>
        </row>
        <row r="422">
          <cell r="A422" t="str">
            <v>South Gloucestershire UA</v>
          </cell>
          <cell r="B422">
            <v>192556</v>
          </cell>
          <cell r="C422">
            <v>139280</v>
          </cell>
          <cell r="D422">
            <v>135282</v>
          </cell>
          <cell r="E422">
            <v>3998</v>
          </cell>
          <cell r="F422">
            <v>53276</v>
          </cell>
          <cell r="G422">
            <v>157647</v>
          </cell>
          <cell r="H422">
            <v>135713</v>
          </cell>
          <cell r="I422">
            <v>131910</v>
          </cell>
          <cell r="J422">
            <v>3803</v>
          </cell>
          <cell r="K422">
            <v>21934</v>
          </cell>
        </row>
        <row r="423">
          <cell r="A423" t="str">
            <v>Swindon UA</v>
          </cell>
          <cell r="B423">
            <v>139305</v>
          </cell>
          <cell r="C423">
            <v>104232</v>
          </cell>
          <cell r="D423">
            <v>100780</v>
          </cell>
          <cell r="E423">
            <v>3452</v>
          </cell>
          <cell r="F423">
            <v>35073</v>
          </cell>
          <cell r="G423">
            <v>115362</v>
          </cell>
          <cell r="H423">
            <v>101742</v>
          </cell>
          <cell r="I423">
            <v>98290</v>
          </cell>
          <cell r="J423">
            <v>3452</v>
          </cell>
          <cell r="K423">
            <v>13620</v>
          </cell>
        </row>
        <row r="424">
          <cell r="A424" t="str">
            <v>Torbay UA</v>
          </cell>
          <cell r="B424">
            <v>94468</v>
          </cell>
          <cell r="C424">
            <v>53275</v>
          </cell>
          <cell r="D424">
            <v>47993</v>
          </cell>
          <cell r="E424">
            <v>5282</v>
          </cell>
          <cell r="F424">
            <v>41193</v>
          </cell>
          <cell r="G424">
            <v>61836</v>
          </cell>
          <cell r="H424">
            <v>50442</v>
          </cell>
          <cell r="I424">
            <v>45160</v>
          </cell>
          <cell r="J424">
            <v>5282</v>
          </cell>
          <cell r="K424">
            <v>11394</v>
          </cell>
        </row>
        <row r="426">
          <cell r="A426" t="str">
            <v>Cornwall and the Isles of Scilly</v>
          </cell>
          <cell r="B426">
            <v>386074</v>
          </cell>
          <cell r="C426">
            <v>227764</v>
          </cell>
          <cell r="D426">
            <v>214787</v>
          </cell>
          <cell r="E426">
            <v>12977</v>
          </cell>
          <cell r="F426">
            <v>158310</v>
          </cell>
          <cell r="G426">
            <v>287504</v>
          </cell>
          <cell r="H426">
            <v>220513</v>
          </cell>
          <cell r="I426">
            <v>207807</v>
          </cell>
          <cell r="J426">
            <v>12706</v>
          </cell>
          <cell r="K426">
            <v>66991</v>
          </cell>
        </row>
        <row r="427">
          <cell r="A427" t="str">
            <v>Caradon</v>
          </cell>
          <cell r="B427">
            <v>65646</v>
          </cell>
          <cell r="C427">
            <v>42946</v>
          </cell>
          <cell r="D427">
            <v>40766</v>
          </cell>
          <cell r="E427">
            <v>2180</v>
          </cell>
          <cell r="F427">
            <v>22700</v>
          </cell>
          <cell r="G427">
            <v>50065</v>
          </cell>
          <cell r="H427">
            <v>41411</v>
          </cell>
          <cell r="I427">
            <v>39231</v>
          </cell>
          <cell r="J427">
            <v>2180</v>
          </cell>
          <cell r="K427">
            <v>8654</v>
          </cell>
        </row>
        <row r="428">
          <cell r="A428" t="str">
            <v>Carrick</v>
          </cell>
          <cell r="B428">
            <v>70144</v>
          </cell>
          <cell r="C428">
            <v>42889</v>
          </cell>
          <cell r="D428">
            <v>39732</v>
          </cell>
          <cell r="E428">
            <v>3157</v>
          </cell>
          <cell r="F428">
            <v>27255</v>
          </cell>
          <cell r="G428">
            <v>52076</v>
          </cell>
          <cell r="H428">
            <v>40988</v>
          </cell>
          <cell r="I428">
            <v>38102</v>
          </cell>
          <cell r="J428">
            <v>2886</v>
          </cell>
          <cell r="K428">
            <v>11088</v>
          </cell>
        </row>
        <row r="429">
          <cell r="A429" t="str">
            <v>Kerrier</v>
          </cell>
          <cell r="B429">
            <v>73494</v>
          </cell>
          <cell r="C429">
            <v>40094</v>
          </cell>
          <cell r="D429">
            <v>38467</v>
          </cell>
          <cell r="E429">
            <v>1627</v>
          </cell>
          <cell r="F429">
            <v>33400</v>
          </cell>
          <cell r="G429">
            <v>52139</v>
          </cell>
          <cell r="H429">
            <v>37831</v>
          </cell>
          <cell r="I429">
            <v>36204</v>
          </cell>
          <cell r="J429">
            <v>1627</v>
          </cell>
          <cell r="K429">
            <v>14308</v>
          </cell>
        </row>
        <row r="430">
          <cell r="A430" t="str">
            <v>North Cornwall</v>
          </cell>
          <cell r="B430">
            <v>61589</v>
          </cell>
          <cell r="C430">
            <v>39405</v>
          </cell>
          <cell r="D430">
            <v>37293</v>
          </cell>
          <cell r="E430">
            <v>2112</v>
          </cell>
          <cell r="F430">
            <v>22184</v>
          </cell>
          <cell r="G430">
            <v>45747</v>
          </cell>
          <cell r="H430">
            <v>38292</v>
          </cell>
          <cell r="I430">
            <v>36180</v>
          </cell>
          <cell r="J430">
            <v>2112</v>
          </cell>
          <cell r="K430">
            <v>7455</v>
          </cell>
        </row>
        <row r="431">
          <cell r="A431" t="str">
            <v>Penwith</v>
          </cell>
          <cell r="B431">
            <v>46904</v>
          </cell>
          <cell r="C431">
            <v>26285</v>
          </cell>
          <cell r="D431">
            <v>23475</v>
          </cell>
          <cell r="E431">
            <v>2810</v>
          </cell>
          <cell r="F431">
            <v>20619</v>
          </cell>
          <cell r="G431">
            <v>35890</v>
          </cell>
          <cell r="H431">
            <v>25846</v>
          </cell>
          <cell r="I431">
            <v>23036</v>
          </cell>
          <cell r="J431">
            <v>2810</v>
          </cell>
          <cell r="K431">
            <v>10044</v>
          </cell>
        </row>
        <row r="432">
          <cell r="A432" t="str">
            <v>Restormel</v>
          </cell>
          <cell r="B432">
            <v>68297</v>
          </cell>
          <cell r="C432">
            <v>36145</v>
          </cell>
          <cell r="D432">
            <v>35054</v>
          </cell>
          <cell r="E432">
            <v>1091</v>
          </cell>
          <cell r="F432">
            <v>32152</v>
          </cell>
          <cell r="G432">
            <v>51587</v>
          </cell>
          <cell r="H432">
            <v>36145</v>
          </cell>
          <cell r="I432">
            <v>35054</v>
          </cell>
          <cell r="J432">
            <v>1091</v>
          </cell>
          <cell r="K432">
            <v>15442</v>
          </cell>
        </row>
        <row r="433">
          <cell r="A433" t="str">
            <v xml:space="preserve">Isles of Scilly </v>
          </cell>
          <cell r="B433" t="str">
            <v>..</v>
          </cell>
          <cell r="C433" t="str">
            <v>..</v>
          </cell>
          <cell r="D433" t="str">
            <v>..</v>
          </cell>
          <cell r="E433" t="str">
            <v>..</v>
          </cell>
          <cell r="F433" t="str">
            <v>..</v>
          </cell>
          <cell r="G433" t="str">
            <v>..</v>
          </cell>
          <cell r="H433" t="str">
            <v>..</v>
          </cell>
          <cell r="I433" t="str">
            <v>..</v>
          </cell>
          <cell r="J433" t="str">
            <v>..</v>
          </cell>
          <cell r="K433" t="str">
            <v>..</v>
          </cell>
        </row>
        <row r="435">
          <cell r="A435" t="str">
            <v>Devon</v>
          </cell>
          <cell r="B435">
            <v>547305</v>
          </cell>
          <cell r="C435">
            <v>351381</v>
          </cell>
          <cell r="D435">
            <v>336954</v>
          </cell>
          <cell r="E435">
            <v>14427</v>
          </cell>
          <cell r="F435">
            <v>195924</v>
          </cell>
          <cell r="G435">
            <v>403809</v>
          </cell>
          <cell r="H435">
            <v>338513</v>
          </cell>
          <cell r="I435">
            <v>324086</v>
          </cell>
          <cell r="J435">
            <v>14427</v>
          </cell>
          <cell r="K435">
            <v>65296</v>
          </cell>
        </row>
        <row r="436">
          <cell r="A436" t="str">
            <v>East Devon</v>
          </cell>
          <cell r="B436">
            <v>94989</v>
          </cell>
          <cell r="C436">
            <v>60475</v>
          </cell>
          <cell r="D436">
            <v>58729</v>
          </cell>
          <cell r="E436">
            <v>1746</v>
          </cell>
          <cell r="F436">
            <v>34514</v>
          </cell>
          <cell r="G436">
            <v>66117</v>
          </cell>
          <cell r="H436">
            <v>57573</v>
          </cell>
          <cell r="I436">
            <v>55827</v>
          </cell>
          <cell r="J436">
            <v>1746</v>
          </cell>
          <cell r="K436">
            <v>8544</v>
          </cell>
        </row>
        <row r="437">
          <cell r="A437" t="str">
            <v>Exeter</v>
          </cell>
          <cell r="B437">
            <v>85658</v>
          </cell>
          <cell r="C437">
            <v>56637</v>
          </cell>
          <cell r="D437">
            <v>53388</v>
          </cell>
          <cell r="E437">
            <v>3249</v>
          </cell>
          <cell r="F437">
            <v>29021</v>
          </cell>
          <cell r="G437">
            <v>67931</v>
          </cell>
          <cell r="H437">
            <v>54929</v>
          </cell>
          <cell r="I437">
            <v>51680</v>
          </cell>
          <cell r="J437">
            <v>3249</v>
          </cell>
          <cell r="K437">
            <v>13002</v>
          </cell>
        </row>
        <row r="438">
          <cell r="A438" t="str">
            <v>Mid Devon</v>
          </cell>
          <cell r="B438">
            <v>56014</v>
          </cell>
          <cell r="C438">
            <v>37753</v>
          </cell>
          <cell r="D438">
            <v>35266</v>
          </cell>
          <cell r="E438">
            <v>2487</v>
          </cell>
          <cell r="F438">
            <v>18261</v>
          </cell>
          <cell r="G438">
            <v>41665</v>
          </cell>
          <cell r="H438">
            <v>35530</v>
          </cell>
          <cell r="I438">
            <v>33043</v>
          </cell>
          <cell r="J438">
            <v>2487</v>
          </cell>
          <cell r="K438">
            <v>6135</v>
          </cell>
        </row>
        <row r="439">
          <cell r="A439" t="str">
            <v>North Devon</v>
          </cell>
          <cell r="B439">
            <v>68651</v>
          </cell>
          <cell r="C439">
            <v>44469</v>
          </cell>
          <cell r="D439">
            <v>43475</v>
          </cell>
          <cell r="E439">
            <v>994</v>
          </cell>
          <cell r="F439">
            <v>24182</v>
          </cell>
          <cell r="G439">
            <v>51432</v>
          </cell>
          <cell r="H439">
            <v>43154</v>
          </cell>
          <cell r="I439">
            <v>42160</v>
          </cell>
          <cell r="J439">
            <v>994</v>
          </cell>
          <cell r="K439">
            <v>8278</v>
          </cell>
        </row>
        <row r="440">
          <cell r="A440" t="str">
            <v>South Hams</v>
          </cell>
          <cell r="B440">
            <v>61599</v>
          </cell>
          <cell r="C440">
            <v>36545</v>
          </cell>
          <cell r="D440">
            <v>35475</v>
          </cell>
          <cell r="E440">
            <v>1070</v>
          </cell>
          <cell r="F440">
            <v>25054</v>
          </cell>
          <cell r="G440">
            <v>44498</v>
          </cell>
          <cell r="H440">
            <v>35382</v>
          </cell>
          <cell r="I440">
            <v>34312</v>
          </cell>
          <cell r="J440">
            <v>1070</v>
          </cell>
          <cell r="K440">
            <v>9116</v>
          </cell>
        </row>
        <row r="441">
          <cell r="A441" t="str">
            <v>Teignbridge</v>
          </cell>
          <cell r="B441">
            <v>95544</v>
          </cell>
          <cell r="C441">
            <v>62583</v>
          </cell>
          <cell r="D441">
            <v>60452</v>
          </cell>
          <cell r="E441">
            <v>2131</v>
          </cell>
          <cell r="F441">
            <v>32961</v>
          </cell>
          <cell r="G441">
            <v>69533</v>
          </cell>
          <cell r="H441">
            <v>60120</v>
          </cell>
          <cell r="I441">
            <v>57989</v>
          </cell>
          <cell r="J441">
            <v>2131</v>
          </cell>
          <cell r="K441">
            <v>9413</v>
          </cell>
        </row>
        <row r="442">
          <cell r="A442" t="str">
            <v>Torridge</v>
          </cell>
          <cell r="B442">
            <v>44050</v>
          </cell>
          <cell r="C442">
            <v>29763</v>
          </cell>
          <cell r="D442">
            <v>27687</v>
          </cell>
          <cell r="E442">
            <v>2076</v>
          </cell>
          <cell r="F442">
            <v>14287</v>
          </cell>
          <cell r="G442">
            <v>34594</v>
          </cell>
          <cell r="H442">
            <v>28961</v>
          </cell>
          <cell r="I442">
            <v>26885</v>
          </cell>
          <cell r="J442">
            <v>2076</v>
          </cell>
          <cell r="K442">
            <v>5633</v>
          </cell>
        </row>
        <row r="443">
          <cell r="A443" t="str">
            <v>West Devon</v>
          </cell>
          <cell r="B443">
            <v>40800</v>
          </cell>
          <cell r="C443">
            <v>23156</v>
          </cell>
          <cell r="D443">
            <v>22482</v>
          </cell>
          <cell r="E443">
            <v>674</v>
          </cell>
          <cell r="F443">
            <v>17644</v>
          </cell>
          <cell r="G443">
            <v>28039</v>
          </cell>
          <cell r="H443">
            <v>22864</v>
          </cell>
          <cell r="I443">
            <v>22190</v>
          </cell>
          <cell r="J443">
            <v>674</v>
          </cell>
          <cell r="K443">
            <v>5175</v>
          </cell>
        </row>
        <row r="445">
          <cell r="A445" t="str">
            <v>Dorset</v>
          </cell>
          <cell r="B445">
            <v>310964</v>
          </cell>
          <cell r="C445">
            <v>188710</v>
          </cell>
          <cell r="D445">
            <v>183944</v>
          </cell>
          <cell r="E445">
            <v>4766</v>
          </cell>
          <cell r="F445">
            <v>122254</v>
          </cell>
          <cell r="G445">
            <v>217145</v>
          </cell>
          <cell r="H445">
            <v>180947</v>
          </cell>
          <cell r="I445">
            <v>176181</v>
          </cell>
          <cell r="J445">
            <v>4766</v>
          </cell>
          <cell r="K445">
            <v>36198</v>
          </cell>
        </row>
        <row r="446">
          <cell r="A446" t="str">
            <v>Christchurch</v>
          </cell>
          <cell r="B446">
            <v>37076</v>
          </cell>
          <cell r="C446">
            <v>20398</v>
          </cell>
          <cell r="D446">
            <v>19876</v>
          </cell>
          <cell r="E446">
            <v>522</v>
          </cell>
          <cell r="F446">
            <v>16678</v>
          </cell>
          <cell r="G446">
            <v>24232</v>
          </cell>
          <cell r="H446">
            <v>19244</v>
          </cell>
          <cell r="I446">
            <v>18722</v>
          </cell>
          <cell r="J446">
            <v>522</v>
          </cell>
          <cell r="K446">
            <v>4988</v>
          </cell>
        </row>
        <row r="447">
          <cell r="A447" t="str">
            <v>East Dorset</v>
          </cell>
          <cell r="B447">
            <v>68286</v>
          </cell>
          <cell r="C447">
            <v>39146</v>
          </cell>
          <cell r="D447">
            <v>38386</v>
          </cell>
          <cell r="E447">
            <v>760</v>
          </cell>
          <cell r="F447">
            <v>29140</v>
          </cell>
          <cell r="G447">
            <v>46674</v>
          </cell>
          <cell r="H447">
            <v>37252</v>
          </cell>
          <cell r="I447">
            <v>36492</v>
          </cell>
          <cell r="J447">
            <v>760</v>
          </cell>
          <cell r="K447">
            <v>9422</v>
          </cell>
        </row>
        <row r="448">
          <cell r="A448" t="str">
            <v>North Dorset</v>
          </cell>
          <cell r="B448">
            <v>48310</v>
          </cell>
          <cell r="C448">
            <v>30637</v>
          </cell>
          <cell r="D448">
            <v>30637</v>
          </cell>
          <cell r="E448">
            <v>0</v>
          </cell>
          <cell r="F448">
            <v>17673</v>
          </cell>
          <cell r="G448">
            <v>33643</v>
          </cell>
          <cell r="H448">
            <v>29214</v>
          </cell>
          <cell r="I448">
            <v>29214</v>
          </cell>
          <cell r="J448">
            <v>0</v>
          </cell>
          <cell r="K448">
            <v>4429</v>
          </cell>
        </row>
        <row r="449">
          <cell r="A449" t="str">
            <v>Purbeck</v>
          </cell>
          <cell r="B449">
            <v>35396</v>
          </cell>
          <cell r="C449">
            <v>22685</v>
          </cell>
          <cell r="D449">
            <v>21871</v>
          </cell>
          <cell r="E449">
            <v>814</v>
          </cell>
          <cell r="F449">
            <v>12711</v>
          </cell>
          <cell r="G449">
            <v>25563</v>
          </cell>
          <cell r="H449">
            <v>22010</v>
          </cell>
          <cell r="I449">
            <v>21196</v>
          </cell>
          <cell r="J449">
            <v>814</v>
          </cell>
          <cell r="K449">
            <v>3553</v>
          </cell>
        </row>
        <row r="450">
          <cell r="A450" t="str">
            <v>West Dorset</v>
          </cell>
          <cell r="B450">
            <v>71519</v>
          </cell>
          <cell r="C450">
            <v>43092</v>
          </cell>
          <cell r="D450">
            <v>42490</v>
          </cell>
          <cell r="E450">
            <v>602</v>
          </cell>
          <cell r="F450">
            <v>28427</v>
          </cell>
          <cell r="G450">
            <v>49130</v>
          </cell>
          <cell r="H450">
            <v>40712</v>
          </cell>
          <cell r="I450">
            <v>40110</v>
          </cell>
          <cell r="J450">
            <v>602</v>
          </cell>
          <cell r="K450">
            <v>8418</v>
          </cell>
        </row>
        <row r="451">
          <cell r="A451" t="str">
            <v>Weymouth and Portland</v>
          </cell>
          <cell r="B451">
            <v>50377</v>
          </cell>
          <cell r="C451">
            <v>32752</v>
          </cell>
          <cell r="D451">
            <v>30684</v>
          </cell>
          <cell r="E451">
            <v>2068</v>
          </cell>
          <cell r="F451">
            <v>17625</v>
          </cell>
          <cell r="G451">
            <v>37903</v>
          </cell>
          <cell r="H451">
            <v>32515</v>
          </cell>
          <cell r="I451">
            <v>30447</v>
          </cell>
          <cell r="J451">
            <v>2068</v>
          </cell>
          <cell r="K451">
            <v>5388</v>
          </cell>
        </row>
        <row r="453">
          <cell r="A453" t="str">
            <v>Gloucestershire</v>
          </cell>
          <cell r="B453">
            <v>432434</v>
          </cell>
          <cell r="C453">
            <v>285877</v>
          </cell>
          <cell r="D453">
            <v>275746</v>
          </cell>
          <cell r="E453">
            <v>10131</v>
          </cell>
          <cell r="F453">
            <v>146557</v>
          </cell>
          <cell r="G453">
            <v>330798</v>
          </cell>
          <cell r="H453">
            <v>275935</v>
          </cell>
          <cell r="I453">
            <v>266043</v>
          </cell>
          <cell r="J453">
            <v>9892</v>
          </cell>
          <cell r="K453">
            <v>54863</v>
          </cell>
        </row>
        <row r="454">
          <cell r="A454" t="str">
            <v>Cheltenham</v>
          </cell>
          <cell r="B454">
            <v>83265</v>
          </cell>
          <cell r="C454">
            <v>56306</v>
          </cell>
          <cell r="D454">
            <v>54347</v>
          </cell>
          <cell r="E454">
            <v>1959</v>
          </cell>
          <cell r="F454">
            <v>26959</v>
          </cell>
          <cell r="G454">
            <v>66462</v>
          </cell>
          <cell r="H454">
            <v>54945</v>
          </cell>
          <cell r="I454">
            <v>52986</v>
          </cell>
          <cell r="J454">
            <v>1959</v>
          </cell>
          <cell r="K454">
            <v>11517</v>
          </cell>
        </row>
        <row r="455">
          <cell r="A455" t="str">
            <v>Cotswold</v>
          </cell>
          <cell r="B455">
            <v>64632</v>
          </cell>
          <cell r="C455">
            <v>43833</v>
          </cell>
          <cell r="D455">
            <v>43080</v>
          </cell>
          <cell r="E455">
            <v>753</v>
          </cell>
          <cell r="F455">
            <v>20799</v>
          </cell>
          <cell r="G455">
            <v>47805</v>
          </cell>
          <cell r="H455">
            <v>40849</v>
          </cell>
          <cell r="I455">
            <v>40335</v>
          </cell>
          <cell r="J455">
            <v>514</v>
          </cell>
          <cell r="K455">
            <v>6956</v>
          </cell>
        </row>
        <row r="456">
          <cell r="A456" t="str">
            <v>Forest of Dean</v>
          </cell>
          <cell r="B456">
            <v>60323</v>
          </cell>
          <cell r="C456">
            <v>36712</v>
          </cell>
          <cell r="D456">
            <v>35471</v>
          </cell>
          <cell r="E456">
            <v>1241</v>
          </cell>
          <cell r="F456">
            <v>23611</v>
          </cell>
          <cell r="G456">
            <v>44595</v>
          </cell>
          <cell r="H456">
            <v>35390</v>
          </cell>
          <cell r="I456">
            <v>34149</v>
          </cell>
          <cell r="J456">
            <v>1241</v>
          </cell>
          <cell r="K456">
            <v>9205</v>
          </cell>
        </row>
        <row r="457">
          <cell r="A457" t="str">
            <v>Gloucester</v>
          </cell>
          <cell r="B457">
            <v>82452</v>
          </cell>
          <cell r="C457">
            <v>56000</v>
          </cell>
          <cell r="D457">
            <v>52482</v>
          </cell>
          <cell r="E457">
            <v>3518</v>
          </cell>
          <cell r="F457">
            <v>26452</v>
          </cell>
          <cell r="G457">
            <v>63708</v>
          </cell>
          <cell r="H457">
            <v>54276</v>
          </cell>
          <cell r="I457">
            <v>50758</v>
          </cell>
          <cell r="J457">
            <v>3518</v>
          </cell>
          <cell r="K457">
            <v>9432</v>
          </cell>
        </row>
        <row r="458">
          <cell r="A458" t="str">
            <v>Stroud</v>
          </cell>
          <cell r="B458">
            <v>85178</v>
          </cell>
          <cell r="C458">
            <v>53357</v>
          </cell>
          <cell r="D458">
            <v>52185</v>
          </cell>
          <cell r="E458">
            <v>1172</v>
          </cell>
          <cell r="F458">
            <v>31821</v>
          </cell>
          <cell r="G458">
            <v>61845</v>
          </cell>
          <cell r="H458">
            <v>52063</v>
          </cell>
          <cell r="I458">
            <v>50891</v>
          </cell>
          <cell r="J458">
            <v>1172</v>
          </cell>
          <cell r="K458">
            <v>9782</v>
          </cell>
        </row>
        <row r="459">
          <cell r="A459" t="str">
            <v>Tewkesbury</v>
          </cell>
          <cell r="B459">
            <v>56584</v>
          </cell>
          <cell r="C459">
            <v>39669</v>
          </cell>
          <cell r="D459">
            <v>38181</v>
          </cell>
          <cell r="E459">
            <v>1488</v>
          </cell>
          <cell r="F459">
            <v>16915</v>
          </cell>
          <cell r="G459">
            <v>46383</v>
          </cell>
          <cell r="H459">
            <v>38412</v>
          </cell>
          <cell r="I459">
            <v>36924</v>
          </cell>
          <cell r="J459">
            <v>1488</v>
          </cell>
          <cell r="K459">
            <v>7971</v>
          </cell>
        </row>
        <row r="461">
          <cell r="A461" t="str">
            <v xml:space="preserve">Somerset </v>
          </cell>
          <cell r="B461">
            <v>387412</v>
          </cell>
          <cell r="C461">
            <v>243336</v>
          </cell>
          <cell r="D461">
            <v>233350</v>
          </cell>
          <cell r="E461">
            <v>9986</v>
          </cell>
          <cell r="F461">
            <v>144076</v>
          </cell>
          <cell r="G461">
            <v>283070</v>
          </cell>
          <cell r="H461">
            <v>233322</v>
          </cell>
          <cell r="I461">
            <v>223336</v>
          </cell>
          <cell r="J461">
            <v>9986</v>
          </cell>
          <cell r="K461">
            <v>49748</v>
          </cell>
        </row>
        <row r="462">
          <cell r="A462" t="str">
            <v>Mendip</v>
          </cell>
          <cell r="B462">
            <v>79646</v>
          </cell>
          <cell r="C462">
            <v>54908</v>
          </cell>
          <cell r="D462">
            <v>52904</v>
          </cell>
          <cell r="E462">
            <v>2004</v>
          </cell>
          <cell r="F462">
            <v>24738</v>
          </cell>
          <cell r="G462">
            <v>60375</v>
          </cell>
          <cell r="H462">
            <v>52129</v>
          </cell>
          <cell r="I462">
            <v>50125</v>
          </cell>
          <cell r="J462">
            <v>2004</v>
          </cell>
          <cell r="K462">
            <v>8246</v>
          </cell>
        </row>
        <row r="463">
          <cell r="A463" t="str">
            <v>Sedgemoor</v>
          </cell>
          <cell r="B463">
            <v>79111</v>
          </cell>
          <cell r="C463">
            <v>47221</v>
          </cell>
          <cell r="D463">
            <v>44932</v>
          </cell>
          <cell r="E463">
            <v>2289</v>
          </cell>
          <cell r="F463">
            <v>31890</v>
          </cell>
          <cell r="G463">
            <v>60615</v>
          </cell>
          <cell r="H463">
            <v>45720</v>
          </cell>
          <cell r="I463">
            <v>43431</v>
          </cell>
          <cell r="J463">
            <v>2289</v>
          </cell>
          <cell r="K463">
            <v>14895</v>
          </cell>
        </row>
        <row r="464">
          <cell r="A464" t="str">
            <v>South Somerset</v>
          </cell>
          <cell r="B464">
            <v>124746</v>
          </cell>
          <cell r="C464">
            <v>82025</v>
          </cell>
          <cell r="D464">
            <v>78837</v>
          </cell>
          <cell r="E464">
            <v>3188</v>
          </cell>
          <cell r="F464">
            <v>42721</v>
          </cell>
          <cell r="G464">
            <v>94390</v>
          </cell>
          <cell r="H464">
            <v>79262</v>
          </cell>
          <cell r="I464">
            <v>76074</v>
          </cell>
          <cell r="J464">
            <v>3188</v>
          </cell>
          <cell r="K464">
            <v>15128</v>
          </cell>
        </row>
        <row r="465">
          <cell r="A465" t="str">
            <v>Taunton Deane</v>
          </cell>
          <cell r="B465">
            <v>78655</v>
          </cell>
          <cell r="C465">
            <v>44233</v>
          </cell>
          <cell r="D465">
            <v>42626</v>
          </cell>
          <cell r="E465">
            <v>1607</v>
          </cell>
          <cell r="F465">
            <v>34422</v>
          </cell>
          <cell r="G465">
            <v>50099</v>
          </cell>
          <cell r="H465">
            <v>42469</v>
          </cell>
          <cell r="I465">
            <v>40862</v>
          </cell>
          <cell r="J465">
            <v>1607</v>
          </cell>
          <cell r="K465">
            <v>7630</v>
          </cell>
        </row>
        <row r="466">
          <cell r="A466" t="str">
            <v>West Somerset</v>
          </cell>
          <cell r="B466">
            <v>25254</v>
          </cell>
          <cell r="C466">
            <v>14949</v>
          </cell>
          <cell r="D466">
            <v>14051</v>
          </cell>
          <cell r="E466">
            <v>898</v>
          </cell>
          <cell r="F466">
            <v>10305</v>
          </cell>
          <cell r="G466">
            <v>17591</v>
          </cell>
          <cell r="H466">
            <v>13742</v>
          </cell>
          <cell r="I466">
            <v>12844</v>
          </cell>
          <cell r="J466">
            <v>898</v>
          </cell>
          <cell r="K466">
            <v>3849</v>
          </cell>
        </row>
        <row r="468">
          <cell r="A468" t="str">
            <v>Wiltshire</v>
          </cell>
          <cell r="B468">
            <v>324019</v>
          </cell>
          <cell r="C468">
            <v>219500</v>
          </cell>
          <cell r="D468">
            <v>212120</v>
          </cell>
          <cell r="E468">
            <v>7380</v>
          </cell>
          <cell r="F468">
            <v>104519</v>
          </cell>
          <cell r="G468">
            <v>251208</v>
          </cell>
          <cell r="H468">
            <v>208940</v>
          </cell>
          <cell r="I468">
            <v>202219</v>
          </cell>
          <cell r="J468">
            <v>6721</v>
          </cell>
          <cell r="K468">
            <v>42268</v>
          </cell>
        </row>
        <row r="469">
          <cell r="A469" t="str">
            <v>Kennet</v>
          </cell>
          <cell r="B469">
            <v>59069</v>
          </cell>
          <cell r="C469">
            <v>42150</v>
          </cell>
          <cell r="D469">
            <v>40583</v>
          </cell>
          <cell r="E469">
            <v>1567</v>
          </cell>
          <cell r="F469">
            <v>16919</v>
          </cell>
          <cell r="G469">
            <v>47807</v>
          </cell>
          <cell r="H469">
            <v>39683</v>
          </cell>
          <cell r="I469">
            <v>38328</v>
          </cell>
          <cell r="J469">
            <v>1355</v>
          </cell>
          <cell r="K469">
            <v>8124</v>
          </cell>
        </row>
        <row r="470">
          <cell r="A470" t="str">
            <v>North Wiltshire</v>
          </cell>
          <cell r="B470">
            <v>97382</v>
          </cell>
          <cell r="C470">
            <v>67615</v>
          </cell>
          <cell r="D470">
            <v>65517</v>
          </cell>
          <cell r="E470">
            <v>2098</v>
          </cell>
          <cell r="F470">
            <v>29767</v>
          </cell>
          <cell r="G470">
            <v>76559</v>
          </cell>
          <cell r="H470">
            <v>64218</v>
          </cell>
          <cell r="I470">
            <v>62364</v>
          </cell>
          <cell r="J470">
            <v>1854</v>
          </cell>
          <cell r="K470">
            <v>12341</v>
          </cell>
        </row>
        <row r="471">
          <cell r="A471" t="str">
            <v>Salisbury</v>
          </cell>
          <cell r="B471">
            <v>84500</v>
          </cell>
          <cell r="C471">
            <v>56154</v>
          </cell>
          <cell r="D471">
            <v>53946</v>
          </cell>
          <cell r="E471">
            <v>2208</v>
          </cell>
          <cell r="F471">
            <v>28346</v>
          </cell>
          <cell r="G471">
            <v>65527</v>
          </cell>
          <cell r="H471">
            <v>53678</v>
          </cell>
          <cell r="I471">
            <v>51470</v>
          </cell>
          <cell r="J471">
            <v>2208</v>
          </cell>
          <cell r="K471">
            <v>11849</v>
          </cell>
        </row>
        <row r="472">
          <cell r="A472" t="str">
            <v>West Wiltshire</v>
          </cell>
          <cell r="B472">
            <v>83068</v>
          </cell>
          <cell r="C472">
            <v>53581</v>
          </cell>
          <cell r="D472">
            <v>52074</v>
          </cell>
          <cell r="E472">
            <v>1507</v>
          </cell>
          <cell r="F472">
            <v>29487</v>
          </cell>
          <cell r="G472">
            <v>61315</v>
          </cell>
          <cell r="H472">
            <v>51361</v>
          </cell>
          <cell r="I472">
            <v>50057</v>
          </cell>
          <cell r="J472">
            <v>1304</v>
          </cell>
          <cell r="K472">
            <v>9954</v>
          </cell>
        </row>
        <row r="474">
          <cell r="A474" t="str">
            <v>WALES</v>
          </cell>
          <cell r="B474">
            <v>2296802</v>
          </cell>
          <cell r="C474">
            <v>1305972</v>
          </cell>
          <cell r="D474">
            <v>1212079</v>
          </cell>
          <cell r="E474">
            <v>93893</v>
          </cell>
          <cell r="F474">
            <v>990830</v>
          </cell>
          <cell r="G474">
            <v>1738566</v>
          </cell>
          <cell r="H474">
            <v>1270580</v>
          </cell>
          <cell r="I474">
            <v>1176909</v>
          </cell>
          <cell r="J474">
            <v>93671</v>
          </cell>
          <cell r="K474">
            <v>467986</v>
          </cell>
        </row>
        <row r="476">
          <cell r="A476" t="str">
            <v>Blaenau Gwent</v>
          </cell>
          <cell r="B476">
            <v>54362</v>
          </cell>
          <cell r="C476">
            <v>25693</v>
          </cell>
          <cell r="D476">
            <v>22049</v>
          </cell>
          <cell r="E476">
            <v>3644</v>
          </cell>
          <cell r="F476">
            <v>28669</v>
          </cell>
          <cell r="G476">
            <v>39385</v>
          </cell>
          <cell r="H476">
            <v>25454</v>
          </cell>
          <cell r="I476">
            <v>21810</v>
          </cell>
          <cell r="J476">
            <v>3644</v>
          </cell>
          <cell r="K476">
            <v>13931</v>
          </cell>
        </row>
        <row r="477">
          <cell r="A477" t="str">
            <v>Bridgend</v>
          </cell>
          <cell r="B477">
            <v>100561</v>
          </cell>
          <cell r="C477">
            <v>57658</v>
          </cell>
          <cell r="D477">
            <v>54926</v>
          </cell>
          <cell r="E477">
            <v>2732</v>
          </cell>
          <cell r="F477">
            <v>42903</v>
          </cell>
          <cell r="G477">
            <v>76804</v>
          </cell>
          <cell r="H477">
            <v>56683</v>
          </cell>
          <cell r="I477">
            <v>53951</v>
          </cell>
          <cell r="J477">
            <v>2732</v>
          </cell>
          <cell r="K477">
            <v>20121</v>
          </cell>
        </row>
        <row r="478">
          <cell r="A478" t="str">
            <v>Caerphilly</v>
          </cell>
          <cell r="B478">
            <v>128321</v>
          </cell>
          <cell r="C478">
            <v>75952</v>
          </cell>
          <cell r="D478">
            <v>69714</v>
          </cell>
          <cell r="E478">
            <v>6238</v>
          </cell>
          <cell r="F478">
            <v>52369</v>
          </cell>
          <cell r="G478">
            <v>103222</v>
          </cell>
          <cell r="H478">
            <v>75705</v>
          </cell>
          <cell r="I478">
            <v>69467</v>
          </cell>
          <cell r="J478">
            <v>6238</v>
          </cell>
          <cell r="K478">
            <v>27517</v>
          </cell>
        </row>
        <row r="479">
          <cell r="A479" t="str">
            <v>Cardiff</v>
          </cell>
          <cell r="B479">
            <v>245919</v>
          </cell>
          <cell r="C479">
            <v>138772</v>
          </cell>
          <cell r="D479">
            <v>130283</v>
          </cell>
          <cell r="E479">
            <v>8489</v>
          </cell>
          <cell r="F479">
            <v>107147</v>
          </cell>
          <cell r="G479">
            <v>192458</v>
          </cell>
          <cell r="H479">
            <v>135528</v>
          </cell>
          <cell r="I479">
            <v>127039</v>
          </cell>
          <cell r="J479">
            <v>8489</v>
          </cell>
          <cell r="K479">
            <v>56930</v>
          </cell>
        </row>
        <row r="480">
          <cell r="A480" t="str">
            <v>Carmarthenshire</v>
          </cell>
          <cell r="B480">
            <v>132890</v>
          </cell>
          <cell r="C480">
            <v>72763</v>
          </cell>
          <cell r="D480">
            <v>67088</v>
          </cell>
          <cell r="E480">
            <v>5675</v>
          </cell>
          <cell r="F480">
            <v>60127</v>
          </cell>
          <cell r="G480">
            <v>95868</v>
          </cell>
          <cell r="H480">
            <v>71339</v>
          </cell>
          <cell r="I480">
            <v>65664</v>
          </cell>
          <cell r="J480">
            <v>5675</v>
          </cell>
          <cell r="K480">
            <v>24529</v>
          </cell>
        </row>
        <row r="481">
          <cell r="A481" t="str">
            <v>Ceredigion</v>
          </cell>
          <cell r="B481">
            <v>56408</v>
          </cell>
          <cell r="C481">
            <v>33765</v>
          </cell>
          <cell r="D481">
            <v>32532</v>
          </cell>
          <cell r="E481">
            <v>1233</v>
          </cell>
          <cell r="F481">
            <v>22643</v>
          </cell>
          <cell r="G481">
            <v>41823</v>
          </cell>
          <cell r="H481">
            <v>31673</v>
          </cell>
          <cell r="I481">
            <v>30440</v>
          </cell>
          <cell r="J481">
            <v>1233</v>
          </cell>
          <cell r="K481">
            <v>10150</v>
          </cell>
        </row>
        <row r="482">
          <cell r="A482" t="str">
            <v>Conwy</v>
          </cell>
          <cell r="B482">
            <v>86994</v>
          </cell>
          <cell r="C482">
            <v>47676</v>
          </cell>
          <cell r="D482">
            <v>44451</v>
          </cell>
          <cell r="E482">
            <v>3225</v>
          </cell>
          <cell r="F482">
            <v>39318</v>
          </cell>
          <cell r="G482">
            <v>60011</v>
          </cell>
          <cell r="H482">
            <v>46120</v>
          </cell>
          <cell r="I482">
            <v>42895</v>
          </cell>
          <cell r="J482">
            <v>3225</v>
          </cell>
          <cell r="K482">
            <v>13891</v>
          </cell>
        </row>
        <row r="483">
          <cell r="A483" t="str">
            <v>Denbighshire</v>
          </cell>
          <cell r="B483">
            <v>70588</v>
          </cell>
          <cell r="C483">
            <v>39596</v>
          </cell>
          <cell r="D483">
            <v>37315</v>
          </cell>
          <cell r="E483">
            <v>2281</v>
          </cell>
          <cell r="F483">
            <v>30992</v>
          </cell>
          <cell r="G483">
            <v>50545</v>
          </cell>
          <cell r="H483">
            <v>37450</v>
          </cell>
          <cell r="I483">
            <v>35169</v>
          </cell>
          <cell r="J483">
            <v>2281</v>
          </cell>
          <cell r="K483">
            <v>13095</v>
          </cell>
        </row>
        <row r="484">
          <cell r="A484" t="str">
            <v>Flintshire</v>
          </cell>
          <cell r="B484">
            <v>121825</v>
          </cell>
          <cell r="C484">
            <v>73627</v>
          </cell>
          <cell r="D484">
            <v>70077</v>
          </cell>
          <cell r="E484">
            <v>3550</v>
          </cell>
          <cell r="F484">
            <v>48198</v>
          </cell>
          <cell r="G484">
            <v>92282</v>
          </cell>
          <cell r="H484">
            <v>71222</v>
          </cell>
          <cell r="I484">
            <v>67672</v>
          </cell>
          <cell r="J484">
            <v>3550</v>
          </cell>
          <cell r="K484">
            <v>21060</v>
          </cell>
        </row>
        <row r="485">
          <cell r="A485" t="str">
            <v>Gwynedd</v>
          </cell>
          <cell r="B485">
            <v>90797</v>
          </cell>
          <cell r="C485">
            <v>47443</v>
          </cell>
          <cell r="D485">
            <v>42714</v>
          </cell>
          <cell r="E485">
            <v>4729</v>
          </cell>
          <cell r="F485">
            <v>43354</v>
          </cell>
          <cell r="G485">
            <v>66751</v>
          </cell>
          <cell r="H485">
            <v>45662</v>
          </cell>
          <cell r="I485">
            <v>40933</v>
          </cell>
          <cell r="J485">
            <v>4729</v>
          </cell>
          <cell r="K485">
            <v>21089</v>
          </cell>
        </row>
        <row r="486">
          <cell r="A486" t="str">
            <v>Isle of Anglesey</v>
          </cell>
          <cell r="B486">
            <v>54309</v>
          </cell>
          <cell r="C486">
            <v>32618</v>
          </cell>
          <cell r="D486">
            <v>30955</v>
          </cell>
          <cell r="E486">
            <v>1663</v>
          </cell>
          <cell r="F486">
            <v>21691</v>
          </cell>
          <cell r="G486">
            <v>41964</v>
          </cell>
          <cell r="H486">
            <v>31139</v>
          </cell>
          <cell r="I486">
            <v>29476</v>
          </cell>
          <cell r="J486">
            <v>1663</v>
          </cell>
          <cell r="K486">
            <v>10825</v>
          </cell>
        </row>
        <row r="487">
          <cell r="A487" t="str">
            <v>Merthyr Tydfil</v>
          </cell>
          <cell r="B487">
            <v>45480</v>
          </cell>
          <cell r="C487">
            <v>21400</v>
          </cell>
          <cell r="D487">
            <v>18483</v>
          </cell>
          <cell r="E487">
            <v>2917</v>
          </cell>
          <cell r="F487">
            <v>24080</v>
          </cell>
          <cell r="G487">
            <v>32844</v>
          </cell>
          <cell r="H487">
            <v>20679</v>
          </cell>
          <cell r="I487">
            <v>17762</v>
          </cell>
          <cell r="J487">
            <v>2917</v>
          </cell>
          <cell r="K487">
            <v>12165</v>
          </cell>
        </row>
        <row r="488">
          <cell r="A488" t="str">
            <v>Monmouthshire</v>
          </cell>
          <cell r="B488">
            <v>66906</v>
          </cell>
          <cell r="C488">
            <v>43307</v>
          </cell>
          <cell r="D488">
            <v>40190</v>
          </cell>
          <cell r="E488">
            <v>3117</v>
          </cell>
          <cell r="F488">
            <v>23599</v>
          </cell>
          <cell r="G488">
            <v>50269</v>
          </cell>
          <cell r="H488">
            <v>40243</v>
          </cell>
          <cell r="I488">
            <v>37126</v>
          </cell>
          <cell r="J488">
            <v>3117</v>
          </cell>
          <cell r="K488">
            <v>10026</v>
          </cell>
        </row>
        <row r="489">
          <cell r="A489" t="str">
            <v>Neath Port Talbot</v>
          </cell>
          <cell r="B489">
            <v>110534</v>
          </cell>
          <cell r="C489">
            <v>60795</v>
          </cell>
          <cell r="D489">
            <v>55877</v>
          </cell>
          <cell r="E489">
            <v>4918</v>
          </cell>
          <cell r="F489">
            <v>49739</v>
          </cell>
          <cell r="G489">
            <v>87120</v>
          </cell>
          <cell r="H489">
            <v>60270</v>
          </cell>
          <cell r="I489">
            <v>55352</v>
          </cell>
          <cell r="J489">
            <v>4918</v>
          </cell>
          <cell r="K489">
            <v>26850</v>
          </cell>
        </row>
        <row r="490">
          <cell r="A490" t="str">
            <v>Newport</v>
          </cell>
          <cell r="B490">
            <v>101320</v>
          </cell>
          <cell r="C490">
            <v>59979</v>
          </cell>
          <cell r="D490">
            <v>55729</v>
          </cell>
          <cell r="E490">
            <v>4250</v>
          </cell>
          <cell r="F490">
            <v>41341</v>
          </cell>
          <cell r="G490">
            <v>78264</v>
          </cell>
          <cell r="H490">
            <v>57242</v>
          </cell>
          <cell r="I490">
            <v>53214</v>
          </cell>
          <cell r="J490">
            <v>4028</v>
          </cell>
          <cell r="K490">
            <v>21022</v>
          </cell>
        </row>
        <row r="491">
          <cell r="A491" t="str">
            <v>Pembrokeshire</v>
          </cell>
          <cell r="B491">
            <v>94162</v>
          </cell>
          <cell r="C491">
            <v>44215</v>
          </cell>
          <cell r="D491">
            <v>40370</v>
          </cell>
          <cell r="E491">
            <v>3845</v>
          </cell>
          <cell r="F491">
            <v>49947</v>
          </cell>
          <cell r="G491">
            <v>65263</v>
          </cell>
          <cell r="H491">
            <v>43884</v>
          </cell>
          <cell r="I491">
            <v>40039</v>
          </cell>
          <cell r="J491">
            <v>3845</v>
          </cell>
          <cell r="K491">
            <v>21379</v>
          </cell>
        </row>
        <row r="492">
          <cell r="A492" t="str">
            <v>Powys</v>
          </cell>
          <cell r="B492">
            <v>96816</v>
          </cell>
          <cell r="C492">
            <v>60151</v>
          </cell>
          <cell r="D492">
            <v>57167</v>
          </cell>
          <cell r="E492">
            <v>2984</v>
          </cell>
          <cell r="F492">
            <v>36665</v>
          </cell>
          <cell r="G492">
            <v>70286</v>
          </cell>
          <cell r="H492">
            <v>57065</v>
          </cell>
          <cell r="I492">
            <v>54081</v>
          </cell>
          <cell r="J492">
            <v>2984</v>
          </cell>
          <cell r="K492">
            <v>13221</v>
          </cell>
        </row>
        <row r="493">
          <cell r="A493" t="str">
            <v>Rhondda, Cynon, Taff</v>
          </cell>
          <cell r="B493">
            <v>191453</v>
          </cell>
          <cell r="C493">
            <v>109105</v>
          </cell>
          <cell r="D493">
            <v>100830</v>
          </cell>
          <cell r="E493">
            <v>8275</v>
          </cell>
          <cell r="F493">
            <v>82348</v>
          </cell>
          <cell r="G493">
            <v>150911</v>
          </cell>
          <cell r="H493">
            <v>107795</v>
          </cell>
          <cell r="I493">
            <v>99520</v>
          </cell>
          <cell r="J493">
            <v>8275</v>
          </cell>
          <cell r="K493">
            <v>43116</v>
          </cell>
        </row>
        <row r="494">
          <cell r="A494" t="str">
            <v>Swansea</v>
          </cell>
          <cell r="B494">
            <v>187866</v>
          </cell>
          <cell r="C494">
            <v>108351</v>
          </cell>
          <cell r="D494">
            <v>100347</v>
          </cell>
          <cell r="E494">
            <v>8004</v>
          </cell>
          <cell r="F494">
            <v>79515</v>
          </cell>
          <cell r="G494">
            <v>141175</v>
          </cell>
          <cell r="H494">
            <v>104473</v>
          </cell>
          <cell r="I494">
            <v>96469</v>
          </cell>
          <cell r="J494">
            <v>8004</v>
          </cell>
          <cell r="K494">
            <v>36702</v>
          </cell>
        </row>
        <row r="495">
          <cell r="A495" t="str">
            <v>Torfaen</v>
          </cell>
          <cell r="B495">
            <v>69859</v>
          </cell>
          <cell r="C495">
            <v>42247</v>
          </cell>
          <cell r="D495">
            <v>39227</v>
          </cell>
          <cell r="E495">
            <v>3020</v>
          </cell>
          <cell r="F495">
            <v>27612</v>
          </cell>
          <cell r="G495">
            <v>55883</v>
          </cell>
          <cell r="H495">
            <v>41726</v>
          </cell>
          <cell r="I495">
            <v>38706</v>
          </cell>
          <cell r="J495">
            <v>3020</v>
          </cell>
          <cell r="K495">
            <v>14157</v>
          </cell>
        </row>
        <row r="496">
          <cell r="A496" t="str">
            <v>The Vale of Glamorgan</v>
          </cell>
          <cell r="B496">
            <v>88457</v>
          </cell>
          <cell r="C496">
            <v>55578</v>
          </cell>
          <cell r="D496">
            <v>51778</v>
          </cell>
          <cell r="E496">
            <v>3800</v>
          </cell>
          <cell r="F496">
            <v>32879</v>
          </cell>
          <cell r="G496">
            <v>68432</v>
          </cell>
          <cell r="H496">
            <v>54844</v>
          </cell>
          <cell r="I496">
            <v>51044</v>
          </cell>
          <cell r="J496">
            <v>3800</v>
          </cell>
          <cell r="K496">
            <v>13588</v>
          </cell>
        </row>
        <row r="497">
          <cell r="A497" t="str">
            <v>Wrexham</v>
          </cell>
          <cell r="B497">
            <v>100975</v>
          </cell>
          <cell r="C497">
            <v>55281</v>
          </cell>
          <cell r="D497">
            <v>49977</v>
          </cell>
          <cell r="E497">
            <v>5304</v>
          </cell>
          <cell r="F497">
            <v>45694</v>
          </cell>
          <cell r="G497">
            <v>77006</v>
          </cell>
          <cell r="H497">
            <v>54384</v>
          </cell>
          <cell r="I497">
            <v>49080</v>
          </cell>
          <cell r="J497">
            <v>5304</v>
          </cell>
          <cell r="K497">
            <v>22622</v>
          </cell>
        </row>
        <row r="499">
          <cell r="A499" t="str">
            <v>SCOTLAND</v>
          </cell>
          <cell r="B499">
            <v>4034124</v>
          </cell>
          <cell r="C499">
            <v>2502062</v>
          </cell>
          <cell r="D499">
            <v>2314123</v>
          </cell>
          <cell r="E499">
            <v>187939</v>
          </cell>
          <cell r="F499">
            <v>1532062</v>
          </cell>
          <cell r="G499">
            <v>3159579</v>
          </cell>
          <cell r="H499">
            <v>2444598</v>
          </cell>
          <cell r="I499">
            <v>2259353</v>
          </cell>
          <cell r="J499">
            <v>185245</v>
          </cell>
          <cell r="K499">
            <v>714981</v>
          </cell>
        </row>
        <row r="501">
          <cell r="A501" t="str">
            <v>Aberdeen City</v>
          </cell>
          <cell r="B501">
            <v>169810</v>
          </cell>
          <cell r="C501">
            <v>117891</v>
          </cell>
          <cell r="D501">
            <v>112450</v>
          </cell>
          <cell r="E501">
            <v>5441</v>
          </cell>
          <cell r="F501">
            <v>51919</v>
          </cell>
          <cell r="G501">
            <v>136834</v>
          </cell>
          <cell r="H501">
            <v>114301</v>
          </cell>
          <cell r="I501">
            <v>108860</v>
          </cell>
          <cell r="J501">
            <v>5441</v>
          </cell>
          <cell r="K501">
            <v>22533</v>
          </cell>
        </row>
        <row r="502">
          <cell r="A502" t="str">
            <v>Aberdeenshire</v>
          </cell>
          <cell r="B502">
            <v>176346</v>
          </cell>
          <cell r="C502">
            <v>117600</v>
          </cell>
          <cell r="D502">
            <v>113241</v>
          </cell>
          <cell r="E502">
            <v>4359</v>
          </cell>
          <cell r="F502">
            <v>58746</v>
          </cell>
          <cell r="G502">
            <v>139016</v>
          </cell>
          <cell r="H502">
            <v>113217</v>
          </cell>
          <cell r="I502">
            <v>109088</v>
          </cell>
          <cell r="J502">
            <v>4129</v>
          </cell>
          <cell r="K502">
            <v>25799</v>
          </cell>
        </row>
        <row r="503">
          <cell r="A503" t="str">
            <v>Angus</v>
          </cell>
          <cell r="B503">
            <v>86247</v>
          </cell>
          <cell r="C503">
            <v>53543</v>
          </cell>
          <cell r="D503">
            <v>49216</v>
          </cell>
          <cell r="E503">
            <v>4327</v>
          </cell>
          <cell r="F503">
            <v>32704</v>
          </cell>
          <cell r="G503">
            <v>64960</v>
          </cell>
          <cell r="H503">
            <v>53083</v>
          </cell>
          <cell r="I503">
            <v>48756</v>
          </cell>
          <cell r="J503">
            <v>4327</v>
          </cell>
          <cell r="K503">
            <v>11877</v>
          </cell>
        </row>
        <row r="504">
          <cell r="A504" t="str">
            <v>Argyll &amp; Bute</v>
          </cell>
          <cell r="B504">
            <v>67052</v>
          </cell>
          <cell r="C504">
            <v>43396</v>
          </cell>
          <cell r="D504">
            <v>40394</v>
          </cell>
          <cell r="E504">
            <v>3002</v>
          </cell>
          <cell r="F504">
            <v>23656</v>
          </cell>
          <cell r="G504">
            <v>49939</v>
          </cell>
          <cell r="H504">
            <v>41339</v>
          </cell>
          <cell r="I504">
            <v>38337</v>
          </cell>
          <cell r="J504">
            <v>3002</v>
          </cell>
          <cell r="K504">
            <v>8600</v>
          </cell>
        </row>
        <row r="505">
          <cell r="A505" t="str">
            <v>Clackmannanshire</v>
          </cell>
          <cell r="B505">
            <v>39031</v>
          </cell>
          <cell r="C505">
            <v>23619</v>
          </cell>
          <cell r="D505">
            <v>21311</v>
          </cell>
          <cell r="E505">
            <v>2308</v>
          </cell>
          <cell r="F505">
            <v>15412</v>
          </cell>
          <cell r="G505">
            <v>28255</v>
          </cell>
          <cell r="H505">
            <v>22889</v>
          </cell>
          <cell r="I505">
            <v>20581</v>
          </cell>
          <cell r="J505">
            <v>2308</v>
          </cell>
          <cell r="K505">
            <v>5366</v>
          </cell>
        </row>
        <row r="506">
          <cell r="A506" t="str">
            <v>Dumfries &amp; Galloway</v>
          </cell>
          <cell r="B506">
            <v>118942</v>
          </cell>
          <cell r="C506">
            <v>69493</v>
          </cell>
          <cell r="D506">
            <v>65734</v>
          </cell>
          <cell r="E506">
            <v>3759</v>
          </cell>
          <cell r="F506">
            <v>49449</v>
          </cell>
          <cell r="G506">
            <v>86817</v>
          </cell>
          <cell r="H506">
            <v>66655</v>
          </cell>
          <cell r="I506">
            <v>62896</v>
          </cell>
          <cell r="J506">
            <v>3759</v>
          </cell>
          <cell r="K506">
            <v>20162</v>
          </cell>
        </row>
        <row r="507">
          <cell r="A507" t="str">
            <v>Dundee City</v>
          </cell>
          <cell r="B507">
            <v>117616</v>
          </cell>
          <cell r="C507">
            <v>69361</v>
          </cell>
          <cell r="D507">
            <v>64586</v>
          </cell>
          <cell r="E507">
            <v>4775</v>
          </cell>
          <cell r="F507">
            <v>48255</v>
          </cell>
          <cell r="G507">
            <v>91858</v>
          </cell>
          <cell r="H507">
            <v>67738</v>
          </cell>
          <cell r="I507">
            <v>62963</v>
          </cell>
          <cell r="J507">
            <v>4775</v>
          </cell>
          <cell r="K507">
            <v>24120</v>
          </cell>
        </row>
        <row r="508">
          <cell r="A508" t="str">
            <v>East Ayrshire</v>
          </cell>
          <cell r="B508">
            <v>93591</v>
          </cell>
          <cell r="C508">
            <v>52314</v>
          </cell>
          <cell r="D508">
            <v>43434</v>
          </cell>
          <cell r="E508">
            <v>8880</v>
          </cell>
          <cell r="F508">
            <v>41277</v>
          </cell>
          <cell r="G508">
            <v>74365</v>
          </cell>
          <cell r="H508">
            <v>51712</v>
          </cell>
          <cell r="I508">
            <v>43045</v>
          </cell>
          <cell r="J508">
            <v>8667</v>
          </cell>
          <cell r="K508">
            <v>22653</v>
          </cell>
        </row>
        <row r="509">
          <cell r="A509" t="str">
            <v>East Dunbartonshire</v>
          </cell>
          <cell r="B509">
            <v>82021</v>
          </cell>
          <cell r="C509">
            <v>54861</v>
          </cell>
          <cell r="D509">
            <v>53144</v>
          </cell>
          <cell r="E509">
            <v>1717</v>
          </cell>
          <cell r="F509">
            <v>27160</v>
          </cell>
          <cell r="G509">
            <v>67211</v>
          </cell>
          <cell r="H509">
            <v>53671</v>
          </cell>
          <cell r="I509">
            <v>52157</v>
          </cell>
          <cell r="J509">
            <v>1514</v>
          </cell>
          <cell r="K509">
            <v>13540</v>
          </cell>
        </row>
        <row r="510">
          <cell r="A510" t="str">
            <v>East Lothian</v>
          </cell>
          <cell r="B510">
            <v>73685</v>
          </cell>
          <cell r="C510">
            <v>46558</v>
          </cell>
          <cell r="D510">
            <v>43922</v>
          </cell>
          <cell r="E510">
            <v>2636</v>
          </cell>
          <cell r="F510">
            <v>27127</v>
          </cell>
          <cell r="G510">
            <v>54479</v>
          </cell>
          <cell r="H510">
            <v>44239</v>
          </cell>
          <cell r="I510">
            <v>41603</v>
          </cell>
          <cell r="J510">
            <v>2636</v>
          </cell>
          <cell r="K510">
            <v>10240</v>
          </cell>
        </row>
        <row r="511">
          <cell r="A511" t="str">
            <v>East Renfrewshire</v>
          </cell>
          <cell r="B511">
            <v>66342</v>
          </cell>
          <cell r="C511">
            <v>42715</v>
          </cell>
          <cell r="D511">
            <v>41685</v>
          </cell>
          <cell r="E511">
            <v>1030</v>
          </cell>
          <cell r="F511">
            <v>23627</v>
          </cell>
          <cell r="G511">
            <v>50164</v>
          </cell>
          <cell r="H511">
            <v>41390</v>
          </cell>
          <cell r="I511">
            <v>40360</v>
          </cell>
          <cell r="J511">
            <v>1030</v>
          </cell>
          <cell r="K511">
            <v>8774</v>
          </cell>
        </row>
        <row r="512">
          <cell r="A512" t="str">
            <v>Edinburgh, City of</v>
          </cell>
          <cell r="B512">
            <v>364997</v>
          </cell>
          <cell r="C512">
            <v>229117</v>
          </cell>
          <cell r="D512">
            <v>216830</v>
          </cell>
          <cell r="E512">
            <v>12287</v>
          </cell>
          <cell r="F512">
            <v>135880</v>
          </cell>
          <cell r="G512">
            <v>288185</v>
          </cell>
          <cell r="H512">
            <v>224798</v>
          </cell>
          <cell r="I512">
            <v>212993</v>
          </cell>
          <cell r="J512">
            <v>11805</v>
          </cell>
          <cell r="K512">
            <v>63387</v>
          </cell>
        </row>
        <row r="513">
          <cell r="A513" t="str">
            <v xml:space="preserve">Eilean Siar </v>
          </cell>
          <cell r="B513">
            <v>20366</v>
          </cell>
          <cell r="C513">
            <v>10882</v>
          </cell>
          <cell r="D513">
            <v>9040</v>
          </cell>
          <cell r="E513">
            <v>1842</v>
          </cell>
          <cell r="F513">
            <v>9484</v>
          </cell>
          <cell r="G513">
            <v>12431</v>
          </cell>
          <cell r="H513">
            <v>10348</v>
          </cell>
          <cell r="I513">
            <v>8506</v>
          </cell>
          <cell r="J513">
            <v>1842</v>
          </cell>
          <cell r="K513">
            <v>2083</v>
          </cell>
        </row>
        <row r="514">
          <cell r="A514" t="str">
            <v>Falkirk</v>
          </cell>
          <cell r="B514">
            <v>113957</v>
          </cell>
          <cell r="C514">
            <v>71288</v>
          </cell>
          <cell r="D514">
            <v>66366</v>
          </cell>
          <cell r="E514">
            <v>4922</v>
          </cell>
          <cell r="F514">
            <v>42669</v>
          </cell>
          <cell r="G514">
            <v>89364</v>
          </cell>
          <cell r="H514">
            <v>70339</v>
          </cell>
          <cell r="I514">
            <v>65417</v>
          </cell>
          <cell r="J514">
            <v>4922</v>
          </cell>
          <cell r="K514">
            <v>19025</v>
          </cell>
        </row>
        <row r="515">
          <cell r="A515" t="str">
            <v>Fife</v>
          </cell>
          <cell r="B515">
            <v>274126</v>
          </cell>
          <cell r="C515">
            <v>177308</v>
          </cell>
          <cell r="D515">
            <v>161551</v>
          </cell>
          <cell r="E515">
            <v>15757</v>
          </cell>
          <cell r="F515">
            <v>96818</v>
          </cell>
          <cell r="G515">
            <v>213680</v>
          </cell>
          <cell r="H515">
            <v>173877</v>
          </cell>
          <cell r="I515">
            <v>158348</v>
          </cell>
          <cell r="J515">
            <v>15529</v>
          </cell>
          <cell r="K515">
            <v>39803</v>
          </cell>
        </row>
        <row r="516">
          <cell r="A516" t="str">
            <v>Glasgow City</v>
          </cell>
          <cell r="B516">
            <v>495039</v>
          </cell>
          <cell r="C516">
            <v>251765</v>
          </cell>
          <cell r="D516">
            <v>221662</v>
          </cell>
          <cell r="E516">
            <v>30103</v>
          </cell>
          <cell r="F516">
            <v>243274</v>
          </cell>
          <cell r="G516">
            <v>379608</v>
          </cell>
          <cell r="H516">
            <v>246387</v>
          </cell>
          <cell r="I516">
            <v>216506</v>
          </cell>
          <cell r="J516">
            <v>29881</v>
          </cell>
          <cell r="K516">
            <v>133221</v>
          </cell>
        </row>
        <row r="517">
          <cell r="A517" t="str">
            <v>Highland</v>
          </cell>
          <cell r="B517">
            <v>162016</v>
          </cell>
          <cell r="C517">
            <v>103816</v>
          </cell>
          <cell r="D517">
            <v>98352</v>
          </cell>
          <cell r="E517">
            <v>5464</v>
          </cell>
          <cell r="F517">
            <v>58200</v>
          </cell>
          <cell r="G517">
            <v>126511</v>
          </cell>
          <cell r="H517">
            <v>100940</v>
          </cell>
          <cell r="I517">
            <v>95476</v>
          </cell>
          <cell r="J517">
            <v>5464</v>
          </cell>
          <cell r="K517">
            <v>25571</v>
          </cell>
        </row>
        <row r="518">
          <cell r="A518" t="str">
            <v>Inverclyde</v>
          </cell>
          <cell r="B518">
            <v>69056</v>
          </cell>
          <cell r="C518">
            <v>42315</v>
          </cell>
          <cell r="D518">
            <v>37792</v>
          </cell>
          <cell r="E518">
            <v>4523</v>
          </cell>
          <cell r="F518">
            <v>26741</v>
          </cell>
          <cell r="G518">
            <v>53395</v>
          </cell>
          <cell r="H518">
            <v>41358</v>
          </cell>
          <cell r="I518">
            <v>37328</v>
          </cell>
          <cell r="J518">
            <v>4030</v>
          </cell>
          <cell r="K518">
            <v>12037</v>
          </cell>
        </row>
        <row r="519">
          <cell r="A519" t="str">
            <v>Midlothian</v>
          </cell>
          <cell r="B519">
            <v>59502</v>
          </cell>
          <cell r="C519">
            <v>41909</v>
          </cell>
          <cell r="D519">
            <v>39937</v>
          </cell>
          <cell r="E519">
            <v>1972</v>
          </cell>
          <cell r="F519">
            <v>17593</v>
          </cell>
          <cell r="G519">
            <v>49697</v>
          </cell>
          <cell r="H519">
            <v>40810</v>
          </cell>
          <cell r="I519">
            <v>38838</v>
          </cell>
          <cell r="J519">
            <v>1972</v>
          </cell>
          <cell r="K519">
            <v>8887</v>
          </cell>
        </row>
        <row r="520">
          <cell r="A520" t="str">
            <v>Moray</v>
          </cell>
          <cell r="B520">
            <v>66727</v>
          </cell>
          <cell r="C520">
            <v>46063</v>
          </cell>
          <cell r="D520">
            <v>42594</v>
          </cell>
          <cell r="E520">
            <v>3469</v>
          </cell>
          <cell r="F520">
            <v>20664</v>
          </cell>
          <cell r="G520">
            <v>53810</v>
          </cell>
          <cell r="H520">
            <v>45089</v>
          </cell>
          <cell r="I520">
            <v>41620</v>
          </cell>
          <cell r="J520">
            <v>3469</v>
          </cell>
          <cell r="K520">
            <v>8721</v>
          </cell>
        </row>
        <row r="521">
          <cell r="A521" t="str">
            <v>North Ayrshire</v>
          </cell>
          <cell r="B521">
            <v>110453</v>
          </cell>
          <cell r="C521">
            <v>64982</v>
          </cell>
          <cell r="D521">
            <v>56293</v>
          </cell>
          <cell r="E521">
            <v>8689</v>
          </cell>
          <cell r="F521">
            <v>45471</v>
          </cell>
          <cell r="G521">
            <v>86085</v>
          </cell>
          <cell r="H521">
            <v>64220</v>
          </cell>
          <cell r="I521">
            <v>55531</v>
          </cell>
          <cell r="J521">
            <v>8689</v>
          </cell>
          <cell r="K521">
            <v>21865</v>
          </cell>
        </row>
        <row r="522">
          <cell r="A522" t="str">
            <v>North Lanarkshire</v>
          </cell>
          <cell r="B522">
            <v>257729</v>
          </cell>
          <cell r="C522">
            <v>153861</v>
          </cell>
          <cell r="D522">
            <v>140203</v>
          </cell>
          <cell r="E522">
            <v>13658</v>
          </cell>
          <cell r="F522">
            <v>103868</v>
          </cell>
          <cell r="G522">
            <v>208077</v>
          </cell>
          <cell r="H522">
            <v>151812</v>
          </cell>
          <cell r="I522">
            <v>138354</v>
          </cell>
          <cell r="J522">
            <v>13458</v>
          </cell>
          <cell r="K522">
            <v>56265</v>
          </cell>
        </row>
        <row r="523">
          <cell r="A523" t="str">
            <v>Orkney Islands</v>
          </cell>
          <cell r="B523">
            <v>15109</v>
          </cell>
          <cell r="C523">
            <v>11901</v>
          </cell>
          <cell r="D523">
            <v>11175</v>
          </cell>
          <cell r="E523">
            <v>726</v>
          </cell>
          <cell r="F523">
            <v>3208</v>
          </cell>
          <cell r="G523">
            <v>12822</v>
          </cell>
          <cell r="H523">
            <v>11254</v>
          </cell>
          <cell r="I523">
            <v>10528</v>
          </cell>
          <cell r="J523">
            <v>726</v>
          </cell>
          <cell r="K523">
            <v>1568</v>
          </cell>
        </row>
        <row r="524">
          <cell r="A524" t="str">
            <v>Perth &amp; Kinross</v>
          </cell>
          <cell r="B524">
            <v>102593</v>
          </cell>
          <cell r="C524">
            <v>65197</v>
          </cell>
          <cell r="D524">
            <v>59864</v>
          </cell>
          <cell r="E524">
            <v>5333</v>
          </cell>
          <cell r="F524">
            <v>37396</v>
          </cell>
          <cell r="G524">
            <v>78082</v>
          </cell>
          <cell r="H524">
            <v>64736</v>
          </cell>
          <cell r="I524">
            <v>59403</v>
          </cell>
          <cell r="J524">
            <v>5333</v>
          </cell>
          <cell r="K524">
            <v>13346</v>
          </cell>
        </row>
        <row r="525">
          <cell r="A525" t="str">
            <v>Renfrewshire</v>
          </cell>
          <cell r="B525">
            <v>139319</v>
          </cell>
          <cell r="C525">
            <v>88393</v>
          </cell>
          <cell r="D525">
            <v>81370</v>
          </cell>
          <cell r="E525">
            <v>7023</v>
          </cell>
          <cell r="F525">
            <v>50926</v>
          </cell>
          <cell r="G525">
            <v>112189</v>
          </cell>
          <cell r="H525">
            <v>86180</v>
          </cell>
          <cell r="I525">
            <v>79358</v>
          </cell>
          <cell r="J525">
            <v>6822</v>
          </cell>
          <cell r="K525">
            <v>26009</v>
          </cell>
        </row>
        <row r="526">
          <cell r="A526" t="str">
            <v xml:space="preserve">Scottish Borders </v>
          </cell>
          <cell r="B526">
            <v>84062</v>
          </cell>
          <cell r="C526">
            <v>51512</v>
          </cell>
          <cell r="D526">
            <v>48306</v>
          </cell>
          <cell r="E526">
            <v>3206</v>
          </cell>
          <cell r="F526">
            <v>32550</v>
          </cell>
          <cell r="G526">
            <v>61236</v>
          </cell>
          <cell r="H526">
            <v>50139</v>
          </cell>
          <cell r="I526">
            <v>46933</v>
          </cell>
          <cell r="J526">
            <v>3206</v>
          </cell>
          <cell r="K526">
            <v>11097</v>
          </cell>
        </row>
        <row r="527">
          <cell r="A527" t="str">
            <v>Shetland Islands</v>
          </cell>
          <cell r="B527">
            <v>17533</v>
          </cell>
          <cell r="C527">
            <v>13036</v>
          </cell>
          <cell r="D527">
            <v>12782</v>
          </cell>
          <cell r="E527">
            <v>254</v>
          </cell>
          <cell r="F527">
            <v>4497</v>
          </cell>
          <cell r="G527">
            <v>14727</v>
          </cell>
          <cell r="H527">
            <v>12524</v>
          </cell>
          <cell r="I527">
            <v>12270</v>
          </cell>
          <cell r="J527">
            <v>254</v>
          </cell>
          <cell r="K527">
            <v>2203</v>
          </cell>
        </row>
        <row r="528">
          <cell r="A528" t="str">
            <v>South Ayrshire</v>
          </cell>
          <cell r="B528">
            <v>93750</v>
          </cell>
          <cell r="C528">
            <v>57811</v>
          </cell>
          <cell r="D528">
            <v>52004</v>
          </cell>
          <cell r="E528">
            <v>5807</v>
          </cell>
          <cell r="F528">
            <v>35939</v>
          </cell>
          <cell r="G528">
            <v>72288</v>
          </cell>
          <cell r="H528">
            <v>56872</v>
          </cell>
          <cell r="I528">
            <v>51065</v>
          </cell>
          <cell r="J528">
            <v>5807</v>
          </cell>
          <cell r="K528">
            <v>15416</v>
          </cell>
        </row>
        <row r="529">
          <cell r="A529" t="str">
            <v>South Lanarkshire</v>
          </cell>
          <cell r="B529">
            <v>239667</v>
          </cell>
          <cell r="C529">
            <v>157204</v>
          </cell>
          <cell r="D529">
            <v>149164</v>
          </cell>
          <cell r="E529">
            <v>8040</v>
          </cell>
          <cell r="F529">
            <v>82463</v>
          </cell>
          <cell r="G529">
            <v>195841</v>
          </cell>
          <cell r="H529">
            <v>154816</v>
          </cell>
          <cell r="I529">
            <v>146776</v>
          </cell>
          <cell r="J529">
            <v>8040</v>
          </cell>
          <cell r="K529">
            <v>41025</v>
          </cell>
        </row>
        <row r="530">
          <cell r="A530" t="str">
            <v>Stirling</v>
          </cell>
          <cell r="B530">
            <v>63134</v>
          </cell>
          <cell r="C530">
            <v>39714</v>
          </cell>
          <cell r="D530">
            <v>37019</v>
          </cell>
          <cell r="E530">
            <v>2695</v>
          </cell>
          <cell r="F530">
            <v>23420</v>
          </cell>
          <cell r="G530">
            <v>47849</v>
          </cell>
          <cell r="H530">
            <v>38246</v>
          </cell>
          <cell r="I530">
            <v>35773</v>
          </cell>
          <cell r="J530">
            <v>2473</v>
          </cell>
          <cell r="K530">
            <v>9603</v>
          </cell>
        </row>
        <row r="531">
          <cell r="A531" t="str">
            <v>West Dunbartonshire</v>
          </cell>
          <cell r="B531">
            <v>75968</v>
          </cell>
          <cell r="C531">
            <v>45304</v>
          </cell>
          <cell r="D531">
            <v>42134</v>
          </cell>
          <cell r="E531">
            <v>3170</v>
          </cell>
          <cell r="F531">
            <v>30664</v>
          </cell>
          <cell r="G531">
            <v>57988</v>
          </cell>
          <cell r="H531">
            <v>44371</v>
          </cell>
          <cell r="I531">
            <v>41201</v>
          </cell>
          <cell r="J531">
            <v>3170</v>
          </cell>
          <cell r="K531">
            <v>13617</v>
          </cell>
        </row>
        <row r="532">
          <cell r="A532" t="str">
            <v>West Lothian</v>
          </cell>
          <cell r="B532">
            <v>118338</v>
          </cell>
          <cell r="C532">
            <v>87333</v>
          </cell>
          <cell r="D532">
            <v>80568</v>
          </cell>
          <cell r="E532">
            <v>6765</v>
          </cell>
          <cell r="F532">
            <v>31005</v>
          </cell>
          <cell r="G532">
            <v>101816</v>
          </cell>
          <cell r="H532">
            <v>85248</v>
          </cell>
          <cell r="I532">
            <v>78483</v>
          </cell>
          <cell r="J532">
            <v>6765</v>
          </cell>
          <cell r="K532">
            <v>16568</v>
          </cell>
        </row>
      </sheetData>
      <sheetData sheetId="5" refreshError="1"/>
      <sheetData sheetId="6" refreshError="1"/>
    </sheetDataSet>
  </externalBook>
</externalLink>
</file>

<file path=xl/externalLinks/externalLink12.xml><?xml version="1.0" encoding="utf-8"?>
<externalLink xmlns:r="http://schemas.openxmlformats.org/officeDocument/2006/relationships" xmlns="http://schemas.openxmlformats.org/spreadsheetml/2006/main">
  <externalBook r:id="rId1">
    <sheetNames>
      <sheetName val="Read me"/>
      <sheetName val="Table of Contents"/>
      <sheetName val="Notes (1)"/>
      <sheetName val="Dates"/>
      <sheetName val="Sample"/>
      <sheetName val="Number of Responses"/>
      <sheetName val="Proportion of Responses"/>
      <sheetName val="Response Rates"/>
      <sheetName val="Question Logs"/>
      <sheetName val="Notes (2)"/>
      <sheetName val="Questionnaire Changes"/>
      <sheetName val="Live Log (54 onwards)"/>
      <sheetName val="Waves 1-53 Log"/>
      <sheetName val="Weighted Time Series"/>
      <sheetName val="Notes (3)"/>
      <sheetName val="Trading Status TS1 (WTD)"/>
      <sheetName val="Export Status TS (WTD)"/>
      <sheetName val="Export Effect TS (WTD)"/>
      <sheetName val="Export Challenges TS (WTD) (1)"/>
      <sheetName val="Export Challenges TS (WTD) (2)"/>
      <sheetName val="Rules of Origin TS (WTD) (1)"/>
      <sheetName val="Rules of Origin TS (WTD) (2)"/>
      <sheetName val="Rules of Origin TS (WTD) (3)"/>
      <sheetName val="Import Status TS (WTD)"/>
      <sheetName val="Import Effect TS (WTD)"/>
      <sheetName val="Import Challenges TS (WTD) (1)"/>
      <sheetName val="Import Challenges TS (WTD) (2)"/>
      <sheetName val="UKCA Marking TS (WTD) (1)"/>
      <sheetName val="UKCA Marking TS (WTD) (2)"/>
      <sheetName val="UKCA Marking TS (WTD) (3)"/>
      <sheetName val="Transition Costs TS (WTD)"/>
      <sheetName val="EU Subsidiaries TS (WTD)"/>
      <sheetName val="Intra UK Procurement (WTD)"/>
      <sheetName val="Supply Chain Disruption (WTD)"/>
      <sheetName val="Global Supply Chain TS (WTD)"/>
      <sheetName val="Business Concerns TS (WTD)"/>
      <sheetName val="GB to NI Last Year TS (WTD)"/>
      <sheetName val="GB to NI Volume TS (WTD)"/>
      <sheetName val="Safety Measures TS (WTD)"/>
      <sheetName val="COVID Testing TS (WTD) (1)"/>
      <sheetName val="COVID Testing TS (WTD) (2)"/>
      <sheetName val="Worker Shortage (WTD) (1)"/>
      <sheetName val="Worker Shortage (WTD) (2)"/>
      <sheetName val="Hourly Wages TS (WTD)"/>
      <sheetName val="Cost of Living TS (WTD)"/>
      <sheetName val="Industrial Action TS (WTD) (1)"/>
      <sheetName val="Industrial Action TS (WTD) (2)"/>
      <sheetName val="Ad-Hoc"/>
      <sheetName val="Trading Status TS2 (WTD)"/>
      <sheetName val="GB to NI (WTD)"/>
      <sheetName val="UKCA (WTD)"/>
      <sheetName val="Unweighted"/>
      <sheetName val="Trading Status"/>
      <sheetName val="Exporting"/>
      <sheetName val="Rules of Origin"/>
      <sheetName val="Importing"/>
      <sheetName val="UKCA Marking"/>
      <sheetName val="Supply Chains"/>
      <sheetName val="Global Supply Disruption"/>
      <sheetName val="Main Concern"/>
      <sheetName val="GB to NI"/>
      <sheetName val="Safety Measures"/>
      <sheetName val="COVID Testing"/>
      <sheetName val="Worker Shortages"/>
      <sheetName val="Wages"/>
      <sheetName val="Cost of Living"/>
      <sheetName val="Industrial Action"/>
      <sheetName val="Trading in Services"/>
      <sheetName val="Notes (4)"/>
      <sheetName val="Export effect"/>
      <sheetName val="Import effect"/>
      <sheetName val="bicswave612final"/>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refreshError="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hyperlink" Target="https://www.ons.gov.uk/employmentandlabourmarket/peopleinwork/earningsandworkinghours/datasets/realtimeinformationstatisticsreferencetableseasonallyadjusted" TargetMode="External" Id="rId1" /><Relationship Type="http://schemas.openxmlformats.org/officeDocument/2006/relationships/hyperlink" Target="https://www.ons.gov.uk/employmentandlabourmarket/peopleinwork/employmentandemployeetypes/datasets/summaryoflabourmarketstatistics" TargetMode="External" Id="rId2" /><Relationship Type="http://schemas.openxmlformats.org/officeDocument/2006/relationships/hyperlink" Target="https://www.ons.gov.uk/employmentandlabourmarket/peoplenotinwork/outofworkbenefits/datasets/claimantcountcla01" TargetMode="External" Id="rId3" /><Relationship Type="http://schemas.openxmlformats.org/officeDocument/2006/relationships/hyperlink" Target="https://www.ons.gov.uk/employmentandlabourmarket/peopleinwork/earningsandworkinghours/datasets/x09realaverageweeklyearningsusingconsumerpriceinflationseasonallyadjusted" TargetMode="External" Id="rId4" /><Relationship Type="http://schemas.openxmlformats.org/officeDocument/2006/relationships/hyperlink" Target="https://www.ons.gov.uk/employmentandlabourmarket/peopleinwork/employmentandemployeetypes/datasets/hr1potentialredundancies" TargetMode="External" Id="rId5" /><Relationship Type="http://schemas.openxmlformats.org/officeDocument/2006/relationships/hyperlink" Target="https://www.ons.gov.uk/employmentandlabourmarket/peopleinwork/employmentandemployeetypes/datasets/labourforcesurveyflowsestimatesx02" TargetMode="External" Id="rId6" /></Relationships>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hyperlink" Target="https://www.ons.gov.uk/employmentandlabourmarket/peopleinwork/earningsandworkinghours/datasets/realtimeinformationstatisticsreferencetableseasonallyadjusted" TargetMode="External" Id="rId1" /></Relationships>
</file>

<file path=xl/worksheets/_rels/sheet6.xml.rels><Relationships xmlns="http://schemas.openxmlformats.org/package/2006/relationships"><Relationship Type="http://schemas.openxmlformats.org/officeDocument/2006/relationships/hyperlink" Target="mailto:labour.market@ons.gov.uk" TargetMode="Externa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7.xml.rels><Relationships xmlns="http://schemas.openxmlformats.org/package/2006/relationships"><Relationship Type="http://schemas.openxmlformats.org/officeDocument/2006/relationships/hyperlink" Target="mailto:workforce.jobs@ons.gov.uk" TargetMode="External" Id="rId1" /><Relationship Type="http://schemas.openxmlformats.org/officeDocument/2006/relationships/drawing" Target="/xl/drawings/drawing2.xml" Id="rId2" /></Relationships>
</file>

<file path=xl/worksheets/_rels/sheet8.xml.rels><Relationships xmlns="http://schemas.openxmlformats.org/package/2006/relationships"><Relationship Type="http://schemas.openxmlformats.org/officeDocument/2006/relationships/hyperlink" Target="mailto:labour.market@ons.gov.uk" TargetMode="External" Id="rId1" /></Relationships>
</file>

<file path=xl/worksheets/_rels/sheet9.xml.rels><Relationships xmlns="http://schemas.openxmlformats.org/package/2006/relationships"><Relationship Type="http://schemas.openxmlformats.org/officeDocument/2006/relationships/hyperlink" Target="mailto:labour.market@ons.gov.uk" TargetMode="External" Id="rId1" /></Relationships>
</file>

<file path=xl/worksheets/_rels/sheet10.xml.rels><Relationships xmlns="http://schemas.openxmlformats.org/package/2006/relationships"><Relationship Type="http://schemas.openxmlformats.org/officeDocument/2006/relationships/hyperlink" Target="mailto:labour.market@ons.gov.uk" TargetMode="External" Id="rId1" /></Relationships>
</file>

<file path=xl/worksheets/_rels/sheet11.xml.rels><Relationships xmlns="http://schemas.openxmlformats.org/package/2006/relationships"><Relationship Type="http://schemas.openxmlformats.org/officeDocument/2006/relationships/hyperlink" Target="mailto:labour.market@ons.gov.uk" TargetMode="External" Id="rId1" /></Relationships>
</file>

<file path=xl/worksheets/_rels/sheet12.xml.rels><Relationships xmlns="http://schemas.openxmlformats.org/package/2006/relationships"><Relationship Type="http://schemas.openxmlformats.org/officeDocument/2006/relationships/hyperlink" Target="mailto:labour.market@ons.gov.uk" TargetMode="External" Id="rId1"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3.xml.rels><Relationships xmlns="http://schemas.openxmlformats.org/package/2006/relationships"><Relationship Type="http://schemas.openxmlformats.org/officeDocument/2006/relationships/hyperlink" Target="mailto:labour.market@ons.gov.uk" TargetMode="External" Id="rId1" /><Relationship Type="http://schemas.openxmlformats.org/officeDocument/2006/relationships/drawing" Target="/xl/drawings/drawing3.xml" Id="rId2" /></Relationships>
</file>

<file path=xl/worksheets/_rels/sheet1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23.xml.rels><Relationships xmlns="http://schemas.openxmlformats.org/package/2006/relationships"><Relationship Type="http://schemas.openxmlformats.org/officeDocument/2006/relationships/hyperlink" Target="https://www.ons.gov.uk/employmentandlabourmarket/peopleinwork/employmentandemployeetypes/methodologies/improvementstotheweightingmethodologyusedinthelabourforcesurveylongitudinaldatasets" TargetMode="External" Id="rId1" /><Relationship Type="http://schemas.openxmlformats.org/officeDocument/2006/relationships/drawing" Target="/xl/drawings/drawing4.xml" Id="rId2" /></Relationships>
</file>

<file path=xl/worksheets/_rels/sheet25.xml.rels><Relationships xmlns="http://schemas.openxmlformats.org/package/2006/relationships"><Relationship Type="http://schemas.openxmlformats.org/officeDocument/2006/relationships/hyperlink" Target="https://data-explorer.oecd.org/vis?fs%5b0%5d=Topic%2C1%7CEmployment%23JOB%23%7CUnemployment%20indicators%23JOB_UNEMP%23&amp;fs%5b1%5d=Frequency%20of%20observation%2C0%7CQuarterly%23Q%23&amp;fs%5b2%5d=Measure%2C0%7CUnemployment%23UNE%23&amp;fs%5b3%5d=Measure%2C0%7CUnemployment%20rate%23UNE_LF%23&amp;pg=0&amp;fc=Measure&amp;snb=1&amp;vw=tb&amp;df%5bds%5d=dsDisseminateFinalDMZ&amp;df%5bid%5d=DSD_LFS%40DF_IALFS_INDIC&amp;df%5bag%5d=OECD.SDD.TPS&amp;df%5bvs%5d=1.0&amp;dq=OECD%2BUSA%2BGBR%2BTUR%2BCHE%2BSWE%2BESP%2BSVN%2BSVK%2BPRT%2BPOL%2BNOR%2BNZL%2BNLD%2BMEX%2BLUX%2BLTU%2BLVA%2BKOR%2BJPN%2BITA%2BISR%2BIRL%2BISL%2BHUN%2BGRC%2BDEU%2BFRA%2BFIN%2BDNK%2BEST%2BCZE%2BCRI%2BCOL%2BCAN%2BCHL%2BBEL%2BAUT%2BAUS.UNE_LF...Y.M%2BF%2B_T.Y15T64..Q&amp;pd=2024-Q2%2C&amp;to%5bTIME_PERIOD%5d=false" TargetMode="External" Id="rId1" /></Relationships>
</file>

<file path=xl/worksheets/_rels/sheet26.xml.rels><Relationships xmlns="http://schemas.openxmlformats.org/package/2006/relationships"><Relationship Type="http://schemas.openxmlformats.org/officeDocument/2006/relationships/hyperlink" Target="https://www.oecd.org/en/about/terms-conditions.html" TargetMode="External" Id="rId1" /><Relationship Type="http://schemas.openxmlformats.org/officeDocument/2006/relationships/hyperlink" Target="https://data-explorer.oecd.org/vis?fs%5b0%5d=Topic%2C1%7CEmployment%23JOB%23%7CUnemployment%20indicators%23JOB_UNEMP%23&amp;fs%5b1%5d=Frequency%20of%20observation%2C0%7CQuarterly%23Q%23&amp;fs%5b2%5d=Measure%2C0%7CUnemployment%23UNE%23&amp;fs%5b3%5d=Measure%2C0%7CUnemployment%20rate%23UNE_LF%23&amp;pg=0&amp;fc=Measure&amp;snb=1&amp;vw=tb&amp;df%5bds%5d=dsDisseminateFinalDMZ&amp;df%5bid%5d=DSD_LFS%40DF_IALFS_INDIC&amp;df%5bag%5d=OECD.SDD.TPS&amp;df%5bvs%5d=1.0&amp;dq=EA20%2BUSA%2BGBR%2BESP%2BJPN%2BITA%2BDEU%2BFRA%2BCAN.UNE_LF.PT_LF_SUB..Y._T.Y_GE15..Q&amp;pd=2024-Q1%2C&amp;to%5bTIME_PERIOD%5d=false" TargetMode="External" Id="rId2" /><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27.xml.rels><Relationships xmlns="http://schemas.openxmlformats.org/package/2006/relationships"><Relationship Type="http://schemas.openxmlformats.org/officeDocument/2006/relationships/hyperlink" Target="https://www.oecd.org/en/about/terms-conditions.html" TargetMode="External" Id="rId1" /><Relationship Type="http://schemas.openxmlformats.org/officeDocument/2006/relationships/hyperlink" Target="https://data-explorer.oecd.org/vis?fs%5b0%5d=Topic%2C1%7CEmployment%23JOB%23%7CUnemployment%20indicators%23JOB_UNEMP%23&amp;fs%5b1%5d=Frequency%20of%20observation%2C0%7CQuarterly%23Q%23&amp;fs%5b2%5d=Measure%2C0%7CUnemployment%23UNE%23&amp;fs%5b3%5d=Measure%2C0%7CUnemployment%20rate%23UNE_LF%23&amp;pg=0&amp;fc=Measure&amp;snb=1&amp;vw=tb&amp;df%5bds%5d=dsDisseminateFinalDMZ&amp;df%5bid%5d=DSD_LFS%40DF_IALFS_INDIC&amp;df%5bag%5d=OECD.SDD.TPS&amp;df%5bvs%5d=1.0&amp;dq=EA20%2BUSA%2BGBR%2BESP%2BJPN%2BITA%2BDEU%2BFRA%2BCAN.EMP_WAP...Y._T.Y15T64..Q&amp;pd=2024-Q1%2C&amp;to%5bTIME_PERIOD%5d=false" TargetMode="External" Id="rId2" /><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28.xml.rels><Relationships xmlns="http://schemas.openxmlformats.org/package/2006/relationships"><Relationship Type="http://schemas.openxmlformats.org/officeDocument/2006/relationships/hyperlink" Target="https://www.oecd.org/en/about/terms-conditions.html" TargetMode="External" Id="rId1" /><Relationship Type="http://schemas.openxmlformats.org/officeDocument/2006/relationships/hyperlink" Target="https://data-explorer.oecd.org/vis?fs%5b0%5d=Topic%2C1%7CEmployment%23JOB%23%7CUnemployment%20indicators%23JOB_UNEMP%23&amp;fs%5b1%5d=Frequency%20of%20observation%2C0%7CQuarterly%23Q%23&amp;fs%5b2%5d=Measure%2C0%7CUnemployment%23UNE%23&amp;fs%5b3%5d=Measure%2C0%7CUnemployment%20rate%23UNE_LF%23&amp;pg=0&amp;fc=Measure&amp;snb=1&amp;vw=tb&amp;df%5bds%5d=dsDisseminateFinalDMZ&amp;df%5bid%5d=DSD_LFS%40DF_IALFS_INDIC&amp;df%5bag%5d=OECD.SDD.TPS&amp;df%5bvs%5d=1.0&amp;dq=EA20%2BUSA%2BGBR%2BESP%2BJPN%2BITA%2BDEU%2BFRA%2BCAN.OLF_WAP...Y._T.Y15T64..Q&amp;pd=2024-Q1%2C&amp;to%5bTIME_PERIOD%5d=false" TargetMode="External" Id="rId2" /><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30.xml.rels><Relationships xmlns="http://schemas.openxmlformats.org/package/2006/relationships"><Relationship Type="http://schemas.openxmlformats.org/officeDocument/2006/relationships/drawing" Target="/xl/drawings/drawing5.xml" Id="rId1" /></Relationships>
</file>

<file path=xl/worksheets/_rels/sheet31.xml.rels><Relationships xmlns="http://schemas.openxmlformats.org/package/2006/relationships"><Relationship Type="http://schemas.openxmlformats.org/officeDocument/2006/relationships/drawing" Target="/xl/drawings/drawing6.xml" Id="rId1" /></Relationships>
</file>

<file path=xl/worksheets/_rels/sheet32.xml.rels><Relationships xmlns="http://schemas.openxmlformats.org/package/2006/relationships"><Relationship Type="http://schemas.openxmlformats.org/officeDocument/2006/relationships/drawing" Target="/xl/drawings/drawing7.xml" Id="rId1" /></Relationships>
</file>

<file path=xl/worksheets/_rels/sheet33.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tabColor rgb="FF002060"/>
    <outlinePr summaryBelow="1" summaryRight="1"/>
    <pageSetUpPr/>
  </sheetPr>
  <dimension ref="B2:C9"/>
  <sheetViews>
    <sheetView workbookViewId="0">
      <selection activeCell="D9" sqref="D9"/>
    </sheetView>
  </sheetViews>
  <sheetFormatPr baseColWidth="8" defaultRowHeight="14.5"/>
  <cols>
    <col width="4.54296875" customWidth="1" style="828" min="1" max="1"/>
    <col width="3.81640625" customWidth="1" style="828" min="2" max="2"/>
    <col width="74.54296875" bestFit="1" customWidth="1" style="828" min="3" max="3"/>
  </cols>
  <sheetData>
    <row r="2">
      <c r="B2" s="790" t="inlineStr">
        <is>
          <t>How to update</t>
        </is>
      </c>
      <c r="C2" s="489" t="n"/>
    </row>
    <row r="3">
      <c r="B3" s="542" t="inlineStr">
        <is>
          <t>1.</t>
        </is>
      </c>
      <c r="C3" s="267" t="inlineStr">
        <is>
          <t>Navigate to the tabs included in the 'Data Links' tab at the bottom of this spreadsheet</t>
        </is>
      </c>
    </row>
    <row r="4">
      <c r="B4" s="542" t="inlineStr">
        <is>
          <t>2.</t>
        </is>
      </c>
      <c r="C4" s="267" t="inlineStr">
        <is>
          <t>Starting with the first link, download the data and open the downloaded spreadsheet</t>
        </is>
      </c>
    </row>
    <row r="5" ht="30.65" customHeight="1" s="828">
      <c r="B5" s="542" t="inlineStr">
        <is>
          <t>3.</t>
        </is>
      </c>
      <c r="C5" s="543" t="inlineStr">
        <is>
          <t>In the downloaded spreadsheet, find the tab that contains the same data as the tab in this spreadsheet that you are trying to update and copy all of the data and only the data</t>
        </is>
      </c>
    </row>
    <row r="6" ht="43.5" customHeight="1" s="828">
      <c r="B6" s="542" t="inlineStr">
        <is>
          <t>4.</t>
        </is>
      </c>
      <c r="C6" s="544" t="inlineStr">
        <is>
          <t>Line the first month of the copied data up with the first month in the tab you are hoping to update and paste the new data on top of it, overwriting the old data (i.e. July 2014 should be pasted on top of July 2014)</t>
        </is>
      </c>
    </row>
    <row r="7">
      <c r="B7" s="542" t="inlineStr">
        <is>
          <t>5.</t>
        </is>
      </c>
      <c r="C7" s="267" t="inlineStr">
        <is>
          <t>Repeat for all tabs until the spreadsheet is completely updated</t>
        </is>
      </c>
    </row>
    <row r="8" ht="29" customHeight="1" s="828">
      <c r="B8" s="542" t="inlineStr">
        <is>
          <t>6.</t>
        </is>
      </c>
      <c r="C8" s="544" t="inlineStr">
        <is>
          <t>Do a quick comparison with the ONS published stats to make sure all the formulas are pulling through correctly</t>
        </is>
      </c>
    </row>
    <row r="9" ht="29" customHeight="1" s="828">
      <c r="B9" s="542" t="inlineStr">
        <is>
          <t>7.</t>
        </is>
      </c>
      <c r="C9" s="544" t="inlineStr">
        <is>
          <t>To update the dashboard, ensure the yellow date box in the top left hand corner of the dashboard tab is set to the correct value</t>
        </is>
      </c>
    </row>
  </sheetData>
  <mergeCells count="1">
    <mergeCell ref="B2:C2"/>
  </mergeCells>
  <pageMargins left="0.7" right="0.7" top="0.75" bottom="0.75" header="0.3" footer="0.3"/>
</worksheet>
</file>

<file path=xl/worksheets/sheet2.xml><?xml version="1.0" encoding="utf-8"?>
<worksheet xmlns="http://schemas.openxmlformats.org/spreadsheetml/2006/main">
  <sheetPr>
    <tabColor rgb="FF002060"/>
    <outlinePr summaryBelow="1" summaryRight="1"/>
    <pageSetUpPr/>
  </sheetPr>
  <dimension ref="B2:C9"/>
  <sheetViews>
    <sheetView tabSelected="1" workbookViewId="0">
      <selection activeCell="C8" sqref="C8"/>
    </sheetView>
  </sheetViews>
  <sheetFormatPr baseColWidth="8" defaultRowHeight="14.5"/>
  <cols>
    <col width="21.1796875" bestFit="1" customWidth="1" style="828" min="2" max="2"/>
    <col width="58.81640625" customWidth="1" style="828" min="3" max="3"/>
  </cols>
  <sheetData>
    <row r="2">
      <c r="B2" s="389" t="inlineStr">
        <is>
          <t>Tab</t>
        </is>
      </c>
      <c r="C2" s="389" t="inlineStr">
        <is>
          <t>Data link (August - Make sure to download most recent month!!!)</t>
        </is>
      </c>
    </row>
    <row r="3" ht="43.5" customHeight="1" s="828">
      <c r="B3" s="388" t="inlineStr">
        <is>
          <t>1. Payrolled employees</t>
        </is>
      </c>
      <c r="C3" s="875" t="inlineStr">
        <is>
          <t>https://www.ons.gov.uk/employmentandlabourmarket/peopleinwork/earningsandworkinghours/datasets/realtimeinformationstatisticsreferencetableseasonallyadjusted</t>
        </is>
      </c>
    </row>
    <row r="4" ht="43.5" customHeight="1" s="828">
      <c r="B4" s="388" t="inlineStr">
        <is>
          <t>23. Employees Industry</t>
        </is>
      </c>
      <c r="C4" s="876" t="n"/>
    </row>
    <row r="5" ht="32.15" customHeight="1" s="828">
      <c r="B5" s="390" t="inlineStr">
        <is>
          <t>2, 5, 10, 11, 13, 15, 18, 20, 21</t>
        </is>
      </c>
      <c r="C5" s="391" t="inlineStr">
        <is>
          <t>A01: Summary of labour market statistics - Office for National Statistics</t>
        </is>
      </c>
    </row>
    <row r="6">
      <c r="B6" s="388" t="inlineStr">
        <is>
          <t>1 UK (Claimant count)</t>
        </is>
      </c>
      <c r="C6" s="392" t="inlineStr">
        <is>
          <t>CLA01: Claimant Count - Office for National Statistics</t>
        </is>
      </c>
    </row>
    <row r="7" ht="29" customHeight="1" s="828">
      <c r="B7" s="390" t="inlineStr">
        <is>
          <t>Real Average Weekly Earnings (using CPI)</t>
        </is>
      </c>
      <c r="C7" s="391" t="inlineStr">
        <is>
          <t>X09: Real average weekly earnings using consumer price inflation (seasonally adjusted) - Office for National Statistics</t>
        </is>
      </c>
    </row>
    <row r="8">
      <c r="B8" s="388" t="inlineStr">
        <is>
          <t>Redundancies</t>
        </is>
      </c>
      <c r="C8" s="392" t="inlineStr">
        <is>
          <t>HR1: Potential redundancies - Office for National Statistics</t>
        </is>
      </c>
    </row>
    <row r="9">
      <c r="B9" s="388" t="inlineStr">
        <is>
          <t>Labour market flows</t>
        </is>
      </c>
      <c r="C9" s="392" t="inlineStr">
        <is>
          <t>X02: Labour Force Survey flows estimates</t>
        </is>
      </c>
    </row>
  </sheetData>
  <mergeCells count="1">
    <mergeCell ref="C3:C4"/>
  </mergeCells>
  <hyperlinks>
    <hyperlink xmlns:r="http://schemas.openxmlformats.org/officeDocument/2006/relationships" ref="C3" r:id="rId1"/>
    <hyperlink xmlns:r="http://schemas.openxmlformats.org/officeDocument/2006/relationships" ref="C5" display="https://www.ons.gov.uk/employmentandlabourmarket/peopleinwork/employmentandemployeetypes/datasets/summaryoflabourmarketstatistics" r:id="rId2"/>
    <hyperlink xmlns:r="http://schemas.openxmlformats.org/officeDocument/2006/relationships" ref="C6" display="https://www.ons.gov.uk/employmentandlabourmarket/peoplenotinwork/outofworkbenefits/datasets/claimantcountcla01" r:id="rId3"/>
    <hyperlink xmlns:r="http://schemas.openxmlformats.org/officeDocument/2006/relationships" ref="C7" display="https://www.ons.gov.uk/employmentandlabourmarket/peopleinwork/earningsandworkinghours/datasets/x09realaverageweeklyearningsusingconsumerpriceinflationseasonallyadjusted" r:id="rId4"/>
    <hyperlink xmlns:r="http://schemas.openxmlformats.org/officeDocument/2006/relationships" ref="C8" display="https://www.ons.gov.uk/employmentandlabourmarket/peopleinwork/employmentandemployeetypes/datasets/hr1potentialredundancies" r:id="rId5"/>
    <hyperlink xmlns:r="http://schemas.openxmlformats.org/officeDocument/2006/relationships" ref="C9" r:id="rId6"/>
  </hyperlinks>
  <pageMargins left="0.7" right="0.7" top="0.75" bottom="0.75" header="0.3" footer="0.3"/>
  <pageSetup orientation="portrait" paperSize="9"/>
</worksheet>
</file>

<file path=xl/worksheets/sheet3.xml><?xml version="1.0" encoding="utf-8"?>
<worksheet xmlns="http://schemas.openxmlformats.org/spreadsheetml/2006/main">
  <sheetPr>
    <tabColor theme="7"/>
    <outlinePr summaryBelow="1" summaryRight="1"/>
    <pageSetUpPr/>
  </sheetPr>
  <dimension ref="A1:O18"/>
  <sheetViews>
    <sheetView workbookViewId="0">
      <selection activeCell="B17" sqref="B17"/>
    </sheetView>
  </sheetViews>
  <sheetFormatPr baseColWidth="8" defaultRowHeight="14.5"/>
  <cols>
    <col width="20.54296875" customWidth="1" style="828" min="1" max="1"/>
    <col width="28.1796875" customWidth="1" style="828" min="2" max="2"/>
    <col width="11.54296875" customWidth="1" style="828" min="3" max="3"/>
    <col width="17.81640625" customWidth="1" style="828" min="4" max="7"/>
    <col width="23" bestFit="1" customWidth="1" style="828" min="9" max="9"/>
    <col width="80.453125" customWidth="1" style="828" min="11" max="11"/>
    <col width="11.81640625" bestFit="1" customWidth="1" style="828" min="12" max="12"/>
  </cols>
  <sheetData>
    <row r="1" ht="15" customHeight="1" s="828" thickBot="1">
      <c r="A1" s="1" t="inlineStr">
        <is>
          <t> </t>
        </is>
      </c>
      <c r="B1" s="545" t="inlineStr">
        <is>
          <t>Aug-Oct</t>
        </is>
      </c>
      <c r="C1" s="3" t="n"/>
      <c r="D1" s="3" t="n"/>
      <c r="E1" s="3" t="n"/>
      <c r="F1" s="3" t="n"/>
      <c r="G1" s="3" t="n"/>
      <c r="H1" s="3" t="n"/>
      <c r="L1" t="inlineStr">
        <is>
          <t>Dropdowns:</t>
        </is>
      </c>
      <c r="M1" s="4" t="inlineStr">
        <is>
          <t>Month</t>
        </is>
      </c>
      <c r="N1" s="4" t="inlineStr">
        <is>
          <t>Offset Count</t>
        </is>
      </c>
      <c r="O1" s="4" t="inlineStr">
        <is>
          <t>Year</t>
        </is>
      </c>
    </row>
    <row r="2" ht="15" customHeight="1" s="828" thickBot="1">
      <c r="A2" s="1" t="inlineStr">
        <is>
          <t>Year</t>
        </is>
      </c>
      <c r="B2" s="2" t="n">
        <v>2025</v>
      </c>
      <c r="C2" s="3" t="n"/>
      <c r="D2" s="5" t="n"/>
      <c r="E2" s="3" t="n"/>
      <c r="F2" s="3" t="n"/>
      <c r="G2" s="3" t="n"/>
      <c r="H2" s="3" t="n"/>
      <c r="M2" s="5" t="inlineStr">
        <is>
          <t>Nov-Jan</t>
        </is>
      </c>
      <c r="N2" s="5" t="n">
        <v>13</v>
      </c>
      <c r="O2" s="5" t="n">
        <v>2022</v>
      </c>
    </row>
    <row r="3">
      <c r="A3" s="1" t="inlineStr">
        <is>
          <t>Offset factor</t>
        </is>
      </c>
      <c r="B3" s="2">
        <f>((VLOOKUP(B1,$M$2:$N$13, 2, FALSE)-0)+((Dashboard!B2-2024)*12))</f>
        <v/>
      </c>
      <c r="C3" s="3" t="n"/>
      <c r="D3" s="877" t="n"/>
      <c r="E3" s="3" t="n"/>
      <c r="F3" s="3" t="n"/>
      <c r="G3" s="3" t="n"/>
      <c r="H3" s="3" t="n"/>
      <c r="M3" s="5" t="inlineStr">
        <is>
          <t>Dec-Feb</t>
        </is>
      </c>
      <c r="N3" s="5">
        <f>N2+1</f>
        <v/>
      </c>
      <c r="O3" s="5" t="n">
        <v>2023</v>
      </c>
    </row>
    <row r="4" ht="15" customHeight="1" s="828" thickBot="1">
      <c r="A4" s="3" t="n"/>
      <c r="B4" s="3" t="n"/>
      <c r="C4" s="3" t="n"/>
      <c r="D4" s="3" t="n"/>
      <c r="E4" s="3" t="n"/>
      <c r="F4" s="3" t="n"/>
      <c r="G4" s="250" t="n"/>
      <c r="H4" s="3" t="n"/>
      <c r="M4" s="5" t="inlineStr">
        <is>
          <t>Jan-Mar</t>
        </is>
      </c>
      <c r="N4" s="5">
        <f>N3+1</f>
        <v/>
      </c>
      <c r="O4" s="5" t="n">
        <v>2024</v>
      </c>
    </row>
    <row r="5" ht="26.5" customHeight="1" s="828" thickBot="1">
      <c r="A5" s="793" t="n"/>
      <c r="B5" s="878" t="inlineStr">
        <is>
          <t>{{LFS_PERIOD}}</t>
        </is>
      </c>
      <c r="C5" s="879" t="n"/>
      <c r="D5" s="207" t="inlineStr">
        <is>
          <t>Current</t>
        </is>
      </c>
      <c r="E5" s="207" t="inlineStr">
        <is>
          <t>Change on quarter</t>
        </is>
      </c>
      <c r="F5" s="207" t="inlineStr">
        <is>
          <t>Change on the year</t>
        </is>
      </c>
      <c r="G5" s="207" t="inlineStr">
        <is>
          <t>Change since Covid-20</t>
        </is>
      </c>
      <c r="H5" s="3" t="n"/>
      <c r="I5" s="271" t="inlineStr">
        <is>
          <t>Good or Bad' formatting?</t>
        </is>
      </c>
      <c r="K5" s="267" t="inlineStr">
        <is>
          <t>For data showing percentage point change</t>
        </is>
      </c>
      <c r="M5" s="5" t="inlineStr">
        <is>
          <t>Feb-Apr</t>
        </is>
      </c>
      <c r="N5" s="5">
        <f>N4+1</f>
        <v/>
      </c>
      <c r="O5" s="5" t="n">
        <v>2025</v>
      </c>
    </row>
    <row r="6" ht="15" customHeight="1" s="828" thickBot="1">
      <c r="A6" s="880" t="n"/>
      <c r="B6" s="6" t="inlineStr">
        <is>
          <t>Employment (000s) 16+</t>
        </is>
      </c>
      <c r="C6" s="881" t="n"/>
      <c r="D6" s="882" t="inlineStr">
        <is>
          <t>{{EMP16_CUR}}</t>
        </is>
      </c>
      <c r="E6" s="883" t="inlineStr">
        <is>
          <t>{{EMP16_DQ}}</t>
        </is>
      </c>
      <c r="F6" s="884" t="inlineStr">
        <is>
          <t>{{EMP16_DY}}</t>
        </is>
      </c>
      <c r="G6" s="884" t="inlineStr">
        <is>
          <t>{{EMP16_DC}}</t>
        </is>
      </c>
      <c r="H6" s="3" t="n"/>
      <c r="I6" s="269" t="inlineStr">
        <is>
          <t>Minus = Bad</t>
        </is>
      </c>
      <c r="M6" s="5" t="inlineStr">
        <is>
          <t>Mar-May</t>
        </is>
      </c>
      <c r="N6" s="5">
        <f>N5+1</f>
        <v/>
      </c>
      <c r="O6" s="5" t="n">
        <v>2026</v>
      </c>
    </row>
    <row r="7" ht="15" customHeight="1" s="828" thickBot="1">
      <c r="A7" s="880" t="n"/>
      <c r="B7" s="217" t="inlineStr">
        <is>
          <t>Employment rate (16-64)</t>
        </is>
      </c>
      <c r="C7" s="879" t="n"/>
      <c r="D7" s="885" t="inlineStr">
        <is>
          <t>{{EMP_RT_CUR}}</t>
        </is>
      </c>
      <c r="E7" s="886" t="inlineStr">
        <is>
          <t>{{EMP_RT_DQ}}</t>
        </is>
      </c>
      <c r="F7" s="887" t="inlineStr">
        <is>
          <t>{{EMP_RT_DY}}</t>
        </is>
      </c>
      <c r="G7" s="886" t="inlineStr">
        <is>
          <t>{{EMP_RT_DC}}</t>
        </is>
      </c>
      <c r="I7" s="269" t="inlineStr">
        <is>
          <t>Minus = Bad</t>
        </is>
      </c>
      <c r="K7" s="268" t="inlineStr">
        <is>
          <t>Add  'pp' in brief</t>
        </is>
      </c>
      <c r="M7" s="5" t="inlineStr">
        <is>
          <t>Apr-Jun</t>
        </is>
      </c>
      <c r="N7" s="5">
        <f>N6+1</f>
        <v/>
      </c>
      <c r="O7" s="5" t="n">
        <v>2027</v>
      </c>
    </row>
    <row r="8" ht="35.25" customHeight="1" s="828" thickBot="1">
      <c r="A8" s="880" t="n"/>
      <c r="B8" s="217" t="inlineStr">
        <is>
          <t>Unemployment, 16+ (000s)</t>
        </is>
      </c>
      <c r="C8" s="879" t="n"/>
      <c r="D8" s="888" t="inlineStr">
        <is>
          <t>{{UNEMP16_CUR}}</t>
        </is>
      </c>
      <c r="E8" s="889" t="inlineStr">
        <is>
          <t>{{UNEMP16_DQ}}</t>
        </is>
      </c>
      <c r="F8" s="889" t="inlineStr">
        <is>
          <t>{{UNEMP16_DY}}</t>
        </is>
      </c>
      <c r="G8" s="889" t="inlineStr">
        <is>
          <t>{{UNEMP16_DC}}</t>
        </is>
      </c>
      <c r="I8" s="270" t="inlineStr">
        <is>
          <t>Minus = Good</t>
        </is>
      </c>
      <c r="K8" s="3" t="n"/>
      <c r="M8" s="5" t="inlineStr">
        <is>
          <t>May-Jul</t>
        </is>
      </c>
      <c r="N8" s="5">
        <f>N7+1</f>
        <v/>
      </c>
      <c r="O8" s="5" t="n">
        <v>2028</v>
      </c>
    </row>
    <row r="9" ht="15" customHeight="1" s="828" thickBot="1">
      <c r="A9" s="880" t="n"/>
      <c r="B9" s="217" t="inlineStr">
        <is>
          <t>Unemployment rate, 16+</t>
        </is>
      </c>
      <c r="C9" s="879" t="n"/>
      <c r="D9" s="885" t="inlineStr">
        <is>
          <t>{{UNEMP_RT_CUR}}</t>
        </is>
      </c>
      <c r="E9" s="886" t="inlineStr">
        <is>
          <t>{{UNEMP_RT_DQ}}</t>
        </is>
      </c>
      <c r="F9" s="886" t="inlineStr">
        <is>
          <t>{{UNEMP_RT_DY}}</t>
        </is>
      </c>
      <c r="G9" s="886" t="inlineStr">
        <is>
          <t>{{UNEMP_RT_DC}}</t>
        </is>
      </c>
      <c r="I9" s="270" t="inlineStr">
        <is>
          <t>Minus = Good</t>
        </is>
      </c>
      <c r="K9" s="268" t="inlineStr">
        <is>
          <t>Add  'pp' in brief</t>
        </is>
      </c>
      <c r="M9" s="5" t="inlineStr">
        <is>
          <t>Jun-Aug</t>
        </is>
      </c>
      <c r="N9" s="5">
        <f>N8+1</f>
        <v/>
      </c>
      <c r="O9" s="5" t="n">
        <v>2029</v>
      </c>
    </row>
    <row r="10" ht="15" customHeight="1" s="828" thickBot="1">
      <c r="A10" s="880" t="n"/>
      <c r="B10" s="217" t="inlineStr">
        <is>
          <t>Economic inactivity (000s) (16-64)</t>
        </is>
      </c>
      <c r="C10" s="879" t="n"/>
      <c r="D10" s="888" t="inlineStr">
        <is>
          <t>{{INACT_CUR}}</t>
        </is>
      </c>
      <c r="E10" s="890" t="inlineStr">
        <is>
          <t>{{INACT_DQ}}</t>
        </is>
      </c>
      <c r="F10" s="890" t="inlineStr">
        <is>
          <t>{{INACT_DY}}</t>
        </is>
      </c>
      <c r="G10" s="889" t="inlineStr">
        <is>
          <t>{{INACT_DC}}</t>
        </is>
      </c>
      <c r="I10" s="270" t="inlineStr">
        <is>
          <t>Minus = Good</t>
        </is>
      </c>
      <c r="K10" s="3" t="n"/>
      <c r="M10" s="5" t="inlineStr">
        <is>
          <t>Jul-Sep</t>
        </is>
      </c>
      <c r="N10" s="5">
        <f>N9+1</f>
        <v/>
      </c>
      <c r="O10" s="5" t="n">
        <v>2030</v>
      </c>
    </row>
    <row r="11" ht="15.75" customHeight="1" s="828" thickBot="1">
      <c r="A11" s="880" t="n"/>
      <c r="B11" s="217" t="inlineStr">
        <is>
          <t>Economic inactivity rate (16-64)</t>
        </is>
      </c>
      <c r="C11" s="879" t="n"/>
      <c r="D11" s="885" t="inlineStr">
        <is>
          <t>{{INACT_RT_CUR}}</t>
        </is>
      </c>
      <c r="E11" s="887" t="inlineStr">
        <is>
          <t>{{INACT_RT_DQ}}</t>
        </is>
      </c>
      <c r="F11" s="891" t="inlineStr">
        <is>
          <t>{{INACT_RT_DY}}</t>
        </is>
      </c>
      <c r="G11" s="886" t="inlineStr">
        <is>
          <t>{{INACT_RT_DC}}</t>
        </is>
      </c>
      <c r="I11" s="270" t="inlineStr">
        <is>
          <t>Minus = Good</t>
        </is>
      </c>
      <c r="K11" s="268" t="inlineStr">
        <is>
          <t>Add  'pp' in brief</t>
        </is>
      </c>
      <c r="M11" s="5" t="inlineStr">
        <is>
          <t>Aug-Oct</t>
        </is>
      </c>
      <c r="N11" s="5">
        <f>N10+1</f>
        <v/>
      </c>
      <c r="O11" s="5" t="n"/>
    </row>
    <row r="12" ht="15" customHeight="1" s="828" thickBot="1">
      <c r="A12" s="880" t="n"/>
      <c r="B12" s="892" t="inlineStr">
        <is>
          <t>50-64s inactivity (000s)</t>
        </is>
      </c>
      <c r="C12" s="879" t="n"/>
      <c r="D12" s="888" t="inlineStr">
        <is>
          <t>{{INACT5064_CUR}}</t>
        </is>
      </c>
      <c r="E12" s="890" t="inlineStr">
        <is>
          <t>{{INACT5064_DQ}}</t>
        </is>
      </c>
      <c r="F12" s="890" t="inlineStr">
        <is>
          <t>{{INACT5064_DY}}</t>
        </is>
      </c>
      <c r="G12" s="889" t="inlineStr">
        <is>
          <t>{{INACT5064_DC}}</t>
        </is>
      </c>
      <c r="I12" s="270" t="inlineStr">
        <is>
          <t>Minus = Good</t>
        </is>
      </c>
      <c r="J12" s="8" t="n"/>
      <c r="K12" s="3" t="n"/>
      <c r="M12" s="5" t="inlineStr">
        <is>
          <t>Sep-Nov</t>
        </is>
      </c>
      <c r="N12" s="5">
        <f>N11+1</f>
        <v/>
      </c>
      <c r="O12" s="5" t="n"/>
    </row>
    <row r="13" ht="15" customHeight="1" s="828" thickBot="1">
      <c r="A13" s="880" t="n"/>
      <c r="B13" s="892" t="inlineStr">
        <is>
          <t>50-64s inactivity rate</t>
        </is>
      </c>
      <c r="C13" s="879" t="n"/>
      <c r="D13" s="893" t="inlineStr">
        <is>
          <t>{{INACT5064_RT_CUR}}</t>
        </is>
      </c>
      <c r="E13" s="887" t="inlineStr">
        <is>
          <t>{{INACT5064_RT_DQ}}</t>
        </is>
      </c>
      <c r="F13" s="887" t="inlineStr">
        <is>
          <t>{{INACT5064_RT_DY}}</t>
        </is>
      </c>
      <c r="G13" s="894" t="inlineStr">
        <is>
          <t>{{INACT5064_RT_DC}}</t>
        </is>
      </c>
      <c r="I13" s="270" t="inlineStr">
        <is>
          <t>Minus = Good</t>
        </is>
      </c>
      <c r="K13" s="268" t="inlineStr">
        <is>
          <t>Add  'pp' in brief</t>
        </is>
      </c>
      <c r="M13" s="5" t="inlineStr">
        <is>
          <t>Oct-Dec</t>
        </is>
      </c>
      <c r="N13" s="5">
        <f>N12+1</f>
        <v/>
      </c>
      <c r="O13" s="5" t="n"/>
    </row>
    <row r="14" ht="36" customHeight="1" s="828" thickBot="1">
      <c r="A14" s="3" t="n"/>
      <c r="B14" s="895" t="inlineStr">
        <is>
          <t xml:space="preserve">Provisional  December 2024 HMRC Payroll employees (000s) </t>
        </is>
      </c>
      <c r="C14" s="879" t="n"/>
      <c r="D14" s="888" t="inlineStr">
        <is>
          <t>{{PAYROLL_CUR}}</t>
        </is>
      </c>
      <c r="E14" s="896" t="inlineStr">
        <is>
          <t>{{PAYROLL_DQ}}</t>
        </is>
      </c>
      <c r="F14" s="896" t="inlineStr">
        <is>
          <t>{{PAYROLL_DY}}</t>
        </is>
      </c>
      <c r="G14" s="896" t="inlineStr">
        <is>
          <t>{{PAYROLL_DC}}</t>
        </is>
      </c>
      <c r="H14" s="3" t="n"/>
      <c r="I14" s="269" t="inlineStr">
        <is>
          <t>Minus = Bad</t>
        </is>
      </c>
    </row>
    <row r="15" ht="27.65" customHeight="1" s="828" thickBot="1">
      <c r="A15" s="3" t="inlineStr">
        <is>
          <t>*note: covid period is different (Jan-Mar) due to reporting periods</t>
        </is>
      </c>
      <c r="B15" s="897" t="inlineStr">
        <is>
          <t xml:space="preserve">Provisional Nov 2024-Jan 2025 Vacancies (000s) </t>
        </is>
      </c>
      <c r="C15" s="879" t="n"/>
      <c r="D15" s="898" t="inlineStr">
        <is>
          <t>{{VAC_CUR}}</t>
        </is>
      </c>
      <c r="E15" s="899" t="inlineStr">
        <is>
          <t>{{VAC_DQ}}</t>
        </is>
      </c>
      <c r="F15" s="899" t="inlineStr">
        <is>
          <t>{{VAC_DY}}</t>
        </is>
      </c>
      <c r="G15" s="899" t="inlineStr">
        <is>
          <t>{{VAC_DC}}</t>
        </is>
      </c>
      <c r="H15" s="3" t="n"/>
      <c r="I15" s="267" t="inlineStr">
        <is>
          <t>Do not format</t>
        </is>
      </c>
    </row>
    <row r="16" ht="39.5" customHeight="1" s="828" thickBot="1">
      <c r="B16" s="6" t="inlineStr">
        <is>
          <t>Wage growth in cash terms (total pay, including bonuses, yearly % change)</t>
        </is>
      </c>
      <c r="C16" s="900" t="inlineStr">
        <is>
          <t>Change in annual earnings</t>
        </is>
      </c>
      <c r="D16" s="901" t="inlineStr">
        <is>
          <t>{{WAGES_CUR}}</t>
        </is>
      </c>
      <c r="E16" s="902" t="inlineStr">
        <is>
          <t>{{WAGES_DQ}}</t>
        </is>
      </c>
      <c r="F16" s="902" t="inlineStr">
        <is>
          <t>{{WAGES_DY}}</t>
        </is>
      </c>
      <c r="G16" s="902" t="inlineStr">
        <is>
          <t>{{WAGES_DC}}</t>
        </is>
      </c>
      <c r="H16" s="3" t="n"/>
      <c r="I16" s="269" t="inlineStr">
        <is>
          <t>Minus = Bad</t>
        </is>
      </c>
    </row>
    <row r="17" ht="39.5" customHeight="1" s="828" thickBot="1">
      <c r="B17" s="217" t="inlineStr">
        <is>
          <t>Wage growth adjusted for inflation (total pay, including bonuses, yearly % change)</t>
        </is>
      </c>
      <c r="C17" s="903" t="n"/>
      <c r="D17" s="904" t="inlineStr">
        <is>
          <t>{{WAGES_CPI_CUR}}</t>
        </is>
      </c>
      <c r="E17" s="902" t="inlineStr">
        <is>
          <t>{{WAGES_CPI_DQ}}</t>
        </is>
      </c>
      <c r="F17" s="902" t="inlineStr">
        <is>
          <t>{{WAGES_CPI_DY}}</t>
        </is>
      </c>
      <c r="G17" s="902" t="inlineStr">
        <is>
          <t>{{WAGES_CPI_DC}}</t>
        </is>
      </c>
      <c r="H17" s="3" t="n"/>
      <c r="I17" s="269" t="inlineStr">
        <is>
          <t>Minus = Bad</t>
        </is>
      </c>
    </row>
    <row r="18">
      <c r="B18" s="213" t="n"/>
      <c r="C18" s="214" t="n"/>
      <c r="D18" s="905" t="n"/>
      <c r="E18" s="906" t="n"/>
      <c r="F18" s="906" t="n"/>
      <c r="G18" s="906" t="n"/>
      <c r="H18" s="3" t="n"/>
    </row>
  </sheetData>
  <mergeCells count="13">
    <mergeCell ref="B13:C13"/>
    <mergeCell ref="B6:C6"/>
    <mergeCell ref="A5:A13"/>
    <mergeCell ref="B15:C15"/>
    <mergeCell ref="B7:C7"/>
    <mergeCell ref="B11:C11"/>
    <mergeCell ref="C16:C17"/>
    <mergeCell ref="B5:C5"/>
    <mergeCell ref="B10:C10"/>
    <mergeCell ref="B14:C14"/>
    <mergeCell ref="B9:C9"/>
    <mergeCell ref="B8:C8"/>
    <mergeCell ref="B12:C12"/>
  </mergeCells>
  <conditionalFormatting sqref="E6:G6">
    <cfRule type="cellIs" priority="1" operator="greaterThan" dxfId="0">
      <formula>0</formula>
    </cfRule>
    <cfRule type="cellIs" priority="24" operator="lessThan" dxfId="1">
      <formula>0</formula>
    </cfRule>
  </conditionalFormatting>
  <conditionalFormatting sqref="E14:G14 E16:G18">
    <cfRule type="cellIs" priority="11" operator="lessThan" dxfId="1">
      <formula>0</formula>
    </cfRule>
    <cfRule type="cellIs" priority="12" operator="greaterThan" dxfId="0">
      <formula>0</formula>
    </cfRule>
  </conditionalFormatting>
  <dataValidations count="1">
    <dataValidation sqref="B1" showDropDown="0" showInputMessage="1" showErrorMessage="1" allowBlank="1" type="list">
      <formula1>$M$2:$M$13</formula1>
    </dataValidation>
  </dataValidations>
  <pageMargins left="0.7" right="0.7" top="0.75" bottom="0.75" header="0.3" footer="0.3"/>
  <pageSetup orientation="portrait" paperSize="9"/>
  <legacyDrawing xmlns:r="http://schemas.openxmlformats.org/officeDocument/2006/relationships" r:id="anysvml"/>
</worksheet>
</file>

<file path=xl/worksheets/sheet4.xml><?xml version="1.0" encoding="utf-8"?>
<worksheet xmlns="http://schemas.openxmlformats.org/spreadsheetml/2006/main">
  <sheetPr>
    <tabColor rgb="FF0070C0"/>
    <outlinePr summaryBelow="1" summaryRight="1"/>
    <pageSetUpPr/>
  </sheetPr>
  <dimension ref="A1:S164"/>
  <sheetViews>
    <sheetView topLeftCell="B126" workbookViewId="0">
      <selection activeCell="B150" sqref="B150"/>
    </sheetView>
  </sheetViews>
  <sheetFormatPr baseColWidth="8" defaultRowHeight="14.5"/>
  <cols>
    <col width="41" bestFit="1" customWidth="1" style="828" min="1" max="1"/>
    <col width="22.1796875" customWidth="1" style="828" min="2" max="2"/>
    <col width="24.26953125" bestFit="1" customWidth="1" style="828" min="3" max="3"/>
    <col width="16.54296875" bestFit="1" customWidth="1" style="828" min="4" max="4"/>
    <col width="18.26953125" bestFit="1" customWidth="1" style="828" min="5" max="5"/>
    <col width="19.7265625" bestFit="1" customWidth="1" style="828" min="6" max="6"/>
    <col width="22" customWidth="1" style="828" min="7" max="7"/>
    <col width="27.54296875" bestFit="1" customWidth="1" style="828" min="8" max="8"/>
    <col width="26.1796875" bestFit="1" customWidth="1" style="828" min="9" max="9"/>
    <col width="18.26953125" bestFit="1" customWidth="1" style="828" min="10" max="10"/>
    <col width="19.7265625" bestFit="1" customWidth="1" style="828" min="11" max="11"/>
    <col width="27.54296875" customWidth="1" style="828" min="12" max="12"/>
    <col width="26.1796875" customWidth="1" style="828" min="13" max="13"/>
    <col width="9.7265625" bestFit="1" customWidth="1" style="828" min="15" max="15"/>
  </cols>
  <sheetData>
    <row r="1" ht="15" customHeight="1" s="828" thickBot="1">
      <c r="B1" s="479" t="inlineStr">
        <is>
          <t>Current</t>
        </is>
      </c>
      <c r="C1" s="479" t="inlineStr">
        <is>
          <t>Change on month (singular)</t>
        </is>
      </c>
      <c r="D1" s="393" t="inlineStr">
        <is>
          <t>Change on quarter</t>
        </is>
      </c>
      <c r="E1" s="479" t="inlineStr">
        <is>
          <t>Change year on year</t>
        </is>
      </c>
      <c r="F1" s="393" t="inlineStr">
        <is>
          <t>Change since Covid-19</t>
        </is>
      </c>
      <c r="G1" s="393" t="inlineStr">
        <is>
          <t>Change since 2024 election</t>
        </is>
      </c>
      <c r="H1" s="393" t="inlineStr">
        <is>
          <t>Change since coming into office</t>
        </is>
      </c>
      <c r="I1" s="393" t="inlineStr">
        <is>
          <t>Change since start of the year</t>
        </is>
      </c>
      <c r="J1" s="482" t="inlineStr">
        <is>
          <t>Max</t>
        </is>
      </c>
    </row>
    <row r="2" ht="15" customHeight="1" s="828" thickBot="1">
      <c r="A2" s="394" t="inlineStr">
        <is>
          <t>Number</t>
        </is>
      </c>
      <c r="B2" s="907" t="inlineStr">
        <is>
          <t>{{PAYROLL_CUR}}</t>
        </is>
      </c>
      <c r="C2" s="908">
        <f t="array" ref="C2">INDEX($B$11:$B$1048576,COUNTA($B$11:$B$1048576))-INDEX($B$11:$B$1048576,COUNTA($B$11:$B$1048576)-1)</f>
        <v/>
      </c>
      <c r="D2" s="909" t="inlineStr">
        <is>
          <t>{{PAYROLL_DQ}}</t>
        </is>
      </c>
      <c r="E2" s="907" t="inlineStr">
        <is>
          <t>{{PAYROLL_DY}}</t>
        </is>
      </c>
      <c r="F2" s="910" t="inlineStr">
        <is>
          <t>{{PAYROLL_DC}}</t>
        </is>
      </c>
      <c r="G2" s="910" t="inlineStr">
        <is>
          <t>{{PAYROLL_DE}}</t>
        </is>
      </c>
      <c r="H2" s="911">
        <f t="array" ref="H2">INDEX($B$11:$B$1048576,COUNTA($B$11:$B$1048576))-$B$130</f>
        <v/>
      </c>
      <c r="I2" s="912">
        <f t="array" ref="I2">INDEX(B$11:B$1048576,COUNTA(B$11:B$1048576))-_xlfn.XLOOKUP("January " &amp; TEXT(TODAY(),"yyyy"),A$11:A$1048576,B$11:B$1048576)</f>
        <v/>
      </c>
      <c r="J2" s="908">
        <f>MAX($B$11:$B$1048576)</f>
        <v/>
      </c>
    </row>
    <row r="3">
      <c r="A3" s="394" t="inlineStr">
        <is>
          <t>%</t>
        </is>
      </c>
      <c r="B3" s="480" t="n"/>
      <c r="C3" s="913">
        <f t="array" ref="C3">INDEX($B$11:$B$1048576,COUNTA($B$11:$B$1048576))/INDEX($B$11:$B$1048576,COUNTA($B$11:$B$1048576)-1)-1</f>
        <v/>
      </c>
      <c r="D3" s="914">
        <f>AVERAGE(OFFSET(INDEX($B$11:$B$1048576,COUNTA($B$11:$B$1048576)),-2,0,3,1))/AVERAGE(OFFSET(INDEX($B$11:$B$1048576,COUNTA($B$11:$B$1048576)),-5,0,3,1))-1</f>
        <v/>
      </c>
      <c r="E3" s="914">
        <f>AVERAGE(OFFSET(INDEX($B$11:$B$1048576,COUNTA($B$11:$B$1048576)),-2,0,3,1))/AVERAGE(OFFSET(INDEX($B$11:$B$1048576,COUNTA($B$11:$B$1048576)),-14,0,3,1))-1</f>
        <v/>
      </c>
      <c r="F3" s="914">
        <f t="array" ref="F3">INDEX($B$11:$B$1048576,COUNTA($B$11:$B$1048576))/AVERAGE($B$76:$B$78)-1</f>
        <v/>
      </c>
      <c r="G3" s="914">
        <f>AVERAGE(OFFSET(INDEX($B$11:$B$1048576,COUNTA($B$11:$B$1048576)),-2,0,3,1))/AVERAGE($B$128:$B$130)-1</f>
        <v/>
      </c>
      <c r="H3" s="914">
        <f t="array" ref="H3">INDEX($B$11:$B$1048576,COUNTA($B$11:$B$1048576))/$B$130-1</f>
        <v/>
      </c>
      <c r="I3" s="914">
        <f t="array" ref="I3">INDEX(B$11:B$1048576,COUNTA(B$11:B$1048576))/_xlfn.XLOOKUP("January " &amp; TEXT(TODAY(),"yyyy"),A$11:A$1048576,B$11:B$1048576)-1</f>
        <v/>
      </c>
      <c r="J3" s="915" t="n"/>
    </row>
    <row r="4">
      <c r="C4" s="916" t="n"/>
    </row>
    <row r="5">
      <c r="A5" s="366" t="inlineStr">
        <is>
          <t>1. Payrolled employee counts from PAYE RTI</t>
        </is>
      </c>
      <c r="B5" s="205" t="n"/>
      <c r="C5" s="205" t="n"/>
    </row>
    <row r="6">
      <c r="A6" s="368" t="inlineStr">
        <is>
          <t>UK, all industries, seasonally adjusted</t>
        </is>
      </c>
      <c r="B6" s="205" t="n"/>
      <c r="C6" s="205" t="n"/>
    </row>
    <row r="8">
      <c r="A8" s="205" t="inlineStr">
        <is>
          <t>Units</t>
        </is>
      </c>
      <c r="B8" s="205" t="inlineStr">
        <is>
          <t>Payrolled employees</t>
        </is>
      </c>
      <c r="C8" s="205" t="n"/>
    </row>
    <row r="10">
      <c r="A10" s="369" t="inlineStr">
        <is>
          <t>Date</t>
        </is>
      </c>
      <c r="B10" s="370" t="inlineStr">
        <is>
          <t>Payrolled employees</t>
        </is>
      </c>
      <c r="C10" s="370" t="inlineStr">
        <is>
          <t>Change on previous month</t>
        </is>
      </c>
      <c r="E10" s="917" t="n"/>
      <c r="F10" s="205" t="n"/>
      <c r="G10" s="205" t="n"/>
      <c r="H10" s="205" t="n"/>
      <c r="I10" s="205" t="n"/>
      <c r="J10" s="205" t="n"/>
      <c r="K10" s="205" t="n"/>
      <c r="L10" s="205" t="n"/>
    </row>
    <row r="11">
      <c r="A11" s="205" t="inlineStr">
        <is>
          <t>July 2014</t>
        </is>
      </c>
      <c r="B11" s="917" t="n">
        <v>26762113</v>
      </c>
      <c r="C11" s="205" t="n"/>
      <c r="E11" s="918" t="n"/>
      <c r="F11" s="919" t="n"/>
      <c r="G11" s="919" t="n"/>
      <c r="H11" s="918" t="n"/>
      <c r="I11" s="919" t="n"/>
      <c r="J11" s="918" t="n"/>
      <c r="K11" s="920" t="n"/>
      <c r="L11" s="920" t="n"/>
      <c r="M11" s="916" t="n"/>
    </row>
    <row r="12">
      <c r="A12" s="205" t="inlineStr">
        <is>
          <t>August 2014</t>
        </is>
      </c>
      <c r="B12" s="917" t="n">
        <v>26837223</v>
      </c>
      <c r="C12" s="917" t="n">
        <v>75110</v>
      </c>
      <c r="F12" s="921" t="n"/>
      <c r="G12" s="921" t="n"/>
      <c r="H12" s="921" t="n"/>
      <c r="I12" s="374" t="n"/>
      <c r="J12" s="374" t="n"/>
      <c r="K12" s="374" t="n"/>
      <c r="L12" s="374" t="n"/>
    </row>
    <row r="13">
      <c r="A13" s="205" t="inlineStr">
        <is>
          <t>September 2014</t>
        </is>
      </c>
      <c r="B13" s="917" t="n">
        <v>26892127</v>
      </c>
      <c r="C13" s="917" t="n">
        <v>54904</v>
      </c>
      <c r="F13" s="922" t="n"/>
      <c r="G13" s="922" t="n"/>
      <c r="H13" s="916" t="n"/>
      <c r="K13" s="916" t="n"/>
      <c r="L13" s="916" t="n"/>
    </row>
    <row r="14">
      <c r="A14" s="205" t="inlineStr">
        <is>
          <t>October 2014</t>
        </is>
      </c>
      <c r="B14" s="917" t="n">
        <v>26906169</v>
      </c>
      <c r="C14" s="917" t="n">
        <v>14042</v>
      </c>
      <c r="F14" s="916" t="n"/>
      <c r="G14" s="916" t="n"/>
      <c r="H14" s="916" t="n"/>
    </row>
    <row r="15">
      <c r="A15" s="205" t="inlineStr">
        <is>
          <t>November 2014</t>
        </is>
      </c>
      <c r="B15" s="917" t="n">
        <v>27000958</v>
      </c>
      <c r="C15" s="917" t="n">
        <v>94789</v>
      </c>
      <c r="F15" s="921" t="n"/>
      <c r="G15" s="921" t="n"/>
      <c r="H15" s="916" t="n"/>
      <c r="I15" s="916" t="n"/>
      <c r="M15" s="916" t="n"/>
    </row>
    <row r="16">
      <c r="A16" s="205" t="inlineStr">
        <is>
          <t>December 2014</t>
        </is>
      </c>
      <c r="B16" s="917" t="n">
        <v>26998286</v>
      </c>
      <c r="C16" s="917" t="n">
        <v>-2672</v>
      </c>
      <c r="F16" s="921" t="n"/>
      <c r="G16" s="921" t="n"/>
      <c r="H16" s="916" t="n"/>
      <c r="I16" s="273" t="n"/>
    </row>
    <row r="17">
      <c r="A17" s="205" t="inlineStr">
        <is>
          <t>January 2015</t>
        </is>
      </c>
      <c r="B17" s="917" t="n">
        <v>27157573</v>
      </c>
      <c r="C17" s="917" t="n">
        <v>159287</v>
      </c>
      <c r="E17" s="85" t="n"/>
      <c r="F17" s="921" t="n"/>
      <c r="G17" s="921" t="n"/>
      <c r="K17" s="921" t="n"/>
      <c r="L17" s="921" t="n"/>
    </row>
    <row r="18">
      <c r="A18" s="205" t="inlineStr">
        <is>
          <t>February 2015</t>
        </is>
      </c>
      <c r="B18" s="917" t="n">
        <v>27214499</v>
      </c>
      <c r="C18" s="917" t="n">
        <v>56926</v>
      </c>
      <c r="E18" s="278" t="n"/>
    </row>
    <row r="19">
      <c r="A19" s="205" t="inlineStr">
        <is>
          <t>March 2015</t>
        </is>
      </c>
      <c r="B19" s="917" t="n">
        <v>27294543</v>
      </c>
      <c r="C19" s="917" t="n">
        <v>80044</v>
      </c>
      <c r="F19" s="916" t="n"/>
      <c r="G19" s="916" t="n"/>
    </row>
    <row r="20">
      <c r="A20" s="205" t="inlineStr">
        <is>
          <t>April 2015</t>
        </is>
      </c>
      <c r="B20" s="917" t="n">
        <v>27340654</v>
      </c>
      <c r="C20" s="917" t="n">
        <v>46111</v>
      </c>
      <c r="F20" s="921" t="n"/>
      <c r="G20" s="921" t="n"/>
    </row>
    <row r="21">
      <c r="A21" s="205" t="inlineStr">
        <is>
          <t>May 2015</t>
        </is>
      </c>
      <c r="B21" s="917" t="n">
        <v>27398974</v>
      </c>
      <c r="C21" s="917" t="n">
        <v>58320</v>
      </c>
      <c r="F21" s="921" t="n"/>
      <c r="G21" s="921" t="n"/>
      <c r="R21" s="864" t="n"/>
      <c r="S21" s="916" t="n"/>
    </row>
    <row r="22">
      <c r="A22" s="205" t="inlineStr">
        <is>
          <t>June 2015</t>
        </is>
      </c>
      <c r="B22" s="917" t="n">
        <v>27461315</v>
      </c>
      <c r="C22" s="917" t="n">
        <v>62341</v>
      </c>
      <c r="E22" s="85" t="n"/>
      <c r="F22" s="921" t="n"/>
      <c r="G22" s="921" t="n"/>
      <c r="R22" s="864" t="n"/>
      <c r="S22" s="916" t="n"/>
    </row>
    <row r="23">
      <c r="A23" s="205" t="inlineStr">
        <is>
          <t>July 2015</t>
        </is>
      </c>
      <c r="B23" s="917" t="n">
        <v>27519284</v>
      </c>
      <c r="C23" s="917" t="n">
        <v>57969</v>
      </c>
      <c r="F23" s="916" t="n"/>
      <c r="G23" s="916" t="n"/>
    </row>
    <row r="24">
      <c r="A24" s="205" t="inlineStr">
        <is>
          <t>August 2015</t>
        </is>
      </c>
      <c r="B24" s="917" t="n">
        <v>27559106</v>
      </c>
      <c r="C24" s="917" t="n">
        <v>39822</v>
      </c>
      <c r="F24" s="916" t="n"/>
      <c r="G24" s="916" t="n"/>
    </row>
    <row r="25">
      <c r="A25" s="205" t="inlineStr">
        <is>
          <t>September 2015</t>
        </is>
      </c>
      <c r="B25" s="917" t="n">
        <v>27613070</v>
      </c>
      <c r="C25" s="917" t="n">
        <v>53964</v>
      </c>
      <c r="F25" s="921" t="n"/>
      <c r="G25" s="921" t="n"/>
    </row>
    <row r="26">
      <c r="A26" s="205" t="inlineStr">
        <is>
          <t>October 2015</t>
        </is>
      </c>
      <c r="B26" s="917" t="n">
        <v>27671808</v>
      </c>
      <c r="C26" s="917" t="n">
        <v>58738</v>
      </c>
    </row>
    <row r="27">
      <c r="A27" s="205" t="inlineStr">
        <is>
          <t>November 2015</t>
        </is>
      </c>
      <c r="B27" s="917" t="n">
        <v>27716938</v>
      </c>
      <c r="C27" s="917" t="n">
        <v>45130</v>
      </c>
    </row>
    <row r="28">
      <c r="A28" s="205" t="inlineStr">
        <is>
          <t>December 2015</t>
        </is>
      </c>
      <c r="B28" s="917" t="n">
        <v>27685188</v>
      </c>
      <c r="C28" s="917" t="n">
        <v>-31750</v>
      </c>
    </row>
    <row r="29">
      <c r="A29" s="205" t="inlineStr">
        <is>
          <t>January 2016</t>
        </is>
      </c>
      <c r="B29" s="917" t="n">
        <v>27762533</v>
      </c>
      <c r="C29" s="917" t="n">
        <v>77345</v>
      </c>
    </row>
    <row r="30">
      <c r="A30" s="205" t="inlineStr">
        <is>
          <t>February 2016</t>
        </is>
      </c>
      <c r="B30" s="917" t="n">
        <v>27798048</v>
      </c>
      <c r="C30" s="917" t="n">
        <v>35515</v>
      </c>
    </row>
    <row r="31">
      <c r="A31" s="205" t="inlineStr">
        <is>
          <t>March 2016</t>
        </is>
      </c>
      <c r="B31" s="917" t="n">
        <v>27821586</v>
      </c>
      <c r="C31" s="917" t="n">
        <v>23538</v>
      </c>
    </row>
    <row r="32">
      <c r="A32" s="205" t="inlineStr">
        <is>
          <t>April 2016</t>
        </is>
      </c>
      <c r="B32" s="917" t="n">
        <v>27818856</v>
      </c>
      <c r="C32" s="917" t="n">
        <v>-2730</v>
      </c>
    </row>
    <row r="33">
      <c r="A33" s="205" t="inlineStr">
        <is>
          <t>May 2016</t>
        </is>
      </c>
      <c r="B33" s="917" t="n">
        <v>27873444</v>
      </c>
      <c r="C33" s="917" t="n">
        <v>54588</v>
      </c>
    </row>
    <row r="34">
      <c r="A34" s="205" t="inlineStr">
        <is>
          <t>June 2016</t>
        </is>
      </c>
      <c r="B34" s="917" t="n">
        <v>27911854</v>
      </c>
      <c r="C34" s="917" t="n">
        <v>38410</v>
      </c>
    </row>
    <row r="35">
      <c r="A35" s="205" t="inlineStr">
        <is>
          <t>July 2016</t>
        </is>
      </c>
      <c r="B35" s="917" t="n">
        <v>27950733</v>
      </c>
      <c r="C35" s="917" t="n">
        <v>38879</v>
      </c>
    </row>
    <row r="36">
      <c r="A36" s="205" t="inlineStr">
        <is>
          <t>August 2016</t>
        </is>
      </c>
      <c r="B36" s="917" t="n">
        <v>27954486</v>
      </c>
      <c r="C36" s="917" t="n">
        <v>3753</v>
      </c>
    </row>
    <row r="37">
      <c r="A37" s="205" t="inlineStr">
        <is>
          <t>September 2016</t>
        </is>
      </c>
      <c r="B37" s="917" t="n">
        <v>27988083</v>
      </c>
      <c r="C37" s="917" t="n">
        <v>33597</v>
      </c>
    </row>
    <row r="38">
      <c r="A38" s="205" t="inlineStr">
        <is>
          <t>October 2016</t>
        </is>
      </c>
      <c r="B38" s="917" t="n">
        <v>28015973</v>
      </c>
      <c r="C38" s="917" t="n">
        <v>27890</v>
      </c>
    </row>
    <row r="39">
      <c r="A39" s="205" t="inlineStr">
        <is>
          <t>November 2016</t>
        </is>
      </c>
      <c r="B39" s="917" t="n">
        <v>28050902</v>
      </c>
      <c r="C39" s="917" t="n">
        <v>34929</v>
      </c>
    </row>
    <row r="40">
      <c r="A40" s="205" t="inlineStr">
        <is>
          <t>December 2016</t>
        </is>
      </c>
      <c r="B40" s="917" t="n">
        <v>28083321</v>
      </c>
      <c r="C40" s="917" t="n">
        <v>32419</v>
      </c>
    </row>
    <row r="41">
      <c r="A41" s="205" t="inlineStr">
        <is>
          <t>January 2017</t>
        </is>
      </c>
      <c r="B41" s="917" t="n">
        <v>28092182</v>
      </c>
      <c r="C41" s="917" t="n">
        <v>8861</v>
      </c>
    </row>
    <row r="42">
      <c r="A42" s="205" t="inlineStr">
        <is>
          <t>February 2017</t>
        </is>
      </c>
      <c r="B42" s="917" t="n">
        <v>28132334</v>
      </c>
      <c r="C42" s="917" t="n">
        <v>40152</v>
      </c>
    </row>
    <row r="43">
      <c r="A43" s="205" t="inlineStr">
        <is>
          <t>March 2017</t>
        </is>
      </c>
      <c r="B43" s="917" t="n">
        <v>28173200</v>
      </c>
      <c r="C43" s="917" t="n">
        <v>40866</v>
      </c>
    </row>
    <row r="44">
      <c r="A44" s="205" t="inlineStr">
        <is>
          <t>April 2017</t>
        </is>
      </c>
      <c r="B44" s="917" t="n">
        <v>28205337</v>
      </c>
      <c r="C44" s="917" t="n">
        <v>32137</v>
      </c>
    </row>
    <row r="45">
      <c r="A45" s="205" t="inlineStr">
        <is>
          <t>May 2017</t>
        </is>
      </c>
      <c r="B45" s="917" t="n">
        <v>28245381</v>
      </c>
      <c r="C45" s="917" t="n">
        <v>40044</v>
      </c>
    </row>
    <row r="46">
      <c r="A46" s="205" t="inlineStr">
        <is>
          <t>June 2017</t>
        </is>
      </c>
      <c r="B46" s="917" t="n">
        <v>28279585</v>
      </c>
      <c r="C46" s="917" t="n">
        <v>34204</v>
      </c>
    </row>
    <row r="47">
      <c r="A47" s="205" t="inlineStr">
        <is>
          <t>July 2017</t>
        </is>
      </c>
      <c r="B47" s="917" t="n">
        <v>28300112</v>
      </c>
      <c r="C47" s="917" t="n">
        <v>20527</v>
      </c>
    </row>
    <row r="48">
      <c r="A48" s="205" t="inlineStr">
        <is>
          <t>August 2017</t>
        </is>
      </c>
      <c r="B48" s="917" t="n">
        <v>28335935</v>
      </c>
      <c r="C48" s="917" t="n">
        <v>35823</v>
      </c>
    </row>
    <row r="49">
      <c r="A49" s="205" t="inlineStr">
        <is>
          <t>September 2017</t>
        </is>
      </c>
      <c r="B49" s="917" t="n">
        <v>28373344</v>
      </c>
      <c r="C49" s="917" t="n">
        <v>37409</v>
      </c>
    </row>
    <row r="50">
      <c r="A50" s="205" t="inlineStr">
        <is>
          <t>October 2017</t>
        </is>
      </c>
      <c r="B50" s="917" t="n">
        <v>28405106</v>
      </c>
      <c r="C50" s="917" t="n">
        <v>31762</v>
      </c>
    </row>
    <row r="51">
      <c r="A51" s="205" t="inlineStr">
        <is>
          <t>November 2017</t>
        </is>
      </c>
      <c r="B51" s="917" t="n">
        <v>28437177</v>
      </c>
      <c r="C51" s="917" t="n">
        <v>32071</v>
      </c>
    </row>
    <row r="52">
      <c r="A52" s="205" t="inlineStr">
        <is>
          <t>December 2017</t>
        </is>
      </c>
      <c r="B52" s="917" t="n">
        <v>28465436</v>
      </c>
      <c r="C52" s="917" t="n">
        <v>28259</v>
      </c>
    </row>
    <row r="53">
      <c r="A53" s="205" t="inlineStr">
        <is>
          <t>January 2018</t>
        </is>
      </c>
      <c r="B53" s="917" t="n">
        <v>28486582</v>
      </c>
      <c r="C53" s="917" t="n">
        <v>21146</v>
      </c>
    </row>
    <row r="54">
      <c r="A54" s="205" t="inlineStr">
        <is>
          <t>February 2018</t>
        </is>
      </c>
      <c r="B54" s="917" t="n">
        <v>28494775</v>
      </c>
      <c r="C54" s="917" t="n">
        <v>8193</v>
      </c>
    </row>
    <row r="55">
      <c r="A55" s="205" t="inlineStr">
        <is>
          <t>March 2018</t>
        </is>
      </c>
      <c r="B55" s="917" t="n">
        <v>28502456</v>
      </c>
      <c r="C55" s="917" t="n">
        <v>7681</v>
      </c>
    </row>
    <row r="56">
      <c r="A56" s="205" t="inlineStr">
        <is>
          <t>April 2018</t>
        </is>
      </c>
      <c r="B56" s="917" t="n">
        <v>28537166</v>
      </c>
      <c r="C56" s="917" t="n">
        <v>34710</v>
      </c>
    </row>
    <row r="57">
      <c r="A57" s="205" t="inlineStr">
        <is>
          <t>May 2018</t>
        </is>
      </c>
      <c r="B57" s="917" t="n">
        <v>28564050</v>
      </c>
      <c r="C57" s="917" t="n">
        <v>26884</v>
      </c>
    </row>
    <row r="58">
      <c r="A58" s="205" t="inlineStr">
        <is>
          <t>June 2018</t>
        </is>
      </c>
      <c r="B58" s="917" t="n">
        <v>28582196</v>
      </c>
      <c r="C58" s="917" t="n">
        <v>18146</v>
      </c>
    </row>
    <row r="59">
      <c r="A59" s="205" t="inlineStr">
        <is>
          <t>July 2018</t>
        </is>
      </c>
      <c r="B59" s="917" t="n">
        <v>28621403</v>
      </c>
      <c r="C59" s="917" t="n">
        <v>39207</v>
      </c>
    </row>
    <row r="60">
      <c r="A60" s="205" t="inlineStr">
        <is>
          <t>August 2018</t>
        </is>
      </c>
      <c r="B60" s="917" t="n">
        <v>28660842</v>
      </c>
      <c r="C60" s="917" t="n">
        <v>39439</v>
      </c>
    </row>
    <row r="61">
      <c r="A61" s="205" t="inlineStr">
        <is>
          <t>September 2018</t>
        </is>
      </c>
      <c r="B61" s="917" t="n">
        <v>28670804</v>
      </c>
      <c r="C61" s="917" t="n">
        <v>9962</v>
      </c>
    </row>
    <row r="62">
      <c r="A62" s="205" t="inlineStr">
        <is>
          <t>October 2018</t>
        </is>
      </c>
      <c r="B62" s="917" t="n">
        <v>28703198</v>
      </c>
      <c r="C62" s="917" t="n">
        <v>32394</v>
      </c>
    </row>
    <row r="63">
      <c r="A63" s="205" t="inlineStr">
        <is>
          <t>November 2018</t>
        </is>
      </c>
      <c r="B63" s="917" t="n">
        <v>28757764</v>
      </c>
      <c r="C63" s="917" t="n">
        <v>54566</v>
      </c>
    </row>
    <row r="64">
      <c r="A64" s="205" t="inlineStr">
        <is>
          <t>December 2018</t>
        </is>
      </c>
      <c r="B64" s="917" t="n">
        <v>28759035</v>
      </c>
      <c r="C64" s="917" t="n">
        <v>1271</v>
      </c>
    </row>
    <row r="65">
      <c r="A65" s="205" t="inlineStr">
        <is>
          <t>January 2019</t>
        </is>
      </c>
      <c r="B65" s="917" t="n">
        <v>28799283</v>
      </c>
      <c r="C65" s="917" t="n">
        <v>40248</v>
      </c>
    </row>
    <row r="66">
      <c r="A66" s="205" t="inlineStr">
        <is>
          <t>February 2019</t>
        </is>
      </c>
      <c r="B66" s="917" t="n">
        <v>28826251</v>
      </c>
      <c r="C66" s="917" t="n">
        <v>26968</v>
      </c>
    </row>
    <row r="67">
      <c r="A67" s="205" t="inlineStr">
        <is>
          <t>March 2019</t>
        </is>
      </c>
      <c r="B67" s="917" t="n">
        <v>28882937</v>
      </c>
      <c r="C67" s="917" t="n">
        <v>56686</v>
      </c>
    </row>
    <row r="68">
      <c r="A68" s="205" t="inlineStr">
        <is>
          <t>April 2019</t>
        </is>
      </c>
      <c r="B68" s="917" t="n">
        <v>28890223</v>
      </c>
      <c r="C68" s="917" t="n">
        <v>7286</v>
      </c>
    </row>
    <row r="69">
      <c r="A69" s="205" t="inlineStr">
        <is>
          <t>May 2019</t>
        </is>
      </c>
      <c r="B69" s="917" t="n">
        <v>28902192</v>
      </c>
      <c r="C69" s="917" t="n">
        <v>11969</v>
      </c>
    </row>
    <row r="70">
      <c r="A70" s="205" t="inlineStr">
        <is>
          <t>June 2019</t>
        </is>
      </c>
      <c r="B70" s="917" t="n">
        <v>28903688</v>
      </c>
      <c r="C70" s="917" t="n">
        <v>1496</v>
      </c>
    </row>
    <row r="71">
      <c r="A71" s="205" t="inlineStr">
        <is>
          <t>July 2019</t>
        </is>
      </c>
      <c r="B71" s="917" t="n">
        <v>28897501</v>
      </c>
      <c r="C71" s="917" t="n">
        <v>-6187</v>
      </c>
    </row>
    <row r="72">
      <c r="A72" s="205" t="inlineStr">
        <is>
          <t>August 2019</t>
        </is>
      </c>
      <c r="B72" s="917" t="n">
        <v>28932302</v>
      </c>
      <c r="C72" s="917" t="n">
        <v>34801</v>
      </c>
    </row>
    <row r="73">
      <c r="A73" s="205" t="inlineStr">
        <is>
          <t>September 2019</t>
        </is>
      </c>
      <c r="B73" s="917" t="n">
        <v>28963103</v>
      </c>
      <c r="C73" s="917" t="n">
        <v>30801</v>
      </c>
    </row>
    <row r="74">
      <c r="A74" s="205" t="inlineStr">
        <is>
          <t>October 2019</t>
        </is>
      </c>
      <c r="B74" s="917" t="n">
        <v>28969211</v>
      </c>
      <c r="C74" s="917" t="n">
        <v>6108</v>
      </c>
    </row>
    <row r="75">
      <c r="A75" s="205" t="inlineStr">
        <is>
          <t>November 2019</t>
        </is>
      </c>
      <c r="B75" s="917" t="n">
        <v>28975525</v>
      </c>
      <c r="C75" s="917" t="n">
        <v>6314</v>
      </c>
    </row>
    <row r="76">
      <c r="A76" s="205" t="inlineStr">
        <is>
          <t>December 2019</t>
        </is>
      </c>
      <c r="B76" s="917" t="n">
        <v>28994628</v>
      </c>
      <c r="C76" s="917" t="n">
        <v>19103</v>
      </c>
    </row>
    <row r="77">
      <c r="A77" s="205" t="inlineStr">
        <is>
          <t>January 2020</t>
        </is>
      </c>
      <c r="B77" s="917" t="n">
        <v>29054506</v>
      </c>
      <c r="C77" s="917" t="n">
        <v>59878</v>
      </c>
    </row>
    <row r="78">
      <c r="A78" s="205" t="inlineStr">
        <is>
          <t>February 2020</t>
        </is>
      </c>
      <c r="B78" s="917" t="n">
        <v>29040642</v>
      </c>
      <c r="C78" s="917" t="n">
        <v>-13864</v>
      </c>
      <c r="E78" s="916">
        <f>AVERAGE(B76:B78)</f>
        <v/>
      </c>
    </row>
    <row r="79">
      <c r="A79" s="205" t="inlineStr">
        <is>
          <t>March 2020</t>
        </is>
      </c>
      <c r="B79" s="917" t="n">
        <v>29015447</v>
      </c>
      <c r="C79" s="917" t="n">
        <v>-25195</v>
      </c>
      <c r="E79" s="916">
        <f>AVERAGE(B143:B145)</f>
        <v/>
      </c>
    </row>
    <row r="80">
      <c r="A80" s="205" t="inlineStr">
        <is>
          <t>April 2020</t>
        </is>
      </c>
      <c r="B80" s="917" t="n">
        <v>28561484</v>
      </c>
      <c r="C80" s="917" t="n">
        <v>-453963</v>
      </c>
      <c r="E80" s="916">
        <f>E79-E78</f>
        <v/>
      </c>
    </row>
    <row r="81">
      <c r="A81" s="205" t="inlineStr">
        <is>
          <t>May 2020</t>
        </is>
      </c>
      <c r="B81" s="917" t="n">
        <v>28406852</v>
      </c>
      <c r="C81" s="917" t="n">
        <v>-154632</v>
      </c>
    </row>
    <row r="82">
      <c r="A82" s="205" t="inlineStr">
        <is>
          <t>June 2020</t>
        </is>
      </c>
      <c r="B82" s="917" t="n">
        <v>28352191</v>
      </c>
      <c r="C82" s="917" t="n">
        <v>-54661</v>
      </c>
    </row>
    <row r="83">
      <c r="A83" s="205" t="inlineStr">
        <is>
          <t>July 2020</t>
        </is>
      </c>
      <c r="B83" s="917" t="n">
        <v>28321060</v>
      </c>
      <c r="C83" s="917" t="n">
        <v>-31131</v>
      </c>
    </row>
    <row r="84">
      <c r="A84" s="205" t="inlineStr">
        <is>
          <t>August 2020</t>
        </is>
      </c>
      <c r="B84" s="917" t="n">
        <v>28256016</v>
      </c>
      <c r="C84" s="917" t="n">
        <v>-65044</v>
      </c>
    </row>
    <row r="85">
      <c r="A85" s="205" t="inlineStr">
        <is>
          <t>September 2020</t>
        </is>
      </c>
      <c r="B85" s="917" t="n">
        <v>28193180</v>
      </c>
      <c r="C85" s="917" t="n">
        <v>-62836</v>
      </c>
    </row>
    <row r="86">
      <c r="A86" s="205" t="inlineStr">
        <is>
          <t>October 2020</t>
        </is>
      </c>
      <c r="B86" s="917" t="n">
        <v>28162587</v>
      </c>
      <c r="C86" s="917" t="n">
        <v>-30593</v>
      </c>
    </row>
    <row r="87">
      <c r="A87" s="205" t="inlineStr">
        <is>
          <t>November 2020</t>
        </is>
      </c>
      <c r="B87" s="917" t="n">
        <v>28086479</v>
      </c>
      <c r="C87" s="917" t="n">
        <v>-76108</v>
      </c>
    </row>
    <row r="88">
      <c r="A88" s="205" t="inlineStr">
        <is>
          <t>December 2020</t>
        </is>
      </c>
      <c r="B88" s="917" t="n">
        <v>28124206</v>
      </c>
      <c r="C88" s="917" t="n">
        <v>37727</v>
      </c>
    </row>
    <row r="89">
      <c r="A89" s="205" t="inlineStr">
        <is>
          <t>January 2021</t>
        </is>
      </c>
      <c r="B89" s="917" t="n">
        <v>28164763</v>
      </c>
      <c r="C89" s="917" t="n">
        <v>40557</v>
      </c>
    </row>
    <row r="90">
      <c r="A90" s="205" t="inlineStr">
        <is>
          <t>February 2021</t>
        </is>
      </c>
      <c r="B90" s="917" t="n">
        <v>28159854</v>
      </c>
      <c r="C90" s="917" t="n">
        <v>-4909</v>
      </c>
    </row>
    <row r="91">
      <c r="A91" s="205" t="inlineStr">
        <is>
          <t>March 2021</t>
        </is>
      </c>
      <c r="B91" s="917" t="n">
        <v>28207157</v>
      </c>
      <c r="C91" s="917" t="n">
        <v>47303</v>
      </c>
    </row>
    <row r="92">
      <c r="A92" s="205" t="inlineStr">
        <is>
          <t>April 2021</t>
        </is>
      </c>
      <c r="B92" s="917" t="n">
        <v>28318611</v>
      </c>
      <c r="C92" s="917" t="n">
        <v>111454</v>
      </c>
    </row>
    <row r="93">
      <c r="A93" s="205" t="inlineStr">
        <is>
          <t>May 2021</t>
        </is>
      </c>
      <c r="B93" s="917" t="n">
        <v>28516347</v>
      </c>
      <c r="C93" s="917" t="n">
        <v>197736</v>
      </c>
    </row>
    <row r="94">
      <c r="A94" s="205" t="inlineStr">
        <is>
          <t>June 2021</t>
        </is>
      </c>
      <c r="B94" s="917" t="n">
        <v>28681354</v>
      </c>
      <c r="C94" s="917" t="n">
        <v>165007</v>
      </c>
    </row>
    <row r="95">
      <c r="A95" s="205" t="inlineStr">
        <is>
          <t>July 2021</t>
        </is>
      </c>
      <c r="B95" s="917" t="n">
        <v>28797521</v>
      </c>
      <c r="C95" s="917" t="n">
        <v>116167</v>
      </c>
    </row>
    <row r="96">
      <c r="A96" s="205" t="inlineStr">
        <is>
          <t>August 2021</t>
        </is>
      </c>
      <c r="B96" s="917" t="n">
        <v>28945882</v>
      </c>
      <c r="C96" s="917" t="n">
        <v>148361</v>
      </c>
    </row>
    <row r="97">
      <c r="A97" s="205" t="inlineStr">
        <is>
          <t>September 2021</t>
        </is>
      </c>
      <c r="B97" s="917" t="n">
        <v>29050173</v>
      </c>
      <c r="C97" s="917" t="n">
        <v>104291</v>
      </c>
    </row>
    <row r="98">
      <c r="A98" s="205" t="inlineStr">
        <is>
          <t>October 2021</t>
        </is>
      </c>
      <c r="B98" s="917" t="n">
        <v>29069468</v>
      </c>
      <c r="C98" s="917" t="n">
        <v>19295</v>
      </c>
    </row>
    <row r="99">
      <c r="A99" s="205" t="inlineStr">
        <is>
          <t>November 2021</t>
        </is>
      </c>
      <c r="B99" s="917" t="n">
        <v>29169056</v>
      </c>
      <c r="C99" s="917" t="n">
        <v>99588</v>
      </c>
    </row>
    <row r="100">
      <c r="A100" s="205" t="inlineStr">
        <is>
          <t>December 2021</t>
        </is>
      </c>
      <c r="B100" s="917" t="n">
        <v>29251988</v>
      </c>
      <c r="C100" s="917" t="n">
        <v>82932</v>
      </c>
    </row>
    <row r="101">
      <c r="A101" s="205" t="inlineStr">
        <is>
          <t>January 2022</t>
        </is>
      </c>
      <c r="B101" s="917" t="n">
        <v>29304617</v>
      </c>
      <c r="C101" s="917" t="n">
        <v>52629</v>
      </c>
    </row>
    <row r="102">
      <c r="A102" s="205" t="inlineStr">
        <is>
          <t>February 2022</t>
        </is>
      </c>
      <c r="B102" s="917" t="n">
        <v>29420405</v>
      </c>
      <c r="C102" s="917" t="n">
        <v>115788</v>
      </c>
    </row>
    <row r="103">
      <c r="A103" s="205" t="inlineStr">
        <is>
          <t>March 2022</t>
        </is>
      </c>
      <c r="B103" s="917" t="n">
        <v>29506751</v>
      </c>
      <c r="C103" s="917" t="n">
        <v>86346</v>
      </c>
    </row>
    <row r="104">
      <c r="A104" s="205" t="inlineStr">
        <is>
          <t>April 2022</t>
        </is>
      </c>
      <c r="B104" s="917" t="n">
        <v>29522864</v>
      </c>
      <c r="C104" s="917" t="n">
        <v>16113</v>
      </c>
    </row>
    <row r="105">
      <c r="A105" s="205" t="inlineStr">
        <is>
          <t>May 2022</t>
        </is>
      </c>
      <c r="B105" s="917" t="n">
        <v>29559812</v>
      </c>
      <c r="C105" s="917" t="n">
        <v>36948</v>
      </c>
    </row>
    <row r="106">
      <c r="A106" s="205" t="inlineStr">
        <is>
          <t>June 2022</t>
        </is>
      </c>
      <c r="B106" s="917" t="n">
        <v>29579302</v>
      </c>
      <c r="C106" s="917" t="n">
        <v>19490</v>
      </c>
    </row>
    <row r="107">
      <c r="A107" s="205" t="inlineStr">
        <is>
          <t>July 2022</t>
        </is>
      </c>
      <c r="B107" s="917" t="n">
        <v>29652451</v>
      </c>
      <c r="C107" s="917" t="n">
        <v>73149</v>
      </c>
    </row>
    <row r="108">
      <c r="A108" s="205" t="inlineStr">
        <is>
          <t>August 2022</t>
        </is>
      </c>
      <c r="B108" s="917" t="n">
        <v>29707174</v>
      </c>
      <c r="C108" s="917" t="n">
        <v>54723</v>
      </c>
    </row>
    <row r="109">
      <c r="A109" s="205" t="inlineStr">
        <is>
          <t>September 2022</t>
        </is>
      </c>
      <c r="B109" s="917" t="n">
        <v>29778792</v>
      </c>
      <c r="C109" s="917" t="n">
        <v>71618</v>
      </c>
    </row>
    <row r="110">
      <c r="A110" s="205" t="inlineStr">
        <is>
          <t>October 2022</t>
        </is>
      </c>
      <c r="B110" s="917" t="n">
        <v>29814550</v>
      </c>
      <c r="C110" s="917" t="n">
        <v>35758</v>
      </c>
    </row>
    <row r="111">
      <c r="A111" s="205" t="inlineStr">
        <is>
          <t>November 2022</t>
        </is>
      </c>
      <c r="B111" s="917" t="n">
        <v>29882301</v>
      </c>
      <c r="C111" s="917" t="n">
        <v>67751</v>
      </c>
    </row>
    <row r="112">
      <c r="A112" s="205" t="inlineStr">
        <is>
          <t>December 2022</t>
        </is>
      </c>
      <c r="B112" s="917" t="n">
        <v>29927502</v>
      </c>
      <c r="C112" s="917" t="n">
        <v>45201</v>
      </c>
    </row>
    <row r="113">
      <c r="A113" s="205" t="inlineStr">
        <is>
          <t>January 2023</t>
        </is>
      </c>
      <c r="B113" s="917" t="n">
        <v>29957540</v>
      </c>
      <c r="C113" s="917" t="n">
        <v>30038</v>
      </c>
    </row>
    <row r="114">
      <c r="A114" s="205" t="inlineStr">
        <is>
          <t>February 2023</t>
        </is>
      </c>
      <c r="B114" s="917" t="n">
        <v>30012792</v>
      </c>
      <c r="C114" s="917" t="n">
        <v>55252</v>
      </c>
    </row>
    <row r="115">
      <c r="A115" s="205" t="inlineStr">
        <is>
          <t>March 2023</t>
        </is>
      </c>
      <c r="B115" s="917" t="n">
        <v>30071815</v>
      </c>
      <c r="C115" s="917" t="n">
        <v>59023</v>
      </c>
    </row>
    <row r="116">
      <c r="A116" s="205" t="inlineStr">
        <is>
          <t>April 2023</t>
        </is>
      </c>
      <c r="B116" s="917" t="n">
        <v>30109039</v>
      </c>
      <c r="C116" s="917" t="n">
        <v>37224</v>
      </c>
    </row>
    <row r="117">
      <c r="A117" s="205" t="inlineStr">
        <is>
          <t>May 2023</t>
        </is>
      </c>
      <c r="B117" s="917" t="n">
        <v>30141014</v>
      </c>
      <c r="C117" s="917" t="n">
        <v>31975</v>
      </c>
    </row>
    <row r="118">
      <c r="A118" s="205" t="inlineStr">
        <is>
          <t>June 2023</t>
        </is>
      </c>
      <c r="B118" s="917" t="n">
        <v>30183001</v>
      </c>
      <c r="C118" s="917" t="n">
        <v>41987</v>
      </c>
    </row>
    <row r="119">
      <c r="A119" s="205" t="inlineStr">
        <is>
          <t>July 2023</t>
        </is>
      </c>
      <c r="B119" s="917" t="n">
        <v>30189008</v>
      </c>
      <c r="C119" s="917" t="n">
        <v>6007</v>
      </c>
    </row>
    <row r="120">
      <c r="A120" s="205" t="inlineStr">
        <is>
          <t>August 2023</t>
        </is>
      </c>
      <c r="B120" s="917" t="n">
        <v>30208771</v>
      </c>
      <c r="C120" s="917" t="n">
        <v>19763</v>
      </c>
    </row>
    <row r="121">
      <c r="A121" s="205" t="inlineStr">
        <is>
          <t>September 2023</t>
        </is>
      </c>
      <c r="B121" s="917" t="n">
        <v>30246162</v>
      </c>
      <c r="C121" s="917" t="n">
        <v>37391</v>
      </c>
    </row>
    <row r="122">
      <c r="A122" s="205" t="inlineStr">
        <is>
          <t>October 2023</t>
        </is>
      </c>
      <c r="B122" s="917" t="n">
        <v>30270873</v>
      </c>
      <c r="C122" s="917" t="n">
        <v>24711</v>
      </c>
    </row>
    <row r="123">
      <c r="A123" s="205" t="inlineStr">
        <is>
          <t>November 2023</t>
        </is>
      </c>
      <c r="B123" s="917" t="n">
        <v>30305281</v>
      </c>
      <c r="C123" s="917" t="n">
        <v>34408</v>
      </c>
    </row>
    <row r="124">
      <c r="A124" s="205" t="inlineStr">
        <is>
          <t>December 2023</t>
        </is>
      </c>
      <c r="B124" s="917" t="n">
        <v>30353839</v>
      </c>
      <c r="C124" s="917" t="n">
        <v>48558</v>
      </c>
    </row>
    <row r="125">
      <c r="A125" s="205" t="inlineStr">
        <is>
          <t>January 2024</t>
        </is>
      </c>
      <c r="B125" s="917" t="n">
        <v>30368351</v>
      </c>
      <c r="C125" s="917" t="n">
        <v>14512</v>
      </c>
    </row>
    <row r="126">
      <c r="A126" s="205" t="inlineStr">
        <is>
          <t>February 2024</t>
        </is>
      </c>
      <c r="B126" s="917" t="n">
        <v>30374926</v>
      </c>
      <c r="C126" s="917" t="n">
        <v>6575</v>
      </c>
      <c r="E126" s="916" t="n"/>
      <c r="F126" s="916" t="n"/>
      <c r="G126" s="916" t="n"/>
      <c r="H126" s="916" t="n"/>
    </row>
    <row r="127">
      <c r="A127" s="205" t="inlineStr">
        <is>
          <t>March 2024</t>
        </is>
      </c>
      <c r="B127" s="917" t="n">
        <v>30400655</v>
      </c>
      <c r="C127" s="917" t="n">
        <v>25729</v>
      </c>
    </row>
    <row r="128">
      <c r="A128" s="205" t="inlineStr">
        <is>
          <t>April 2024</t>
        </is>
      </c>
      <c r="B128" s="917" t="n">
        <v>30399922</v>
      </c>
      <c r="C128" s="917" t="n">
        <v>-733</v>
      </c>
      <c r="E128" s="916" t="n"/>
      <c r="F128" s="916" t="n"/>
      <c r="G128" s="916" t="n"/>
      <c r="H128" s="916" t="n"/>
    </row>
    <row r="129">
      <c r="A129" s="205" t="inlineStr">
        <is>
          <t>May 2024</t>
        </is>
      </c>
      <c r="B129" s="917" t="n">
        <v>30441102</v>
      </c>
      <c r="C129" s="917" t="n">
        <v>41180</v>
      </c>
      <c r="D129" s="916" t="n"/>
      <c r="E129" s="916" t="n"/>
      <c r="F129" s="916" t="n"/>
      <c r="G129" s="916" t="n"/>
      <c r="H129" s="916" t="n"/>
    </row>
    <row r="130">
      <c r="A130" s="205" t="inlineStr">
        <is>
          <t>June 2024</t>
        </is>
      </c>
      <c r="B130" s="917" t="n">
        <v>30443913</v>
      </c>
      <c r="C130" s="917" t="n">
        <v>2811</v>
      </c>
      <c r="D130" s="916" t="n"/>
      <c r="E130" s="916" t="n"/>
      <c r="F130" s="916" t="n"/>
      <c r="G130" s="916" t="n"/>
      <c r="H130" s="916" t="n"/>
    </row>
    <row r="131">
      <c r="A131" s="205" t="inlineStr">
        <is>
          <t>July 2024</t>
        </is>
      </c>
      <c r="B131" s="917" t="n">
        <v>30450219</v>
      </c>
      <c r="C131" s="917" t="n">
        <v>6306</v>
      </c>
      <c r="D131" s="916" t="n"/>
      <c r="E131" s="916" t="n"/>
      <c r="F131" s="916" t="n"/>
      <c r="G131" s="916" t="n"/>
      <c r="H131" s="916" t="n"/>
    </row>
    <row r="132">
      <c r="A132" s="205" t="inlineStr">
        <is>
          <t>August 2024</t>
        </is>
      </c>
      <c r="B132" s="917" t="n">
        <v>30424845</v>
      </c>
      <c r="C132" s="917" t="n">
        <v>-25374</v>
      </c>
      <c r="D132" s="916" t="n"/>
      <c r="E132" s="916" t="n"/>
      <c r="F132" s="916" t="n"/>
      <c r="G132" s="916" t="n"/>
      <c r="H132" s="916" t="n"/>
    </row>
    <row r="133">
      <c r="A133" s="205" t="inlineStr">
        <is>
          <t>September 2024</t>
        </is>
      </c>
      <c r="B133" s="917" t="n">
        <v>30424465</v>
      </c>
      <c r="C133" s="917" t="n">
        <v>-380</v>
      </c>
      <c r="D133" s="916" t="n"/>
      <c r="E133" s="916" t="n"/>
      <c r="F133" s="916" t="n"/>
      <c r="G133" s="916" t="n"/>
      <c r="H133" s="916" t="n"/>
    </row>
    <row r="134">
      <c r="A134" s="205" t="inlineStr">
        <is>
          <t>October 2024</t>
        </is>
      </c>
      <c r="B134" s="917" t="n">
        <v>30443578</v>
      </c>
      <c r="C134" s="917" t="n">
        <v>19113</v>
      </c>
      <c r="D134" s="916" t="n"/>
      <c r="E134" s="921" t="n"/>
      <c r="F134" s="916" t="n"/>
      <c r="G134" s="916" t="n"/>
      <c r="H134" s="916" t="n"/>
    </row>
    <row r="135">
      <c r="A135" s="205" t="inlineStr">
        <is>
          <t>November 2024</t>
        </is>
      </c>
      <c r="B135" s="917" t="n">
        <v>30427167</v>
      </c>
      <c r="C135" s="917" t="n">
        <v>-16411</v>
      </c>
      <c r="D135" s="916" t="n"/>
      <c r="E135" s="916" t="n"/>
      <c r="F135" s="916" t="n"/>
      <c r="G135" s="916" t="n"/>
      <c r="H135" s="916" t="n"/>
    </row>
    <row r="136">
      <c r="A136" s="205" t="inlineStr">
        <is>
          <t>December 2024</t>
        </is>
      </c>
      <c r="B136" s="917" t="n">
        <v>30410459</v>
      </c>
      <c r="C136" s="917" t="n">
        <v>-16708</v>
      </c>
      <c r="D136" s="916" t="n"/>
      <c r="E136" s="921" t="n"/>
      <c r="F136" s="916" t="n"/>
      <c r="G136" s="916" t="n"/>
      <c r="H136" s="916" t="n"/>
    </row>
    <row r="137">
      <c r="A137" s="205" t="inlineStr">
        <is>
          <t>January 2025</t>
        </is>
      </c>
      <c r="B137" s="917" t="n">
        <v>30411382</v>
      </c>
      <c r="C137" s="917" t="n">
        <v>923</v>
      </c>
      <c r="D137" s="916" t="n"/>
      <c r="E137" s="921" t="n"/>
      <c r="F137" s="916" t="n"/>
      <c r="G137" s="916" t="n"/>
      <c r="H137" s="916" t="n"/>
      <c r="I137" s="916" t="n"/>
    </row>
    <row r="138">
      <c r="A138" s="205" t="inlineStr">
        <is>
          <t>February 2025</t>
        </is>
      </c>
      <c r="B138" s="917" t="n">
        <v>30388501</v>
      </c>
      <c r="C138" s="917" t="n">
        <v>-22881</v>
      </c>
      <c r="D138" s="916" t="n"/>
    </row>
    <row r="139">
      <c r="A139" s="205" t="inlineStr">
        <is>
          <t>March 2025</t>
        </is>
      </c>
      <c r="B139" s="917" t="n">
        <v>30370994</v>
      </c>
      <c r="C139" s="917" t="n">
        <v>-17507</v>
      </c>
      <c r="D139" s="916" t="n"/>
    </row>
    <row r="140">
      <c r="A140" s="205" t="inlineStr">
        <is>
          <t>April 2025</t>
        </is>
      </c>
      <c r="B140" s="917" t="n">
        <v>30371269</v>
      </c>
      <c r="C140" s="917" t="n">
        <v>275</v>
      </c>
      <c r="D140" s="916" t="n"/>
      <c r="E140" s="916" t="n"/>
    </row>
    <row r="141">
      <c r="A141" s="205" t="inlineStr">
        <is>
          <t>May 2025</t>
        </is>
      </c>
      <c r="B141" s="917" t="n">
        <v>30357171</v>
      </c>
      <c r="C141" s="917" t="n">
        <v>-14098</v>
      </c>
      <c r="D141" s="916" t="n"/>
    </row>
    <row r="142">
      <c r="A142" s="205" t="inlineStr">
        <is>
          <t>June 2025</t>
        </is>
      </c>
      <c r="B142" s="917" t="n">
        <v>30335268</v>
      </c>
      <c r="C142" s="917" t="n">
        <v>-21903</v>
      </c>
      <c r="D142" s="916" t="n"/>
    </row>
    <row r="143">
      <c r="A143" s="205" t="inlineStr">
        <is>
          <t>July 2025</t>
        </is>
      </c>
      <c r="B143" s="917" t="n">
        <v>30335167</v>
      </c>
      <c r="C143" s="917" t="n">
        <v>-101</v>
      </c>
      <c r="D143" s="916" t="n"/>
    </row>
    <row r="144">
      <c r="A144" s="205" t="inlineStr">
        <is>
          <t>August 2025</t>
        </is>
      </c>
      <c r="B144" s="917" t="n">
        <v>30344181</v>
      </c>
      <c r="C144" s="917" t="n">
        <v>9014</v>
      </c>
      <c r="D144" s="916" t="n"/>
      <c r="F144" s="916" t="n"/>
      <c r="G144" s="916" t="n"/>
    </row>
    <row r="145">
      <c r="A145" s="205" t="inlineStr">
        <is>
          <t>September 2025</t>
        </is>
      </c>
      <c r="B145" s="917" t="n">
        <v>30316369</v>
      </c>
      <c r="C145" s="917" t="n">
        <v>-27812</v>
      </c>
      <c r="D145" s="916" t="n"/>
      <c r="E145" s="278" t="n"/>
      <c r="F145" s="916" t="n"/>
      <c r="G145" s="916" t="n"/>
      <c r="H145" s="916">
        <f>F145/B145</f>
        <v/>
      </c>
    </row>
    <row r="146">
      <c r="A146" s="205" t="inlineStr">
        <is>
          <t>October 2025</t>
        </is>
      </c>
      <c r="B146" s="917" t="n">
        <v>30294478</v>
      </c>
      <c r="C146" s="917" t="n">
        <v>-21891</v>
      </c>
      <c r="D146" s="923" t="n"/>
      <c r="E146" s="923" t="n"/>
    </row>
    <row r="147">
      <c r="A147" s="205" t="inlineStr">
        <is>
          <t>November 2025</t>
        </is>
      </c>
      <c r="B147" s="917" t="n">
        <v>30256482</v>
      </c>
      <c r="C147" s="917" t="n">
        <v>-37996</v>
      </c>
      <c r="D147" s="916" t="n"/>
    </row>
    <row r="148">
      <c r="B148" s="916" t="n"/>
      <c r="C148" s="916" t="n"/>
    </row>
    <row r="149">
      <c r="B149" s="916" t="n"/>
    </row>
    <row r="150">
      <c r="B150" s="916" t="n"/>
      <c r="C150" s="916" t="n"/>
    </row>
    <row r="151">
      <c r="B151" s="916" t="n"/>
      <c r="C151" s="916" t="n"/>
    </row>
    <row r="152">
      <c r="B152" s="916" t="n"/>
    </row>
    <row r="156">
      <c r="F156" s="205" t="n"/>
      <c r="G156" s="917" t="n"/>
      <c r="H156" s="917" t="n"/>
    </row>
    <row r="157">
      <c r="G157" s="916" t="n"/>
      <c r="H157" s="921" t="n"/>
      <c r="I157" s="917" t="n"/>
    </row>
    <row r="158">
      <c r="F158" s="205" t="n"/>
      <c r="G158" s="917" t="n"/>
      <c r="H158" s="917" t="n"/>
    </row>
    <row r="159">
      <c r="G159" s="916" t="n"/>
      <c r="H159" s="921" t="n"/>
    </row>
    <row r="160">
      <c r="G160" s="916" t="n"/>
      <c r="H160" s="916" t="n"/>
    </row>
    <row r="161">
      <c r="G161" s="916" t="n"/>
    </row>
    <row r="163">
      <c r="G163" s="916" t="n"/>
      <c r="H163" s="916" t="n"/>
    </row>
    <row r="164">
      <c r="G164" s="916" t="n"/>
    </row>
  </sheetData>
  <pageMargins left="0.7" right="0.7" top="0.75" bottom="0.75" header="0.3" footer="0.3"/>
  <pageSetup orientation="portrait" paperSize="9"/>
  <drawing xmlns:r="http://schemas.openxmlformats.org/officeDocument/2006/relationships" r:id="rId1"/>
</worksheet>
</file>

<file path=xl/worksheets/sheet5.xml><?xml version="1.0" encoding="utf-8"?>
<worksheet xmlns="http://schemas.openxmlformats.org/spreadsheetml/2006/main">
  <sheetPr>
    <tabColor theme="4" tint="-0.249977111117893"/>
    <outlinePr summaryBelow="1" summaryRight="1"/>
    <pageSetUpPr/>
  </sheetPr>
  <dimension ref="A1:AR148"/>
  <sheetViews>
    <sheetView workbookViewId="0">
      <selection activeCell="D33" sqref="D33"/>
    </sheetView>
  </sheetViews>
  <sheetFormatPr baseColWidth="8" defaultRowHeight="14.5"/>
  <cols>
    <col width="16.453125" bestFit="1" customWidth="1" style="828" min="1" max="132"/>
    <col width="10.7265625" bestFit="1" customWidth="1" style="828" min="133" max="133"/>
  </cols>
  <sheetData>
    <row r="1">
      <c r="A1" t="inlineStr">
        <is>
          <t>Yearly change</t>
        </is>
      </c>
      <c r="B1" s="393" t="inlineStr">
        <is>
          <t>Agriculture, forestry and fishing</t>
        </is>
      </c>
      <c r="C1" s="393" t="inlineStr">
        <is>
          <t>Mining and quarrying</t>
        </is>
      </c>
      <c r="D1" s="393" t="inlineStr">
        <is>
          <t>Manufacturing</t>
        </is>
      </c>
      <c r="E1" s="393" t="inlineStr">
        <is>
          <t>Energy production and supply</t>
        </is>
      </c>
      <c r="F1" s="393" t="inlineStr">
        <is>
          <t>Water supply, sewerage and waste</t>
        </is>
      </c>
      <c r="G1" s="393" t="inlineStr">
        <is>
          <t>Construction</t>
        </is>
      </c>
      <c r="H1" s="393" t="inlineStr">
        <is>
          <t>Wholesale and retail; repair of motor vehicles</t>
        </is>
      </c>
      <c r="I1" s="393" t="inlineStr">
        <is>
          <t>Transportation and storage</t>
        </is>
      </c>
      <c r="J1" s="393" t="inlineStr">
        <is>
          <t>Accommodation and food service activities</t>
        </is>
      </c>
      <c r="K1" s="393" t="inlineStr">
        <is>
          <t>Information and communication</t>
        </is>
      </c>
      <c r="L1" s="393" t="inlineStr">
        <is>
          <t>Finance and insurance</t>
        </is>
      </c>
      <c r="M1" s="393" t="inlineStr">
        <is>
          <t>Real estate</t>
        </is>
      </c>
      <c r="N1" s="393" t="inlineStr">
        <is>
          <t>Professional, scientific and technical</t>
        </is>
      </c>
      <c r="O1" s="393" t="inlineStr">
        <is>
          <t>Administrative and support services</t>
        </is>
      </c>
      <c r="P1" s="393" t="inlineStr">
        <is>
          <t>Public administration and defence; social security</t>
        </is>
      </c>
      <c r="Q1" s="393" t="inlineStr">
        <is>
          <t>Education</t>
        </is>
      </c>
      <c r="R1" s="393" t="inlineStr">
        <is>
          <t>Health and social work</t>
        </is>
      </c>
      <c r="S1" s="393" t="inlineStr">
        <is>
          <t>Arts, entertainment and recreation</t>
        </is>
      </c>
      <c r="T1" s="393" t="inlineStr">
        <is>
          <t>Other service activities</t>
        </is>
      </c>
      <c r="U1" s="393" t="inlineStr">
        <is>
          <t>Households and Extraterritorial</t>
        </is>
      </c>
      <c r="V1" s="393" t="inlineStr">
        <is>
          <t>UK</t>
        </is>
      </c>
    </row>
    <row r="2">
      <c r="A2" s="393" t="inlineStr">
        <is>
          <t>Number</t>
        </is>
      </c>
      <c r="B2" s="924">
        <f t="array" ref="B2">INDEX(B$12:B$1048576,COUNTA(B$12:B$1048576))-INDEX(B$12:B$1048576,COUNTA(B$12:B$1048576)-12)</f>
        <v/>
      </c>
      <c r="C2" s="924">
        <f t="array" ref="C2">INDEX(C$12:C$1048576,COUNTA(C$12:C$1048576))-INDEX(C$12:C$1048576,COUNTA(C$12:C$1048576)-12)</f>
        <v/>
      </c>
      <c r="D2" s="924">
        <f t="array" ref="D2">INDEX(D$12:D$1048576,COUNTA(D$12:D$1048576))-INDEX(D$12:D$1048576,COUNTA(D$12:D$1048576)-12)</f>
        <v/>
      </c>
      <c r="E2" s="924">
        <f t="array" ref="E2">INDEX(E$12:E$1048576,COUNTA(E$12:E$1048576))-INDEX(E$12:E$1048576,COUNTA(E$12:E$1048576)-12)</f>
        <v/>
      </c>
      <c r="F2" s="924">
        <f t="array" ref="F2">INDEX(F$12:F$1048576,COUNTA(F$12:F$1048576))-INDEX(F$12:F$1048576,COUNTA(F$12:F$1048576)-12)</f>
        <v/>
      </c>
      <c r="G2" s="924">
        <f t="array" ref="G2">INDEX(G$12:G$1048576,COUNTA(G$12:G$1048576))-INDEX(G$12:G$1048576,COUNTA(G$12:G$1048576)-12)</f>
        <v/>
      </c>
      <c r="H2" s="924">
        <f t="array" ref="H2">INDEX(H$12:H$1048576,COUNTA(H$12:H$1048576))-INDEX(H$12:H$1048576,COUNTA(H$12:H$1048576)-12)</f>
        <v/>
      </c>
      <c r="I2" s="924">
        <f t="array" ref="I2">INDEX(I$12:I$1048576,COUNTA(I$12:I$1048576))-INDEX(I$12:I$1048576,COUNTA(I$12:I$1048576)-12)</f>
        <v/>
      </c>
      <c r="J2" s="924">
        <f t="array" ref="J2">INDEX(J$12:J$1048576,COUNTA(J$12:J$1048576))-INDEX(J$12:J$1048576,COUNTA(J$12:J$1048576)-12)</f>
        <v/>
      </c>
      <c r="K2" s="924">
        <f t="array" ref="K2">INDEX(K$12:K$1048576,COUNTA(K$12:K$1048576))-INDEX(K$12:K$1048576,COUNTA(K$12:K$1048576)-12)</f>
        <v/>
      </c>
      <c r="L2" s="924">
        <f t="array" ref="L2">INDEX(L$12:L$1048576,COUNTA(L$12:L$1048576))-INDEX(L$12:L$1048576,COUNTA(L$12:L$1048576)-12)</f>
        <v/>
      </c>
      <c r="M2" s="924">
        <f t="array" ref="M2">INDEX(M$12:M$1048576,COUNTA(M$12:M$1048576))-INDEX(M$12:M$1048576,COUNTA(M$12:M$1048576)-12)</f>
        <v/>
      </c>
      <c r="N2" s="924">
        <f t="array" ref="N2">INDEX(N$12:N$1048576,COUNTA(N$12:N$1048576))-INDEX(N$12:N$1048576,COUNTA(N$12:N$1048576)-12)</f>
        <v/>
      </c>
      <c r="O2" s="924">
        <f t="array" ref="O2">INDEX(O$12:O$1048576,COUNTA(O$12:O$1048576))-INDEX(O$12:O$1048576,COUNTA(O$12:O$1048576)-12)</f>
        <v/>
      </c>
      <c r="P2" s="924">
        <f t="array" ref="P2">INDEX(P$12:P$1048576,COUNTA(P$12:P$1048576))-INDEX(P$12:P$1048576,COUNTA(P$12:P$1048576)-12)</f>
        <v/>
      </c>
      <c r="Q2" s="924">
        <f t="array" ref="Q2">INDEX(Q$12:Q$1048576,COUNTA(Q$12:Q$1048576))-INDEX(Q$12:Q$1048576,COUNTA(Q$12:Q$1048576)-12)</f>
        <v/>
      </c>
      <c r="R2" s="924">
        <f t="array" ref="R2">INDEX(R$12:R$1048576,COUNTA(R$12:R$1048576))-INDEX(R$12:R$1048576,COUNTA(R$12:R$1048576)-12)</f>
        <v/>
      </c>
      <c r="S2" s="924">
        <f t="array" ref="S2">INDEX(S$12:S$1048576,COUNTA(S$12:S$1048576))-INDEX(S$12:S$1048576,COUNTA(S$12:S$1048576)-12)</f>
        <v/>
      </c>
      <c r="T2" s="924">
        <f t="array" ref="T2">INDEX(T$12:T$1048576,COUNTA(T$12:T$1048576))-INDEX(T$12:T$1048576,COUNTA(T$12:T$1048576)-12)</f>
        <v/>
      </c>
      <c r="U2" s="924">
        <f t="array" ref="U2">INDEX(U$12:U$1048576,COUNTA(U$12:U$1048576))-INDEX(U$12:U$1048576,COUNTA(U$12:U$1048576)-12)</f>
        <v/>
      </c>
      <c r="V2" s="924">
        <f t="array" ref="V2">INDEX(V$12:V$1048576,COUNTA(V$12:V$1048576))-INDEX(V$12:V$1048576,COUNTA(V$12:V$1048576)-12)</f>
        <v/>
      </c>
    </row>
    <row r="3">
      <c r="A3" s="393" t="inlineStr">
        <is>
          <t>%</t>
        </is>
      </c>
      <c r="B3" s="620">
        <f t="array" ref="B3">INDEX(B$12:B$1048576,COUNTA(B$12:B$1048576))/INDEX(B$12:B$1048576,COUNTA(B$12:B$1048576)-12)-1</f>
        <v/>
      </c>
      <c r="C3" s="620">
        <f t="array" ref="C3">INDEX(C$12:C$1048576,COUNTA(C$12:C$1048576))/INDEX(C$12:C$1048576,COUNTA(C$12:C$1048576)-12)-1</f>
        <v/>
      </c>
      <c r="D3" s="620">
        <f t="array" ref="D3">INDEX(D$12:D$1048576,COUNTA(D$12:D$1048576))/INDEX(D$12:D$1048576,COUNTA(D$12:D$1048576)-12)-1</f>
        <v/>
      </c>
      <c r="E3" s="620">
        <f t="array" ref="E3">INDEX(E$12:E$1048576,COUNTA(E$12:E$1048576))/INDEX(E$12:E$1048576,COUNTA(E$12:E$1048576)-12)-1</f>
        <v/>
      </c>
      <c r="F3" s="620">
        <f t="array" ref="F3">INDEX(F$12:F$1048576,COUNTA(F$12:F$1048576))/INDEX(F$12:F$1048576,COUNTA(F$12:F$1048576)-12)-1</f>
        <v/>
      </c>
      <c r="G3" s="620">
        <f t="array" ref="G3">INDEX(G$12:G$1048576,COUNTA(G$12:G$1048576))/INDEX(G$12:G$1048576,COUNTA(G$12:G$1048576)-12)-1</f>
        <v/>
      </c>
      <c r="H3" s="620">
        <f t="array" ref="H3">INDEX(H$12:H$1048576,COUNTA(H$12:H$1048576))/INDEX(H$12:H$1048576,COUNTA(H$12:H$1048576)-12)-1</f>
        <v/>
      </c>
      <c r="I3" s="620">
        <f t="array" ref="I3">INDEX(I$12:I$1048576,COUNTA(I$12:I$1048576))/INDEX(I$12:I$1048576,COUNTA(I$12:I$1048576)-12)-1</f>
        <v/>
      </c>
      <c r="J3" s="620">
        <f t="array" ref="J3">INDEX(J$12:J$1048576,COUNTA(J$12:J$1048576))/INDEX(J$12:J$1048576,COUNTA(J$12:J$1048576)-12)-1</f>
        <v/>
      </c>
      <c r="K3" s="620">
        <f t="array" ref="K3">INDEX(K$12:K$1048576,COUNTA(K$12:K$1048576))/INDEX(K$12:K$1048576,COUNTA(K$12:K$1048576)-12)-1</f>
        <v/>
      </c>
      <c r="L3" s="620">
        <f t="array" ref="L3">INDEX(L$12:L$1048576,COUNTA(L$12:L$1048576))/INDEX(L$12:L$1048576,COUNTA(L$12:L$1048576)-12)-1</f>
        <v/>
      </c>
      <c r="M3" s="620">
        <f t="array" ref="M3">INDEX(M$12:M$1048576,COUNTA(M$12:M$1048576))/INDEX(M$12:M$1048576,COUNTA(M$12:M$1048576)-12)-1</f>
        <v/>
      </c>
      <c r="N3" s="620">
        <f t="array" ref="N3">INDEX(N$12:N$1048576,COUNTA(N$12:N$1048576))/INDEX(N$12:N$1048576,COUNTA(N$12:N$1048576)-12)-1</f>
        <v/>
      </c>
      <c r="O3" s="620">
        <f t="array" ref="O3">INDEX(O$12:O$1048576,COUNTA(O$12:O$1048576))/INDEX(O$12:O$1048576,COUNTA(O$12:O$1048576)-12)-1</f>
        <v/>
      </c>
      <c r="P3" s="620">
        <f t="array" ref="P3">INDEX(P$12:P$1048576,COUNTA(P$12:P$1048576))/INDEX(P$12:P$1048576,COUNTA(P$12:P$1048576)-12)-1</f>
        <v/>
      </c>
      <c r="Q3" s="620">
        <f t="array" ref="Q3">INDEX(Q$12:Q$1048576,COUNTA(Q$12:Q$1048576))/INDEX(Q$12:Q$1048576,COUNTA(Q$12:Q$1048576)-12)-1</f>
        <v/>
      </c>
      <c r="R3" s="620">
        <f t="array" ref="R3">INDEX(R$12:R$1048576,COUNTA(R$12:R$1048576))/INDEX(R$12:R$1048576,COUNTA(R$12:R$1048576)-12)-1</f>
        <v/>
      </c>
      <c r="S3" s="620">
        <f t="array" ref="S3">INDEX(S$12:S$1048576,COUNTA(S$12:S$1048576))/INDEX(S$12:S$1048576,COUNTA(S$12:S$1048576)-12)-1</f>
        <v/>
      </c>
      <c r="T3" s="620">
        <f t="array" ref="T3">INDEX(T$12:T$1048576,COUNTA(T$12:T$1048576))/INDEX(T$12:T$1048576,COUNTA(T$12:T$1048576)-12)-1</f>
        <v/>
      </c>
      <c r="U3" s="620">
        <f t="array" ref="U3">INDEX(U$12:U$1048576,COUNTA(U$12:U$1048576))/INDEX(U$12:U$1048576,COUNTA(U$12:U$1048576)-12)-1</f>
        <v/>
      </c>
      <c r="V3" s="398">
        <f t="array" ref="V3">INDEX(V$12:V$1048576,COUNTA(V$12:V$1048576))/INDEX(V$12:V$1048576,COUNTA(V$12:V$1048576)-12)-1</f>
        <v/>
      </c>
    </row>
    <row r="4">
      <c r="A4" s="598" t="inlineStr">
        <is>
          <t>Rank</t>
        </is>
      </c>
      <c r="B4" s="267">
        <f>RANK(B2,$B$2:$U$2)</f>
        <v/>
      </c>
      <c r="C4" s="267">
        <f>RANK(C2,$B$2:$U$2)</f>
        <v/>
      </c>
      <c r="D4" s="267">
        <f>RANK(D2,$B$2:$U$2)</f>
        <v/>
      </c>
      <c r="E4" s="267">
        <f>RANK(E2,$B$2:$U$2)</f>
        <v/>
      </c>
      <c r="F4" s="267">
        <f>RANK(F2,$B$2:$U$2)</f>
        <v/>
      </c>
      <c r="G4" s="267">
        <f>RANK(G2,$B$2:$U$2)</f>
        <v/>
      </c>
      <c r="H4" s="267">
        <f>RANK(H2,$B$2:$U$2)</f>
        <v/>
      </c>
      <c r="I4" s="267">
        <f>RANK(I2,$B$2:$U$2)</f>
        <v/>
      </c>
      <c r="J4" s="267">
        <f>RANK(J2,$B$2:$U$2)</f>
        <v/>
      </c>
      <c r="K4" s="267">
        <f>RANK(K2,$B$2:$U$2)</f>
        <v/>
      </c>
      <c r="L4" s="267">
        <f>RANK(L2,$B$2:$U$2)</f>
        <v/>
      </c>
      <c r="M4" s="267">
        <f>RANK(M2,$B$2:$U$2)</f>
        <v/>
      </c>
      <c r="N4" s="267">
        <f>RANK(N2,$B$2:$U$2)</f>
        <v/>
      </c>
      <c r="O4" s="267">
        <f>RANK(O2,$B$2:$U$2)</f>
        <v/>
      </c>
      <c r="P4" s="267">
        <f>RANK(P2,$B$2:$U$2)</f>
        <v/>
      </c>
      <c r="Q4" s="267">
        <f>RANK(Q2,$B$2:$U$2)</f>
        <v/>
      </c>
      <c r="R4" s="267">
        <f>RANK(R2,$B$2:$U$2)</f>
        <v/>
      </c>
      <c r="S4" s="267">
        <f>RANK(S2,$B$2:$U$2)</f>
        <v/>
      </c>
      <c r="T4" s="267">
        <f>RANK(T2,$B$2:$U$2)</f>
        <v/>
      </c>
      <c r="U4" s="267">
        <f>RANK(U2,$B$2:$U$2)</f>
        <v/>
      </c>
    </row>
    <row r="5">
      <c r="A5" s="366" t="inlineStr">
        <is>
          <t>23. Payrolled employees from PAYE RTI</t>
        </is>
      </c>
      <c r="B5" s="205" t="n"/>
      <c r="C5" s="205" t="n"/>
      <c r="D5" s="917" t="n"/>
      <c r="E5" s="205" t="n"/>
      <c r="F5" s="205" t="n"/>
      <c r="G5" s="205" t="n"/>
      <c r="H5" s="205" t="n"/>
      <c r="I5" s="205" t="n"/>
      <c r="J5" s="205" t="n"/>
      <c r="K5" s="205" t="n"/>
      <c r="L5" s="205" t="n"/>
      <c r="M5" s="205" t="n"/>
      <c r="N5" s="205" t="n"/>
      <c r="O5" s="205" t="n"/>
      <c r="P5" s="205" t="n"/>
      <c r="Q5" s="205" t="n"/>
      <c r="R5" s="205" t="n"/>
      <c r="S5" s="205" t="n"/>
      <c r="T5" s="205" t="n"/>
      <c r="U5" s="205" t="n"/>
      <c r="V5" s="205" t="n"/>
    </row>
    <row r="6">
      <c r="A6" s="368" t="inlineStr">
        <is>
          <t>UK, seasonally adjusted</t>
        </is>
      </c>
      <c r="B6" s="205" t="n"/>
      <c r="C6" s="205" t="n"/>
      <c r="D6" s="205" t="n"/>
      <c r="E6" s="205" t="n"/>
      <c r="F6" s="205" t="n"/>
      <c r="G6" s="205" t="n"/>
      <c r="H6" s="205" t="n"/>
      <c r="I6" s="205" t="n"/>
      <c r="J6" s="205" t="n"/>
      <c r="K6" s="205" t="n"/>
      <c r="L6" s="205" t="n"/>
      <c r="M6" s="205" t="n"/>
      <c r="N6" s="205" t="n"/>
      <c r="O6" s="205" t="n"/>
      <c r="P6" s="205" t="n"/>
      <c r="Q6" s="205" t="n"/>
      <c r="R6" s="205" t="n"/>
      <c r="S6" s="205" t="n"/>
      <c r="T6" s="205" t="n"/>
      <c r="U6" s="205" t="n"/>
      <c r="V6" s="205" t="n"/>
    </row>
    <row r="7">
      <c r="A7" s="328" t="inlineStr">
        <is>
          <t>Earnings and employment from Pay As You Earn Real Time Information, seasonally adjusted - Office for National Statistics</t>
        </is>
      </c>
      <c r="J7" s="916" t="n"/>
    </row>
    <row r="8">
      <c r="A8" s="205" t="inlineStr">
        <is>
          <t>Units</t>
        </is>
      </c>
      <c r="B8" s="205" t="inlineStr">
        <is>
          <t>Payrolled employees</t>
        </is>
      </c>
      <c r="C8" s="205" t="n"/>
      <c r="D8" s="205" t="n"/>
      <c r="E8" s="205" t="n"/>
      <c r="F8" s="205" t="n"/>
      <c r="G8" s="205" t="n"/>
      <c r="H8" s="205" t="n"/>
      <c r="I8" s="205" t="n"/>
      <c r="J8" s="205" t="n"/>
      <c r="K8" s="205" t="n"/>
      <c r="L8" s="205" t="n"/>
      <c r="M8" s="205" t="n"/>
      <c r="N8" s="205" t="n"/>
      <c r="O8" s="205" t="n"/>
      <c r="P8" s="205" t="n"/>
      <c r="Q8" s="205" t="n"/>
      <c r="R8" s="205" t="n"/>
      <c r="S8" s="205" t="n"/>
      <c r="T8" s="205" t="n"/>
      <c r="U8" s="205" t="n"/>
      <c r="V8" s="205" t="n"/>
    </row>
    <row r="10">
      <c r="A10" s="205" t="n"/>
      <c r="B10" s="367" t="inlineStr">
        <is>
          <t>A</t>
        </is>
      </c>
      <c r="C10" s="367" t="inlineStr">
        <is>
          <t>B</t>
        </is>
      </c>
      <c r="D10" s="367" t="inlineStr">
        <is>
          <t>C</t>
        </is>
      </c>
      <c r="E10" s="367" t="inlineStr">
        <is>
          <t>D</t>
        </is>
      </c>
      <c r="F10" s="367" t="inlineStr">
        <is>
          <t>E</t>
        </is>
      </c>
      <c r="G10" s="367" t="inlineStr">
        <is>
          <t>F</t>
        </is>
      </c>
      <c r="H10" s="367" t="inlineStr">
        <is>
          <t>G</t>
        </is>
      </c>
      <c r="I10" s="367" t="inlineStr">
        <is>
          <t>H</t>
        </is>
      </c>
      <c r="J10" s="367" t="inlineStr">
        <is>
          <t>I</t>
        </is>
      </c>
      <c r="K10" s="367" t="inlineStr">
        <is>
          <t>J</t>
        </is>
      </c>
      <c r="L10" s="367" t="inlineStr">
        <is>
          <t>K</t>
        </is>
      </c>
      <c r="M10" s="367" t="inlineStr">
        <is>
          <t>L</t>
        </is>
      </c>
      <c r="N10" s="367" t="inlineStr">
        <is>
          <t>M</t>
        </is>
      </c>
      <c r="O10" s="367" t="inlineStr">
        <is>
          <t>N</t>
        </is>
      </c>
      <c r="P10" s="367" t="inlineStr">
        <is>
          <t>O</t>
        </is>
      </c>
      <c r="Q10" s="367" t="inlineStr">
        <is>
          <t>P</t>
        </is>
      </c>
      <c r="R10" s="367" t="inlineStr">
        <is>
          <t>Q</t>
        </is>
      </c>
      <c r="S10" s="367" t="inlineStr">
        <is>
          <t>R</t>
        </is>
      </c>
      <c r="T10" s="367" t="inlineStr">
        <is>
          <t>S</t>
        </is>
      </c>
      <c r="U10" s="367" t="inlineStr">
        <is>
          <t>T-U</t>
        </is>
      </c>
      <c r="V10" s="205" t="n"/>
    </row>
    <row r="11" ht="58" customHeight="1" s="828">
      <c r="A11" s="369" t="inlineStr">
        <is>
          <t>Date</t>
        </is>
      </c>
      <c r="B11" s="370" t="inlineStr">
        <is>
          <t>Agriculture, forestry and fishing</t>
        </is>
      </c>
      <c r="C11" s="370" t="inlineStr">
        <is>
          <t>Mining and quarrying</t>
        </is>
      </c>
      <c r="D11" s="370" t="inlineStr">
        <is>
          <t>Manufacturing</t>
        </is>
      </c>
      <c r="E11" s="370" t="inlineStr">
        <is>
          <t>Energy production and supply</t>
        </is>
      </c>
      <c r="F11" s="370" t="inlineStr">
        <is>
          <t>Water supply, sewerage and waste</t>
        </is>
      </c>
      <c r="G11" s="370" t="inlineStr">
        <is>
          <t>Construction</t>
        </is>
      </c>
      <c r="H11" s="370" t="inlineStr">
        <is>
          <t>Wholesale and retail; repair of motor vehicles</t>
        </is>
      </c>
      <c r="I11" s="370" t="inlineStr">
        <is>
          <t>Transportation and storage</t>
        </is>
      </c>
      <c r="J11" s="370" t="inlineStr">
        <is>
          <t>Accommodation and food service activities</t>
        </is>
      </c>
      <c r="K11" s="370" t="inlineStr">
        <is>
          <t>Information and communication</t>
        </is>
      </c>
      <c r="L11" s="370" t="inlineStr">
        <is>
          <t>Finance and insurance</t>
        </is>
      </c>
      <c r="M11" s="370" t="inlineStr">
        <is>
          <t>Real estate</t>
        </is>
      </c>
      <c r="N11" s="370" t="inlineStr">
        <is>
          <t>Professional, scientific and technical</t>
        </is>
      </c>
      <c r="O11" s="370" t="inlineStr">
        <is>
          <t>Administrative and support services</t>
        </is>
      </c>
      <c r="P11" s="370" t="inlineStr">
        <is>
          <t>Public administration and defence; social security</t>
        </is>
      </c>
      <c r="Q11" s="370" t="inlineStr">
        <is>
          <t>Education</t>
        </is>
      </c>
      <c r="R11" s="370" t="inlineStr">
        <is>
          <t>Health and social work</t>
        </is>
      </c>
      <c r="S11" s="370" t="inlineStr">
        <is>
          <t>Arts, entertainment and recreation</t>
        </is>
      </c>
      <c r="T11" s="370" t="inlineStr">
        <is>
          <t>Other service activities</t>
        </is>
      </c>
      <c r="U11" s="370" t="inlineStr">
        <is>
          <t>Households and Extraterritorial</t>
        </is>
      </c>
      <c r="V11" s="370" t="inlineStr">
        <is>
          <t>UK</t>
        </is>
      </c>
    </row>
    <row r="12">
      <c r="A12" s="205" t="inlineStr">
        <is>
          <t>July 2014</t>
        </is>
      </c>
      <c r="B12" s="917" t="n">
        <v>177905</v>
      </c>
      <c r="C12" s="917" t="n">
        <v>58307</v>
      </c>
      <c r="D12" s="917" t="n">
        <v>2336087</v>
      </c>
      <c r="E12" s="917" t="n">
        <v>92943</v>
      </c>
      <c r="F12" s="917" t="n">
        <v>155653</v>
      </c>
      <c r="G12" s="917" t="n">
        <v>1081408</v>
      </c>
      <c r="H12" s="917" t="n">
        <v>4255533</v>
      </c>
      <c r="I12" s="917" t="n">
        <v>1164523</v>
      </c>
      <c r="J12" s="917" t="n">
        <v>1758770</v>
      </c>
      <c r="K12" s="917" t="n">
        <v>1060896</v>
      </c>
      <c r="L12" s="917" t="n">
        <v>1054685</v>
      </c>
      <c r="M12" s="917" t="n">
        <v>401247</v>
      </c>
      <c r="N12" s="917" t="n">
        <v>1934869</v>
      </c>
      <c r="O12" s="917" t="n">
        <v>2230040</v>
      </c>
      <c r="P12" s="917" t="n">
        <v>1588018</v>
      </c>
      <c r="Q12" s="917" t="n">
        <v>2879249</v>
      </c>
      <c r="R12" s="917" t="n">
        <v>3429105</v>
      </c>
      <c r="S12" s="917" t="n">
        <v>520128</v>
      </c>
      <c r="T12" s="917" t="n">
        <v>486204</v>
      </c>
      <c r="U12" s="917" t="n">
        <v>96542</v>
      </c>
      <c r="V12" s="917" t="n">
        <v>26762113</v>
      </c>
    </row>
    <row r="13">
      <c r="A13" s="205" t="inlineStr">
        <is>
          <t>August 2014</t>
        </is>
      </c>
      <c r="B13" s="917" t="n">
        <v>178179</v>
      </c>
      <c r="C13" s="917" t="n">
        <v>58487</v>
      </c>
      <c r="D13" s="917" t="n">
        <v>2340535</v>
      </c>
      <c r="E13" s="917" t="n">
        <v>92980</v>
      </c>
      <c r="F13" s="917" t="n">
        <v>155943</v>
      </c>
      <c r="G13" s="917" t="n">
        <v>1087984</v>
      </c>
      <c r="H13" s="917" t="n">
        <v>4264797</v>
      </c>
      <c r="I13" s="917" t="n">
        <v>1165997</v>
      </c>
      <c r="J13" s="917" t="n">
        <v>1767010</v>
      </c>
      <c r="K13" s="917" t="n">
        <v>1066653</v>
      </c>
      <c r="L13" s="917" t="n">
        <v>1055820</v>
      </c>
      <c r="M13" s="917" t="n">
        <v>401904</v>
      </c>
      <c r="N13" s="917" t="n">
        <v>1943596</v>
      </c>
      <c r="O13" s="917" t="n">
        <v>2250253</v>
      </c>
      <c r="P13" s="917" t="n">
        <v>1584818</v>
      </c>
      <c r="Q13" s="917" t="n">
        <v>2881488</v>
      </c>
      <c r="R13" s="917" t="n">
        <v>3435643</v>
      </c>
      <c r="S13" s="917" t="n">
        <v>521066</v>
      </c>
      <c r="T13" s="917" t="n">
        <v>487131</v>
      </c>
      <c r="U13" s="917" t="n">
        <v>96940</v>
      </c>
      <c r="V13" s="917" t="n">
        <v>26837223</v>
      </c>
    </row>
    <row r="14">
      <c r="A14" s="205" t="inlineStr">
        <is>
          <t>September 2014</t>
        </is>
      </c>
      <c r="B14" s="917" t="n">
        <v>177495</v>
      </c>
      <c r="C14" s="917" t="n">
        <v>58694</v>
      </c>
      <c r="D14" s="917" t="n">
        <v>2346087</v>
      </c>
      <c r="E14" s="917" t="n">
        <v>92853</v>
      </c>
      <c r="F14" s="917" t="n">
        <v>156177</v>
      </c>
      <c r="G14" s="917" t="n">
        <v>1093244</v>
      </c>
      <c r="H14" s="917" t="n">
        <v>4271407</v>
      </c>
      <c r="I14" s="917" t="n">
        <v>1169435</v>
      </c>
      <c r="J14" s="917" t="n">
        <v>1775315</v>
      </c>
      <c r="K14" s="917" t="n">
        <v>1069876</v>
      </c>
      <c r="L14" s="917" t="n">
        <v>1057134</v>
      </c>
      <c r="M14" s="917" t="n">
        <v>402426</v>
      </c>
      <c r="N14" s="917" t="n">
        <v>1950604</v>
      </c>
      <c r="O14" s="917" t="n">
        <v>2247490</v>
      </c>
      <c r="P14" s="917" t="n">
        <v>1583955</v>
      </c>
      <c r="Q14" s="917" t="n">
        <v>2894249</v>
      </c>
      <c r="R14" s="917" t="n">
        <v>3438641</v>
      </c>
      <c r="S14" s="917" t="n">
        <v>520971</v>
      </c>
      <c r="T14" s="917" t="n">
        <v>488583</v>
      </c>
      <c r="U14" s="917" t="n">
        <v>97491</v>
      </c>
      <c r="V14" s="917" t="n">
        <v>26892127</v>
      </c>
    </row>
    <row r="15">
      <c r="A15" s="205" t="inlineStr">
        <is>
          <t>October 2014</t>
        </is>
      </c>
      <c r="B15" s="917" t="n">
        <v>176020</v>
      </c>
      <c r="C15" s="917" t="n">
        <v>58675</v>
      </c>
      <c r="D15" s="917" t="n">
        <v>2347383</v>
      </c>
      <c r="E15" s="917" t="n">
        <v>92877</v>
      </c>
      <c r="F15" s="917" t="n">
        <v>156256</v>
      </c>
      <c r="G15" s="917" t="n">
        <v>1097393</v>
      </c>
      <c r="H15" s="917" t="n">
        <v>4273008</v>
      </c>
      <c r="I15" s="917" t="n">
        <v>1168777</v>
      </c>
      <c r="J15" s="917" t="n">
        <v>1779273</v>
      </c>
      <c r="K15" s="917" t="n">
        <v>1071208</v>
      </c>
      <c r="L15" s="917" t="n">
        <v>1056146</v>
      </c>
      <c r="M15" s="917" t="n">
        <v>402339</v>
      </c>
      <c r="N15" s="917" t="n">
        <v>1957542</v>
      </c>
      <c r="O15" s="917" t="n">
        <v>2250103</v>
      </c>
      <c r="P15" s="917" t="n">
        <v>1578449</v>
      </c>
      <c r="Q15" s="917" t="n">
        <v>2891568</v>
      </c>
      <c r="R15" s="917" t="n">
        <v>3437878</v>
      </c>
      <c r="S15" s="917" t="n">
        <v>523690</v>
      </c>
      <c r="T15" s="917" t="n">
        <v>489885</v>
      </c>
      <c r="U15" s="917" t="n">
        <v>97699</v>
      </c>
      <c r="V15" s="917" t="n">
        <v>26906169</v>
      </c>
    </row>
    <row r="16">
      <c r="A16" s="205" t="inlineStr">
        <is>
          <t>November 2014</t>
        </is>
      </c>
      <c r="B16" s="917" t="n">
        <v>177002</v>
      </c>
      <c r="C16" s="917" t="n">
        <v>58750</v>
      </c>
      <c r="D16" s="917" t="n">
        <v>2355064</v>
      </c>
      <c r="E16" s="917" t="n">
        <v>93182</v>
      </c>
      <c r="F16" s="917" t="n">
        <v>156820</v>
      </c>
      <c r="G16" s="917" t="n">
        <v>1104660</v>
      </c>
      <c r="H16" s="917" t="n">
        <v>4289831</v>
      </c>
      <c r="I16" s="917" t="n">
        <v>1173413</v>
      </c>
      <c r="J16" s="917" t="n">
        <v>1789505</v>
      </c>
      <c r="K16" s="917" t="n">
        <v>1075709</v>
      </c>
      <c r="L16" s="917" t="n">
        <v>1058097</v>
      </c>
      <c r="M16" s="917" t="n">
        <v>403228</v>
      </c>
      <c r="N16" s="917" t="n">
        <v>1968659</v>
      </c>
      <c r="O16" s="917" t="n">
        <v>2259100</v>
      </c>
      <c r="P16" s="917" t="n">
        <v>1578004</v>
      </c>
      <c r="Q16" s="917" t="n">
        <v>2895515</v>
      </c>
      <c r="R16" s="917" t="n">
        <v>3448268</v>
      </c>
      <c r="S16" s="917" t="n">
        <v>526409</v>
      </c>
      <c r="T16" s="917" t="n">
        <v>491726</v>
      </c>
      <c r="U16" s="917" t="n">
        <v>98015</v>
      </c>
      <c r="V16" s="917" t="n">
        <v>27000958</v>
      </c>
    </row>
    <row r="17">
      <c r="A17" s="205" t="inlineStr">
        <is>
          <t>December 2014</t>
        </is>
      </c>
      <c r="B17" s="917" t="n">
        <v>178028</v>
      </c>
      <c r="C17" s="917" t="n">
        <v>58391</v>
      </c>
      <c r="D17" s="917" t="n">
        <v>2317834</v>
      </c>
      <c r="E17" s="917" t="n">
        <v>93448</v>
      </c>
      <c r="F17" s="917" t="n">
        <v>156531</v>
      </c>
      <c r="G17" s="917" t="n">
        <v>1084425</v>
      </c>
      <c r="H17" s="917" t="n">
        <v>4307019</v>
      </c>
      <c r="I17" s="917" t="n">
        <v>1176347</v>
      </c>
      <c r="J17" s="917" t="n">
        <v>1794077</v>
      </c>
      <c r="K17" s="917" t="n">
        <v>1079444</v>
      </c>
      <c r="L17" s="917" t="n">
        <v>1058427</v>
      </c>
      <c r="M17" s="917" t="n">
        <v>403689</v>
      </c>
      <c r="N17" s="917" t="n">
        <v>1973548</v>
      </c>
      <c r="O17" s="917" t="n">
        <v>2266343</v>
      </c>
      <c r="P17" s="917" t="n">
        <v>1575803</v>
      </c>
      <c r="Q17" s="917" t="n">
        <v>2898731</v>
      </c>
      <c r="R17" s="917" t="n">
        <v>3456646</v>
      </c>
      <c r="S17" s="917" t="n">
        <v>528625</v>
      </c>
      <c r="T17" s="917" t="n">
        <v>492350</v>
      </c>
      <c r="U17" s="917" t="n">
        <v>98580</v>
      </c>
      <c r="V17" s="917" t="n">
        <v>26998286</v>
      </c>
    </row>
    <row r="18">
      <c r="A18" s="205" t="inlineStr">
        <is>
          <t>January 2015</t>
        </is>
      </c>
      <c r="B18" s="917" t="n">
        <v>178603</v>
      </c>
      <c r="C18" s="917" t="n">
        <v>58458</v>
      </c>
      <c r="D18" s="917" t="n">
        <v>2358927</v>
      </c>
      <c r="E18" s="917" t="n">
        <v>93625</v>
      </c>
      <c r="F18" s="917" t="n">
        <v>157927</v>
      </c>
      <c r="G18" s="917" t="n">
        <v>1117623</v>
      </c>
      <c r="H18" s="917" t="n">
        <v>4325847</v>
      </c>
      <c r="I18" s="917" t="n">
        <v>1183740</v>
      </c>
      <c r="J18" s="917" t="n">
        <v>1805912</v>
      </c>
      <c r="K18" s="917" t="n">
        <v>1083161</v>
      </c>
      <c r="L18" s="917" t="n">
        <v>1060588</v>
      </c>
      <c r="M18" s="917" t="n">
        <v>405182</v>
      </c>
      <c r="N18" s="917" t="n">
        <v>1980759</v>
      </c>
      <c r="O18" s="917" t="n">
        <v>2279879</v>
      </c>
      <c r="P18" s="917" t="n">
        <v>1573725</v>
      </c>
      <c r="Q18" s="917" t="n">
        <v>2901669</v>
      </c>
      <c r="R18" s="917" t="n">
        <v>3468093</v>
      </c>
      <c r="S18" s="917" t="n">
        <v>530428</v>
      </c>
      <c r="T18" s="917" t="n">
        <v>494311</v>
      </c>
      <c r="U18" s="917" t="n">
        <v>99116</v>
      </c>
      <c r="V18" s="917" t="n">
        <v>27157573</v>
      </c>
    </row>
    <row r="19">
      <c r="A19" s="205" t="inlineStr">
        <is>
          <t>February 2015</t>
        </is>
      </c>
      <c r="B19" s="917" t="n">
        <v>178621</v>
      </c>
      <c r="C19" s="917" t="n">
        <v>57880</v>
      </c>
      <c r="D19" s="917" t="n">
        <v>2364907</v>
      </c>
      <c r="E19" s="917" t="n">
        <v>93778</v>
      </c>
      <c r="F19" s="917" t="n">
        <v>158501</v>
      </c>
      <c r="G19" s="917" t="n">
        <v>1119773</v>
      </c>
      <c r="H19" s="917" t="n">
        <v>4336022</v>
      </c>
      <c r="I19" s="917" t="n">
        <v>1187701</v>
      </c>
      <c r="J19" s="917" t="n">
        <v>1807320</v>
      </c>
      <c r="K19" s="917" t="n">
        <v>1089437</v>
      </c>
      <c r="L19" s="917" t="n">
        <v>1061180</v>
      </c>
      <c r="M19" s="917" t="n">
        <v>405416</v>
      </c>
      <c r="N19" s="917" t="n">
        <v>1992950</v>
      </c>
      <c r="O19" s="917" t="n">
        <v>2288539</v>
      </c>
      <c r="P19" s="917" t="n">
        <v>1569097</v>
      </c>
      <c r="Q19" s="917" t="n">
        <v>2901169</v>
      </c>
      <c r="R19" s="917" t="n">
        <v>3474682</v>
      </c>
      <c r="S19" s="917" t="n">
        <v>532809</v>
      </c>
      <c r="T19" s="917" t="n">
        <v>495242</v>
      </c>
      <c r="U19" s="917" t="n">
        <v>99475</v>
      </c>
      <c r="V19" s="917" t="n">
        <v>27214499</v>
      </c>
    </row>
    <row r="20">
      <c r="A20" s="205" t="inlineStr">
        <is>
          <t>March 2015</t>
        </is>
      </c>
      <c r="B20" s="917" t="n">
        <v>178987</v>
      </c>
      <c r="C20" s="917" t="n">
        <v>57636</v>
      </c>
      <c r="D20" s="917" t="n">
        <v>2367842</v>
      </c>
      <c r="E20" s="917" t="n">
        <v>94093</v>
      </c>
      <c r="F20" s="917" t="n">
        <v>158988</v>
      </c>
      <c r="G20" s="917" t="n">
        <v>1126149</v>
      </c>
      <c r="H20" s="917" t="n">
        <v>4347421</v>
      </c>
      <c r="I20" s="917" t="n">
        <v>1191409</v>
      </c>
      <c r="J20" s="917" t="n">
        <v>1815637</v>
      </c>
      <c r="K20" s="917" t="n">
        <v>1095568</v>
      </c>
      <c r="L20" s="917" t="n">
        <v>1062977</v>
      </c>
      <c r="M20" s="917" t="n">
        <v>406721</v>
      </c>
      <c r="N20" s="917" t="n">
        <v>2008036</v>
      </c>
      <c r="O20" s="917" t="n">
        <v>2301315</v>
      </c>
      <c r="P20" s="917" t="n">
        <v>1565246</v>
      </c>
      <c r="Q20" s="917" t="n">
        <v>2903120</v>
      </c>
      <c r="R20" s="917" t="n">
        <v>3481996</v>
      </c>
      <c r="S20" s="917" t="n">
        <v>534688</v>
      </c>
      <c r="T20" s="917" t="n">
        <v>496790</v>
      </c>
      <c r="U20" s="917" t="n">
        <v>99923</v>
      </c>
      <c r="V20" s="917" t="n">
        <v>27294543</v>
      </c>
    </row>
    <row r="21">
      <c r="A21" s="205" t="inlineStr">
        <is>
          <t>April 2015</t>
        </is>
      </c>
      <c r="B21" s="917" t="n">
        <v>179859</v>
      </c>
      <c r="C21" s="917" t="n">
        <v>55897</v>
      </c>
      <c r="D21" s="917" t="n">
        <v>2370463</v>
      </c>
      <c r="E21" s="917" t="n">
        <v>92731</v>
      </c>
      <c r="F21" s="917" t="n">
        <v>158857</v>
      </c>
      <c r="G21" s="917" t="n">
        <v>1132002</v>
      </c>
      <c r="H21" s="917" t="n">
        <v>4341372</v>
      </c>
      <c r="I21" s="917" t="n">
        <v>1189319</v>
      </c>
      <c r="J21" s="917" t="n">
        <v>1829538</v>
      </c>
      <c r="K21" s="917" t="n">
        <v>1095929</v>
      </c>
      <c r="L21" s="917" t="n">
        <v>1074624</v>
      </c>
      <c r="M21" s="917" t="n">
        <v>408254</v>
      </c>
      <c r="N21" s="917" t="n">
        <v>2020610</v>
      </c>
      <c r="O21" s="917" t="n">
        <v>2292050</v>
      </c>
      <c r="P21" s="917" t="n">
        <v>1563235</v>
      </c>
      <c r="Q21" s="917" t="n">
        <v>2904107</v>
      </c>
      <c r="R21" s="917" t="n">
        <v>3497763</v>
      </c>
      <c r="S21" s="917" t="n">
        <v>535741</v>
      </c>
      <c r="T21" s="917" t="n">
        <v>497816</v>
      </c>
      <c r="U21" s="917" t="n">
        <v>100486</v>
      </c>
      <c r="V21" s="917" t="n">
        <v>27340654</v>
      </c>
    </row>
    <row r="22">
      <c r="A22" s="205" t="inlineStr">
        <is>
          <t>May 2015</t>
        </is>
      </c>
      <c r="B22" s="917" t="n">
        <v>180610</v>
      </c>
      <c r="C22" s="917" t="n">
        <v>55443</v>
      </c>
      <c r="D22" s="917" t="n">
        <v>2370582</v>
      </c>
      <c r="E22" s="917" t="n">
        <v>93205</v>
      </c>
      <c r="F22" s="917" t="n">
        <v>159168</v>
      </c>
      <c r="G22" s="917" t="n">
        <v>1136838</v>
      </c>
      <c r="H22" s="917" t="n">
        <v>4351394</v>
      </c>
      <c r="I22" s="917" t="n">
        <v>1192362</v>
      </c>
      <c r="J22" s="917" t="n">
        <v>1838931</v>
      </c>
      <c r="K22" s="917" t="n">
        <v>1099678</v>
      </c>
      <c r="L22" s="917" t="n">
        <v>1075060</v>
      </c>
      <c r="M22" s="917" t="n">
        <v>408890</v>
      </c>
      <c r="N22" s="917" t="n">
        <v>2027810</v>
      </c>
      <c r="O22" s="917" t="n">
        <v>2295487</v>
      </c>
      <c r="P22" s="917" t="n">
        <v>1569710</v>
      </c>
      <c r="Q22" s="917" t="n">
        <v>2900585</v>
      </c>
      <c r="R22" s="917" t="n">
        <v>3504968</v>
      </c>
      <c r="S22" s="917" t="n">
        <v>538501</v>
      </c>
      <c r="T22" s="917" t="n">
        <v>498657</v>
      </c>
      <c r="U22" s="917" t="n">
        <v>101096</v>
      </c>
      <c r="V22" s="917" t="n">
        <v>27398974</v>
      </c>
    </row>
    <row r="23">
      <c r="A23" s="205" t="inlineStr">
        <is>
          <t>June 2015</t>
        </is>
      </c>
      <c r="B23" s="917" t="n">
        <v>181683</v>
      </c>
      <c r="C23" s="917" t="n">
        <v>54872</v>
      </c>
      <c r="D23" s="917" t="n">
        <v>2375700</v>
      </c>
      <c r="E23" s="917" t="n">
        <v>93850</v>
      </c>
      <c r="F23" s="917" t="n">
        <v>160027</v>
      </c>
      <c r="G23" s="917" t="n">
        <v>1143893</v>
      </c>
      <c r="H23" s="917" t="n">
        <v>4365722</v>
      </c>
      <c r="I23" s="917" t="n">
        <v>1198270</v>
      </c>
      <c r="J23" s="917" t="n">
        <v>1850234</v>
      </c>
      <c r="K23" s="917" t="n">
        <v>1105687</v>
      </c>
      <c r="L23" s="917" t="n">
        <v>1079142</v>
      </c>
      <c r="M23" s="917" t="n">
        <v>410606</v>
      </c>
      <c r="N23" s="917" t="n">
        <v>2037582</v>
      </c>
      <c r="O23" s="917" t="n">
        <v>2293723</v>
      </c>
      <c r="P23" s="917" t="n">
        <v>1548667</v>
      </c>
      <c r="Q23" s="917" t="n">
        <v>2903625</v>
      </c>
      <c r="R23" s="917" t="n">
        <v>3517935</v>
      </c>
      <c r="S23" s="917" t="n">
        <v>541917</v>
      </c>
      <c r="T23" s="917" t="n">
        <v>499535</v>
      </c>
      <c r="U23" s="917" t="n">
        <v>98645</v>
      </c>
      <c r="V23" s="917" t="n">
        <v>27461315</v>
      </c>
    </row>
    <row r="24">
      <c r="A24" s="205" t="inlineStr">
        <is>
          <t>July 2015</t>
        </is>
      </c>
      <c r="B24" s="917" t="n">
        <v>182308</v>
      </c>
      <c r="C24" s="917" t="n">
        <v>54178</v>
      </c>
      <c r="D24" s="917" t="n">
        <v>2376930</v>
      </c>
      <c r="E24" s="917" t="n">
        <v>94440</v>
      </c>
      <c r="F24" s="917" t="n">
        <v>160569</v>
      </c>
      <c r="G24" s="917" t="n">
        <v>1147204</v>
      </c>
      <c r="H24" s="917" t="n">
        <v>4374058</v>
      </c>
      <c r="I24" s="917" t="n">
        <v>1200503</v>
      </c>
      <c r="J24" s="917" t="n">
        <v>1859857</v>
      </c>
      <c r="K24" s="917" t="n">
        <v>1110183</v>
      </c>
      <c r="L24" s="917" t="n">
        <v>1080847</v>
      </c>
      <c r="M24" s="917" t="n">
        <v>412067</v>
      </c>
      <c r="N24" s="917" t="n">
        <v>2044338</v>
      </c>
      <c r="O24" s="917" t="n">
        <v>2303790</v>
      </c>
      <c r="P24" s="917" t="n">
        <v>1542870</v>
      </c>
      <c r="Q24" s="917" t="n">
        <v>2904590</v>
      </c>
      <c r="R24" s="917" t="n">
        <v>3522716</v>
      </c>
      <c r="S24" s="917" t="n">
        <v>544221</v>
      </c>
      <c r="T24" s="917" t="n">
        <v>501492</v>
      </c>
      <c r="U24" s="917" t="n">
        <v>102124</v>
      </c>
      <c r="V24" s="917" t="n">
        <v>27519284</v>
      </c>
    </row>
    <row r="25">
      <c r="A25" s="205" t="inlineStr">
        <is>
          <t>August 2015</t>
        </is>
      </c>
      <c r="B25" s="917" t="n">
        <v>182123</v>
      </c>
      <c r="C25" s="917" t="n">
        <v>53552</v>
      </c>
      <c r="D25" s="917" t="n">
        <v>2377116</v>
      </c>
      <c r="E25" s="917" t="n">
        <v>94710</v>
      </c>
      <c r="F25" s="917" t="n">
        <v>160929</v>
      </c>
      <c r="G25" s="917" t="n">
        <v>1150788</v>
      </c>
      <c r="H25" s="917" t="n">
        <v>4380718</v>
      </c>
      <c r="I25" s="917" t="n">
        <v>1204205</v>
      </c>
      <c r="J25" s="917" t="n">
        <v>1866899</v>
      </c>
      <c r="K25" s="917" t="n">
        <v>1113352</v>
      </c>
      <c r="L25" s="917" t="n">
        <v>1079474</v>
      </c>
      <c r="M25" s="917" t="n">
        <v>412836</v>
      </c>
      <c r="N25" s="917" t="n">
        <v>2049054</v>
      </c>
      <c r="O25" s="917" t="n">
        <v>2309912</v>
      </c>
      <c r="P25" s="917" t="n">
        <v>1539729</v>
      </c>
      <c r="Q25" s="917" t="n">
        <v>2903446</v>
      </c>
      <c r="R25" s="917" t="n">
        <v>3528725</v>
      </c>
      <c r="S25" s="917" t="n">
        <v>546601</v>
      </c>
      <c r="T25" s="917" t="n">
        <v>502341</v>
      </c>
      <c r="U25" s="917" t="n">
        <v>102597</v>
      </c>
      <c r="V25" s="917" t="n">
        <v>27559106</v>
      </c>
    </row>
    <row r="26">
      <c r="A26" s="205" t="inlineStr">
        <is>
          <t>September 2015</t>
        </is>
      </c>
      <c r="B26" s="917" t="n">
        <v>182155</v>
      </c>
      <c r="C26" s="917" t="n">
        <v>53020</v>
      </c>
      <c r="D26" s="917" t="n">
        <v>2380342</v>
      </c>
      <c r="E26" s="917" t="n">
        <v>95186</v>
      </c>
      <c r="F26" s="917" t="n">
        <v>161304</v>
      </c>
      <c r="G26" s="917" t="n">
        <v>1154560</v>
      </c>
      <c r="H26" s="917" t="n">
        <v>4389412</v>
      </c>
      <c r="I26" s="917" t="n">
        <v>1207000</v>
      </c>
      <c r="J26" s="917" t="n">
        <v>1874010</v>
      </c>
      <c r="K26" s="917" t="n">
        <v>1116675</v>
      </c>
      <c r="L26" s="917" t="n">
        <v>1079844</v>
      </c>
      <c r="M26" s="917" t="n">
        <v>413924</v>
      </c>
      <c r="N26" s="917" t="n">
        <v>2057349</v>
      </c>
      <c r="O26" s="917" t="n">
        <v>2313737</v>
      </c>
      <c r="P26" s="917" t="n">
        <v>1537839</v>
      </c>
      <c r="Q26" s="917" t="n">
        <v>2906331</v>
      </c>
      <c r="R26" s="917" t="n">
        <v>3534715</v>
      </c>
      <c r="S26" s="917" t="n">
        <v>549388</v>
      </c>
      <c r="T26" s="917" t="n">
        <v>503423</v>
      </c>
      <c r="U26" s="917" t="n">
        <v>102856</v>
      </c>
      <c r="V26" s="917" t="n">
        <v>27613070</v>
      </c>
    </row>
    <row r="27">
      <c r="A27" s="205" t="inlineStr">
        <is>
          <t>October 2015</t>
        </is>
      </c>
      <c r="B27" s="917" t="n">
        <v>182211</v>
      </c>
      <c r="C27" s="917" t="n">
        <v>52511</v>
      </c>
      <c r="D27" s="917" t="n">
        <v>2382257</v>
      </c>
      <c r="E27" s="917" t="n">
        <v>95803</v>
      </c>
      <c r="F27" s="917" t="n">
        <v>161690</v>
      </c>
      <c r="G27" s="917" t="n">
        <v>1157711</v>
      </c>
      <c r="H27" s="917" t="n">
        <v>4397971</v>
      </c>
      <c r="I27" s="917" t="n">
        <v>1210459</v>
      </c>
      <c r="J27" s="917" t="n">
        <v>1882680</v>
      </c>
      <c r="K27" s="917" t="n">
        <v>1120026</v>
      </c>
      <c r="L27" s="917" t="n">
        <v>1082608</v>
      </c>
      <c r="M27" s="917" t="n">
        <v>414503</v>
      </c>
      <c r="N27" s="917" t="n">
        <v>2064043</v>
      </c>
      <c r="O27" s="917" t="n">
        <v>2321423</v>
      </c>
      <c r="P27" s="917" t="n">
        <v>1535553</v>
      </c>
      <c r="Q27" s="917" t="n">
        <v>2908393</v>
      </c>
      <c r="R27" s="917" t="n">
        <v>3540718</v>
      </c>
      <c r="S27" s="917" t="n">
        <v>552436</v>
      </c>
      <c r="T27" s="917" t="n">
        <v>505494</v>
      </c>
      <c r="U27" s="917" t="n">
        <v>103321</v>
      </c>
      <c r="V27" s="917" t="n">
        <v>27671808</v>
      </c>
    </row>
    <row r="28">
      <c r="A28" s="205" t="inlineStr">
        <is>
          <t>November 2015</t>
        </is>
      </c>
      <c r="B28" s="917" t="n">
        <v>182262</v>
      </c>
      <c r="C28" s="917" t="n">
        <v>51955</v>
      </c>
      <c r="D28" s="917" t="n">
        <v>2384662</v>
      </c>
      <c r="E28" s="917" t="n">
        <v>96487</v>
      </c>
      <c r="F28" s="917" t="n">
        <v>162124</v>
      </c>
      <c r="G28" s="917" t="n">
        <v>1162508</v>
      </c>
      <c r="H28" s="917" t="n">
        <v>4408422</v>
      </c>
      <c r="I28" s="917" t="n">
        <v>1212669</v>
      </c>
      <c r="J28" s="917" t="n">
        <v>1889868</v>
      </c>
      <c r="K28" s="917" t="n">
        <v>1123088</v>
      </c>
      <c r="L28" s="917" t="n">
        <v>1082331</v>
      </c>
      <c r="M28" s="917" t="n">
        <v>415001</v>
      </c>
      <c r="N28" s="917" t="n">
        <v>2070547</v>
      </c>
      <c r="O28" s="917" t="n">
        <v>2313366</v>
      </c>
      <c r="P28" s="917" t="n">
        <v>1535282</v>
      </c>
      <c r="Q28" s="917" t="n">
        <v>2916059</v>
      </c>
      <c r="R28" s="917" t="n">
        <v>3547303</v>
      </c>
      <c r="S28" s="917" t="n">
        <v>552842</v>
      </c>
      <c r="T28" s="917" t="n">
        <v>506404</v>
      </c>
      <c r="U28" s="917" t="n">
        <v>103759</v>
      </c>
      <c r="V28" s="917" t="n">
        <v>27716938</v>
      </c>
    </row>
    <row r="29">
      <c r="A29" s="205" t="inlineStr">
        <is>
          <t>December 2015</t>
        </is>
      </c>
      <c r="B29" s="917" t="n">
        <v>181806</v>
      </c>
      <c r="C29" s="917" t="n">
        <v>51321</v>
      </c>
      <c r="D29" s="917" t="n">
        <v>2363304</v>
      </c>
      <c r="E29" s="917" t="n">
        <v>97134</v>
      </c>
      <c r="F29" s="917" t="n">
        <v>162516</v>
      </c>
      <c r="G29" s="917" t="n">
        <v>1145061</v>
      </c>
      <c r="H29" s="917" t="n">
        <v>4409640</v>
      </c>
      <c r="I29" s="917" t="n">
        <v>1214173</v>
      </c>
      <c r="J29" s="917" t="n">
        <v>1894847</v>
      </c>
      <c r="K29" s="917" t="n">
        <v>1124498</v>
      </c>
      <c r="L29" s="917" t="n">
        <v>1082172</v>
      </c>
      <c r="M29" s="917" t="n">
        <v>415041</v>
      </c>
      <c r="N29" s="917" t="n">
        <v>2071766</v>
      </c>
      <c r="O29" s="917" t="n">
        <v>2312128</v>
      </c>
      <c r="P29" s="917" t="n">
        <v>1531304</v>
      </c>
      <c r="Q29" s="917" t="n">
        <v>2910852</v>
      </c>
      <c r="R29" s="917" t="n">
        <v>3552508</v>
      </c>
      <c r="S29" s="917" t="n">
        <v>554258</v>
      </c>
      <c r="T29" s="917" t="n">
        <v>506975</v>
      </c>
      <c r="U29" s="917" t="n">
        <v>103884</v>
      </c>
      <c r="V29" s="917" t="n">
        <v>27685188</v>
      </c>
    </row>
    <row r="30">
      <c r="A30" s="205" t="inlineStr">
        <is>
          <t>January 2016</t>
        </is>
      </c>
      <c r="B30" s="917" t="n">
        <v>181837</v>
      </c>
      <c r="C30" s="917" t="n">
        <v>51048</v>
      </c>
      <c r="D30" s="917" t="n">
        <v>2383931</v>
      </c>
      <c r="E30" s="917" t="n">
        <v>97981</v>
      </c>
      <c r="F30" s="917" t="n">
        <v>163338</v>
      </c>
      <c r="G30" s="917" t="n">
        <v>1170549</v>
      </c>
      <c r="H30" s="917" t="n">
        <v>4415083</v>
      </c>
      <c r="I30" s="917" t="n">
        <v>1218964</v>
      </c>
      <c r="J30" s="917" t="n">
        <v>1900352</v>
      </c>
      <c r="K30" s="917" t="n">
        <v>1127000</v>
      </c>
      <c r="L30" s="917" t="n">
        <v>1082972</v>
      </c>
      <c r="M30" s="917" t="n">
        <v>416176</v>
      </c>
      <c r="N30" s="917" t="n">
        <v>2073856</v>
      </c>
      <c r="O30" s="917" t="n">
        <v>2313777</v>
      </c>
      <c r="P30" s="917" t="n">
        <v>1529133</v>
      </c>
      <c r="Q30" s="917" t="n">
        <v>2910858</v>
      </c>
      <c r="R30" s="917" t="n">
        <v>3558579</v>
      </c>
      <c r="S30" s="917" t="n">
        <v>555932</v>
      </c>
      <c r="T30" s="917" t="n">
        <v>507451</v>
      </c>
      <c r="U30" s="917" t="n">
        <v>103717</v>
      </c>
      <c r="V30" s="917" t="n">
        <v>27762533</v>
      </c>
    </row>
    <row r="31">
      <c r="A31" s="205" t="inlineStr">
        <is>
          <t>February 2016</t>
        </is>
      </c>
      <c r="B31" s="917" t="n">
        <v>181911</v>
      </c>
      <c r="C31" s="917" t="n">
        <v>50658</v>
      </c>
      <c r="D31" s="917" t="n">
        <v>2382196</v>
      </c>
      <c r="E31" s="917" t="n">
        <v>98625</v>
      </c>
      <c r="F31" s="917" t="n">
        <v>163122</v>
      </c>
      <c r="G31" s="917" t="n">
        <v>1169713</v>
      </c>
      <c r="H31" s="917" t="n">
        <v>4420261</v>
      </c>
      <c r="I31" s="917" t="n">
        <v>1222116</v>
      </c>
      <c r="J31" s="917" t="n">
        <v>1908113</v>
      </c>
      <c r="K31" s="917" t="n">
        <v>1130303</v>
      </c>
      <c r="L31" s="917" t="n">
        <v>1081728</v>
      </c>
      <c r="M31" s="917" t="n">
        <v>417003</v>
      </c>
      <c r="N31" s="917" t="n">
        <v>2078393</v>
      </c>
      <c r="O31" s="917" t="n">
        <v>2316922</v>
      </c>
      <c r="P31" s="917" t="n">
        <v>1526650</v>
      </c>
      <c r="Q31" s="917" t="n">
        <v>2911980</v>
      </c>
      <c r="R31" s="917" t="n">
        <v>3565892</v>
      </c>
      <c r="S31" s="917" t="n">
        <v>557925</v>
      </c>
      <c r="T31" s="917" t="n">
        <v>509185</v>
      </c>
      <c r="U31" s="917" t="n">
        <v>105351</v>
      </c>
      <c r="V31" s="917" t="n">
        <v>27798048</v>
      </c>
    </row>
    <row r="32">
      <c r="A32" s="205" t="inlineStr">
        <is>
          <t>March 2016</t>
        </is>
      </c>
      <c r="B32" s="917" t="n">
        <v>181823</v>
      </c>
      <c r="C32" s="917" t="n">
        <v>50162</v>
      </c>
      <c r="D32" s="917" t="n">
        <v>2381920</v>
      </c>
      <c r="E32" s="917" t="n">
        <v>99349</v>
      </c>
      <c r="F32" s="917" t="n">
        <v>163380</v>
      </c>
      <c r="G32" s="917" t="n">
        <v>1172093</v>
      </c>
      <c r="H32" s="917" t="n">
        <v>4421910</v>
      </c>
      <c r="I32" s="917" t="n">
        <v>1224879</v>
      </c>
      <c r="J32" s="917" t="n">
        <v>1914704</v>
      </c>
      <c r="K32" s="917" t="n">
        <v>1131493</v>
      </c>
      <c r="L32" s="917" t="n">
        <v>1078923</v>
      </c>
      <c r="M32" s="917" t="n">
        <v>417256</v>
      </c>
      <c r="N32" s="917" t="n">
        <v>2080196</v>
      </c>
      <c r="O32" s="917" t="n">
        <v>2323394</v>
      </c>
      <c r="P32" s="917" t="n">
        <v>1522148</v>
      </c>
      <c r="Q32" s="917" t="n">
        <v>2911570</v>
      </c>
      <c r="R32" s="917" t="n">
        <v>3570120</v>
      </c>
      <c r="S32" s="917" t="n">
        <v>561301</v>
      </c>
      <c r="T32" s="917" t="n">
        <v>509586</v>
      </c>
      <c r="U32" s="917" t="n">
        <v>105380</v>
      </c>
      <c r="V32" s="917" t="n">
        <v>27821586</v>
      </c>
    </row>
    <row r="33">
      <c r="A33" s="205" t="inlineStr">
        <is>
          <t>April 2016</t>
        </is>
      </c>
      <c r="B33" s="917" t="n">
        <v>181701</v>
      </c>
      <c r="C33" s="917" t="n">
        <v>49101</v>
      </c>
      <c r="D33" s="917" t="n">
        <v>2383934</v>
      </c>
      <c r="E33" s="917" t="n">
        <v>99723</v>
      </c>
      <c r="F33" s="917" t="n">
        <v>164057</v>
      </c>
      <c r="G33" s="917" t="n">
        <v>1172104</v>
      </c>
      <c r="H33" s="917" t="n">
        <v>4428439</v>
      </c>
      <c r="I33" s="917" t="n">
        <v>1229955</v>
      </c>
      <c r="J33" s="917" t="n">
        <v>1919654</v>
      </c>
      <c r="K33" s="917" t="n">
        <v>1132647</v>
      </c>
      <c r="L33" s="917" t="n">
        <v>1080299</v>
      </c>
      <c r="M33" s="917" t="n">
        <v>417467</v>
      </c>
      <c r="N33" s="917" t="n">
        <v>2071719</v>
      </c>
      <c r="O33" s="917" t="n">
        <v>2306602</v>
      </c>
      <c r="P33" s="917" t="n">
        <v>1518567</v>
      </c>
      <c r="Q33" s="917" t="n">
        <v>2914722</v>
      </c>
      <c r="R33" s="917" t="n">
        <v>3571960</v>
      </c>
      <c r="S33" s="917" t="n">
        <v>562980</v>
      </c>
      <c r="T33" s="917" t="n">
        <v>510251</v>
      </c>
      <c r="U33" s="917" t="n">
        <v>102975</v>
      </c>
      <c r="V33" s="917" t="n">
        <v>27818856</v>
      </c>
    </row>
    <row r="34">
      <c r="A34" s="205" t="inlineStr">
        <is>
          <t>May 2016</t>
        </is>
      </c>
      <c r="B34" s="917" t="n">
        <v>181562</v>
      </c>
      <c r="C34" s="917" t="n">
        <v>48840</v>
      </c>
      <c r="D34" s="917" t="n">
        <v>2386543</v>
      </c>
      <c r="E34" s="917" t="n">
        <v>100147</v>
      </c>
      <c r="F34" s="917" t="n">
        <v>164708</v>
      </c>
      <c r="G34" s="917" t="n">
        <v>1176418</v>
      </c>
      <c r="H34" s="917" t="n">
        <v>4433633</v>
      </c>
      <c r="I34" s="917" t="n">
        <v>1237841</v>
      </c>
      <c r="J34" s="917" t="n">
        <v>1924796</v>
      </c>
      <c r="K34" s="917" t="n">
        <v>1135097</v>
      </c>
      <c r="L34" s="917" t="n">
        <v>1080414</v>
      </c>
      <c r="M34" s="917" t="n">
        <v>417719</v>
      </c>
      <c r="N34" s="917" t="n">
        <v>2074214</v>
      </c>
      <c r="O34" s="917" t="n">
        <v>2314567</v>
      </c>
      <c r="P34" s="917" t="n">
        <v>1520389</v>
      </c>
      <c r="Q34" s="917" t="n">
        <v>2920174</v>
      </c>
      <c r="R34" s="917" t="n">
        <v>3582415</v>
      </c>
      <c r="S34" s="917" t="n">
        <v>564270</v>
      </c>
      <c r="T34" s="917" t="n">
        <v>510849</v>
      </c>
      <c r="U34" s="917" t="n">
        <v>98846</v>
      </c>
      <c r="V34" s="917" t="n">
        <v>27873444</v>
      </c>
    </row>
    <row r="35">
      <c r="A35" s="205" t="inlineStr">
        <is>
          <t>June 2016</t>
        </is>
      </c>
      <c r="B35" s="917" t="n">
        <v>182012</v>
      </c>
      <c r="C35" s="917" t="n">
        <v>48468</v>
      </c>
      <c r="D35" s="917" t="n">
        <v>2387372</v>
      </c>
      <c r="E35" s="917" t="n">
        <v>100384</v>
      </c>
      <c r="F35" s="917" t="n">
        <v>165364</v>
      </c>
      <c r="G35" s="917" t="n">
        <v>1179528</v>
      </c>
      <c r="H35" s="917" t="n">
        <v>4437327</v>
      </c>
      <c r="I35" s="917" t="n">
        <v>1240894</v>
      </c>
      <c r="J35" s="917" t="n">
        <v>1929918</v>
      </c>
      <c r="K35" s="917" t="n">
        <v>1136756</v>
      </c>
      <c r="L35" s="917" t="n">
        <v>1080609</v>
      </c>
      <c r="M35" s="917" t="n">
        <v>417670</v>
      </c>
      <c r="N35" s="917" t="n">
        <v>2075003</v>
      </c>
      <c r="O35" s="917" t="n">
        <v>2318594</v>
      </c>
      <c r="P35" s="917" t="n">
        <v>1522398</v>
      </c>
      <c r="Q35" s="917" t="n">
        <v>2924625</v>
      </c>
      <c r="R35" s="917" t="n">
        <v>3587756</v>
      </c>
      <c r="S35" s="917" t="n">
        <v>565379</v>
      </c>
      <c r="T35" s="917" t="n">
        <v>511385</v>
      </c>
      <c r="U35" s="917" t="n">
        <v>100413</v>
      </c>
      <c r="V35" s="917" t="n">
        <v>27911854</v>
      </c>
    </row>
    <row r="36">
      <c r="A36" s="205" t="inlineStr">
        <is>
          <t>July 2016</t>
        </is>
      </c>
      <c r="B36" s="917" t="n">
        <v>182106</v>
      </c>
      <c r="C36" s="917" t="n">
        <v>48216</v>
      </c>
      <c r="D36" s="917" t="n">
        <v>2388166</v>
      </c>
      <c r="E36" s="917" t="n">
        <v>100851</v>
      </c>
      <c r="F36" s="917" t="n">
        <v>165806</v>
      </c>
      <c r="G36" s="917" t="n">
        <v>1181871</v>
      </c>
      <c r="H36" s="917" t="n">
        <v>4440504</v>
      </c>
      <c r="I36" s="917" t="n">
        <v>1243947</v>
      </c>
      <c r="J36" s="917" t="n">
        <v>1931996</v>
      </c>
      <c r="K36" s="917" t="n">
        <v>1138934</v>
      </c>
      <c r="L36" s="917" t="n">
        <v>1080110</v>
      </c>
      <c r="M36" s="917" t="n">
        <v>417429</v>
      </c>
      <c r="N36" s="917" t="n">
        <v>2075626</v>
      </c>
      <c r="O36" s="917" t="n">
        <v>2322190</v>
      </c>
      <c r="P36" s="917" t="n">
        <v>1531255</v>
      </c>
      <c r="Q36" s="917" t="n">
        <v>2923520</v>
      </c>
      <c r="R36" s="917" t="n">
        <v>3595101</v>
      </c>
      <c r="S36" s="917" t="n">
        <v>566759</v>
      </c>
      <c r="T36" s="917" t="n">
        <v>511808</v>
      </c>
      <c r="U36" s="917" t="n">
        <v>104536</v>
      </c>
      <c r="V36" s="917" t="n">
        <v>27950733</v>
      </c>
    </row>
    <row r="37">
      <c r="A37" s="205" t="inlineStr">
        <is>
          <t>August 2016</t>
        </is>
      </c>
      <c r="B37" s="917" t="n">
        <v>182383</v>
      </c>
      <c r="C37" s="917" t="n">
        <v>47930</v>
      </c>
      <c r="D37" s="917" t="n">
        <v>2392926</v>
      </c>
      <c r="E37" s="917" t="n">
        <v>101360</v>
      </c>
      <c r="F37" s="917" t="n">
        <v>166218</v>
      </c>
      <c r="G37" s="917" t="n">
        <v>1185390</v>
      </c>
      <c r="H37" s="917" t="n">
        <v>4445005</v>
      </c>
      <c r="I37" s="917" t="n">
        <v>1248376</v>
      </c>
      <c r="J37" s="917" t="n">
        <v>1938232</v>
      </c>
      <c r="K37" s="917" t="n">
        <v>1142094</v>
      </c>
      <c r="L37" s="917" t="n">
        <v>1081740</v>
      </c>
      <c r="M37" s="917" t="n">
        <v>417877</v>
      </c>
      <c r="N37" s="917" t="n">
        <v>2072828</v>
      </c>
      <c r="O37" s="917" t="n">
        <v>2324592</v>
      </c>
      <c r="P37" s="917" t="n">
        <v>1495062</v>
      </c>
      <c r="Q37" s="917" t="n">
        <v>2920570</v>
      </c>
      <c r="R37" s="917" t="n">
        <v>3602619</v>
      </c>
      <c r="S37" s="917" t="n">
        <v>568767</v>
      </c>
      <c r="T37" s="917" t="n">
        <v>513127</v>
      </c>
      <c r="U37" s="917" t="n">
        <v>107391</v>
      </c>
      <c r="V37" s="917" t="n">
        <v>27954486</v>
      </c>
    </row>
    <row r="38">
      <c r="A38" s="205" t="inlineStr">
        <is>
          <t>September 2016</t>
        </is>
      </c>
      <c r="B38" s="917" t="n">
        <v>183116</v>
      </c>
      <c r="C38" s="917" t="n">
        <v>47644</v>
      </c>
      <c r="D38" s="917" t="n">
        <v>2393733</v>
      </c>
      <c r="E38" s="917" t="n">
        <v>101791</v>
      </c>
      <c r="F38" s="917" t="n">
        <v>167100</v>
      </c>
      <c r="G38" s="917" t="n">
        <v>1188997</v>
      </c>
      <c r="H38" s="917" t="n">
        <v>4450946</v>
      </c>
      <c r="I38" s="917" t="n">
        <v>1249811</v>
      </c>
      <c r="J38" s="917" t="n">
        <v>1945693</v>
      </c>
      <c r="K38" s="917" t="n">
        <v>1144309</v>
      </c>
      <c r="L38" s="917" t="n">
        <v>1080102</v>
      </c>
      <c r="M38" s="917" t="n">
        <v>417544</v>
      </c>
      <c r="N38" s="917" t="n">
        <v>2071046</v>
      </c>
      <c r="O38" s="917" t="n">
        <v>2329121</v>
      </c>
      <c r="P38" s="917" t="n">
        <v>1490298</v>
      </c>
      <c r="Q38" s="917" t="n">
        <v>2921333</v>
      </c>
      <c r="R38" s="917" t="n">
        <v>3613187</v>
      </c>
      <c r="S38" s="917" t="n">
        <v>570268</v>
      </c>
      <c r="T38" s="917" t="n">
        <v>514266</v>
      </c>
      <c r="U38" s="917" t="n">
        <v>107779</v>
      </c>
      <c r="V38" s="917" t="n">
        <v>27988083</v>
      </c>
    </row>
    <row r="39">
      <c r="A39" s="205" t="inlineStr">
        <is>
          <t>October 2016</t>
        </is>
      </c>
      <c r="B39" s="917" t="n">
        <v>183099</v>
      </c>
      <c r="C39" s="917" t="n">
        <v>47492</v>
      </c>
      <c r="D39" s="917" t="n">
        <v>2394205</v>
      </c>
      <c r="E39" s="917" t="n">
        <v>102028</v>
      </c>
      <c r="F39" s="917" t="n">
        <v>167619</v>
      </c>
      <c r="G39" s="917" t="n">
        <v>1192077</v>
      </c>
      <c r="H39" s="917" t="n">
        <v>4454801</v>
      </c>
      <c r="I39" s="917" t="n">
        <v>1253701</v>
      </c>
      <c r="J39" s="917" t="n">
        <v>1950522</v>
      </c>
      <c r="K39" s="917" t="n">
        <v>1146054</v>
      </c>
      <c r="L39" s="917" t="n">
        <v>1079702</v>
      </c>
      <c r="M39" s="917" t="n">
        <v>417036</v>
      </c>
      <c r="N39" s="917" t="n">
        <v>2068339</v>
      </c>
      <c r="O39" s="917" t="n">
        <v>2327596</v>
      </c>
      <c r="P39" s="917" t="n">
        <v>1487184</v>
      </c>
      <c r="Q39" s="917" t="n">
        <v>2923988</v>
      </c>
      <c r="R39" s="917" t="n">
        <v>3624462</v>
      </c>
      <c r="S39" s="917" t="n">
        <v>572801</v>
      </c>
      <c r="T39" s="917" t="n">
        <v>515021</v>
      </c>
      <c r="U39" s="917" t="n">
        <v>108247</v>
      </c>
      <c r="V39" s="917" t="n">
        <v>28015973</v>
      </c>
    </row>
    <row r="40">
      <c r="A40" s="205" t="inlineStr">
        <is>
          <t>November 2016</t>
        </is>
      </c>
      <c r="B40" s="917" t="n">
        <v>181994</v>
      </c>
      <c r="C40" s="917" t="n">
        <v>47381</v>
      </c>
      <c r="D40" s="917" t="n">
        <v>2397122</v>
      </c>
      <c r="E40" s="917" t="n">
        <v>102318</v>
      </c>
      <c r="F40" s="917" t="n">
        <v>168250</v>
      </c>
      <c r="G40" s="917" t="n">
        <v>1196053</v>
      </c>
      <c r="H40" s="917" t="n">
        <v>4460944</v>
      </c>
      <c r="I40" s="917" t="n">
        <v>1256856</v>
      </c>
      <c r="J40" s="917" t="n">
        <v>1952377</v>
      </c>
      <c r="K40" s="917" t="n">
        <v>1148217</v>
      </c>
      <c r="L40" s="917" t="n">
        <v>1080004</v>
      </c>
      <c r="M40" s="917" t="n">
        <v>417890</v>
      </c>
      <c r="N40" s="917" t="n">
        <v>2072404</v>
      </c>
      <c r="O40" s="917" t="n">
        <v>2331369</v>
      </c>
      <c r="P40" s="917" t="n">
        <v>1483891</v>
      </c>
      <c r="Q40" s="917" t="n">
        <v>2925210</v>
      </c>
      <c r="R40" s="917" t="n">
        <v>3631181</v>
      </c>
      <c r="S40" s="917" t="n">
        <v>573117</v>
      </c>
      <c r="T40" s="917" t="n">
        <v>515584</v>
      </c>
      <c r="U40" s="917" t="n">
        <v>108742</v>
      </c>
      <c r="V40" s="917" t="n">
        <v>28050902</v>
      </c>
    </row>
    <row r="41">
      <c r="A41" s="205" t="inlineStr">
        <is>
          <t>December 2016</t>
        </is>
      </c>
      <c r="B41" s="917" t="n">
        <v>182356</v>
      </c>
      <c r="C41" s="917" t="n">
        <v>47235</v>
      </c>
      <c r="D41" s="917" t="n">
        <v>2403450</v>
      </c>
      <c r="E41" s="917" t="n">
        <v>102511</v>
      </c>
      <c r="F41" s="917" t="n">
        <v>168633</v>
      </c>
      <c r="G41" s="917" t="n">
        <v>1196697</v>
      </c>
      <c r="H41" s="917" t="n">
        <v>4465831</v>
      </c>
      <c r="I41" s="917" t="n">
        <v>1258030</v>
      </c>
      <c r="J41" s="917" t="n">
        <v>1959583</v>
      </c>
      <c r="K41" s="917" t="n">
        <v>1150918</v>
      </c>
      <c r="L41" s="917" t="n">
        <v>1079349</v>
      </c>
      <c r="M41" s="917" t="n">
        <v>417828</v>
      </c>
      <c r="N41" s="917" t="n">
        <v>2074978</v>
      </c>
      <c r="O41" s="917" t="n">
        <v>2334868</v>
      </c>
      <c r="P41" s="917" t="n">
        <v>1481895</v>
      </c>
      <c r="Q41" s="917" t="n">
        <v>2923314</v>
      </c>
      <c r="R41" s="917" t="n">
        <v>3635828</v>
      </c>
      <c r="S41" s="917" t="n">
        <v>574098</v>
      </c>
      <c r="T41" s="917" t="n">
        <v>516188</v>
      </c>
      <c r="U41" s="917" t="n">
        <v>109730</v>
      </c>
      <c r="V41" s="917" t="n">
        <v>28083321</v>
      </c>
    </row>
    <row r="42">
      <c r="A42" s="205" t="inlineStr">
        <is>
          <t>January 2017</t>
        </is>
      </c>
      <c r="B42" s="917" t="n">
        <v>182519</v>
      </c>
      <c r="C42" s="917" t="n">
        <v>46840</v>
      </c>
      <c r="D42" s="917" t="n">
        <v>2398266</v>
      </c>
      <c r="E42" s="917" t="n">
        <v>102606</v>
      </c>
      <c r="F42" s="917" t="n">
        <v>169106</v>
      </c>
      <c r="G42" s="917" t="n">
        <v>1197414</v>
      </c>
      <c r="H42" s="917" t="n">
        <v>4468451</v>
      </c>
      <c r="I42" s="917" t="n">
        <v>1258986</v>
      </c>
      <c r="J42" s="917" t="n">
        <v>1963384</v>
      </c>
      <c r="K42" s="917" t="n">
        <v>1152083</v>
      </c>
      <c r="L42" s="917" t="n">
        <v>1077221</v>
      </c>
      <c r="M42" s="917" t="n">
        <v>418049</v>
      </c>
      <c r="N42" s="917" t="n">
        <v>2075973</v>
      </c>
      <c r="O42" s="917" t="n">
        <v>2335093</v>
      </c>
      <c r="P42" s="917" t="n">
        <v>1479170</v>
      </c>
      <c r="Q42" s="917" t="n">
        <v>2923638</v>
      </c>
      <c r="R42" s="917" t="n">
        <v>3641052</v>
      </c>
      <c r="S42" s="917" t="n">
        <v>575814</v>
      </c>
      <c r="T42" s="917" t="n">
        <v>516205</v>
      </c>
      <c r="U42" s="917" t="n">
        <v>110311</v>
      </c>
      <c r="V42" s="917" t="n">
        <v>28092182</v>
      </c>
    </row>
    <row r="43">
      <c r="A43" s="205" t="inlineStr">
        <is>
          <t>February 2017</t>
        </is>
      </c>
      <c r="B43" s="917" t="n">
        <v>182547</v>
      </c>
      <c r="C43" s="917" t="n">
        <v>46922</v>
      </c>
      <c r="D43" s="917" t="n">
        <v>2401282</v>
      </c>
      <c r="E43" s="917" t="n">
        <v>102755</v>
      </c>
      <c r="F43" s="917" t="n">
        <v>169816</v>
      </c>
      <c r="G43" s="917" t="n">
        <v>1202965</v>
      </c>
      <c r="H43" s="917" t="n">
        <v>4471489</v>
      </c>
      <c r="I43" s="917" t="n">
        <v>1263505</v>
      </c>
      <c r="J43" s="917" t="n">
        <v>1969829</v>
      </c>
      <c r="K43" s="917" t="n">
        <v>1153459</v>
      </c>
      <c r="L43" s="917" t="n">
        <v>1078131</v>
      </c>
      <c r="M43" s="917" t="n">
        <v>418374</v>
      </c>
      <c r="N43" s="917" t="n">
        <v>2079599</v>
      </c>
      <c r="O43" s="917" t="n">
        <v>2337716</v>
      </c>
      <c r="P43" s="917" t="n">
        <v>1478149</v>
      </c>
      <c r="Q43" s="917" t="n">
        <v>2922903</v>
      </c>
      <c r="R43" s="917" t="n">
        <v>3646525</v>
      </c>
      <c r="S43" s="917" t="n">
        <v>578930</v>
      </c>
      <c r="T43" s="917" t="n">
        <v>516671</v>
      </c>
      <c r="U43" s="917" t="n">
        <v>110767</v>
      </c>
      <c r="V43" s="917" t="n">
        <v>28132334</v>
      </c>
    </row>
    <row r="44">
      <c r="A44" s="205" t="inlineStr">
        <is>
          <t>March 2017</t>
        </is>
      </c>
      <c r="B44" s="917" t="n">
        <v>182762</v>
      </c>
      <c r="C44" s="917" t="n">
        <v>47077</v>
      </c>
      <c r="D44" s="917" t="n">
        <v>2403419</v>
      </c>
      <c r="E44" s="917" t="n">
        <v>102863</v>
      </c>
      <c r="F44" s="917" t="n">
        <v>170366</v>
      </c>
      <c r="G44" s="917" t="n">
        <v>1207736</v>
      </c>
      <c r="H44" s="917" t="n">
        <v>4470278</v>
      </c>
      <c r="I44" s="917" t="n">
        <v>1271766</v>
      </c>
      <c r="J44" s="917" t="n">
        <v>1975508</v>
      </c>
      <c r="K44" s="917" t="n">
        <v>1155277</v>
      </c>
      <c r="L44" s="917" t="n">
        <v>1077356</v>
      </c>
      <c r="M44" s="917" t="n">
        <v>418529</v>
      </c>
      <c r="N44" s="917" t="n">
        <v>2084092</v>
      </c>
      <c r="O44" s="917" t="n">
        <v>2343859</v>
      </c>
      <c r="P44" s="917" t="n">
        <v>1478386</v>
      </c>
      <c r="Q44" s="917" t="n">
        <v>2924321</v>
      </c>
      <c r="R44" s="917" t="n">
        <v>3652232</v>
      </c>
      <c r="S44" s="917" t="n">
        <v>578252</v>
      </c>
      <c r="T44" s="917" t="n">
        <v>517867</v>
      </c>
      <c r="U44" s="917" t="n">
        <v>111254</v>
      </c>
      <c r="V44" s="917" t="n">
        <v>28173200</v>
      </c>
    </row>
    <row r="45">
      <c r="A45" s="205" t="inlineStr">
        <is>
          <t>April 2017</t>
        </is>
      </c>
      <c r="B45" s="917" t="n">
        <v>182929</v>
      </c>
      <c r="C45" s="917" t="n">
        <v>46918</v>
      </c>
      <c r="D45" s="917" t="n">
        <v>2404259</v>
      </c>
      <c r="E45" s="917" t="n">
        <v>102963</v>
      </c>
      <c r="F45" s="917" t="n">
        <v>170959</v>
      </c>
      <c r="G45" s="917" t="n">
        <v>1209841</v>
      </c>
      <c r="H45" s="917" t="n">
        <v>4474752</v>
      </c>
      <c r="I45" s="917" t="n">
        <v>1271589</v>
      </c>
      <c r="J45" s="917" t="n">
        <v>1981709</v>
      </c>
      <c r="K45" s="917" t="n">
        <v>1155889</v>
      </c>
      <c r="L45" s="917" t="n">
        <v>1077512</v>
      </c>
      <c r="M45" s="917" t="n">
        <v>418164</v>
      </c>
      <c r="N45" s="917" t="n">
        <v>2087143</v>
      </c>
      <c r="O45" s="917" t="n">
        <v>2350824</v>
      </c>
      <c r="P45" s="917" t="n">
        <v>1479283</v>
      </c>
      <c r="Q45" s="917" t="n">
        <v>2927506</v>
      </c>
      <c r="R45" s="917" t="n">
        <v>3654059</v>
      </c>
      <c r="S45" s="917" t="n">
        <v>579456</v>
      </c>
      <c r="T45" s="917" t="n">
        <v>518132</v>
      </c>
      <c r="U45" s="917" t="n">
        <v>111450</v>
      </c>
      <c r="V45" s="917" t="n">
        <v>28205337</v>
      </c>
    </row>
    <row r="46">
      <c r="A46" s="205" t="inlineStr">
        <is>
          <t>May 2017</t>
        </is>
      </c>
      <c r="B46" s="917" t="n">
        <v>183187</v>
      </c>
      <c r="C46" s="917" t="n">
        <v>46941</v>
      </c>
      <c r="D46" s="917" t="n">
        <v>2406248</v>
      </c>
      <c r="E46" s="917" t="n">
        <v>103078</v>
      </c>
      <c r="F46" s="917" t="n">
        <v>171506</v>
      </c>
      <c r="G46" s="917" t="n">
        <v>1213070</v>
      </c>
      <c r="H46" s="917" t="n">
        <v>4474441</v>
      </c>
      <c r="I46" s="917" t="n">
        <v>1273515</v>
      </c>
      <c r="J46" s="917" t="n">
        <v>1984955</v>
      </c>
      <c r="K46" s="917" t="n">
        <v>1158509</v>
      </c>
      <c r="L46" s="917" t="n">
        <v>1076440</v>
      </c>
      <c r="M46" s="917" t="n">
        <v>418605</v>
      </c>
      <c r="N46" s="917" t="n">
        <v>2098773</v>
      </c>
      <c r="O46" s="917" t="n">
        <v>2358191</v>
      </c>
      <c r="P46" s="917" t="n">
        <v>1479543</v>
      </c>
      <c r="Q46" s="917" t="n">
        <v>2922415</v>
      </c>
      <c r="R46" s="917" t="n">
        <v>3662494</v>
      </c>
      <c r="S46" s="917" t="n">
        <v>581992</v>
      </c>
      <c r="T46" s="917" t="n">
        <v>519656</v>
      </c>
      <c r="U46" s="917" t="n">
        <v>111821</v>
      </c>
      <c r="V46" s="917" t="n">
        <v>28245381</v>
      </c>
    </row>
    <row r="47">
      <c r="A47" s="205" t="inlineStr">
        <is>
          <t>June 2017</t>
        </is>
      </c>
      <c r="B47" s="917" t="n">
        <v>182854</v>
      </c>
      <c r="C47" s="917" t="n">
        <v>46993</v>
      </c>
      <c r="D47" s="917" t="n">
        <v>2408168</v>
      </c>
      <c r="E47" s="917" t="n">
        <v>103236</v>
      </c>
      <c r="F47" s="917" t="n">
        <v>171454</v>
      </c>
      <c r="G47" s="917" t="n">
        <v>1214895</v>
      </c>
      <c r="H47" s="917" t="n">
        <v>4467720</v>
      </c>
      <c r="I47" s="917" t="n">
        <v>1274893</v>
      </c>
      <c r="J47" s="917" t="n">
        <v>1989675</v>
      </c>
      <c r="K47" s="917" t="n">
        <v>1159948</v>
      </c>
      <c r="L47" s="917" t="n">
        <v>1075225</v>
      </c>
      <c r="M47" s="917" t="n">
        <v>418908</v>
      </c>
      <c r="N47" s="917" t="n">
        <v>2102690</v>
      </c>
      <c r="O47" s="917" t="n">
        <v>2363217</v>
      </c>
      <c r="P47" s="917" t="n">
        <v>1488191</v>
      </c>
      <c r="Q47" s="917" t="n">
        <v>2931917</v>
      </c>
      <c r="R47" s="917" t="n">
        <v>3665423</v>
      </c>
      <c r="S47" s="917" t="n">
        <v>581744</v>
      </c>
      <c r="T47" s="917" t="n">
        <v>520239</v>
      </c>
      <c r="U47" s="917" t="n">
        <v>112196</v>
      </c>
      <c r="V47" s="917" t="n">
        <v>28279585</v>
      </c>
    </row>
    <row r="48">
      <c r="A48" s="205" t="inlineStr">
        <is>
          <t>July 2017</t>
        </is>
      </c>
      <c r="B48" s="917" t="n">
        <v>183224</v>
      </c>
      <c r="C48" s="917" t="n">
        <v>47047</v>
      </c>
      <c r="D48" s="917" t="n">
        <v>2410072</v>
      </c>
      <c r="E48" s="917" t="n">
        <v>103480</v>
      </c>
      <c r="F48" s="917" t="n">
        <v>171368</v>
      </c>
      <c r="G48" s="917" t="n">
        <v>1215984</v>
      </c>
      <c r="H48" s="917" t="n">
        <v>4472463</v>
      </c>
      <c r="I48" s="917" t="n">
        <v>1276866</v>
      </c>
      <c r="J48" s="917" t="n">
        <v>1995144</v>
      </c>
      <c r="K48" s="917" t="n">
        <v>1158907</v>
      </c>
      <c r="L48" s="917" t="n">
        <v>1075107</v>
      </c>
      <c r="M48" s="917" t="n">
        <v>418941</v>
      </c>
      <c r="N48" s="917" t="n">
        <v>2106838</v>
      </c>
      <c r="O48" s="917" t="n">
        <v>2367010</v>
      </c>
      <c r="P48" s="917" t="n">
        <v>1481612</v>
      </c>
      <c r="Q48" s="917" t="n">
        <v>2934480</v>
      </c>
      <c r="R48" s="917" t="n">
        <v>3666631</v>
      </c>
      <c r="S48" s="917" t="n">
        <v>581958</v>
      </c>
      <c r="T48" s="917" t="n">
        <v>520675</v>
      </c>
      <c r="U48" s="917" t="n">
        <v>112308</v>
      </c>
      <c r="V48" s="917" t="n">
        <v>28300112</v>
      </c>
    </row>
    <row r="49">
      <c r="A49" s="205" t="inlineStr">
        <is>
          <t>August 2017</t>
        </is>
      </c>
      <c r="B49" s="917" t="n">
        <v>183672</v>
      </c>
      <c r="C49" s="917" t="n">
        <v>47177</v>
      </c>
      <c r="D49" s="917" t="n">
        <v>2413287</v>
      </c>
      <c r="E49" s="917" t="n">
        <v>103782</v>
      </c>
      <c r="F49" s="917" t="n">
        <v>171903</v>
      </c>
      <c r="G49" s="917" t="n">
        <v>1218957</v>
      </c>
      <c r="H49" s="917" t="n">
        <v>4478121</v>
      </c>
      <c r="I49" s="917" t="n">
        <v>1280080</v>
      </c>
      <c r="J49" s="917" t="n">
        <v>1999643</v>
      </c>
      <c r="K49" s="917" t="n">
        <v>1160668</v>
      </c>
      <c r="L49" s="917" t="n">
        <v>1076362</v>
      </c>
      <c r="M49" s="917" t="n">
        <v>419949</v>
      </c>
      <c r="N49" s="917" t="n">
        <v>2112423</v>
      </c>
      <c r="O49" s="917" t="n">
        <v>2372975</v>
      </c>
      <c r="P49" s="917" t="n">
        <v>1468997</v>
      </c>
      <c r="Q49" s="917" t="n">
        <v>2938176</v>
      </c>
      <c r="R49" s="917" t="n">
        <v>3671870</v>
      </c>
      <c r="S49" s="917" t="n">
        <v>583565</v>
      </c>
      <c r="T49" s="917" t="n">
        <v>521718</v>
      </c>
      <c r="U49" s="917" t="n">
        <v>112610</v>
      </c>
      <c r="V49" s="917" t="n">
        <v>28335935</v>
      </c>
    </row>
    <row r="50">
      <c r="A50" s="205" t="inlineStr">
        <is>
          <t>September 2017</t>
        </is>
      </c>
      <c r="B50" s="917" t="n">
        <v>183739</v>
      </c>
      <c r="C50" s="917" t="n">
        <v>47234</v>
      </c>
      <c r="D50" s="917" t="n">
        <v>2417123</v>
      </c>
      <c r="E50" s="917" t="n">
        <v>104257</v>
      </c>
      <c r="F50" s="917" t="n">
        <v>172404</v>
      </c>
      <c r="G50" s="917" t="n">
        <v>1221029</v>
      </c>
      <c r="H50" s="917" t="n">
        <v>4482209</v>
      </c>
      <c r="I50" s="917" t="n">
        <v>1285243</v>
      </c>
      <c r="J50" s="917" t="n">
        <v>2003598</v>
      </c>
      <c r="K50" s="917" t="n">
        <v>1162895</v>
      </c>
      <c r="L50" s="917" t="n">
        <v>1077664</v>
      </c>
      <c r="M50" s="917" t="n">
        <v>421004</v>
      </c>
      <c r="N50" s="917" t="n">
        <v>2117455</v>
      </c>
      <c r="O50" s="917" t="n">
        <v>2378880</v>
      </c>
      <c r="P50" s="917" t="n">
        <v>1467886</v>
      </c>
      <c r="Q50" s="917" t="n">
        <v>2931251</v>
      </c>
      <c r="R50" s="917" t="n">
        <v>3678839</v>
      </c>
      <c r="S50" s="917" t="n">
        <v>584691</v>
      </c>
      <c r="T50" s="917" t="n">
        <v>522966</v>
      </c>
      <c r="U50" s="917" t="n">
        <v>112974</v>
      </c>
      <c r="V50" s="917" t="n">
        <v>28373344</v>
      </c>
    </row>
    <row r="51">
      <c r="A51" s="205" t="inlineStr">
        <is>
          <t>October 2017</t>
        </is>
      </c>
      <c r="B51" s="917" t="n">
        <v>183967</v>
      </c>
      <c r="C51" s="917" t="n">
        <v>47221</v>
      </c>
      <c r="D51" s="917" t="n">
        <v>2420570</v>
      </c>
      <c r="E51" s="917" t="n">
        <v>104635</v>
      </c>
      <c r="F51" s="917" t="n">
        <v>172799</v>
      </c>
      <c r="G51" s="917" t="n">
        <v>1222784</v>
      </c>
      <c r="H51" s="917" t="n">
        <v>4480662</v>
      </c>
      <c r="I51" s="917" t="n">
        <v>1287572</v>
      </c>
      <c r="J51" s="917" t="n">
        <v>2004865</v>
      </c>
      <c r="K51" s="917" t="n">
        <v>1165026</v>
      </c>
      <c r="L51" s="917" t="n">
        <v>1078395</v>
      </c>
      <c r="M51" s="917" t="n">
        <v>421550</v>
      </c>
      <c r="N51" s="917" t="n">
        <v>2121140</v>
      </c>
      <c r="O51" s="917" t="n">
        <v>2389701</v>
      </c>
      <c r="P51" s="917" t="n">
        <v>1468362</v>
      </c>
      <c r="Q51" s="917" t="n">
        <v>2930742</v>
      </c>
      <c r="R51" s="917" t="n">
        <v>3683286</v>
      </c>
      <c r="S51" s="917" t="n">
        <v>585686</v>
      </c>
      <c r="T51" s="917" t="n">
        <v>523051</v>
      </c>
      <c r="U51" s="917" t="n">
        <v>113091</v>
      </c>
      <c r="V51" s="917" t="n">
        <v>28405106</v>
      </c>
    </row>
    <row r="52">
      <c r="A52" s="205" t="inlineStr">
        <is>
          <t>November 2017</t>
        </is>
      </c>
      <c r="B52" s="917" t="n">
        <v>184385</v>
      </c>
      <c r="C52" s="917" t="n">
        <v>47223</v>
      </c>
      <c r="D52" s="917" t="n">
        <v>2423640</v>
      </c>
      <c r="E52" s="917" t="n">
        <v>104664</v>
      </c>
      <c r="F52" s="917" t="n">
        <v>173136</v>
      </c>
      <c r="G52" s="917" t="n">
        <v>1223871</v>
      </c>
      <c r="H52" s="917" t="n">
        <v>4479327</v>
      </c>
      <c r="I52" s="917" t="n">
        <v>1291503</v>
      </c>
      <c r="J52" s="917" t="n">
        <v>2007996</v>
      </c>
      <c r="K52" s="917" t="n">
        <v>1166454</v>
      </c>
      <c r="L52" s="917" t="n">
        <v>1078602</v>
      </c>
      <c r="M52" s="917" t="n">
        <v>422058</v>
      </c>
      <c r="N52" s="917" t="n">
        <v>2123749</v>
      </c>
      <c r="O52" s="917" t="n">
        <v>2397034</v>
      </c>
      <c r="P52" s="917" t="n">
        <v>1467896</v>
      </c>
      <c r="Q52" s="917" t="n">
        <v>2933133</v>
      </c>
      <c r="R52" s="917" t="n">
        <v>3688462</v>
      </c>
      <c r="S52" s="917" t="n">
        <v>586642</v>
      </c>
      <c r="T52" s="917" t="n">
        <v>523935</v>
      </c>
      <c r="U52" s="917" t="n">
        <v>113466</v>
      </c>
      <c r="V52" s="917" t="n">
        <v>28437177</v>
      </c>
    </row>
    <row r="53">
      <c r="A53" s="205" t="inlineStr">
        <is>
          <t>December 2017</t>
        </is>
      </c>
      <c r="B53" s="917" t="n">
        <v>184693</v>
      </c>
      <c r="C53" s="917" t="n">
        <v>47172</v>
      </c>
      <c r="D53" s="917" t="n">
        <v>2433156</v>
      </c>
      <c r="E53" s="917" t="n">
        <v>104909</v>
      </c>
      <c r="F53" s="917" t="n">
        <v>173457</v>
      </c>
      <c r="G53" s="917" t="n">
        <v>1221951</v>
      </c>
      <c r="H53" s="917" t="n">
        <v>4476540</v>
      </c>
      <c r="I53" s="917" t="n">
        <v>1294956</v>
      </c>
      <c r="J53" s="917" t="n">
        <v>2015243</v>
      </c>
      <c r="K53" s="917" t="n">
        <v>1167534</v>
      </c>
      <c r="L53" s="917" t="n">
        <v>1078171</v>
      </c>
      <c r="M53" s="917" t="n">
        <v>422483</v>
      </c>
      <c r="N53" s="917" t="n">
        <v>2126754</v>
      </c>
      <c r="O53" s="917" t="n">
        <v>2400887</v>
      </c>
      <c r="P53" s="917" t="n">
        <v>1466495</v>
      </c>
      <c r="Q53" s="917" t="n">
        <v>2933212</v>
      </c>
      <c r="R53" s="917" t="n">
        <v>3692352</v>
      </c>
      <c r="S53" s="917" t="n">
        <v>587683</v>
      </c>
      <c r="T53" s="917" t="n">
        <v>524144</v>
      </c>
      <c r="U53" s="917" t="n">
        <v>113645</v>
      </c>
      <c r="V53" s="917" t="n">
        <v>28465436</v>
      </c>
    </row>
    <row r="54">
      <c r="A54" s="205" t="inlineStr">
        <is>
          <t>January 2018</t>
        </is>
      </c>
      <c r="B54" s="917" t="n">
        <v>184656</v>
      </c>
      <c r="C54" s="917" t="n">
        <v>46922</v>
      </c>
      <c r="D54" s="917" t="n">
        <v>2427728</v>
      </c>
      <c r="E54" s="917" t="n">
        <v>105100</v>
      </c>
      <c r="F54" s="917" t="n">
        <v>173669</v>
      </c>
      <c r="G54" s="917" t="n">
        <v>1222649</v>
      </c>
      <c r="H54" s="917" t="n">
        <v>4475001</v>
      </c>
      <c r="I54" s="917" t="n">
        <v>1295358</v>
      </c>
      <c r="J54" s="917" t="n">
        <v>2019793</v>
      </c>
      <c r="K54" s="917" t="n">
        <v>1169915</v>
      </c>
      <c r="L54" s="917" t="n">
        <v>1078447</v>
      </c>
      <c r="M54" s="917" t="n">
        <v>423373</v>
      </c>
      <c r="N54" s="917" t="n">
        <v>2130449</v>
      </c>
      <c r="O54" s="917" t="n">
        <v>2404611</v>
      </c>
      <c r="P54" s="917" t="n">
        <v>1465376</v>
      </c>
      <c r="Q54" s="917" t="n">
        <v>2938989</v>
      </c>
      <c r="R54" s="917" t="n">
        <v>3697169</v>
      </c>
      <c r="S54" s="917" t="n">
        <v>588456</v>
      </c>
      <c r="T54" s="917" t="n">
        <v>524821</v>
      </c>
      <c r="U54" s="917" t="n">
        <v>114099</v>
      </c>
      <c r="V54" s="917" t="n">
        <v>28486582</v>
      </c>
    </row>
    <row r="55">
      <c r="A55" s="205" t="inlineStr">
        <is>
          <t>February 2018</t>
        </is>
      </c>
      <c r="B55" s="917" t="n">
        <v>184710</v>
      </c>
      <c r="C55" s="917" t="n">
        <v>46842</v>
      </c>
      <c r="D55" s="917" t="n">
        <v>2426665</v>
      </c>
      <c r="E55" s="917" t="n">
        <v>105309</v>
      </c>
      <c r="F55" s="917" t="n">
        <v>173817</v>
      </c>
      <c r="G55" s="917" t="n">
        <v>1224092</v>
      </c>
      <c r="H55" s="917" t="n">
        <v>4474026</v>
      </c>
      <c r="I55" s="917" t="n">
        <v>1297116</v>
      </c>
      <c r="J55" s="917" t="n">
        <v>2024247</v>
      </c>
      <c r="K55" s="917" t="n">
        <v>1170478</v>
      </c>
      <c r="L55" s="917" t="n">
        <v>1078628</v>
      </c>
      <c r="M55" s="917" t="n">
        <v>422960</v>
      </c>
      <c r="N55" s="917" t="n">
        <v>2129389</v>
      </c>
      <c r="O55" s="917" t="n">
        <v>2405524</v>
      </c>
      <c r="P55" s="917" t="n">
        <v>1463747</v>
      </c>
      <c r="Q55" s="917" t="n">
        <v>2941472</v>
      </c>
      <c r="R55" s="917" t="n">
        <v>3698852</v>
      </c>
      <c r="S55" s="917" t="n">
        <v>587690</v>
      </c>
      <c r="T55" s="917" t="n">
        <v>525139</v>
      </c>
      <c r="U55" s="917" t="n">
        <v>114070</v>
      </c>
      <c r="V55" s="917" t="n">
        <v>28494775</v>
      </c>
    </row>
    <row r="56">
      <c r="A56" s="205" t="inlineStr">
        <is>
          <t>March 2018</t>
        </is>
      </c>
      <c r="B56" s="917" t="n">
        <v>184516</v>
      </c>
      <c r="C56" s="917" t="n">
        <v>46693</v>
      </c>
      <c r="D56" s="917" t="n">
        <v>2426339</v>
      </c>
      <c r="E56" s="917" t="n">
        <v>105499</v>
      </c>
      <c r="F56" s="917" t="n">
        <v>174400</v>
      </c>
      <c r="G56" s="917" t="n">
        <v>1223632</v>
      </c>
      <c r="H56" s="917" t="n">
        <v>4473793</v>
      </c>
      <c r="I56" s="917" t="n">
        <v>1299562</v>
      </c>
      <c r="J56" s="917" t="n">
        <v>2023733</v>
      </c>
      <c r="K56" s="917" t="n">
        <v>1172293</v>
      </c>
      <c r="L56" s="917" t="n">
        <v>1078627</v>
      </c>
      <c r="M56" s="917" t="n">
        <v>423270</v>
      </c>
      <c r="N56" s="917" t="n">
        <v>2129850</v>
      </c>
      <c r="O56" s="917" t="n">
        <v>2406753</v>
      </c>
      <c r="P56" s="917" t="n">
        <v>1463605</v>
      </c>
      <c r="Q56" s="917" t="n">
        <v>2939747</v>
      </c>
      <c r="R56" s="917" t="n">
        <v>3702885</v>
      </c>
      <c r="S56" s="917" t="n">
        <v>588220</v>
      </c>
      <c r="T56" s="917" t="n">
        <v>524960</v>
      </c>
      <c r="U56" s="917" t="n">
        <v>114078</v>
      </c>
      <c r="V56" s="917" t="n">
        <v>28502456</v>
      </c>
    </row>
    <row r="57">
      <c r="A57" s="205" t="inlineStr">
        <is>
          <t>April 2018</t>
        </is>
      </c>
      <c r="B57" s="917" t="n">
        <v>184454</v>
      </c>
      <c r="C57" s="917" t="n">
        <v>46958</v>
      </c>
      <c r="D57" s="917" t="n">
        <v>2431308</v>
      </c>
      <c r="E57" s="917" t="n">
        <v>105933</v>
      </c>
      <c r="F57" s="917" t="n">
        <v>175071</v>
      </c>
      <c r="G57" s="917" t="n">
        <v>1223842</v>
      </c>
      <c r="H57" s="917" t="n">
        <v>4472298</v>
      </c>
      <c r="I57" s="917" t="n">
        <v>1303396</v>
      </c>
      <c r="J57" s="917" t="n">
        <v>2024502</v>
      </c>
      <c r="K57" s="917" t="n">
        <v>1176379</v>
      </c>
      <c r="L57" s="917" t="n">
        <v>1079464</v>
      </c>
      <c r="M57" s="917" t="n">
        <v>424611</v>
      </c>
      <c r="N57" s="917" t="n">
        <v>2133232</v>
      </c>
      <c r="O57" s="917" t="n">
        <v>2406777</v>
      </c>
      <c r="P57" s="917" t="n">
        <v>1462867</v>
      </c>
      <c r="Q57" s="917" t="n">
        <v>2943668</v>
      </c>
      <c r="R57" s="917" t="n">
        <v>3712567</v>
      </c>
      <c r="S57" s="917" t="n">
        <v>589247</v>
      </c>
      <c r="T57" s="917" t="n">
        <v>525910</v>
      </c>
      <c r="U57" s="917" t="n">
        <v>114682</v>
      </c>
      <c r="V57" s="917" t="n">
        <v>28537166</v>
      </c>
    </row>
    <row r="58">
      <c r="A58" s="205" t="inlineStr">
        <is>
          <t>May 2018</t>
        </is>
      </c>
      <c r="B58" s="917" t="n">
        <v>184399</v>
      </c>
      <c r="C58" s="917" t="n">
        <v>47032</v>
      </c>
      <c r="D58" s="917" t="n">
        <v>2431382</v>
      </c>
      <c r="E58" s="917" t="n">
        <v>106128</v>
      </c>
      <c r="F58" s="917" t="n">
        <v>175770</v>
      </c>
      <c r="G58" s="917" t="n">
        <v>1223805</v>
      </c>
      <c r="H58" s="917" t="n">
        <v>4472596</v>
      </c>
      <c r="I58" s="917" t="n">
        <v>1306916</v>
      </c>
      <c r="J58" s="917" t="n">
        <v>2028290</v>
      </c>
      <c r="K58" s="917" t="n">
        <v>1178579</v>
      </c>
      <c r="L58" s="917" t="n">
        <v>1079877</v>
      </c>
      <c r="M58" s="917" t="n">
        <v>425197</v>
      </c>
      <c r="N58" s="917" t="n">
        <v>2136377</v>
      </c>
      <c r="O58" s="917" t="n">
        <v>2416256</v>
      </c>
      <c r="P58" s="917" t="n">
        <v>1454806</v>
      </c>
      <c r="Q58" s="917" t="n">
        <v>2947016</v>
      </c>
      <c r="R58" s="917" t="n">
        <v>3719181</v>
      </c>
      <c r="S58" s="917" t="n">
        <v>588922</v>
      </c>
      <c r="T58" s="917" t="n">
        <v>526656</v>
      </c>
      <c r="U58" s="917" t="n">
        <v>114864</v>
      </c>
      <c r="V58" s="917" t="n">
        <v>28564050</v>
      </c>
    </row>
    <row r="59">
      <c r="A59" s="205" t="inlineStr">
        <is>
          <t>June 2018</t>
        </is>
      </c>
      <c r="B59" s="917" t="n">
        <v>184259</v>
      </c>
      <c r="C59" s="917" t="n">
        <v>47192</v>
      </c>
      <c r="D59" s="917" t="n">
        <v>2432347</v>
      </c>
      <c r="E59" s="917" t="n">
        <v>106143</v>
      </c>
      <c r="F59" s="917" t="n">
        <v>176203</v>
      </c>
      <c r="G59" s="917" t="n">
        <v>1224155</v>
      </c>
      <c r="H59" s="917" t="n">
        <v>4472808</v>
      </c>
      <c r="I59" s="917" t="n">
        <v>1309934</v>
      </c>
      <c r="J59" s="917" t="n">
        <v>2030062</v>
      </c>
      <c r="K59" s="917" t="n">
        <v>1182586</v>
      </c>
      <c r="L59" s="917" t="n">
        <v>1080848</v>
      </c>
      <c r="M59" s="917" t="n">
        <v>425981</v>
      </c>
      <c r="N59" s="917" t="n">
        <v>2139380</v>
      </c>
      <c r="O59" s="917" t="n">
        <v>2418866</v>
      </c>
      <c r="P59" s="917" t="n">
        <v>1446188</v>
      </c>
      <c r="Q59" s="917" t="n">
        <v>2947112</v>
      </c>
      <c r="R59" s="917" t="n">
        <v>3726802</v>
      </c>
      <c r="S59" s="917" t="n">
        <v>589446</v>
      </c>
      <c r="T59" s="917" t="n">
        <v>526948</v>
      </c>
      <c r="U59" s="917" t="n">
        <v>114937</v>
      </c>
      <c r="V59" s="917" t="n">
        <v>28582196</v>
      </c>
    </row>
    <row r="60">
      <c r="A60" s="205" t="inlineStr">
        <is>
          <t>July 2018</t>
        </is>
      </c>
      <c r="B60" s="917" t="n">
        <v>184485</v>
      </c>
      <c r="C60" s="917" t="n">
        <v>47099</v>
      </c>
      <c r="D60" s="917" t="n">
        <v>2431949</v>
      </c>
      <c r="E60" s="917" t="n">
        <v>105975</v>
      </c>
      <c r="F60" s="917" t="n">
        <v>176643</v>
      </c>
      <c r="G60" s="917" t="n">
        <v>1224999</v>
      </c>
      <c r="H60" s="917" t="n">
        <v>4473051</v>
      </c>
      <c r="I60" s="917" t="n">
        <v>1313504</v>
      </c>
      <c r="J60" s="917" t="n">
        <v>2027402</v>
      </c>
      <c r="K60" s="917" t="n">
        <v>1185247</v>
      </c>
      <c r="L60" s="917" t="n">
        <v>1083009</v>
      </c>
      <c r="M60" s="917" t="n">
        <v>426541</v>
      </c>
      <c r="N60" s="917" t="n">
        <v>2143626</v>
      </c>
      <c r="O60" s="917" t="n">
        <v>2424706</v>
      </c>
      <c r="P60" s="917" t="n">
        <v>1457268</v>
      </c>
      <c r="Q60" s="917" t="n">
        <v>2949129</v>
      </c>
      <c r="R60" s="917" t="n">
        <v>3735074</v>
      </c>
      <c r="S60" s="917" t="n">
        <v>589847</v>
      </c>
      <c r="T60" s="917" t="n">
        <v>526910</v>
      </c>
      <c r="U60" s="917" t="n">
        <v>114939</v>
      </c>
      <c r="V60" s="917" t="n">
        <v>28621403</v>
      </c>
    </row>
    <row r="61">
      <c r="A61" s="205" t="inlineStr">
        <is>
          <t>August 2018</t>
        </is>
      </c>
      <c r="B61" s="917" t="n">
        <v>184481</v>
      </c>
      <c r="C61" s="917" t="n">
        <v>47193</v>
      </c>
      <c r="D61" s="917" t="n">
        <v>2434965</v>
      </c>
      <c r="E61" s="917" t="n">
        <v>105946</v>
      </c>
      <c r="F61" s="917" t="n">
        <v>177358</v>
      </c>
      <c r="G61" s="917" t="n">
        <v>1226224</v>
      </c>
      <c r="H61" s="917" t="n">
        <v>4471530</v>
      </c>
      <c r="I61" s="917" t="n">
        <v>1314491</v>
      </c>
      <c r="J61" s="917" t="n">
        <v>2028045</v>
      </c>
      <c r="K61" s="917" t="n">
        <v>1188352</v>
      </c>
      <c r="L61" s="917" t="n">
        <v>1084571</v>
      </c>
      <c r="M61" s="917" t="n">
        <v>427338</v>
      </c>
      <c r="N61" s="917" t="n">
        <v>2151445</v>
      </c>
      <c r="O61" s="917" t="n">
        <v>2428024</v>
      </c>
      <c r="P61" s="917" t="n">
        <v>1460820</v>
      </c>
      <c r="Q61" s="917" t="n">
        <v>2953830</v>
      </c>
      <c r="R61" s="917" t="n">
        <v>3744539</v>
      </c>
      <c r="S61" s="917" t="n">
        <v>589557</v>
      </c>
      <c r="T61" s="917" t="n">
        <v>527202</v>
      </c>
      <c r="U61" s="917" t="n">
        <v>114931</v>
      </c>
      <c r="V61" s="917" t="n">
        <v>28660842</v>
      </c>
    </row>
    <row r="62">
      <c r="A62" s="205" t="inlineStr">
        <is>
          <t>September 2018</t>
        </is>
      </c>
      <c r="B62" s="917" t="n">
        <v>184702</v>
      </c>
      <c r="C62" s="917" t="n">
        <v>47240</v>
      </c>
      <c r="D62" s="917" t="n">
        <v>2438167</v>
      </c>
      <c r="E62" s="917" t="n">
        <v>105819</v>
      </c>
      <c r="F62" s="917" t="n">
        <v>177806</v>
      </c>
      <c r="G62" s="917" t="n">
        <v>1228015</v>
      </c>
      <c r="H62" s="917" t="n">
        <v>4469919</v>
      </c>
      <c r="I62" s="917" t="n">
        <v>1318673</v>
      </c>
      <c r="J62" s="917" t="n">
        <v>2027268</v>
      </c>
      <c r="K62" s="917" t="n">
        <v>1191745</v>
      </c>
      <c r="L62" s="917" t="n">
        <v>1084113</v>
      </c>
      <c r="M62" s="917" t="n">
        <v>428003</v>
      </c>
      <c r="N62" s="917" t="n">
        <v>2156516</v>
      </c>
      <c r="O62" s="917" t="n">
        <v>2427893</v>
      </c>
      <c r="P62" s="917" t="n">
        <v>1463433</v>
      </c>
      <c r="Q62" s="917" t="n">
        <v>2952766</v>
      </c>
      <c r="R62" s="917" t="n">
        <v>3736728</v>
      </c>
      <c r="S62" s="917" t="n">
        <v>589484</v>
      </c>
      <c r="T62" s="917" t="n">
        <v>527344</v>
      </c>
      <c r="U62" s="917" t="n">
        <v>115172</v>
      </c>
      <c r="V62" s="917" t="n">
        <v>28670804</v>
      </c>
    </row>
    <row r="63">
      <c r="A63" s="205" t="inlineStr">
        <is>
          <t>October 2018</t>
        </is>
      </c>
      <c r="B63" s="917" t="n">
        <v>185195</v>
      </c>
      <c r="C63" s="917" t="n">
        <v>47262</v>
      </c>
      <c r="D63" s="917" t="n">
        <v>2441652</v>
      </c>
      <c r="E63" s="917" t="n">
        <v>105699</v>
      </c>
      <c r="F63" s="917" t="n">
        <v>178397</v>
      </c>
      <c r="G63" s="917" t="n">
        <v>1230305</v>
      </c>
      <c r="H63" s="917" t="n">
        <v>4471708</v>
      </c>
      <c r="I63" s="917" t="n">
        <v>1320863</v>
      </c>
      <c r="J63" s="917" t="n">
        <v>2027133</v>
      </c>
      <c r="K63" s="917" t="n">
        <v>1194167</v>
      </c>
      <c r="L63" s="917" t="n">
        <v>1084061</v>
      </c>
      <c r="M63" s="917" t="n">
        <v>428940</v>
      </c>
      <c r="N63" s="917" t="n">
        <v>2162418</v>
      </c>
      <c r="O63" s="917" t="n">
        <v>2426339</v>
      </c>
      <c r="P63" s="917" t="n">
        <v>1466168</v>
      </c>
      <c r="Q63" s="917" t="n">
        <v>2954193</v>
      </c>
      <c r="R63" s="917" t="n">
        <v>3744924</v>
      </c>
      <c r="S63" s="917" t="n">
        <v>589824</v>
      </c>
      <c r="T63" s="917" t="n">
        <v>528177</v>
      </c>
      <c r="U63" s="917" t="n">
        <v>115774</v>
      </c>
      <c r="V63" s="917" t="n">
        <v>28703198</v>
      </c>
    </row>
    <row r="64">
      <c r="A64" s="205" t="inlineStr">
        <is>
          <t>November 2018</t>
        </is>
      </c>
      <c r="B64" s="917" t="n">
        <v>185803</v>
      </c>
      <c r="C64" s="917" t="n">
        <v>47346</v>
      </c>
      <c r="D64" s="917" t="n">
        <v>2444453</v>
      </c>
      <c r="E64" s="917" t="n">
        <v>105670</v>
      </c>
      <c r="F64" s="917" t="n">
        <v>179158</v>
      </c>
      <c r="G64" s="917" t="n">
        <v>1233323</v>
      </c>
      <c r="H64" s="917" t="n">
        <v>4475721</v>
      </c>
      <c r="I64" s="917" t="n">
        <v>1323765</v>
      </c>
      <c r="J64" s="917" t="n">
        <v>2028549</v>
      </c>
      <c r="K64" s="917" t="n">
        <v>1199239</v>
      </c>
      <c r="L64" s="917" t="n">
        <v>1085634</v>
      </c>
      <c r="M64" s="917" t="n">
        <v>429946</v>
      </c>
      <c r="N64" s="917" t="n">
        <v>2171076</v>
      </c>
      <c r="O64" s="917" t="n">
        <v>2428529</v>
      </c>
      <c r="P64" s="917" t="n">
        <v>1466857</v>
      </c>
      <c r="Q64" s="917" t="n">
        <v>2960089</v>
      </c>
      <c r="R64" s="917" t="n">
        <v>3756487</v>
      </c>
      <c r="S64" s="917" t="n">
        <v>590914</v>
      </c>
      <c r="T64" s="917" t="n">
        <v>529169</v>
      </c>
      <c r="U64" s="917" t="n">
        <v>116035</v>
      </c>
      <c r="V64" s="917" t="n">
        <v>28757764</v>
      </c>
    </row>
    <row r="65">
      <c r="A65" s="205" t="inlineStr">
        <is>
          <t>December 2018</t>
        </is>
      </c>
      <c r="B65" s="917" t="n">
        <v>186329</v>
      </c>
      <c r="C65" s="917" t="n">
        <v>47416</v>
      </c>
      <c r="D65" s="917" t="n">
        <v>2443417</v>
      </c>
      <c r="E65" s="917" t="n">
        <v>105403</v>
      </c>
      <c r="F65" s="917" t="n">
        <v>179335</v>
      </c>
      <c r="G65" s="917" t="n">
        <v>1228202</v>
      </c>
      <c r="H65" s="917" t="n">
        <v>4470673</v>
      </c>
      <c r="I65" s="917" t="n">
        <v>1325768</v>
      </c>
      <c r="J65" s="917" t="n">
        <v>2029791</v>
      </c>
      <c r="K65" s="917" t="n">
        <v>1201373</v>
      </c>
      <c r="L65" s="917" t="n">
        <v>1086523</v>
      </c>
      <c r="M65" s="917" t="n">
        <v>430629</v>
      </c>
      <c r="N65" s="917" t="n">
        <v>2174805</v>
      </c>
      <c r="O65" s="917" t="n">
        <v>2427110</v>
      </c>
      <c r="P65" s="917" t="n">
        <v>1465669</v>
      </c>
      <c r="Q65" s="917" t="n">
        <v>2957764</v>
      </c>
      <c r="R65" s="917" t="n">
        <v>3762265</v>
      </c>
      <c r="S65" s="917" t="n">
        <v>590847</v>
      </c>
      <c r="T65" s="917" t="n">
        <v>529294</v>
      </c>
      <c r="U65" s="917" t="n">
        <v>116423</v>
      </c>
      <c r="V65" s="917" t="n">
        <v>28759035</v>
      </c>
    </row>
    <row r="66">
      <c r="A66" s="205" t="inlineStr">
        <is>
          <t>January 2019</t>
        </is>
      </c>
      <c r="B66" s="917" t="n">
        <v>186622</v>
      </c>
      <c r="C66" s="917" t="n">
        <v>47556</v>
      </c>
      <c r="D66" s="917" t="n">
        <v>2444651</v>
      </c>
      <c r="E66" s="917" t="n">
        <v>105179</v>
      </c>
      <c r="F66" s="917" t="n">
        <v>180010</v>
      </c>
      <c r="G66" s="917" t="n">
        <v>1236473</v>
      </c>
      <c r="H66" s="917" t="n">
        <v>4465180</v>
      </c>
      <c r="I66" s="917" t="n">
        <v>1327226</v>
      </c>
      <c r="J66" s="917" t="n">
        <v>2036262</v>
      </c>
      <c r="K66" s="917" t="n">
        <v>1204529</v>
      </c>
      <c r="L66" s="917" t="n">
        <v>1087642</v>
      </c>
      <c r="M66" s="917" t="n">
        <v>431759</v>
      </c>
      <c r="N66" s="917" t="n">
        <v>2179577</v>
      </c>
      <c r="O66" s="917" t="n">
        <v>2429601</v>
      </c>
      <c r="P66" s="917" t="n">
        <v>1465230</v>
      </c>
      <c r="Q66" s="917" t="n">
        <v>2961071</v>
      </c>
      <c r="R66" s="917" t="n">
        <v>3772140</v>
      </c>
      <c r="S66" s="917" t="n">
        <v>591350</v>
      </c>
      <c r="T66" s="917" t="n">
        <v>530533</v>
      </c>
      <c r="U66" s="917" t="n">
        <v>116691</v>
      </c>
      <c r="V66" s="917" t="n">
        <v>28799283</v>
      </c>
    </row>
    <row r="67">
      <c r="A67" s="205" t="inlineStr">
        <is>
          <t>February 2019</t>
        </is>
      </c>
      <c r="B67" s="917" t="n">
        <v>186620</v>
      </c>
      <c r="C67" s="917" t="n">
        <v>47633</v>
      </c>
      <c r="D67" s="917" t="n">
        <v>2446219</v>
      </c>
      <c r="E67" s="917" t="n">
        <v>105035</v>
      </c>
      <c r="F67" s="917" t="n">
        <v>180509</v>
      </c>
      <c r="G67" s="917" t="n">
        <v>1237675</v>
      </c>
      <c r="H67" s="917" t="n">
        <v>4453949</v>
      </c>
      <c r="I67" s="917" t="n">
        <v>1328874</v>
      </c>
      <c r="J67" s="917" t="n">
        <v>2042699</v>
      </c>
      <c r="K67" s="917" t="n">
        <v>1206989</v>
      </c>
      <c r="L67" s="917" t="n">
        <v>1087867</v>
      </c>
      <c r="M67" s="917" t="n">
        <v>431739</v>
      </c>
      <c r="N67" s="917" t="n">
        <v>2182764</v>
      </c>
      <c r="O67" s="917" t="n">
        <v>2433543</v>
      </c>
      <c r="P67" s="917" t="n">
        <v>1464489</v>
      </c>
      <c r="Q67" s="917" t="n">
        <v>2967708</v>
      </c>
      <c r="R67" s="917" t="n">
        <v>3781123</v>
      </c>
      <c r="S67" s="917" t="n">
        <v>591853</v>
      </c>
      <c r="T67" s="917" t="n">
        <v>531603</v>
      </c>
      <c r="U67" s="917" t="n">
        <v>117359</v>
      </c>
      <c r="V67" s="917" t="n">
        <v>28826251</v>
      </c>
    </row>
    <row r="68">
      <c r="A68" s="205" t="inlineStr">
        <is>
          <t>March 2019</t>
        </is>
      </c>
      <c r="B68" s="917" t="n">
        <v>187929</v>
      </c>
      <c r="C68" s="917" t="n">
        <v>47493</v>
      </c>
      <c r="D68" s="917" t="n">
        <v>2447954</v>
      </c>
      <c r="E68" s="917" t="n">
        <v>104924</v>
      </c>
      <c r="F68" s="917" t="n">
        <v>180884</v>
      </c>
      <c r="G68" s="917" t="n">
        <v>1239920</v>
      </c>
      <c r="H68" s="917" t="n">
        <v>4448750</v>
      </c>
      <c r="I68" s="917" t="n">
        <v>1332752</v>
      </c>
      <c r="J68" s="917" t="n">
        <v>2053907</v>
      </c>
      <c r="K68" s="917" t="n">
        <v>1213391</v>
      </c>
      <c r="L68" s="917" t="n">
        <v>1089068</v>
      </c>
      <c r="M68" s="917" t="n">
        <v>432102</v>
      </c>
      <c r="N68" s="917" t="n">
        <v>2188068</v>
      </c>
      <c r="O68" s="917" t="n">
        <v>2436406</v>
      </c>
      <c r="P68" s="917" t="n">
        <v>1467019</v>
      </c>
      <c r="Q68" s="917" t="n">
        <v>2976623</v>
      </c>
      <c r="R68" s="917" t="n">
        <v>3790674</v>
      </c>
      <c r="S68" s="917" t="n">
        <v>594252</v>
      </c>
      <c r="T68" s="917" t="n">
        <v>532820</v>
      </c>
      <c r="U68" s="917" t="n">
        <v>118000</v>
      </c>
      <c r="V68" s="917" t="n">
        <v>28882937</v>
      </c>
    </row>
    <row r="69">
      <c r="A69" s="205" t="inlineStr">
        <is>
          <t>April 2019</t>
        </is>
      </c>
      <c r="B69" s="917" t="n">
        <v>188374</v>
      </c>
      <c r="C69" s="917" t="n">
        <v>47652</v>
      </c>
      <c r="D69" s="917" t="n">
        <v>2445806</v>
      </c>
      <c r="E69" s="917" t="n">
        <v>104684</v>
      </c>
      <c r="F69" s="917" t="n">
        <v>180801</v>
      </c>
      <c r="G69" s="917" t="n">
        <v>1239837</v>
      </c>
      <c r="H69" s="917" t="n">
        <v>4444766</v>
      </c>
      <c r="I69" s="917" t="n">
        <v>1336660</v>
      </c>
      <c r="J69" s="917" t="n">
        <v>2060006</v>
      </c>
      <c r="K69" s="917" t="n">
        <v>1219079</v>
      </c>
      <c r="L69" s="917" t="n">
        <v>1090497</v>
      </c>
      <c r="M69" s="917" t="n">
        <v>431772</v>
      </c>
      <c r="N69" s="917" t="n">
        <v>2188182</v>
      </c>
      <c r="O69" s="917" t="n">
        <v>2429256</v>
      </c>
      <c r="P69" s="917" t="n">
        <v>1468335</v>
      </c>
      <c r="Q69" s="917" t="n">
        <v>2975401</v>
      </c>
      <c r="R69" s="917" t="n">
        <v>3794226</v>
      </c>
      <c r="S69" s="917" t="n">
        <v>593708</v>
      </c>
      <c r="T69" s="917" t="n">
        <v>533092</v>
      </c>
      <c r="U69" s="917" t="n">
        <v>118088</v>
      </c>
      <c r="V69" s="917" t="n">
        <v>28890223</v>
      </c>
    </row>
    <row r="70">
      <c r="A70" s="205" t="inlineStr">
        <is>
          <t>May 2019</t>
        </is>
      </c>
      <c r="B70" s="917" t="n">
        <v>188800</v>
      </c>
      <c r="C70" s="917" t="n">
        <v>47707</v>
      </c>
      <c r="D70" s="917" t="n">
        <v>2441986</v>
      </c>
      <c r="E70" s="917" t="n">
        <v>104451</v>
      </c>
      <c r="F70" s="917" t="n">
        <v>181028</v>
      </c>
      <c r="G70" s="917" t="n">
        <v>1241542</v>
      </c>
      <c r="H70" s="917" t="n">
        <v>4444939</v>
      </c>
      <c r="I70" s="917" t="n">
        <v>1336924</v>
      </c>
      <c r="J70" s="917" t="n">
        <v>2063070</v>
      </c>
      <c r="K70" s="917" t="n">
        <v>1220878</v>
      </c>
      <c r="L70" s="917" t="n">
        <v>1091724</v>
      </c>
      <c r="M70" s="917" t="n">
        <v>431807</v>
      </c>
      <c r="N70" s="917" t="n">
        <v>2189677</v>
      </c>
      <c r="O70" s="917" t="n">
        <v>2424910</v>
      </c>
      <c r="P70" s="917" t="n">
        <v>1473276</v>
      </c>
      <c r="Q70" s="917" t="n">
        <v>2971679</v>
      </c>
      <c r="R70" s="917" t="n">
        <v>3799426</v>
      </c>
      <c r="S70" s="917" t="n">
        <v>596668</v>
      </c>
      <c r="T70" s="917" t="n">
        <v>533333</v>
      </c>
      <c r="U70" s="917" t="n">
        <v>118366</v>
      </c>
      <c r="V70" s="917" t="n">
        <v>28902192</v>
      </c>
    </row>
    <row r="71">
      <c r="A71" s="205" t="inlineStr">
        <is>
          <t>June 2019</t>
        </is>
      </c>
      <c r="B71" s="917" t="n">
        <v>189177</v>
      </c>
      <c r="C71" s="917" t="n">
        <v>47690</v>
      </c>
      <c r="D71" s="917" t="n">
        <v>2438330</v>
      </c>
      <c r="E71" s="917" t="n">
        <v>104322</v>
      </c>
      <c r="F71" s="917" t="n">
        <v>181320</v>
      </c>
      <c r="G71" s="917" t="n">
        <v>1241198</v>
      </c>
      <c r="H71" s="917" t="n">
        <v>4428057</v>
      </c>
      <c r="I71" s="917" t="n">
        <v>1336279</v>
      </c>
      <c r="J71" s="917" t="n">
        <v>2064896</v>
      </c>
      <c r="K71" s="917" t="n">
        <v>1223144</v>
      </c>
      <c r="L71" s="917" t="n">
        <v>1091005</v>
      </c>
      <c r="M71" s="917" t="n">
        <v>431488</v>
      </c>
      <c r="N71" s="917" t="n">
        <v>2191299</v>
      </c>
      <c r="O71" s="917" t="n">
        <v>2424170</v>
      </c>
      <c r="P71" s="917" t="n">
        <v>1479075</v>
      </c>
      <c r="Q71" s="917" t="n">
        <v>2977103</v>
      </c>
      <c r="R71" s="917" t="n">
        <v>3806811</v>
      </c>
      <c r="S71" s="917" t="n">
        <v>596814</v>
      </c>
      <c r="T71" s="917" t="n">
        <v>533092</v>
      </c>
      <c r="U71" s="917" t="n">
        <v>118417</v>
      </c>
      <c r="V71" s="917" t="n">
        <v>28903688</v>
      </c>
    </row>
    <row r="72">
      <c r="A72" s="205" t="inlineStr">
        <is>
          <t>July 2019</t>
        </is>
      </c>
      <c r="B72" s="917" t="n">
        <v>189015</v>
      </c>
      <c r="C72" s="917" t="n">
        <v>47883</v>
      </c>
      <c r="D72" s="917" t="n">
        <v>2435966</v>
      </c>
      <c r="E72" s="917" t="n">
        <v>104285</v>
      </c>
      <c r="F72" s="917" t="n">
        <v>181575</v>
      </c>
      <c r="G72" s="917" t="n">
        <v>1240690</v>
      </c>
      <c r="H72" s="917" t="n">
        <v>4424391</v>
      </c>
      <c r="I72" s="917" t="n">
        <v>1335664</v>
      </c>
      <c r="J72" s="917" t="n">
        <v>2066499</v>
      </c>
      <c r="K72" s="917" t="n">
        <v>1226374</v>
      </c>
      <c r="L72" s="917" t="n">
        <v>1090571</v>
      </c>
      <c r="M72" s="917" t="n">
        <v>431997</v>
      </c>
      <c r="N72" s="917" t="n">
        <v>2193699</v>
      </c>
      <c r="O72" s="917" t="n">
        <v>2421744</v>
      </c>
      <c r="P72" s="917" t="n">
        <v>1468426</v>
      </c>
      <c r="Q72" s="917" t="n">
        <v>2974727</v>
      </c>
      <c r="R72" s="917" t="n">
        <v>3814525</v>
      </c>
      <c r="S72" s="917" t="n">
        <v>598020</v>
      </c>
      <c r="T72" s="917" t="n">
        <v>533016</v>
      </c>
      <c r="U72" s="917" t="n">
        <v>118434</v>
      </c>
      <c r="V72" s="917" t="n">
        <v>28897501</v>
      </c>
    </row>
    <row r="73">
      <c r="A73" s="205" t="inlineStr">
        <is>
          <t>August 2019</t>
        </is>
      </c>
      <c r="B73" s="917" t="n">
        <v>189179</v>
      </c>
      <c r="C73" s="917" t="n">
        <v>48037</v>
      </c>
      <c r="D73" s="917" t="n">
        <v>2435942</v>
      </c>
      <c r="E73" s="917" t="n">
        <v>104077</v>
      </c>
      <c r="F73" s="917" t="n">
        <v>182240</v>
      </c>
      <c r="G73" s="917" t="n">
        <v>1242506</v>
      </c>
      <c r="H73" s="917" t="n">
        <v>4429587</v>
      </c>
      <c r="I73" s="917" t="n">
        <v>1336785</v>
      </c>
      <c r="J73" s="917" t="n">
        <v>2067549</v>
      </c>
      <c r="K73" s="917" t="n">
        <v>1230378</v>
      </c>
      <c r="L73" s="917" t="n">
        <v>1090696</v>
      </c>
      <c r="M73" s="917" t="n">
        <v>432658</v>
      </c>
      <c r="N73" s="917" t="n">
        <v>2199689</v>
      </c>
      <c r="O73" s="917" t="n">
        <v>2425510</v>
      </c>
      <c r="P73" s="917" t="n">
        <v>1464172</v>
      </c>
      <c r="Q73" s="917" t="n">
        <v>2976893</v>
      </c>
      <c r="R73" s="917" t="n">
        <v>3825462</v>
      </c>
      <c r="S73" s="917" t="n">
        <v>598425</v>
      </c>
      <c r="T73" s="917" t="n">
        <v>533670</v>
      </c>
      <c r="U73" s="917" t="n">
        <v>118846</v>
      </c>
      <c r="V73" s="917" t="n">
        <v>28932302</v>
      </c>
    </row>
    <row r="74">
      <c r="A74" s="205" t="inlineStr">
        <is>
          <t>September 2019</t>
        </is>
      </c>
      <c r="B74" s="917" t="n">
        <v>189238</v>
      </c>
      <c r="C74" s="917" t="n">
        <v>48223</v>
      </c>
      <c r="D74" s="917" t="n">
        <v>2434683</v>
      </c>
      <c r="E74" s="917" t="n">
        <v>103843</v>
      </c>
      <c r="F74" s="917" t="n">
        <v>182409</v>
      </c>
      <c r="G74" s="917" t="n">
        <v>1243309</v>
      </c>
      <c r="H74" s="917" t="n">
        <v>4431163</v>
      </c>
      <c r="I74" s="917" t="n">
        <v>1337662</v>
      </c>
      <c r="J74" s="917" t="n">
        <v>2068550</v>
      </c>
      <c r="K74" s="917" t="n">
        <v>1233294</v>
      </c>
      <c r="L74" s="917" t="n">
        <v>1090167</v>
      </c>
      <c r="M74" s="917" t="n">
        <v>432959</v>
      </c>
      <c r="N74" s="917" t="n">
        <v>2206112</v>
      </c>
      <c r="O74" s="917" t="n">
        <v>2431061</v>
      </c>
      <c r="P74" s="917" t="n">
        <v>1464255</v>
      </c>
      <c r="Q74" s="917" t="n">
        <v>2977849</v>
      </c>
      <c r="R74" s="917" t="n">
        <v>3836763</v>
      </c>
      <c r="S74" s="917" t="n">
        <v>598112</v>
      </c>
      <c r="T74" s="917" t="n">
        <v>534249</v>
      </c>
      <c r="U74" s="917" t="n">
        <v>119203</v>
      </c>
      <c r="V74" s="917" t="n">
        <v>28963103</v>
      </c>
    </row>
    <row r="75">
      <c r="A75" s="205" t="inlineStr">
        <is>
          <t>October 2019</t>
        </is>
      </c>
      <c r="B75" s="917" t="n">
        <v>188939</v>
      </c>
      <c r="C75" s="917" t="n">
        <v>48255</v>
      </c>
      <c r="D75" s="917" t="n">
        <v>2432692</v>
      </c>
      <c r="E75" s="917" t="n">
        <v>103841</v>
      </c>
      <c r="F75" s="917" t="n">
        <v>182368</v>
      </c>
      <c r="G75" s="917" t="n">
        <v>1243096</v>
      </c>
      <c r="H75" s="917" t="n">
        <v>4428364</v>
      </c>
      <c r="I75" s="917" t="n">
        <v>1338561</v>
      </c>
      <c r="J75" s="917" t="n">
        <v>2070874</v>
      </c>
      <c r="K75" s="917" t="n">
        <v>1234613</v>
      </c>
      <c r="L75" s="917" t="n">
        <v>1087928</v>
      </c>
      <c r="M75" s="917" t="n">
        <v>432998</v>
      </c>
      <c r="N75" s="917" t="n">
        <v>2208603</v>
      </c>
      <c r="O75" s="917" t="n">
        <v>2431159</v>
      </c>
      <c r="P75" s="917" t="n">
        <v>1464586</v>
      </c>
      <c r="Q75" s="917" t="n">
        <v>2977662</v>
      </c>
      <c r="R75" s="917" t="n">
        <v>3843148</v>
      </c>
      <c r="S75" s="917" t="n">
        <v>597518</v>
      </c>
      <c r="T75" s="917" t="n">
        <v>534745</v>
      </c>
      <c r="U75" s="917" t="n">
        <v>119261</v>
      </c>
      <c r="V75" s="917" t="n">
        <v>28969211</v>
      </c>
    </row>
    <row r="76">
      <c r="A76" s="205" t="inlineStr">
        <is>
          <t>November 2019</t>
        </is>
      </c>
      <c r="B76" s="917" t="n">
        <v>188714</v>
      </c>
      <c r="C76" s="917" t="n">
        <v>48295</v>
      </c>
      <c r="D76" s="917" t="n">
        <v>2430948</v>
      </c>
      <c r="E76" s="917" t="n">
        <v>103833</v>
      </c>
      <c r="F76" s="917" t="n">
        <v>182521</v>
      </c>
      <c r="G76" s="917" t="n">
        <v>1244940</v>
      </c>
      <c r="H76" s="917" t="n">
        <v>4425950</v>
      </c>
      <c r="I76" s="917" t="n">
        <v>1338784</v>
      </c>
      <c r="J76" s="917" t="n">
        <v>2066116</v>
      </c>
      <c r="K76" s="917" t="n">
        <v>1236079</v>
      </c>
      <c r="L76" s="917" t="n">
        <v>1086764</v>
      </c>
      <c r="M76" s="917" t="n">
        <v>433279</v>
      </c>
      <c r="N76" s="917" t="n">
        <v>2209849</v>
      </c>
      <c r="O76" s="917" t="n">
        <v>2428614</v>
      </c>
      <c r="P76" s="917" t="n">
        <v>1465009</v>
      </c>
      <c r="Q76" s="917" t="n">
        <v>2979628</v>
      </c>
      <c r="R76" s="917" t="n">
        <v>3853639</v>
      </c>
      <c r="S76" s="917" t="n">
        <v>597600</v>
      </c>
      <c r="T76" s="917" t="n">
        <v>535330</v>
      </c>
      <c r="U76" s="917" t="n">
        <v>119633</v>
      </c>
      <c r="V76" s="917" t="n">
        <v>28975525</v>
      </c>
    </row>
    <row r="77">
      <c r="A77" s="205" t="inlineStr">
        <is>
          <t>December 2019</t>
        </is>
      </c>
      <c r="B77" s="917" t="n">
        <v>188443</v>
      </c>
      <c r="C77" s="917" t="n">
        <v>47988</v>
      </c>
      <c r="D77" s="917" t="n">
        <v>2411137</v>
      </c>
      <c r="E77" s="917" t="n">
        <v>103701</v>
      </c>
      <c r="F77" s="917" t="n">
        <v>182261</v>
      </c>
      <c r="G77" s="917" t="n">
        <v>1235251</v>
      </c>
      <c r="H77" s="917" t="n">
        <v>4425077</v>
      </c>
      <c r="I77" s="917" t="n">
        <v>1338347</v>
      </c>
      <c r="J77" s="917" t="n">
        <v>2074065</v>
      </c>
      <c r="K77" s="917" t="n">
        <v>1237696</v>
      </c>
      <c r="L77" s="917" t="n">
        <v>1086482</v>
      </c>
      <c r="M77" s="917" t="n">
        <v>433848</v>
      </c>
      <c r="N77" s="917" t="n">
        <v>2213042</v>
      </c>
      <c r="O77" s="917" t="n">
        <v>2430378</v>
      </c>
      <c r="P77" s="917" t="n">
        <v>1479745</v>
      </c>
      <c r="Q77" s="917" t="n">
        <v>2990196</v>
      </c>
      <c r="R77" s="917" t="n">
        <v>3863611</v>
      </c>
      <c r="S77" s="917" t="n">
        <v>598326</v>
      </c>
      <c r="T77" s="917" t="n">
        <v>535289</v>
      </c>
      <c r="U77" s="917" t="n">
        <v>119745</v>
      </c>
      <c r="V77" s="917" t="n">
        <v>28994628</v>
      </c>
    </row>
    <row r="78">
      <c r="A78" s="205" t="inlineStr">
        <is>
          <t>January 2020</t>
        </is>
      </c>
      <c r="B78" s="917" t="n">
        <v>188315</v>
      </c>
      <c r="C78" s="917" t="n">
        <v>48269</v>
      </c>
      <c r="D78" s="917" t="n">
        <v>2419620</v>
      </c>
      <c r="E78" s="917" t="n">
        <v>103835</v>
      </c>
      <c r="F78" s="917" t="n">
        <v>183086</v>
      </c>
      <c r="G78" s="917" t="n">
        <v>1249885</v>
      </c>
      <c r="H78" s="917" t="n">
        <v>4425704</v>
      </c>
      <c r="I78" s="917" t="n">
        <v>1338848</v>
      </c>
      <c r="J78" s="917" t="n">
        <v>2084307</v>
      </c>
      <c r="K78" s="917" t="n">
        <v>1237193</v>
      </c>
      <c r="L78" s="917" t="n">
        <v>1085605</v>
      </c>
      <c r="M78" s="917" t="n">
        <v>434519</v>
      </c>
      <c r="N78" s="917" t="n">
        <v>2215657</v>
      </c>
      <c r="O78" s="917" t="n">
        <v>2426915</v>
      </c>
      <c r="P78" s="917" t="n">
        <v>1493303</v>
      </c>
      <c r="Q78" s="917" t="n">
        <v>2991144</v>
      </c>
      <c r="R78" s="917" t="n">
        <v>3871689</v>
      </c>
      <c r="S78" s="917" t="n">
        <v>600138</v>
      </c>
      <c r="T78" s="917" t="n">
        <v>536238</v>
      </c>
      <c r="U78" s="917" t="n">
        <v>120234</v>
      </c>
      <c r="V78" s="917" t="n">
        <v>29054506</v>
      </c>
    </row>
    <row r="79">
      <c r="A79" s="205" t="inlineStr">
        <is>
          <t>February 2020</t>
        </is>
      </c>
      <c r="B79" s="917" t="n">
        <v>188069</v>
      </c>
      <c r="C79" s="917" t="n">
        <v>48137</v>
      </c>
      <c r="D79" s="917" t="n">
        <v>2417512</v>
      </c>
      <c r="E79" s="917" t="n">
        <v>103826</v>
      </c>
      <c r="F79" s="917" t="n">
        <v>183598</v>
      </c>
      <c r="G79" s="917" t="n">
        <v>1250914</v>
      </c>
      <c r="H79" s="917" t="n">
        <v>4424585</v>
      </c>
      <c r="I79" s="917" t="n">
        <v>1338464</v>
      </c>
      <c r="J79" s="917" t="n">
        <v>2089809</v>
      </c>
      <c r="K79" s="917" t="n">
        <v>1235142</v>
      </c>
      <c r="L79" s="917" t="n">
        <v>1084776</v>
      </c>
      <c r="M79" s="917" t="n">
        <v>435211</v>
      </c>
      <c r="N79" s="917" t="n">
        <v>2218732</v>
      </c>
      <c r="O79" s="917" t="n">
        <v>2432110</v>
      </c>
      <c r="P79" s="917" t="n">
        <v>1467205</v>
      </c>
      <c r="Q79" s="917" t="n">
        <v>2987707</v>
      </c>
      <c r="R79" s="917" t="n">
        <v>3876791</v>
      </c>
      <c r="S79" s="917" t="n">
        <v>600164</v>
      </c>
      <c r="T79" s="917" t="n">
        <v>537589</v>
      </c>
      <c r="U79" s="917" t="n">
        <v>120301</v>
      </c>
      <c r="V79" s="917" t="n">
        <v>29040642</v>
      </c>
    </row>
    <row r="80">
      <c r="A80" s="205" t="inlineStr">
        <is>
          <t>March 2020</t>
        </is>
      </c>
      <c r="B80" s="917" t="n">
        <v>187714</v>
      </c>
      <c r="C80" s="917" t="n">
        <v>48335</v>
      </c>
      <c r="D80" s="917" t="n">
        <v>2417202</v>
      </c>
      <c r="E80" s="917" t="n">
        <v>104237</v>
      </c>
      <c r="F80" s="917" t="n">
        <v>183633</v>
      </c>
      <c r="G80" s="917" t="n">
        <v>1253358</v>
      </c>
      <c r="H80" s="917" t="n">
        <v>4432757</v>
      </c>
      <c r="I80" s="917" t="n">
        <v>1338748</v>
      </c>
      <c r="J80" s="917" t="n">
        <v>2063332</v>
      </c>
      <c r="K80" s="917" t="n">
        <v>1234497</v>
      </c>
      <c r="L80" s="917" t="n">
        <v>1087634</v>
      </c>
      <c r="M80" s="917" t="n">
        <v>435708</v>
      </c>
      <c r="N80" s="917" t="n">
        <v>2222660</v>
      </c>
      <c r="O80" s="917" t="n">
        <v>2411827</v>
      </c>
      <c r="P80" s="917" t="n">
        <v>1468826</v>
      </c>
      <c r="Q80" s="917" t="n">
        <v>2990904</v>
      </c>
      <c r="R80" s="917" t="n">
        <v>3888542</v>
      </c>
      <c r="S80" s="917" t="n">
        <v>592001</v>
      </c>
      <c r="T80" s="917" t="n">
        <v>534836</v>
      </c>
      <c r="U80" s="917" t="n">
        <v>118697</v>
      </c>
      <c r="V80" s="917" t="n">
        <v>29015447</v>
      </c>
    </row>
    <row r="81">
      <c r="A81" s="205" t="inlineStr">
        <is>
          <t>April 2020</t>
        </is>
      </c>
      <c r="B81" s="917" t="n">
        <v>184801</v>
      </c>
      <c r="C81" s="917" t="n">
        <v>48428</v>
      </c>
      <c r="D81" s="917" t="n">
        <v>2392281</v>
      </c>
      <c r="E81" s="917" t="n">
        <v>103913</v>
      </c>
      <c r="F81" s="917" t="n">
        <v>181827</v>
      </c>
      <c r="G81" s="917" t="n">
        <v>1235862</v>
      </c>
      <c r="H81" s="917" t="n">
        <v>4414327</v>
      </c>
      <c r="I81" s="917" t="n">
        <v>1324008</v>
      </c>
      <c r="J81" s="917" t="n">
        <v>1956494</v>
      </c>
      <c r="K81" s="917" t="n">
        <v>1222317</v>
      </c>
      <c r="L81" s="917" t="n">
        <v>1076058</v>
      </c>
      <c r="M81" s="917" t="n">
        <v>430652</v>
      </c>
      <c r="N81" s="917" t="n">
        <v>2197554</v>
      </c>
      <c r="O81" s="917" t="n">
        <v>2284007</v>
      </c>
      <c r="P81" s="917" t="n">
        <v>1467582</v>
      </c>
      <c r="Q81" s="917" t="n">
        <v>2960083</v>
      </c>
      <c r="R81" s="917" t="n">
        <v>3883699</v>
      </c>
      <c r="S81" s="917" t="n">
        <v>561597</v>
      </c>
      <c r="T81" s="917" t="n">
        <v>522217</v>
      </c>
      <c r="U81" s="917" t="n">
        <v>113776</v>
      </c>
      <c r="V81" s="917" t="n">
        <v>28561484</v>
      </c>
    </row>
    <row r="82">
      <c r="A82" s="205" t="inlineStr">
        <is>
          <t>May 2020</t>
        </is>
      </c>
      <c r="B82" s="917" t="n">
        <v>184738</v>
      </c>
      <c r="C82" s="917" t="n">
        <v>48267</v>
      </c>
      <c r="D82" s="917" t="n">
        <v>2385151</v>
      </c>
      <c r="E82" s="917" t="n">
        <v>103918</v>
      </c>
      <c r="F82" s="917" t="n">
        <v>181302</v>
      </c>
      <c r="G82" s="917" t="n">
        <v>1234292</v>
      </c>
      <c r="H82" s="917" t="n">
        <v>4400448</v>
      </c>
      <c r="I82" s="917" t="n">
        <v>1320812</v>
      </c>
      <c r="J82" s="917" t="n">
        <v>1935765</v>
      </c>
      <c r="K82" s="917" t="n">
        <v>1217258</v>
      </c>
      <c r="L82" s="917" t="n">
        <v>1073513</v>
      </c>
      <c r="M82" s="917" t="n">
        <v>428068</v>
      </c>
      <c r="N82" s="917" t="n">
        <v>2188115</v>
      </c>
      <c r="O82" s="917" t="n">
        <v>2268808</v>
      </c>
      <c r="P82" s="917" t="n">
        <v>1446426</v>
      </c>
      <c r="Q82" s="917" t="n">
        <v>2917933</v>
      </c>
      <c r="R82" s="917" t="n">
        <v>3884535</v>
      </c>
      <c r="S82" s="917" t="n">
        <v>557485</v>
      </c>
      <c r="T82" s="917" t="n">
        <v>518035</v>
      </c>
      <c r="U82" s="917" t="n">
        <v>111982</v>
      </c>
      <c r="V82" s="917" t="n">
        <v>28406852</v>
      </c>
    </row>
    <row r="83">
      <c r="A83" s="205" t="inlineStr">
        <is>
          <t>June 2020</t>
        </is>
      </c>
      <c r="B83" s="917" t="n">
        <v>184793</v>
      </c>
      <c r="C83" s="917" t="n">
        <v>48023</v>
      </c>
      <c r="D83" s="917" t="n">
        <v>2377417</v>
      </c>
      <c r="E83" s="917" t="n">
        <v>103798</v>
      </c>
      <c r="F83" s="917" t="n">
        <v>181211</v>
      </c>
      <c r="G83" s="917" t="n">
        <v>1234948</v>
      </c>
      <c r="H83" s="917" t="n">
        <v>4387006</v>
      </c>
      <c r="I83" s="917" t="n">
        <v>1319400</v>
      </c>
      <c r="J83" s="917" t="n">
        <v>1910403</v>
      </c>
      <c r="K83" s="917" t="n">
        <v>1212825</v>
      </c>
      <c r="L83" s="917" t="n">
        <v>1070462</v>
      </c>
      <c r="M83" s="917" t="n">
        <v>427369</v>
      </c>
      <c r="N83" s="917" t="n">
        <v>2185674</v>
      </c>
      <c r="O83" s="917" t="n">
        <v>2278772</v>
      </c>
      <c r="P83" s="917" t="n">
        <v>1446723</v>
      </c>
      <c r="Q83" s="917" t="n">
        <v>2906490</v>
      </c>
      <c r="R83" s="917" t="n">
        <v>3895678</v>
      </c>
      <c r="S83" s="917" t="n">
        <v>554290</v>
      </c>
      <c r="T83" s="917" t="n">
        <v>514247</v>
      </c>
      <c r="U83" s="917" t="n">
        <v>112662</v>
      </c>
      <c r="V83" s="917" t="n">
        <v>28352191</v>
      </c>
    </row>
    <row r="84">
      <c r="A84" s="205" t="inlineStr">
        <is>
          <t>July 2020</t>
        </is>
      </c>
      <c r="B84" s="917" t="n">
        <v>184340</v>
      </c>
      <c r="C84" s="917" t="n">
        <v>47646</v>
      </c>
      <c r="D84" s="917" t="n">
        <v>2368559</v>
      </c>
      <c r="E84" s="917" t="n">
        <v>103638</v>
      </c>
      <c r="F84" s="917" t="n">
        <v>181133</v>
      </c>
      <c r="G84" s="917" t="n">
        <v>1236273</v>
      </c>
      <c r="H84" s="917" t="n">
        <v>4373946</v>
      </c>
      <c r="I84" s="917" t="n">
        <v>1321190</v>
      </c>
      <c r="J84" s="917" t="n">
        <v>1902597</v>
      </c>
      <c r="K84" s="917" t="n">
        <v>1208740</v>
      </c>
      <c r="L84" s="917" t="n">
        <v>1066187</v>
      </c>
      <c r="M84" s="917" t="n">
        <v>426700</v>
      </c>
      <c r="N84" s="917" t="n">
        <v>2180481</v>
      </c>
      <c r="O84" s="917" t="n">
        <v>2276705</v>
      </c>
      <c r="P84" s="917" t="n">
        <v>1464106</v>
      </c>
      <c r="Q84" s="917" t="n">
        <v>2896846</v>
      </c>
      <c r="R84" s="917" t="n">
        <v>3906274</v>
      </c>
      <c r="S84" s="917" t="n">
        <v>548691</v>
      </c>
      <c r="T84" s="917" t="n">
        <v>513012</v>
      </c>
      <c r="U84" s="917" t="n">
        <v>113995</v>
      </c>
      <c r="V84" s="917" t="n">
        <v>28321060</v>
      </c>
    </row>
    <row r="85">
      <c r="A85" s="205" t="inlineStr">
        <is>
          <t>August 2020</t>
        </is>
      </c>
      <c r="B85" s="917" t="n">
        <v>184319</v>
      </c>
      <c r="C85" s="917" t="n">
        <v>46835</v>
      </c>
      <c r="D85" s="917" t="n">
        <v>2348201</v>
      </c>
      <c r="E85" s="917" t="n">
        <v>103482</v>
      </c>
      <c r="F85" s="917" t="n">
        <v>181057</v>
      </c>
      <c r="G85" s="917" t="n">
        <v>1230799</v>
      </c>
      <c r="H85" s="917" t="n">
        <v>4344420</v>
      </c>
      <c r="I85" s="917" t="n">
        <v>1324321</v>
      </c>
      <c r="J85" s="917" t="n">
        <v>1879960</v>
      </c>
      <c r="K85" s="917" t="n">
        <v>1205876</v>
      </c>
      <c r="L85" s="917" t="n">
        <v>1063863</v>
      </c>
      <c r="M85" s="917" t="n">
        <v>426032</v>
      </c>
      <c r="N85" s="917" t="n">
        <v>2176173</v>
      </c>
      <c r="O85" s="917" t="n">
        <v>2280311</v>
      </c>
      <c r="P85" s="917" t="n">
        <v>1471751</v>
      </c>
      <c r="Q85" s="917" t="n">
        <v>2928593</v>
      </c>
      <c r="R85" s="917" t="n">
        <v>3908817</v>
      </c>
      <c r="S85" s="917" t="n">
        <v>525934</v>
      </c>
      <c r="T85" s="917" t="n">
        <v>509752</v>
      </c>
      <c r="U85" s="917" t="n">
        <v>115522</v>
      </c>
      <c r="V85" s="917" t="n">
        <v>28256016</v>
      </c>
    </row>
    <row r="86">
      <c r="A86" s="205" t="inlineStr">
        <is>
          <t>September 2020</t>
        </is>
      </c>
      <c r="B86" s="917" t="n">
        <v>184902</v>
      </c>
      <c r="C86" s="917" t="n">
        <v>46296</v>
      </c>
      <c r="D86" s="917" t="n">
        <v>2330852</v>
      </c>
      <c r="E86" s="917" t="n">
        <v>103360</v>
      </c>
      <c r="F86" s="917" t="n">
        <v>181239</v>
      </c>
      <c r="G86" s="917" t="n">
        <v>1230725</v>
      </c>
      <c r="H86" s="917" t="n">
        <v>4321327</v>
      </c>
      <c r="I86" s="917" t="n">
        <v>1323342</v>
      </c>
      <c r="J86" s="917" t="n">
        <v>1866922</v>
      </c>
      <c r="K86" s="917" t="n">
        <v>1203208</v>
      </c>
      <c r="L86" s="917" t="n">
        <v>1063056</v>
      </c>
      <c r="M86" s="917" t="n">
        <v>426273</v>
      </c>
      <c r="N86" s="917" t="n">
        <v>2166112</v>
      </c>
      <c r="O86" s="917" t="n">
        <v>2258874</v>
      </c>
      <c r="P86" s="917" t="n">
        <v>1480749</v>
      </c>
      <c r="Q86" s="917" t="n">
        <v>2961363</v>
      </c>
      <c r="R86" s="917" t="n">
        <v>3913801</v>
      </c>
      <c r="S86" s="917" t="n">
        <v>508469</v>
      </c>
      <c r="T86" s="917" t="n">
        <v>505799</v>
      </c>
      <c r="U86" s="917" t="n">
        <v>116514</v>
      </c>
      <c r="V86" s="917" t="n">
        <v>28193180</v>
      </c>
    </row>
    <row r="87">
      <c r="A87" s="205" t="inlineStr">
        <is>
          <t>October 2020</t>
        </is>
      </c>
      <c r="B87" s="917" t="n">
        <v>184748</v>
      </c>
      <c r="C87" s="917" t="n">
        <v>45970</v>
      </c>
      <c r="D87" s="917" t="n">
        <v>2321046</v>
      </c>
      <c r="E87" s="917" t="n">
        <v>103282</v>
      </c>
      <c r="F87" s="917" t="n">
        <v>181918</v>
      </c>
      <c r="G87" s="917" t="n">
        <v>1235044</v>
      </c>
      <c r="H87" s="917" t="n">
        <v>4312001</v>
      </c>
      <c r="I87" s="917" t="n">
        <v>1322603</v>
      </c>
      <c r="J87" s="917" t="n">
        <v>1842185</v>
      </c>
      <c r="K87" s="917" t="n">
        <v>1201338</v>
      </c>
      <c r="L87" s="917" t="n">
        <v>1061668</v>
      </c>
      <c r="M87" s="917" t="n">
        <v>426409</v>
      </c>
      <c r="N87" s="917" t="n">
        <v>2166159</v>
      </c>
      <c r="O87" s="917" t="n">
        <v>2276360</v>
      </c>
      <c r="P87" s="917" t="n">
        <v>1483113</v>
      </c>
      <c r="Q87" s="917" t="n">
        <v>2955038</v>
      </c>
      <c r="R87" s="917" t="n">
        <v>3920101</v>
      </c>
      <c r="S87" s="917" t="n">
        <v>503026</v>
      </c>
      <c r="T87" s="917" t="n">
        <v>503750</v>
      </c>
      <c r="U87" s="917" t="n">
        <v>116830</v>
      </c>
      <c r="V87" s="917" t="n">
        <v>28162587</v>
      </c>
    </row>
    <row r="88">
      <c r="A88" s="205" t="inlineStr">
        <is>
          <t>November 2020</t>
        </is>
      </c>
      <c r="B88" s="917" t="n">
        <v>184061</v>
      </c>
      <c r="C88" s="917" t="n">
        <v>45892</v>
      </c>
      <c r="D88" s="917" t="n">
        <v>2312236</v>
      </c>
      <c r="E88" s="917" t="n">
        <v>103325</v>
      </c>
      <c r="F88" s="917" t="n">
        <v>182400</v>
      </c>
      <c r="G88" s="917" t="n">
        <v>1241251</v>
      </c>
      <c r="H88" s="917" t="n">
        <v>4274542</v>
      </c>
      <c r="I88" s="917" t="n">
        <v>1327223</v>
      </c>
      <c r="J88" s="917" t="n">
        <v>1779289</v>
      </c>
      <c r="K88" s="917" t="n">
        <v>1201282</v>
      </c>
      <c r="L88" s="917" t="n">
        <v>1060465</v>
      </c>
      <c r="M88" s="917" t="n">
        <v>426714</v>
      </c>
      <c r="N88" s="917" t="n">
        <v>2166930</v>
      </c>
      <c r="O88" s="917" t="n">
        <v>2294540</v>
      </c>
      <c r="P88" s="917" t="n">
        <v>1487161</v>
      </c>
      <c r="Q88" s="917" t="n">
        <v>2951243</v>
      </c>
      <c r="R88" s="917" t="n">
        <v>3937312</v>
      </c>
      <c r="S88" s="917" t="n">
        <v>494691</v>
      </c>
      <c r="T88" s="917" t="n">
        <v>499006</v>
      </c>
      <c r="U88" s="917" t="n">
        <v>116917</v>
      </c>
      <c r="V88" s="917" t="n">
        <v>28086479</v>
      </c>
    </row>
    <row r="89">
      <c r="A89" s="205" t="inlineStr">
        <is>
          <t>December 2020</t>
        </is>
      </c>
      <c r="B89" s="917" t="n">
        <v>186014</v>
      </c>
      <c r="C89" s="917" t="n">
        <v>45938</v>
      </c>
      <c r="D89" s="917" t="n">
        <v>2305849</v>
      </c>
      <c r="E89" s="917" t="n">
        <v>103254</v>
      </c>
      <c r="F89" s="917" t="n">
        <v>183420</v>
      </c>
      <c r="G89" s="917" t="n">
        <v>1240669</v>
      </c>
      <c r="H89" s="917" t="n">
        <v>4281518</v>
      </c>
      <c r="I89" s="917" t="n">
        <v>1332891</v>
      </c>
      <c r="J89" s="917" t="n">
        <v>1756622</v>
      </c>
      <c r="K89" s="917" t="n">
        <v>1203774</v>
      </c>
      <c r="L89" s="917" t="n">
        <v>1060159</v>
      </c>
      <c r="M89" s="917" t="n">
        <v>427897</v>
      </c>
      <c r="N89" s="917" t="n">
        <v>2175009</v>
      </c>
      <c r="O89" s="917" t="n">
        <v>2307736</v>
      </c>
      <c r="P89" s="917" t="n">
        <v>1492301</v>
      </c>
      <c r="Q89" s="917" t="n">
        <v>2957134</v>
      </c>
      <c r="R89" s="917" t="n">
        <v>3953523</v>
      </c>
      <c r="S89" s="917" t="n">
        <v>493074</v>
      </c>
      <c r="T89" s="917" t="n">
        <v>500314</v>
      </c>
      <c r="U89" s="917" t="n">
        <v>117110</v>
      </c>
      <c r="V89" s="917" t="n">
        <v>28124206</v>
      </c>
    </row>
    <row r="90">
      <c r="A90" s="205" t="inlineStr">
        <is>
          <t>January 2021</t>
        </is>
      </c>
      <c r="B90" s="917" t="n">
        <v>184930</v>
      </c>
      <c r="C90" s="917" t="n">
        <v>45926</v>
      </c>
      <c r="D90" s="917" t="n">
        <v>2310481</v>
      </c>
      <c r="E90" s="917" t="n">
        <v>103204</v>
      </c>
      <c r="F90" s="917" t="n">
        <v>183740</v>
      </c>
      <c r="G90" s="917" t="n">
        <v>1257559</v>
      </c>
      <c r="H90" s="917" t="n">
        <v>4272728</v>
      </c>
      <c r="I90" s="917" t="n">
        <v>1330976</v>
      </c>
      <c r="J90" s="917" t="n">
        <v>1761919</v>
      </c>
      <c r="K90" s="917" t="n">
        <v>1204713</v>
      </c>
      <c r="L90" s="917" t="n">
        <v>1058602</v>
      </c>
      <c r="M90" s="917" t="n">
        <v>427937</v>
      </c>
      <c r="N90" s="917" t="n">
        <v>2181519</v>
      </c>
      <c r="O90" s="917" t="n">
        <v>2322606</v>
      </c>
      <c r="P90" s="917" t="n">
        <v>1496476</v>
      </c>
      <c r="Q90" s="917" t="n">
        <v>2952250</v>
      </c>
      <c r="R90" s="917" t="n">
        <v>3964355</v>
      </c>
      <c r="S90" s="917" t="n">
        <v>491166</v>
      </c>
      <c r="T90" s="917" t="n">
        <v>497280</v>
      </c>
      <c r="U90" s="917" t="n">
        <v>116394</v>
      </c>
      <c r="V90" s="917" t="n">
        <v>28164763</v>
      </c>
    </row>
    <row r="91">
      <c r="A91" s="205" t="inlineStr">
        <is>
          <t>February 2021</t>
        </is>
      </c>
      <c r="B91" s="917" t="n">
        <v>185138</v>
      </c>
      <c r="C91" s="917" t="n">
        <v>45817</v>
      </c>
      <c r="D91" s="917" t="n">
        <v>2308881</v>
      </c>
      <c r="E91" s="917" t="n">
        <v>102586</v>
      </c>
      <c r="F91" s="917" t="n">
        <v>183842</v>
      </c>
      <c r="G91" s="917" t="n">
        <v>1257448</v>
      </c>
      <c r="H91" s="917" t="n">
        <v>4281876</v>
      </c>
      <c r="I91" s="917" t="n">
        <v>1332278</v>
      </c>
      <c r="J91" s="917" t="n">
        <v>1751019</v>
      </c>
      <c r="K91" s="917" t="n">
        <v>1205960</v>
      </c>
      <c r="L91" s="917" t="n">
        <v>1057083</v>
      </c>
      <c r="M91" s="917" t="n">
        <v>428601</v>
      </c>
      <c r="N91" s="917" t="n">
        <v>2188653</v>
      </c>
      <c r="O91" s="917" t="n">
        <v>2321892</v>
      </c>
      <c r="P91" s="917" t="n">
        <v>1499095</v>
      </c>
      <c r="Q91" s="917" t="n">
        <v>2934645</v>
      </c>
      <c r="R91" s="917" t="n">
        <v>3980225</v>
      </c>
      <c r="S91" s="917" t="n">
        <v>483616</v>
      </c>
      <c r="T91" s="917" t="n">
        <v>495006</v>
      </c>
      <c r="U91" s="917" t="n">
        <v>116194</v>
      </c>
      <c r="V91" s="917" t="n">
        <v>28159854</v>
      </c>
    </row>
    <row r="92">
      <c r="A92" s="205" t="inlineStr">
        <is>
          <t>March 2021</t>
        </is>
      </c>
      <c r="B92" s="917" t="n">
        <v>185880</v>
      </c>
      <c r="C92" s="917" t="n">
        <v>45821</v>
      </c>
      <c r="D92" s="917" t="n">
        <v>2313406</v>
      </c>
      <c r="E92" s="917" t="n">
        <v>102212</v>
      </c>
      <c r="F92" s="917" t="n">
        <v>184708</v>
      </c>
      <c r="G92" s="917" t="n">
        <v>1263342</v>
      </c>
      <c r="H92" s="917" t="n">
        <v>4275312</v>
      </c>
      <c r="I92" s="917" t="n">
        <v>1337285</v>
      </c>
      <c r="J92" s="917" t="n">
        <v>1738403</v>
      </c>
      <c r="K92" s="917" t="n">
        <v>1210933</v>
      </c>
      <c r="L92" s="917" t="n">
        <v>1054865</v>
      </c>
      <c r="M92" s="917" t="n">
        <v>430059</v>
      </c>
      <c r="N92" s="917" t="n">
        <v>2200448</v>
      </c>
      <c r="O92" s="917" t="n">
        <v>2323596</v>
      </c>
      <c r="P92" s="917" t="n">
        <v>1508730</v>
      </c>
      <c r="Q92" s="917" t="n">
        <v>2940782</v>
      </c>
      <c r="R92" s="917" t="n">
        <v>4003339</v>
      </c>
      <c r="S92" s="917" t="n">
        <v>476689</v>
      </c>
      <c r="T92" s="917" t="n">
        <v>494599</v>
      </c>
      <c r="U92" s="917" t="n">
        <v>116749</v>
      </c>
      <c r="V92" s="917" t="n">
        <v>28207157</v>
      </c>
    </row>
    <row r="93">
      <c r="A93" s="205" t="inlineStr">
        <is>
          <t>April 2021</t>
        </is>
      </c>
      <c r="B93" s="917" t="n">
        <v>186776</v>
      </c>
      <c r="C93" s="917" t="n">
        <v>45670</v>
      </c>
      <c r="D93" s="917" t="n">
        <v>2316115</v>
      </c>
      <c r="E93" s="917" t="n">
        <v>101759</v>
      </c>
      <c r="F93" s="917" t="n">
        <v>185337</v>
      </c>
      <c r="G93" s="917" t="n">
        <v>1266720</v>
      </c>
      <c r="H93" s="917" t="n">
        <v>4298676</v>
      </c>
      <c r="I93" s="917" t="n">
        <v>1333106</v>
      </c>
      <c r="J93" s="917" t="n">
        <v>1738350</v>
      </c>
      <c r="K93" s="917" t="n">
        <v>1208103</v>
      </c>
      <c r="L93" s="917" t="n">
        <v>1051902</v>
      </c>
      <c r="M93" s="917" t="n">
        <v>431373</v>
      </c>
      <c r="N93" s="917" t="n">
        <v>2212237</v>
      </c>
      <c r="O93" s="917" t="n">
        <v>2355955</v>
      </c>
      <c r="P93" s="917" t="n">
        <v>1517694</v>
      </c>
      <c r="Q93" s="917" t="n">
        <v>2953648</v>
      </c>
      <c r="R93" s="917" t="n">
        <v>4021860</v>
      </c>
      <c r="S93" s="917" t="n">
        <v>476647</v>
      </c>
      <c r="T93" s="917" t="n">
        <v>499567</v>
      </c>
      <c r="U93" s="917" t="n">
        <v>117116</v>
      </c>
      <c r="V93" s="917" t="n">
        <v>28318611</v>
      </c>
    </row>
    <row r="94">
      <c r="A94" s="205" t="inlineStr">
        <is>
          <t>May 2021</t>
        </is>
      </c>
      <c r="B94" s="917" t="n">
        <v>186424</v>
      </c>
      <c r="C94" s="917" t="n">
        <v>45660</v>
      </c>
      <c r="D94" s="917" t="n">
        <v>2320971</v>
      </c>
      <c r="E94" s="917" t="n">
        <v>101329</v>
      </c>
      <c r="F94" s="917" t="n">
        <v>186162</v>
      </c>
      <c r="G94" s="917" t="n">
        <v>1271050</v>
      </c>
      <c r="H94" s="917" t="n">
        <v>4313273</v>
      </c>
      <c r="I94" s="917" t="n">
        <v>1332656</v>
      </c>
      <c r="J94" s="917" t="n">
        <v>1830180</v>
      </c>
      <c r="K94" s="917" t="n">
        <v>1214131</v>
      </c>
      <c r="L94" s="917" t="n">
        <v>1049668</v>
      </c>
      <c r="M94" s="917" t="n">
        <v>432724</v>
      </c>
      <c r="N94" s="917" t="n">
        <v>2227353</v>
      </c>
      <c r="O94" s="917" t="n">
        <v>2368972</v>
      </c>
      <c r="P94" s="917" t="n">
        <v>1524352</v>
      </c>
      <c r="Q94" s="917" t="n">
        <v>2965492</v>
      </c>
      <c r="R94" s="917" t="n">
        <v>4028250</v>
      </c>
      <c r="S94" s="917" t="n">
        <v>496005</v>
      </c>
      <c r="T94" s="917" t="n">
        <v>504298</v>
      </c>
      <c r="U94" s="917" t="n">
        <v>117396</v>
      </c>
      <c r="V94" s="917" t="n">
        <v>28516347</v>
      </c>
    </row>
    <row r="95">
      <c r="A95" s="205" t="inlineStr">
        <is>
          <t>June 2021</t>
        </is>
      </c>
      <c r="B95" s="917" t="n">
        <v>185634</v>
      </c>
      <c r="C95" s="917" t="n">
        <v>45690</v>
      </c>
      <c r="D95" s="917" t="n">
        <v>2324293</v>
      </c>
      <c r="E95" s="917" t="n">
        <v>100840</v>
      </c>
      <c r="F95" s="917" t="n">
        <v>186719</v>
      </c>
      <c r="G95" s="917" t="n">
        <v>1273669</v>
      </c>
      <c r="H95" s="917" t="n">
        <v>4313193</v>
      </c>
      <c r="I95" s="917" t="n">
        <v>1329891</v>
      </c>
      <c r="J95" s="917" t="n">
        <v>1932317</v>
      </c>
      <c r="K95" s="917" t="n">
        <v>1219169</v>
      </c>
      <c r="L95" s="917" t="n">
        <v>1047098</v>
      </c>
      <c r="M95" s="917" t="n">
        <v>433739</v>
      </c>
      <c r="N95" s="917" t="n">
        <v>2238388</v>
      </c>
      <c r="O95" s="917" t="n">
        <v>2381999</v>
      </c>
      <c r="P95" s="917" t="n">
        <v>1527220</v>
      </c>
      <c r="Q95" s="917" t="n">
        <v>2970481</v>
      </c>
      <c r="R95" s="917" t="n">
        <v>4028258</v>
      </c>
      <c r="S95" s="917" t="n">
        <v>517767</v>
      </c>
      <c r="T95" s="917" t="n">
        <v>507118</v>
      </c>
      <c r="U95" s="917" t="n">
        <v>117871</v>
      </c>
      <c r="V95" s="917" t="n">
        <v>28681354</v>
      </c>
    </row>
    <row r="96">
      <c r="A96" s="205" t="inlineStr">
        <is>
          <t>July 2021</t>
        </is>
      </c>
      <c r="B96" s="917" t="n">
        <v>187207</v>
      </c>
      <c r="C96" s="917" t="n">
        <v>45746</v>
      </c>
      <c r="D96" s="917" t="n">
        <v>2329122</v>
      </c>
      <c r="E96" s="917" t="n">
        <v>100553</v>
      </c>
      <c r="F96" s="917" t="n">
        <v>187567</v>
      </c>
      <c r="G96" s="917" t="n">
        <v>1277486</v>
      </c>
      <c r="H96" s="917" t="n">
        <v>4317877</v>
      </c>
      <c r="I96" s="917" t="n">
        <v>1333502</v>
      </c>
      <c r="J96" s="917" t="n">
        <v>1976276</v>
      </c>
      <c r="K96" s="917" t="n">
        <v>1225523</v>
      </c>
      <c r="L96" s="917" t="n">
        <v>1045331</v>
      </c>
      <c r="M96" s="917" t="n">
        <v>435075</v>
      </c>
      <c r="N96" s="917" t="n">
        <v>2251176</v>
      </c>
      <c r="O96" s="917" t="n">
        <v>2394766</v>
      </c>
      <c r="P96" s="917" t="n">
        <v>1525737</v>
      </c>
      <c r="Q96" s="917" t="n">
        <v>2968024</v>
      </c>
      <c r="R96" s="917" t="n">
        <v>4036254</v>
      </c>
      <c r="S96" s="917" t="n">
        <v>531905</v>
      </c>
      <c r="T96" s="917" t="n">
        <v>510403</v>
      </c>
      <c r="U96" s="917" t="n">
        <v>117990</v>
      </c>
      <c r="V96" s="917" t="n">
        <v>28797521</v>
      </c>
    </row>
    <row r="97">
      <c r="A97" s="205" t="inlineStr">
        <is>
          <t>August 2021</t>
        </is>
      </c>
      <c r="B97" s="917" t="n">
        <v>188340</v>
      </c>
      <c r="C97" s="917" t="n">
        <v>45812</v>
      </c>
      <c r="D97" s="917" t="n">
        <v>2333756</v>
      </c>
      <c r="E97" s="917" t="n">
        <v>100478</v>
      </c>
      <c r="F97" s="917" t="n">
        <v>188368</v>
      </c>
      <c r="G97" s="917" t="n">
        <v>1280785</v>
      </c>
      <c r="H97" s="917" t="n">
        <v>4327994</v>
      </c>
      <c r="I97" s="917" t="n">
        <v>1339170</v>
      </c>
      <c r="J97" s="917" t="n">
        <v>2002068</v>
      </c>
      <c r="K97" s="917" t="n">
        <v>1233496</v>
      </c>
      <c r="L97" s="917" t="n">
        <v>1045548</v>
      </c>
      <c r="M97" s="917" t="n">
        <v>436362</v>
      </c>
      <c r="N97" s="917" t="n">
        <v>2264287</v>
      </c>
      <c r="O97" s="917" t="n">
        <v>2415421</v>
      </c>
      <c r="P97" s="917" t="n">
        <v>1531057</v>
      </c>
      <c r="Q97" s="917" t="n">
        <v>2997363</v>
      </c>
      <c r="R97" s="917" t="n">
        <v>4043638</v>
      </c>
      <c r="S97" s="917" t="n">
        <v>540607</v>
      </c>
      <c r="T97" s="917" t="n">
        <v>513203</v>
      </c>
      <c r="U97" s="917" t="n">
        <v>118127</v>
      </c>
      <c r="V97" s="917" t="n">
        <v>28945882</v>
      </c>
    </row>
    <row r="98">
      <c r="A98" s="205" t="inlineStr">
        <is>
          <t>September 2021</t>
        </is>
      </c>
      <c r="B98" s="917" t="n">
        <v>189110</v>
      </c>
      <c r="C98" s="917" t="n">
        <v>45871</v>
      </c>
      <c r="D98" s="917" t="n">
        <v>2337113</v>
      </c>
      <c r="E98" s="917" t="n">
        <v>100106</v>
      </c>
      <c r="F98" s="917" t="n">
        <v>189110</v>
      </c>
      <c r="G98" s="917" t="n">
        <v>1283559</v>
      </c>
      <c r="H98" s="917" t="n">
        <v>4332431</v>
      </c>
      <c r="I98" s="917" t="n">
        <v>1342783</v>
      </c>
      <c r="J98" s="917" t="n">
        <v>2024309</v>
      </c>
      <c r="K98" s="917" t="n">
        <v>1240801</v>
      </c>
      <c r="L98" s="917" t="n">
        <v>1045485</v>
      </c>
      <c r="M98" s="917" t="n">
        <v>437586</v>
      </c>
      <c r="N98" s="917" t="n">
        <v>2275458</v>
      </c>
      <c r="O98" s="917" t="n">
        <v>2423503</v>
      </c>
      <c r="P98" s="917" t="n">
        <v>1534232</v>
      </c>
      <c r="Q98" s="917" t="n">
        <v>3014309</v>
      </c>
      <c r="R98" s="917" t="n">
        <v>4054062</v>
      </c>
      <c r="S98" s="917" t="n">
        <v>547192</v>
      </c>
      <c r="T98" s="917" t="n">
        <v>514983</v>
      </c>
      <c r="U98" s="917" t="n">
        <v>118169</v>
      </c>
      <c r="V98" s="917" t="n">
        <v>29050173</v>
      </c>
    </row>
    <row r="99">
      <c r="A99" s="205" t="inlineStr">
        <is>
          <t>October 2021</t>
        </is>
      </c>
      <c r="B99" s="917" t="n">
        <v>190392</v>
      </c>
      <c r="C99" s="917" t="n">
        <v>45844</v>
      </c>
      <c r="D99" s="917" t="n">
        <v>2341039</v>
      </c>
      <c r="E99" s="917" t="n">
        <v>99367</v>
      </c>
      <c r="F99" s="917" t="n">
        <v>189811</v>
      </c>
      <c r="G99" s="917" t="n">
        <v>1282082</v>
      </c>
      <c r="H99" s="917" t="n">
        <v>4335928</v>
      </c>
      <c r="I99" s="917" t="n">
        <v>1343563</v>
      </c>
      <c r="J99" s="917" t="n">
        <v>2039005</v>
      </c>
      <c r="K99" s="917" t="n">
        <v>1247119</v>
      </c>
      <c r="L99" s="917" t="n">
        <v>1045516</v>
      </c>
      <c r="M99" s="917" t="n">
        <v>437885</v>
      </c>
      <c r="N99" s="917" t="n">
        <v>2283046</v>
      </c>
      <c r="O99" s="917" t="n">
        <v>2427956</v>
      </c>
      <c r="P99" s="917" t="n">
        <v>1536008</v>
      </c>
      <c r="Q99" s="917" t="n">
        <v>3011782</v>
      </c>
      <c r="R99" s="917" t="n">
        <v>4027109</v>
      </c>
      <c r="S99" s="917" t="n">
        <v>552192</v>
      </c>
      <c r="T99" s="917" t="n">
        <v>515699</v>
      </c>
      <c r="U99" s="917" t="n">
        <v>118123</v>
      </c>
      <c r="V99" s="917" t="n">
        <v>29069468</v>
      </c>
    </row>
    <row r="100">
      <c r="A100" s="205" t="inlineStr">
        <is>
          <t>November 2021</t>
        </is>
      </c>
      <c r="B100" s="917" t="n">
        <v>191604</v>
      </c>
      <c r="C100" s="917" t="n">
        <v>45848</v>
      </c>
      <c r="D100" s="917" t="n">
        <v>2347053</v>
      </c>
      <c r="E100" s="917" t="n">
        <v>99023</v>
      </c>
      <c r="F100" s="917" t="n">
        <v>190582</v>
      </c>
      <c r="G100" s="917" t="n">
        <v>1284951</v>
      </c>
      <c r="H100" s="917" t="n">
        <v>4350675</v>
      </c>
      <c r="I100" s="917" t="n">
        <v>1351471</v>
      </c>
      <c r="J100" s="917" t="n">
        <v>2055800</v>
      </c>
      <c r="K100" s="917" t="n">
        <v>1255371</v>
      </c>
      <c r="L100" s="917" t="n">
        <v>1046784</v>
      </c>
      <c r="M100" s="917" t="n">
        <v>439301</v>
      </c>
      <c r="N100" s="917" t="n">
        <v>2295159</v>
      </c>
      <c r="O100" s="917" t="n">
        <v>2442936</v>
      </c>
      <c r="P100" s="917" t="n">
        <v>1537638</v>
      </c>
      <c r="Q100" s="917" t="n">
        <v>3009243</v>
      </c>
      <c r="R100" s="917" t="n">
        <v>4032205</v>
      </c>
      <c r="S100" s="917" t="n">
        <v>557585</v>
      </c>
      <c r="T100" s="917" t="n">
        <v>517379</v>
      </c>
      <c r="U100" s="917" t="n">
        <v>118450</v>
      </c>
      <c r="V100" s="917" t="n">
        <v>29169056</v>
      </c>
    </row>
    <row r="101">
      <c r="A101" s="205" t="inlineStr">
        <is>
          <t>December 2021</t>
        </is>
      </c>
      <c r="B101" s="917" t="n">
        <v>192038</v>
      </c>
      <c r="C101" s="917" t="n">
        <v>45977</v>
      </c>
      <c r="D101" s="917" t="n">
        <v>2357873</v>
      </c>
      <c r="E101" s="917" t="n">
        <v>98819</v>
      </c>
      <c r="F101" s="917" t="n">
        <v>191149</v>
      </c>
      <c r="G101" s="917" t="n">
        <v>1290800</v>
      </c>
      <c r="H101" s="917" t="n">
        <v>4357324</v>
      </c>
      <c r="I101" s="917" t="n">
        <v>1358165</v>
      </c>
      <c r="J101" s="917" t="n">
        <v>2067270</v>
      </c>
      <c r="K101" s="917" t="n">
        <v>1261433</v>
      </c>
      <c r="L101" s="917" t="n">
        <v>1047226</v>
      </c>
      <c r="M101" s="917" t="n">
        <v>440720</v>
      </c>
      <c r="N101" s="917" t="n">
        <v>2306024</v>
      </c>
      <c r="O101" s="917" t="n">
        <v>2436902</v>
      </c>
      <c r="P101" s="917" t="n">
        <v>1539724</v>
      </c>
      <c r="Q101" s="917" t="n">
        <v>3020412</v>
      </c>
      <c r="R101" s="917" t="n">
        <v>4040197</v>
      </c>
      <c r="S101" s="917" t="n">
        <v>561941</v>
      </c>
      <c r="T101" s="917" t="n">
        <v>519294</v>
      </c>
      <c r="U101" s="917" t="n">
        <v>118699</v>
      </c>
      <c r="V101" s="917" t="n">
        <v>29251988</v>
      </c>
    </row>
    <row r="102">
      <c r="A102" s="205" t="inlineStr">
        <is>
          <t>January 2022</t>
        </is>
      </c>
      <c r="B102" s="917" t="n">
        <v>191898</v>
      </c>
      <c r="C102" s="917" t="n">
        <v>45699</v>
      </c>
      <c r="D102" s="917" t="n">
        <v>2355544</v>
      </c>
      <c r="E102" s="917" t="n">
        <v>98768</v>
      </c>
      <c r="F102" s="917" t="n">
        <v>191813</v>
      </c>
      <c r="G102" s="917" t="n">
        <v>1290600</v>
      </c>
      <c r="H102" s="917" t="n">
        <v>4348007</v>
      </c>
      <c r="I102" s="917" t="n">
        <v>1357855</v>
      </c>
      <c r="J102" s="917" t="n">
        <v>2073302</v>
      </c>
      <c r="K102" s="917" t="n">
        <v>1269072</v>
      </c>
      <c r="L102" s="917" t="n">
        <v>1048142</v>
      </c>
      <c r="M102" s="917" t="n">
        <v>442114</v>
      </c>
      <c r="N102" s="917" t="n">
        <v>2316336</v>
      </c>
      <c r="O102" s="917" t="n">
        <v>2451148</v>
      </c>
      <c r="P102" s="917" t="n">
        <v>1539944</v>
      </c>
      <c r="Q102" s="917" t="n">
        <v>3032858</v>
      </c>
      <c r="R102" s="917" t="n">
        <v>4045661</v>
      </c>
      <c r="S102" s="917" t="n">
        <v>566021</v>
      </c>
      <c r="T102" s="917" t="n">
        <v>520870</v>
      </c>
      <c r="U102" s="917" t="n">
        <v>118964</v>
      </c>
      <c r="V102" s="917" t="n">
        <v>29304617</v>
      </c>
    </row>
    <row r="103">
      <c r="A103" s="205" t="inlineStr">
        <is>
          <t>February 2022</t>
        </is>
      </c>
      <c r="B103" s="917" t="n">
        <v>192000</v>
      </c>
      <c r="C103" s="917" t="n">
        <v>45707</v>
      </c>
      <c r="D103" s="917" t="n">
        <v>2359082</v>
      </c>
      <c r="E103" s="917" t="n">
        <v>98832</v>
      </c>
      <c r="F103" s="917" t="n">
        <v>192589</v>
      </c>
      <c r="G103" s="917" t="n">
        <v>1293050</v>
      </c>
      <c r="H103" s="917" t="n">
        <v>4370836</v>
      </c>
      <c r="I103" s="917" t="n">
        <v>1360317</v>
      </c>
      <c r="J103" s="917" t="n">
        <v>2094544</v>
      </c>
      <c r="K103" s="917" t="n">
        <v>1277602</v>
      </c>
      <c r="L103" s="917" t="n">
        <v>1049807</v>
      </c>
      <c r="M103" s="917" t="n">
        <v>443659</v>
      </c>
      <c r="N103" s="917" t="n">
        <v>2329971</v>
      </c>
      <c r="O103" s="917" t="n">
        <v>2463027</v>
      </c>
      <c r="P103" s="917" t="n">
        <v>1542063</v>
      </c>
      <c r="Q103" s="917" t="n">
        <v>3045242</v>
      </c>
      <c r="R103" s="917" t="n">
        <v>4049113</v>
      </c>
      <c r="S103" s="917" t="n">
        <v>570903</v>
      </c>
      <c r="T103" s="917" t="n">
        <v>522824</v>
      </c>
      <c r="U103" s="917" t="n">
        <v>119235</v>
      </c>
      <c r="V103" s="917" t="n">
        <v>29420405</v>
      </c>
    </row>
    <row r="104">
      <c r="A104" s="205" t="inlineStr">
        <is>
          <t>March 2022</t>
        </is>
      </c>
      <c r="B104" s="917" t="n">
        <v>191956</v>
      </c>
      <c r="C104" s="917" t="n">
        <v>45596</v>
      </c>
      <c r="D104" s="917" t="n">
        <v>2361132</v>
      </c>
      <c r="E104" s="917" t="n">
        <v>99018</v>
      </c>
      <c r="F104" s="917" t="n">
        <v>193183</v>
      </c>
      <c r="G104" s="917" t="n">
        <v>1293053</v>
      </c>
      <c r="H104" s="917" t="n">
        <v>4371442</v>
      </c>
      <c r="I104" s="917" t="n">
        <v>1361523</v>
      </c>
      <c r="J104" s="917" t="n">
        <v>2120916</v>
      </c>
      <c r="K104" s="917" t="n">
        <v>1285663</v>
      </c>
      <c r="L104" s="917" t="n">
        <v>1050894</v>
      </c>
      <c r="M104" s="917" t="n">
        <v>445212</v>
      </c>
      <c r="N104" s="917" t="n">
        <v>2340132</v>
      </c>
      <c r="O104" s="917" t="n">
        <v>2468089</v>
      </c>
      <c r="P104" s="917" t="n">
        <v>1547091</v>
      </c>
      <c r="Q104" s="917" t="n">
        <v>3061842</v>
      </c>
      <c r="R104" s="917" t="n">
        <v>4051145</v>
      </c>
      <c r="S104" s="917" t="n">
        <v>575256</v>
      </c>
      <c r="T104" s="917" t="n">
        <v>524055</v>
      </c>
      <c r="U104" s="917" t="n">
        <v>119553</v>
      </c>
      <c r="V104" s="917" t="n">
        <v>29506751</v>
      </c>
    </row>
    <row r="105">
      <c r="A105" s="205" t="inlineStr">
        <is>
          <t>April 2022</t>
        </is>
      </c>
      <c r="B105" s="917" t="n">
        <v>192248</v>
      </c>
      <c r="C105" s="917" t="n">
        <v>45389</v>
      </c>
      <c r="D105" s="917" t="n">
        <v>2359654</v>
      </c>
      <c r="E105" s="917" t="n">
        <v>99038</v>
      </c>
      <c r="F105" s="917" t="n">
        <v>193275</v>
      </c>
      <c r="G105" s="917" t="n">
        <v>1294251</v>
      </c>
      <c r="H105" s="917" t="n">
        <v>4364904</v>
      </c>
      <c r="I105" s="917" t="n">
        <v>1359520</v>
      </c>
      <c r="J105" s="917" t="n">
        <v>2139806</v>
      </c>
      <c r="K105" s="917" t="n">
        <v>1292794</v>
      </c>
      <c r="L105" s="917" t="n">
        <v>1051108</v>
      </c>
      <c r="M105" s="917" t="n">
        <v>446659</v>
      </c>
      <c r="N105" s="917" t="n">
        <v>2348256</v>
      </c>
      <c r="O105" s="917" t="n">
        <v>2461556</v>
      </c>
      <c r="P105" s="917" t="n">
        <v>1535506</v>
      </c>
      <c r="Q105" s="917" t="n">
        <v>3051762</v>
      </c>
      <c r="R105" s="917" t="n">
        <v>4062267</v>
      </c>
      <c r="S105" s="917" t="n">
        <v>579749</v>
      </c>
      <c r="T105" s="917" t="n">
        <v>525332</v>
      </c>
      <c r="U105" s="917" t="n">
        <v>119790</v>
      </c>
      <c r="V105" s="917" t="n">
        <v>29522864</v>
      </c>
    </row>
    <row r="106">
      <c r="A106" s="205" t="inlineStr">
        <is>
          <t>May 2022</t>
        </is>
      </c>
      <c r="B106" s="917" t="n">
        <v>192134</v>
      </c>
      <c r="C106" s="917" t="n">
        <v>45346</v>
      </c>
      <c r="D106" s="917" t="n">
        <v>2361848</v>
      </c>
      <c r="E106" s="917" t="n">
        <v>99300</v>
      </c>
      <c r="F106" s="917" t="n">
        <v>193842</v>
      </c>
      <c r="G106" s="917" t="n">
        <v>1297171</v>
      </c>
      <c r="H106" s="917" t="n">
        <v>4362317</v>
      </c>
      <c r="I106" s="917" t="n">
        <v>1362940</v>
      </c>
      <c r="J106" s="917" t="n">
        <v>2151939</v>
      </c>
      <c r="K106" s="917" t="n">
        <v>1300793</v>
      </c>
      <c r="L106" s="917" t="n">
        <v>1053623</v>
      </c>
      <c r="M106" s="917" t="n">
        <v>447249</v>
      </c>
      <c r="N106" s="917" t="n">
        <v>2356353</v>
      </c>
      <c r="O106" s="917" t="n">
        <v>2458480</v>
      </c>
      <c r="P106" s="917" t="n">
        <v>1525052</v>
      </c>
      <c r="Q106" s="917" t="n">
        <v>3053013</v>
      </c>
      <c r="R106" s="917" t="n">
        <v>4066377</v>
      </c>
      <c r="S106" s="917" t="n">
        <v>585489</v>
      </c>
      <c r="T106" s="917" t="n">
        <v>526599</v>
      </c>
      <c r="U106" s="917" t="n">
        <v>119948</v>
      </c>
      <c r="V106" s="917" t="n">
        <v>29559812</v>
      </c>
    </row>
    <row r="107">
      <c r="A107" s="205" t="inlineStr">
        <is>
          <t>June 2022</t>
        </is>
      </c>
      <c r="B107" s="917" t="n">
        <v>191921</v>
      </c>
      <c r="C107" s="917" t="n">
        <v>45263</v>
      </c>
      <c r="D107" s="917" t="n">
        <v>2361676</v>
      </c>
      <c r="E107" s="917" t="n">
        <v>99503</v>
      </c>
      <c r="F107" s="917" t="n">
        <v>194245</v>
      </c>
      <c r="G107" s="917" t="n">
        <v>1298190</v>
      </c>
      <c r="H107" s="917" t="n">
        <v>4349483</v>
      </c>
      <c r="I107" s="917" t="n">
        <v>1364608</v>
      </c>
      <c r="J107" s="917" t="n">
        <v>2159347</v>
      </c>
      <c r="K107" s="917" t="n">
        <v>1305930</v>
      </c>
      <c r="L107" s="917" t="n">
        <v>1055382</v>
      </c>
      <c r="M107" s="917" t="n">
        <v>447720</v>
      </c>
      <c r="N107" s="917" t="n">
        <v>2361177</v>
      </c>
      <c r="O107" s="917" t="n">
        <v>2457406</v>
      </c>
      <c r="P107" s="917" t="n">
        <v>1521375</v>
      </c>
      <c r="Q107" s="917" t="n">
        <v>3055305</v>
      </c>
      <c r="R107" s="917" t="n">
        <v>4074655</v>
      </c>
      <c r="S107" s="917" t="n">
        <v>589145</v>
      </c>
      <c r="T107" s="917" t="n">
        <v>526754</v>
      </c>
      <c r="U107" s="917" t="n">
        <v>120218</v>
      </c>
      <c r="V107" s="917" t="n">
        <v>29579302</v>
      </c>
    </row>
    <row r="108">
      <c r="A108" s="205" t="inlineStr">
        <is>
          <t>July 2022</t>
        </is>
      </c>
      <c r="B108" s="917" t="n">
        <v>192689</v>
      </c>
      <c r="C108" s="917" t="n">
        <v>45272</v>
      </c>
      <c r="D108" s="917" t="n">
        <v>2364310</v>
      </c>
      <c r="E108" s="917" t="n">
        <v>99900</v>
      </c>
      <c r="F108" s="917" t="n">
        <v>194564</v>
      </c>
      <c r="G108" s="917" t="n">
        <v>1300318</v>
      </c>
      <c r="H108" s="917" t="n">
        <v>4352164</v>
      </c>
      <c r="I108" s="917" t="n">
        <v>1365808</v>
      </c>
      <c r="J108" s="917" t="n">
        <v>2165738</v>
      </c>
      <c r="K108" s="917" t="n">
        <v>1312879</v>
      </c>
      <c r="L108" s="917" t="n">
        <v>1059139</v>
      </c>
      <c r="M108" s="917" t="n">
        <v>448404</v>
      </c>
      <c r="N108" s="917" t="n">
        <v>2371044</v>
      </c>
      <c r="O108" s="917" t="n">
        <v>2463600</v>
      </c>
      <c r="P108" s="917" t="n">
        <v>1530575</v>
      </c>
      <c r="Q108" s="917" t="n">
        <v>3057681</v>
      </c>
      <c r="R108" s="917" t="n">
        <v>4085810</v>
      </c>
      <c r="S108" s="917" t="n">
        <v>594894</v>
      </c>
      <c r="T108" s="917" t="n">
        <v>527565</v>
      </c>
      <c r="U108" s="917" t="n">
        <v>120096</v>
      </c>
      <c r="V108" s="917" t="n">
        <v>29652451</v>
      </c>
    </row>
    <row r="109">
      <c r="A109" s="205" t="inlineStr">
        <is>
          <t>August 2022</t>
        </is>
      </c>
      <c r="B109" s="917" t="n">
        <v>192908</v>
      </c>
      <c r="C109" s="917" t="n">
        <v>45355</v>
      </c>
      <c r="D109" s="917" t="n">
        <v>2366629</v>
      </c>
      <c r="E109" s="917" t="n">
        <v>100299</v>
      </c>
      <c r="F109" s="917" t="n">
        <v>194992</v>
      </c>
      <c r="G109" s="917" t="n">
        <v>1302810</v>
      </c>
      <c r="H109" s="917" t="n">
        <v>4351869</v>
      </c>
      <c r="I109" s="917" t="n">
        <v>1365512</v>
      </c>
      <c r="J109" s="917" t="n">
        <v>2165911</v>
      </c>
      <c r="K109" s="917" t="n">
        <v>1319719</v>
      </c>
      <c r="L109" s="917" t="n">
        <v>1062540</v>
      </c>
      <c r="M109" s="917" t="n">
        <v>449249</v>
      </c>
      <c r="N109" s="917" t="n">
        <v>2382936</v>
      </c>
      <c r="O109" s="917" t="n">
        <v>2465045</v>
      </c>
      <c r="P109" s="917" t="n">
        <v>1532463</v>
      </c>
      <c r="Q109" s="917" t="n">
        <v>3059249</v>
      </c>
      <c r="R109" s="917" t="n">
        <v>4104822</v>
      </c>
      <c r="S109" s="917" t="n">
        <v>596742</v>
      </c>
      <c r="T109" s="917" t="n">
        <v>528083</v>
      </c>
      <c r="U109" s="917" t="n">
        <v>120041</v>
      </c>
      <c r="V109" s="917" t="n">
        <v>29707174</v>
      </c>
    </row>
    <row r="110">
      <c r="A110" s="205" t="inlineStr">
        <is>
          <t>September 2022</t>
        </is>
      </c>
      <c r="B110" s="917" t="n">
        <v>192822</v>
      </c>
      <c r="C110" s="917" t="n">
        <v>45440</v>
      </c>
      <c r="D110" s="917" t="n">
        <v>2369406</v>
      </c>
      <c r="E110" s="917" t="n">
        <v>100723</v>
      </c>
      <c r="F110" s="917" t="n">
        <v>195492</v>
      </c>
      <c r="G110" s="917" t="n">
        <v>1306739</v>
      </c>
      <c r="H110" s="917" t="n">
        <v>4348715</v>
      </c>
      <c r="I110" s="917" t="n">
        <v>1366663</v>
      </c>
      <c r="J110" s="917" t="n">
        <v>2168379</v>
      </c>
      <c r="K110" s="917" t="n">
        <v>1325612</v>
      </c>
      <c r="L110" s="917" t="n">
        <v>1066257</v>
      </c>
      <c r="M110" s="917" t="n">
        <v>450204</v>
      </c>
      <c r="N110" s="917" t="n">
        <v>2392327</v>
      </c>
      <c r="O110" s="917" t="n">
        <v>2468283</v>
      </c>
      <c r="P110" s="917" t="n">
        <v>1534127</v>
      </c>
      <c r="Q110" s="917" t="n">
        <v>3070507</v>
      </c>
      <c r="R110" s="917" t="n">
        <v>4131311</v>
      </c>
      <c r="S110" s="917" t="n">
        <v>597010</v>
      </c>
      <c r="T110" s="917" t="n">
        <v>528555</v>
      </c>
      <c r="U110" s="917" t="n">
        <v>120220</v>
      </c>
      <c r="V110" s="917" t="n">
        <v>29778792</v>
      </c>
    </row>
    <row r="111">
      <c r="A111" s="205" t="inlineStr">
        <is>
          <t>October 2022</t>
        </is>
      </c>
      <c r="B111" s="917" t="n">
        <v>192180</v>
      </c>
      <c r="C111" s="917" t="n">
        <v>45555</v>
      </c>
      <c r="D111" s="917" t="n">
        <v>2371509</v>
      </c>
      <c r="E111" s="917" t="n">
        <v>101330</v>
      </c>
      <c r="F111" s="917" t="n">
        <v>195899</v>
      </c>
      <c r="G111" s="917" t="n">
        <v>1310394</v>
      </c>
      <c r="H111" s="917" t="n">
        <v>4343937</v>
      </c>
      <c r="I111" s="917" t="n">
        <v>1367742</v>
      </c>
      <c r="J111" s="917" t="n">
        <v>2169919</v>
      </c>
      <c r="K111" s="917" t="n">
        <v>1331961</v>
      </c>
      <c r="L111" s="917" t="n">
        <v>1070526</v>
      </c>
      <c r="M111" s="917" t="n">
        <v>451412</v>
      </c>
      <c r="N111" s="917" t="n">
        <v>2409835</v>
      </c>
      <c r="O111" s="917" t="n">
        <v>2472918</v>
      </c>
      <c r="P111" s="917" t="n">
        <v>1536888</v>
      </c>
      <c r="Q111" s="917" t="n">
        <v>3076694</v>
      </c>
      <c r="R111" s="917" t="n">
        <v>4117536</v>
      </c>
      <c r="S111" s="917" t="n">
        <v>598462</v>
      </c>
      <c r="T111" s="917" t="n">
        <v>529326</v>
      </c>
      <c r="U111" s="917" t="n">
        <v>120525</v>
      </c>
      <c r="V111" s="917" t="n">
        <v>29814550</v>
      </c>
    </row>
    <row r="112">
      <c r="A112" s="205" t="inlineStr">
        <is>
          <t>November 2022</t>
        </is>
      </c>
      <c r="B112" s="917" t="n">
        <v>192268</v>
      </c>
      <c r="C112" s="917" t="n">
        <v>45679</v>
      </c>
      <c r="D112" s="917" t="n">
        <v>2373415</v>
      </c>
      <c r="E112" s="917" t="n">
        <v>101839</v>
      </c>
      <c r="F112" s="917" t="n">
        <v>196333</v>
      </c>
      <c r="G112" s="917" t="n">
        <v>1312951</v>
      </c>
      <c r="H112" s="917" t="n">
        <v>4335806</v>
      </c>
      <c r="I112" s="917" t="n">
        <v>1368163</v>
      </c>
      <c r="J112" s="917" t="n">
        <v>2174794</v>
      </c>
      <c r="K112" s="917" t="n">
        <v>1336662</v>
      </c>
      <c r="L112" s="917" t="n">
        <v>1074474</v>
      </c>
      <c r="M112" s="917" t="n">
        <v>451936</v>
      </c>
      <c r="N112" s="917" t="n">
        <v>2418587</v>
      </c>
      <c r="O112" s="917" t="n">
        <v>2476642</v>
      </c>
      <c r="P112" s="917" t="n">
        <v>1538904</v>
      </c>
      <c r="Q112" s="917" t="n">
        <v>3090491</v>
      </c>
      <c r="R112" s="917" t="n">
        <v>4142236</v>
      </c>
      <c r="S112" s="917" t="n">
        <v>600281</v>
      </c>
      <c r="T112" s="917" t="n">
        <v>530021</v>
      </c>
      <c r="U112" s="917" t="n">
        <v>120818</v>
      </c>
      <c r="V112" s="917" t="n">
        <v>29882301</v>
      </c>
    </row>
    <row r="113">
      <c r="A113" s="205" t="inlineStr">
        <is>
          <t>December 2022</t>
        </is>
      </c>
      <c r="B113" s="917" t="n">
        <v>192009</v>
      </c>
      <c r="C113" s="917" t="n">
        <v>45885</v>
      </c>
      <c r="D113" s="917" t="n">
        <v>2382467</v>
      </c>
      <c r="E113" s="917" t="n">
        <v>102540</v>
      </c>
      <c r="F113" s="917" t="n">
        <v>196915</v>
      </c>
      <c r="G113" s="917" t="n">
        <v>1320678</v>
      </c>
      <c r="H113" s="917" t="n">
        <v>4334609</v>
      </c>
      <c r="I113" s="917" t="n">
        <v>1369105</v>
      </c>
      <c r="J113" s="917" t="n">
        <v>2175038</v>
      </c>
      <c r="K113" s="917" t="n">
        <v>1339736</v>
      </c>
      <c r="L113" s="917" t="n">
        <v>1078267</v>
      </c>
      <c r="M113" s="917" t="n">
        <v>452268</v>
      </c>
      <c r="N113" s="917" t="n">
        <v>2425878</v>
      </c>
      <c r="O113" s="917" t="n">
        <v>2464546</v>
      </c>
      <c r="P113" s="917" t="n">
        <v>1539421</v>
      </c>
      <c r="Q113" s="917" t="n">
        <v>3095211</v>
      </c>
      <c r="R113" s="917" t="n">
        <v>4160519</v>
      </c>
      <c r="S113" s="917" t="n">
        <v>600094</v>
      </c>
      <c r="T113" s="917" t="n">
        <v>531320</v>
      </c>
      <c r="U113" s="917" t="n">
        <v>120997</v>
      </c>
      <c r="V113" s="917" t="n">
        <v>29927502</v>
      </c>
    </row>
    <row r="114">
      <c r="A114" s="205" t="inlineStr">
        <is>
          <t>January 2023</t>
        </is>
      </c>
      <c r="B114" s="917" t="n">
        <v>191996</v>
      </c>
      <c r="C114" s="917" t="n">
        <v>45885</v>
      </c>
      <c r="D114" s="917" t="n">
        <v>2372453</v>
      </c>
      <c r="E114" s="917" t="n">
        <v>103201</v>
      </c>
      <c r="F114" s="917" t="n">
        <v>197046</v>
      </c>
      <c r="G114" s="917" t="n">
        <v>1316672</v>
      </c>
      <c r="H114" s="917" t="n">
        <v>4334662</v>
      </c>
      <c r="I114" s="917" t="n">
        <v>1369486</v>
      </c>
      <c r="J114" s="917" t="n">
        <v>2179653</v>
      </c>
      <c r="K114" s="917" t="n">
        <v>1342111</v>
      </c>
      <c r="L114" s="917" t="n">
        <v>1081747</v>
      </c>
      <c r="M114" s="917" t="n">
        <v>452303</v>
      </c>
      <c r="N114" s="917" t="n">
        <v>2433325</v>
      </c>
      <c r="O114" s="917" t="n">
        <v>2461524</v>
      </c>
      <c r="P114" s="917" t="n">
        <v>1540974</v>
      </c>
      <c r="Q114" s="917" t="n">
        <v>3096551</v>
      </c>
      <c r="R114" s="917" t="n">
        <v>4179406</v>
      </c>
      <c r="S114" s="917" t="n">
        <v>604889</v>
      </c>
      <c r="T114" s="917" t="n">
        <v>532185</v>
      </c>
      <c r="U114" s="917" t="n">
        <v>121470</v>
      </c>
      <c r="V114" s="917" t="n">
        <v>29957540</v>
      </c>
    </row>
    <row r="115">
      <c r="A115" s="205" t="inlineStr">
        <is>
          <t>February 2023</t>
        </is>
      </c>
      <c r="B115" s="917" t="n">
        <v>192082</v>
      </c>
      <c r="C115" s="917" t="n">
        <v>45948</v>
      </c>
      <c r="D115" s="917" t="n">
        <v>2373289</v>
      </c>
      <c r="E115" s="917" t="n">
        <v>103796</v>
      </c>
      <c r="F115" s="917" t="n">
        <v>197593</v>
      </c>
      <c r="G115" s="917" t="n">
        <v>1318297</v>
      </c>
      <c r="H115" s="917" t="n">
        <v>4336834</v>
      </c>
      <c r="I115" s="917" t="n">
        <v>1369596</v>
      </c>
      <c r="J115" s="917" t="n">
        <v>2194444</v>
      </c>
      <c r="K115" s="917" t="n">
        <v>1343414</v>
      </c>
      <c r="L115" s="917" t="n">
        <v>1085279</v>
      </c>
      <c r="M115" s="917" t="n">
        <v>452590</v>
      </c>
      <c r="N115" s="917" t="n">
        <v>2436429</v>
      </c>
      <c r="O115" s="917" t="n">
        <v>2456383</v>
      </c>
      <c r="P115" s="917" t="n">
        <v>1542996</v>
      </c>
      <c r="Q115" s="917" t="n">
        <v>3101269</v>
      </c>
      <c r="R115" s="917" t="n">
        <v>4200089</v>
      </c>
      <c r="S115" s="917" t="n">
        <v>607313</v>
      </c>
      <c r="T115" s="917" t="n">
        <v>533348</v>
      </c>
      <c r="U115" s="917" t="n">
        <v>121802</v>
      </c>
      <c r="V115" s="917" t="n">
        <v>30012792</v>
      </c>
    </row>
    <row r="116">
      <c r="A116" s="205" t="inlineStr">
        <is>
          <t>March 2023</t>
        </is>
      </c>
      <c r="B116" s="917" t="n">
        <v>192347</v>
      </c>
      <c r="C116" s="917" t="n">
        <v>46069</v>
      </c>
      <c r="D116" s="917" t="n">
        <v>2373595</v>
      </c>
      <c r="E116" s="917" t="n">
        <v>104289</v>
      </c>
      <c r="F116" s="917" t="n">
        <v>198109</v>
      </c>
      <c r="G116" s="917" t="n">
        <v>1319863</v>
      </c>
      <c r="H116" s="917" t="n">
        <v>4338900</v>
      </c>
      <c r="I116" s="917" t="n">
        <v>1370771</v>
      </c>
      <c r="J116" s="917" t="n">
        <v>2206772</v>
      </c>
      <c r="K116" s="917" t="n">
        <v>1343252</v>
      </c>
      <c r="L116" s="917" t="n">
        <v>1088382</v>
      </c>
      <c r="M116" s="917" t="n">
        <v>452124</v>
      </c>
      <c r="N116" s="917" t="n">
        <v>2439778</v>
      </c>
      <c r="O116" s="917" t="n">
        <v>2454743</v>
      </c>
      <c r="P116" s="917" t="n">
        <v>1546193</v>
      </c>
      <c r="Q116" s="917" t="n">
        <v>3111165</v>
      </c>
      <c r="R116" s="917" t="n">
        <v>4219622</v>
      </c>
      <c r="S116" s="917" t="n">
        <v>609649</v>
      </c>
      <c r="T116" s="917" t="n">
        <v>534150</v>
      </c>
      <c r="U116" s="917" t="n">
        <v>122042</v>
      </c>
      <c r="V116" s="917" t="n">
        <v>30071815</v>
      </c>
    </row>
    <row r="117">
      <c r="A117" s="205" t="inlineStr">
        <is>
          <t>April 2023</t>
        </is>
      </c>
      <c r="B117" s="917" t="n">
        <v>191386</v>
      </c>
      <c r="C117" s="917" t="n">
        <v>46314</v>
      </c>
      <c r="D117" s="917" t="n">
        <v>2372235</v>
      </c>
      <c r="E117" s="917" t="n">
        <v>105047</v>
      </c>
      <c r="F117" s="917" t="n">
        <v>198643</v>
      </c>
      <c r="G117" s="917" t="n">
        <v>1323288</v>
      </c>
      <c r="H117" s="917" t="n">
        <v>4338624</v>
      </c>
      <c r="I117" s="917" t="n">
        <v>1371672</v>
      </c>
      <c r="J117" s="917" t="n">
        <v>2208954</v>
      </c>
      <c r="K117" s="917" t="n">
        <v>1344766</v>
      </c>
      <c r="L117" s="917" t="n">
        <v>1091051</v>
      </c>
      <c r="M117" s="917" t="n">
        <v>452069</v>
      </c>
      <c r="N117" s="917" t="n">
        <v>2445062</v>
      </c>
      <c r="O117" s="917" t="n">
        <v>2448559</v>
      </c>
      <c r="P117" s="917" t="n">
        <v>1547172</v>
      </c>
      <c r="Q117" s="917" t="n">
        <v>3113423</v>
      </c>
      <c r="R117" s="917" t="n">
        <v>4239955</v>
      </c>
      <c r="S117" s="917" t="n">
        <v>612527</v>
      </c>
      <c r="T117" s="917" t="n">
        <v>536058</v>
      </c>
      <c r="U117" s="917" t="n">
        <v>122236</v>
      </c>
      <c r="V117" s="917" t="n">
        <v>30109039</v>
      </c>
    </row>
    <row r="118">
      <c r="A118" s="205" t="inlineStr">
        <is>
          <t>May 2023</t>
        </is>
      </c>
      <c r="B118" s="917" t="n">
        <v>191023</v>
      </c>
      <c r="C118" s="917" t="n">
        <v>46427</v>
      </c>
      <c r="D118" s="917" t="n">
        <v>2370799</v>
      </c>
      <c r="E118" s="917" t="n">
        <v>105784</v>
      </c>
      <c r="F118" s="917" t="n">
        <v>198760</v>
      </c>
      <c r="G118" s="917" t="n">
        <v>1324966</v>
      </c>
      <c r="H118" s="917" t="n">
        <v>4336452</v>
      </c>
      <c r="I118" s="917" t="n">
        <v>1372875</v>
      </c>
      <c r="J118" s="917" t="n">
        <v>2208339</v>
      </c>
      <c r="K118" s="917" t="n">
        <v>1342126</v>
      </c>
      <c r="L118" s="917" t="n">
        <v>1094102</v>
      </c>
      <c r="M118" s="917" t="n">
        <v>452373</v>
      </c>
      <c r="N118" s="917" t="n">
        <v>2447482</v>
      </c>
      <c r="O118" s="917" t="n">
        <v>2448225</v>
      </c>
      <c r="P118" s="917" t="n">
        <v>1550094</v>
      </c>
      <c r="Q118" s="917" t="n">
        <v>3114425</v>
      </c>
      <c r="R118" s="917" t="n">
        <v>4263441</v>
      </c>
      <c r="S118" s="917" t="n">
        <v>614079</v>
      </c>
      <c r="T118" s="917" t="n">
        <v>536923</v>
      </c>
      <c r="U118" s="917" t="n">
        <v>122320</v>
      </c>
      <c r="V118" s="917" t="n">
        <v>30141014</v>
      </c>
    </row>
    <row r="119">
      <c r="A119" s="205" t="inlineStr">
        <is>
          <t>June 2023</t>
        </is>
      </c>
      <c r="B119" s="917" t="n">
        <v>191133</v>
      </c>
      <c r="C119" s="917" t="n">
        <v>46438</v>
      </c>
      <c r="D119" s="917" t="n">
        <v>2368842</v>
      </c>
      <c r="E119" s="917" t="n">
        <v>106531</v>
      </c>
      <c r="F119" s="917" t="n">
        <v>199381</v>
      </c>
      <c r="G119" s="917" t="n">
        <v>1325808</v>
      </c>
      <c r="H119" s="917" t="n">
        <v>4336566</v>
      </c>
      <c r="I119" s="917" t="n">
        <v>1373348</v>
      </c>
      <c r="J119" s="917" t="n">
        <v>2211260</v>
      </c>
      <c r="K119" s="917" t="n">
        <v>1339739</v>
      </c>
      <c r="L119" s="917" t="n">
        <v>1095835</v>
      </c>
      <c r="M119" s="917" t="n">
        <v>452854</v>
      </c>
      <c r="N119" s="917" t="n">
        <v>2452065</v>
      </c>
      <c r="O119" s="917" t="n">
        <v>2449472</v>
      </c>
      <c r="P119" s="917" t="n">
        <v>1549649</v>
      </c>
      <c r="Q119" s="917" t="n">
        <v>3118854</v>
      </c>
      <c r="R119" s="917" t="n">
        <v>4288514</v>
      </c>
      <c r="S119" s="917" t="n">
        <v>616980</v>
      </c>
      <c r="T119" s="917" t="n">
        <v>537409</v>
      </c>
      <c r="U119" s="917" t="n">
        <v>122325</v>
      </c>
      <c r="V119" s="917" t="n">
        <v>30183001</v>
      </c>
    </row>
    <row r="120">
      <c r="A120" s="205" t="inlineStr">
        <is>
          <t>July 2023</t>
        </is>
      </c>
      <c r="B120" s="917" t="n">
        <v>191100</v>
      </c>
      <c r="C120" s="917" t="n">
        <v>46521</v>
      </c>
      <c r="D120" s="917" t="n">
        <v>2366848</v>
      </c>
      <c r="E120" s="917" t="n">
        <v>107236</v>
      </c>
      <c r="F120" s="917" t="n">
        <v>199670</v>
      </c>
      <c r="G120" s="917" t="n">
        <v>1325888</v>
      </c>
      <c r="H120" s="917" t="n">
        <v>4338678</v>
      </c>
      <c r="I120" s="917" t="n">
        <v>1374322</v>
      </c>
      <c r="J120" s="917" t="n">
        <v>2213114</v>
      </c>
      <c r="K120" s="917" t="n">
        <v>1336510</v>
      </c>
      <c r="L120" s="917" t="n">
        <v>1099108</v>
      </c>
      <c r="M120" s="917" t="n">
        <v>453917</v>
      </c>
      <c r="N120" s="917" t="n">
        <v>2455031</v>
      </c>
      <c r="O120" s="917" t="n">
        <v>2439243</v>
      </c>
      <c r="P120" s="917" t="n">
        <v>1548672</v>
      </c>
      <c r="Q120" s="917" t="n">
        <v>3121283</v>
      </c>
      <c r="R120" s="917" t="n">
        <v>4292443</v>
      </c>
      <c r="S120" s="917" t="n">
        <v>619109</v>
      </c>
      <c r="T120" s="917" t="n">
        <v>537868</v>
      </c>
      <c r="U120" s="917" t="n">
        <v>122447</v>
      </c>
      <c r="V120" s="917" t="n">
        <v>30189008</v>
      </c>
    </row>
    <row r="121">
      <c r="A121" s="205" t="inlineStr">
        <is>
          <t>August 2023</t>
        </is>
      </c>
      <c r="B121" s="917" t="n">
        <v>191146</v>
      </c>
      <c r="C121" s="917" t="n">
        <v>46568</v>
      </c>
      <c r="D121" s="917" t="n">
        <v>2366736</v>
      </c>
      <c r="E121" s="917" t="n">
        <v>107863</v>
      </c>
      <c r="F121" s="917" t="n">
        <v>200102</v>
      </c>
      <c r="G121" s="917" t="n">
        <v>1326355</v>
      </c>
      <c r="H121" s="917" t="n">
        <v>4341486</v>
      </c>
      <c r="I121" s="917" t="n">
        <v>1375091</v>
      </c>
      <c r="J121" s="917" t="n">
        <v>2210512</v>
      </c>
      <c r="K121" s="917" t="n">
        <v>1332636</v>
      </c>
      <c r="L121" s="917" t="n">
        <v>1100335</v>
      </c>
      <c r="M121" s="917" t="n">
        <v>454700</v>
      </c>
      <c r="N121" s="917" t="n">
        <v>2459270</v>
      </c>
      <c r="O121" s="917" t="n">
        <v>2430628</v>
      </c>
      <c r="P121" s="917" t="n">
        <v>1550124</v>
      </c>
      <c r="Q121" s="917" t="n">
        <v>3129704</v>
      </c>
      <c r="R121" s="917" t="n">
        <v>4303540</v>
      </c>
      <c r="S121" s="917" t="n">
        <v>620358</v>
      </c>
      <c r="T121" s="917" t="n">
        <v>538933</v>
      </c>
      <c r="U121" s="917" t="n">
        <v>122684</v>
      </c>
      <c r="V121" s="917" t="n">
        <v>30208771</v>
      </c>
    </row>
    <row r="122">
      <c r="A122" s="205" t="inlineStr">
        <is>
          <t>September 2023</t>
        </is>
      </c>
      <c r="B122" s="917" t="n">
        <v>191283</v>
      </c>
      <c r="C122" s="917" t="n">
        <v>46589</v>
      </c>
      <c r="D122" s="917" t="n">
        <v>2364366</v>
      </c>
      <c r="E122" s="917" t="n">
        <v>108918</v>
      </c>
      <c r="F122" s="917" t="n">
        <v>200485</v>
      </c>
      <c r="G122" s="917" t="n">
        <v>1328178</v>
      </c>
      <c r="H122" s="917" t="n">
        <v>4344257</v>
      </c>
      <c r="I122" s="917" t="n">
        <v>1376417</v>
      </c>
      <c r="J122" s="917" t="n">
        <v>2209212</v>
      </c>
      <c r="K122" s="917" t="n">
        <v>1327845</v>
      </c>
      <c r="L122" s="917" t="n">
        <v>1103198</v>
      </c>
      <c r="M122" s="917" t="n">
        <v>455002</v>
      </c>
      <c r="N122" s="917" t="n">
        <v>2462860</v>
      </c>
      <c r="O122" s="917" t="n">
        <v>2427695</v>
      </c>
      <c r="P122" s="917" t="n">
        <v>1554504</v>
      </c>
      <c r="Q122" s="917" t="n">
        <v>3137631</v>
      </c>
      <c r="R122" s="917" t="n">
        <v>4322166</v>
      </c>
      <c r="S122" s="917" t="n">
        <v>622316</v>
      </c>
      <c r="T122" s="917" t="n">
        <v>540433</v>
      </c>
      <c r="U122" s="917" t="n">
        <v>122806</v>
      </c>
      <c r="V122" s="917" t="n">
        <v>30246162</v>
      </c>
    </row>
    <row r="123">
      <c r="A123" s="205" t="inlineStr">
        <is>
          <t>October 2023</t>
        </is>
      </c>
      <c r="B123" s="917" t="n">
        <v>191578</v>
      </c>
      <c r="C123" s="917" t="n">
        <v>46592</v>
      </c>
      <c r="D123" s="917" t="n">
        <v>2362846</v>
      </c>
      <c r="E123" s="917" t="n">
        <v>109699</v>
      </c>
      <c r="F123" s="917" t="n">
        <v>200730</v>
      </c>
      <c r="G123" s="917" t="n">
        <v>1329454</v>
      </c>
      <c r="H123" s="917" t="n">
        <v>4347863</v>
      </c>
      <c r="I123" s="917" t="n">
        <v>1376218</v>
      </c>
      <c r="J123" s="917" t="n">
        <v>2205556</v>
      </c>
      <c r="K123" s="917" t="n">
        <v>1324700</v>
      </c>
      <c r="L123" s="917" t="n">
        <v>1105695</v>
      </c>
      <c r="M123" s="917" t="n">
        <v>455359</v>
      </c>
      <c r="N123" s="917" t="n">
        <v>2464038</v>
      </c>
      <c r="O123" s="917" t="n">
        <v>2428078</v>
      </c>
      <c r="P123" s="917" t="n">
        <v>1559315</v>
      </c>
      <c r="Q123" s="917" t="n">
        <v>3140031</v>
      </c>
      <c r="R123" s="917" t="n">
        <v>4335305</v>
      </c>
      <c r="S123" s="917" t="n">
        <v>623729</v>
      </c>
      <c r="T123" s="917" t="n">
        <v>541308</v>
      </c>
      <c r="U123" s="917" t="n">
        <v>122779</v>
      </c>
      <c r="V123" s="917" t="n">
        <v>30270873</v>
      </c>
    </row>
    <row r="124">
      <c r="A124" s="205" t="inlineStr">
        <is>
          <t>November 2023</t>
        </is>
      </c>
      <c r="B124" s="917" t="n">
        <v>191585</v>
      </c>
      <c r="C124" s="917" t="n">
        <v>46536</v>
      </c>
      <c r="D124" s="917" t="n">
        <v>2361667</v>
      </c>
      <c r="E124" s="917" t="n">
        <v>110640</v>
      </c>
      <c r="F124" s="917" t="n">
        <v>201260</v>
      </c>
      <c r="G124" s="917" t="n">
        <v>1330941</v>
      </c>
      <c r="H124" s="917" t="n">
        <v>4350242</v>
      </c>
      <c r="I124" s="917" t="n">
        <v>1375670</v>
      </c>
      <c r="J124" s="917" t="n">
        <v>2200527</v>
      </c>
      <c r="K124" s="917" t="n">
        <v>1322482</v>
      </c>
      <c r="L124" s="917" t="n">
        <v>1105253</v>
      </c>
      <c r="M124" s="917" t="n">
        <v>456443</v>
      </c>
      <c r="N124" s="917" t="n">
        <v>2465549</v>
      </c>
      <c r="O124" s="917" t="n">
        <v>2429004</v>
      </c>
      <c r="P124" s="917" t="n">
        <v>1562475</v>
      </c>
      <c r="Q124" s="917" t="n">
        <v>3151347</v>
      </c>
      <c r="R124" s="917" t="n">
        <v>4353800</v>
      </c>
      <c r="S124" s="917" t="n">
        <v>624985</v>
      </c>
      <c r="T124" s="917" t="n">
        <v>542088</v>
      </c>
      <c r="U124" s="917" t="n">
        <v>122789</v>
      </c>
      <c r="V124" s="917" t="n">
        <v>30305281</v>
      </c>
    </row>
    <row r="125">
      <c r="A125" s="205" t="inlineStr">
        <is>
          <t>December 2023</t>
        </is>
      </c>
      <c r="B125" s="917" t="n">
        <v>192009</v>
      </c>
      <c r="C125" s="917" t="n">
        <v>46509</v>
      </c>
      <c r="D125" s="917" t="n">
        <v>2371874</v>
      </c>
      <c r="E125" s="917" t="n">
        <v>111212</v>
      </c>
      <c r="F125" s="917" t="n">
        <v>201755</v>
      </c>
      <c r="G125" s="917" t="n">
        <v>1336418</v>
      </c>
      <c r="H125" s="917" t="n">
        <v>4350004</v>
      </c>
      <c r="I125" s="917" t="n">
        <v>1376557</v>
      </c>
      <c r="J125" s="917" t="n">
        <v>2202793</v>
      </c>
      <c r="K125" s="917" t="n">
        <v>1320121</v>
      </c>
      <c r="L125" s="917" t="n">
        <v>1104992</v>
      </c>
      <c r="M125" s="917" t="n">
        <v>457141</v>
      </c>
      <c r="N125" s="917" t="n">
        <v>2466701</v>
      </c>
      <c r="O125" s="917" t="n">
        <v>2431628</v>
      </c>
      <c r="P125" s="917" t="n">
        <v>1564361</v>
      </c>
      <c r="Q125" s="917" t="n">
        <v>3156927</v>
      </c>
      <c r="R125" s="917" t="n">
        <v>4369568</v>
      </c>
      <c r="S125" s="917" t="n">
        <v>627453</v>
      </c>
      <c r="T125" s="917" t="n">
        <v>542870</v>
      </c>
      <c r="U125" s="917" t="n">
        <v>122950</v>
      </c>
      <c r="V125" s="917" t="n">
        <v>30353839</v>
      </c>
    </row>
    <row r="126">
      <c r="A126" s="205" t="inlineStr">
        <is>
          <t>January 2024</t>
        </is>
      </c>
      <c r="B126" s="917" t="n">
        <v>192583</v>
      </c>
      <c r="C126" s="917" t="n">
        <v>46427</v>
      </c>
      <c r="D126" s="917" t="n">
        <v>2361217</v>
      </c>
      <c r="E126" s="917" t="n">
        <v>111735</v>
      </c>
      <c r="F126" s="917" t="n">
        <v>202239</v>
      </c>
      <c r="G126" s="917" t="n">
        <v>1333122</v>
      </c>
      <c r="H126" s="917" t="n">
        <v>4351584</v>
      </c>
      <c r="I126" s="917" t="n">
        <v>1378573</v>
      </c>
      <c r="J126" s="917" t="n">
        <v>2203125</v>
      </c>
      <c r="K126" s="917" t="n">
        <v>1317955</v>
      </c>
      <c r="L126" s="917" t="n">
        <v>1105013</v>
      </c>
      <c r="M126" s="917" t="n">
        <v>457905</v>
      </c>
      <c r="N126" s="917" t="n">
        <v>2465930</v>
      </c>
      <c r="O126" s="917" t="n">
        <v>2429520</v>
      </c>
      <c r="P126" s="917" t="n">
        <v>1565788</v>
      </c>
      <c r="Q126" s="917" t="n">
        <v>3161041</v>
      </c>
      <c r="R126" s="917" t="n">
        <v>4387289</v>
      </c>
      <c r="S126" s="917" t="n">
        <v>629987</v>
      </c>
      <c r="T126" s="917" t="n">
        <v>544205</v>
      </c>
      <c r="U126" s="917" t="n">
        <v>123112</v>
      </c>
      <c r="V126" s="917" t="n">
        <v>30368351</v>
      </c>
    </row>
    <row r="127">
      <c r="A127" s="205" t="inlineStr">
        <is>
          <t>February 2024</t>
        </is>
      </c>
      <c r="B127" s="917" t="n">
        <v>192764</v>
      </c>
      <c r="C127" s="917" t="n">
        <v>46434</v>
      </c>
      <c r="D127" s="917" t="n">
        <v>2357464</v>
      </c>
      <c r="E127" s="917" t="n">
        <v>112112</v>
      </c>
      <c r="F127" s="917" t="n">
        <v>202480</v>
      </c>
      <c r="G127" s="917" t="n">
        <v>1333310</v>
      </c>
      <c r="H127" s="917" t="n">
        <v>4353196</v>
      </c>
      <c r="I127" s="917" t="n">
        <v>1379973</v>
      </c>
      <c r="J127" s="917" t="n">
        <v>2202639</v>
      </c>
      <c r="K127" s="917" t="n">
        <v>1314386</v>
      </c>
      <c r="L127" s="917" t="n">
        <v>1103848</v>
      </c>
      <c r="M127" s="917" t="n">
        <v>458205</v>
      </c>
      <c r="N127" s="917" t="n">
        <v>2466747</v>
      </c>
      <c r="O127" s="917" t="n">
        <v>2426581</v>
      </c>
      <c r="P127" s="917" t="n">
        <v>1566709</v>
      </c>
      <c r="Q127" s="917" t="n">
        <v>3163072</v>
      </c>
      <c r="R127" s="917" t="n">
        <v>4395342</v>
      </c>
      <c r="S127" s="917" t="n">
        <v>631884</v>
      </c>
      <c r="T127" s="917" t="n">
        <v>544678</v>
      </c>
      <c r="U127" s="917" t="n">
        <v>123100</v>
      </c>
      <c r="V127" s="917" t="n">
        <v>30374926</v>
      </c>
    </row>
    <row r="128">
      <c r="A128" s="205" t="inlineStr">
        <is>
          <t>March 2024</t>
        </is>
      </c>
      <c r="B128" s="917" t="n">
        <v>193367</v>
      </c>
      <c r="C128" s="917" t="n">
        <v>46327</v>
      </c>
      <c r="D128" s="917" t="n">
        <v>2357100</v>
      </c>
      <c r="E128" s="917" t="n">
        <v>112903</v>
      </c>
      <c r="F128" s="917" t="n">
        <v>202986</v>
      </c>
      <c r="G128" s="917" t="n">
        <v>1332057</v>
      </c>
      <c r="H128" s="917" t="n">
        <v>4352535</v>
      </c>
      <c r="I128" s="917" t="n">
        <v>1383196</v>
      </c>
      <c r="J128" s="917" t="n">
        <v>2204991</v>
      </c>
      <c r="K128" s="917" t="n">
        <v>1312388</v>
      </c>
      <c r="L128" s="917" t="n">
        <v>1103660</v>
      </c>
      <c r="M128" s="917" t="n">
        <v>459538</v>
      </c>
      <c r="N128" s="917" t="n">
        <v>2466697</v>
      </c>
      <c r="O128" s="917" t="n">
        <v>2426491</v>
      </c>
      <c r="P128" s="917" t="n">
        <v>1570441</v>
      </c>
      <c r="Q128" s="917" t="n">
        <v>3166280</v>
      </c>
      <c r="R128" s="917" t="n">
        <v>4407819</v>
      </c>
      <c r="S128" s="917" t="n">
        <v>633353</v>
      </c>
      <c r="T128" s="917" t="n">
        <v>545346</v>
      </c>
      <c r="U128" s="917" t="n">
        <v>123178</v>
      </c>
      <c r="V128" s="917" t="n">
        <v>30400655</v>
      </c>
    </row>
    <row r="129">
      <c r="A129" s="205" t="inlineStr">
        <is>
          <t>April 2024</t>
        </is>
      </c>
      <c r="B129" s="917" t="n">
        <v>193878</v>
      </c>
      <c r="C129" s="917" t="n">
        <v>46197</v>
      </c>
      <c r="D129" s="917" t="n">
        <v>2354139</v>
      </c>
      <c r="E129" s="917" t="n">
        <v>113576</v>
      </c>
      <c r="F129" s="917" t="n">
        <v>203346</v>
      </c>
      <c r="G129" s="917" t="n">
        <v>1334182</v>
      </c>
      <c r="H129" s="917" t="n">
        <v>4347631</v>
      </c>
      <c r="I129" s="917" t="n">
        <v>1384755</v>
      </c>
      <c r="J129" s="917" t="n">
        <v>2200134</v>
      </c>
      <c r="K129" s="917" t="n">
        <v>1309789</v>
      </c>
      <c r="L129" s="917" t="n">
        <v>1101181</v>
      </c>
      <c r="M129" s="917" t="n">
        <v>460111</v>
      </c>
      <c r="N129" s="917" t="n">
        <v>2465644</v>
      </c>
      <c r="O129" s="917" t="n">
        <v>2427345</v>
      </c>
      <c r="P129" s="917" t="n">
        <v>1572460</v>
      </c>
      <c r="Q129" s="917" t="n">
        <v>3170308</v>
      </c>
      <c r="R129" s="917" t="n">
        <v>4411192</v>
      </c>
      <c r="S129" s="917" t="n">
        <v>633871</v>
      </c>
      <c r="T129" s="917" t="n">
        <v>547049</v>
      </c>
      <c r="U129" s="917" t="n">
        <v>123131</v>
      </c>
      <c r="V129" s="917" t="n">
        <v>30399922</v>
      </c>
    </row>
    <row r="130">
      <c r="A130" s="205" t="inlineStr">
        <is>
          <t>May 2024</t>
        </is>
      </c>
      <c r="B130" s="917" t="n">
        <v>194393</v>
      </c>
      <c r="C130" s="917" t="n">
        <v>46118</v>
      </c>
      <c r="D130" s="917" t="n">
        <v>2352686</v>
      </c>
      <c r="E130" s="917" t="n">
        <v>113836</v>
      </c>
      <c r="F130" s="917" t="n">
        <v>203953</v>
      </c>
      <c r="G130" s="917" t="n">
        <v>1335759</v>
      </c>
      <c r="H130" s="917" t="n">
        <v>4348234</v>
      </c>
      <c r="I130" s="917" t="n">
        <v>1386851</v>
      </c>
      <c r="J130" s="917" t="n">
        <v>2203253</v>
      </c>
      <c r="K130" s="917" t="n">
        <v>1307437</v>
      </c>
      <c r="L130" s="917" t="n">
        <v>1101403</v>
      </c>
      <c r="M130" s="917" t="n">
        <v>461347</v>
      </c>
      <c r="N130" s="917" t="n">
        <v>2465773</v>
      </c>
      <c r="O130" s="917" t="n">
        <v>2433388</v>
      </c>
      <c r="P130" s="917" t="n">
        <v>1580498</v>
      </c>
      <c r="Q130" s="917" t="n">
        <v>3179595</v>
      </c>
      <c r="R130" s="917" t="n">
        <v>4421366</v>
      </c>
      <c r="S130" s="917" t="n">
        <v>633826</v>
      </c>
      <c r="T130" s="917" t="n">
        <v>548326</v>
      </c>
      <c r="U130" s="917" t="n">
        <v>123061</v>
      </c>
      <c r="V130" s="917" t="n">
        <v>30441102</v>
      </c>
    </row>
    <row r="131">
      <c r="A131" s="205" t="inlineStr">
        <is>
          <t>June 2024</t>
        </is>
      </c>
      <c r="B131" s="917" t="n">
        <v>194551</v>
      </c>
      <c r="C131" s="917" t="n">
        <v>46102</v>
      </c>
      <c r="D131" s="917" t="n">
        <v>2349768</v>
      </c>
      <c r="E131" s="917" t="n">
        <v>114139</v>
      </c>
      <c r="F131" s="917" t="n">
        <v>204226</v>
      </c>
      <c r="G131" s="917" t="n">
        <v>1335823</v>
      </c>
      <c r="H131" s="917" t="n">
        <v>4343419</v>
      </c>
      <c r="I131" s="917" t="n">
        <v>1387196</v>
      </c>
      <c r="J131" s="917" t="n">
        <v>2201513</v>
      </c>
      <c r="K131" s="917" t="n">
        <v>1304148</v>
      </c>
      <c r="L131" s="917" t="n">
        <v>1100804</v>
      </c>
      <c r="M131" s="917" t="n">
        <v>462089</v>
      </c>
      <c r="N131" s="917" t="n">
        <v>2466461</v>
      </c>
      <c r="O131" s="917" t="n">
        <v>2431152</v>
      </c>
      <c r="P131" s="917" t="n">
        <v>1584076</v>
      </c>
      <c r="Q131" s="917" t="n">
        <v>3181244</v>
      </c>
      <c r="R131" s="917" t="n">
        <v>4429441</v>
      </c>
      <c r="S131" s="917" t="n">
        <v>635833</v>
      </c>
      <c r="T131" s="917" t="n">
        <v>548897</v>
      </c>
      <c r="U131" s="917" t="n">
        <v>123034</v>
      </c>
      <c r="V131" s="917" t="n">
        <v>30443913</v>
      </c>
    </row>
    <row r="132">
      <c r="A132" s="205" t="inlineStr">
        <is>
          <t>July 2024</t>
        </is>
      </c>
      <c r="B132" s="917" t="n">
        <v>194144</v>
      </c>
      <c r="C132" s="917" t="n">
        <v>46053</v>
      </c>
      <c r="D132" s="917" t="n">
        <v>2347015</v>
      </c>
      <c r="E132" s="917" t="n">
        <v>114420</v>
      </c>
      <c r="F132" s="917" t="n">
        <v>204709</v>
      </c>
      <c r="G132" s="917" t="n">
        <v>1336692</v>
      </c>
      <c r="H132" s="917" t="n">
        <v>4335320</v>
      </c>
      <c r="I132" s="917" t="n">
        <v>1387690</v>
      </c>
      <c r="J132" s="917" t="n">
        <v>2196373</v>
      </c>
      <c r="K132" s="917" t="n">
        <v>1300689</v>
      </c>
      <c r="L132" s="917" t="n">
        <v>1099973</v>
      </c>
      <c r="M132" s="917" t="n">
        <v>462236</v>
      </c>
      <c r="N132" s="917" t="n">
        <v>2466149</v>
      </c>
      <c r="O132" s="917" t="n">
        <v>2427443</v>
      </c>
      <c r="P132" s="917" t="n">
        <v>1604349</v>
      </c>
      <c r="Q132" s="917" t="n">
        <v>3185339</v>
      </c>
      <c r="R132" s="917" t="n">
        <v>4432624</v>
      </c>
      <c r="S132" s="917" t="n">
        <v>637089</v>
      </c>
      <c r="T132" s="917" t="n">
        <v>548916</v>
      </c>
      <c r="U132" s="917" t="n">
        <v>122997</v>
      </c>
      <c r="V132" s="917" t="n">
        <v>30450219</v>
      </c>
    </row>
    <row r="133">
      <c r="A133" s="205" t="inlineStr">
        <is>
          <t>August 2024</t>
        </is>
      </c>
      <c r="B133" s="917" t="n">
        <v>194891</v>
      </c>
      <c r="C133" s="917" t="n">
        <v>45925</v>
      </c>
      <c r="D133" s="917" t="n">
        <v>2343690</v>
      </c>
      <c r="E133" s="917" t="n">
        <v>114911</v>
      </c>
      <c r="F133" s="917" t="n">
        <v>205226</v>
      </c>
      <c r="G133" s="917" t="n">
        <v>1338266</v>
      </c>
      <c r="H133" s="917" t="n">
        <v>4328365</v>
      </c>
      <c r="I133" s="917" t="n">
        <v>1389296</v>
      </c>
      <c r="J133" s="917" t="n">
        <v>2194533</v>
      </c>
      <c r="K133" s="917" t="n">
        <v>1297732</v>
      </c>
      <c r="L133" s="917" t="n">
        <v>1099082</v>
      </c>
      <c r="M133" s="917" t="n">
        <v>462563</v>
      </c>
      <c r="N133" s="917" t="n">
        <v>2465761</v>
      </c>
      <c r="O133" s="917" t="n">
        <v>2422394</v>
      </c>
      <c r="P133" s="917" t="n">
        <v>1590488</v>
      </c>
      <c r="Q133" s="917" t="n">
        <v>3184662</v>
      </c>
      <c r="R133" s="917" t="n">
        <v>4436974</v>
      </c>
      <c r="S133" s="917" t="n">
        <v>637754</v>
      </c>
      <c r="T133" s="917" t="n">
        <v>549216</v>
      </c>
      <c r="U133" s="917" t="n">
        <v>123116</v>
      </c>
      <c r="V133" s="917" t="n">
        <v>30424845</v>
      </c>
    </row>
    <row r="134">
      <c r="A134" s="205" t="inlineStr">
        <is>
          <t>September 2024</t>
        </is>
      </c>
      <c r="B134" s="917" t="n">
        <v>195375</v>
      </c>
      <c r="C134" s="917" t="n">
        <v>45833</v>
      </c>
      <c r="D134" s="917" t="n">
        <v>2342784</v>
      </c>
      <c r="E134" s="917" t="n">
        <v>115366</v>
      </c>
      <c r="F134" s="917" t="n">
        <v>205825</v>
      </c>
      <c r="G134" s="917" t="n">
        <v>1336694</v>
      </c>
      <c r="H134" s="917" t="n">
        <v>4325769</v>
      </c>
      <c r="I134" s="917" t="n">
        <v>1388204</v>
      </c>
      <c r="J134" s="917" t="n">
        <v>2192703</v>
      </c>
      <c r="K134" s="917" t="n">
        <v>1295869</v>
      </c>
      <c r="L134" s="917" t="n">
        <v>1098789</v>
      </c>
      <c r="M134" s="917" t="n">
        <v>464270</v>
      </c>
      <c r="N134" s="917" t="n">
        <v>2466690</v>
      </c>
      <c r="O134" s="917" t="n">
        <v>2422815</v>
      </c>
      <c r="P134" s="917" t="n">
        <v>1578835</v>
      </c>
      <c r="Q134" s="917" t="n">
        <v>3179262</v>
      </c>
      <c r="R134" s="917" t="n">
        <v>4457142</v>
      </c>
      <c r="S134" s="917" t="n">
        <v>639500</v>
      </c>
      <c r="T134" s="917" t="n">
        <v>549866</v>
      </c>
      <c r="U134" s="917" t="n">
        <v>122872</v>
      </c>
      <c r="V134" s="917" t="n">
        <v>30424465</v>
      </c>
    </row>
    <row r="135">
      <c r="A135" s="205" t="inlineStr">
        <is>
          <t>October 2024</t>
        </is>
      </c>
      <c r="B135" s="917" t="n">
        <v>195841</v>
      </c>
      <c r="C135" s="917" t="n">
        <v>45725</v>
      </c>
      <c r="D135" s="917" t="n">
        <v>2340406</v>
      </c>
      <c r="E135" s="917" t="n">
        <v>115692</v>
      </c>
      <c r="F135" s="917" t="n">
        <v>205599</v>
      </c>
      <c r="G135" s="917" t="n">
        <v>1335643</v>
      </c>
      <c r="H135" s="917" t="n">
        <v>4323758</v>
      </c>
      <c r="I135" s="917" t="n">
        <v>1390108</v>
      </c>
      <c r="J135" s="917" t="n">
        <v>2190022</v>
      </c>
      <c r="K135" s="917" t="n">
        <v>1292647</v>
      </c>
      <c r="L135" s="917" t="n">
        <v>1097227</v>
      </c>
      <c r="M135" s="917" t="n">
        <v>465276</v>
      </c>
      <c r="N135" s="917" t="n">
        <v>2467092</v>
      </c>
      <c r="O135" s="917" t="n">
        <v>2418099</v>
      </c>
      <c r="P135" s="917" t="n">
        <v>1582189</v>
      </c>
      <c r="Q135" s="917" t="n">
        <v>3181175</v>
      </c>
      <c r="R135" s="917" t="n">
        <v>4484198</v>
      </c>
      <c r="S135" s="917" t="n">
        <v>639743</v>
      </c>
      <c r="T135" s="917" t="n">
        <v>550557</v>
      </c>
      <c r="U135" s="917" t="n">
        <v>122582</v>
      </c>
      <c r="V135" s="917" t="n">
        <v>30443578</v>
      </c>
    </row>
    <row r="136">
      <c r="A136" s="205" t="inlineStr">
        <is>
          <t>November 2024</t>
        </is>
      </c>
      <c r="B136" s="917" t="n">
        <v>196603</v>
      </c>
      <c r="C136" s="917" t="n">
        <v>45661</v>
      </c>
      <c r="D136" s="917" t="n">
        <v>2337203</v>
      </c>
      <c r="E136" s="917" t="n">
        <v>116139</v>
      </c>
      <c r="F136" s="917" t="n">
        <v>206540</v>
      </c>
      <c r="G136" s="917" t="n">
        <v>1337870</v>
      </c>
      <c r="H136" s="917" t="n">
        <v>4320829</v>
      </c>
      <c r="I136" s="917" t="n">
        <v>1390969</v>
      </c>
      <c r="J136" s="917" t="n">
        <v>2188561</v>
      </c>
      <c r="K136" s="917" t="n">
        <v>1288789</v>
      </c>
      <c r="L136" s="917" t="n">
        <v>1096555</v>
      </c>
      <c r="M136" s="917" t="n">
        <v>466315</v>
      </c>
      <c r="N136" s="917" t="n">
        <v>2467003</v>
      </c>
      <c r="O136" s="917" t="n">
        <v>2411696</v>
      </c>
      <c r="P136" s="917" t="n">
        <v>1583798</v>
      </c>
      <c r="Q136" s="917" t="n">
        <v>3182404</v>
      </c>
      <c r="R136" s="917" t="n">
        <v>4475371</v>
      </c>
      <c r="S136" s="917" t="n">
        <v>640580</v>
      </c>
      <c r="T136" s="917" t="n">
        <v>551566</v>
      </c>
      <c r="U136" s="917" t="n">
        <v>122716</v>
      </c>
      <c r="V136" s="917" t="n">
        <v>30427167</v>
      </c>
    </row>
    <row r="137">
      <c r="A137" s="205" t="inlineStr">
        <is>
          <t>December 2024</t>
        </is>
      </c>
      <c r="B137" s="917" t="n">
        <v>196828</v>
      </c>
      <c r="C137" s="917" t="n">
        <v>45605</v>
      </c>
      <c r="D137" s="917" t="n">
        <v>2333521</v>
      </c>
      <c r="E137" s="917" t="n">
        <v>116393</v>
      </c>
      <c r="F137" s="917" t="n">
        <v>207015</v>
      </c>
      <c r="G137" s="917" t="n">
        <v>1338146</v>
      </c>
      <c r="H137" s="917" t="n">
        <v>4316883</v>
      </c>
      <c r="I137" s="917" t="n">
        <v>1392759</v>
      </c>
      <c r="J137" s="917" t="n">
        <v>2186071</v>
      </c>
      <c r="K137" s="917" t="n">
        <v>1286117</v>
      </c>
      <c r="L137" s="917" t="n">
        <v>1096615</v>
      </c>
      <c r="M137" s="917" t="n">
        <v>467232</v>
      </c>
      <c r="N137" s="917" t="n">
        <v>2469276</v>
      </c>
      <c r="O137" s="917" t="n">
        <v>2406101</v>
      </c>
      <c r="P137" s="917" t="n">
        <v>1581541</v>
      </c>
      <c r="Q137" s="917" t="n">
        <v>3180592</v>
      </c>
      <c r="R137" s="917" t="n">
        <v>4474131</v>
      </c>
      <c r="S137" s="917" t="n">
        <v>641056</v>
      </c>
      <c r="T137" s="917" t="n">
        <v>551921</v>
      </c>
      <c r="U137" s="917" t="n">
        <v>122655</v>
      </c>
      <c r="V137" s="917" t="n">
        <v>30410459</v>
      </c>
    </row>
    <row r="138">
      <c r="A138" s="205" t="inlineStr">
        <is>
          <t>January 2025</t>
        </is>
      </c>
      <c r="B138" s="917" t="n">
        <v>196738</v>
      </c>
      <c r="C138" s="917" t="n">
        <v>45554</v>
      </c>
      <c r="D138" s="917" t="n">
        <v>2330858</v>
      </c>
      <c r="E138" s="917" t="n">
        <v>116727</v>
      </c>
      <c r="F138" s="917" t="n">
        <v>207903</v>
      </c>
      <c r="G138" s="917" t="n">
        <v>1339771</v>
      </c>
      <c r="H138" s="917" t="n">
        <v>4317015</v>
      </c>
      <c r="I138" s="917" t="n">
        <v>1395025</v>
      </c>
      <c r="J138" s="917" t="n">
        <v>2183746</v>
      </c>
      <c r="K138" s="917" t="n">
        <v>1283541</v>
      </c>
      <c r="L138" s="917" t="n">
        <v>1097105</v>
      </c>
      <c r="M138" s="917" t="n">
        <v>468236</v>
      </c>
      <c r="N138" s="917" t="n">
        <v>2470771</v>
      </c>
      <c r="O138" s="917" t="n">
        <v>2404489</v>
      </c>
      <c r="P138" s="917" t="n">
        <v>1581335</v>
      </c>
      <c r="Q138" s="917" t="n">
        <v>3180890</v>
      </c>
      <c r="R138" s="917" t="n">
        <v>4474204</v>
      </c>
      <c r="S138" s="917" t="n">
        <v>642612</v>
      </c>
      <c r="T138" s="917" t="n">
        <v>552322</v>
      </c>
      <c r="U138" s="917" t="n">
        <v>122538</v>
      </c>
      <c r="V138" s="917" t="n">
        <v>30411382</v>
      </c>
    </row>
    <row r="139">
      <c r="A139" s="205" t="inlineStr">
        <is>
          <t>February 2025</t>
        </is>
      </c>
      <c r="B139" s="917" t="n">
        <v>196558</v>
      </c>
      <c r="C139" s="917" t="n">
        <v>45309</v>
      </c>
      <c r="D139" s="917" t="n">
        <v>2327457</v>
      </c>
      <c r="E139" s="917" t="n">
        <v>116994</v>
      </c>
      <c r="F139" s="917" t="n">
        <v>208323</v>
      </c>
      <c r="G139" s="917" t="n">
        <v>1338036</v>
      </c>
      <c r="H139" s="917" t="n">
        <v>4309755</v>
      </c>
      <c r="I139" s="917" t="n">
        <v>1395660</v>
      </c>
      <c r="J139" s="917" t="n">
        <v>2175777</v>
      </c>
      <c r="K139" s="917" t="n">
        <v>1280397</v>
      </c>
      <c r="L139" s="917" t="n">
        <v>1097002</v>
      </c>
      <c r="M139" s="917" t="n">
        <v>468707</v>
      </c>
      <c r="N139" s="917" t="n">
        <v>2470797</v>
      </c>
      <c r="O139" s="917" t="n">
        <v>2403503</v>
      </c>
      <c r="P139" s="917" t="n">
        <v>1580857</v>
      </c>
      <c r="Q139" s="917" t="n">
        <v>3178550</v>
      </c>
      <c r="R139" s="917" t="n">
        <v>4479473</v>
      </c>
      <c r="S139" s="917" t="n">
        <v>640955</v>
      </c>
      <c r="T139" s="917" t="n">
        <v>552033</v>
      </c>
      <c r="U139" s="917" t="n">
        <v>122360</v>
      </c>
      <c r="V139" s="917" t="n">
        <v>30388501</v>
      </c>
    </row>
    <row r="140">
      <c r="A140" s="205" t="inlineStr">
        <is>
          <t>March 2025</t>
        </is>
      </c>
      <c r="B140" s="917" t="n">
        <v>196536</v>
      </c>
      <c r="C140" s="917" t="n">
        <v>45212</v>
      </c>
      <c r="D140" s="917" t="n">
        <v>2324769</v>
      </c>
      <c r="E140" s="917" t="n">
        <v>117473</v>
      </c>
      <c r="F140" s="917" t="n">
        <v>208525</v>
      </c>
      <c r="G140" s="917" t="n">
        <v>1336226</v>
      </c>
      <c r="H140" s="917" t="n">
        <v>4304833</v>
      </c>
      <c r="I140" s="917" t="n">
        <v>1396327</v>
      </c>
      <c r="J140" s="917" t="n">
        <v>2165824</v>
      </c>
      <c r="K140" s="917" t="n">
        <v>1277208</v>
      </c>
      <c r="L140" s="917" t="n">
        <v>1097636</v>
      </c>
      <c r="M140" s="917" t="n">
        <v>469370</v>
      </c>
      <c r="N140" s="917" t="n">
        <v>2471369</v>
      </c>
      <c r="O140" s="917" t="n">
        <v>2404654</v>
      </c>
      <c r="P140" s="917" t="n">
        <v>1581757</v>
      </c>
      <c r="Q140" s="917" t="n">
        <v>3178138</v>
      </c>
      <c r="R140" s="917" t="n">
        <v>4480846</v>
      </c>
      <c r="S140" s="917" t="n">
        <v>641108</v>
      </c>
      <c r="T140" s="917" t="n">
        <v>550926</v>
      </c>
      <c r="U140" s="917" t="n">
        <v>122259</v>
      </c>
      <c r="V140" s="917" t="n">
        <v>30370994</v>
      </c>
    </row>
    <row r="141">
      <c r="A141" s="205" t="inlineStr">
        <is>
          <t>April 2025</t>
        </is>
      </c>
      <c r="B141" s="917" t="n">
        <v>195980</v>
      </c>
      <c r="C141" s="917" t="n">
        <v>44734</v>
      </c>
      <c r="D141" s="917" t="n">
        <v>2318735</v>
      </c>
      <c r="E141" s="917" t="n">
        <v>118623</v>
      </c>
      <c r="F141" s="917" t="n">
        <v>208474</v>
      </c>
      <c r="G141" s="917" t="n">
        <v>1333860</v>
      </c>
      <c r="H141" s="917" t="n">
        <v>4303657</v>
      </c>
      <c r="I141" s="917" t="n">
        <v>1399923</v>
      </c>
      <c r="J141" s="917" t="n">
        <v>2184221</v>
      </c>
      <c r="K141" s="917" t="n">
        <v>1275985</v>
      </c>
      <c r="L141" s="917" t="n">
        <v>1093668</v>
      </c>
      <c r="M141" s="917" t="n">
        <v>469393</v>
      </c>
      <c r="N141" s="917" t="n">
        <v>2477095</v>
      </c>
      <c r="O141" s="917" t="n">
        <v>2403988</v>
      </c>
      <c r="P141" s="917" t="n">
        <v>1577391</v>
      </c>
      <c r="Q141" s="917" t="n">
        <v>3172173</v>
      </c>
      <c r="R141" s="917" t="n">
        <v>4480951</v>
      </c>
      <c r="S141" s="917" t="n">
        <v>640513</v>
      </c>
      <c r="T141" s="917" t="n">
        <v>550933</v>
      </c>
      <c r="U141" s="917" t="n">
        <v>120970</v>
      </c>
      <c r="V141" s="917" t="n">
        <v>30371269</v>
      </c>
    </row>
    <row r="142">
      <c r="A142" s="205" t="inlineStr">
        <is>
          <t>May 2025</t>
        </is>
      </c>
      <c r="B142" s="917" t="n">
        <v>196663</v>
      </c>
      <c r="C142" s="917" t="n">
        <v>44632</v>
      </c>
      <c r="D142" s="917" t="n">
        <v>2319472</v>
      </c>
      <c r="E142" s="917" t="n">
        <v>118926</v>
      </c>
      <c r="F142" s="917" t="n">
        <v>209404</v>
      </c>
      <c r="G142" s="917" t="n">
        <v>1333539</v>
      </c>
      <c r="H142" s="917" t="n">
        <v>4300317</v>
      </c>
      <c r="I142" s="917" t="n">
        <v>1400559</v>
      </c>
      <c r="J142" s="917" t="n">
        <v>2180646</v>
      </c>
      <c r="K142" s="917" t="n">
        <v>1274903</v>
      </c>
      <c r="L142" s="917" t="n">
        <v>1095649</v>
      </c>
      <c r="M142" s="917" t="n">
        <v>470155</v>
      </c>
      <c r="N142" s="917" t="n">
        <v>2479710</v>
      </c>
      <c r="O142" s="917" t="n">
        <v>2392876</v>
      </c>
      <c r="P142" s="917" t="n">
        <v>1571072</v>
      </c>
      <c r="Q142" s="917" t="n">
        <v>3171995</v>
      </c>
      <c r="R142" s="917" t="n">
        <v>4483565</v>
      </c>
      <c r="S142" s="917" t="n">
        <v>642256</v>
      </c>
      <c r="T142" s="917" t="n">
        <v>550535</v>
      </c>
      <c r="U142" s="917" t="n">
        <v>120298</v>
      </c>
      <c r="V142" s="917" t="n">
        <v>30357171</v>
      </c>
    </row>
    <row r="143">
      <c r="A143" s="205" t="inlineStr">
        <is>
          <t>June 2025</t>
        </is>
      </c>
      <c r="B143" s="917" t="n">
        <v>196681</v>
      </c>
      <c r="C143" s="917" t="n">
        <v>44502</v>
      </c>
      <c r="D143" s="917" t="n">
        <v>2317491</v>
      </c>
      <c r="E143" s="917" t="n">
        <v>119251</v>
      </c>
      <c r="F143" s="917" t="n">
        <v>209944</v>
      </c>
      <c r="G143" s="917" t="n">
        <v>1332113</v>
      </c>
      <c r="H143" s="917" t="n">
        <v>4294422</v>
      </c>
      <c r="I143" s="917" t="n">
        <v>1402846</v>
      </c>
      <c r="J143" s="917" t="n">
        <v>2162987</v>
      </c>
      <c r="K143" s="917" t="n">
        <v>1272306</v>
      </c>
      <c r="L143" s="917" t="n">
        <v>1097213</v>
      </c>
      <c r="M143" s="917" t="n">
        <v>470408</v>
      </c>
      <c r="N143" s="917" t="n">
        <v>2474236</v>
      </c>
      <c r="O143" s="917" t="n">
        <v>2388421</v>
      </c>
      <c r="P143" s="917" t="n">
        <v>1575828</v>
      </c>
      <c r="Q143" s="917" t="n">
        <v>3175759</v>
      </c>
      <c r="R143" s="917" t="n">
        <v>4490909</v>
      </c>
      <c r="S143" s="917" t="n">
        <v>641033</v>
      </c>
      <c r="T143" s="917" t="n">
        <v>549306</v>
      </c>
      <c r="U143" s="917" t="n">
        <v>119612</v>
      </c>
      <c r="V143" s="917" t="n">
        <v>30335268</v>
      </c>
    </row>
    <row r="144">
      <c r="A144" s="205" t="inlineStr">
        <is>
          <t>July 2025</t>
        </is>
      </c>
      <c r="B144" s="917" t="n">
        <v>196596</v>
      </c>
      <c r="C144" s="917" t="n">
        <v>44316</v>
      </c>
      <c r="D144" s="917" t="n">
        <v>2316844</v>
      </c>
      <c r="E144" s="917" t="n">
        <v>119623</v>
      </c>
      <c r="F144" s="917" t="n">
        <v>210695</v>
      </c>
      <c r="G144" s="917" t="n">
        <v>1331793</v>
      </c>
      <c r="H144" s="917" t="n">
        <v>4289944</v>
      </c>
      <c r="I144" s="917" t="n">
        <v>1401522</v>
      </c>
      <c r="J144" s="917" t="n">
        <v>2152234</v>
      </c>
      <c r="K144" s="917" t="n">
        <v>1269668</v>
      </c>
      <c r="L144" s="917" t="n">
        <v>1098545</v>
      </c>
      <c r="M144" s="917" t="n">
        <v>470442</v>
      </c>
      <c r="N144" s="917" t="n">
        <v>2468816</v>
      </c>
      <c r="O144" s="917" t="n">
        <v>2383281</v>
      </c>
      <c r="P144" s="917" t="n">
        <v>1583866</v>
      </c>
      <c r="Q144" s="917" t="n">
        <v>3179255</v>
      </c>
      <c r="R144" s="917" t="n">
        <v>4507491</v>
      </c>
      <c r="S144" s="917" t="n">
        <v>642675</v>
      </c>
      <c r="T144" s="917" t="n">
        <v>548613</v>
      </c>
      <c r="U144" s="917" t="n">
        <v>118950</v>
      </c>
      <c r="V144" s="917" t="n">
        <v>30335167</v>
      </c>
    </row>
    <row r="145">
      <c r="A145" s="205" t="inlineStr">
        <is>
          <t>August 2025</t>
        </is>
      </c>
      <c r="B145" s="917" t="n">
        <v>196403</v>
      </c>
      <c r="C145" s="917" t="n">
        <v>44190</v>
      </c>
      <c r="D145" s="917" t="n">
        <v>2314393</v>
      </c>
      <c r="E145" s="917" t="n">
        <v>119764</v>
      </c>
      <c r="F145" s="917" t="n">
        <v>211204</v>
      </c>
      <c r="G145" s="917" t="n">
        <v>1329549</v>
      </c>
      <c r="H145" s="917" t="n">
        <v>4283369</v>
      </c>
      <c r="I145" s="917" t="n">
        <v>1401474</v>
      </c>
      <c r="J145" s="917" t="n">
        <v>2141704</v>
      </c>
      <c r="K145" s="917" t="n">
        <v>1266401</v>
      </c>
      <c r="L145" s="917" t="n">
        <v>1099508</v>
      </c>
      <c r="M145" s="917" t="n">
        <v>471071</v>
      </c>
      <c r="N145" s="917" t="n">
        <v>2467265</v>
      </c>
      <c r="O145" s="917" t="n">
        <v>2383387</v>
      </c>
      <c r="P145" s="917" t="n">
        <v>1589195</v>
      </c>
      <c r="Q145" s="917" t="n">
        <v>3196579</v>
      </c>
      <c r="R145" s="917" t="n">
        <v>4519418</v>
      </c>
      <c r="S145" s="917" t="n">
        <v>643714</v>
      </c>
      <c r="T145" s="917" t="n">
        <v>547407</v>
      </c>
      <c r="U145" s="917" t="n">
        <v>118187</v>
      </c>
      <c r="V145" s="917" t="n">
        <v>30344181</v>
      </c>
    </row>
    <row r="146">
      <c r="A146" s="205" t="inlineStr">
        <is>
          <t>September 2025</t>
        </is>
      </c>
      <c r="B146" s="917" t="n">
        <v>196367</v>
      </c>
      <c r="C146" s="917" t="n">
        <v>44167</v>
      </c>
      <c r="D146" s="917" t="n">
        <v>2313126</v>
      </c>
      <c r="E146" s="917" t="n">
        <v>120088</v>
      </c>
      <c r="F146" s="917" t="n">
        <v>212052</v>
      </c>
      <c r="G146" s="917" t="n">
        <v>1329216</v>
      </c>
      <c r="H146" s="917" t="n">
        <v>4279907</v>
      </c>
      <c r="I146" s="917" t="n">
        <v>1404429</v>
      </c>
      <c r="J146" s="917" t="n">
        <v>2132140</v>
      </c>
      <c r="K146" s="917" t="n">
        <v>1263175</v>
      </c>
      <c r="L146" s="917" t="n">
        <v>1102269</v>
      </c>
      <c r="M146" s="917" t="n">
        <v>471798</v>
      </c>
      <c r="N146" s="917" t="n">
        <v>2466251</v>
      </c>
      <c r="O146" s="917" t="n">
        <v>2384910</v>
      </c>
      <c r="P146" s="917" t="n">
        <v>1594054</v>
      </c>
      <c r="Q146" s="917" t="n">
        <v>3190718</v>
      </c>
      <c r="R146" s="917" t="n">
        <v>4504161</v>
      </c>
      <c r="S146" s="917" t="n">
        <v>643786</v>
      </c>
      <c r="T146" s="917" t="n">
        <v>546396</v>
      </c>
      <c r="U146" s="917" t="n">
        <v>117361</v>
      </c>
      <c r="V146" s="917" t="n">
        <v>30316369</v>
      </c>
    </row>
    <row r="147">
      <c r="A147" s="205" t="inlineStr">
        <is>
          <t>October 2025</t>
        </is>
      </c>
      <c r="B147" s="917" t="n">
        <v>196406</v>
      </c>
      <c r="C147" s="917" t="n">
        <v>43921</v>
      </c>
      <c r="D147" s="917" t="n">
        <v>2313563</v>
      </c>
      <c r="E147" s="917" t="n">
        <v>120763</v>
      </c>
      <c r="F147" s="917" t="n">
        <v>213157</v>
      </c>
      <c r="G147" s="917" t="n">
        <v>1328437</v>
      </c>
      <c r="H147" s="917" t="n">
        <v>4274959</v>
      </c>
      <c r="I147" s="917" t="n">
        <v>1404657</v>
      </c>
      <c r="J147" s="917" t="n">
        <v>2130327</v>
      </c>
      <c r="K147" s="917" t="n">
        <v>1260205</v>
      </c>
      <c r="L147" s="917" t="n">
        <v>1102837</v>
      </c>
      <c r="M147" s="917" t="n">
        <v>471925</v>
      </c>
      <c r="N147" s="917" t="n">
        <v>2467324</v>
      </c>
      <c r="O147" s="917" t="n">
        <v>2377890</v>
      </c>
      <c r="P147" s="917" t="n">
        <v>1595635</v>
      </c>
      <c r="Q147" s="917" t="n">
        <v>3177250</v>
      </c>
      <c r="R147" s="917" t="n">
        <v>4506798</v>
      </c>
      <c r="S147" s="917" t="n">
        <v>645992</v>
      </c>
      <c r="T147" s="917" t="n">
        <v>545632</v>
      </c>
      <c r="U147" s="917" t="n">
        <v>116800</v>
      </c>
      <c r="V147" s="917" t="n">
        <v>30294478</v>
      </c>
      <c r="W147" s="205" t="n"/>
      <c r="X147" s="917" t="n"/>
      <c r="Y147" s="917" t="n"/>
      <c r="Z147" s="917" t="n"/>
      <c r="AA147" s="917" t="n"/>
      <c r="AB147" s="917" t="n"/>
      <c r="AC147" s="917" t="n"/>
      <c r="AD147" s="917" t="n"/>
      <c r="AE147" s="917" t="n"/>
      <c r="AF147" s="917" t="n"/>
      <c r="AG147" s="917" t="n"/>
      <c r="AH147" s="917" t="n"/>
      <c r="AI147" s="917" t="n"/>
      <c r="AJ147" s="917" t="n"/>
      <c r="AK147" s="917" t="n"/>
      <c r="AL147" s="917" t="n"/>
      <c r="AM147" s="917" t="n"/>
      <c r="AN147" s="917" t="n"/>
      <c r="AO147" s="917" t="n"/>
      <c r="AP147" s="917" t="n"/>
      <c r="AQ147" s="917" t="n"/>
      <c r="AR147" s="917" t="n"/>
    </row>
    <row r="148">
      <c r="A148" s="205" t="inlineStr">
        <is>
          <t>November 2025</t>
        </is>
      </c>
      <c r="B148" s="917" t="n">
        <v>195989</v>
      </c>
      <c r="C148" s="917" t="n">
        <v>43760</v>
      </c>
      <c r="D148" s="917" t="n">
        <v>2306827</v>
      </c>
      <c r="E148" s="917" t="n">
        <v>120635</v>
      </c>
      <c r="F148" s="917" t="n">
        <v>212659</v>
      </c>
      <c r="G148" s="917" t="n">
        <v>1325582</v>
      </c>
      <c r="H148" s="917" t="n">
        <v>4250774</v>
      </c>
      <c r="I148" s="917" t="n">
        <v>1407123</v>
      </c>
      <c r="J148" s="917" t="n">
        <v>2129683</v>
      </c>
      <c r="K148" s="917" t="n">
        <v>1257532</v>
      </c>
      <c r="L148" s="917" t="n">
        <v>1104923</v>
      </c>
      <c r="M148" s="917" t="n">
        <v>471901</v>
      </c>
      <c r="N148" s="917" t="n">
        <v>2463249</v>
      </c>
      <c r="O148" s="917" t="n">
        <v>2393911</v>
      </c>
      <c r="P148" s="917" t="n">
        <v>1594167</v>
      </c>
      <c r="Q148" s="917" t="n">
        <v>3160819</v>
      </c>
      <c r="R148" s="917" t="n">
        <v>4506248</v>
      </c>
      <c r="S148" s="917" t="n">
        <v>649500</v>
      </c>
      <c r="T148" s="917" t="n">
        <v>543816</v>
      </c>
      <c r="U148" s="917" t="n">
        <v>117385</v>
      </c>
      <c r="V148" s="917" t="n">
        <v>30256482</v>
      </c>
    </row>
  </sheetData>
  <conditionalFormatting sqref="B4:U4">
    <cfRule type="colorScale" priority="1">
      <colorScale>
        <cfvo type="min"/>
        <cfvo type="percentile" val="50"/>
        <cfvo type="max"/>
        <color rgb="FF63BE7B"/>
        <color rgb="FFFFEB84"/>
        <color rgb="FFF8696B"/>
      </colorScale>
    </cfRule>
  </conditionalFormatting>
  <conditionalFormatting sqref="B2:V2">
    <cfRule type="colorScale" priority="4">
      <colorScale>
        <cfvo type="min"/>
        <cfvo type="percentile" val="50"/>
        <cfvo type="max"/>
        <color rgb="FFF8696B"/>
        <color rgb="FFFFEB84"/>
        <color rgb="FF63BE7B"/>
      </colorScale>
    </cfRule>
  </conditionalFormatting>
  <conditionalFormatting sqref="B3:V3">
    <cfRule type="colorScale" priority="3">
      <colorScale>
        <cfvo type="min"/>
        <cfvo type="percentile" val="50"/>
        <cfvo type="max"/>
        <color rgb="FFF8696B"/>
        <color rgb="FFFFEB84"/>
        <color rgb="FF63BE7B"/>
      </colorScale>
    </cfRule>
  </conditionalFormatting>
  <hyperlinks>
    <hyperlink xmlns:r="http://schemas.openxmlformats.org/officeDocument/2006/relationships" ref="A7" display="https://www.ons.gov.uk/employmentandlabourmarket/peopleinwork/earningsandworkinghours/datasets/realtimeinformationstatisticsreferencetableseasonallyadjusted" r:id="rId1"/>
  </hyperlinks>
  <pageMargins left="0.7" right="0.7" top="0.75" bottom="0.75" header="0.3" footer="0.3"/>
</worksheet>
</file>

<file path=xl/worksheets/sheet6.xml><?xml version="1.0" encoding="utf-8"?>
<worksheet xmlns="http://schemas.openxmlformats.org/spreadsheetml/2006/main">
  <sheetPr>
    <tabColor rgb="FF00B0F0"/>
    <outlinePr summaryBelow="1" summaryRight="1"/>
    <pageSetUpPr/>
  </sheetPr>
  <dimension ref="A2:BN433"/>
  <sheetViews>
    <sheetView workbookViewId="0">
      <selection activeCell="D13" sqref="D13"/>
    </sheetView>
  </sheetViews>
  <sheetFormatPr baseColWidth="8" defaultColWidth="14.1796875" defaultRowHeight="12.5"/>
  <cols>
    <col width="29" customWidth="1" style="123" min="1" max="1"/>
    <col width="18.1796875" customWidth="1" style="123" min="2" max="2"/>
    <col width="10.453125" customWidth="1" style="123" min="3" max="3"/>
    <col width="12.81640625" customWidth="1" style="123" min="4" max="4"/>
    <col width="9.453125" customWidth="1" style="123" min="5" max="5"/>
    <col width="10.453125" bestFit="1" customWidth="1" style="123" min="6" max="6"/>
    <col width="11" customWidth="1" style="123" min="7" max="7"/>
    <col width="10.1796875" bestFit="1" customWidth="1" style="123" min="8" max="8"/>
    <col width="9.453125" customWidth="1" style="123" min="9" max="9"/>
    <col width="10.81640625" bestFit="1" customWidth="1" style="123" min="10" max="10"/>
    <col width="12.1796875" customWidth="1" style="123" min="11" max="12"/>
    <col width="9.453125" customWidth="1" style="123" min="13" max="13"/>
    <col width="10.1796875" bestFit="1" customWidth="1" style="123" min="14" max="14"/>
    <col width="7.453125" bestFit="1" customWidth="1" style="123" min="15" max="15"/>
    <col width="9.81640625" bestFit="1" customWidth="1" style="123" min="16" max="16"/>
    <col width="9.453125" customWidth="1" style="123" min="17" max="18"/>
    <col width="10.26953125" customWidth="1" style="123" min="19" max="19"/>
    <col width="9.453125" customWidth="1" style="123" min="20" max="63"/>
    <col width="11.81640625" customWidth="1" style="123" min="64" max="64"/>
    <col width="9.453125" customWidth="1" style="123" min="65" max="65"/>
    <col width="14.1796875" customWidth="1" style="123" min="66" max="256"/>
    <col width="29" customWidth="1" style="123" min="257" max="257"/>
    <col width="10.1796875" customWidth="1" style="123" min="258" max="258"/>
    <col width="10.453125" customWidth="1" style="123" min="259" max="259"/>
    <col width="9.453125" customWidth="1" style="123" min="260" max="266"/>
    <col width="12.1796875" customWidth="1" style="123" min="267" max="268"/>
    <col width="9.453125" customWidth="1" style="123" min="269" max="321"/>
    <col width="14.1796875" customWidth="1" style="123" min="322" max="512"/>
    <col width="29" customWidth="1" style="123" min="513" max="513"/>
    <col width="10.1796875" customWidth="1" style="123" min="514" max="514"/>
    <col width="10.453125" customWidth="1" style="123" min="515" max="515"/>
    <col width="9.453125" customWidth="1" style="123" min="516" max="522"/>
    <col width="12.1796875" customWidth="1" style="123" min="523" max="524"/>
    <col width="9.453125" customWidth="1" style="123" min="525" max="577"/>
    <col width="14.1796875" customWidth="1" style="123" min="578" max="768"/>
    <col width="29" customWidth="1" style="123" min="769" max="769"/>
    <col width="10.1796875" customWidth="1" style="123" min="770" max="770"/>
    <col width="10.453125" customWidth="1" style="123" min="771" max="771"/>
    <col width="9.453125" customWidth="1" style="123" min="772" max="778"/>
    <col width="12.1796875" customWidth="1" style="123" min="779" max="780"/>
    <col width="9.453125" customWidth="1" style="123" min="781" max="833"/>
    <col width="14.1796875" customWidth="1" style="123" min="834" max="1024"/>
    <col width="29" customWidth="1" style="123" min="1025" max="1025"/>
    <col width="10.1796875" customWidth="1" style="123" min="1026" max="1026"/>
    <col width="10.453125" customWidth="1" style="123" min="1027" max="1027"/>
    <col width="9.453125" customWidth="1" style="123" min="1028" max="1034"/>
    <col width="12.1796875" customWidth="1" style="123" min="1035" max="1036"/>
    <col width="9.453125" customWidth="1" style="123" min="1037" max="1089"/>
    <col width="14.1796875" customWidth="1" style="123" min="1090" max="1280"/>
    <col width="29" customWidth="1" style="123" min="1281" max="1281"/>
    <col width="10.1796875" customWidth="1" style="123" min="1282" max="1282"/>
    <col width="10.453125" customWidth="1" style="123" min="1283" max="1283"/>
    <col width="9.453125" customWidth="1" style="123" min="1284" max="1290"/>
    <col width="12.1796875" customWidth="1" style="123" min="1291" max="1292"/>
    <col width="9.453125" customWidth="1" style="123" min="1293" max="1345"/>
    <col width="14.1796875" customWidth="1" style="123" min="1346" max="1536"/>
    <col width="29" customWidth="1" style="123" min="1537" max="1537"/>
    <col width="10.1796875" customWidth="1" style="123" min="1538" max="1538"/>
    <col width="10.453125" customWidth="1" style="123" min="1539" max="1539"/>
    <col width="9.453125" customWidth="1" style="123" min="1540" max="1546"/>
    <col width="12.1796875" customWidth="1" style="123" min="1547" max="1548"/>
    <col width="9.453125" customWidth="1" style="123" min="1549" max="1601"/>
    <col width="14.1796875" customWidth="1" style="123" min="1602" max="1792"/>
    <col width="29" customWidth="1" style="123" min="1793" max="1793"/>
    <col width="10.1796875" customWidth="1" style="123" min="1794" max="1794"/>
    <col width="10.453125" customWidth="1" style="123" min="1795" max="1795"/>
    <col width="9.453125" customWidth="1" style="123" min="1796" max="1802"/>
    <col width="12.1796875" customWidth="1" style="123" min="1803" max="1804"/>
    <col width="9.453125" customWidth="1" style="123" min="1805" max="1857"/>
    <col width="14.1796875" customWidth="1" style="123" min="1858" max="2048"/>
    <col width="29" customWidth="1" style="123" min="2049" max="2049"/>
    <col width="10.1796875" customWidth="1" style="123" min="2050" max="2050"/>
    <col width="10.453125" customWidth="1" style="123" min="2051" max="2051"/>
    <col width="9.453125" customWidth="1" style="123" min="2052" max="2058"/>
    <col width="12.1796875" customWidth="1" style="123" min="2059" max="2060"/>
    <col width="9.453125" customWidth="1" style="123" min="2061" max="2113"/>
    <col width="14.1796875" customWidth="1" style="123" min="2114" max="2304"/>
    <col width="29" customWidth="1" style="123" min="2305" max="2305"/>
    <col width="10.1796875" customWidth="1" style="123" min="2306" max="2306"/>
    <col width="10.453125" customWidth="1" style="123" min="2307" max="2307"/>
    <col width="9.453125" customWidth="1" style="123" min="2308" max="2314"/>
    <col width="12.1796875" customWidth="1" style="123" min="2315" max="2316"/>
    <col width="9.453125" customWidth="1" style="123" min="2317" max="2369"/>
    <col width="14.1796875" customWidth="1" style="123" min="2370" max="2560"/>
    <col width="29" customWidth="1" style="123" min="2561" max="2561"/>
    <col width="10.1796875" customWidth="1" style="123" min="2562" max="2562"/>
    <col width="10.453125" customWidth="1" style="123" min="2563" max="2563"/>
    <col width="9.453125" customWidth="1" style="123" min="2564" max="2570"/>
    <col width="12.1796875" customWidth="1" style="123" min="2571" max="2572"/>
    <col width="9.453125" customWidth="1" style="123" min="2573" max="2625"/>
    <col width="14.1796875" customWidth="1" style="123" min="2626" max="2816"/>
    <col width="29" customWidth="1" style="123" min="2817" max="2817"/>
    <col width="10.1796875" customWidth="1" style="123" min="2818" max="2818"/>
    <col width="10.453125" customWidth="1" style="123" min="2819" max="2819"/>
    <col width="9.453125" customWidth="1" style="123" min="2820" max="2826"/>
    <col width="12.1796875" customWidth="1" style="123" min="2827" max="2828"/>
    <col width="9.453125" customWidth="1" style="123" min="2829" max="2881"/>
    <col width="14.1796875" customWidth="1" style="123" min="2882" max="3072"/>
    <col width="29" customWidth="1" style="123" min="3073" max="3073"/>
    <col width="10.1796875" customWidth="1" style="123" min="3074" max="3074"/>
    <col width="10.453125" customWidth="1" style="123" min="3075" max="3075"/>
    <col width="9.453125" customWidth="1" style="123" min="3076" max="3082"/>
    <col width="12.1796875" customWidth="1" style="123" min="3083" max="3084"/>
    <col width="9.453125" customWidth="1" style="123" min="3085" max="3137"/>
    <col width="14.1796875" customWidth="1" style="123" min="3138" max="3328"/>
    <col width="29" customWidth="1" style="123" min="3329" max="3329"/>
    <col width="10.1796875" customWidth="1" style="123" min="3330" max="3330"/>
    <col width="10.453125" customWidth="1" style="123" min="3331" max="3331"/>
    <col width="9.453125" customWidth="1" style="123" min="3332" max="3338"/>
    <col width="12.1796875" customWidth="1" style="123" min="3339" max="3340"/>
    <col width="9.453125" customWidth="1" style="123" min="3341" max="3393"/>
    <col width="14.1796875" customWidth="1" style="123" min="3394" max="3584"/>
    <col width="29" customWidth="1" style="123" min="3585" max="3585"/>
    <col width="10.1796875" customWidth="1" style="123" min="3586" max="3586"/>
    <col width="10.453125" customWidth="1" style="123" min="3587" max="3587"/>
    <col width="9.453125" customWidth="1" style="123" min="3588" max="3594"/>
    <col width="12.1796875" customWidth="1" style="123" min="3595" max="3596"/>
    <col width="9.453125" customWidth="1" style="123" min="3597" max="3649"/>
    <col width="14.1796875" customWidth="1" style="123" min="3650" max="3840"/>
    <col width="29" customWidth="1" style="123" min="3841" max="3841"/>
    <col width="10.1796875" customWidth="1" style="123" min="3842" max="3842"/>
    <col width="10.453125" customWidth="1" style="123" min="3843" max="3843"/>
    <col width="9.453125" customWidth="1" style="123" min="3844" max="3850"/>
    <col width="12.1796875" customWidth="1" style="123" min="3851" max="3852"/>
    <col width="9.453125" customWidth="1" style="123" min="3853" max="3905"/>
    <col width="14.1796875" customWidth="1" style="123" min="3906" max="4096"/>
    <col width="29" customWidth="1" style="123" min="4097" max="4097"/>
    <col width="10.1796875" customWidth="1" style="123" min="4098" max="4098"/>
    <col width="10.453125" customWidth="1" style="123" min="4099" max="4099"/>
    <col width="9.453125" customWidth="1" style="123" min="4100" max="4106"/>
    <col width="12.1796875" customWidth="1" style="123" min="4107" max="4108"/>
    <col width="9.453125" customWidth="1" style="123" min="4109" max="4161"/>
    <col width="14.1796875" customWidth="1" style="123" min="4162" max="4352"/>
    <col width="29" customWidth="1" style="123" min="4353" max="4353"/>
    <col width="10.1796875" customWidth="1" style="123" min="4354" max="4354"/>
    <col width="10.453125" customWidth="1" style="123" min="4355" max="4355"/>
    <col width="9.453125" customWidth="1" style="123" min="4356" max="4362"/>
    <col width="12.1796875" customWidth="1" style="123" min="4363" max="4364"/>
    <col width="9.453125" customWidth="1" style="123" min="4365" max="4417"/>
    <col width="14.1796875" customWidth="1" style="123" min="4418" max="4608"/>
    <col width="29" customWidth="1" style="123" min="4609" max="4609"/>
    <col width="10.1796875" customWidth="1" style="123" min="4610" max="4610"/>
    <col width="10.453125" customWidth="1" style="123" min="4611" max="4611"/>
    <col width="9.453125" customWidth="1" style="123" min="4612" max="4618"/>
    <col width="12.1796875" customWidth="1" style="123" min="4619" max="4620"/>
    <col width="9.453125" customWidth="1" style="123" min="4621" max="4673"/>
    <col width="14.1796875" customWidth="1" style="123" min="4674" max="4864"/>
    <col width="29" customWidth="1" style="123" min="4865" max="4865"/>
    <col width="10.1796875" customWidth="1" style="123" min="4866" max="4866"/>
    <col width="10.453125" customWidth="1" style="123" min="4867" max="4867"/>
    <col width="9.453125" customWidth="1" style="123" min="4868" max="4874"/>
    <col width="12.1796875" customWidth="1" style="123" min="4875" max="4876"/>
    <col width="9.453125" customWidth="1" style="123" min="4877" max="4929"/>
    <col width="14.1796875" customWidth="1" style="123" min="4930" max="5120"/>
    <col width="29" customWidth="1" style="123" min="5121" max="5121"/>
    <col width="10.1796875" customWidth="1" style="123" min="5122" max="5122"/>
    <col width="10.453125" customWidth="1" style="123" min="5123" max="5123"/>
    <col width="9.453125" customWidth="1" style="123" min="5124" max="5130"/>
    <col width="12.1796875" customWidth="1" style="123" min="5131" max="5132"/>
    <col width="9.453125" customWidth="1" style="123" min="5133" max="5185"/>
    <col width="14.1796875" customWidth="1" style="123" min="5186" max="5376"/>
    <col width="29" customWidth="1" style="123" min="5377" max="5377"/>
    <col width="10.1796875" customWidth="1" style="123" min="5378" max="5378"/>
    <col width="10.453125" customWidth="1" style="123" min="5379" max="5379"/>
    <col width="9.453125" customWidth="1" style="123" min="5380" max="5386"/>
    <col width="12.1796875" customWidth="1" style="123" min="5387" max="5388"/>
    <col width="9.453125" customWidth="1" style="123" min="5389" max="5441"/>
    <col width="14.1796875" customWidth="1" style="123" min="5442" max="5632"/>
    <col width="29" customWidth="1" style="123" min="5633" max="5633"/>
    <col width="10.1796875" customWidth="1" style="123" min="5634" max="5634"/>
    <col width="10.453125" customWidth="1" style="123" min="5635" max="5635"/>
    <col width="9.453125" customWidth="1" style="123" min="5636" max="5642"/>
    <col width="12.1796875" customWidth="1" style="123" min="5643" max="5644"/>
    <col width="9.453125" customWidth="1" style="123" min="5645" max="5697"/>
    <col width="14.1796875" customWidth="1" style="123" min="5698" max="5888"/>
    <col width="29" customWidth="1" style="123" min="5889" max="5889"/>
    <col width="10.1796875" customWidth="1" style="123" min="5890" max="5890"/>
    <col width="10.453125" customWidth="1" style="123" min="5891" max="5891"/>
    <col width="9.453125" customWidth="1" style="123" min="5892" max="5898"/>
    <col width="12.1796875" customWidth="1" style="123" min="5899" max="5900"/>
    <col width="9.453125" customWidth="1" style="123" min="5901" max="5953"/>
    <col width="14.1796875" customWidth="1" style="123" min="5954" max="6144"/>
    <col width="29" customWidth="1" style="123" min="6145" max="6145"/>
    <col width="10.1796875" customWidth="1" style="123" min="6146" max="6146"/>
    <col width="10.453125" customWidth="1" style="123" min="6147" max="6147"/>
    <col width="9.453125" customWidth="1" style="123" min="6148" max="6154"/>
    <col width="12.1796875" customWidth="1" style="123" min="6155" max="6156"/>
    <col width="9.453125" customWidth="1" style="123" min="6157" max="6209"/>
    <col width="14.1796875" customWidth="1" style="123" min="6210" max="6400"/>
    <col width="29" customWidth="1" style="123" min="6401" max="6401"/>
    <col width="10.1796875" customWidth="1" style="123" min="6402" max="6402"/>
    <col width="10.453125" customWidth="1" style="123" min="6403" max="6403"/>
    <col width="9.453125" customWidth="1" style="123" min="6404" max="6410"/>
    <col width="12.1796875" customWidth="1" style="123" min="6411" max="6412"/>
    <col width="9.453125" customWidth="1" style="123" min="6413" max="6465"/>
    <col width="14.1796875" customWidth="1" style="123" min="6466" max="6656"/>
    <col width="29" customWidth="1" style="123" min="6657" max="6657"/>
    <col width="10.1796875" customWidth="1" style="123" min="6658" max="6658"/>
    <col width="10.453125" customWidth="1" style="123" min="6659" max="6659"/>
    <col width="9.453125" customWidth="1" style="123" min="6660" max="6666"/>
    <col width="12.1796875" customWidth="1" style="123" min="6667" max="6668"/>
    <col width="9.453125" customWidth="1" style="123" min="6669" max="6721"/>
    <col width="14.1796875" customWidth="1" style="123" min="6722" max="6912"/>
    <col width="29" customWidth="1" style="123" min="6913" max="6913"/>
    <col width="10.1796875" customWidth="1" style="123" min="6914" max="6914"/>
    <col width="10.453125" customWidth="1" style="123" min="6915" max="6915"/>
    <col width="9.453125" customWidth="1" style="123" min="6916" max="6922"/>
    <col width="12.1796875" customWidth="1" style="123" min="6923" max="6924"/>
    <col width="9.453125" customWidth="1" style="123" min="6925" max="6977"/>
    <col width="14.1796875" customWidth="1" style="123" min="6978" max="7168"/>
    <col width="29" customWidth="1" style="123" min="7169" max="7169"/>
    <col width="10.1796875" customWidth="1" style="123" min="7170" max="7170"/>
    <col width="10.453125" customWidth="1" style="123" min="7171" max="7171"/>
    <col width="9.453125" customWidth="1" style="123" min="7172" max="7178"/>
    <col width="12.1796875" customWidth="1" style="123" min="7179" max="7180"/>
    <col width="9.453125" customWidth="1" style="123" min="7181" max="7233"/>
    <col width="14.1796875" customWidth="1" style="123" min="7234" max="7424"/>
    <col width="29" customWidth="1" style="123" min="7425" max="7425"/>
    <col width="10.1796875" customWidth="1" style="123" min="7426" max="7426"/>
    <col width="10.453125" customWidth="1" style="123" min="7427" max="7427"/>
    <col width="9.453125" customWidth="1" style="123" min="7428" max="7434"/>
    <col width="12.1796875" customWidth="1" style="123" min="7435" max="7436"/>
    <col width="9.453125" customWidth="1" style="123" min="7437" max="7489"/>
    <col width="14.1796875" customWidth="1" style="123" min="7490" max="7680"/>
    <col width="29" customWidth="1" style="123" min="7681" max="7681"/>
    <col width="10.1796875" customWidth="1" style="123" min="7682" max="7682"/>
    <col width="10.453125" customWidth="1" style="123" min="7683" max="7683"/>
    <col width="9.453125" customWidth="1" style="123" min="7684" max="7690"/>
    <col width="12.1796875" customWidth="1" style="123" min="7691" max="7692"/>
    <col width="9.453125" customWidth="1" style="123" min="7693" max="7745"/>
    <col width="14.1796875" customWidth="1" style="123" min="7746" max="7936"/>
    <col width="29" customWidth="1" style="123" min="7937" max="7937"/>
    <col width="10.1796875" customWidth="1" style="123" min="7938" max="7938"/>
    <col width="10.453125" customWidth="1" style="123" min="7939" max="7939"/>
    <col width="9.453125" customWidth="1" style="123" min="7940" max="7946"/>
    <col width="12.1796875" customWidth="1" style="123" min="7947" max="7948"/>
    <col width="9.453125" customWidth="1" style="123" min="7949" max="8001"/>
    <col width="14.1796875" customWidth="1" style="123" min="8002" max="8192"/>
    <col width="29" customWidth="1" style="123" min="8193" max="8193"/>
    <col width="10.1796875" customWidth="1" style="123" min="8194" max="8194"/>
    <col width="10.453125" customWidth="1" style="123" min="8195" max="8195"/>
    <col width="9.453125" customWidth="1" style="123" min="8196" max="8202"/>
    <col width="12.1796875" customWidth="1" style="123" min="8203" max="8204"/>
    <col width="9.453125" customWidth="1" style="123" min="8205" max="8257"/>
    <col width="14.1796875" customWidth="1" style="123" min="8258" max="8448"/>
    <col width="29" customWidth="1" style="123" min="8449" max="8449"/>
    <col width="10.1796875" customWidth="1" style="123" min="8450" max="8450"/>
    <col width="10.453125" customWidth="1" style="123" min="8451" max="8451"/>
    <col width="9.453125" customWidth="1" style="123" min="8452" max="8458"/>
    <col width="12.1796875" customWidth="1" style="123" min="8459" max="8460"/>
    <col width="9.453125" customWidth="1" style="123" min="8461" max="8513"/>
    <col width="14.1796875" customWidth="1" style="123" min="8514" max="8704"/>
    <col width="29" customWidth="1" style="123" min="8705" max="8705"/>
    <col width="10.1796875" customWidth="1" style="123" min="8706" max="8706"/>
    <col width="10.453125" customWidth="1" style="123" min="8707" max="8707"/>
    <col width="9.453125" customWidth="1" style="123" min="8708" max="8714"/>
    <col width="12.1796875" customWidth="1" style="123" min="8715" max="8716"/>
    <col width="9.453125" customWidth="1" style="123" min="8717" max="8769"/>
    <col width="14.1796875" customWidth="1" style="123" min="8770" max="8960"/>
    <col width="29" customWidth="1" style="123" min="8961" max="8961"/>
    <col width="10.1796875" customWidth="1" style="123" min="8962" max="8962"/>
    <col width="10.453125" customWidth="1" style="123" min="8963" max="8963"/>
    <col width="9.453125" customWidth="1" style="123" min="8964" max="8970"/>
    <col width="12.1796875" customWidth="1" style="123" min="8971" max="8972"/>
    <col width="9.453125" customWidth="1" style="123" min="8973" max="9025"/>
    <col width="14.1796875" customWidth="1" style="123" min="9026" max="9216"/>
    <col width="29" customWidth="1" style="123" min="9217" max="9217"/>
    <col width="10.1796875" customWidth="1" style="123" min="9218" max="9218"/>
    <col width="10.453125" customWidth="1" style="123" min="9219" max="9219"/>
    <col width="9.453125" customWidth="1" style="123" min="9220" max="9226"/>
    <col width="12.1796875" customWidth="1" style="123" min="9227" max="9228"/>
    <col width="9.453125" customWidth="1" style="123" min="9229" max="9281"/>
    <col width="14.1796875" customWidth="1" style="123" min="9282" max="9472"/>
    <col width="29" customWidth="1" style="123" min="9473" max="9473"/>
    <col width="10.1796875" customWidth="1" style="123" min="9474" max="9474"/>
    <col width="10.453125" customWidth="1" style="123" min="9475" max="9475"/>
    <col width="9.453125" customWidth="1" style="123" min="9476" max="9482"/>
    <col width="12.1796875" customWidth="1" style="123" min="9483" max="9484"/>
    <col width="9.453125" customWidth="1" style="123" min="9485" max="9537"/>
    <col width="14.1796875" customWidth="1" style="123" min="9538" max="9728"/>
    <col width="29" customWidth="1" style="123" min="9729" max="9729"/>
    <col width="10.1796875" customWidth="1" style="123" min="9730" max="9730"/>
    <col width="10.453125" customWidth="1" style="123" min="9731" max="9731"/>
    <col width="9.453125" customWidth="1" style="123" min="9732" max="9738"/>
    <col width="12.1796875" customWidth="1" style="123" min="9739" max="9740"/>
    <col width="9.453125" customWidth="1" style="123" min="9741" max="9793"/>
    <col width="14.1796875" customWidth="1" style="123" min="9794" max="9984"/>
    <col width="29" customWidth="1" style="123" min="9985" max="9985"/>
    <col width="10.1796875" customWidth="1" style="123" min="9986" max="9986"/>
    <col width="10.453125" customWidth="1" style="123" min="9987" max="9987"/>
    <col width="9.453125" customWidth="1" style="123" min="9988" max="9994"/>
    <col width="12.1796875" customWidth="1" style="123" min="9995" max="9996"/>
    <col width="9.453125" customWidth="1" style="123" min="9997" max="10049"/>
    <col width="14.1796875" customWidth="1" style="123" min="10050" max="10240"/>
    <col width="29" customWidth="1" style="123" min="10241" max="10241"/>
    <col width="10.1796875" customWidth="1" style="123" min="10242" max="10242"/>
    <col width="10.453125" customWidth="1" style="123" min="10243" max="10243"/>
    <col width="9.453125" customWidth="1" style="123" min="10244" max="10250"/>
    <col width="12.1796875" customWidth="1" style="123" min="10251" max="10252"/>
    <col width="9.453125" customWidth="1" style="123" min="10253" max="10305"/>
    <col width="14.1796875" customWidth="1" style="123" min="10306" max="10496"/>
    <col width="29" customWidth="1" style="123" min="10497" max="10497"/>
    <col width="10.1796875" customWidth="1" style="123" min="10498" max="10498"/>
    <col width="10.453125" customWidth="1" style="123" min="10499" max="10499"/>
    <col width="9.453125" customWidth="1" style="123" min="10500" max="10506"/>
    <col width="12.1796875" customWidth="1" style="123" min="10507" max="10508"/>
    <col width="9.453125" customWidth="1" style="123" min="10509" max="10561"/>
    <col width="14.1796875" customWidth="1" style="123" min="10562" max="10752"/>
    <col width="29" customWidth="1" style="123" min="10753" max="10753"/>
    <col width="10.1796875" customWidth="1" style="123" min="10754" max="10754"/>
    <col width="10.453125" customWidth="1" style="123" min="10755" max="10755"/>
    <col width="9.453125" customWidth="1" style="123" min="10756" max="10762"/>
    <col width="12.1796875" customWidth="1" style="123" min="10763" max="10764"/>
    <col width="9.453125" customWidth="1" style="123" min="10765" max="10817"/>
    <col width="14.1796875" customWidth="1" style="123" min="10818" max="11008"/>
    <col width="29" customWidth="1" style="123" min="11009" max="11009"/>
    <col width="10.1796875" customWidth="1" style="123" min="11010" max="11010"/>
    <col width="10.453125" customWidth="1" style="123" min="11011" max="11011"/>
    <col width="9.453125" customWidth="1" style="123" min="11012" max="11018"/>
    <col width="12.1796875" customWidth="1" style="123" min="11019" max="11020"/>
    <col width="9.453125" customWidth="1" style="123" min="11021" max="11073"/>
    <col width="14.1796875" customWidth="1" style="123" min="11074" max="11264"/>
    <col width="29" customWidth="1" style="123" min="11265" max="11265"/>
    <col width="10.1796875" customWidth="1" style="123" min="11266" max="11266"/>
    <col width="10.453125" customWidth="1" style="123" min="11267" max="11267"/>
    <col width="9.453125" customWidth="1" style="123" min="11268" max="11274"/>
    <col width="12.1796875" customWidth="1" style="123" min="11275" max="11276"/>
    <col width="9.453125" customWidth="1" style="123" min="11277" max="11329"/>
    <col width="14.1796875" customWidth="1" style="123" min="11330" max="11520"/>
    <col width="29" customWidth="1" style="123" min="11521" max="11521"/>
    <col width="10.1796875" customWidth="1" style="123" min="11522" max="11522"/>
    <col width="10.453125" customWidth="1" style="123" min="11523" max="11523"/>
    <col width="9.453125" customWidth="1" style="123" min="11524" max="11530"/>
    <col width="12.1796875" customWidth="1" style="123" min="11531" max="11532"/>
    <col width="9.453125" customWidth="1" style="123" min="11533" max="11585"/>
    <col width="14.1796875" customWidth="1" style="123" min="11586" max="11776"/>
    <col width="29" customWidth="1" style="123" min="11777" max="11777"/>
    <col width="10.1796875" customWidth="1" style="123" min="11778" max="11778"/>
    <col width="10.453125" customWidth="1" style="123" min="11779" max="11779"/>
    <col width="9.453125" customWidth="1" style="123" min="11780" max="11786"/>
    <col width="12.1796875" customWidth="1" style="123" min="11787" max="11788"/>
    <col width="9.453125" customWidth="1" style="123" min="11789" max="11841"/>
    <col width="14.1796875" customWidth="1" style="123" min="11842" max="12032"/>
    <col width="29" customWidth="1" style="123" min="12033" max="12033"/>
    <col width="10.1796875" customWidth="1" style="123" min="12034" max="12034"/>
    <col width="10.453125" customWidth="1" style="123" min="12035" max="12035"/>
    <col width="9.453125" customWidth="1" style="123" min="12036" max="12042"/>
    <col width="12.1796875" customWidth="1" style="123" min="12043" max="12044"/>
    <col width="9.453125" customWidth="1" style="123" min="12045" max="12097"/>
    <col width="14.1796875" customWidth="1" style="123" min="12098" max="12288"/>
    <col width="29" customWidth="1" style="123" min="12289" max="12289"/>
    <col width="10.1796875" customWidth="1" style="123" min="12290" max="12290"/>
    <col width="10.453125" customWidth="1" style="123" min="12291" max="12291"/>
    <col width="9.453125" customWidth="1" style="123" min="12292" max="12298"/>
    <col width="12.1796875" customWidth="1" style="123" min="12299" max="12300"/>
    <col width="9.453125" customWidth="1" style="123" min="12301" max="12353"/>
    <col width="14.1796875" customWidth="1" style="123" min="12354" max="12544"/>
    <col width="29" customWidth="1" style="123" min="12545" max="12545"/>
    <col width="10.1796875" customWidth="1" style="123" min="12546" max="12546"/>
    <col width="10.453125" customWidth="1" style="123" min="12547" max="12547"/>
    <col width="9.453125" customWidth="1" style="123" min="12548" max="12554"/>
    <col width="12.1796875" customWidth="1" style="123" min="12555" max="12556"/>
    <col width="9.453125" customWidth="1" style="123" min="12557" max="12609"/>
    <col width="14.1796875" customWidth="1" style="123" min="12610" max="12800"/>
    <col width="29" customWidth="1" style="123" min="12801" max="12801"/>
    <col width="10.1796875" customWidth="1" style="123" min="12802" max="12802"/>
    <col width="10.453125" customWidth="1" style="123" min="12803" max="12803"/>
    <col width="9.453125" customWidth="1" style="123" min="12804" max="12810"/>
    <col width="12.1796875" customWidth="1" style="123" min="12811" max="12812"/>
    <col width="9.453125" customWidth="1" style="123" min="12813" max="12865"/>
    <col width="14.1796875" customWidth="1" style="123" min="12866" max="13056"/>
    <col width="29" customWidth="1" style="123" min="13057" max="13057"/>
    <col width="10.1796875" customWidth="1" style="123" min="13058" max="13058"/>
    <col width="10.453125" customWidth="1" style="123" min="13059" max="13059"/>
    <col width="9.453125" customWidth="1" style="123" min="13060" max="13066"/>
    <col width="12.1796875" customWidth="1" style="123" min="13067" max="13068"/>
    <col width="9.453125" customWidth="1" style="123" min="13069" max="13121"/>
    <col width="14.1796875" customWidth="1" style="123" min="13122" max="13312"/>
    <col width="29" customWidth="1" style="123" min="13313" max="13313"/>
    <col width="10.1796875" customWidth="1" style="123" min="13314" max="13314"/>
    <col width="10.453125" customWidth="1" style="123" min="13315" max="13315"/>
    <col width="9.453125" customWidth="1" style="123" min="13316" max="13322"/>
    <col width="12.1796875" customWidth="1" style="123" min="13323" max="13324"/>
    <col width="9.453125" customWidth="1" style="123" min="13325" max="13377"/>
    <col width="14.1796875" customWidth="1" style="123" min="13378" max="13568"/>
    <col width="29" customWidth="1" style="123" min="13569" max="13569"/>
    <col width="10.1796875" customWidth="1" style="123" min="13570" max="13570"/>
    <col width="10.453125" customWidth="1" style="123" min="13571" max="13571"/>
    <col width="9.453125" customWidth="1" style="123" min="13572" max="13578"/>
    <col width="12.1796875" customWidth="1" style="123" min="13579" max="13580"/>
    <col width="9.453125" customWidth="1" style="123" min="13581" max="13633"/>
    <col width="14.1796875" customWidth="1" style="123" min="13634" max="13824"/>
    <col width="29" customWidth="1" style="123" min="13825" max="13825"/>
    <col width="10.1796875" customWidth="1" style="123" min="13826" max="13826"/>
    <col width="10.453125" customWidth="1" style="123" min="13827" max="13827"/>
    <col width="9.453125" customWidth="1" style="123" min="13828" max="13834"/>
    <col width="12.1796875" customWidth="1" style="123" min="13835" max="13836"/>
    <col width="9.453125" customWidth="1" style="123" min="13837" max="13889"/>
    <col width="14.1796875" customWidth="1" style="123" min="13890" max="14080"/>
    <col width="29" customWidth="1" style="123" min="14081" max="14081"/>
    <col width="10.1796875" customWidth="1" style="123" min="14082" max="14082"/>
    <col width="10.453125" customWidth="1" style="123" min="14083" max="14083"/>
    <col width="9.453125" customWidth="1" style="123" min="14084" max="14090"/>
    <col width="12.1796875" customWidth="1" style="123" min="14091" max="14092"/>
    <col width="9.453125" customWidth="1" style="123" min="14093" max="14145"/>
    <col width="14.1796875" customWidth="1" style="123" min="14146" max="14336"/>
    <col width="29" customWidth="1" style="123" min="14337" max="14337"/>
    <col width="10.1796875" customWidth="1" style="123" min="14338" max="14338"/>
    <col width="10.453125" customWidth="1" style="123" min="14339" max="14339"/>
    <col width="9.453125" customWidth="1" style="123" min="14340" max="14346"/>
    <col width="12.1796875" customWidth="1" style="123" min="14347" max="14348"/>
    <col width="9.453125" customWidth="1" style="123" min="14349" max="14401"/>
    <col width="14.1796875" customWidth="1" style="123" min="14402" max="14592"/>
    <col width="29" customWidth="1" style="123" min="14593" max="14593"/>
    <col width="10.1796875" customWidth="1" style="123" min="14594" max="14594"/>
    <col width="10.453125" customWidth="1" style="123" min="14595" max="14595"/>
    <col width="9.453125" customWidth="1" style="123" min="14596" max="14602"/>
    <col width="12.1796875" customWidth="1" style="123" min="14603" max="14604"/>
    <col width="9.453125" customWidth="1" style="123" min="14605" max="14657"/>
    <col width="14.1796875" customWidth="1" style="123" min="14658" max="14848"/>
    <col width="29" customWidth="1" style="123" min="14849" max="14849"/>
    <col width="10.1796875" customWidth="1" style="123" min="14850" max="14850"/>
    <col width="10.453125" customWidth="1" style="123" min="14851" max="14851"/>
    <col width="9.453125" customWidth="1" style="123" min="14852" max="14858"/>
    <col width="12.1796875" customWidth="1" style="123" min="14859" max="14860"/>
    <col width="9.453125" customWidth="1" style="123" min="14861" max="14913"/>
    <col width="14.1796875" customWidth="1" style="123" min="14914" max="15104"/>
    <col width="29" customWidth="1" style="123" min="15105" max="15105"/>
    <col width="10.1796875" customWidth="1" style="123" min="15106" max="15106"/>
    <col width="10.453125" customWidth="1" style="123" min="15107" max="15107"/>
    <col width="9.453125" customWidth="1" style="123" min="15108" max="15114"/>
    <col width="12.1796875" customWidth="1" style="123" min="15115" max="15116"/>
    <col width="9.453125" customWidth="1" style="123" min="15117" max="15169"/>
    <col width="14.1796875" customWidth="1" style="123" min="15170" max="15360"/>
    <col width="29" customWidth="1" style="123" min="15361" max="15361"/>
    <col width="10.1796875" customWidth="1" style="123" min="15362" max="15362"/>
    <col width="10.453125" customWidth="1" style="123" min="15363" max="15363"/>
    <col width="9.453125" customWidth="1" style="123" min="15364" max="15370"/>
    <col width="12.1796875" customWidth="1" style="123" min="15371" max="15372"/>
    <col width="9.453125" customWidth="1" style="123" min="15373" max="15425"/>
    <col width="14.1796875" customWidth="1" style="123" min="15426" max="15616"/>
    <col width="29" customWidth="1" style="123" min="15617" max="15617"/>
    <col width="10.1796875" customWidth="1" style="123" min="15618" max="15618"/>
    <col width="10.453125" customWidth="1" style="123" min="15619" max="15619"/>
    <col width="9.453125" customWidth="1" style="123" min="15620" max="15626"/>
    <col width="12.1796875" customWidth="1" style="123" min="15627" max="15628"/>
    <col width="9.453125" customWidth="1" style="123" min="15629" max="15681"/>
    <col width="14.1796875" customWidth="1" style="123" min="15682" max="15872"/>
    <col width="29" customWidth="1" style="123" min="15873" max="15873"/>
    <col width="10.1796875" customWidth="1" style="123" min="15874" max="15874"/>
    <col width="10.453125" customWidth="1" style="123" min="15875" max="15875"/>
    <col width="9.453125" customWidth="1" style="123" min="15876" max="15882"/>
    <col width="12.1796875" customWidth="1" style="123" min="15883" max="15884"/>
    <col width="9.453125" customWidth="1" style="123" min="15885" max="15937"/>
    <col width="14.1796875" customWidth="1" style="123" min="15938" max="16128"/>
    <col width="29" customWidth="1" style="123" min="16129" max="16129"/>
    <col width="10.1796875" customWidth="1" style="123" min="16130" max="16130"/>
    <col width="10.453125" customWidth="1" style="123" min="16131" max="16131"/>
    <col width="9.453125" customWidth="1" style="123" min="16132" max="16138"/>
    <col width="12.1796875" customWidth="1" style="123" min="16139" max="16140"/>
    <col width="9.453125" customWidth="1" style="123" min="16141" max="16193"/>
    <col width="14.1796875" customWidth="1" style="123" min="16194" max="16384"/>
  </cols>
  <sheetData>
    <row r="1" ht="13" customHeight="1" s="828" thickBot="1"/>
    <row r="2" ht="13" customHeight="1" s="828">
      <c r="B2" s="811" t="inlineStr">
        <is>
          <t>Aged 16 and over</t>
        </is>
      </c>
      <c r="C2" s="925" t="n"/>
      <c r="D2" s="925" t="n"/>
      <c r="E2" s="925" t="n"/>
      <c r="F2" s="925" t="n"/>
      <c r="G2" s="925" t="n"/>
      <c r="H2" s="925" t="n"/>
      <c r="I2" s="926" t="n"/>
      <c r="J2" s="811" t="inlineStr">
        <is>
          <t xml:space="preserve">Aged 16-64 </t>
        </is>
      </c>
      <c r="K2" s="925" t="n"/>
      <c r="L2" s="925" t="n"/>
      <c r="M2" s="925" t="n"/>
      <c r="N2" s="925" t="n"/>
      <c r="O2" s="925" t="n"/>
      <c r="P2" s="925" t="n"/>
      <c r="Q2" s="926" t="n"/>
      <c r="R2" s="811" t="inlineStr">
        <is>
          <t>Aged 16-17</t>
        </is>
      </c>
      <c r="S2" s="925" t="n"/>
      <c r="T2" s="925" t="n"/>
      <c r="U2" s="925" t="n"/>
      <c r="V2" s="925" t="n"/>
      <c r="W2" s="925" t="n"/>
      <c r="X2" s="925" t="n"/>
      <c r="Y2" s="926" t="n"/>
      <c r="Z2" s="811" t="inlineStr">
        <is>
          <t>Aged 18-24</t>
        </is>
      </c>
      <c r="AA2" s="925" t="n"/>
      <c r="AB2" s="925" t="n"/>
      <c r="AC2" s="925" t="n"/>
      <c r="AD2" s="925" t="n"/>
      <c r="AE2" s="925" t="n"/>
      <c r="AF2" s="925" t="n"/>
      <c r="AG2" s="926" t="n"/>
      <c r="AH2" s="811" t="inlineStr">
        <is>
          <t>Aged 25-34</t>
        </is>
      </c>
      <c r="AI2" s="925" t="n"/>
      <c r="AJ2" s="925" t="n"/>
      <c r="AK2" s="925" t="n"/>
      <c r="AL2" s="925" t="n"/>
      <c r="AM2" s="925" t="n"/>
      <c r="AN2" s="925" t="n"/>
      <c r="AO2" s="926" t="n"/>
      <c r="AP2" s="811" t="inlineStr">
        <is>
          <t>Aged 35-49</t>
        </is>
      </c>
      <c r="AQ2" s="925" t="n"/>
      <c r="AR2" s="925" t="n"/>
      <c r="AS2" s="925" t="n"/>
      <c r="AT2" s="925" t="n"/>
      <c r="AU2" s="925" t="n"/>
      <c r="AV2" s="925" t="n"/>
      <c r="AW2" s="926" t="n"/>
      <c r="AX2" s="811" t="inlineStr">
        <is>
          <t>Aged 50-64</t>
        </is>
      </c>
      <c r="AY2" s="925" t="n"/>
      <c r="AZ2" s="925" t="n"/>
      <c r="BA2" s="925" t="n"/>
      <c r="BB2" s="925" t="n"/>
      <c r="BC2" s="925" t="n"/>
      <c r="BD2" s="925" t="n"/>
      <c r="BE2" s="926" t="n"/>
      <c r="BF2" s="811" t="inlineStr">
        <is>
          <t>Age 65+</t>
        </is>
      </c>
      <c r="BG2" s="925" t="n"/>
      <c r="BH2" s="925" t="n"/>
      <c r="BI2" s="925" t="n"/>
      <c r="BJ2" s="925" t="n"/>
      <c r="BK2" s="925" t="n"/>
      <c r="BL2" s="925" t="n"/>
      <c r="BM2" s="926" t="n"/>
    </row>
    <row r="3">
      <c r="B3" s="808" t="inlineStr">
        <is>
          <t>Employment</t>
        </is>
      </c>
      <c r="C3" s="489" t="n"/>
      <c r="D3" s="809" t="inlineStr">
        <is>
          <t>Unemployment</t>
        </is>
      </c>
      <c r="E3" s="489" t="n"/>
      <c r="F3" s="809" t="inlineStr">
        <is>
          <t>Activity</t>
        </is>
      </c>
      <c r="G3" s="489" t="n"/>
      <c r="H3" s="809" t="inlineStr">
        <is>
          <t>Inactivity</t>
        </is>
      </c>
      <c r="I3" s="489" t="n"/>
      <c r="J3" s="808" t="inlineStr">
        <is>
          <t>Employment</t>
        </is>
      </c>
      <c r="K3" s="489" t="n"/>
      <c r="L3" s="809" t="inlineStr">
        <is>
          <t>Unemployment</t>
        </is>
      </c>
      <c r="M3" s="489" t="n"/>
      <c r="N3" s="809" t="inlineStr">
        <is>
          <t>Activity</t>
        </is>
      </c>
      <c r="O3" s="489" t="n"/>
      <c r="P3" s="809" t="inlineStr">
        <is>
          <t>Inactivity</t>
        </is>
      </c>
      <c r="Q3" s="489" t="n"/>
      <c r="R3" s="808" t="inlineStr">
        <is>
          <t>Employment</t>
        </is>
      </c>
      <c r="S3" s="489" t="n"/>
      <c r="T3" s="809" t="inlineStr">
        <is>
          <t>Unemployment</t>
        </is>
      </c>
      <c r="U3" s="489" t="n"/>
      <c r="V3" s="809" t="inlineStr">
        <is>
          <t>Activity</t>
        </is>
      </c>
      <c r="W3" s="489" t="n"/>
      <c r="X3" s="809" t="inlineStr">
        <is>
          <t>Inactivity</t>
        </is>
      </c>
      <c r="Y3" s="489" t="n"/>
      <c r="Z3" s="808" t="inlineStr">
        <is>
          <t>Employment</t>
        </is>
      </c>
      <c r="AA3" s="489" t="n"/>
      <c r="AB3" s="809" t="inlineStr">
        <is>
          <t>Unemployment</t>
        </is>
      </c>
      <c r="AC3" s="489" t="n"/>
      <c r="AD3" s="809" t="inlineStr">
        <is>
          <t>Activity</t>
        </is>
      </c>
      <c r="AE3" s="489" t="n"/>
      <c r="AF3" s="809" t="inlineStr">
        <is>
          <t>Inactivity</t>
        </is>
      </c>
      <c r="AG3" s="489" t="n"/>
      <c r="AH3" s="808" t="inlineStr">
        <is>
          <t>Employment</t>
        </is>
      </c>
      <c r="AI3" s="489" t="n"/>
      <c r="AJ3" s="809" t="inlineStr">
        <is>
          <t>Unemployment</t>
        </is>
      </c>
      <c r="AK3" s="489" t="n"/>
      <c r="AL3" s="809" t="inlineStr">
        <is>
          <t>Activity</t>
        </is>
      </c>
      <c r="AM3" s="489" t="n"/>
      <c r="AN3" s="809" t="inlineStr">
        <is>
          <t>Inactivity</t>
        </is>
      </c>
      <c r="AO3" s="489" t="n"/>
      <c r="AP3" s="808" t="inlineStr">
        <is>
          <t>Employment</t>
        </is>
      </c>
      <c r="AQ3" s="489" t="n"/>
      <c r="AR3" s="809" t="inlineStr">
        <is>
          <t>Unemployment</t>
        </is>
      </c>
      <c r="AS3" s="489" t="n"/>
      <c r="AT3" s="809" t="inlineStr">
        <is>
          <t>Activity</t>
        </is>
      </c>
      <c r="AU3" s="489" t="n"/>
      <c r="AV3" s="809" t="inlineStr">
        <is>
          <t>Inactivity</t>
        </is>
      </c>
      <c r="AW3" s="489" t="n"/>
      <c r="AX3" s="808" t="inlineStr">
        <is>
          <t>Employment</t>
        </is>
      </c>
      <c r="AY3" s="489" t="n"/>
      <c r="AZ3" s="809" t="inlineStr">
        <is>
          <t>Unemployment</t>
        </is>
      </c>
      <c r="BA3" s="489" t="n"/>
      <c r="BB3" s="809" t="inlineStr">
        <is>
          <t>Activity</t>
        </is>
      </c>
      <c r="BC3" s="489" t="n"/>
      <c r="BD3" s="809" t="inlineStr">
        <is>
          <t>Inactivity</t>
        </is>
      </c>
      <c r="BE3" s="489" t="n"/>
      <c r="BF3" s="808" t="inlineStr">
        <is>
          <t>Employment</t>
        </is>
      </c>
      <c r="BG3" s="489" t="n"/>
      <c r="BH3" s="809" t="inlineStr">
        <is>
          <t>Unemployment</t>
        </is>
      </c>
      <c r="BI3" s="489" t="n"/>
      <c r="BJ3" s="809" t="inlineStr">
        <is>
          <t>Activity</t>
        </is>
      </c>
      <c r="BK3" s="489" t="n"/>
      <c r="BL3" s="809" t="inlineStr">
        <is>
          <t>Inactivity</t>
        </is>
      </c>
      <c r="BM3" s="489" t="n"/>
    </row>
    <row r="4" ht="13" customHeight="1" s="828" thickBot="1">
      <c r="B4" s="464" t="inlineStr">
        <is>
          <t>level</t>
        </is>
      </c>
      <c r="C4" s="465" t="inlineStr">
        <is>
          <t>rate (%)</t>
        </is>
      </c>
      <c r="D4" s="465" t="inlineStr">
        <is>
          <t>level</t>
        </is>
      </c>
      <c r="E4" s="465" t="inlineStr">
        <is>
          <t>rate (%)</t>
        </is>
      </c>
      <c r="F4" s="465" t="inlineStr">
        <is>
          <t>level</t>
        </is>
      </c>
      <c r="G4" s="465" t="inlineStr">
        <is>
          <t>rate (%)</t>
        </is>
      </c>
      <c r="H4" s="465" t="inlineStr">
        <is>
          <t>level</t>
        </is>
      </c>
      <c r="I4" s="466" t="inlineStr">
        <is>
          <t>rate (%)</t>
        </is>
      </c>
      <c r="J4" s="464" t="inlineStr">
        <is>
          <t>level</t>
        </is>
      </c>
      <c r="K4" s="465" t="inlineStr">
        <is>
          <t>rate (%)</t>
        </is>
      </c>
      <c r="L4" s="465" t="inlineStr">
        <is>
          <t>level</t>
        </is>
      </c>
      <c r="M4" s="465" t="inlineStr">
        <is>
          <t>rate (%)</t>
        </is>
      </c>
      <c r="N4" s="465" t="inlineStr">
        <is>
          <t>level</t>
        </is>
      </c>
      <c r="O4" s="465" t="inlineStr">
        <is>
          <t>rate (%)</t>
        </is>
      </c>
      <c r="P4" s="465" t="inlineStr">
        <is>
          <t>level</t>
        </is>
      </c>
      <c r="Q4" s="466" t="inlineStr">
        <is>
          <t>rate (%)</t>
        </is>
      </c>
      <c r="R4" s="464" t="inlineStr">
        <is>
          <t>level</t>
        </is>
      </c>
      <c r="S4" s="465" t="inlineStr">
        <is>
          <t>rate (%)</t>
        </is>
      </c>
      <c r="T4" s="465" t="inlineStr">
        <is>
          <t>level</t>
        </is>
      </c>
      <c r="U4" s="465" t="inlineStr">
        <is>
          <t>rate (%)</t>
        </is>
      </c>
      <c r="V4" s="465" t="inlineStr">
        <is>
          <t>level</t>
        </is>
      </c>
      <c r="W4" s="465" t="inlineStr">
        <is>
          <t>rate (%)</t>
        </is>
      </c>
      <c r="X4" s="465" t="inlineStr">
        <is>
          <t>level</t>
        </is>
      </c>
      <c r="Y4" s="466" t="inlineStr">
        <is>
          <t>rate (%)</t>
        </is>
      </c>
      <c r="Z4" s="464" t="inlineStr">
        <is>
          <t>level</t>
        </is>
      </c>
      <c r="AA4" s="465" t="inlineStr">
        <is>
          <t>rate (%)</t>
        </is>
      </c>
      <c r="AB4" s="465" t="inlineStr">
        <is>
          <t>level</t>
        </is>
      </c>
      <c r="AC4" s="465" t="inlineStr">
        <is>
          <t>rate (%)</t>
        </is>
      </c>
      <c r="AD4" s="465" t="inlineStr">
        <is>
          <t>level</t>
        </is>
      </c>
      <c r="AE4" s="465" t="inlineStr">
        <is>
          <t>rate (%)</t>
        </is>
      </c>
      <c r="AF4" s="465" t="inlineStr">
        <is>
          <t>level</t>
        </is>
      </c>
      <c r="AG4" s="466" t="inlineStr">
        <is>
          <t>rate (%)</t>
        </is>
      </c>
      <c r="AH4" s="464" t="inlineStr">
        <is>
          <t>level</t>
        </is>
      </c>
      <c r="AI4" s="465" t="inlineStr">
        <is>
          <t>rate (%)</t>
        </is>
      </c>
      <c r="AJ4" s="465" t="inlineStr">
        <is>
          <t>level</t>
        </is>
      </c>
      <c r="AK4" s="465" t="inlineStr">
        <is>
          <t>rate (%)</t>
        </is>
      </c>
      <c r="AL4" s="465" t="inlineStr">
        <is>
          <t>level</t>
        </is>
      </c>
      <c r="AM4" s="465" t="inlineStr">
        <is>
          <t>rate (%)</t>
        </is>
      </c>
      <c r="AN4" s="465" t="inlineStr">
        <is>
          <t>level</t>
        </is>
      </c>
      <c r="AO4" s="466" t="inlineStr">
        <is>
          <t>rate (%)</t>
        </is>
      </c>
      <c r="AP4" s="464" t="inlineStr">
        <is>
          <t>level</t>
        </is>
      </c>
      <c r="AQ4" s="465" t="inlineStr">
        <is>
          <t>rate (%)</t>
        </is>
      </c>
      <c r="AR4" s="465" t="inlineStr">
        <is>
          <t>level</t>
        </is>
      </c>
      <c r="AS4" s="465" t="inlineStr">
        <is>
          <t>rate (%)</t>
        </is>
      </c>
      <c r="AT4" s="465" t="inlineStr">
        <is>
          <t>level</t>
        </is>
      </c>
      <c r="AU4" s="465" t="inlineStr">
        <is>
          <t>rate (%)</t>
        </is>
      </c>
      <c r="AV4" s="465" t="inlineStr">
        <is>
          <t>level</t>
        </is>
      </c>
      <c r="AW4" s="466" t="inlineStr">
        <is>
          <t>rate (%)</t>
        </is>
      </c>
      <c r="AX4" s="464" t="inlineStr">
        <is>
          <t>level</t>
        </is>
      </c>
      <c r="AY4" s="465" t="inlineStr">
        <is>
          <t>rate (%)</t>
        </is>
      </c>
      <c r="AZ4" s="465" t="inlineStr">
        <is>
          <t>level</t>
        </is>
      </c>
      <c r="BA4" s="465" t="inlineStr">
        <is>
          <t>rate (%)</t>
        </is>
      </c>
      <c r="BB4" s="465" t="inlineStr">
        <is>
          <t>level</t>
        </is>
      </c>
      <c r="BC4" s="465" t="inlineStr">
        <is>
          <t>rate (%)</t>
        </is>
      </c>
      <c r="BD4" s="465" t="inlineStr">
        <is>
          <t>level</t>
        </is>
      </c>
      <c r="BE4" s="466" t="inlineStr">
        <is>
          <t>rate (%)</t>
        </is>
      </c>
      <c r="BF4" s="464" t="inlineStr">
        <is>
          <t>level</t>
        </is>
      </c>
      <c r="BG4" s="465" t="inlineStr">
        <is>
          <t>rate (%)</t>
        </is>
      </c>
      <c r="BH4" s="465" t="inlineStr">
        <is>
          <t>level</t>
        </is>
      </c>
      <c r="BI4" s="465" t="inlineStr">
        <is>
          <t>rate (%)</t>
        </is>
      </c>
      <c r="BJ4" s="465" t="inlineStr">
        <is>
          <t>level</t>
        </is>
      </c>
      <c r="BK4" s="465" t="inlineStr">
        <is>
          <t>rate (%)</t>
        </is>
      </c>
      <c r="BL4" s="465" t="inlineStr">
        <is>
          <t>level</t>
        </is>
      </c>
      <c r="BM4" s="466" t="inlineStr">
        <is>
          <t>rate (%)</t>
        </is>
      </c>
    </row>
    <row r="5" ht="13.5" customHeight="1" s="828" thickBot="1">
      <c r="A5" s="399" t="inlineStr">
        <is>
          <t>Current</t>
        </is>
      </c>
      <c r="B5" s="927" t="inlineStr">
        <is>
          <t>{{EMP16_CUR}}</t>
        </is>
      </c>
      <c r="C5" s="928" t="inlineStr">
        <is>
          <t>{{EMP_RT_CUR}}</t>
        </is>
      </c>
      <c r="D5" s="929" t="inlineStr">
        <is>
          <t>{{UNEMP16_CUR}}</t>
        </is>
      </c>
      <c r="E5" s="930" t="inlineStr">
        <is>
          <t>{{UNEMP_RT_CUR}}</t>
        </is>
      </c>
      <c r="F5" s="474">
        <f t="array" ref="F5">INDEX(F$18:F$1048576,COUNTA(F$18:F$1048576))</f>
        <v/>
      </c>
      <c r="G5" s="468">
        <f t="array" ref="G5">INDEX(G$18:G$1048576,COUNTA(G$18:G$1048576))</f>
        <v/>
      </c>
      <c r="H5" s="928" t="inlineStr">
        <is>
          <t>{{INACT_CUR}}</t>
        </is>
      </c>
      <c r="I5" s="931" t="inlineStr">
        <is>
          <t>{{INACT_RT_CUR}}</t>
        </is>
      </c>
      <c r="J5" s="473">
        <f t="array" ref="J5">INDEX(J$18:J$1048576,COUNTA(J$18:J$1048576))</f>
        <v/>
      </c>
      <c r="K5" s="932">
        <f t="array" ref="K5">INDEX(K$18:K$1048576,COUNTA(K$18:K$1048576))</f>
        <v/>
      </c>
      <c r="L5" s="474">
        <f t="array" ref="L5">INDEX(L$18:L$1048576,COUNTA(L$18:L$1048576))</f>
        <v/>
      </c>
      <c r="M5" s="468">
        <f t="array" ref="M5">INDEX(M$18:M$1048576,COUNTA(M$18:M$1048576))</f>
        <v/>
      </c>
      <c r="N5" s="468">
        <f t="array" ref="N5">INDEX(N$18:N$1048576,COUNTA(N$18:N$1048576))</f>
        <v/>
      </c>
      <c r="O5" s="933">
        <f t="array" ref="O5">INDEX(O$18:O$1048576,COUNTA(O$18:O$1048576))</f>
        <v/>
      </c>
      <c r="P5" s="470">
        <f t="array" ref="P5">INDEX(P$18:P$1048576,COUNTA(P$18:P$1048576))</f>
        <v/>
      </c>
      <c r="Q5" s="932">
        <f t="array" ref="Q5">INDEX(Q$18:Q$1048576,COUNTA(Q$18:Q$1048576))</f>
        <v/>
      </c>
      <c r="R5" s="467">
        <f t="array" ref="R5">INDEX(R$18:R$1048576,COUNTA(R$18:R$1048576))</f>
        <v/>
      </c>
      <c r="S5" s="933">
        <f t="array" ref="S5">INDEX(S$18:S$1048576,COUNTA(S$18:S$1048576))</f>
        <v/>
      </c>
      <c r="T5" s="468">
        <f t="array" ref="T5">INDEX(T$18:T$1048576,COUNTA(T$18:T$1048576))</f>
        <v/>
      </c>
      <c r="U5" s="468">
        <f t="array" ref="U5">INDEX(U$18:U$1048576,COUNTA(U$18:U$1048576))</f>
        <v/>
      </c>
      <c r="V5" s="468">
        <f t="array" ref="V5">INDEX(V$18:V$1048576,COUNTA(V$18:V$1048576))</f>
        <v/>
      </c>
      <c r="W5" s="468">
        <f t="array" ref="W5">INDEX(W$18:W$1048576,COUNTA(W$18:W$1048576))</f>
        <v/>
      </c>
      <c r="X5" s="468">
        <f t="array" ref="X5">INDEX(X$18:X$1048576,COUNTA(X$18:X$1048576))</f>
        <v/>
      </c>
      <c r="Y5" s="470">
        <f t="array" ref="Y5">INDEX(Y$18:Y$1048576,COUNTA(Y$18:Y$1048576))</f>
        <v/>
      </c>
      <c r="Z5" s="467">
        <f t="array" ref="Z5">INDEX(Z$18:Z$1048576,COUNTA(Z$18:Z$1048576))</f>
        <v/>
      </c>
      <c r="AA5" s="593">
        <f t="array" ref="AA5">INDEX(AA$18:AA$1048576,COUNTA(AA$18:AA$1048576))</f>
        <v/>
      </c>
      <c r="AB5" s="468">
        <f t="array" ref="AB5">INDEX(AB$18:AB$1048576,COUNTA(AB$18:AB$1048576))</f>
        <v/>
      </c>
      <c r="AC5" s="934">
        <f t="array" ref="AC5">INDEX(AC$18:AC$1048576,COUNTA(AC$18:AC$1048576))</f>
        <v/>
      </c>
      <c r="AD5" s="468">
        <f t="array" ref="AD5">INDEX(AD$18:AD$1048576,COUNTA(AD$18:AD$1048576))</f>
        <v/>
      </c>
      <c r="AE5" s="590">
        <f t="array" ref="AE5">INDEX(AE$18:AE$1048576,COUNTA(AE$18:AE$1048576))</f>
        <v/>
      </c>
      <c r="AF5" s="468">
        <f t="array" ref="AF5">INDEX(AF$18:AF$1048576,COUNTA(AF$18:AF$1048576))</f>
        <v/>
      </c>
      <c r="AG5" s="470">
        <f t="array" ref="AG5">INDEX(AG$18:AG$1048576,COUNTA(AG$18:AG$1048576))</f>
        <v/>
      </c>
      <c r="AH5" s="467">
        <f t="array" ref="AH5">INDEX(AH$18:AH$1048576,COUNTA(AH$18:AH$1048576))</f>
        <v/>
      </c>
      <c r="AI5" s="468">
        <f t="array" ref="AI5">INDEX(AI$18:AI$1048576,COUNTA(AI$18:AI$1048576))</f>
        <v/>
      </c>
      <c r="AJ5" s="468">
        <f t="array" ref="AJ5">INDEX(AJ$18:AJ$1048576,COUNTA(AJ$18:AJ$1048576))</f>
        <v/>
      </c>
      <c r="AK5" s="468">
        <f t="array" ref="AK5">INDEX(AK$18:AK$1048576,COUNTA(AK$18:AK$1048576))</f>
        <v/>
      </c>
      <c r="AL5" s="468">
        <f t="array" ref="AL5">INDEX(AL$18:AL$1048576,COUNTA(AL$18:AL$1048576))</f>
        <v/>
      </c>
      <c r="AM5" s="468">
        <f t="array" ref="AM5">INDEX(AM$18:AM$1048576,COUNTA(AM$18:AM$1048576))</f>
        <v/>
      </c>
      <c r="AN5" s="468">
        <f t="array" ref="AN5">INDEX(AN$18:AN$1048576,COUNTA(AN$18:AN$1048576))</f>
        <v/>
      </c>
      <c r="AO5" s="470">
        <f t="array" ref="AO5">INDEX(AO$18:AO$1048576,COUNTA(AO$18:AO$1048576))</f>
        <v/>
      </c>
      <c r="AP5" s="467">
        <f t="array" ref="AP5">INDEX(AP$18:AP$1048576,COUNTA(AP$18:AP$1048576))</f>
        <v/>
      </c>
      <c r="AQ5" s="468">
        <f t="array" ref="AQ5">INDEX(AQ$18:AQ$1048576,COUNTA(AQ$18:AQ$1048576))</f>
        <v/>
      </c>
      <c r="AR5" s="468">
        <f t="array" ref="AR5">INDEX(AR$18:AR$1048576,COUNTA(AR$18:AR$1048576))</f>
        <v/>
      </c>
      <c r="AS5" s="468">
        <f t="array" ref="AS5">INDEX(AS$18:AS$1048576,COUNTA(AS$18:AS$1048576))</f>
        <v/>
      </c>
      <c r="AT5" s="468">
        <f t="array" ref="AT5">INDEX(AT$18:AT$1048576,COUNTA(AT$18:AT$1048576))</f>
        <v/>
      </c>
      <c r="AU5" s="468">
        <f t="array" ref="AU5">INDEX(AU$18:AU$1048576,COUNTA(AU$18:AU$1048576))</f>
        <v/>
      </c>
      <c r="AV5" s="468">
        <f t="array" ref="AV5">INDEX(AV$18:AV$1048576,COUNTA(AV$18:AV$1048576))</f>
        <v/>
      </c>
      <c r="AW5" s="470">
        <f t="array" ref="AW5">INDEX(AW$18:AW$1048576,COUNTA(AW$18:AW$1048576))</f>
        <v/>
      </c>
      <c r="AX5" s="467">
        <f t="array" ref="AX5">INDEX(AX$18:AX$1048576,COUNTA(AX$18:AX$1048576))</f>
        <v/>
      </c>
      <c r="AY5" s="468">
        <f t="array" ref="AY5">INDEX(AY$18:AY$1048576,COUNTA(AY$18:AY$1048576))</f>
        <v/>
      </c>
      <c r="AZ5" s="468">
        <f t="array" ref="AZ5">INDEX(AZ$18:AZ$1048576,COUNTA(AZ$18:AZ$1048576))</f>
        <v/>
      </c>
      <c r="BA5" s="468">
        <f t="array" ref="BA5">INDEX(BA$18:BA$1048576,COUNTA(BA$18:BA$1048576))</f>
        <v/>
      </c>
      <c r="BB5" s="468">
        <f t="array" ref="BB5">INDEX(BB$18:BB$1048576,COUNTA(BB$18:BB$1048576))</f>
        <v/>
      </c>
      <c r="BC5" s="933">
        <f t="array" ref="BC5">INDEX(BC$18:BC$1048576,COUNTA(BC$18:BC$1048576))</f>
        <v/>
      </c>
      <c r="BD5" s="468">
        <f t="array" ref="BD5">INDEX(BD$18:BD$1048576,COUNTA(BD$18:BD$1048576))</f>
        <v/>
      </c>
      <c r="BE5" s="935">
        <f t="array" ref="BE5">INDEX(BE$18:BE$1048576,COUNTA(BE$18:BE$1048576))</f>
        <v/>
      </c>
      <c r="BF5" s="467">
        <f t="array" ref="BF5">INDEX(BF$18:BF$1048576,COUNTA(BF$18:BF$1048576))</f>
        <v/>
      </c>
      <c r="BG5" s="468">
        <f t="array" ref="BG5">INDEX(BG$18:BG$1048576,COUNTA(BG$18:BG$1048576))</f>
        <v/>
      </c>
      <c r="BH5" s="468">
        <f t="array" ref="BH5">INDEX(BH$18:BH$1048576,COUNTA(BH$18:BH$1048576))</f>
        <v/>
      </c>
      <c r="BI5" s="468">
        <f t="array" ref="BI5">INDEX(BI$18:BI$1048576,COUNTA(BI$18:BI$1048576))</f>
        <v/>
      </c>
      <c r="BJ5" s="468">
        <f t="array" ref="BJ5">INDEX(BJ$18:BJ$1048576,COUNTA(BJ$18:BJ$1048576))</f>
        <v/>
      </c>
      <c r="BK5" s="468">
        <f t="array" ref="BK5">INDEX(BK$18:BK$1048576,COUNTA(BK$18:BK$1048576))</f>
        <v/>
      </c>
      <c r="BL5" s="468">
        <f t="array" ref="BL5">INDEX(BL$18:BL$1048576,COUNTA(BL$18:BL$1048576))</f>
        <v/>
      </c>
      <c r="BM5" s="469">
        <f t="array" ref="BM5">INDEX(BM$18:BM$1048576,COUNTA(BM$18:BM$1048576))</f>
        <v/>
      </c>
    </row>
    <row r="6" ht="13.5" customHeight="1" s="828" thickBot="1">
      <c r="A6" s="399" t="inlineStr">
        <is>
          <t>Quarterly change</t>
        </is>
      </c>
      <c r="B6" s="927" t="inlineStr">
        <is>
          <t>{{EMP16_DQ}}</t>
        </is>
      </c>
      <c r="C6" s="936" t="inlineStr">
        <is>
          <t>{{EMP_RT_DQ}}</t>
        </is>
      </c>
      <c r="D6" s="937" t="inlineStr">
        <is>
          <t>{{UNEMP16_DQ}}</t>
        </is>
      </c>
      <c r="E6" s="930" t="inlineStr">
        <is>
          <t>{{UNEMP_RT_DQ}}</t>
        </is>
      </c>
      <c r="F6" s="463">
        <f t="array" ref="F6">INDEX(F$18:F$1048576,COUNTA(F$18:F$1048576))-INDEX(F$18:F$1048576,COUNTA(F$18:F$1048576)-3)</f>
        <v/>
      </c>
      <c r="G6" s="938">
        <f t="array" ref="G6">INDEX(G$18:G$1048576,COUNTA(G$18:G$1048576))-INDEX(G$18:G$1048576,COUNTA(G$18:G$1048576)-3)</f>
        <v/>
      </c>
      <c r="H6" s="936" t="inlineStr">
        <is>
          <t>{{INACT_DQ}}</t>
        </is>
      </c>
      <c r="I6" s="939" t="inlineStr">
        <is>
          <t>{{INACT_RT_DQ}}</t>
        </is>
      </c>
      <c r="J6" s="476">
        <f t="array" ref="J6">INDEX(J$18:J$1048576,COUNTA(J$18:J$1048576))-INDEX(J$18:J$1048576,COUNTA(J$18:J$1048576)-3)</f>
        <v/>
      </c>
      <c r="K6" s="932">
        <f t="array" ref="K6">INDEX(K$18:K$1048576,COUNTA(K$18:K$1048576))-INDEX(K$18:K$1048576,COUNTA(K$18:K$1048576)-3)</f>
        <v/>
      </c>
      <c r="L6" s="463">
        <f t="array" ref="L6">INDEX(L$18:L$1048576,COUNTA(L$18:L$1048576))-INDEX(L$18:L$1048576,COUNTA(L$18:L$1048576)-3)</f>
        <v/>
      </c>
      <c r="M6" s="402">
        <f t="array" ref="M6">INDEX(M$18:M$1048576,COUNTA(M$18:M$1048576))-INDEX(M$18:M$1048576,COUNTA(M$18:M$1048576)-3)</f>
        <v/>
      </c>
      <c r="N6" s="402">
        <f t="array" ref="N6">INDEX(N$18:N$1048576,COUNTA(N$18:N$1048576))-INDEX(N$18:N$1048576,COUNTA(N$18:N$1048576)-3)</f>
        <v/>
      </c>
      <c r="O6" s="938">
        <f t="array" ref="O6">INDEX(O$18:O$1048576,COUNTA(O$18:O$1048576))-INDEX(O$18:O$1048576,COUNTA(O$18:O$1048576)-3)</f>
        <v/>
      </c>
      <c r="P6" s="471">
        <f t="array" ref="P6">INDEX(P$18:P$1048576,COUNTA(P$18:P$1048576))-INDEX(P$18:P$1048576,COUNTA(P$18:P$1048576)-3)</f>
        <v/>
      </c>
      <c r="Q6" s="932">
        <f t="array" ref="Q6">INDEX(Q$18:Q$1048576,COUNTA(Q$18:Q$1048576))-INDEX(Q$18:Q$1048576,COUNTA(Q$18:Q$1048576)-3)</f>
        <v/>
      </c>
      <c r="R6" s="401">
        <f t="array" ref="R6">INDEX(R$18:R$1048576,COUNTA(R$18:R$1048576))-INDEX(R$18:R$1048576,COUNTA(R$18:R$1048576)-3)</f>
        <v/>
      </c>
      <c r="S6" s="938">
        <f t="array" ref="S6">INDEX(S$18:S$1048576,COUNTA(S$18:S$1048576))-INDEX(S$18:S$1048576,COUNTA(S$18:S$1048576)-3)</f>
        <v/>
      </c>
      <c r="T6" s="402">
        <f t="array" ref="T6">INDEX(T$18:T$1048576,COUNTA(T$18:T$1048576))-INDEX(T$18:T$1048576,COUNTA(T$18:T$1048576)-3)</f>
        <v/>
      </c>
      <c r="U6" s="402">
        <f t="array" ref="U6">INDEX(U$18:U$1048576,COUNTA(U$18:U$1048576))-INDEX(U$18:U$1048576,COUNTA(U$18:U$1048576)-3)</f>
        <v/>
      </c>
      <c r="V6" s="402">
        <f t="array" ref="V6">INDEX(V$18:V$1048576,COUNTA(V$18:V$1048576))-INDEX(V$18:V$1048576,COUNTA(V$18:V$1048576)-3)</f>
        <v/>
      </c>
      <c r="W6" s="402">
        <f t="array" ref="W6">INDEX(W$18:W$1048576,COUNTA(W$18:W$1048576))-INDEX(W$18:W$1048576,COUNTA(W$18:W$1048576)-3)</f>
        <v/>
      </c>
      <c r="X6" s="402">
        <f t="array" ref="X6">INDEX(X$18:X$1048576,COUNTA(X$18:X$1048576))-INDEX(X$18:X$1048576,COUNTA(X$18:X$1048576)-3)</f>
        <v/>
      </c>
      <c r="Y6" s="471">
        <f t="array" ref="Y6">INDEX(Y$18:Y$1048576,COUNTA(Y$18:Y$1048576))-INDEX(Y$18:Y$1048576,COUNTA(Y$18:Y$1048576)-3)</f>
        <v/>
      </c>
      <c r="Z6" s="401">
        <f t="array" ref="Z6">INDEX(Z$18:Z$1048576,COUNTA(Z$18:Z$1048576))-INDEX(Z$18:Z$1048576,COUNTA(Z$18:Z$1048576)-3)</f>
        <v/>
      </c>
      <c r="AA6" s="592">
        <f t="array" ref="AA6">INDEX(AA$18:AA$1048576,COUNTA(AA$18:AA$1048576))-INDEX(AA$18:AA$1048576,COUNTA(AA$18:AA$1048576)-3)</f>
        <v/>
      </c>
      <c r="AB6" s="402">
        <f t="array" ref="AB6">INDEX(AB$18:AB$1048576,COUNTA(AB$18:AB$1048576))-INDEX(AB$18:AB$1048576,COUNTA(AB$18:AB$1048576)-3)</f>
        <v/>
      </c>
      <c r="AC6" s="592">
        <f t="array" ref="AC6">INDEX(AC$18:AC$1048576,COUNTA(AC$18:AC$1048576))-INDEX(AC$18:AC$1048576,COUNTA(AC$18:AC$1048576)-3)</f>
        <v/>
      </c>
      <c r="AD6" s="402">
        <f t="array" ref="AD6">INDEX(AD$18:AD$1048576,COUNTA(AD$18:AD$1048576))-INDEX(AD$18:AD$1048576,COUNTA(AD$18:AD$1048576)-3)</f>
        <v/>
      </c>
      <c r="AE6" s="589">
        <f t="array" ref="AE6">INDEX(AE$18:AE$1048576,COUNTA(AE$18:AE$1048576))-INDEX(AE$18:AE$1048576,COUNTA(AE$18:AE$1048576)-3)</f>
        <v/>
      </c>
      <c r="AF6" s="402">
        <f t="array" ref="AF6">INDEX(AF$18:AF$1048576,COUNTA(AF$18:AF$1048576))-INDEX(AF$18:AF$1048576,COUNTA(AF$18:AF$1048576)-3)</f>
        <v/>
      </c>
      <c r="AG6" s="940">
        <f t="array" ref="AG6">INDEX(AG$18:AG$1048576,COUNTA(AG$18:AG$1048576))-INDEX(AG$18:AG$1048576,COUNTA(AG$18:AG$1048576)-3)</f>
        <v/>
      </c>
      <c r="AH6" s="401">
        <f t="array" ref="AH6">INDEX(AH$18:AH$1048576,COUNTA(AH$18:AH$1048576))-INDEX(AH$18:AH$1048576,COUNTA(AH$18:AH$1048576)-3)</f>
        <v/>
      </c>
      <c r="AI6" s="402">
        <f t="array" ref="AI6">INDEX(AI$18:AI$1048576,COUNTA(AI$18:AI$1048576))-INDEX(AI$18:AI$1048576,COUNTA(AI$18:AI$1048576)-3)</f>
        <v/>
      </c>
      <c r="AJ6" s="402">
        <f t="array" ref="AJ6">INDEX(AJ$18:AJ$1048576,COUNTA(AJ$18:AJ$1048576))-INDEX(AJ$18:AJ$1048576,COUNTA(AJ$18:AJ$1048576)-3)</f>
        <v/>
      </c>
      <c r="AK6" s="402">
        <f t="array" ref="AK6">INDEX(AK$18:AK$1048576,COUNTA(AK$18:AK$1048576))-INDEX(AK$18:AK$1048576,COUNTA(AK$18:AK$1048576)-3)</f>
        <v/>
      </c>
      <c r="AL6" s="402">
        <f t="array" ref="AL6">INDEX(AL$18:AL$1048576,COUNTA(AL$18:AL$1048576))-INDEX(AL$18:AL$1048576,COUNTA(AL$18:AL$1048576)-3)</f>
        <v/>
      </c>
      <c r="AM6" s="402">
        <f t="array" ref="AM6">INDEX(AM$18:AM$1048576,COUNTA(AM$18:AM$1048576))-INDEX(AM$18:AM$1048576,COUNTA(AM$18:AM$1048576)-3)</f>
        <v/>
      </c>
      <c r="AN6" s="402">
        <f t="array" ref="AN6">INDEX(AN$18:AN$1048576,COUNTA(AN$18:AN$1048576))-INDEX(AN$18:AN$1048576,COUNTA(AN$18:AN$1048576)-3)</f>
        <v/>
      </c>
      <c r="AO6" s="471">
        <f t="array" ref="AO6">INDEX(AO$18:AO$1048576,COUNTA(AO$18:AO$1048576))-INDEX(AO$18:AO$1048576,COUNTA(AO$18:AO$1048576)-3)</f>
        <v/>
      </c>
      <c r="AP6" s="401">
        <f t="array" ref="AP6">INDEX(AP$18:AP$1048576,COUNTA(AP$18:AP$1048576))-INDEX(AP$18:AP$1048576,COUNTA(AP$18:AP$1048576)-3)</f>
        <v/>
      </c>
      <c r="AQ6" s="402">
        <f t="array" ref="AQ6">INDEX(AQ$18:AQ$1048576,COUNTA(AQ$18:AQ$1048576))-INDEX(AQ$18:AQ$1048576,COUNTA(AQ$18:AQ$1048576)-3)</f>
        <v/>
      </c>
      <c r="AR6" s="402">
        <f t="array" ref="AR6">INDEX(AR$18:AR$1048576,COUNTA(AR$18:AR$1048576))-INDEX(AR$18:AR$1048576,COUNTA(AR$18:AR$1048576)-3)</f>
        <v/>
      </c>
      <c r="AS6" s="402">
        <f t="array" ref="AS6">INDEX(AS$18:AS$1048576,COUNTA(AS$18:AS$1048576))-INDEX(AS$18:AS$1048576,COUNTA(AS$18:AS$1048576)-3)</f>
        <v/>
      </c>
      <c r="AT6" s="402">
        <f t="array" ref="AT6">INDEX(AT$18:AT$1048576,COUNTA(AT$18:AT$1048576))-INDEX(AT$18:AT$1048576,COUNTA(AT$18:AT$1048576)-3)</f>
        <v/>
      </c>
      <c r="AU6" s="402">
        <f t="array" ref="AU6">INDEX(AU$18:AU$1048576,COUNTA(AU$18:AU$1048576))-INDEX(AU$18:AU$1048576,COUNTA(AU$18:AU$1048576)-3)</f>
        <v/>
      </c>
      <c r="AV6" s="402">
        <f t="array" ref="AV6">INDEX(AV$18:AV$1048576,COUNTA(AV$18:AV$1048576))-INDEX(AV$18:AV$1048576,COUNTA(AV$18:AV$1048576)-3)</f>
        <v/>
      </c>
      <c r="AW6" s="471">
        <f t="array" ref="AW6">INDEX(AW$18:AW$1048576,COUNTA(AW$18:AW$1048576))-INDEX(AW$18:AW$1048576,COUNTA(AW$18:AW$1048576)-3)</f>
        <v/>
      </c>
      <c r="AX6" s="401">
        <f t="array" ref="AX6">INDEX(AX$18:AX$1048576,COUNTA(AX$18:AX$1048576))-INDEX(AX$18:AX$1048576,COUNTA(AX$18:AX$1048576)-3)</f>
        <v/>
      </c>
      <c r="AY6" s="402">
        <f t="array" ref="AY6">INDEX(AY$18:AY$1048576,COUNTA(AY$18:AY$1048576))-INDEX(AY$18:AY$1048576,COUNTA(AY$18:AY$1048576)-3)</f>
        <v/>
      </c>
      <c r="AZ6" s="402">
        <f t="array" ref="AZ6">INDEX(AZ$18:AZ$1048576,COUNTA(AZ$18:AZ$1048576))-INDEX(AZ$18:AZ$1048576,COUNTA(AZ$18:AZ$1048576)-3)</f>
        <v/>
      </c>
      <c r="BA6" s="402">
        <f t="array" ref="BA6">INDEX(BA$18:BA$1048576,COUNTA(BA$18:BA$1048576))-INDEX(BA$18:BA$1048576,COUNTA(BA$18:BA$1048576)-3)</f>
        <v/>
      </c>
      <c r="BB6" s="402">
        <f t="array" ref="BB6">INDEX(BB$18:BB$1048576,COUNTA(BB$18:BB$1048576))-INDEX(BB$18:BB$1048576,COUNTA(BB$18:BB$1048576)-3)</f>
        <v/>
      </c>
      <c r="BC6" s="938">
        <f t="array" ref="BC6">INDEX(BC$18:BC$1048576,COUNTA(BC$18:BC$1048576))-INDEX(BC$18:BC$1048576,COUNTA(BC$18:BC$1048576)-3)</f>
        <v/>
      </c>
      <c r="BD6" s="402">
        <f t="array" ref="BD6">INDEX(BD$18:BD$1048576,COUNTA(BD$18:BD$1048576))-INDEX(BD$18:BD$1048576,COUNTA(BD$18:BD$1048576)-3)</f>
        <v/>
      </c>
      <c r="BE6" s="787">
        <f t="array" ref="BE6">INDEX(BE$18:BE$1048576,COUNTA(BE$18:BE$1048576))-INDEX(BE$18:BE$1048576,COUNTA(BE$18:BE$1048576)-3)</f>
        <v/>
      </c>
      <c r="BF6" s="401">
        <f t="array" ref="BF6">INDEX(BF$18:BF$1048576,COUNTA(BF$18:BF$1048576))-INDEX(BF$18:BF$1048576,COUNTA(BF$18:BF$1048576)-3)</f>
        <v/>
      </c>
      <c r="BG6" s="402">
        <f t="array" ref="BG6">INDEX(BG$18:BG$1048576,COUNTA(BG$18:BG$1048576))-INDEX(BG$18:BG$1048576,COUNTA(BG$18:BG$1048576)-3)</f>
        <v/>
      </c>
      <c r="BH6" s="402">
        <f t="array" ref="BH6">INDEX(BH$18:BH$1048576,COUNTA(BH$18:BH$1048576))-INDEX(BH$18:BH$1048576,COUNTA(BH$18:BH$1048576)-3)</f>
        <v/>
      </c>
      <c r="BI6" s="402">
        <f t="array" ref="BI6">INDEX(BI$18:BI$1048576,COUNTA(BI$18:BI$1048576))-INDEX(BI$18:BI$1048576,COUNTA(BI$18:BI$1048576)-3)</f>
        <v/>
      </c>
      <c r="BJ6" s="402">
        <f t="array" ref="BJ6">INDEX(BJ$18:BJ$1048576,COUNTA(BJ$18:BJ$1048576))-INDEX(BJ$18:BJ$1048576,COUNTA(BJ$18:BJ$1048576)-3)</f>
        <v/>
      </c>
      <c r="BK6" s="402">
        <f t="array" ref="BK6">INDEX(BK$18:BK$1048576,COUNTA(BK$18:BK$1048576))-INDEX(BK$18:BK$1048576,COUNTA(BK$18:BK$1048576)-3)</f>
        <v/>
      </c>
      <c r="BL6" s="402">
        <f t="array" ref="BL6">INDEX(BL$18:BL$1048576,COUNTA(BL$18:BL$1048576))-INDEX(BL$18:BL$1048576,COUNTA(BL$18:BL$1048576)-3)</f>
        <v/>
      </c>
      <c r="BM6" s="403">
        <f t="array" ref="BM6">INDEX(BM$18:BM$1048576,COUNTA(BM$18:BM$1048576))-INDEX(BM$18:BM$1048576,COUNTA(BM$18:BM$1048576)-3)</f>
        <v/>
      </c>
    </row>
    <row r="7" ht="13.5" customHeight="1" s="828" thickBot="1">
      <c r="A7" s="399" t="inlineStr">
        <is>
          <t>Change year on year</t>
        </is>
      </c>
      <c r="B7" s="927" t="inlineStr">
        <is>
          <t>{{EMP16_DY}}</t>
        </is>
      </c>
      <c r="C7" s="936" t="inlineStr">
        <is>
          <t>{{EMP_RT_DY}}</t>
        </is>
      </c>
      <c r="D7" s="937" t="inlineStr">
        <is>
          <t>{{UNEMP16_DY}}</t>
        </is>
      </c>
      <c r="E7" s="930" t="inlineStr">
        <is>
          <t>{{UNEMP_RT_DY}}</t>
        </is>
      </c>
      <c r="F7" s="463">
        <f t="array" ref="F7">INDEX(F$18:F$1048576,COUNTA(F$18:F$1048576))-INDEX(F$18:F$1048576,COUNTA(F$18:F$1048576)-12)</f>
        <v/>
      </c>
      <c r="G7" s="938">
        <f t="array" ref="G7">INDEX(G$18:G$1048576,COUNTA(G$18:G$1048576))-INDEX(G$18:G$1048576,COUNTA(G$18:G$1048576)-12)</f>
        <v/>
      </c>
      <c r="H7" s="936" t="inlineStr">
        <is>
          <t>{{INACT_DY}}</t>
        </is>
      </c>
      <c r="I7" s="939" t="inlineStr">
        <is>
          <t>{{INACT_RT_DY}}</t>
        </is>
      </c>
      <c r="J7" s="476">
        <f t="array" ref="J7">INDEX(J$18:J$1048576,COUNTA(J$18:J$1048576))-INDEX(J$18:J$1048576,COUNTA(J$18:J$1048576)-12)</f>
        <v/>
      </c>
      <c r="K7" s="777">
        <f t="array" ref="K7">INDEX(K$18:K$1048576,COUNTA(K$18:K$1048576))-INDEX(K$18:K$1048576,COUNTA(K$18:K$1048576)-12)</f>
        <v/>
      </c>
      <c r="L7" s="463">
        <f t="array" ref="L7">INDEX(L$18:L$1048576,COUNTA(L$18:L$1048576))-INDEX(L$18:L$1048576,COUNTA(L$18:L$1048576)-12)</f>
        <v/>
      </c>
      <c r="M7" s="402">
        <f t="array" ref="M7">INDEX(M$18:M$1048576,COUNTA(M$18:M$1048576))-INDEX(M$18:M$1048576,COUNTA(M$18:M$1048576)-12)</f>
        <v/>
      </c>
      <c r="N7" s="402">
        <f t="array" ref="N7">INDEX(N$18:N$1048576,COUNTA(N$18:N$1048576))-INDEX(N$18:N$1048576,COUNTA(N$18:N$1048576)-12)</f>
        <v/>
      </c>
      <c r="O7" s="938">
        <f t="array" ref="O7">INDEX(O$18:O$1048576,COUNTA(O$18:O$1048576))-INDEX(O$18:O$1048576,COUNTA(O$18:O$1048576)-12)</f>
        <v/>
      </c>
      <c r="P7" s="471">
        <f t="array" ref="P7">INDEX(P$18:P$1048576,COUNTA(P$18:P$1048576))-INDEX(P$18:P$1048576,COUNTA(P$18:P$1048576)-12)</f>
        <v/>
      </c>
      <c r="Q7" s="932">
        <f t="array" ref="Q7">INDEX(Q$18:Q$1048576,COUNTA(Q$18:Q$1048576))-INDEX(Q$18:Q$1048576,COUNTA(Q$18:Q$1048576)-12)</f>
        <v/>
      </c>
      <c r="R7" s="401">
        <f t="array" ref="R7">INDEX(R$18:R$1048576,COUNTA(R$18:R$1048576))-INDEX(R$18:R$1048576,COUNTA(R$18:R$1048576)-12)</f>
        <v/>
      </c>
      <c r="S7" s="938">
        <f t="array" ref="S7">INDEX(S$18:S$1048576,COUNTA(S$18:S$1048576))-INDEX(S$18:S$1048576,COUNTA(S$18:S$1048576)-12)</f>
        <v/>
      </c>
      <c r="T7" s="402">
        <f t="array" ref="T7">INDEX(T$18:T$1048576,COUNTA(T$18:T$1048576))-INDEX(T$18:T$1048576,COUNTA(T$18:T$1048576)-12)</f>
        <v/>
      </c>
      <c r="U7" s="402">
        <f t="array" ref="U7">INDEX(U$18:U$1048576,COUNTA(U$18:U$1048576))-INDEX(U$18:U$1048576,COUNTA(U$18:U$1048576)-12)</f>
        <v/>
      </c>
      <c r="V7" s="402">
        <f t="array" ref="V7">INDEX(V$18:V$1048576,COUNTA(V$18:V$1048576))-INDEX(V$18:V$1048576,COUNTA(V$18:V$1048576)-12)</f>
        <v/>
      </c>
      <c r="W7" s="402">
        <f t="array" ref="W7">INDEX(W$18:W$1048576,COUNTA(W$18:W$1048576))-INDEX(W$18:W$1048576,COUNTA(W$18:W$1048576)-12)</f>
        <v/>
      </c>
      <c r="X7" s="402">
        <f t="array" ref="X7">INDEX(X$18:X$1048576,COUNTA(X$18:X$1048576))-INDEX(X$18:X$1048576,COUNTA(X$18:X$1048576)-12)</f>
        <v/>
      </c>
      <c r="Y7" s="471">
        <f t="array" ref="Y7">INDEX(Y$18:Y$1048576,COUNTA(Y$18:Y$1048576))-INDEX(Y$18:Y$1048576,COUNTA(Y$18:Y$1048576)-12)</f>
        <v/>
      </c>
      <c r="Z7" s="401">
        <f t="array" ref="Z7">INDEX(Z$18:Z$1048576,COUNTA(Z$18:Z$1048576))-INDEX(Z$18:Z$1048576,COUNTA(Z$18:Z$1048576)-12)</f>
        <v/>
      </c>
      <c r="AA7" s="592">
        <f t="array" ref="AA7">INDEX(AA$18:AA$1048576,COUNTA(AA$18:AA$1048576))-INDEX(AA$18:AA$1048576,COUNTA(AA$18:AA$1048576)-12)</f>
        <v/>
      </c>
      <c r="AB7" s="402">
        <f t="array" ref="AB7">INDEX(AB$18:AB$1048576,COUNTA(AB$18:AB$1048576))-INDEX(AB$18:AB$1048576,COUNTA(AB$18:AB$1048576)-12)</f>
        <v/>
      </c>
      <c r="AC7" s="592">
        <f t="array" ref="AC7">INDEX(AC$18:AC$1048576,COUNTA(AC$18:AC$1048576))-INDEX(AC$18:AC$1048576,COUNTA(AC$18:AC$1048576)-12)</f>
        <v/>
      </c>
      <c r="AD7" s="402">
        <f t="array" ref="AD7">INDEX(AD$18:AD$1048576,COUNTA(AD$18:AD$1048576))-INDEX(AD$18:AD$1048576,COUNTA(AD$18:AD$1048576)-12)</f>
        <v/>
      </c>
      <c r="AE7" s="589">
        <f t="array" ref="AE7">INDEX(AE$18:AE$1048576,COUNTA(AE$18:AE$1048576))-INDEX(AE$18:AE$1048576,COUNTA(AE$18:AE$1048576)-12)</f>
        <v/>
      </c>
      <c r="AF7" s="402">
        <f t="array" ref="AF7">INDEX(AF$18:AF$1048576,COUNTA(AF$18:AF$1048576))-INDEX(AF$18:AF$1048576,COUNTA(AF$18:AF$1048576)-12)</f>
        <v/>
      </c>
      <c r="AG7" s="940">
        <f t="array" ref="AG7">INDEX(AG$18:AG$1048576,COUNTA(AG$18:AG$1048576))-INDEX(AG$18:AG$1048576,COUNTA(AG$18:AG$1048576)-12)</f>
        <v/>
      </c>
      <c r="AH7" s="401">
        <f t="array" ref="AH7">INDEX(AH$18:AH$1048576,COUNTA(AH$18:AH$1048576))-INDEX(AH$18:AH$1048576,COUNTA(AH$18:AH$1048576)-12)</f>
        <v/>
      </c>
      <c r="AI7" s="402">
        <f t="array" ref="AI7">INDEX(AI$18:AI$1048576,COUNTA(AI$18:AI$1048576))-INDEX(AI$18:AI$1048576,COUNTA(AI$18:AI$1048576)-12)</f>
        <v/>
      </c>
      <c r="AJ7" s="402">
        <f t="array" ref="AJ7">INDEX(AJ$18:AJ$1048576,COUNTA(AJ$18:AJ$1048576))-INDEX(AJ$18:AJ$1048576,COUNTA(AJ$18:AJ$1048576)-12)</f>
        <v/>
      </c>
      <c r="AK7" s="402">
        <f t="array" ref="AK7">INDEX(AK$18:AK$1048576,COUNTA(AK$18:AK$1048576))-INDEX(AK$18:AK$1048576,COUNTA(AK$18:AK$1048576)-12)</f>
        <v/>
      </c>
      <c r="AL7" s="402">
        <f t="array" ref="AL7">INDEX(AL$18:AL$1048576,COUNTA(AL$18:AL$1048576))-INDEX(AL$18:AL$1048576,COUNTA(AL$18:AL$1048576)-12)</f>
        <v/>
      </c>
      <c r="AM7" s="402">
        <f t="array" ref="AM7">INDEX(AM$18:AM$1048576,COUNTA(AM$18:AM$1048576))-INDEX(AM$18:AM$1048576,COUNTA(AM$18:AM$1048576)-12)</f>
        <v/>
      </c>
      <c r="AN7" s="402">
        <f t="array" ref="AN7">INDEX(AN$18:AN$1048576,COUNTA(AN$18:AN$1048576))-INDEX(AN$18:AN$1048576,COUNTA(AN$18:AN$1048576)-12)</f>
        <v/>
      </c>
      <c r="AO7" s="471">
        <f t="array" ref="AO7">INDEX(AO$18:AO$1048576,COUNTA(AO$18:AO$1048576))-INDEX(AO$18:AO$1048576,COUNTA(AO$18:AO$1048576)-12)</f>
        <v/>
      </c>
      <c r="AP7" s="401">
        <f t="array" ref="AP7">INDEX(AP$18:AP$1048576,COUNTA(AP$18:AP$1048576))-INDEX(AP$18:AP$1048576,COUNTA(AP$18:AP$1048576)-12)</f>
        <v/>
      </c>
      <c r="AQ7" s="402">
        <f t="array" ref="AQ7">INDEX(AQ$18:AQ$1048576,COUNTA(AQ$18:AQ$1048576))-INDEX(AQ$18:AQ$1048576,COUNTA(AQ$18:AQ$1048576)-12)</f>
        <v/>
      </c>
      <c r="AR7" s="402">
        <f t="array" ref="AR7">INDEX(AR$18:AR$1048576,COUNTA(AR$18:AR$1048576))-INDEX(AR$18:AR$1048576,COUNTA(AR$18:AR$1048576)-12)</f>
        <v/>
      </c>
      <c r="AS7" s="402">
        <f t="array" ref="AS7">INDEX(AS$18:AS$1048576,COUNTA(AS$18:AS$1048576))-INDEX(AS$18:AS$1048576,COUNTA(AS$18:AS$1048576)-12)</f>
        <v/>
      </c>
      <c r="AT7" s="402">
        <f t="array" ref="AT7">INDEX(AT$18:AT$1048576,COUNTA(AT$18:AT$1048576))-INDEX(AT$18:AT$1048576,COUNTA(AT$18:AT$1048576)-12)</f>
        <v/>
      </c>
      <c r="AU7" s="402">
        <f t="array" ref="AU7">INDEX(AU$18:AU$1048576,COUNTA(AU$18:AU$1048576))-INDEX(AU$18:AU$1048576,COUNTA(AU$18:AU$1048576)-12)</f>
        <v/>
      </c>
      <c r="AV7" s="402">
        <f t="array" ref="AV7">INDEX(AV$18:AV$1048576,COUNTA(AV$18:AV$1048576))-INDEX(AV$18:AV$1048576,COUNTA(AV$18:AV$1048576)-12)</f>
        <v/>
      </c>
      <c r="AW7" s="471">
        <f t="array" ref="AW7">INDEX(AW$18:AW$1048576,COUNTA(AW$18:AW$1048576))-INDEX(AW$18:AW$1048576,COUNTA(AW$18:AW$1048576)-12)</f>
        <v/>
      </c>
      <c r="AX7" s="401">
        <f t="array" ref="AX7">INDEX(AX$18:AX$1048576,COUNTA(AX$18:AX$1048576))-INDEX(AX$18:AX$1048576,COUNTA(AX$18:AX$1048576)-12)</f>
        <v/>
      </c>
      <c r="AY7" s="402">
        <f t="array" ref="AY7">INDEX(AY$18:AY$1048576,COUNTA(AY$18:AY$1048576))-INDEX(AY$18:AY$1048576,COUNTA(AY$18:AY$1048576)-12)</f>
        <v/>
      </c>
      <c r="AZ7" s="402">
        <f t="array" ref="AZ7">INDEX(AZ$18:AZ$1048576,COUNTA(AZ$18:AZ$1048576))-INDEX(AZ$18:AZ$1048576,COUNTA(AZ$18:AZ$1048576)-12)</f>
        <v/>
      </c>
      <c r="BA7" s="402">
        <f t="array" ref="BA7">INDEX(BA$18:BA$1048576,COUNTA(BA$18:BA$1048576))-INDEX(BA$18:BA$1048576,COUNTA(BA$18:BA$1048576)-12)</f>
        <v/>
      </c>
      <c r="BB7" s="402">
        <f t="array" ref="BB7">INDEX(BB$18:BB$1048576,COUNTA(BB$18:BB$1048576))-INDEX(BB$18:BB$1048576,COUNTA(BB$18:BB$1048576)-12)</f>
        <v/>
      </c>
      <c r="BC7" s="938">
        <f t="array" ref="BC7">INDEX(BC$18:BC$1048576,COUNTA(BC$18:BC$1048576))-INDEX(BC$18:BC$1048576,COUNTA(BC$18:BC$1048576)-12)</f>
        <v/>
      </c>
      <c r="BD7" s="402">
        <f t="array" ref="BD7">INDEX(BD$18:BD$1048576,COUNTA(BD$18:BD$1048576))-INDEX(BD$18:BD$1048576,COUNTA(BD$18:BD$1048576)-12)</f>
        <v/>
      </c>
      <c r="BE7" s="941">
        <f t="array" ref="BE7">INDEX(BE$18:BE$1048576,COUNTA(BE$18:BE$1048576))-INDEX(BE$18:BE$1048576,COUNTA(BE$18:BE$1048576)-12)</f>
        <v/>
      </c>
      <c r="BF7" s="401">
        <f t="array" ref="BF7">INDEX(BF$18:BF$1048576,COUNTA(BF$18:BF$1048576))-INDEX(BF$18:BF$1048576,COUNTA(BF$18:BF$1048576)-12)</f>
        <v/>
      </c>
      <c r="BG7" s="402">
        <f t="array" ref="BG7">INDEX(BG$18:BG$1048576,COUNTA(BG$18:BG$1048576))-INDEX(BG$18:BG$1048576,COUNTA(BG$18:BG$1048576)-12)</f>
        <v/>
      </c>
      <c r="BH7" s="402">
        <f t="array" ref="BH7">INDEX(BH$18:BH$1048576,COUNTA(BH$18:BH$1048576))-INDEX(BH$18:BH$1048576,COUNTA(BH$18:BH$1048576)-12)</f>
        <v/>
      </c>
      <c r="BI7" s="402">
        <f t="array" ref="BI7">INDEX(BI$18:BI$1048576,COUNTA(BI$18:BI$1048576))-INDEX(BI$18:BI$1048576,COUNTA(BI$18:BI$1048576)-12)</f>
        <v/>
      </c>
      <c r="BJ7" s="402">
        <f t="array" ref="BJ7">INDEX(BJ$18:BJ$1048576,COUNTA(BJ$18:BJ$1048576))-INDEX(BJ$18:BJ$1048576,COUNTA(BJ$18:BJ$1048576)-12)</f>
        <v/>
      </c>
      <c r="BK7" s="402">
        <f t="array" ref="BK7">INDEX(BK$18:BK$1048576,COUNTA(BK$18:BK$1048576))-INDEX(BK$18:BK$1048576,COUNTA(BK$18:BK$1048576)-12)</f>
        <v/>
      </c>
      <c r="BL7" s="402">
        <f t="array" ref="BL7">INDEX(BL$18:BL$1048576,COUNTA(BL$18:BL$1048576))-INDEX(BL$18:BL$1048576,COUNTA(BL$18:BL$1048576)-12)</f>
        <v/>
      </c>
      <c r="BM7" s="403">
        <f t="array" ref="BM7">INDEX(BM$18:BM$1048576,COUNTA(BM$18:BM$1048576))-INDEX(BM$18:BM$1048576,COUNTA(BM$18:BM$1048576)-12)</f>
        <v/>
      </c>
    </row>
    <row r="8" ht="13.5" customHeight="1" s="828" thickBot="1">
      <c r="A8" s="942" t="inlineStr">
        <is>
          <t>Change since Covid (Dec 19-feb 20)</t>
        </is>
      </c>
      <c r="B8" s="927" t="inlineStr">
        <is>
          <t>{{EMP16_DC}}</t>
        </is>
      </c>
      <c r="C8" s="943" t="inlineStr">
        <is>
          <t>{{EMP_RT_DC}}</t>
        </is>
      </c>
      <c r="D8" s="937" t="inlineStr">
        <is>
          <t>{{UNEMP16_DC}}</t>
        </is>
      </c>
      <c r="E8" s="930" t="inlineStr">
        <is>
          <t>{{UNEMP_RT_DC}}</t>
        </is>
      </c>
      <c r="F8" s="463">
        <f t="array" ref="F8">INDEX(F$18:F$1048576,COUNTA(F$18:F$1048576))-F$351</f>
        <v/>
      </c>
      <c r="G8" s="938">
        <f t="array" ref="G8">INDEX(G$18:G$1048576,COUNTA(G$18:G$1048576))-G$351</f>
        <v/>
      </c>
      <c r="H8" s="936" t="inlineStr">
        <is>
          <t>{{INACT_DC}}</t>
        </is>
      </c>
      <c r="I8" s="939" t="inlineStr">
        <is>
          <t>{{INACT_RT_DC}}</t>
        </is>
      </c>
      <c r="J8" s="476">
        <f t="array" ref="J8">INDEX(J$18:J$1048576,COUNTA(J$18:J$1048576))-J$351</f>
        <v/>
      </c>
      <c r="K8" s="932">
        <f t="array" ref="K8">INDEX(K$18:K$1048576,COUNTA(K$18:K$1048576))-K$351</f>
        <v/>
      </c>
      <c r="L8" s="463">
        <f t="array" ref="L8">INDEX(L$18:L$1048576,COUNTA(L$18:L$1048576))-L$351</f>
        <v/>
      </c>
      <c r="M8" s="402">
        <f t="array" ref="M8">INDEX(M$18:M$1048576,COUNTA(M$18:M$1048576))-M$351</f>
        <v/>
      </c>
      <c r="N8" s="402">
        <f t="array" ref="N8">INDEX(N$18:N$1048576,COUNTA(N$18:N$1048576))-N$351</f>
        <v/>
      </c>
      <c r="O8" s="938">
        <f t="array" ref="O8">INDEX(O$18:O$1048576,COUNTA(O$18:O$1048576))-O$351</f>
        <v/>
      </c>
      <c r="P8" s="471">
        <f t="array" ref="P8">INDEX(P$18:P$1048576,COUNTA(P$18:P$1048576))-P$351</f>
        <v/>
      </c>
      <c r="Q8" s="932">
        <f t="array" ref="Q8">INDEX(Q$18:Q$1048576,COUNTA(Q$18:Q$1048576))-Q$351</f>
        <v/>
      </c>
      <c r="R8" s="401">
        <f t="array" ref="R8">INDEX(R$18:R$1048576,COUNTA(R$18:R$1048576))-R$351</f>
        <v/>
      </c>
      <c r="S8" s="938">
        <f t="array" ref="S8">INDEX(S$18:S$1048576,COUNTA(S$18:S$1048576))-S$351</f>
        <v/>
      </c>
      <c r="T8" s="402">
        <f t="array" ref="T8">INDEX(T$18:T$1048576,COUNTA(T$18:T$1048576))-T$351</f>
        <v/>
      </c>
      <c r="U8" s="402">
        <f t="array" ref="U8">INDEX(U$18:U$1048576,COUNTA(U$18:U$1048576))-U$351</f>
        <v/>
      </c>
      <c r="V8" s="402">
        <f t="array" ref="V8">INDEX(V$18:V$1048576,COUNTA(V$18:V$1048576))-V$351</f>
        <v/>
      </c>
      <c r="W8" s="402">
        <f t="array" ref="W8">INDEX(W$18:W$1048576,COUNTA(W$18:W$1048576))-W$351</f>
        <v/>
      </c>
      <c r="X8" s="402">
        <f t="array" ref="X8">INDEX(X$18:X$1048576,COUNTA(X$18:X$1048576))-X$351</f>
        <v/>
      </c>
      <c r="Y8" s="471">
        <f t="array" ref="Y8">INDEX(Y$18:Y$1048576,COUNTA(Y$18:Y$1048576))-Y$351</f>
        <v/>
      </c>
      <c r="Z8" s="401">
        <f t="array" ref="Z8">INDEX(Z$18:Z$1048576,COUNTA(Z$18:Z$1048576))-Z$351</f>
        <v/>
      </c>
      <c r="AA8" s="592">
        <f t="array" ref="AA8">INDEX(AA$18:AA$1048576,COUNTA(AA$18:AA$1048576))-AA$351</f>
        <v/>
      </c>
      <c r="AB8" s="402">
        <f t="array" ref="AB8">INDEX(AB$18:AB$1048576,COUNTA(AB$18:AB$1048576))-AB$351</f>
        <v/>
      </c>
      <c r="AC8" s="589">
        <f t="array" ref="AC8">INDEX(AC$18:AC$1048576,COUNTA(AC$18:AC$1048576))-AC$351</f>
        <v/>
      </c>
      <c r="AD8" s="402">
        <f t="array" ref="AD8">INDEX(AD$18:AD$1048576,COUNTA(AD$18:AD$1048576))-AD$351</f>
        <v/>
      </c>
      <c r="AE8" s="589">
        <f t="array" ref="AE8">INDEX(AE$18:AE$1048576,COUNTA(AE$18:AE$1048576))-AE$351</f>
        <v/>
      </c>
      <c r="AF8" s="402">
        <f t="array" ref="AF8">INDEX(AF$18:AF$1048576,COUNTA(AF$18:AF$1048576))-AF$351</f>
        <v/>
      </c>
      <c r="AG8" s="940">
        <f t="array" ref="AG8">INDEX(AG$18:AG$1048576,COUNTA(AG$18:AG$1048576))-AG$351</f>
        <v/>
      </c>
      <c r="AH8" s="401">
        <f t="array" ref="AH8">INDEX(AH$18:AH$1048576,COUNTA(AH$18:AH$1048576))-AH$351</f>
        <v/>
      </c>
      <c r="AI8" s="402">
        <f t="array" ref="AI8">INDEX(AI$18:AI$1048576,COUNTA(AI$18:AI$1048576))-AI$351</f>
        <v/>
      </c>
      <c r="AJ8" s="402">
        <f t="array" ref="AJ8">INDEX(AJ$18:AJ$1048576,COUNTA(AJ$18:AJ$1048576))-AJ$351</f>
        <v/>
      </c>
      <c r="AK8" s="402">
        <f t="array" ref="AK8">INDEX(AK$18:AK$1048576,COUNTA(AK$18:AK$1048576))-AK$351</f>
        <v/>
      </c>
      <c r="AL8" s="402">
        <f t="array" ref="AL8">INDEX(AL$18:AL$1048576,COUNTA(AL$18:AL$1048576))-AL$351</f>
        <v/>
      </c>
      <c r="AM8" s="402">
        <f t="array" ref="AM8">INDEX(AM$18:AM$1048576,COUNTA(AM$18:AM$1048576))-AM$351</f>
        <v/>
      </c>
      <c r="AN8" s="402">
        <f t="array" ref="AN8">INDEX(AN$18:AN$1048576,COUNTA(AN$18:AN$1048576))-AN$351</f>
        <v/>
      </c>
      <c r="AO8" s="471">
        <f t="array" ref="AO8">INDEX(AO$18:AO$1048576,COUNTA(AO$18:AO$1048576))-AO$351</f>
        <v/>
      </c>
      <c r="AP8" s="401">
        <f t="array" ref="AP8">INDEX(AP$18:AP$1048576,COUNTA(AP$18:AP$1048576))-AP$351</f>
        <v/>
      </c>
      <c r="AQ8" s="402">
        <f t="array" ref="AQ8">INDEX(AQ$18:AQ$1048576,COUNTA(AQ$18:AQ$1048576))-AQ$351</f>
        <v/>
      </c>
      <c r="AR8" s="402">
        <f t="array" ref="AR8">INDEX(AR$18:AR$1048576,COUNTA(AR$18:AR$1048576))-AR$351</f>
        <v/>
      </c>
      <c r="AS8" s="402">
        <f t="array" ref="AS8">INDEX(AS$18:AS$1048576,COUNTA(AS$18:AS$1048576))-AS$351</f>
        <v/>
      </c>
      <c r="AT8" s="402">
        <f t="array" ref="AT8">INDEX(AT$18:AT$1048576,COUNTA(AT$18:AT$1048576))-AT$351</f>
        <v/>
      </c>
      <c r="AU8" s="402">
        <f t="array" ref="AU8">INDEX(AU$18:AU$1048576,COUNTA(AU$18:AU$1048576))-AU$351</f>
        <v/>
      </c>
      <c r="AV8" s="402">
        <f t="array" ref="AV8">INDEX(AV$18:AV$1048576,COUNTA(AV$18:AV$1048576))-AV$351</f>
        <v/>
      </c>
      <c r="AW8" s="471">
        <f t="array" ref="AW8">INDEX(AW$18:AW$1048576,COUNTA(AW$18:AW$1048576))-AW$351</f>
        <v/>
      </c>
      <c r="AX8" s="401">
        <f t="array" ref="AX8">INDEX(AX$18:AX$1048576,COUNTA(AX$18:AX$1048576))-AX$351</f>
        <v/>
      </c>
      <c r="AY8" s="402">
        <f t="array" ref="AY8">INDEX(AY$18:AY$1048576,COUNTA(AY$18:AY$1048576))-AY$351</f>
        <v/>
      </c>
      <c r="AZ8" s="402">
        <f t="array" ref="AZ8">INDEX(AZ$18:AZ$1048576,COUNTA(AZ$18:AZ$1048576))-AZ$351</f>
        <v/>
      </c>
      <c r="BA8" s="402">
        <f t="array" ref="BA8">INDEX(BA$18:BA$1048576,COUNTA(BA$18:BA$1048576))-BA$351</f>
        <v/>
      </c>
      <c r="BB8" s="402">
        <f t="array" ref="BB8">INDEX(BB$18:BB$1048576,COUNTA(BB$18:BB$1048576))-BB$351</f>
        <v/>
      </c>
      <c r="BC8" s="938">
        <f t="array" ref="BC8">INDEX(BC$18:BC$1048576,COUNTA(BC$18:BC$1048576))-BC$351</f>
        <v/>
      </c>
      <c r="BD8" s="402">
        <f t="array" ref="BD8">INDEX(BD$18:BD$1048576,COUNTA(BD$18:BD$1048576))-BD$351</f>
        <v/>
      </c>
      <c r="BE8" s="941">
        <f t="array" ref="BE8">INDEX(BE$18:BE$1048576,COUNTA(BE$18:BE$1048576))-BE$351</f>
        <v/>
      </c>
      <c r="BF8" s="401">
        <f t="array" ref="BF8">INDEX(BF$18:BF$1048576,COUNTA(BF$18:BF$1048576))-BF$351</f>
        <v/>
      </c>
      <c r="BG8" s="402">
        <f t="array" ref="BG8">INDEX(BG$18:BG$1048576,COUNTA(BG$18:BG$1048576))-BG$351</f>
        <v/>
      </c>
      <c r="BH8" s="402">
        <f t="array" ref="BH8">INDEX(BH$18:BH$1048576,COUNTA(BH$18:BH$1048576))-BH$351</f>
        <v/>
      </c>
      <c r="BI8" s="402">
        <f t="array" ref="BI8">INDEX(BI$18:BI$1048576,COUNTA(BI$18:BI$1048576))-BI$351</f>
        <v/>
      </c>
      <c r="BJ8" s="402">
        <f t="array" ref="BJ8">INDEX(BJ$18:BJ$1048576,COUNTA(BJ$18:BJ$1048576))-BJ$351</f>
        <v/>
      </c>
      <c r="BK8" s="402">
        <f t="array" ref="BK8">INDEX(BK$18:BK$1048576,COUNTA(BK$18:BK$1048576))-BK$351</f>
        <v/>
      </c>
      <c r="BL8" s="402">
        <f t="array" ref="BL8">INDEX(BL$18:BL$1048576,COUNTA(BL$18:BL$1048576))-BL$351</f>
        <v/>
      </c>
      <c r="BM8" s="403">
        <f t="array" ref="BM8">INDEX(BM$18:BM$1048576,COUNTA(BM$18:BM$1048576))-BM$351</f>
        <v/>
      </c>
    </row>
    <row r="9" ht="13.5" customHeight="1" s="828" thickBot="1">
      <c r="A9" s="399" t="inlineStr">
        <is>
          <t>change since 2010 election</t>
        </is>
      </c>
      <c r="B9" s="404">
        <f t="array" ref="B9">INDEX(B$18:B$1048576,COUNTA(B$18:B$1048576))-B$233</f>
        <v/>
      </c>
      <c r="C9" s="405">
        <f t="array" ref="C9">INDEX(C$18:C$1048576,COUNTA(C$18:C$1048576))-C$233</f>
        <v/>
      </c>
      <c r="D9" s="405">
        <f t="array" ref="D9">INDEX(D$18:D$1048576,COUNTA(D$18:D$1048576))-D$233</f>
        <v/>
      </c>
      <c r="E9" s="488">
        <f t="array" ref="E9">INDEX(E$18:E$1048576,COUNTA(E$18:E$1048576))-E$233</f>
        <v/>
      </c>
      <c r="F9" s="405">
        <f t="array" ref="F9">INDEX(F$18:F$1048576,COUNTA(F$18:F$1048576))-F$233</f>
        <v/>
      </c>
      <c r="G9" s="944">
        <f t="array" ref="G9">INDEX(G$18:G$1048576,COUNTA(G$18:G$1048576))-G$233</f>
        <v/>
      </c>
      <c r="H9" s="405">
        <f t="array" ref="H9">INDEX(H$18:H$1048576,COUNTA(H$18:H$1048576))-H$233</f>
        <v/>
      </c>
      <c r="I9" s="945">
        <f t="array" ref="I9">INDEX(I$18:I$1048576,COUNTA(I$18:I$1048576))-I$233</f>
        <v/>
      </c>
      <c r="J9" s="404">
        <f t="array" ref="J9">INDEX(J$18:J$1048576,COUNTA(J$18:J$1048576))-J$233</f>
        <v/>
      </c>
      <c r="K9" s="946">
        <f t="array" ref="K9">INDEX(K$18:K$1048576,COUNTA(K$18:K$1048576))-K$233</f>
        <v/>
      </c>
      <c r="L9" s="405">
        <f t="array" ref="L9">INDEX(L$18:L$1048576,COUNTA(L$18:L$1048576))-L$233</f>
        <v/>
      </c>
      <c r="M9" s="405">
        <f t="array" ref="M9">INDEX(M$18:M$1048576,COUNTA(M$18:M$1048576))-M$233</f>
        <v/>
      </c>
      <c r="N9" s="405">
        <f t="array" ref="N9">INDEX(N$18:N$1048576,COUNTA(N$18:N$1048576))-N$233</f>
        <v/>
      </c>
      <c r="O9" s="944">
        <f t="array" ref="O9">INDEX(O$18:O$1048576,COUNTA(O$18:O$1048576))-O$233</f>
        <v/>
      </c>
      <c r="P9" s="405">
        <f t="array" ref="P9">INDEX(P$18:P$1048576,COUNTA(P$18:P$1048576))-P$233</f>
        <v/>
      </c>
      <c r="Q9" s="487">
        <f t="array" ref="Q9">INDEX(Q$18:Q$1048576,COUNTA(Q$18:Q$1048576))-Q$233</f>
        <v/>
      </c>
      <c r="R9" s="404">
        <f t="array" ref="R9">INDEX(R$18:R$1048576,COUNTA(R$18:R$1048576))-R$233</f>
        <v/>
      </c>
      <c r="S9" s="944">
        <f t="array" ref="S9">INDEX(S$18:S$1048576,COUNTA(S$18:S$1048576))-S$233</f>
        <v/>
      </c>
      <c r="T9" s="405">
        <f t="array" ref="T9">INDEX(T$18:T$1048576,COUNTA(T$18:T$1048576))-T$233</f>
        <v/>
      </c>
      <c r="U9" s="405">
        <f t="array" ref="U9">INDEX(U$18:U$1048576,COUNTA(U$18:U$1048576))-U$233</f>
        <v/>
      </c>
      <c r="V9" s="405">
        <f t="array" ref="V9">INDEX(V$18:V$1048576,COUNTA(V$18:V$1048576))-V$233</f>
        <v/>
      </c>
      <c r="W9" s="405">
        <f t="array" ref="W9">INDEX(W$18:W$1048576,COUNTA(W$18:W$1048576))-W$233</f>
        <v/>
      </c>
      <c r="X9" s="405">
        <f t="array" ref="X9">INDEX(X$18:X$1048576,COUNTA(X$18:X$1048576))-X$233</f>
        <v/>
      </c>
      <c r="Y9" s="472">
        <f t="array" ref="Y9">INDEX(Y$18:Y$1048576,COUNTA(Y$18:Y$1048576))-Y$233</f>
        <v/>
      </c>
      <c r="Z9" s="404">
        <f t="array" ref="Z9">INDEX(Z$18:Z$1048576,COUNTA(Z$18:Z$1048576))-Z$233</f>
        <v/>
      </c>
      <c r="AA9" s="591">
        <f t="array" ref="AA9">INDEX(AA$18:AA$1048576,COUNTA(AA$18:AA$1048576))-AA$233</f>
        <v/>
      </c>
      <c r="AB9" s="405">
        <f t="array" ref="AB9">INDEX(AB$18:AB$1048576,COUNTA(AB$18:AB$1048576))-AB$233</f>
        <v/>
      </c>
      <c r="AC9" s="588">
        <f t="array" ref="AC9">INDEX(AC$18:AC$1048576,COUNTA(AC$18:AC$1048576))-AC$233</f>
        <v/>
      </c>
      <c r="AD9" s="405">
        <f t="array" ref="AD9">INDEX(AD$18:AD$1048576,COUNTA(AD$18:AD$1048576))-AD$233</f>
        <v/>
      </c>
      <c r="AE9" s="588">
        <f t="array" ref="AE9">INDEX(AE$18:AE$1048576,COUNTA(AE$18:AE$1048576))-AE$233</f>
        <v/>
      </c>
      <c r="AF9" s="405">
        <f t="array" ref="AF9">INDEX(AF$18:AF$1048576,COUNTA(AF$18:AF$1048576))-AF$233</f>
        <v/>
      </c>
      <c r="AG9" s="947">
        <f t="array" ref="AG9">INDEX(AG$18:AG$1048576,COUNTA(AG$18:AG$1048576))-AG$233</f>
        <v/>
      </c>
      <c r="AH9" s="404">
        <f t="array" ref="AH9">INDEX(AH$18:AH$1048576,COUNTA(AH$18:AH$1048576))-AH$233</f>
        <v/>
      </c>
      <c r="AI9" s="405">
        <f t="array" ref="AI9">INDEX(AI$18:AI$1048576,COUNTA(AI$18:AI$1048576))-AI$233</f>
        <v/>
      </c>
      <c r="AJ9" s="405">
        <f t="array" ref="AJ9">INDEX(AJ$18:AJ$1048576,COUNTA(AJ$18:AJ$1048576))-AJ$233</f>
        <v/>
      </c>
      <c r="AK9" s="405">
        <f t="array" ref="AK9">INDEX(AK$18:AK$1048576,COUNTA(AK$18:AK$1048576))-AK$233</f>
        <v/>
      </c>
      <c r="AL9" s="405">
        <f t="array" ref="AL9">INDEX(AL$18:AL$1048576,COUNTA(AL$18:AL$1048576))-AL$233</f>
        <v/>
      </c>
      <c r="AM9" s="405">
        <f t="array" ref="AM9">INDEX(AM$18:AM$1048576,COUNTA(AM$18:AM$1048576))-AM$233</f>
        <v/>
      </c>
      <c r="AN9" s="405">
        <f t="array" ref="AN9">INDEX(AN$18:AN$1048576,COUNTA(AN$18:AN$1048576))-AN$233</f>
        <v/>
      </c>
      <c r="AO9" s="472">
        <f t="array" ref="AO9">INDEX(AO$18:AO$1048576,COUNTA(AO$18:AO$1048576))-AO$233</f>
        <v/>
      </c>
      <c r="AP9" s="404">
        <f t="array" ref="AP9">INDEX(AP$18:AP$1048576,COUNTA(AP$18:AP$1048576))-AP$233</f>
        <v/>
      </c>
      <c r="AQ9" s="405">
        <f t="array" ref="AQ9">INDEX(AQ$18:AQ$1048576,COUNTA(AQ$18:AQ$1048576))-AQ$233</f>
        <v/>
      </c>
      <c r="AR9" s="405">
        <f t="array" ref="AR9">INDEX(AR$18:AR$1048576,COUNTA(AR$18:AR$1048576))-AR$233</f>
        <v/>
      </c>
      <c r="AS9" s="405">
        <f t="array" ref="AS9">INDEX(AS$18:AS$1048576,COUNTA(AS$18:AS$1048576))-AS$233</f>
        <v/>
      </c>
      <c r="AT9" s="405">
        <f t="array" ref="AT9">INDEX(AT$18:AT$1048576,COUNTA(AT$18:AT$1048576))-AT$233</f>
        <v/>
      </c>
      <c r="AU9" s="405">
        <f t="array" ref="AU9">INDEX(AU$18:AU$1048576,COUNTA(AU$18:AU$1048576))-AU$233</f>
        <v/>
      </c>
      <c r="AV9" s="405">
        <f t="array" ref="AV9">INDEX(AV$18:AV$1048576,COUNTA(AV$18:AV$1048576))-AV$233</f>
        <v/>
      </c>
      <c r="AW9" s="472">
        <f t="array" ref="AW9">INDEX(AW$18:AW$1048576,COUNTA(AW$18:AW$1048576))-AW$233</f>
        <v/>
      </c>
      <c r="AX9" s="404">
        <f t="array" ref="AX9">INDEX(AX$18:AX$1048576,COUNTA(AX$18:AX$1048576))-AX$233</f>
        <v/>
      </c>
      <c r="AY9" s="405">
        <f t="array" ref="AY9">INDEX(AY$18:AY$1048576,COUNTA(AY$18:AY$1048576))-AY$233</f>
        <v/>
      </c>
      <c r="AZ9" s="405">
        <f t="array" ref="AZ9">INDEX(AZ$18:AZ$1048576,COUNTA(AZ$18:AZ$1048576))-AZ$233</f>
        <v/>
      </c>
      <c r="BA9" s="405">
        <f t="array" ref="BA9">INDEX(BA$18:BA$1048576,COUNTA(BA$18:BA$1048576))-BA$233</f>
        <v/>
      </c>
      <c r="BB9" s="405">
        <f t="array" ref="BB9">INDEX(BB$18:BB$1048576,COUNTA(BB$18:BB$1048576))-BB$233</f>
        <v/>
      </c>
      <c r="BC9" s="944">
        <f t="array" ref="BC9">INDEX(BC$18:BC$1048576,COUNTA(BC$18:BC$1048576))-BC$233</f>
        <v/>
      </c>
      <c r="BD9" s="405">
        <f t="array" ref="BD9">INDEX(BD$18:BD$1048576,COUNTA(BD$18:BD$1048576))-BD$233</f>
        <v/>
      </c>
      <c r="BE9" s="945">
        <f t="array" ref="BE9">INDEX(BE$18:BE$1048576,COUNTA(BE$18:BE$1048576))-BE$233</f>
        <v/>
      </c>
      <c r="BF9" s="404">
        <f t="array" ref="BF9">INDEX(BF$18:BF$1048576,COUNTA(BF$18:BF$1048576))-BF$233</f>
        <v/>
      </c>
      <c r="BG9" s="405">
        <f t="array" ref="BG9">INDEX(BG$18:BG$1048576,COUNTA(BG$18:BG$1048576))-BG$233</f>
        <v/>
      </c>
      <c r="BH9" s="405">
        <f t="array" ref="BH9">INDEX(BH$18:BH$1048576,COUNTA(BH$18:BH$1048576))-BH$233</f>
        <v/>
      </c>
      <c r="BI9" s="405">
        <f t="array" ref="BI9">INDEX(BI$18:BI$1048576,COUNTA(BI$18:BI$1048576))-BI$233</f>
        <v/>
      </c>
      <c r="BJ9" s="405">
        <f t="array" ref="BJ9">INDEX(BJ$18:BJ$1048576,COUNTA(BJ$18:BJ$1048576))-BJ$233</f>
        <v/>
      </c>
      <c r="BK9" s="405">
        <f t="array" ref="BK9">INDEX(BK$18:BK$1048576,COUNTA(BK$18:BK$1048576))-BK$233</f>
        <v/>
      </c>
      <c r="BL9" s="405">
        <f t="array" ref="BL9">INDEX(BL$18:BL$1048576,COUNTA(BL$18:BL$1048576))-BL$233</f>
        <v/>
      </c>
      <c r="BM9" s="406">
        <f t="array" ref="BM9">INDEX(BM$18:BM$1048576,COUNTA(BM$18:BM$1048576))-BM$233</f>
        <v/>
      </c>
    </row>
    <row r="10" ht="13.5" customHeight="1" s="828" thickBot="1">
      <c r="A10" s="399" t="inlineStr">
        <is>
          <t>change since 2024 election</t>
        </is>
      </c>
      <c r="B10" s="948" t="inlineStr">
        <is>
          <t>{{EMP16_DE}}</t>
        </is>
      </c>
      <c r="C10" s="949" t="inlineStr">
        <is>
          <t>{{EMP_RT_DE}}</t>
        </is>
      </c>
      <c r="D10" s="950" t="inlineStr">
        <is>
          <t>{{UNEMP16_DE}}</t>
        </is>
      </c>
      <c r="E10" s="951" t="inlineStr">
        <is>
          <t>{{UNEMP_RT_DE}}</t>
        </is>
      </c>
      <c r="F10" s="405">
        <f t="array" ref="F10">INDEX(F$18:F$1048576,COUNTA(F$18:F$1048576))-F$403</f>
        <v/>
      </c>
      <c r="G10" s="944">
        <f t="array" ref="G10">INDEX(G$18:G$1048576,COUNTA(G$18:G$1048576))-G$403</f>
        <v/>
      </c>
      <c r="H10" s="950" t="inlineStr">
        <is>
          <t>{{INACT_DE}}</t>
        </is>
      </c>
      <c r="I10" s="952" t="inlineStr">
        <is>
          <t>{{INACT_RT_DE}}</t>
        </is>
      </c>
      <c r="J10" s="404">
        <f t="array" ref="J10">INDEX(J$18:J$1048576,COUNTA(J$18:J$1048576))-J$403</f>
        <v/>
      </c>
      <c r="K10" s="786">
        <f t="array" ref="K10">INDEX(K$18:K$1048576,COUNTA(K$18:K$1048576))-K$403</f>
        <v/>
      </c>
      <c r="L10" s="784">
        <f t="array" ref="L10">INDEX(L$18:L$1048576,COUNTA(L$18:L$1048576))-L$403</f>
        <v/>
      </c>
      <c r="M10" s="784">
        <f t="array" ref="M10">INDEX(M$18:M$1048576,COUNTA(M$18:M$1048576))-M$403</f>
        <v/>
      </c>
      <c r="N10" s="784">
        <f t="array" ref="N10">INDEX(N$18:N$1048576,COUNTA(N$18:N$1048576))-N$403</f>
        <v/>
      </c>
      <c r="O10" s="784">
        <f t="array" ref="O10">INDEX(O$18:O$1048576,COUNTA(O$18:O$1048576))-O$403</f>
        <v/>
      </c>
      <c r="P10" s="784">
        <f t="array" ref="P10">INDEX(P$18:P$1048576,COUNTA(P$18:P$1048576))-P$403</f>
        <v/>
      </c>
      <c r="Q10" s="953">
        <f t="array" ref="Q10">INDEX(Q$18:Q$1048576,COUNTA(Q$18:Q$1048576))-Q$403</f>
        <v/>
      </c>
      <c r="R10" s="784">
        <f t="array" ref="R10">INDEX(R$18:R$1048576,COUNTA(R$18:R$1048576))-R$403</f>
        <v/>
      </c>
      <c r="S10" s="784">
        <f t="array" ref="S10">INDEX(S$18:S$1048576,COUNTA(S$18:S$1048576))-S$403</f>
        <v/>
      </c>
      <c r="T10" s="784">
        <f t="array" ref="T10">INDEX(T$18:T$1048576,COUNTA(T$18:T$1048576))-T$403</f>
        <v/>
      </c>
      <c r="U10" s="784">
        <f t="array" ref="U10">INDEX(U$18:U$1048576,COUNTA(U$18:U$1048576))-U$403</f>
        <v/>
      </c>
      <c r="V10" s="784">
        <f t="array" ref="V10">INDEX(V$18:V$1048576,COUNTA(V$18:V$1048576))-V$403</f>
        <v/>
      </c>
      <c r="W10" s="784">
        <f t="array" ref="W10">INDEX(W$18:W$1048576,COUNTA(W$18:W$1048576))-W$403</f>
        <v/>
      </c>
      <c r="X10" s="784">
        <f t="array" ref="X10">INDEX(X$18:X$1048576,COUNTA(X$18:X$1048576))-X$403</f>
        <v/>
      </c>
      <c r="Y10" s="784">
        <f t="array" ref="Y10">INDEX(Y$18:Y$1048576,COUNTA(Y$18:Y$1048576))-Y$403</f>
        <v/>
      </c>
      <c r="Z10" s="784">
        <f t="array" ref="Z10">INDEX(Z$18:Z$1048576,COUNTA(Z$18:Z$1048576))-Z$403</f>
        <v/>
      </c>
      <c r="AA10" s="784">
        <f t="array" ref="AA10">INDEX(AA$18:AA$1048576,COUNTA(AA$18:AA$1048576))-AA$403</f>
        <v/>
      </c>
      <c r="AB10" s="784">
        <f t="array" ref="AB10">INDEX(AB$18:AB$1048576,COUNTA(AB$18:AB$1048576))-AB$403</f>
        <v/>
      </c>
      <c r="AC10" s="784">
        <f t="array" ref="AC10">INDEX(AC$18:AC$1048576,COUNTA(AC$18:AC$1048576))-AC$403</f>
        <v/>
      </c>
      <c r="AD10" s="784">
        <f t="array" ref="AD10">INDEX(AD$18:AD$1048576,COUNTA(AD$18:AD$1048576))-AD$403</f>
        <v/>
      </c>
      <c r="AE10" s="784">
        <f t="array" ref="AE10">INDEX(AE$18:AE$1048576,COUNTA(AE$18:AE$1048576))-AE$403</f>
        <v/>
      </c>
      <c r="AF10" s="784">
        <f t="array" ref="AF10">INDEX(AF$18:AF$1048576,COUNTA(AF$18:AF$1048576))-AF$403</f>
        <v/>
      </c>
      <c r="AG10" s="784">
        <f t="array" ref="AG10">INDEX(AG$18:AG$1048576,COUNTA(AG$18:AG$1048576))-AG$403</f>
        <v/>
      </c>
      <c r="AH10" s="784">
        <f t="array" ref="AH10">INDEX(AH$18:AH$1048576,COUNTA(AH$18:AH$1048576))-AH$403</f>
        <v/>
      </c>
      <c r="AI10" s="784">
        <f t="array" ref="AI10">INDEX(AI$18:AI$1048576,COUNTA(AI$18:AI$1048576))-AI$403</f>
        <v/>
      </c>
      <c r="AJ10" s="784">
        <f t="array" ref="AJ10">INDEX(AJ$18:AJ$1048576,COUNTA(AJ$18:AJ$1048576))-AJ$403</f>
        <v/>
      </c>
      <c r="AK10" s="784">
        <f t="array" ref="AK10">INDEX(AK$18:AK$1048576,COUNTA(AK$18:AK$1048576))-AK$403</f>
        <v/>
      </c>
      <c r="AL10" s="784">
        <f t="array" ref="AL10">INDEX(AL$18:AL$1048576,COUNTA(AL$18:AL$1048576))-AL$403</f>
        <v/>
      </c>
      <c r="AM10" s="784">
        <f t="array" ref="AM10">INDEX(AM$18:AM$1048576,COUNTA(AM$18:AM$1048576))-AM$403</f>
        <v/>
      </c>
      <c r="AN10" s="784">
        <f t="array" ref="AN10">INDEX(AN$18:AN$1048576,COUNTA(AN$18:AN$1048576))-AN$403</f>
        <v/>
      </c>
      <c r="AO10" s="784">
        <f t="array" ref="AO10">INDEX(AO$18:AO$1048576,COUNTA(AO$18:AO$1048576))-AO$403</f>
        <v/>
      </c>
      <c r="AP10" s="784">
        <f t="array" ref="AP10">INDEX(AP$18:AP$1048576,COUNTA(AP$18:AP$1048576))-AP$403</f>
        <v/>
      </c>
      <c r="AQ10" s="784">
        <f t="array" ref="AQ10">INDEX(AQ$18:AQ$1048576,COUNTA(AQ$18:AQ$1048576))-AQ$403</f>
        <v/>
      </c>
      <c r="AR10" s="784">
        <f t="array" ref="AR10">INDEX(AR$18:AR$1048576,COUNTA(AR$18:AR$1048576))-AR$403</f>
        <v/>
      </c>
      <c r="AS10" s="784">
        <f t="array" ref="AS10">INDEX(AS$18:AS$1048576,COUNTA(AS$18:AS$1048576))-AS$403</f>
        <v/>
      </c>
      <c r="AT10" s="784">
        <f t="array" ref="AT10">INDEX(AT$18:AT$1048576,COUNTA(AT$18:AT$1048576))-AT$403</f>
        <v/>
      </c>
      <c r="AU10" s="784">
        <f t="array" ref="AU10">INDEX(AU$18:AU$1048576,COUNTA(AU$18:AU$1048576))-AU$403</f>
        <v/>
      </c>
      <c r="AV10" s="784">
        <f t="array" ref="AV10">INDEX(AV$18:AV$1048576,COUNTA(AV$18:AV$1048576))-AV$403</f>
        <v/>
      </c>
      <c r="AW10" s="784">
        <f t="array" ref="AW10">INDEX(AW$18:AW$1048576,COUNTA(AW$18:AW$1048576))-AW$403</f>
        <v/>
      </c>
      <c r="AX10" s="784">
        <f t="array" ref="AX10">INDEX(AX$18:AX$1048576,COUNTA(AX$18:AX$1048576))-AX$403</f>
        <v/>
      </c>
      <c r="AY10" s="784">
        <f t="array" ref="AY10">INDEX(AY$18:AY$1048576,COUNTA(AY$18:AY$1048576))-AY$403</f>
        <v/>
      </c>
      <c r="AZ10" s="784">
        <f t="array" ref="AZ10">INDEX(AZ$18:AZ$1048576,COUNTA(AZ$18:AZ$1048576))-AZ$403</f>
        <v/>
      </c>
      <c r="BA10" s="784">
        <f t="array" ref="BA10">INDEX(BA$18:BA$1048576,COUNTA(BA$18:BA$1048576))-BA$403</f>
        <v/>
      </c>
      <c r="BB10" s="784">
        <f t="array" ref="BB10">INDEX(BB$18:BB$1048576,COUNTA(BB$18:BB$1048576))-BB$403</f>
        <v/>
      </c>
      <c r="BC10" s="784">
        <f t="array" ref="BC10">INDEX(BC$18:BC$1048576,COUNTA(BC$18:BC$1048576))-BC$403</f>
        <v/>
      </c>
      <c r="BD10" s="784">
        <f t="array" ref="BD10">INDEX(BD$18:BD$1048576,COUNTA(BD$18:BD$1048576))-BD$403</f>
        <v/>
      </c>
      <c r="BE10" s="953">
        <f t="array" ref="BE10">INDEX(BE$18:BE$1048576,COUNTA(BE$18:BE$1048576))-BE$403</f>
        <v/>
      </c>
      <c r="BF10" s="784">
        <f t="array" ref="BF10">INDEX(BF$18:BF$1048576,COUNTA(BF$18:BF$1048576))-BF$403</f>
        <v/>
      </c>
      <c r="BG10" s="784">
        <f t="array" ref="BG10">INDEX(BG$18:BG$1048576,COUNTA(BG$18:BG$1048576))-BG$403</f>
        <v/>
      </c>
      <c r="BH10" s="784">
        <f t="array" ref="BH10">INDEX(BH$18:BH$1048576,COUNTA(BH$18:BH$1048576))-BH$403</f>
        <v/>
      </c>
      <c r="BI10" s="784">
        <f t="array" ref="BI10">INDEX(BI$18:BI$1048576,COUNTA(BI$18:BI$1048576))-BI$403</f>
        <v/>
      </c>
      <c r="BJ10" s="784">
        <f t="array" ref="BJ10">INDEX(BJ$18:BJ$1048576,COUNTA(BJ$18:BJ$1048576))-BJ$403</f>
        <v/>
      </c>
      <c r="BK10" s="784">
        <f t="array" ref="BK10">INDEX(BK$18:BK$1048576,COUNTA(BK$18:BK$1048576))-BK$403</f>
        <v/>
      </c>
      <c r="BL10" s="784">
        <f t="array" ref="BL10">INDEX(BL$18:BL$1048576,COUNTA(BL$18:BL$1048576))-BL$403</f>
        <v/>
      </c>
      <c r="BM10" s="784">
        <f t="array" ref="BM10">INDEX(BM$18:BM$1048576,COUNTA(BM$18:BM$1048576))-BM$403</f>
        <v/>
      </c>
    </row>
    <row r="11" ht="19.5" customFormat="1" customHeight="1" s="11">
      <c r="A11" s="183" t="inlineStr">
        <is>
          <t>Table 2: Labour market activity by age group (seasonally adjusted)</t>
        </is>
      </c>
      <c r="F11" s="181" t="n"/>
      <c r="G11" s="12" t="n"/>
      <c r="H11" s="12" t="n"/>
      <c r="J11" s="642">
        <f>J418-J402</f>
        <v/>
      </c>
    </row>
    <row r="12" ht="19.5" customFormat="1" customHeight="1" s="11">
      <c r="A12" s="853" t="inlineStr">
        <is>
          <t>Date of publication:</t>
        </is>
      </c>
      <c r="B12" s="954" t="n">
        <v>45335</v>
      </c>
      <c r="D12" s="577" t="n"/>
      <c r="E12" s="853" t="n"/>
      <c r="F12" s="853" t="n"/>
      <c r="G12" s="853" t="inlineStr">
        <is>
          <t>Date of next publication:</t>
        </is>
      </c>
      <c r="H12" s="853" t="n"/>
      <c r="I12" s="202" t="n"/>
      <c r="J12" s="954" t="n">
        <v>45363</v>
      </c>
      <c r="L12" s="578" t="n"/>
      <c r="M12" s="955" t="inlineStr">
        <is>
          <t>Source: Labour Force Survey</t>
        </is>
      </c>
      <c r="Q12" s="853" t="n"/>
      <c r="R12" s="853" t="n"/>
      <c r="S12" s="853" t="n"/>
      <c r="T12" s="853" t="n"/>
      <c r="U12" s="853" t="n"/>
      <c r="V12" s="853" t="n"/>
      <c r="W12" s="853" t="n"/>
      <c r="X12" s="853" t="n"/>
      <c r="Y12" s="853" t="n"/>
      <c r="Z12" s="853" t="n"/>
      <c r="AA12" s="853" t="n"/>
      <c r="AB12" s="853" t="n"/>
      <c r="AC12" s="853" t="n"/>
      <c r="AD12" s="853" t="n"/>
      <c r="AE12" s="853" t="n"/>
      <c r="AF12" s="853" t="n"/>
      <c r="AG12" s="853" t="n"/>
      <c r="AH12" s="853" t="n"/>
      <c r="AI12" s="853" t="n"/>
      <c r="AJ12" s="853" t="n"/>
      <c r="AK12" s="853" t="n"/>
      <c r="AL12" s="853" t="n"/>
      <c r="AM12" s="853" t="n"/>
      <c r="AN12" s="853" t="n"/>
      <c r="AO12" s="853" t="n"/>
      <c r="AP12" s="853" t="n"/>
      <c r="AQ12" s="853" t="n"/>
      <c r="AR12" s="853" t="n"/>
      <c r="AS12" s="853" t="n"/>
      <c r="AT12" s="853" t="n"/>
      <c r="AU12" s="853" t="n"/>
      <c r="AV12" s="853" t="n"/>
      <c r="AW12" s="853" t="n"/>
      <c r="AX12" s="853" t="n"/>
      <c r="AY12" s="853" t="n"/>
      <c r="AZ12" s="853" t="n"/>
      <c r="BA12" s="853" t="n"/>
      <c r="BB12" s="853" t="n"/>
      <c r="BC12" s="853" t="n"/>
      <c r="BD12" s="853" t="n"/>
      <c r="BE12" s="853" t="n"/>
      <c r="BF12" s="853" t="n"/>
      <c r="BG12" s="853" t="n"/>
      <c r="BH12" s="853" t="n"/>
      <c r="BI12" s="853" t="n"/>
      <c r="BJ12" s="853" t="n"/>
      <c r="BK12" s="853" t="n"/>
      <c r="BL12" s="853" t="n"/>
      <c r="BM12" s="853" t="n"/>
    </row>
    <row r="13" ht="19.5" customFormat="1" customHeight="1" s="176">
      <c r="A13" s="15" t="inlineStr">
        <is>
          <t xml:space="preserve">Inquiries: Email: </t>
        </is>
      </c>
      <c r="B13" s="178" t="inlineStr">
        <is>
          <t xml:space="preserve">labour.market@ons.gov.uk </t>
        </is>
      </c>
      <c r="C13" s="15" t="n"/>
      <c r="D13" s="16" t="n"/>
      <c r="E13" s="16" t="n"/>
      <c r="F13" s="16" t="n"/>
      <c r="G13" s="17" t="inlineStr">
        <is>
          <t>Tel: 01633 455400</t>
        </is>
      </c>
      <c r="H13" s="16" t="n"/>
      <c r="I13" s="16" t="n"/>
      <c r="J13" s="577">
        <f>K414-K417</f>
        <v/>
      </c>
      <c r="L13" s="16" t="n"/>
      <c r="M13" s="16" t="n"/>
      <c r="N13" s="16" t="n"/>
      <c r="O13" s="16" t="n"/>
      <c r="P13" s="641" t="n"/>
      <c r="Q13" s="16" t="n"/>
      <c r="R13" s="16" t="n"/>
      <c r="S13" s="16" t="n"/>
      <c r="T13" s="16" t="n"/>
      <c r="U13" s="16" t="n"/>
      <c r="V13" s="16" t="n"/>
      <c r="W13" s="16" t="n"/>
      <c r="X13" s="16" t="n"/>
      <c r="Y13" s="16" t="n"/>
      <c r="Z13" s="16" t="n"/>
      <c r="AA13" s="16" t="n"/>
      <c r="AB13" s="16" t="n"/>
      <c r="AC13" s="16" t="n"/>
      <c r="AD13" s="16" t="n"/>
      <c r="AE13" s="16" t="n"/>
      <c r="AF13" s="16" t="n"/>
      <c r="AG13" s="16" t="n"/>
      <c r="AH13" s="16" t="n"/>
      <c r="AI13" s="16" t="n"/>
      <c r="AJ13" s="16" t="n"/>
      <c r="AK13" s="16" t="n"/>
      <c r="AL13" s="16" t="n"/>
      <c r="AM13" s="16" t="n"/>
      <c r="AN13" s="16" t="n"/>
      <c r="AO13" s="16" t="n"/>
      <c r="AP13" s="16" t="n"/>
      <c r="AQ13" s="16" t="n"/>
      <c r="AR13" s="16" t="n"/>
      <c r="AS13" s="16" t="n"/>
      <c r="AT13" s="16" t="n"/>
      <c r="AU13" s="16" t="n"/>
      <c r="AV13" s="16" t="n"/>
      <c r="AW13" s="16" t="n"/>
      <c r="AX13" s="16" t="n"/>
      <c r="AY13" s="16" t="n"/>
      <c r="AZ13" s="16" t="n"/>
      <c r="BA13" s="16" t="n"/>
      <c r="BB13" s="16" t="n"/>
      <c r="BC13" s="16" t="n"/>
      <c r="BD13" s="16" t="n"/>
      <c r="BE13" s="16" t="n"/>
      <c r="BF13" s="16" t="n"/>
      <c r="BG13" s="16" t="n"/>
      <c r="BH13" s="16" t="n"/>
      <c r="BI13" s="16" t="n"/>
      <c r="BJ13" s="16" t="n"/>
      <c r="BK13" s="16" t="n"/>
      <c r="BL13" s="16" t="n"/>
      <c r="BM13" s="16" t="n"/>
    </row>
    <row r="14" ht="30" customFormat="1" customHeight="1" s="130" thickBot="1">
      <c r="A14" s="818" t="inlineStr">
        <is>
          <t>United Kingdom (thousands) seasonally adjusted</t>
        </is>
      </c>
      <c r="B14" s="956" t="n"/>
      <c r="C14" s="956" t="n"/>
      <c r="D14" s="956" t="n"/>
      <c r="E14" s="956" t="n"/>
      <c r="F14" s="956" t="n"/>
      <c r="G14" s="956" t="n"/>
      <c r="H14" s="956" t="n"/>
      <c r="I14" s="956" t="n"/>
      <c r="J14" s="956" t="n"/>
      <c r="K14" s="956" t="n"/>
      <c r="L14" s="956" t="n"/>
      <c r="M14" s="956" t="n"/>
      <c r="N14" s="956" t="n"/>
      <c r="O14" s="956" t="n"/>
      <c r="P14" s="956" t="n"/>
      <c r="Q14" s="956" t="n"/>
      <c r="R14" s="956" t="n"/>
      <c r="S14" s="956" t="n"/>
      <c r="T14" s="956" t="n"/>
      <c r="U14" s="956" t="n"/>
      <c r="V14" s="956" t="n"/>
      <c r="W14" s="956" t="n"/>
      <c r="X14" s="956" t="n"/>
      <c r="Y14" s="956" t="n"/>
      <c r="Z14" s="956" t="n"/>
      <c r="AA14" s="956" t="n"/>
      <c r="AB14" s="956" t="n"/>
      <c r="AC14" s="956" t="n"/>
      <c r="AD14" s="956" t="n"/>
      <c r="AE14" s="956" t="n"/>
      <c r="AF14" s="956" t="n"/>
      <c r="AG14" s="956" t="n"/>
      <c r="AH14" s="956" t="n"/>
      <c r="AI14" s="956" t="n"/>
      <c r="AJ14" s="956" t="n"/>
      <c r="AK14" s="956" t="n"/>
      <c r="AL14" s="956" t="n"/>
      <c r="AM14" s="956" t="n"/>
      <c r="AN14" s="956" t="n"/>
      <c r="AO14" s="956" t="n"/>
      <c r="AP14" s="956" t="n"/>
      <c r="AQ14" s="956" t="n"/>
      <c r="AR14" s="956" t="n"/>
      <c r="AS14" s="956" t="n"/>
      <c r="AT14" s="956" t="n"/>
      <c r="AU14" s="956" t="n"/>
      <c r="AV14" s="956" t="n"/>
      <c r="AW14" s="956" t="n"/>
      <c r="AX14" s="956" t="n"/>
      <c r="AY14" s="956" t="n"/>
      <c r="AZ14" s="956" t="n"/>
      <c r="BA14" s="956" t="n"/>
      <c r="BB14" s="956" t="n"/>
      <c r="BC14" s="956" t="n"/>
      <c r="BD14" s="956" t="n"/>
      <c r="BE14" s="956" t="n"/>
      <c r="BF14" s="956" t="n"/>
      <c r="BG14" s="956" t="n"/>
      <c r="BH14" s="956" t="n"/>
      <c r="BI14" s="956" t="n"/>
      <c r="BJ14" s="956" t="n"/>
      <c r="BK14" s="956" t="n"/>
      <c r="BL14" s="956" t="n"/>
      <c r="BM14" s="956" t="n"/>
    </row>
    <row r="15">
      <c r="B15" s="822" t="inlineStr">
        <is>
          <t>Aged 16 and over</t>
        </is>
      </c>
      <c r="C15" s="957" t="n"/>
      <c r="D15" s="957" t="n"/>
      <c r="E15" s="957" t="n"/>
      <c r="F15" s="957" t="n"/>
      <c r="G15" s="957" t="n"/>
      <c r="H15" s="957" t="n"/>
      <c r="I15" s="958" t="n"/>
      <c r="J15" s="959" t="inlineStr">
        <is>
          <t xml:space="preserve">Aged 16-64 </t>
        </is>
      </c>
      <c r="K15" s="957" t="n"/>
      <c r="L15" s="957" t="n"/>
      <c r="M15" s="957" t="n"/>
      <c r="N15" s="957" t="n"/>
      <c r="O15" s="957" t="n"/>
      <c r="P15" s="957" t="n"/>
      <c r="Q15" s="958" t="n"/>
      <c r="R15" s="959" t="inlineStr">
        <is>
          <t>Aged 16-17</t>
        </is>
      </c>
      <c r="S15" s="957" t="n"/>
      <c r="T15" s="957" t="n"/>
      <c r="U15" s="957" t="n"/>
      <c r="V15" s="957" t="n"/>
      <c r="W15" s="957" t="n"/>
      <c r="X15" s="957" t="n"/>
      <c r="Y15" s="958" t="n"/>
      <c r="Z15" s="959" t="inlineStr">
        <is>
          <t>Aged 18-24</t>
        </is>
      </c>
      <c r="AA15" s="957" t="n"/>
      <c r="AB15" s="957" t="n"/>
      <c r="AC15" s="957" t="n"/>
      <c r="AD15" s="957" t="n"/>
      <c r="AE15" s="957" t="n"/>
      <c r="AF15" s="957" t="n"/>
      <c r="AG15" s="958" t="n"/>
      <c r="AH15" s="959" t="inlineStr">
        <is>
          <t>Aged 25-34</t>
        </is>
      </c>
      <c r="AI15" s="957" t="n"/>
      <c r="AJ15" s="957" t="n"/>
      <c r="AK15" s="957" t="n"/>
      <c r="AL15" s="957" t="n"/>
      <c r="AM15" s="957" t="n"/>
      <c r="AN15" s="957" t="n"/>
      <c r="AO15" s="958" t="n"/>
      <c r="AP15" s="959" t="inlineStr">
        <is>
          <t>Aged 35-49</t>
        </is>
      </c>
      <c r="AQ15" s="957" t="n"/>
      <c r="AR15" s="957" t="n"/>
      <c r="AS15" s="957" t="n"/>
      <c r="AT15" s="957" t="n"/>
      <c r="AU15" s="957" t="n"/>
      <c r="AV15" s="957" t="n"/>
      <c r="AW15" s="958" t="n"/>
      <c r="AX15" s="959" t="inlineStr">
        <is>
          <t>Aged 50-64</t>
        </is>
      </c>
      <c r="AY15" s="957" t="n"/>
      <c r="AZ15" s="957" t="n"/>
      <c r="BA15" s="957" t="n"/>
      <c r="BB15" s="957" t="n"/>
      <c r="BC15" s="957" t="n"/>
      <c r="BD15" s="957" t="n"/>
      <c r="BE15" s="958" t="n"/>
      <c r="BF15" s="959" t="inlineStr">
        <is>
          <t>Age 65+</t>
        </is>
      </c>
      <c r="BG15" s="957" t="n"/>
      <c r="BH15" s="957" t="n"/>
      <c r="BI15" s="957" t="n"/>
      <c r="BJ15" s="957" t="n"/>
      <c r="BK15" s="957" t="n"/>
      <c r="BL15" s="957" t="n"/>
      <c r="BM15" s="958" t="n"/>
    </row>
    <row r="16">
      <c r="B16" s="829" t="inlineStr">
        <is>
          <t>Employment</t>
        </is>
      </c>
      <c r="D16" s="829" t="inlineStr">
        <is>
          <t>Unemployment</t>
        </is>
      </c>
      <c r="F16" s="829" t="inlineStr">
        <is>
          <t>Activity</t>
        </is>
      </c>
      <c r="H16" s="830" t="inlineStr">
        <is>
          <t>Inactivity</t>
        </is>
      </c>
      <c r="I16" s="960" t="n"/>
      <c r="J16" s="831" t="inlineStr">
        <is>
          <t>Employment</t>
        </is>
      </c>
      <c r="L16" s="829" t="inlineStr">
        <is>
          <t>Unemployment</t>
        </is>
      </c>
      <c r="N16" s="829" t="inlineStr">
        <is>
          <t>Activity</t>
        </is>
      </c>
      <c r="P16" s="830" t="inlineStr">
        <is>
          <t>Inactivity</t>
        </is>
      </c>
      <c r="Q16" s="960" t="n"/>
      <c r="R16" s="831" t="inlineStr">
        <is>
          <t>Employment</t>
        </is>
      </c>
      <c r="T16" s="829" t="inlineStr">
        <is>
          <t>Unemployment</t>
        </is>
      </c>
      <c r="V16" s="829" t="inlineStr">
        <is>
          <t>Activity</t>
        </is>
      </c>
      <c r="X16" s="830" t="inlineStr">
        <is>
          <t>Inactivity</t>
        </is>
      </c>
      <c r="Y16" s="960" t="n"/>
      <c r="Z16" s="831" t="inlineStr">
        <is>
          <t>Employment</t>
        </is>
      </c>
      <c r="AB16" s="829" t="inlineStr">
        <is>
          <t>Unemployment</t>
        </is>
      </c>
      <c r="AD16" s="829" t="inlineStr">
        <is>
          <t>Activity</t>
        </is>
      </c>
      <c r="AF16" s="830" t="inlineStr">
        <is>
          <t>Inactivity</t>
        </is>
      </c>
      <c r="AG16" s="960" t="n"/>
      <c r="AH16" s="831" t="inlineStr">
        <is>
          <t>Employment</t>
        </is>
      </c>
      <c r="AJ16" s="829" t="inlineStr">
        <is>
          <t>Unemployment</t>
        </is>
      </c>
      <c r="AL16" s="829" t="inlineStr">
        <is>
          <t>Activity</t>
        </is>
      </c>
      <c r="AN16" s="830" t="inlineStr">
        <is>
          <t>Inactivity</t>
        </is>
      </c>
      <c r="AO16" s="960" t="n"/>
      <c r="AP16" s="831" t="inlineStr">
        <is>
          <t>Employment</t>
        </is>
      </c>
      <c r="AR16" s="829" t="inlineStr">
        <is>
          <t>Unemployment</t>
        </is>
      </c>
      <c r="AT16" s="829" t="inlineStr">
        <is>
          <t>Activity</t>
        </is>
      </c>
      <c r="AV16" s="830" t="inlineStr">
        <is>
          <t>Inactivity</t>
        </is>
      </c>
      <c r="AW16" s="960" t="n"/>
      <c r="AX16" s="831" t="inlineStr">
        <is>
          <t>Employment</t>
        </is>
      </c>
      <c r="AZ16" s="829" t="inlineStr">
        <is>
          <t>Unemployment</t>
        </is>
      </c>
      <c r="BB16" s="829" t="inlineStr">
        <is>
          <t>Activity</t>
        </is>
      </c>
      <c r="BD16" s="830" t="inlineStr">
        <is>
          <t>Inactivity</t>
        </is>
      </c>
      <c r="BE16" s="960" t="n"/>
      <c r="BF16" s="831" t="inlineStr">
        <is>
          <t>Employment</t>
        </is>
      </c>
      <c r="BH16" s="829" t="inlineStr">
        <is>
          <t>Unemployment</t>
        </is>
      </c>
      <c r="BJ16" s="829" t="inlineStr">
        <is>
          <t>Activity</t>
        </is>
      </c>
      <c r="BL16" s="830" t="inlineStr">
        <is>
          <t>Inactivity</t>
        </is>
      </c>
      <c r="BM16" s="960" t="n"/>
    </row>
    <row r="17" customFormat="1" s="125">
      <c r="B17" s="128" t="inlineStr">
        <is>
          <t>level</t>
        </is>
      </c>
      <c r="C17" s="128" t="inlineStr">
        <is>
          <t>rate (%)</t>
        </is>
      </c>
      <c r="D17" s="128" t="inlineStr">
        <is>
          <t>level</t>
        </is>
      </c>
      <c r="E17" s="128" t="inlineStr">
        <is>
          <t>rate (%)</t>
        </is>
      </c>
      <c r="F17" s="128" t="inlineStr">
        <is>
          <t>level</t>
        </is>
      </c>
      <c r="G17" s="128" t="inlineStr">
        <is>
          <t>rate (%)</t>
        </is>
      </c>
      <c r="H17" s="128" t="inlineStr">
        <is>
          <t>level</t>
        </is>
      </c>
      <c r="I17" s="127" t="inlineStr">
        <is>
          <t>rate (%)</t>
        </is>
      </c>
      <c r="J17" s="129" t="inlineStr">
        <is>
          <t>level</t>
        </is>
      </c>
      <c r="K17" s="128" t="inlineStr">
        <is>
          <t>rate (%)</t>
        </is>
      </c>
      <c r="L17" s="128" t="inlineStr">
        <is>
          <t>level</t>
        </is>
      </c>
      <c r="M17" s="128" t="inlineStr">
        <is>
          <t>rate (%)</t>
        </is>
      </c>
      <c r="N17" s="128" t="inlineStr">
        <is>
          <t>level</t>
        </is>
      </c>
      <c r="O17" s="128" t="inlineStr">
        <is>
          <t>rate (%)</t>
        </is>
      </c>
      <c r="P17" s="128" t="inlineStr">
        <is>
          <t>level</t>
        </is>
      </c>
      <c r="Q17" s="127" t="inlineStr">
        <is>
          <t>rate (%)</t>
        </is>
      </c>
      <c r="R17" s="129" t="inlineStr">
        <is>
          <t>level</t>
        </is>
      </c>
      <c r="S17" s="128" t="inlineStr">
        <is>
          <t>rate (%)</t>
        </is>
      </c>
      <c r="T17" s="128" t="inlineStr">
        <is>
          <t>level</t>
        </is>
      </c>
      <c r="U17" s="128" t="inlineStr">
        <is>
          <t>rate (%)</t>
        </is>
      </c>
      <c r="V17" s="128" t="inlineStr">
        <is>
          <t>level</t>
        </is>
      </c>
      <c r="W17" s="128" t="inlineStr">
        <is>
          <t>rate (%)</t>
        </is>
      </c>
      <c r="X17" s="128" t="inlineStr">
        <is>
          <t>level</t>
        </is>
      </c>
      <c r="Y17" s="127" t="inlineStr">
        <is>
          <t>rate (%)</t>
        </is>
      </c>
      <c r="Z17" s="129" t="inlineStr">
        <is>
          <t>level</t>
        </is>
      </c>
      <c r="AA17" s="128" t="inlineStr">
        <is>
          <t>rate (%)</t>
        </is>
      </c>
      <c r="AB17" s="128" t="inlineStr">
        <is>
          <t>level</t>
        </is>
      </c>
      <c r="AC17" s="128" t="inlineStr">
        <is>
          <t>rate (%)</t>
        </is>
      </c>
      <c r="AD17" s="128" t="inlineStr">
        <is>
          <t>level</t>
        </is>
      </c>
      <c r="AE17" s="128" t="inlineStr">
        <is>
          <t>rate (%)</t>
        </is>
      </c>
      <c r="AF17" s="128" t="inlineStr">
        <is>
          <t>level</t>
        </is>
      </c>
      <c r="AG17" s="127" t="inlineStr">
        <is>
          <t>rate (%)</t>
        </is>
      </c>
      <c r="AH17" s="129" t="inlineStr">
        <is>
          <t>level</t>
        </is>
      </c>
      <c r="AI17" s="128" t="inlineStr">
        <is>
          <t>rate (%)</t>
        </is>
      </c>
      <c r="AJ17" s="128" t="inlineStr">
        <is>
          <t>level</t>
        </is>
      </c>
      <c r="AK17" s="128" t="inlineStr">
        <is>
          <t>rate (%)</t>
        </is>
      </c>
      <c r="AL17" s="128" t="inlineStr">
        <is>
          <t>level</t>
        </is>
      </c>
      <c r="AM17" s="128" t="inlineStr">
        <is>
          <t>rate (%)</t>
        </is>
      </c>
      <c r="AN17" s="128" t="inlineStr">
        <is>
          <t>level</t>
        </is>
      </c>
      <c r="AO17" s="127" t="inlineStr">
        <is>
          <t>rate (%)</t>
        </is>
      </c>
      <c r="AP17" s="129" t="inlineStr">
        <is>
          <t>level</t>
        </is>
      </c>
      <c r="AQ17" s="128" t="inlineStr">
        <is>
          <t>rate (%)</t>
        </is>
      </c>
      <c r="AR17" s="128" t="inlineStr">
        <is>
          <t>level</t>
        </is>
      </c>
      <c r="AS17" s="128" t="inlineStr">
        <is>
          <t>rate (%)</t>
        </is>
      </c>
      <c r="AT17" s="128" t="inlineStr">
        <is>
          <t>level</t>
        </is>
      </c>
      <c r="AU17" s="128" t="inlineStr">
        <is>
          <t>rate (%)</t>
        </is>
      </c>
      <c r="AV17" s="128" t="inlineStr">
        <is>
          <t>level</t>
        </is>
      </c>
      <c r="AW17" s="127" t="inlineStr">
        <is>
          <t>rate (%)</t>
        </is>
      </c>
      <c r="AX17" s="129" t="inlineStr">
        <is>
          <t>level</t>
        </is>
      </c>
      <c r="AY17" s="128" t="inlineStr">
        <is>
          <t>rate (%)</t>
        </is>
      </c>
      <c r="AZ17" s="128" t="inlineStr">
        <is>
          <t>level</t>
        </is>
      </c>
      <c r="BA17" s="128" t="inlineStr">
        <is>
          <t>rate (%)</t>
        </is>
      </c>
      <c r="BB17" s="128" t="inlineStr">
        <is>
          <t>level</t>
        </is>
      </c>
      <c r="BC17" s="128" t="inlineStr">
        <is>
          <t>rate (%)</t>
        </is>
      </c>
      <c r="BD17" s="128" t="inlineStr">
        <is>
          <t>level</t>
        </is>
      </c>
      <c r="BE17" s="127" t="inlineStr">
        <is>
          <t>rate (%)</t>
        </is>
      </c>
      <c r="BF17" s="129" t="inlineStr">
        <is>
          <t>level</t>
        </is>
      </c>
      <c r="BG17" s="128" t="inlineStr">
        <is>
          <t>rate (%)</t>
        </is>
      </c>
      <c r="BH17" s="128" t="inlineStr">
        <is>
          <t>level</t>
        </is>
      </c>
      <c r="BI17" s="128" t="inlineStr">
        <is>
          <t>rate (%)</t>
        </is>
      </c>
      <c r="BJ17" s="128" t="inlineStr">
        <is>
          <t>level</t>
        </is>
      </c>
      <c r="BK17" s="128" t="inlineStr">
        <is>
          <t>rate (%)</t>
        </is>
      </c>
      <c r="BL17" s="128" t="inlineStr">
        <is>
          <t>level</t>
        </is>
      </c>
      <c r="BM17" s="127" t="inlineStr">
        <is>
          <t>rate (%)</t>
        </is>
      </c>
    </row>
    <row r="18">
      <c r="A18" s="722" t="inlineStr">
        <is>
          <t>Mar-May 1992</t>
        </is>
      </c>
      <c r="B18" s="721" t="n">
        <v>25635937.03972311</v>
      </c>
      <c r="C18" s="961" t="n">
        <v>56.97887348988304</v>
      </c>
      <c r="D18" s="721" t="n">
        <v>2795738.361664819</v>
      </c>
      <c r="E18" s="961" t="n">
        <v>9.833181907839103</v>
      </c>
      <c r="F18" s="721" t="n">
        <v>28431675.40138793</v>
      </c>
      <c r="G18" s="961" t="n">
        <v>63.19272953787062</v>
      </c>
      <c r="H18" s="721" t="n">
        <v>16560328.59861207</v>
      </c>
      <c r="I18" s="962" t="n">
        <v>36.80727046212938</v>
      </c>
      <c r="J18" s="718" t="n">
        <v>25157591.09822162</v>
      </c>
      <c r="K18" s="961" t="n">
        <v>69.19450407219939</v>
      </c>
      <c r="L18" s="721" t="n">
        <v>2771842.306338732</v>
      </c>
      <c r="M18" s="961" t="n">
        <v>9.924448756938055</v>
      </c>
      <c r="N18" s="721" t="n">
        <v>27929433.40456035</v>
      </c>
      <c r="O18" s="961" t="n">
        <v>76.81829654917497</v>
      </c>
      <c r="P18" s="721" t="n">
        <v>8428354.595439648</v>
      </c>
      <c r="Q18" s="962" t="n">
        <v>23.18170345082503</v>
      </c>
      <c r="R18" s="718" t="n">
        <v>672842.9821555994</v>
      </c>
      <c r="S18" s="961" t="n">
        <v>48.81563496215357</v>
      </c>
      <c r="T18" s="721" t="n">
        <v>148298.6045245805</v>
      </c>
      <c r="U18" s="961" t="n">
        <v>18.06005284961169</v>
      </c>
      <c r="V18" s="721" t="n">
        <v>821141.5866801798</v>
      </c>
      <c r="W18" s="961" t="n">
        <v>59.57489192976887</v>
      </c>
      <c r="X18" s="721" t="n">
        <v>557193.4133198203</v>
      </c>
      <c r="Y18" s="962" t="n">
        <v>40.42510807023113</v>
      </c>
      <c r="Z18" s="718" t="n">
        <v>3807969.082391031</v>
      </c>
      <c r="AA18" s="961" t="n">
        <v>65.85118242380025</v>
      </c>
      <c r="AB18" s="721" t="n">
        <v>711645.6719797153</v>
      </c>
      <c r="AC18" s="961" t="n">
        <v>15.74571530220602</v>
      </c>
      <c r="AD18" s="721" t="n">
        <v>4519614.754370746</v>
      </c>
      <c r="AE18" s="961" t="n">
        <v>78.15766599882419</v>
      </c>
      <c r="AF18" s="721" t="n">
        <v>1263074.245629254</v>
      </c>
      <c r="AG18" s="962" t="n">
        <v>21.84233400117581</v>
      </c>
      <c r="AH18" s="718" t="n">
        <v>6569244.999934627</v>
      </c>
      <c r="AI18" s="961" t="n">
        <v>73.76162510634209</v>
      </c>
      <c r="AJ18" s="721" t="n">
        <v>766486.7554906978</v>
      </c>
      <c r="AK18" s="961" t="n">
        <v>10.44867480226254</v>
      </c>
      <c r="AL18" s="721" t="n">
        <v>7335731.755425325</v>
      </c>
      <c r="AM18" s="961" t="n">
        <v>82.36798835022232</v>
      </c>
      <c r="AN18" s="721" t="n">
        <v>1570315.244574675</v>
      </c>
      <c r="AO18" s="962" t="n">
        <v>17.63201164977768</v>
      </c>
      <c r="AP18" s="718" t="n">
        <v>9130969.331806535</v>
      </c>
      <c r="AQ18" s="961" t="n">
        <v>79.56399491721548</v>
      </c>
      <c r="AR18" s="721" t="n">
        <v>715160.3682469714</v>
      </c>
      <c r="AS18" s="961" t="n">
        <v>7.263365302237336</v>
      </c>
      <c r="AT18" s="721" t="n">
        <v>9846129.700053506</v>
      </c>
      <c r="AU18" s="961" t="n">
        <v>85.79564610741154</v>
      </c>
      <c r="AV18" s="721" t="n">
        <v>1630128.299946495</v>
      </c>
      <c r="AW18" s="962" t="n">
        <v>14.20435389258846</v>
      </c>
      <c r="AX18" s="718" t="n">
        <v>4976564.701933829</v>
      </c>
      <c r="AY18" s="961" t="n">
        <v>56.45910545314045</v>
      </c>
      <c r="AZ18" s="721" t="n">
        <v>430250.9060967665</v>
      </c>
      <c r="BA18" s="961" t="n">
        <v>7.957565733473996</v>
      </c>
      <c r="BB18" s="721" t="n">
        <v>5406815.608030597</v>
      </c>
      <c r="BC18" s="961" t="n">
        <v>61.340300159438</v>
      </c>
      <c r="BD18" s="721" t="n">
        <v>3407643.391969405</v>
      </c>
      <c r="BE18" s="962" t="n">
        <v>38.659699840562</v>
      </c>
      <c r="BF18" s="718" t="n">
        <v>478345.9415014895</v>
      </c>
      <c r="BG18" s="961" t="n">
        <v>5.540120162635374</v>
      </c>
      <c r="BH18" s="717" t="n">
        <v>23896.05532608693</v>
      </c>
      <c r="BI18" s="963" t="n">
        <v>4.757876775942064</v>
      </c>
      <c r="BJ18" s="721" t="n">
        <v>502241.9968275764</v>
      </c>
      <c r="BK18" s="961" t="n">
        <v>5.816880152495332</v>
      </c>
      <c r="BL18" s="721" t="n">
        <v>8131974.003172424</v>
      </c>
      <c r="BM18" s="962" t="n">
        <v>94.18311984750467</v>
      </c>
    </row>
    <row r="19">
      <c r="A19" s="722" t="inlineStr">
        <is>
          <t>Apr-Jun 1992</t>
        </is>
      </c>
      <c r="B19" s="721" t="n">
        <v>25605420.66567693</v>
      </c>
      <c r="C19" s="961" t="n">
        <v>56.90618904535543</v>
      </c>
      <c r="D19" s="721" t="n">
        <v>2777367.653750759</v>
      </c>
      <c r="E19" s="961" t="n">
        <v>9.785393959513426</v>
      </c>
      <c r="F19" s="721" t="n">
        <v>28382788.31942768</v>
      </c>
      <c r="G19" s="961" t="n">
        <v>63.0786870806896</v>
      </c>
      <c r="H19" s="721" t="n">
        <v>16613056.76390564</v>
      </c>
      <c r="I19" s="962" t="n">
        <v>36.9213129193104</v>
      </c>
      <c r="J19" s="718" t="n">
        <v>25121755.10712168</v>
      </c>
      <c r="K19" s="961" t="n">
        <v>69.09527377876968</v>
      </c>
      <c r="L19" s="721" t="n">
        <v>2755380.323222652</v>
      </c>
      <c r="M19" s="961" t="n">
        <v>9.884015271610059</v>
      </c>
      <c r="N19" s="721" t="n">
        <v>27877135.43034433</v>
      </c>
      <c r="O19" s="961" t="n">
        <v>76.67371553118262</v>
      </c>
      <c r="P19" s="721" t="n">
        <v>8481002.73632233</v>
      </c>
      <c r="Q19" s="962" t="n">
        <v>23.32628446881738</v>
      </c>
      <c r="R19" s="718" t="n">
        <v>664951.7494564347</v>
      </c>
      <c r="S19" s="961" t="n">
        <v>48.40496783521715</v>
      </c>
      <c r="T19" s="721" t="n">
        <v>154422.8952980506</v>
      </c>
      <c r="U19" s="961" t="n">
        <v>18.84643322644202</v>
      </c>
      <c r="V19" s="721" t="n">
        <v>819374.6447544855</v>
      </c>
      <c r="W19" s="961" t="n">
        <v>59.64613726748583</v>
      </c>
      <c r="X19" s="721" t="n">
        <v>554351.6052455142</v>
      </c>
      <c r="Y19" s="962" t="n">
        <v>40.35386273251417</v>
      </c>
      <c r="Z19" s="718" t="n">
        <v>3773820.322813518</v>
      </c>
      <c r="AA19" s="961" t="n">
        <v>65.44936045129231</v>
      </c>
      <c r="AB19" s="721" t="n">
        <v>703256.6689307438</v>
      </c>
      <c r="AC19" s="961" t="n">
        <v>15.70794226294411</v>
      </c>
      <c r="AD19" s="721" t="n">
        <v>4477076.991744262</v>
      </c>
      <c r="AE19" s="961" t="n">
        <v>77.6459398529073</v>
      </c>
      <c r="AF19" s="721" t="n">
        <v>1288938.59158907</v>
      </c>
      <c r="AG19" s="962" t="n">
        <v>22.3540601470927</v>
      </c>
      <c r="AH19" s="718" t="n">
        <v>6562285.833652964</v>
      </c>
      <c r="AI19" s="961" t="n">
        <v>73.60793413412117</v>
      </c>
      <c r="AJ19" s="721" t="n">
        <v>774481.1417618303</v>
      </c>
      <c r="AK19" s="961" t="n">
        <v>10.55616383015959</v>
      </c>
      <c r="AL19" s="721" t="n">
        <v>7336766.975414795</v>
      </c>
      <c r="AM19" s="961" t="n">
        <v>82.29514440139928</v>
      </c>
      <c r="AN19" s="721" t="n">
        <v>1578421.191251868</v>
      </c>
      <c r="AO19" s="962" t="n">
        <v>17.70485559860072</v>
      </c>
      <c r="AP19" s="718" t="n">
        <v>9154912.854228357</v>
      </c>
      <c r="AQ19" s="961" t="n">
        <v>79.68874802790252</v>
      </c>
      <c r="AR19" s="721" t="n">
        <v>691103.9622819795</v>
      </c>
      <c r="AS19" s="961" t="n">
        <v>7.01912230256502</v>
      </c>
      <c r="AT19" s="721" t="n">
        <v>9846016.816510336</v>
      </c>
      <c r="AU19" s="961" t="n">
        <v>85.70444805566818</v>
      </c>
      <c r="AV19" s="721" t="n">
        <v>1642321.35015633</v>
      </c>
      <c r="AW19" s="962" t="n">
        <v>14.29555194433182</v>
      </c>
      <c r="AX19" s="718" t="n">
        <v>4965784.346970403</v>
      </c>
      <c r="AY19" s="961" t="n">
        <v>56.33417562562355</v>
      </c>
      <c r="AZ19" s="721" t="n">
        <v>432115.6549500475</v>
      </c>
      <c r="BA19" s="961" t="n">
        <v>8.005254910174523</v>
      </c>
      <c r="BB19" s="721" t="n">
        <v>5397900.00192045</v>
      </c>
      <c r="BC19" s="961" t="n">
        <v>61.23629732395884</v>
      </c>
      <c r="BD19" s="721" t="n">
        <v>3416969.998079548</v>
      </c>
      <c r="BE19" s="962" t="n">
        <v>38.76370267604116</v>
      </c>
      <c r="BF19" s="718" t="n">
        <v>483665.5585552474</v>
      </c>
      <c r="BG19" s="961" t="n">
        <v>5.599467118084348</v>
      </c>
      <c r="BH19" s="717" t="n">
        <v>21987.33052810661</v>
      </c>
      <c r="BI19" s="963" t="n">
        <v>4.348305132393324</v>
      </c>
      <c r="BJ19" s="721" t="n">
        <v>505652.889083354</v>
      </c>
      <c r="BK19" s="961" t="n">
        <v>5.854017668829264</v>
      </c>
      <c r="BL19" s="721" t="n">
        <v>8132054.027583311</v>
      </c>
      <c r="BM19" s="962" t="n">
        <v>94.14598233117074</v>
      </c>
    </row>
    <row r="20">
      <c r="A20" s="722" t="inlineStr">
        <is>
          <t>May-Jul 1992</t>
        </is>
      </c>
      <c r="B20" s="721" t="n">
        <v>25541631.02414252</v>
      </c>
      <c r="C20" s="961" t="n">
        <v>56.75988114329304</v>
      </c>
      <c r="D20" s="721" t="n">
        <v>2802624.90908127</v>
      </c>
      <c r="E20" s="961" t="n">
        <v>9.887805542272732</v>
      </c>
      <c r="F20" s="721" t="n">
        <v>28344255.93322379</v>
      </c>
      <c r="G20" s="961" t="n">
        <v>62.98801342577425</v>
      </c>
      <c r="H20" s="721" t="n">
        <v>16655188.23344288</v>
      </c>
      <c r="I20" s="962" t="n">
        <v>37.01198657422575</v>
      </c>
      <c r="J20" s="718" t="n">
        <v>25071012.34047591</v>
      </c>
      <c r="K20" s="961" t="n">
        <v>68.95566992438664</v>
      </c>
      <c r="L20" s="721" t="n">
        <v>2780378.713564765</v>
      </c>
      <c r="M20" s="961" t="n">
        <v>9.982907884816001</v>
      </c>
      <c r="N20" s="721" t="n">
        <v>27851391.05404067</v>
      </c>
      <c r="O20" s="961" t="n">
        <v>76.60286319419473</v>
      </c>
      <c r="P20" s="721" t="n">
        <v>8506768.27929266</v>
      </c>
      <c r="Q20" s="962" t="n">
        <v>23.39713680580527</v>
      </c>
      <c r="R20" s="718" t="n">
        <v>657021.6600240057</v>
      </c>
      <c r="S20" s="961" t="n">
        <v>47.98841742586824</v>
      </c>
      <c r="T20" s="721" t="n">
        <v>160526.3288098027</v>
      </c>
      <c r="U20" s="961" t="n">
        <v>19.63509555430324</v>
      </c>
      <c r="V20" s="721" t="n">
        <v>817547.9888338083</v>
      </c>
      <c r="W20" s="961" t="n">
        <v>59.71315185012683</v>
      </c>
      <c r="X20" s="721" t="n">
        <v>551577.5111661917</v>
      </c>
      <c r="Y20" s="962" t="n">
        <v>40.28684814987317</v>
      </c>
      <c r="Z20" s="718" t="n">
        <v>3732657.648883261</v>
      </c>
      <c r="AA20" s="961" t="n">
        <v>64.92241104751463</v>
      </c>
      <c r="AB20" s="721" t="n">
        <v>704380.248490572</v>
      </c>
      <c r="AC20" s="961" t="n">
        <v>15.87501086946939</v>
      </c>
      <c r="AD20" s="721" t="n">
        <v>4437037.897373833</v>
      </c>
      <c r="AE20" s="961" t="n">
        <v>77.17375267268</v>
      </c>
      <c r="AF20" s="721" t="n">
        <v>1312375.269292835</v>
      </c>
      <c r="AG20" s="962" t="n">
        <v>22.82624732732</v>
      </c>
      <c r="AH20" s="718" t="n">
        <v>6563532.709305763</v>
      </c>
      <c r="AI20" s="961" t="n">
        <v>73.5467483628961</v>
      </c>
      <c r="AJ20" s="721" t="n">
        <v>774921.4221932207</v>
      </c>
      <c r="AK20" s="961" t="n">
        <v>10.55973653724987</v>
      </c>
      <c r="AL20" s="721" t="n">
        <v>7338454.131498983</v>
      </c>
      <c r="AM20" s="961" t="n">
        <v>82.23002204541433</v>
      </c>
      <c r="AN20" s="721" t="n">
        <v>1585846.20183435</v>
      </c>
      <c r="AO20" s="962" t="n">
        <v>17.76997795458567</v>
      </c>
      <c r="AP20" s="718" t="n">
        <v>9147971.294127829</v>
      </c>
      <c r="AQ20" s="961" t="n">
        <v>79.54905446905111</v>
      </c>
      <c r="AR20" s="721" t="n">
        <v>702795.5562853497</v>
      </c>
      <c r="AS20" s="961" t="n">
        <v>7.134424831665482</v>
      </c>
      <c r="AT20" s="721" t="n">
        <v>9850766.850413181</v>
      </c>
      <c r="AU20" s="961" t="n">
        <v>85.66043372353541</v>
      </c>
      <c r="AV20" s="721" t="n">
        <v>1649019.482920154</v>
      </c>
      <c r="AW20" s="962" t="n">
        <v>14.33956627646459</v>
      </c>
      <c r="AX20" s="718" t="n">
        <v>4969829.028135054</v>
      </c>
      <c r="AY20" s="961" t="n">
        <v>56.37581374123285</v>
      </c>
      <c r="AZ20" s="721" t="n">
        <v>437755.1577858197</v>
      </c>
      <c r="BA20" s="961" t="n">
        <v>8.095207448190159</v>
      </c>
      <c r="BB20" s="721" t="n">
        <v>5407584.185920874</v>
      </c>
      <c r="BC20" s="961" t="n">
        <v>61.34153853777745</v>
      </c>
      <c r="BD20" s="721" t="n">
        <v>3407949.814079129</v>
      </c>
      <c r="BE20" s="962" t="n">
        <v>38.65846146222255</v>
      </c>
      <c r="BF20" s="718" t="n">
        <v>470618.68366661</v>
      </c>
      <c r="BG20" s="961" t="n">
        <v>5.446165619390551</v>
      </c>
      <c r="BH20" s="717" t="n">
        <v>22246.19551650493</v>
      </c>
      <c r="BI20" s="963" t="n">
        <v>4.513649979153773</v>
      </c>
      <c r="BJ20" s="721" t="n">
        <v>492864.8791831149</v>
      </c>
      <c r="BK20" s="961" t="n">
        <v>5.703606450766589</v>
      </c>
      <c r="BL20" s="721" t="n">
        <v>8148419.954150219</v>
      </c>
      <c r="BM20" s="962" t="n">
        <v>94.29639354923341</v>
      </c>
    </row>
    <row r="21">
      <c r="A21" s="722" t="inlineStr">
        <is>
          <t>Jun-Aug 1992</t>
        </is>
      </c>
      <c r="B21" s="721" t="n">
        <v>25525069.83952133</v>
      </c>
      <c r="C21" s="961" t="n">
        <v>56.72162207822451</v>
      </c>
      <c r="D21" s="721" t="n">
        <v>2816125.839176409</v>
      </c>
      <c r="E21" s="961" t="n">
        <v>9.936510340292772</v>
      </c>
      <c r="F21" s="721" t="n">
        <v>28341195.67869774</v>
      </c>
      <c r="G21" s="961" t="n">
        <v>62.97959616326163</v>
      </c>
      <c r="H21" s="721" t="n">
        <v>16659403.57130226</v>
      </c>
      <c r="I21" s="962" t="n">
        <v>37.02040383673837</v>
      </c>
      <c r="J21" s="718" t="n">
        <v>25060700.48454688</v>
      </c>
      <c r="K21" s="961" t="n">
        <v>68.931148810274</v>
      </c>
      <c r="L21" s="721" t="n">
        <v>2794467.297623717</v>
      </c>
      <c r="M21" s="961" t="n">
        <v>10.03213234785248</v>
      </c>
      <c r="N21" s="721" t="n">
        <v>27855167.78217059</v>
      </c>
      <c r="O21" s="961" t="n">
        <v>76.61751979805716</v>
      </c>
      <c r="P21" s="721" t="n">
        <v>8500965.717829408</v>
      </c>
      <c r="Q21" s="962" t="n">
        <v>23.38248020194284</v>
      </c>
      <c r="R21" s="718" t="n">
        <v>655096.25007221</v>
      </c>
      <c r="S21" s="961" t="n">
        <v>48.01386481188458</v>
      </c>
      <c r="T21" s="721" t="n">
        <v>155254.8596907901</v>
      </c>
      <c r="U21" s="961" t="n">
        <v>19.15896181547735</v>
      </c>
      <c r="V21" s="721" t="n">
        <v>810351.1097630002</v>
      </c>
      <c r="W21" s="961" t="n">
        <v>59.39293444288922</v>
      </c>
      <c r="X21" s="721" t="n">
        <v>554038.640237</v>
      </c>
      <c r="Y21" s="962" t="n">
        <v>40.60706555711078</v>
      </c>
      <c r="Z21" s="718" t="n">
        <v>3719998.31268919</v>
      </c>
      <c r="AA21" s="961" t="n">
        <v>64.88501089182073</v>
      </c>
      <c r="AB21" s="721" t="n">
        <v>714329.9898200064</v>
      </c>
      <c r="AC21" s="961" t="n">
        <v>16.10909118785359</v>
      </c>
      <c r="AD21" s="721" t="n">
        <v>4434328.302509196</v>
      </c>
      <c r="AE21" s="961" t="n">
        <v>77.34450825549541</v>
      </c>
      <c r="AF21" s="721" t="n">
        <v>1298888.447490805</v>
      </c>
      <c r="AG21" s="962" t="n">
        <v>22.65549174450459</v>
      </c>
      <c r="AH21" s="718" t="n">
        <v>6566665.206528176</v>
      </c>
      <c r="AI21" s="961" t="n">
        <v>73.54222660110106</v>
      </c>
      <c r="AJ21" s="721" t="n">
        <v>775662.2435214121</v>
      </c>
      <c r="AK21" s="961" t="n">
        <v>10.56425566413786</v>
      </c>
      <c r="AL21" s="721" t="n">
        <v>7342327.450049588</v>
      </c>
      <c r="AM21" s="961" t="n">
        <v>82.22912119445731</v>
      </c>
      <c r="AN21" s="721" t="n">
        <v>1586781.049950413</v>
      </c>
      <c r="AO21" s="962" t="n">
        <v>17.77087880554269</v>
      </c>
      <c r="AP21" s="718" t="n">
        <v>9143812.71713616</v>
      </c>
      <c r="AQ21" s="961" t="n">
        <v>79.45250608004559</v>
      </c>
      <c r="AR21" s="721" t="n">
        <v>703958.0770916587</v>
      </c>
      <c r="AS21" s="961" t="n">
        <v>7.148400300952143</v>
      </c>
      <c r="AT21" s="721" t="n">
        <v>9847770.79422782</v>
      </c>
      <c r="AU21" s="961" t="n">
        <v>85.56934542600062</v>
      </c>
      <c r="AV21" s="721" t="n">
        <v>1660755.705772182</v>
      </c>
      <c r="AW21" s="962" t="n">
        <v>14.43065457399938</v>
      </c>
      <c r="AX21" s="718" t="n">
        <v>4975127.998121142</v>
      </c>
      <c r="AY21" s="961" t="n">
        <v>56.40164280575187</v>
      </c>
      <c r="AZ21" s="721" t="n">
        <v>445262.1274998499</v>
      </c>
      <c r="BA21" s="961" t="n">
        <v>8.214577127856421</v>
      </c>
      <c r="BB21" s="721" t="n">
        <v>5420390.125620992</v>
      </c>
      <c r="BC21" s="961" t="n">
        <v>61.44945574235567</v>
      </c>
      <c r="BD21" s="721" t="n">
        <v>3400501.874379008</v>
      </c>
      <c r="BE21" s="962" t="n">
        <v>38.55054425764433</v>
      </c>
      <c r="BF21" s="718" t="n">
        <v>464369.3549744571</v>
      </c>
      <c r="BG21" s="961" t="n">
        <v>5.371868758626952</v>
      </c>
      <c r="BH21" s="717" t="n">
        <v>21658.54155269122</v>
      </c>
      <c r="BI21" s="963" t="n">
        <v>4.456234242406583</v>
      </c>
      <c r="BJ21" s="721" t="n">
        <v>486027.8965271483</v>
      </c>
      <c r="BK21" s="961" t="n">
        <v>5.622416822313724</v>
      </c>
      <c r="BL21" s="721" t="n">
        <v>8158437.853472852</v>
      </c>
      <c r="BM21" s="962" t="n">
        <v>94.37758317768628</v>
      </c>
    </row>
    <row r="22">
      <c r="A22" s="722" t="inlineStr">
        <is>
          <t>Jul-Sep 1992</t>
        </is>
      </c>
      <c r="B22" s="721" t="n">
        <v>25509004.98281585</v>
      </c>
      <c r="C22" s="961" t="n">
        <v>56.68228255341471</v>
      </c>
      <c r="D22" s="721" t="n">
        <v>2814524.837473295</v>
      </c>
      <c r="E22" s="961" t="n">
        <v>9.937055357617014</v>
      </c>
      <c r="F22" s="721" t="n">
        <v>28323529.82028915</v>
      </c>
      <c r="G22" s="961" t="n">
        <v>62.93629725131197</v>
      </c>
      <c r="H22" s="721" t="n">
        <v>16679959.51304418</v>
      </c>
      <c r="I22" s="962" t="n">
        <v>37.06370274868803</v>
      </c>
      <c r="J22" s="718" t="n">
        <v>25051021.95136868</v>
      </c>
      <c r="K22" s="961" t="n">
        <v>68.90426738498446</v>
      </c>
      <c r="L22" s="721" t="n">
        <v>2793342.42712404</v>
      </c>
      <c r="M22" s="961" t="n">
        <v>10.03198488984596</v>
      </c>
      <c r="N22" s="721" t="n">
        <v>27844364.37849272</v>
      </c>
      <c r="O22" s="961" t="n">
        <v>76.58751535267309</v>
      </c>
      <c r="P22" s="721" t="n">
        <v>8511906.288173938</v>
      </c>
      <c r="Q22" s="962" t="n">
        <v>23.41248464732691</v>
      </c>
      <c r="R22" s="718" t="n">
        <v>648817.4486898736</v>
      </c>
      <c r="S22" s="961" t="n">
        <v>47.72018313009458</v>
      </c>
      <c r="T22" s="721" t="n">
        <v>146301.3687860322</v>
      </c>
      <c r="U22" s="961" t="n">
        <v>18.39993791751326</v>
      </c>
      <c r="V22" s="721" t="n">
        <v>795118.8174759056</v>
      </c>
      <c r="W22" s="961" t="n">
        <v>58.48057208811417</v>
      </c>
      <c r="X22" s="721" t="n">
        <v>564510.1825240939</v>
      </c>
      <c r="Y22" s="962" t="n">
        <v>41.51942791188583</v>
      </c>
      <c r="Z22" s="718" t="n">
        <v>3700258.390052817</v>
      </c>
      <c r="AA22" s="961" t="n">
        <v>64.72422711205594</v>
      </c>
      <c r="AB22" s="721" t="n">
        <v>723869.6092711664</v>
      </c>
      <c r="AC22" s="961" t="n">
        <v>16.36185954343489</v>
      </c>
      <c r="AD22" s="721" t="n">
        <v>4424127.999323983</v>
      </c>
      <c r="AE22" s="961" t="n">
        <v>77.38601881717882</v>
      </c>
      <c r="AF22" s="721" t="n">
        <v>1292832.334009348</v>
      </c>
      <c r="AG22" s="962" t="n">
        <v>22.61398118282118</v>
      </c>
      <c r="AH22" s="718" t="n">
        <v>6586437.235234363</v>
      </c>
      <c r="AI22" s="961" t="n">
        <v>73.720371449087</v>
      </c>
      <c r="AJ22" s="721" t="n">
        <v>762085.4259297764</v>
      </c>
      <c r="AK22" s="961" t="n">
        <v>10.37059366989893</v>
      </c>
      <c r="AL22" s="721" t="n">
        <v>7348522.661164139</v>
      </c>
      <c r="AM22" s="961" t="n">
        <v>82.2502061182668</v>
      </c>
      <c r="AN22" s="721" t="n">
        <v>1585829.005502525</v>
      </c>
      <c r="AO22" s="962" t="n">
        <v>17.7497938817332</v>
      </c>
      <c r="AP22" s="718" t="n">
        <v>9154876.469743323</v>
      </c>
      <c r="AQ22" s="961" t="n">
        <v>79.48052405482365</v>
      </c>
      <c r="AR22" s="721" t="n">
        <v>712240.9756558227</v>
      </c>
      <c r="AS22" s="961" t="n">
        <v>7.218328753023279</v>
      </c>
      <c r="AT22" s="721" t="n">
        <v>9867117.445399147</v>
      </c>
      <c r="AU22" s="961" t="n">
        <v>85.6640357805729</v>
      </c>
      <c r="AV22" s="721" t="n">
        <v>1651272.221267518</v>
      </c>
      <c r="AW22" s="962" t="n">
        <v>14.3359642194271</v>
      </c>
      <c r="AX22" s="718" t="n">
        <v>4960632.407648305</v>
      </c>
      <c r="AY22" s="961" t="n">
        <v>56.19877791905581</v>
      </c>
      <c r="AZ22" s="721" t="n">
        <v>448845.0474812421</v>
      </c>
      <c r="BA22" s="961" t="n">
        <v>8.297382717726718</v>
      </c>
      <c r="BB22" s="721" t="n">
        <v>5409477.455129547</v>
      </c>
      <c r="BC22" s="961" t="n">
        <v>61.28372295642144</v>
      </c>
      <c r="BD22" s="721" t="n">
        <v>3417462.544870452</v>
      </c>
      <c r="BE22" s="962" t="n">
        <v>38.71627704357856</v>
      </c>
      <c r="BF22" s="718" t="n">
        <v>457983.0314471662</v>
      </c>
      <c r="BG22" s="961" t="n">
        <v>5.296304500921215</v>
      </c>
      <c r="BH22" s="717" t="n">
        <v>21182.41034925511</v>
      </c>
      <c r="BI22" s="963" t="n">
        <v>4.420688242841747</v>
      </c>
      <c r="BJ22" s="721" t="n">
        <v>479165.4417964213</v>
      </c>
      <c r="BK22" s="961" t="n">
        <v>5.541266623030017</v>
      </c>
      <c r="BL22" s="721" t="n">
        <v>8168053.224870244</v>
      </c>
      <c r="BM22" s="962" t="n">
        <v>94.45873337696999</v>
      </c>
    </row>
    <row r="23">
      <c r="A23" s="722" t="inlineStr">
        <is>
          <t>Aug-Oct 1992</t>
        </is>
      </c>
      <c r="B23" s="721" t="n">
        <v>25454432.11679338</v>
      </c>
      <c r="C23" s="961" t="n">
        <v>56.55781035163197</v>
      </c>
      <c r="D23" s="721" t="n">
        <v>2849869.08113703</v>
      </c>
      <c r="E23" s="961" t="n">
        <v>10.06867847119084</v>
      </c>
      <c r="F23" s="721" t="n">
        <v>28304301.1979304</v>
      </c>
      <c r="G23" s="961" t="n">
        <v>62.89000249319575</v>
      </c>
      <c r="H23" s="721" t="n">
        <v>16701741.21873627</v>
      </c>
      <c r="I23" s="962" t="n">
        <v>37.10999750680425</v>
      </c>
      <c r="J23" s="718" t="n">
        <v>24999843.44495082</v>
      </c>
      <c r="K23" s="961" t="n">
        <v>68.76454172054304</v>
      </c>
      <c r="L23" s="721" t="n">
        <v>2829973.020799742</v>
      </c>
      <c r="M23" s="961" t="n">
        <v>10.168852619932</v>
      </c>
      <c r="N23" s="721" t="n">
        <v>27829816.46575056</v>
      </c>
      <c r="O23" s="961" t="n">
        <v>76.54866238055057</v>
      </c>
      <c r="P23" s="721" t="n">
        <v>8525902.367582776</v>
      </c>
      <c r="Q23" s="962" t="n">
        <v>23.45133761944943</v>
      </c>
      <c r="R23" s="718" t="n">
        <v>628524.2123738453</v>
      </c>
      <c r="S23" s="961" t="n">
        <v>46.39108855790315</v>
      </c>
      <c r="T23" s="721" t="n">
        <v>135175.2070790527</v>
      </c>
      <c r="U23" s="961" t="n">
        <v>17.70005366455431</v>
      </c>
      <c r="V23" s="721" t="n">
        <v>763699.419452898</v>
      </c>
      <c r="W23" s="961" t="n">
        <v>56.36830960839037</v>
      </c>
      <c r="X23" s="721" t="n">
        <v>591138.8305471023</v>
      </c>
      <c r="Y23" s="962" t="n">
        <v>43.63169039160963</v>
      </c>
      <c r="Z23" s="718" t="n">
        <v>3693704.76946933</v>
      </c>
      <c r="AA23" s="961" t="n">
        <v>64.79422284511321</v>
      </c>
      <c r="AB23" s="721" t="n">
        <v>740436.8174434362</v>
      </c>
      <c r="AC23" s="961" t="n">
        <v>16.6985379905056</v>
      </c>
      <c r="AD23" s="721" t="n">
        <v>4434141.586912766</v>
      </c>
      <c r="AE23" s="961" t="n">
        <v>77.78281590991548</v>
      </c>
      <c r="AF23" s="721" t="n">
        <v>1266528.329753902</v>
      </c>
      <c r="AG23" s="962" t="n">
        <v>22.21718409008452</v>
      </c>
      <c r="AH23" s="718" t="n">
        <v>6575853.748001892</v>
      </c>
      <c r="AI23" s="961" t="n">
        <v>73.56021769881002</v>
      </c>
      <c r="AJ23" s="721" t="n">
        <v>775080.1869154618</v>
      </c>
      <c r="AK23" s="961" t="n">
        <v>10.54396888582805</v>
      </c>
      <c r="AL23" s="721" t="n">
        <v>7350933.934917355</v>
      </c>
      <c r="AM23" s="961" t="n">
        <v>82.2305849953546</v>
      </c>
      <c r="AN23" s="721" t="n">
        <v>1588481.89841598</v>
      </c>
      <c r="AO23" s="962" t="n">
        <v>17.7694150046454</v>
      </c>
      <c r="AP23" s="718" t="n">
        <v>9157510.731168158</v>
      </c>
      <c r="AQ23" s="961" t="n">
        <v>79.43795782332842</v>
      </c>
      <c r="AR23" s="721" t="n">
        <v>727787.2080780263</v>
      </c>
      <c r="AS23" s="961" t="n">
        <v>7.362319401508344</v>
      </c>
      <c r="AT23" s="721" t="n">
        <v>9885297.939246183</v>
      </c>
      <c r="AU23" s="961" t="n">
        <v>85.75123784416277</v>
      </c>
      <c r="AV23" s="721" t="n">
        <v>1642579.894087151</v>
      </c>
      <c r="AW23" s="962" t="n">
        <v>14.24876215583723</v>
      </c>
      <c r="AX23" s="718" t="n">
        <v>4944249.983937595</v>
      </c>
      <c r="AY23" s="961" t="n">
        <v>55.97527955869612</v>
      </c>
      <c r="AZ23" s="721" t="n">
        <v>451493.6012837652</v>
      </c>
      <c r="BA23" s="961" t="n">
        <v>8.367588158199005</v>
      </c>
      <c r="BB23" s="721" t="n">
        <v>5395743.585221361</v>
      </c>
      <c r="BC23" s="961" t="n">
        <v>61.08676879021235</v>
      </c>
      <c r="BD23" s="721" t="n">
        <v>3437173.41477864</v>
      </c>
      <c r="BE23" s="962" t="n">
        <v>38.91323120978765</v>
      </c>
      <c r="BF23" s="718" t="n">
        <v>454588.6718425542</v>
      </c>
      <c r="BG23" s="961" t="n">
        <v>5.255163780444178</v>
      </c>
      <c r="BH23" s="717" t="n">
        <v>19896.06033728841</v>
      </c>
      <c r="BI23" s="963" t="n">
        <v>4.193192949725358</v>
      </c>
      <c r="BJ23" s="721" t="n">
        <v>474484.7321798427</v>
      </c>
      <c r="BK23" s="961" t="n">
        <v>5.485167434592126</v>
      </c>
      <c r="BL23" s="721" t="n">
        <v>8175838.851153491</v>
      </c>
      <c r="BM23" s="962" t="n">
        <v>94.51483256540787</v>
      </c>
    </row>
    <row r="24">
      <c r="A24" s="722" t="inlineStr">
        <is>
          <t>Sep-Nov 1992</t>
        </is>
      </c>
      <c r="B24" s="721" t="n">
        <v>25406419.09858323</v>
      </c>
      <c r="C24" s="961" t="n">
        <v>56.44960629533869</v>
      </c>
      <c r="D24" s="721" t="n">
        <v>2898811.33516454</v>
      </c>
      <c r="E24" s="961" t="n">
        <v>10.24125679509871</v>
      </c>
      <c r="F24" s="721" t="n">
        <v>28305230.43374777</v>
      </c>
      <c r="G24" s="961" t="n">
        <v>62.89037065333626</v>
      </c>
      <c r="H24" s="721" t="n">
        <v>16702026.06625222</v>
      </c>
      <c r="I24" s="962" t="n">
        <v>37.10962934666374</v>
      </c>
      <c r="J24" s="718" t="n">
        <v>24962923.29770146</v>
      </c>
      <c r="K24" s="961" t="n">
        <v>68.66612795843244</v>
      </c>
      <c r="L24" s="721" t="n">
        <v>2880096.339617993</v>
      </c>
      <c r="M24" s="961" t="n">
        <v>10.34405167662795</v>
      </c>
      <c r="N24" s="721" t="n">
        <v>27843019.63731945</v>
      </c>
      <c r="O24" s="961" t="n">
        <v>76.58847989735906</v>
      </c>
      <c r="P24" s="721" t="n">
        <v>8511037.362680539</v>
      </c>
      <c r="Q24" s="962" t="n">
        <v>23.41152010264094</v>
      </c>
      <c r="R24" s="718" t="n">
        <v>623263.7776963646</v>
      </c>
      <c r="S24" s="961" t="n">
        <v>46.16243839655006</v>
      </c>
      <c r="T24" s="721" t="n">
        <v>136924.8310543426</v>
      </c>
      <c r="U24" s="961" t="n">
        <v>18.01195512247476</v>
      </c>
      <c r="V24" s="721" t="n">
        <v>760188.6087507072</v>
      </c>
      <c r="W24" s="961" t="n">
        <v>56.3038653568433</v>
      </c>
      <c r="X24" s="721" t="n">
        <v>589964.8912492924</v>
      </c>
      <c r="Y24" s="962" t="n">
        <v>43.6961346431567</v>
      </c>
      <c r="Z24" s="718" t="n">
        <v>3682049.985260301</v>
      </c>
      <c r="AA24" s="961" t="n">
        <v>64.77453788753786</v>
      </c>
      <c r="AB24" s="721" t="n">
        <v>750677.6492929441</v>
      </c>
      <c r="AC24" s="961" t="n">
        <v>16.93489226455939</v>
      </c>
      <c r="AD24" s="721" t="n">
        <v>4432727.634553245</v>
      </c>
      <c r="AE24" s="961" t="n">
        <v>77.98044167214282</v>
      </c>
      <c r="AF24" s="721" t="n">
        <v>1251681.865446754</v>
      </c>
      <c r="AG24" s="962" t="n">
        <v>22.01955832785718</v>
      </c>
      <c r="AH24" s="718" t="n">
        <v>6571774.920989713</v>
      </c>
      <c r="AI24" s="961" t="n">
        <v>73.47512013895135</v>
      </c>
      <c r="AJ24" s="721" t="n">
        <v>787965.6826478408</v>
      </c>
      <c r="AK24" s="961" t="n">
        <v>10.70643280903662</v>
      </c>
      <c r="AL24" s="721" t="n">
        <v>7359740.603637554</v>
      </c>
      <c r="AM24" s="961" t="n">
        <v>82.284897389996</v>
      </c>
      <c r="AN24" s="721" t="n">
        <v>1584477.396362446</v>
      </c>
      <c r="AO24" s="962" t="n">
        <v>17.715102610004</v>
      </c>
      <c r="AP24" s="718" t="n">
        <v>9161864.54121921</v>
      </c>
      <c r="AQ24" s="961" t="n">
        <v>79.41539059756424</v>
      </c>
      <c r="AR24" s="721" t="n">
        <v>730505.3836340196</v>
      </c>
      <c r="AS24" s="961" t="n">
        <v>7.384533627262811</v>
      </c>
      <c r="AT24" s="721" t="n">
        <v>9892369.92485323</v>
      </c>
      <c r="AU24" s="961" t="n">
        <v>85.74743907022142</v>
      </c>
      <c r="AV24" s="721" t="n">
        <v>1644266.075146768</v>
      </c>
      <c r="AW24" s="962" t="n">
        <v>14.25256092977858</v>
      </c>
      <c r="AX24" s="718" t="n">
        <v>4923970.072535873</v>
      </c>
      <c r="AY24" s="961" t="n">
        <v>55.70958962618541</v>
      </c>
      <c r="AZ24" s="721" t="n">
        <v>474022.7929888458</v>
      </c>
      <c r="BA24" s="961" t="n">
        <v>8.781463866250736</v>
      </c>
      <c r="BB24" s="721" t="n">
        <v>5397992.865524719</v>
      </c>
      <c r="BC24" s="961" t="n">
        <v>61.07266350394087</v>
      </c>
      <c r="BD24" s="721" t="n">
        <v>3440647.13447528</v>
      </c>
      <c r="BE24" s="962" t="n">
        <v>38.92733649605913</v>
      </c>
      <c r="BF24" s="718" t="n">
        <v>443495.8008817678</v>
      </c>
      <c r="BG24" s="961" t="n">
        <v>5.125223345211997</v>
      </c>
      <c r="BH24" s="717" t="n">
        <v>18714.99554654735</v>
      </c>
      <c r="BI24" s="963" t="n">
        <v>4.049017394480072</v>
      </c>
      <c r="BJ24" s="721" t="n">
        <v>462210.7964283151</v>
      </c>
      <c r="BK24" s="961" t="n">
        <v>5.341501677250307</v>
      </c>
      <c r="BL24" s="721" t="n">
        <v>8190988.703571686</v>
      </c>
      <c r="BM24" s="962" t="n">
        <v>94.65849832274969</v>
      </c>
    </row>
    <row r="25">
      <c r="A25" s="722" t="inlineStr">
        <is>
          <t>Oct-Dec 1992</t>
        </is>
      </c>
      <c r="B25" s="721" t="n">
        <v>25335707.76036243</v>
      </c>
      <c r="C25" s="961" t="n">
        <v>56.28937729025711</v>
      </c>
      <c r="D25" s="721" t="n">
        <v>2931640.310575964</v>
      </c>
      <c r="E25" s="961" t="n">
        <v>10.37111901413199</v>
      </c>
      <c r="F25" s="721" t="n">
        <v>28267348.07093839</v>
      </c>
      <c r="G25" s="961" t="n">
        <v>62.80272237152261</v>
      </c>
      <c r="H25" s="721" t="n">
        <v>16742401.51239493</v>
      </c>
      <c r="I25" s="962" t="n">
        <v>37.19727762847739</v>
      </c>
      <c r="J25" s="718" t="n">
        <v>24904857.80671448</v>
      </c>
      <c r="K25" s="961" t="n">
        <v>68.507651094096</v>
      </c>
      <c r="L25" s="721" t="n">
        <v>2912254.185354348</v>
      </c>
      <c r="M25" s="961" t="n">
        <v>10.46929022029564</v>
      </c>
      <c r="N25" s="721" t="n">
        <v>27817111.99206883</v>
      </c>
      <c r="O25" s="961" t="n">
        <v>76.51860603212369</v>
      </c>
      <c r="P25" s="721" t="n">
        <v>8536284.174597835</v>
      </c>
      <c r="Q25" s="962" t="n">
        <v>23.48139396787631</v>
      </c>
      <c r="R25" s="718" t="n">
        <v>613179.3014960084</v>
      </c>
      <c r="S25" s="961" t="n">
        <v>45.57619667075222</v>
      </c>
      <c r="T25" s="721" t="n">
        <v>143304.8520562428</v>
      </c>
      <c r="U25" s="961" t="n">
        <v>18.9435365411583</v>
      </c>
      <c r="V25" s="721" t="n">
        <v>756484.1535522512</v>
      </c>
      <c r="W25" s="961" t="n">
        <v>56.22771426968879</v>
      </c>
      <c r="X25" s="721" t="n">
        <v>588909.5964477486</v>
      </c>
      <c r="Y25" s="962" t="n">
        <v>43.77228573031121</v>
      </c>
      <c r="Z25" s="718" t="n">
        <v>3657106.430226775</v>
      </c>
      <c r="AA25" s="961" t="n">
        <v>64.5201683872715</v>
      </c>
      <c r="AB25" s="721" t="n">
        <v>749834.8799468235</v>
      </c>
      <c r="AC25" s="961" t="n">
        <v>17.01485967638824</v>
      </c>
      <c r="AD25" s="721" t="n">
        <v>4406941.310173599</v>
      </c>
      <c r="AE25" s="961" t="n">
        <v>77.74906222447343</v>
      </c>
      <c r="AF25" s="721" t="n">
        <v>1261218.773159734</v>
      </c>
      <c r="AG25" s="962" t="n">
        <v>22.25093777552657</v>
      </c>
      <c r="AH25" s="718" t="n">
        <v>6566330.444857005</v>
      </c>
      <c r="AI25" s="961" t="n">
        <v>73.37146747253401</v>
      </c>
      <c r="AJ25" s="721" t="n">
        <v>796807.5843258572</v>
      </c>
      <c r="AK25" s="961" t="n">
        <v>10.82157608845321</v>
      </c>
      <c r="AL25" s="721" t="n">
        <v>7363138.029182862</v>
      </c>
      <c r="AM25" s="961" t="n">
        <v>82.27490939434948</v>
      </c>
      <c r="AN25" s="721" t="n">
        <v>1586295.137483803</v>
      </c>
      <c r="AO25" s="962" t="n">
        <v>17.72509060565052</v>
      </c>
      <c r="AP25" s="718" t="n">
        <v>9151189.420253314</v>
      </c>
      <c r="AQ25" s="961" t="n">
        <v>79.25756389717579</v>
      </c>
      <c r="AR25" s="721" t="n">
        <v>741700.0899037067</v>
      </c>
      <c r="AS25" s="961" t="n">
        <v>7.497304899061125</v>
      </c>
      <c r="AT25" s="721" t="n">
        <v>9892889.510157023</v>
      </c>
      <c r="AU25" s="961" t="n">
        <v>85.68135643041536</v>
      </c>
      <c r="AV25" s="721" t="n">
        <v>1653250.656509644</v>
      </c>
      <c r="AW25" s="962" t="n">
        <v>14.31864356958464</v>
      </c>
      <c r="AX25" s="718" t="n">
        <v>4917052.209881376</v>
      </c>
      <c r="AY25" s="961" t="n">
        <v>55.59591425680716</v>
      </c>
      <c r="AZ25" s="721" t="n">
        <v>480606.7791217177</v>
      </c>
      <c r="BA25" s="961" t="n">
        <v>8.903985600069968</v>
      </c>
      <c r="BB25" s="721" t="n">
        <v>5397658.989003094</v>
      </c>
      <c r="BC25" s="961" t="n">
        <v>61.03001829775976</v>
      </c>
      <c r="BD25" s="721" t="n">
        <v>3446610.010996905</v>
      </c>
      <c r="BE25" s="962" t="n">
        <v>38.96998170224024</v>
      </c>
      <c r="BF25" s="718" t="n">
        <v>430849.9536479547</v>
      </c>
      <c r="BG25" s="961" t="n">
        <v>4.977268520696139</v>
      </c>
      <c r="BH25" s="717" t="n">
        <v>19386.12522161611</v>
      </c>
      <c r="BI25" s="963" t="n">
        <v>4.305768935774712</v>
      </c>
      <c r="BJ25" s="721" t="n">
        <v>450236.0788695709</v>
      </c>
      <c r="BK25" s="961" t="n">
        <v>5.201221082340522</v>
      </c>
      <c r="BL25" s="721" t="n">
        <v>8206117.337797094</v>
      </c>
      <c r="BM25" s="962" t="n">
        <v>94.79877891765948</v>
      </c>
    </row>
    <row r="26">
      <c r="A26" s="722" t="inlineStr">
        <is>
          <t>Nov-Jan 1993</t>
        </is>
      </c>
      <c r="B26" s="721" t="n">
        <v>25301163.58996148</v>
      </c>
      <c r="C26" s="961" t="n">
        <v>56.21009758696814</v>
      </c>
      <c r="D26" s="721" t="n">
        <v>2982756.298484552</v>
      </c>
      <c r="E26" s="961" t="n">
        <v>10.54576703034365</v>
      </c>
      <c r="F26" s="721" t="n">
        <v>28283919.88844603</v>
      </c>
      <c r="G26" s="961" t="n">
        <v>62.83671070773709</v>
      </c>
      <c r="H26" s="721" t="n">
        <v>16727856.77822063</v>
      </c>
      <c r="I26" s="962" t="n">
        <v>37.16328929226291</v>
      </c>
      <c r="J26" s="718" t="n">
        <v>24869382.74584916</v>
      </c>
      <c r="K26" s="961" t="n">
        <v>68.41149708596329</v>
      </c>
      <c r="L26" s="721" t="n">
        <v>2964559.613513134</v>
      </c>
      <c r="M26" s="961" t="n">
        <v>10.65087933012827</v>
      </c>
      <c r="N26" s="721" t="n">
        <v>27833942.3593623</v>
      </c>
      <c r="O26" s="961" t="n">
        <v>76.5665029191848</v>
      </c>
      <c r="P26" s="721" t="n">
        <v>8518693.973971041</v>
      </c>
      <c r="Q26" s="962" t="n">
        <v>23.4334970808152</v>
      </c>
      <c r="R26" s="718" t="n">
        <v>601737.2169776878</v>
      </c>
      <c r="S26" s="961" t="n">
        <v>44.88894585593216</v>
      </c>
      <c r="T26" s="721" t="n">
        <v>148625.81936907</v>
      </c>
      <c r="U26" s="961" t="n">
        <v>19.80718827684724</v>
      </c>
      <c r="V26" s="721" t="n">
        <v>750363.0363467579</v>
      </c>
      <c r="W26" s="961" t="n">
        <v>55.97627130334441</v>
      </c>
      <c r="X26" s="721" t="n">
        <v>590138.9636532422</v>
      </c>
      <c r="Y26" s="962" t="n">
        <v>44.02372869665559</v>
      </c>
      <c r="Z26" s="718" t="n">
        <v>3642900.075355981</v>
      </c>
      <c r="AA26" s="961" t="n">
        <v>64.45328460133433</v>
      </c>
      <c r="AB26" s="721" t="n">
        <v>758732.7722017677</v>
      </c>
      <c r="AC26" s="961" t="n">
        <v>17.23752976404544</v>
      </c>
      <c r="AD26" s="721" t="n">
        <v>4401632.847557749</v>
      </c>
      <c r="AE26" s="961" t="n">
        <v>77.87742973062427</v>
      </c>
      <c r="AF26" s="721" t="n">
        <v>1250367.819108918</v>
      </c>
      <c r="AG26" s="962" t="n">
        <v>22.12257026937573</v>
      </c>
      <c r="AH26" s="718" t="n">
        <v>6577421.707824979</v>
      </c>
      <c r="AI26" s="961" t="n">
        <v>73.45590234544589</v>
      </c>
      <c r="AJ26" s="721" t="n">
        <v>802411.9697510097</v>
      </c>
      <c r="AK26" s="961" t="n">
        <v>10.87303596270984</v>
      </c>
      <c r="AL26" s="721" t="n">
        <v>7379833.677575989</v>
      </c>
      <c r="AM26" s="961" t="n">
        <v>82.41714854632815</v>
      </c>
      <c r="AN26" s="721" t="n">
        <v>1574411.655757344</v>
      </c>
      <c r="AO26" s="962" t="n">
        <v>17.58285145367185</v>
      </c>
      <c r="AP26" s="718" t="n">
        <v>9134290.603187149</v>
      </c>
      <c r="AQ26" s="961" t="n">
        <v>79.04859412547451</v>
      </c>
      <c r="AR26" s="721" t="n">
        <v>755263.8620287809</v>
      </c>
      <c r="AS26" s="961" t="n">
        <v>7.636985717458106</v>
      </c>
      <c r="AT26" s="721" t="n">
        <v>9889554.465215929</v>
      </c>
      <c r="AU26" s="961" t="n">
        <v>85.58468423698463</v>
      </c>
      <c r="AV26" s="721" t="n">
        <v>1665730.868117404</v>
      </c>
      <c r="AW26" s="962" t="n">
        <v>14.41531576301537</v>
      </c>
      <c r="AX26" s="718" t="n">
        <v>4913033.142503362</v>
      </c>
      <c r="AY26" s="961" t="n">
        <v>55.51071652974789</v>
      </c>
      <c r="AZ26" s="721" t="n">
        <v>499525.190162506</v>
      </c>
      <c r="BA26" s="961" t="n">
        <v>9.22900335591345</v>
      </c>
      <c r="BB26" s="721" t="n">
        <v>5412558.332665868</v>
      </c>
      <c r="BC26" s="961" t="n">
        <v>61.15468440586328</v>
      </c>
      <c r="BD26" s="721" t="n">
        <v>3438044.667334132</v>
      </c>
      <c r="BE26" s="962" t="n">
        <v>38.84531559413672</v>
      </c>
      <c r="BF26" s="718" t="n">
        <v>431780.8441123229</v>
      </c>
      <c r="BG26" s="961" t="n">
        <v>4.986416982413185</v>
      </c>
      <c r="BH26" s="717" t="n">
        <v>18196.68497141737</v>
      </c>
      <c r="BI26" s="963" t="n">
        <v>4.043909705551317</v>
      </c>
      <c r="BJ26" s="721" t="n">
        <v>449977.5290837403</v>
      </c>
      <c r="BK26" s="961" t="n">
        <v>5.196561226194166</v>
      </c>
      <c r="BL26" s="721" t="n">
        <v>8209162.804249594</v>
      </c>
      <c r="BM26" s="962" t="n">
        <v>94.80343877380584</v>
      </c>
    </row>
    <row r="27">
      <c r="A27" s="722" t="inlineStr">
        <is>
          <t>Dec-Feb 1993</t>
        </is>
      </c>
      <c r="B27" s="721" t="n">
        <v>25274285.84973403</v>
      </c>
      <c r="C27" s="961" t="n">
        <v>56.14741600093181</v>
      </c>
      <c r="D27" s="721" t="n">
        <v>3023283.177939596</v>
      </c>
      <c r="E27" s="961" t="n">
        <v>10.68389717499399</v>
      </c>
      <c r="F27" s="721" t="n">
        <v>28297569.02767362</v>
      </c>
      <c r="G27" s="961" t="n">
        <v>62.86371015419194</v>
      </c>
      <c r="H27" s="721" t="n">
        <v>16716587.72232638</v>
      </c>
      <c r="I27" s="962" t="n">
        <v>37.13628984580806</v>
      </c>
      <c r="J27" s="718" t="n">
        <v>24839004.25966523</v>
      </c>
      <c r="K27" s="961" t="n">
        <v>68.3296542813201</v>
      </c>
      <c r="L27" s="721" t="n">
        <v>3005600.822581329</v>
      </c>
      <c r="M27" s="961" t="n">
        <v>10.79419447215529</v>
      </c>
      <c r="N27" s="721" t="n">
        <v>27844605.08224656</v>
      </c>
      <c r="O27" s="961" t="n">
        <v>76.59776611735397</v>
      </c>
      <c r="P27" s="721" t="n">
        <v>8507114.417753441</v>
      </c>
      <c r="Q27" s="962" t="n">
        <v>23.40223388264603</v>
      </c>
      <c r="R27" s="718" t="n">
        <v>589709.1867912411</v>
      </c>
      <c r="S27" s="961" t="n">
        <v>44.14379985895022</v>
      </c>
      <c r="T27" s="721" t="n">
        <v>147847.448296851</v>
      </c>
      <c r="U27" s="961" t="n">
        <v>20.04557226702902</v>
      </c>
      <c r="V27" s="721" t="n">
        <v>737556.6350880919</v>
      </c>
      <c r="W27" s="961" t="n">
        <v>55.21120106866395</v>
      </c>
      <c r="X27" s="721" t="n">
        <v>598325.6149119081</v>
      </c>
      <c r="Y27" s="962" t="n">
        <v>44.78879893133605</v>
      </c>
      <c r="Z27" s="718" t="n">
        <v>3626688.367846622</v>
      </c>
      <c r="AA27" s="961" t="n">
        <v>64.35081193272717</v>
      </c>
      <c r="AB27" s="721" t="n">
        <v>774878.0787529396</v>
      </c>
      <c r="AC27" s="961" t="n">
        <v>17.60459800286721</v>
      </c>
      <c r="AD27" s="721" t="n">
        <v>4401566.446599562</v>
      </c>
      <c r="AE27" s="961" t="n">
        <v>78.10000360817034</v>
      </c>
      <c r="AF27" s="721" t="n">
        <v>1234241.803400439</v>
      </c>
      <c r="AG27" s="962" t="n">
        <v>21.89999639182966</v>
      </c>
      <c r="AH27" s="718" t="n">
        <v>6573950.241893818</v>
      </c>
      <c r="AI27" s="961" t="n">
        <v>73.37298162802995</v>
      </c>
      <c r="AJ27" s="721" t="n">
        <v>815460.8140518933</v>
      </c>
      <c r="AK27" s="961" t="n">
        <v>11.03553189662866</v>
      </c>
      <c r="AL27" s="721" t="n">
        <v>7389411.055945711</v>
      </c>
      <c r="AM27" s="961" t="n">
        <v>82.47447907267313</v>
      </c>
      <c r="AN27" s="721" t="n">
        <v>1570222.444054289</v>
      </c>
      <c r="AO27" s="962" t="n">
        <v>17.52552092732687</v>
      </c>
      <c r="AP27" s="718" t="n">
        <v>9123860.833032718</v>
      </c>
      <c r="AQ27" s="961" t="n">
        <v>78.89539601101524</v>
      </c>
      <c r="AR27" s="721" t="n">
        <v>770251.4106624611</v>
      </c>
      <c r="AS27" s="961" t="n">
        <v>7.784947165454769</v>
      </c>
      <c r="AT27" s="721" t="n">
        <v>9894112.243695179</v>
      </c>
      <c r="AU27" s="961" t="n">
        <v>85.55587573383656</v>
      </c>
      <c r="AV27" s="721" t="n">
        <v>1670391.256304821</v>
      </c>
      <c r="AW27" s="962" t="n">
        <v>14.44412426616344</v>
      </c>
      <c r="AX27" s="718" t="n">
        <v>4924795.63010083</v>
      </c>
      <c r="AY27" s="961" t="n">
        <v>55.61038492904871</v>
      </c>
      <c r="AZ27" s="721" t="n">
        <v>497163.0708171843</v>
      </c>
      <c r="BA27" s="961" t="n">
        <v>9.169436696981988</v>
      </c>
      <c r="BB27" s="721" t="n">
        <v>5421958.700918015</v>
      </c>
      <c r="BC27" s="961" t="n">
        <v>61.22430920474206</v>
      </c>
      <c r="BD27" s="721" t="n">
        <v>3433933.299081986</v>
      </c>
      <c r="BE27" s="962" t="n">
        <v>38.77569079525794</v>
      </c>
      <c r="BF27" s="718" t="n">
        <v>435281.5900687972</v>
      </c>
      <c r="BG27" s="961" t="n">
        <v>5.024932100590942</v>
      </c>
      <c r="BH27" s="717" t="n">
        <v>17682.355358267</v>
      </c>
      <c r="BI27" s="963" t="n">
        <v>3.903700401937221</v>
      </c>
      <c r="BJ27" s="721" t="n">
        <v>452963.9454270642</v>
      </c>
      <c r="BK27" s="961" t="n">
        <v>5.22905889363948</v>
      </c>
      <c r="BL27" s="721" t="n">
        <v>8209473.304572936</v>
      </c>
      <c r="BM27" s="962" t="n">
        <v>94.77094110636052</v>
      </c>
    </row>
    <row r="28">
      <c r="A28" s="722" t="inlineStr">
        <is>
          <t>Jan-Mar 1993</t>
        </is>
      </c>
      <c r="B28" s="721" t="n">
        <v>25282289.15250978</v>
      </c>
      <c r="C28" s="961" t="n">
        <v>56.16338877621533</v>
      </c>
      <c r="D28" s="721" t="n">
        <v>3003526.829351812</v>
      </c>
      <c r="E28" s="961" t="n">
        <v>10.61849101782263</v>
      </c>
      <c r="F28" s="721" t="n">
        <v>28285815.98186158</v>
      </c>
      <c r="G28" s="961" t="n">
        <v>62.8355790988204</v>
      </c>
      <c r="H28" s="721" t="n">
        <v>16729788.85147174</v>
      </c>
      <c r="I28" s="962" t="n">
        <v>37.1644209011796</v>
      </c>
      <c r="J28" s="718" t="n">
        <v>24847112.93889282</v>
      </c>
      <c r="K28" s="961" t="n">
        <v>68.3541676835887</v>
      </c>
      <c r="L28" s="721" t="n">
        <v>2984739.794144888</v>
      </c>
      <c r="M28" s="961" t="n">
        <v>10.72418650233034</v>
      </c>
      <c r="N28" s="721" t="n">
        <v>27831852.73303771</v>
      </c>
      <c r="O28" s="961" t="n">
        <v>76.56515802611301</v>
      </c>
      <c r="P28" s="721" t="n">
        <v>8518692.933628954</v>
      </c>
      <c r="Q28" s="962" t="n">
        <v>23.43484197388699</v>
      </c>
      <c r="R28" s="718" t="n">
        <v>587790.9872266245</v>
      </c>
      <c r="S28" s="961" t="n">
        <v>44.1562490521717</v>
      </c>
      <c r="T28" s="721" t="n">
        <v>143512.7466899091</v>
      </c>
      <c r="U28" s="961" t="n">
        <v>19.62423272766836</v>
      </c>
      <c r="V28" s="721" t="n">
        <v>731303.7339165336</v>
      </c>
      <c r="W28" s="961" t="n">
        <v>54.93726598286786</v>
      </c>
      <c r="X28" s="721" t="n">
        <v>599857.7660834661</v>
      </c>
      <c r="Y28" s="962" t="n">
        <v>45.06273401713214</v>
      </c>
      <c r="Z28" s="718" t="n">
        <v>3602671.453000228</v>
      </c>
      <c r="AA28" s="961" t="n">
        <v>64.10992892011296</v>
      </c>
      <c r="AB28" s="721" t="n">
        <v>780912.5245168458</v>
      </c>
      <c r="AC28" s="961" t="n">
        <v>17.81447620308089</v>
      </c>
      <c r="AD28" s="721" t="n">
        <v>4383583.977517074</v>
      </c>
      <c r="AE28" s="961" t="n">
        <v>78.00635191974798</v>
      </c>
      <c r="AF28" s="721" t="n">
        <v>1235937.855816258</v>
      </c>
      <c r="AG28" s="962" t="n">
        <v>21.99364808025202</v>
      </c>
      <c r="AH28" s="718" t="n">
        <v>6591842.379445178</v>
      </c>
      <c r="AI28" s="961" t="n">
        <v>73.53433299309083</v>
      </c>
      <c r="AJ28" s="721" t="n">
        <v>802247.8533978316</v>
      </c>
      <c r="AK28" s="961" t="n">
        <v>10.8498520863921</v>
      </c>
      <c r="AL28" s="721" t="n">
        <v>7394090.23284301</v>
      </c>
      <c r="AM28" s="961" t="n">
        <v>82.48369151821286</v>
      </c>
      <c r="AN28" s="721" t="n">
        <v>1570215.433823656</v>
      </c>
      <c r="AO28" s="962" t="n">
        <v>17.51630848178714</v>
      </c>
      <c r="AP28" s="718" t="n">
        <v>9128037.69969761</v>
      </c>
      <c r="AQ28" s="961" t="n">
        <v>78.86768629099807</v>
      </c>
      <c r="AR28" s="721" t="n">
        <v>765601.8506509778</v>
      </c>
      <c r="AS28" s="961" t="n">
        <v>7.738323664965164</v>
      </c>
      <c r="AT28" s="721" t="n">
        <v>9893639.550348587</v>
      </c>
      <c r="AU28" s="961" t="n">
        <v>85.48260710612014</v>
      </c>
      <c r="AV28" s="721" t="n">
        <v>1680223.116318081</v>
      </c>
      <c r="AW28" s="962" t="n">
        <v>14.51739289387986</v>
      </c>
      <c r="AX28" s="718" t="n">
        <v>4936770.419523181</v>
      </c>
      <c r="AY28" s="961" t="n">
        <v>55.70910504834833</v>
      </c>
      <c r="AZ28" s="721" t="n">
        <v>492464.8188893246</v>
      </c>
      <c r="BA28" s="961" t="n">
        <v>9.070611186729867</v>
      </c>
      <c r="BB28" s="721" t="n">
        <v>5429235.238412505</v>
      </c>
      <c r="BC28" s="961" t="n">
        <v>61.26633619274718</v>
      </c>
      <c r="BD28" s="721" t="n">
        <v>3432458.761587494</v>
      </c>
      <c r="BE28" s="962" t="n">
        <v>38.73366380725282</v>
      </c>
      <c r="BF28" s="718" t="n">
        <v>435176.2136169524</v>
      </c>
      <c r="BG28" s="961" t="n">
        <v>5.02219552396154</v>
      </c>
      <c r="BH28" s="717" t="n">
        <v>18787.0352069229</v>
      </c>
      <c r="BI28" s="963" t="n">
        <v>4.138448487976992</v>
      </c>
      <c r="BJ28" s="721" t="n">
        <v>453963.2488238753</v>
      </c>
      <c r="BK28" s="961" t="n">
        <v>5.239009221889814</v>
      </c>
      <c r="BL28" s="721" t="n">
        <v>8211095.91784279</v>
      </c>
      <c r="BM28" s="962" t="n">
        <v>94.76099077811018</v>
      </c>
    </row>
    <row r="29">
      <c r="A29" s="722" t="inlineStr">
        <is>
          <t>Feb-Apr 1993</t>
        </is>
      </c>
      <c r="B29" s="721" t="n">
        <v>25258217.38619722</v>
      </c>
      <c r="C29" s="961" t="n">
        <v>56.10628994554408</v>
      </c>
      <c r="D29" s="721" t="n">
        <v>2988474.594998896</v>
      </c>
      <c r="E29" s="961" t="n">
        <v>10.57991001915669</v>
      </c>
      <c r="F29" s="721" t="n">
        <v>28246691.98119611</v>
      </c>
      <c r="G29" s="961" t="n">
        <v>62.74461360703604</v>
      </c>
      <c r="H29" s="721" t="n">
        <v>16771820.93547055</v>
      </c>
      <c r="I29" s="962" t="n">
        <v>37.25538639296396</v>
      </c>
      <c r="J29" s="718" t="n">
        <v>24824126.46160305</v>
      </c>
      <c r="K29" s="961" t="n">
        <v>68.29186738741809</v>
      </c>
      <c r="L29" s="721" t="n">
        <v>2969360.946271776</v>
      </c>
      <c r="M29" s="961" t="n">
        <v>10.68365729962501</v>
      </c>
      <c r="N29" s="721" t="n">
        <v>27793487.40787482</v>
      </c>
      <c r="O29" s="961" t="n">
        <v>76.46066254247933</v>
      </c>
      <c r="P29" s="721" t="n">
        <v>8556560.425458515</v>
      </c>
      <c r="Q29" s="962" t="n">
        <v>23.53933745752067</v>
      </c>
      <c r="R29" s="718" t="n">
        <v>576754.2544639627</v>
      </c>
      <c r="S29" s="961" t="n">
        <v>43.48396576602276</v>
      </c>
      <c r="T29" s="721" t="n">
        <v>140457.6574306014</v>
      </c>
      <c r="U29" s="961" t="n">
        <v>19.583843366401</v>
      </c>
      <c r="V29" s="721" t="n">
        <v>717211.9118945641</v>
      </c>
      <c r="W29" s="961" t="n">
        <v>54.07366826065714</v>
      </c>
      <c r="X29" s="721" t="n">
        <v>609148.8381054359</v>
      </c>
      <c r="Y29" s="962" t="n">
        <v>45.92633173934286</v>
      </c>
      <c r="Z29" s="718" t="n">
        <v>3566918.860465568</v>
      </c>
      <c r="AA29" s="961" t="n">
        <v>63.6572920713337</v>
      </c>
      <c r="AB29" s="721" t="n">
        <v>773854.3873322101</v>
      </c>
      <c r="AC29" s="961" t="n">
        <v>17.82756995484187</v>
      </c>
      <c r="AD29" s="721" t="n">
        <v>4340773.247797778</v>
      </c>
      <c r="AE29" s="961" t="n">
        <v>77.46794397628329</v>
      </c>
      <c r="AF29" s="721" t="n">
        <v>1262542.168868889</v>
      </c>
      <c r="AG29" s="962" t="n">
        <v>22.53205602371671</v>
      </c>
      <c r="AH29" s="718" t="n">
        <v>6606869.791360803</v>
      </c>
      <c r="AI29" s="961" t="n">
        <v>73.65973231933192</v>
      </c>
      <c r="AJ29" s="721" t="n">
        <v>795947.0598987744</v>
      </c>
      <c r="AK29" s="961" t="n">
        <v>10.751948560815</v>
      </c>
      <c r="AL29" s="721" t="n">
        <v>7402816.851259576</v>
      </c>
      <c r="AM29" s="961" t="n">
        <v>82.53371488959039</v>
      </c>
      <c r="AN29" s="721" t="n">
        <v>1566628.982073757</v>
      </c>
      <c r="AO29" s="962" t="n">
        <v>17.46628511040961</v>
      </c>
      <c r="AP29" s="718" t="n">
        <v>9125446.374958623</v>
      </c>
      <c r="AQ29" s="961" t="n">
        <v>78.78001247519647</v>
      </c>
      <c r="AR29" s="721" t="n">
        <v>765785.8822709122</v>
      </c>
      <c r="AS29" s="961" t="n">
        <v>7.742067543820911</v>
      </c>
      <c r="AT29" s="721" t="n">
        <v>9891232.257229535</v>
      </c>
      <c r="AU29" s="961" t="n">
        <v>85.39104484334243</v>
      </c>
      <c r="AV29" s="721" t="n">
        <v>1692221.5761038</v>
      </c>
      <c r="AW29" s="962" t="n">
        <v>14.60895515665757</v>
      </c>
      <c r="AX29" s="718" t="n">
        <v>4948137.180354089</v>
      </c>
      <c r="AY29" s="961" t="n">
        <v>55.80099018473461</v>
      </c>
      <c r="AZ29" s="721" t="n">
        <v>493315.9593392779</v>
      </c>
      <c r="BA29" s="961" t="n">
        <v>9.065886385030542</v>
      </c>
      <c r="BB29" s="721" t="n">
        <v>5441453.139693367</v>
      </c>
      <c r="BC29" s="961" t="n">
        <v>61.36419872195106</v>
      </c>
      <c r="BD29" s="721" t="n">
        <v>3426018.860306633</v>
      </c>
      <c r="BE29" s="962" t="n">
        <v>38.63580127804894</v>
      </c>
      <c r="BF29" s="718" t="n">
        <v>434090.9245941741</v>
      </c>
      <c r="BG29" s="961" t="n">
        <v>5.007702291248669</v>
      </c>
      <c r="BH29" s="717" t="n">
        <v>19113.64872712029</v>
      </c>
      <c r="BI29" s="963" t="n">
        <v>4.217443920975148</v>
      </c>
      <c r="BJ29" s="721" t="n">
        <v>453204.5733212945</v>
      </c>
      <c r="BK29" s="961" t="n">
        <v>5.228198636834344</v>
      </c>
      <c r="BL29" s="721" t="n">
        <v>8215260.510012041</v>
      </c>
      <c r="BM29" s="962" t="n">
        <v>94.77180136316565</v>
      </c>
    </row>
    <row r="30">
      <c r="A30" s="722" t="inlineStr">
        <is>
          <t>Mar-May 1993</t>
        </is>
      </c>
      <c r="B30" s="721" t="n">
        <v>25285871.46123015</v>
      </c>
      <c r="C30" s="961" t="n">
        <v>56.1655597043982</v>
      </c>
      <c r="D30" s="721" t="n">
        <v>2952045.22199257</v>
      </c>
      <c r="E30" s="961" t="n">
        <v>10.45418914967795</v>
      </c>
      <c r="F30" s="721" t="n">
        <v>28237916.68322272</v>
      </c>
      <c r="G30" s="961" t="n">
        <v>62.7227104998583</v>
      </c>
      <c r="H30" s="721" t="n">
        <v>16782326.31677728</v>
      </c>
      <c r="I30" s="962" t="n">
        <v>37.2772895001417</v>
      </c>
      <c r="J30" s="718" t="n">
        <v>24859657.88479072</v>
      </c>
      <c r="K30" s="961" t="n">
        <v>68.39125564989621</v>
      </c>
      <c r="L30" s="721" t="n">
        <v>2932579.047914653</v>
      </c>
      <c r="M30" s="961" t="n">
        <v>10.55179205263485</v>
      </c>
      <c r="N30" s="721" t="n">
        <v>27792236.93270537</v>
      </c>
      <c r="O30" s="961" t="n">
        <v>76.4590562732574</v>
      </c>
      <c r="P30" s="721" t="n">
        <v>8556939.067294627</v>
      </c>
      <c r="Q30" s="962" t="n">
        <v>23.5409437267426</v>
      </c>
      <c r="R30" s="718" t="n">
        <v>575351.7456694266</v>
      </c>
      <c r="S30" s="961" t="n">
        <v>43.53375970356324</v>
      </c>
      <c r="T30" s="721" t="n">
        <v>136604.5308854149</v>
      </c>
      <c r="U30" s="961" t="n">
        <v>19.18720789237853</v>
      </c>
      <c r="V30" s="721" t="n">
        <v>711956.2765548415</v>
      </c>
      <c r="W30" s="961" t="n">
        <v>53.869886893139</v>
      </c>
      <c r="X30" s="721" t="n">
        <v>609665.7234451582</v>
      </c>
      <c r="Y30" s="962" t="n">
        <v>46.130113106861</v>
      </c>
      <c r="Z30" s="718" t="n">
        <v>3570707.852156038</v>
      </c>
      <c r="AA30" s="961" t="n">
        <v>63.90901468534967</v>
      </c>
      <c r="AB30" s="721" t="n">
        <v>770435.5581214821</v>
      </c>
      <c r="AC30" s="961" t="n">
        <v>17.74729570779671</v>
      </c>
      <c r="AD30" s="721" t="n">
        <v>4341143.41027752</v>
      </c>
      <c r="AE30" s="961" t="n">
        <v>77.69837506899768</v>
      </c>
      <c r="AF30" s="721" t="n">
        <v>1246030.589722479</v>
      </c>
      <c r="AG30" s="962" t="n">
        <v>22.30162493100232</v>
      </c>
      <c r="AH30" s="718" t="n">
        <v>6631712.490731633</v>
      </c>
      <c r="AI30" s="961" t="n">
        <v>73.89487430954973</v>
      </c>
      <c r="AJ30" s="721" t="n">
        <v>782443.3872130255</v>
      </c>
      <c r="AK30" s="961" t="n">
        <v>10.55337114695157</v>
      </c>
      <c r="AL30" s="721" t="n">
        <v>7414155.877944659</v>
      </c>
      <c r="AM30" s="961" t="n">
        <v>82.61336984644932</v>
      </c>
      <c r="AN30" s="721" t="n">
        <v>1560367.122055342</v>
      </c>
      <c r="AO30" s="962" t="n">
        <v>17.38663015355068</v>
      </c>
      <c r="AP30" s="718" t="n">
        <v>9147484.838175524</v>
      </c>
      <c r="AQ30" s="961" t="n">
        <v>78.90895274707148</v>
      </c>
      <c r="AR30" s="721" t="n">
        <v>746294.2540903512</v>
      </c>
      <c r="AS30" s="961" t="n">
        <v>7.543065669151046</v>
      </c>
      <c r="AT30" s="721" t="n">
        <v>9893779.092265874</v>
      </c>
      <c r="AU30" s="961" t="n">
        <v>85.34671122092666</v>
      </c>
      <c r="AV30" s="721" t="n">
        <v>1698675.907734126</v>
      </c>
      <c r="AW30" s="962" t="n">
        <v>14.65328877907334</v>
      </c>
      <c r="AX30" s="718" t="n">
        <v>4934400.958058096</v>
      </c>
      <c r="AY30" s="961" t="n">
        <v>55.60889676877139</v>
      </c>
      <c r="AZ30" s="721" t="n">
        <v>496801.3176043796</v>
      </c>
      <c r="BA30" s="961" t="n">
        <v>9.147170228414698</v>
      </c>
      <c r="BB30" s="721" t="n">
        <v>5431202.275662476</v>
      </c>
      <c r="BC30" s="961" t="n">
        <v>61.20766618781022</v>
      </c>
      <c r="BD30" s="721" t="n">
        <v>3442199.724337522</v>
      </c>
      <c r="BE30" s="962" t="n">
        <v>38.79233381218978</v>
      </c>
      <c r="BF30" s="718" t="n">
        <v>426213.5764394328</v>
      </c>
      <c r="BG30" s="961" t="n">
        <v>4.915353282813209</v>
      </c>
      <c r="BH30" s="717" t="n">
        <v>19466.17407791698</v>
      </c>
      <c r="BI30" s="963" t="n">
        <v>4.367749276317903</v>
      </c>
      <c r="BJ30" s="721" t="n">
        <v>445679.7505173498</v>
      </c>
      <c r="BK30" s="961" t="n">
        <v>5.139849000328908</v>
      </c>
      <c r="BL30" s="721" t="n">
        <v>8225387.24948265</v>
      </c>
      <c r="BM30" s="962" t="n">
        <v>94.86015099967109</v>
      </c>
    </row>
    <row r="31">
      <c r="A31" s="722" t="inlineStr">
        <is>
          <t>Apr-Jun 1993</t>
        </is>
      </c>
      <c r="B31" s="721" t="n">
        <v>25292830.15622957</v>
      </c>
      <c r="C31" s="961" t="n">
        <v>56.17882486507722</v>
      </c>
      <c r="D31" s="721" t="n">
        <v>2930980.802258606</v>
      </c>
      <c r="E31" s="961" t="n">
        <v>10.3847804485706</v>
      </c>
      <c r="F31" s="721" t="n">
        <v>28223810.95848817</v>
      </c>
      <c r="G31" s="961" t="n">
        <v>62.68893291371861</v>
      </c>
      <c r="H31" s="721" t="n">
        <v>16798188.37484517</v>
      </c>
      <c r="I31" s="962" t="n">
        <v>37.31106708628139</v>
      </c>
      <c r="J31" s="718" t="n">
        <v>24872033.24006305</v>
      </c>
      <c r="K31" s="961" t="n">
        <v>68.42793191891079</v>
      </c>
      <c r="L31" s="721" t="n">
        <v>2910828.103534025</v>
      </c>
      <c r="M31" s="961" t="n">
        <v>10.47706378236259</v>
      </c>
      <c r="N31" s="721" t="n">
        <v>27782861.34359708</v>
      </c>
      <c r="O31" s="961" t="n">
        <v>76.43620150321816</v>
      </c>
      <c r="P31" s="721" t="n">
        <v>8564917.323069595</v>
      </c>
      <c r="Q31" s="962" t="n">
        <v>23.56379849678184</v>
      </c>
      <c r="R31" s="718" t="n">
        <v>574870.8108135473</v>
      </c>
      <c r="S31" s="961" t="n">
        <v>43.65089087294298</v>
      </c>
      <c r="T31" s="721" t="n">
        <v>137667.3522044782</v>
      </c>
      <c r="U31" s="961" t="n">
        <v>19.32069878494292</v>
      </c>
      <c r="V31" s="721" t="n">
        <v>712538.1630180256</v>
      </c>
      <c r="W31" s="961" t="n">
        <v>54.10420047713114</v>
      </c>
      <c r="X31" s="721" t="n">
        <v>604435.6703153081</v>
      </c>
      <c r="Y31" s="962" t="n">
        <v>45.89579952286886</v>
      </c>
      <c r="Z31" s="718" t="n">
        <v>3552352.261752021</v>
      </c>
      <c r="AA31" s="961" t="n">
        <v>63.76818437969975</v>
      </c>
      <c r="AB31" s="721" t="n">
        <v>765299.7605273824</v>
      </c>
      <c r="AC31" s="961" t="n">
        <v>17.72490595764501</v>
      </c>
      <c r="AD31" s="721" t="n">
        <v>4317652.022279404</v>
      </c>
      <c r="AE31" s="961" t="n">
        <v>77.50606076107562</v>
      </c>
      <c r="AF31" s="721" t="n">
        <v>1253076.227720597</v>
      </c>
      <c r="AG31" s="962" t="n">
        <v>22.49393923892438</v>
      </c>
      <c r="AH31" s="718" t="n">
        <v>6647952.986306953</v>
      </c>
      <c r="AI31" s="961" t="n">
        <v>74.03493091011077</v>
      </c>
      <c r="AJ31" s="721" t="n">
        <v>771750.6363535649</v>
      </c>
      <c r="AK31" s="961" t="n">
        <v>10.40136743463123</v>
      </c>
      <c r="AL31" s="721" t="n">
        <v>7419703.622660518</v>
      </c>
      <c r="AM31" s="961" t="n">
        <v>82.62953215954145</v>
      </c>
      <c r="AN31" s="721" t="n">
        <v>1559777.960672817</v>
      </c>
      <c r="AO31" s="962" t="n">
        <v>17.37046784045855</v>
      </c>
      <c r="AP31" s="718" t="n">
        <v>9158080.620508339</v>
      </c>
      <c r="AQ31" s="961" t="n">
        <v>78.93663134706821</v>
      </c>
      <c r="AR31" s="721" t="n">
        <v>751056.9796597916</v>
      </c>
      <c r="AS31" s="961" t="n">
        <v>7.579438392772427</v>
      </c>
      <c r="AT31" s="721" t="n">
        <v>9909137.600168131</v>
      </c>
      <c r="AU31" s="961" t="n">
        <v>85.41024851432535</v>
      </c>
      <c r="AV31" s="721" t="n">
        <v>1692675.733165203</v>
      </c>
      <c r="AW31" s="962" t="n">
        <v>14.58975148567465</v>
      </c>
      <c r="AX31" s="718" t="n">
        <v>4938776.560682191</v>
      </c>
      <c r="AY31" s="961" t="n">
        <v>55.6244848234492</v>
      </c>
      <c r="AZ31" s="721" t="n">
        <v>485053.3747888077</v>
      </c>
      <c r="BA31" s="961" t="n">
        <v>8.943004861133913</v>
      </c>
      <c r="BB31" s="721" t="n">
        <v>5423829.935470998</v>
      </c>
      <c r="BC31" s="961" t="n">
        <v>61.08754713311077</v>
      </c>
      <c r="BD31" s="721" t="n">
        <v>3454951.73119567</v>
      </c>
      <c r="BE31" s="962" t="n">
        <v>38.91245286688923</v>
      </c>
      <c r="BF31" s="718" t="n">
        <v>420796.9161665164</v>
      </c>
      <c r="BG31" s="961" t="n">
        <v>4.851120721237316</v>
      </c>
      <c r="BH31" s="717" t="n">
        <v>20152.69872458064</v>
      </c>
      <c r="BI31" s="963" t="n">
        <v>4.570295118538164</v>
      </c>
      <c r="BJ31" s="721" t="n">
        <v>440949.614891097</v>
      </c>
      <c r="BK31" s="961" t="n">
        <v>5.083449359152</v>
      </c>
      <c r="BL31" s="721" t="n">
        <v>8233271.051775571</v>
      </c>
      <c r="BM31" s="962" t="n">
        <v>94.916550640848</v>
      </c>
    </row>
    <row r="32">
      <c r="A32" s="722" t="inlineStr">
        <is>
          <t>May-Jul 1993</t>
        </is>
      </c>
      <c r="B32" s="721" t="n">
        <v>25293401.33879964</v>
      </c>
      <c r="C32" s="961" t="n">
        <v>56.17726067753497</v>
      </c>
      <c r="D32" s="721" t="n">
        <v>2927004.434041789</v>
      </c>
      <c r="E32" s="961" t="n">
        <v>10.3719431166318</v>
      </c>
      <c r="F32" s="721" t="n">
        <v>28220405.77284142</v>
      </c>
      <c r="G32" s="961" t="n">
        <v>62.67820884551551</v>
      </c>
      <c r="H32" s="721" t="n">
        <v>16803863.89382523</v>
      </c>
      <c r="I32" s="962" t="n">
        <v>37.32179115448449</v>
      </c>
      <c r="J32" s="718" t="n">
        <v>24872003.67395496</v>
      </c>
      <c r="K32" s="961" t="n">
        <v>68.42889793849616</v>
      </c>
      <c r="L32" s="721" t="n">
        <v>2909937.144344918</v>
      </c>
      <c r="M32" s="961" t="n">
        <v>10.47420395636345</v>
      </c>
      <c r="N32" s="721" t="n">
        <v>27781940.81829987</v>
      </c>
      <c r="O32" s="961" t="n">
        <v>76.43483885375635</v>
      </c>
      <c r="P32" s="721" t="n">
        <v>8565281.51503345</v>
      </c>
      <c r="Q32" s="962" t="n">
        <v>23.56516114624365</v>
      </c>
      <c r="R32" s="718" t="n">
        <v>576392.3831299872</v>
      </c>
      <c r="S32" s="961" t="n">
        <v>43.92348569394187</v>
      </c>
      <c r="T32" s="721" t="n">
        <v>137089.0543131514</v>
      </c>
      <c r="U32" s="961" t="n">
        <v>19.21410244454703</v>
      </c>
      <c r="V32" s="721" t="n">
        <v>713481.4374431386</v>
      </c>
      <c r="W32" s="961" t="n">
        <v>54.37023914203832</v>
      </c>
      <c r="X32" s="721" t="n">
        <v>598783.2292235277</v>
      </c>
      <c r="Y32" s="962" t="n">
        <v>45.62976085796168</v>
      </c>
      <c r="Z32" s="718" t="n">
        <v>3536935.1266427</v>
      </c>
      <c r="AA32" s="961" t="n">
        <v>63.68075437858589</v>
      </c>
      <c r="AB32" s="721" t="n">
        <v>761571.4206565162</v>
      </c>
      <c r="AC32" s="961" t="n">
        <v>17.71711668404965</v>
      </c>
      <c r="AD32" s="721" t="n">
        <v>4298506.547299217</v>
      </c>
      <c r="AE32" s="961" t="n">
        <v>77.3924682902325</v>
      </c>
      <c r="AF32" s="721" t="n">
        <v>1255659.952700782</v>
      </c>
      <c r="AG32" s="962" t="n">
        <v>22.6075317097675</v>
      </c>
      <c r="AH32" s="718" t="n">
        <v>6648501.05587302</v>
      </c>
      <c r="AI32" s="961" t="n">
        <v>73.99802099750436</v>
      </c>
      <c r="AJ32" s="721" t="n">
        <v>773351.8222023945</v>
      </c>
      <c r="AK32" s="961" t="n">
        <v>10.41992929403008</v>
      </c>
      <c r="AL32" s="721" t="n">
        <v>7421852.878075414</v>
      </c>
      <c r="AM32" s="961" t="n">
        <v>82.60545053641366</v>
      </c>
      <c r="AN32" s="721" t="n">
        <v>1562848.288591252</v>
      </c>
      <c r="AO32" s="962" t="n">
        <v>17.39454946358634</v>
      </c>
      <c r="AP32" s="718" t="n">
        <v>9170518.865458431</v>
      </c>
      <c r="AQ32" s="961" t="n">
        <v>78.98034421187586</v>
      </c>
      <c r="AR32" s="721" t="n">
        <v>751010.6749471892</v>
      </c>
      <c r="AS32" s="961" t="n">
        <v>7.569505003121582</v>
      </c>
      <c r="AT32" s="721" t="n">
        <v>9921529.54040562</v>
      </c>
      <c r="AU32" s="961" t="n">
        <v>85.44836226890617</v>
      </c>
      <c r="AV32" s="721" t="n">
        <v>1689611.126261044</v>
      </c>
      <c r="AW32" s="962" t="n">
        <v>14.55163773109383</v>
      </c>
      <c r="AX32" s="718" t="n">
        <v>4939656.242850821</v>
      </c>
      <c r="AY32" s="961" t="n">
        <v>55.59577277856721</v>
      </c>
      <c r="AZ32" s="721" t="n">
        <v>486914.1722256672</v>
      </c>
      <c r="BA32" s="961" t="n">
        <v>8.972779029511663</v>
      </c>
      <c r="BB32" s="721" t="n">
        <v>5426570.415076489</v>
      </c>
      <c r="BC32" s="961" t="n">
        <v>61.07598604662637</v>
      </c>
      <c r="BD32" s="721" t="n">
        <v>3458378.918256844</v>
      </c>
      <c r="BE32" s="962" t="n">
        <v>38.92401395337363</v>
      </c>
      <c r="BF32" s="718" t="n">
        <v>421397.6648446803</v>
      </c>
      <c r="BG32" s="961" t="n">
        <v>4.856463825267601</v>
      </c>
      <c r="BH32" s="717" t="n">
        <v>17067.28969687007</v>
      </c>
      <c r="BI32" s="963" t="n">
        <v>3.892509428653258</v>
      </c>
      <c r="BJ32" s="721" t="n">
        <v>438464.9545415505</v>
      </c>
      <c r="BK32" s="961" t="n">
        <v>5.053158496176048</v>
      </c>
      <c r="BL32" s="721" t="n">
        <v>8238582.378791782</v>
      </c>
      <c r="BM32" s="962" t="n">
        <v>94.94684150382395</v>
      </c>
    </row>
    <row r="33">
      <c r="A33" s="722" t="inlineStr">
        <is>
          <t>Jun-Aug 1993</t>
        </is>
      </c>
      <c r="B33" s="721" t="n">
        <v>25278198.83882899</v>
      </c>
      <c r="C33" s="961" t="n">
        <v>56.13809008480051</v>
      </c>
      <c r="D33" s="721" t="n">
        <v>2906235.043010229</v>
      </c>
      <c r="E33" s="961" t="n">
        <v>10.3114898642079</v>
      </c>
      <c r="F33" s="721" t="n">
        <v>28184433.88183922</v>
      </c>
      <c r="G33" s="961" t="n">
        <v>62.59228746224587</v>
      </c>
      <c r="H33" s="721" t="n">
        <v>16844171.11816078</v>
      </c>
      <c r="I33" s="962" t="n">
        <v>37.40771253775413</v>
      </c>
      <c r="J33" s="718" t="n">
        <v>24853560.27104357</v>
      </c>
      <c r="K33" s="961" t="n">
        <v>68.37356260306443</v>
      </c>
      <c r="L33" s="721" t="n">
        <v>2889977.155902158</v>
      </c>
      <c r="M33" s="961" t="n">
        <v>10.41675800539872</v>
      </c>
      <c r="N33" s="721" t="n">
        <v>27743537.42694573</v>
      </c>
      <c r="O33" s="961" t="n">
        <v>76.32405467887057</v>
      </c>
      <c r="P33" s="721" t="n">
        <v>8606126.573054265</v>
      </c>
      <c r="Q33" s="962" t="n">
        <v>23.67594532112943</v>
      </c>
      <c r="R33" s="718" t="n">
        <v>571271.4899460874</v>
      </c>
      <c r="S33" s="961" t="n">
        <v>43.58357488948783</v>
      </c>
      <c r="T33" s="721" t="n">
        <v>143385.129595527</v>
      </c>
      <c r="U33" s="961" t="n">
        <v>20.06349982282332</v>
      </c>
      <c r="V33" s="721" t="n">
        <v>714656.6195416143</v>
      </c>
      <c r="W33" s="961" t="n">
        <v>54.52274592068235</v>
      </c>
      <c r="X33" s="721" t="n">
        <v>596092.8804583856</v>
      </c>
      <c r="Y33" s="962" t="n">
        <v>45.47725407931765</v>
      </c>
      <c r="Z33" s="718" t="n">
        <v>3516460.191875449</v>
      </c>
      <c r="AA33" s="961" t="n">
        <v>63.51256820082064</v>
      </c>
      <c r="AB33" s="721" t="n">
        <v>745488.8293021028</v>
      </c>
      <c r="AC33" s="961" t="n">
        <v>17.49173501601688</v>
      </c>
      <c r="AD33" s="721" t="n">
        <v>4261949.021177553</v>
      </c>
      <c r="AE33" s="961" t="n">
        <v>76.9772194496515</v>
      </c>
      <c r="AF33" s="721" t="n">
        <v>1274687.728822447</v>
      </c>
      <c r="AG33" s="962" t="n">
        <v>23.0227805503485</v>
      </c>
      <c r="AH33" s="718" t="n">
        <v>6650326.827312749</v>
      </c>
      <c r="AI33" s="961" t="n">
        <v>73.98036170795294</v>
      </c>
      <c r="AJ33" s="721" t="n">
        <v>772464.925676614</v>
      </c>
      <c r="AK33" s="961" t="n">
        <v>10.40666303706447</v>
      </c>
      <c r="AL33" s="721" t="n">
        <v>7422791.752989363</v>
      </c>
      <c r="AM33" s="961" t="n">
        <v>82.57350849489887</v>
      </c>
      <c r="AN33" s="721" t="n">
        <v>1566521.997010636</v>
      </c>
      <c r="AO33" s="962" t="n">
        <v>17.42649150510113</v>
      </c>
      <c r="AP33" s="718" t="n">
        <v>9180497.995831732</v>
      </c>
      <c r="AQ33" s="961" t="n">
        <v>79.00769307151936</v>
      </c>
      <c r="AR33" s="721" t="n">
        <v>750622.0222834216</v>
      </c>
      <c r="AS33" s="961" t="n">
        <v>7.558281653169304</v>
      </c>
      <c r="AT33" s="721" t="n">
        <v>9931120.018115152</v>
      </c>
      <c r="AU33" s="961" t="n">
        <v>85.46757295779766</v>
      </c>
      <c r="AV33" s="721" t="n">
        <v>1688631.981884846</v>
      </c>
      <c r="AW33" s="962" t="n">
        <v>14.53242704220234</v>
      </c>
      <c r="AX33" s="718" t="n">
        <v>4935003.766077555</v>
      </c>
      <c r="AY33" s="961" t="n">
        <v>55.49180392953136</v>
      </c>
      <c r="AZ33" s="721" t="n">
        <v>478016.249044493</v>
      </c>
      <c r="BA33" s="961" t="n">
        <v>8.830860549362205</v>
      </c>
      <c r="BB33" s="721" t="n">
        <v>5413020.015122048</v>
      </c>
      <c r="BC33" s="961" t="n">
        <v>60.86687256665024</v>
      </c>
      <c r="BD33" s="721" t="n">
        <v>3480191.984877951</v>
      </c>
      <c r="BE33" s="962" t="n">
        <v>39.13312743334976</v>
      </c>
      <c r="BF33" s="718" t="n">
        <v>424638.5677854149</v>
      </c>
      <c r="BG33" s="961" t="n">
        <v>4.892746336049696</v>
      </c>
      <c r="BH33" s="717" t="n">
        <v>16257.88710807034</v>
      </c>
      <c r="BI33" s="963" t="n">
        <v>3.6874615179199</v>
      </c>
      <c r="BJ33" s="721" t="n">
        <v>440896.4548934852</v>
      </c>
      <c r="BK33" s="961" t="n">
        <v>5.080072037515697</v>
      </c>
      <c r="BL33" s="721" t="n">
        <v>8238044.545106515</v>
      </c>
      <c r="BM33" s="962" t="n">
        <v>94.91992796248431</v>
      </c>
    </row>
    <row r="34">
      <c r="A34" s="722" t="inlineStr">
        <is>
          <t>Jul-Sep 1993</t>
        </is>
      </c>
      <c r="B34" s="721" t="n">
        <v>25315638.57803362</v>
      </c>
      <c r="C34" s="961" t="n">
        <v>56.21596527938845</v>
      </c>
      <c r="D34" s="721" t="n">
        <v>2890124.41965637</v>
      </c>
      <c r="E34" s="961" t="n">
        <v>10.24657414831525</v>
      </c>
      <c r="F34" s="721" t="n">
        <v>28205762.99768998</v>
      </c>
      <c r="G34" s="961" t="n">
        <v>62.63378221605033</v>
      </c>
      <c r="H34" s="721" t="n">
        <v>16827064.33564335</v>
      </c>
      <c r="I34" s="962" t="n">
        <v>37.36621778394967</v>
      </c>
      <c r="J34" s="718" t="n">
        <v>24892766.28442667</v>
      </c>
      <c r="K34" s="961" t="n">
        <v>68.47658918709487</v>
      </c>
      <c r="L34" s="721" t="n">
        <v>2876141.423363515</v>
      </c>
      <c r="M34" s="961" t="n">
        <v>10.35741648043525</v>
      </c>
      <c r="N34" s="721" t="n">
        <v>27768907.70779019</v>
      </c>
      <c r="O34" s="961" t="n">
        <v>76.38846014757</v>
      </c>
      <c r="P34" s="721" t="n">
        <v>8583320.958876478</v>
      </c>
      <c r="Q34" s="962" t="n">
        <v>23.61153985243</v>
      </c>
      <c r="R34" s="718" t="n">
        <v>569119.057269612</v>
      </c>
      <c r="S34" s="961" t="n">
        <v>43.46987551194575</v>
      </c>
      <c r="T34" s="721" t="n">
        <v>143706.9854826046</v>
      </c>
      <c r="U34" s="961" t="n">
        <v>20.16017609678694</v>
      </c>
      <c r="V34" s="721" t="n">
        <v>712826.0427522166</v>
      </c>
      <c r="W34" s="961" t="n">
        <v>54.44635695169207</v>
      </c>
      <c r="X34" s="721" t="n">
        <v>596400.2905811167</v>
      </c>
      <c r="Y34" s="962" t="n">
        <v>45.55364304830793</v>
      </c>
      <c r="Z34" s="718" t="n">
        <v>3519147.637557294</v>
      </c>
      <c r="AA34" s="961" t="n">
        <v>63.76322093776189</v>
      </c>
      <c r="AB34" s="721" t="n">
        <v>731008.9653822025</v>
      </c>
      <c r="AC34" s="961" t="n">
        <v>17.19957718444119</v>
      </c>
      <c r="AD34" s="721" t="n">
        <v>4250156.602939497</v>
      </c>
      <c r="AE34" s="961" t="n">
        <v>77.008327698757</v>
      </c>
      <c r="AF34" s="721" t="n">
        <v>1268930.397060503</v>
      </c>
      <c r="AG34" s="962" t="n">
        <v>22.991672301243</v>
      </c>
      <c r="AH34" s="718" t="n">
        <v>6666690.924638642</v>
      </c>
      <c r="AI34" s="961" t="n">
        <v>74.12781996551412</v>
      </c>
      <c r="AJ34" s="721" t="n">
        <v>767081.0262216831</v>
      </c>
      <c r="AK34" s="961" t="n">
        <v>10.31886680533571</v>
      </c>
      <c r="AL34" s="721" t="n">
        <v>7433771.950860325</v>
      </c>
      <c r="AM34" s="961" t="n">
        <v>82.65709556168326</v>
      </c>
      <c r="AN34" s="721" t="n">
        <v>1559735.382473008</v>
      </c>
      <c r="AO34" s="962" t="n">
        <v>17.34290443831674</v>
      </c>
      <c r="AP34" s="718" t="n">
        <v>9200766.610510504</v>
      </c>
      <c r="AQ34" s="961" t="n">
        <v>79.12155512822761</v>
      </c>
      <c r="AR34" s="721" t="n">
        <v>746789.3872507997</v>
      </c>
      <c r="AS34" s="961" t="n">
        <v>7.507264974621553</v>
      </c>
      <c r="AT34" s="721" t="n">
        <v>9947555.997761302</v>
      </c>
      <c r="AU34" s="961" t="n">
        <v>85.54353496684683</v>
      </c>
      <c r="AV34" s="721" t="n">
        <v>1681091.335572031</v>
      </c>
      <c r="AW34" s="962" t="n">
        <v>14.45646503315317</v>
      </c>
      <c r="AX34" s="718" t="n">
        <v>4937042.054450622</v>
      </c>
      <c r="AY34" s="961" t="n">
        <v>55.46141083008173</v>
      </c>
      <c r="AZ34" s="721" t="n">
        <v>487555.0590262254</v>
      </c>
      <c r="BA34" s="961" t="n">
        <v>8.987857509545652</v>
      </c>
      <c r="BB34" s="721" t="n">
        <v>5424597.113476846</v>
      </c>
      <c r="BC34" s="961" t="n">
        <v>60.93847404581064</v>
      </c>
      <c r="BD34" s="721" t="n">
        <v>3477163.553189819</v>
      </c>
      <c r="BE34" s="962" t="n">
        <v>39.06152595418936</v>
      </c>
      <c r="BF34" s="718" t="n">
        <v>422872.2936069416</v>
      </c>
      <c r="BG34" s="961" t="n">
        <v>4.871464628710035</v>
      </c>
      <c r="BH34" s="717" t="n">
        <v>13982.99629285507</v>
      </c>
      <c r="BI34" s="963" t="n">
        <v>3.200830255726652</v>
      </c>
      <c r="BJ34" s="721" t="n">
        <v>436855.2898997967</v>
      </c>
      <c r="BK34" s="961" t="n">
        <v>5.032547945999538</v>
      </c>
      <c r="BL34" s="721" t="n">
        <v>8243743.376766872</v>
      </c>
      <c r="BM34" s="962" t="n">
        <v>94.96745205400046</v>
      </c>
    </row>
    <row r="35">
      <c r="A35" s="722" t="inlineStr">
        <is>
          <t>Aug-Oct 1993</t>
        </is>
      </c>
      <c r="B35" s="721" t="n">
        <v>25319688.3599216</v>
      </c>
      <c r="C35" s="961" t="n">
        <v>56.21997286913637</v>
      </c>
      <c r="D35" s="721" t="n">
        <v>2891900.471758056</v>
      </c>
      <c r="E35" s="961" t="n">
        <v>10.25075364954508</v>
      </c>
      <c r="F35" s="721" t="n">
        <v>28211588.83167966</v>
      </c>
      <c r="G35" s="961" t="n">
        <v>62.6411643052771</v>
      </c>
      <c r="H35" s="721" t="n">
        <v>16825231.834987</v>
      </c>
      <c r="I35" s="962" t="n">
        <v>37.3588356947229</v>
      </c>
      <c r="J35" s="718" t="n">
        <v>24893092.87320983</v>
      </c>
      <c r="K35" s="961" t="n">
        <v>68.47328023989344</v>
      </c>
      <c r="L35" s="721" t="n">
        <v>2875030.779257671</v>
      </c>
      <c r="M35" s="961" t="n">
        <v>10.35370922155265</v>
      </c>
      <c r="N35" s="721" t="n">
        <v>27768123.6524675</v>
      </c>
      <c r="O35" s="961" t="n">
        <v>76.38161004242654</v>
      </c>
      <c r="P35" s="721" t="n">
        <v>8586338.680865826</v>
      </c>
      <c r="Q35" s="962" t="n">
        <v>23.61838995757346</v>
      </c>
      <c r="R35" s="718" t="n">
        <v>572157.1062621195</v>
      </c>
      <c r="S35" s="961" t="n">
        <v>43.75145543340494</v>
      </c>
      <c r="T35" s="721" t="n">
        <v>148819.3665109948</v>
      </c>
      <c r="U35" s="961" t="n">
        <v>20.64136239267091</v>
      </c>
      <c r="V35" s="721" t="n">
        <v>720976.4727731142</v>
      </c>
      <c r="W35" s="961" t="n">
        <v>55.13130864202778</v>
      </c>
      <c r="X35" s="721" t="n">
        <v>586767.6938935521</v>
      </c>
      <c r="Y35" s="962" t="n">
        <v>44.86869135797222</v>
      </c>
      <c r="Z35" s="718" t="n">
        <v>3508469.845175909</v>
      </c>
      <c r="AA35" s="961" t="n">
        <v>63.77344056808035</v>
      </c>
      <c r="AB35" s="721" t="n">
        <v>723371.0302158629</v>
      </c>
      <c r="AC35" s="961" t="n">
        <v>17.093530960067</v>
      </c>
      <c r="AD35" s="721" t="n">
        <v>4231840.875391772</v>
      </c>
      <c r="AE35" s="961" t="n">
        <v>76.92215252510998</v>
      </c>
      <c r="AF35" s="721" t="n">
        <v>1269618.374608227</v>
      </c>
      <c r="AG35" s="962" t="n">
        <v>23.07784747489002</v>
      </c>
      <c r="AH35" s="718" t="n">
        <v>6669063.260352468</v>
      </c>
      <c r="AI35" s="961" t="n">
        <v>74.11397821603288</v>
      </c>
      <c r="AJ35" s="721" t="n">
        <v>775384.1656864845</v>
      </c>
      <c r="AK35" s="961" t="n">
        <v>10.41560402420696</v>
      </c>
      <c r="AL35" s="721" t="n">
        <v>7444447.426038953</v>
      </c>
      <c r="AM35" s="961" t="n">
        <v>82.73090130122606</v>
      </c>
      <c r="AN35" s="721" t="n">
        <v>1553940.490627713</v>
      </c>
      <c r="AO35" s="962" t="n">
        <v>17.26909869877394</v>
      </c>
      <c r="AP35" s="718" t="n">
        <v>9196817.541676667</v>
      </c>
      <c r="AQ35" s="961" t="n">
        <v>79.03339822434145</v>
      </c>
      <c r="AR35" s="721" t="n">
        <v>740288.3791925004</v>
      </c>
      <c r="AS35" s="961" t="n">
        <v>7.449738234527641</v>
      </c>
      <c r="AT35" s="721" t="n">
        <v>9937105.920869168</v>
      </c>
      <c r="AU35" s="961" t="n">
        <v>85.39511041537256</v>
      </c>
      <c r="AV35" s="721" t="n">
        <v>1699515.745797499</v>
      </c>
      <c r="AW35" s="962" t="n">
        <v>14.60488958462744</v>
      </c>
      <c r="AX35" s="718" t="n">
        <v>4946585.11974267</v>
      </c>
      <c r="AY35" s="961" t="n">
        <v>55.51567565272774</v>
      </c>
      <c r="AZ35" s="721" t="n">
        <v>487167.8376518276</v>
      </c>
      <c r="BA35" s="961" t="n">
        <v>8.965586795565807</v>
      </c>
      <c r="BB35" s="721" t="n">
        <v>5433752.957394497</v>
      </c>
      <c r="BC35" s="961" t="n">
        <v>60.98317515163994</v>
      </c>
      <c r="BD35" s="721" t="n">
        <v>3476496.375938835</v>
      </c>
      <c r="BE35" s="962" t="n">
        <v>39.01682484836006</v>
      </c>
      <c r="BF35" s="718" t="n">
        <v>426595.4867117711</v>
      </c>
      <c r="BG35" s="961" t="n">
        <v>4.913359600397792</v>
      </c>
      <c r="BH35" s="717" t="n">
        <v>16869.69250038604</v>
      </c>
      <c r="BI35" s="963" t="n">
        <v>3.80406248137815</v>
      </c>
      <c r="BJ35" s="721" t="n">
        <v>443465.1792121571</v>
      </c>
      <c r="BK35" s="961" t="n">
        <v>5.107658106088577</v>
      </c>
      <c r="BL35" s="721" t="n">
        <v>8238893.154121176</v>
      </c>
      <c r="BM35" s="962" t="n">
        <v>94.89234189391142</v>
      </c>
    </row>
    <row r="36">
      <c r="A36" s="722" t="inlineStr">
        <is>
          <t>Sep-Nov 1993</t>
        </is>
      </c>
      <c r="B36" s="721" t="n">
        <v>25319175.86501772</v>
      </c>
      <c r="C36" s="961" t="n">
        <v>56.21326645413361</v>
      </c>
      <c r="D36" s="721" t="n">
        <v>2885450.005442279</v>
      </c>
      <c r="E36" s="961" t="n">
        <v>10.23041404163543</v>
      </c>
      <c r="F36" s="721" t="n">
        <v>28204625.87046</v>
      </c>
      <c r="G36" s="961" t="n">
        <v>62.61950064045691</v>
      </c>
      <c r="H36" s="721" t="n">
        <v>16836656.12954</v>
      </c>
      <c r="I36" s="962" t="n">
        <v>37.38049935954309</v>
      </c>
      <c r="J36" s="718" t="n">
        <v>24899821.98860644</v>
      </c>
      <c r="K36" s="961" t="n">
        <v>68.48735407339548</v>
      </c>
      <c r="L36" s="721" t="n">
        <v>2867655.419410624</v>
      </c>
      <c r="M36" s="961" t="n">
        <v>10.32738904320732</v>
      </c>
      <c r="N36" s="721" t="n">
        <v>27767477.40801706</v>
      </c>
      <c r="O36" s="961" t="n">
        <v>76.3748856452892</v>
      </c>
      <c r="P36" s="721" t="n">
        <v>8589339.59198294</v>
      </c>
      <c r="Q36" s="962" t="n">
        <v>23.6251143547108</v>
      </c>
      <c r="R36" s="718" t="n">
        <v>579112.8630909814</v>
      </c>
      <c r="S36" s="961" t="n">
        <v>44.33634106536394</v>
      </c>
      <c r="T36" s="721" t="n">
        <v>142287.1711486827</v>
      </c>
      <c r="U36" s="961" t="n">
        <v>19.72375442131071</v>
      </c>
      <c r="V36" s="721" t="n">
        <v>721400.0342396641</v>
      </c>
      <c r="W36" s="961" t="n">
        <v>55.22971427693896</v>
      </c>
      <c r="X36" s="721" t="n">
        <v>584780.965760336</v>
      </c>
      <c r="Y36" s="962" t="n">
        <v>44.77028572306104</v>
      </c>
      <c r="Z36" s="718" t="n">
        <v>3488062.34124738</v>
      </c>
      <c r="AA36" s="961" t="n">
        <v>63.60483904638903</v>
      </c>
      <c r="AB36" s="721" t="n">
        <v>727825.9992511626</v>
      </c>
      <c r="AC36" s="961" t="n">
        <v>17.26388225844461</v>
      </c>
      <c r="AD36" s="721" t="n">
        <v>4215888.340498542</v>
      </c>
      <c r="AE36" s="961" t="n">
        <v>76.8767507862441</v>
      </c>
      <c r="AF36" s="721" t="n">
        <v>1268069.159501459</v>
      </c>
      <c r="AG36" s="962" t="n">
        <v>23.1232492137559</v>
      </c>
      <c r="AH36" s="718" t="n">
        <v>6677966.889124309</v>
      </c>
      <c r="AI36" s="961" t="n">
        <v>74.18025869048654</v>
      </c>
      <c r="AJ36" s="721" t="n">
        <v>764202.0642569906</v>
      </c>
      <c r="AK36" s="961" t="n">
        <v>10.26853957554646</v>
      </c>
      <c r="AL36" s="721" t="n">
        <v>7442168.9533813</v>
      </c>
      <c r="AM36" s="961" t="n">
        <v>82.66917571562338</v>
      </c>
      <c r="AN36" s="721" t="n">
        <v>1560181.546618701</v>
      </c>
      <c r="AO36" s="962" t="n">
        <v>17.33082428437662</v>
      </c>
      <c r="AP36" s="718" t="n">
        <v>9183248.055296708</v>
      </c>
      <c r="AQ36" s="961" t="n">
        <v>78.8536303486374</v>
      </c>
      <c r="AR36" s="721" t="n">
        <v>748450.4458300916</v>
      </c>
      <c r="AS36" s="961" t="n">
        <v>7.535976306018313</v>
      </c>
      <c r="AT36" s="721" t="n">
        <v>9931698.5011268</v>
      </c>
      <c r="AU36" s="961" t="n">
        <v>85.2803362847488</v>
      </c>
      <c r="AV36" s="721" t="n">
        <v>1714243.498873201</v>
      </c>
      <c r="AW36" s="962" t="n">
        <v>14.7196637152512</v>
      </c>
      <c r="AX36" s="718" t="n">
        <v>4971431.839847061</v>
      </c>
      <c r="AY36" s="961" t="n">
        <v>55.74362715234641</v>
      </c>
      <c r="AZ36" s="721" t="n">
        <v>484889.7389236958</v>
      </c>
      <c r="BA36" s="961" t="n">
        <v>8.886751484925043</v>
      </c>
      <c r="BB36" s="721" t="n">
        <v>5456321.578770757</v>
      </c>
      <c r="BC36" s="961" t="n">
        <v>61.18059454671234</v>
      </c>
      <c r="BD36" s="721" t="n">
        <v>3462064.421229244</v>
      </c>
      <c r="BE36" s="962" t="n">
        <v>38.81940545328766</v>
      </c>
      <c r="BF36" s="718" t="n">
        <v>419353.8764112831</v>
      </c>
      <c r="BG36" s="961" t="n">
        <v>4.828781927398903</v>
      </c>
      <c r="BH36" s="717" t="n">
        <v>17794.58603165628</v>
      </c>
      <c r="BI36" s="963" t="n">
        <v>4.070604739683603</v>
      </c>
      <c r="BJ36" s="721" t="n">
        <v>437148.4624429394</v>
      </c>
      <c r="BK36" s="961" t="n">
        <v>5.033683277472353</v>
      </c>
      <c r="BL36" s="721" t="n">
        <v>8247316.537557061</v>
      </c>
      <c r="BM36" s="962" t="n">
        <v>94.96631672252765</v>
      </c>
    </row>
    <row r="37">
      <c r="A37" s="722" t="inlineStr">
        <is>
          <t>Oct-Dec 1993</t>
        </is>
      </c>
      <c r="B37" s="721" t="n">
        <v>25320371.44924596</v>
      </c>
      <c r="C37" s="961" t="n">
        <v>56.20999386578433</v>
      </c>
      <c r="D37" s="721" t="n">
        <v>2892462.821669126</v>
      </c>
      <c r="E37" s="961" t="n">
        <v>10.25229437742452</v>
      </c>
      <c r="F37" s="721" t="n">
        <v>28212834.27091508</v>
      </c>
      <c r="G37" s="961" t="n">
        <v>62.63112073546431</v>
      </c>
      <c r="H37" s="721" t="n">
        <v>16833197.06241825</v>
      </c>
      <c r="I37" s="962" t="n">
        <v>37.36887926453569</v>
      </c>
      <c r="J37" s="718" t="n">
        <v>24898801.70874345</v>
      </c>
      <c r="K37" s="961" t="n">
        <v>68.47860026582923</v>
      </c>
      <c r="L37" s="721" t="n">
        <v>2875819.378852748</v>
      </c>
      <c r="M37" s="961" t="n">
        <v>10.35412641556091</v>
      </c>
      <c r="N37" s="721" t="n">
        <v>27774621.08759619</v>
      </c>
      <c r="O37" s="961" t="n">
        <v>76.38789999779296</v>
      </c>
      <c r="P37" s="721" t="n">
        <v>8585353.579070475</v>
      </c>
      <c r="Q37" s="962" t="n">
        <v>23.61210000220704</v>
      </c>
      <c r="R37" s="718" t="n">
        <v>576650.7814113502</v>
      </c>
      <c r="S37" s="961" t="n">
        <v>44.19776218353308</v>
      </c>
      <c r="T37" s="721" t="n">
        <v>146329.2759838202</v>
      </c>
      <c r="U37" s="961" t="n">
        <v>20.23973890940103</v>
      </c>
      <c r="V37" s="721" t="n">
        <v>722980.0573951704</v>
      </c>
      <c r="W37" s="961" t="n">
        <v>55.41326166589305</v>
      </c>
      <c r="X37" s="721" t="n">
        <v>581725.7759381628</v>
      </c>
      <c r="Y37" s="962" t="n">
        <v>44.58673833410695</v>
      </c>
      <c r="Z37" s="718" t="n">
        <v>3464377.422384849</v>
      </c>
      <c r="AA37" s="961" t="n">
        <v>63.37539997836523</v>
      </c>
      <c r="AB37" s="721" t="n">
        <v>732285.0209361938</v>
      </c>
      <c r="AC37" s="961" t="n">
        <v>17.44922377785281</v>
      </c>
      <c r="AD37" s="721" t="n">
        <v>4196662.443321042</v>
      </c>
      <c r="AE37" s="961" t="n">
        <v>76.77141618610548</v>
      </c>
      <c r="AF37" s="721" t="n">
        <v>1269776.306678958</v>
      </c>
      <c r="AG37" s="962" t="n">
        <v>23.22858381389452</v>
      </c>
      <c r="AH37" s="718" t="n">
        <v>6668053.983858755</v>
      </c>
      <c r="AI37" s="961" t="n">
        <v>74.03130764196091</v>
      </c>
      <c r="AJ37" s="721" t="n">
        <v>776798.9372221947</v>
      </c>
      <c r="AK37" s="961" t="n">
        <v>10.43404007381529</v>
      </c>
      <c r="AL37" s="721" t="n">
        <v>7444852.92108095</v>
      </c>
      <c r="AM37" s="961" t="n">
        <v>82.655629106162</v>
      </c>
      <c r="AN37" s="721" t="n">
        <v>1562220.162252385</v>
      </c>
      <c r="AO37" s="962" t="n">
        <v>17.344370893838</v>
      </c>
      <c r="AP37" s="718" t="n">
        <v>9200243.182242358</v>
      </c>
      <c r="AQ37" s="961" t="n">
        <v>78.93907076333716</v>
      </c>
      <c r="AR37" s="721" t="n">
        <v>735882.125145718</v>
      </c>
      <c r="AS37" s="961" t="n">
        <v>7.406127664257088</v>
      </c>
      <c r="AT37" s="721" t="n">
        <v>9936125.307388077</v>
      </c>
      <c r="AU37" s="961" t="n">
        <v>85.25301812317147</v>
      </c>
      <c r="AV37" s="721" t="n">
        <v>1718741.025945257</v>
      </c>
      <c r="AW37" s="962" t="n">
        <v>14.74698187682853</v>
      </c>
      <c r="AX37" s="718" t="n">
        <v>4989476.338846134</v>
      </c>
      <c r="AY37" s="961" t="n">
        <v>55.89265652683548</v>
      </c>
      <c r="AZ37" s="721" t="n">
        <v>484524.0195648214</v>
      </c>
      <c r="BA37" s="961" t="n">
        <v>8.851369891131569</v>
      </c>
      <c r="BB37" s="721" t="n">
        <v>5474000.358410955</v>
      </c>
      <c r="BC37" s="961" t="n">
        <v>61.32034728341719</v>
      </c>
      <c r="BD37" s="721" t="n">
        <v>3452890.308255711</v>
      </c>
      <c r="BE37" s="962" t="n">
        <v>38.67965271658281</v>
      </c>
      <c r="BF37" s="718" t="n">
        <v>421569.7405025136</v>
      </c>
      <c r="BG37" s="961" t="n">
        <v>4.853407670252902</v>
      </c>
      <c r="BH37" s="717" t="n">
        <v>16643.44281637801</v>
      </c>
      <c r="BI37" s="963" t="n">
        <v>3.79802421513787</v>
      </c>
      <c r="BJ37" s="721" t="n">
        <v>438213.1833188917</v>
      </c>
      <c r="BK37" s="961" t="n">
        <v>5.04501870222151</v>
      </c>
      <c r="BL37" s="721" t="n">
        <v>8247843.483347775</v>
      </c>
      <c r="BM37" s="962" t="n">
        <v>94.95498129777849</v>
      </c>
    </row>
    <row r="38">
      <c r="A38" s="722" t="inlineStr">
        <is>
          <t>Nov-Jan 1994</t>
        </is>
      </c>
      <c r="B38" s="721" t="n">
        <v>25321620.58059661</v>
      </c>
      <c r="C38" s="961" t="n">
        <v>56.20639542546352</v>
      </c>
      <c r="D38" s="721" t="n">
        <v>2892170.017870607</v>
      </c>
      <c r="E38" s="961" t="n">
        <v>10.2509090644053</v>
      </c>
      <c r="F38" s="721" t="n">
        <v>28213790.59846722</v>
      </c>
      <c r="G38" s="961" t="n">
        <v>62.62614455426415</v>
      </c>
      <c r="H38" s="721" t="n">
        <v>16837347.06819945</v>
      </c>
      <c r="I38" s="962" t="n">
        <v>37.37385544573585</v>
      </c>
      <c r="J38" s="718" t="n">
        <v>24902570.98792122</v>
      </c>
      <c r="K38" s="961" t="n">
        <v>68.48296106596857</v>
      </c>
      <c r="L38" s="721" t="n">
        <v>2875340.211973338</v>
      </c>
      <c r="M38" s="961" t="n">
        <v>10.35117504437934</v>
      </c>
      <c r="N38" s="721" t="n">
        <v>27777911.19989456</v>
      </c>
      <c r="O38" s="961" t="n">
        <v>76.39024950953907</v>
      </c>
      <c r="P38" s="721" t="n">
        <v>8585252.133438773</v>
      </c>
      <c r="Q38" s="962" t="n">
        <v>23.60975049046093</v>
      </c>
      <c r="R38" s="718" t="n">
        <v>577562.1019907466</v>
      </c>
      <c r="S38" s="961" t="n">
        <v>44.31778679853676</v>
      </c>
      <c r="T38" s="721" t="n">
        <v>144047.9778488545</v>
      </c>
      <c r="U38" s="961" t="n">
        <v>19.96202407273377</v>
      </c>
      <c r="V38" s="721" t="n">
        <v>721610.0798396011</v>
      </c>
      <c r="W38" s="961" t="n">
        <v>55.37094895904181</v>
      </c>
      <c r="X38" s="721" t="n">
        <v>581618.5868270658</v>
      </c>
      <c r="Y38" s="962" t="n">
        <v>44.62905104095819</v>
      </c>
      <c r="Z38" s="718" t="n">
        <v>3444735.881383286</v>
      </c>
      <c r="AA38" s="961" t="n">
        <v>63.21913158301622</v>
      </c>
      <c r="AB38" s="721" t="n">
        <v>729591.6044930075</v>
      </c>
      <c r="AC38" s="961" t="n">
        <v>17.47806339971068</v>
      </c>
      <c r="AD38" s="721" t="n">
        <v>4174327.485876294</v>
      </c>
      <c r="AE38" s="961" t="n">
        <v>76.60888024142005</v>
      </c>
      <c r="AF38" s="721" t="n">
        <v>1274554.514123706</v>
      </c>
      <c r="AG38" s="962" t="n">
        <v>23.39111975857995</v>
      </c>
      <c r="AH38" s="718" t="n">
        <v>6677631.997538808</v>
      </c>
      <c r="AI38" s="961" t="n">
        <v>74.09856478038211</v>
      </c>
      <c r="AJ38" s="721" t="n">
        <v>777750.1415376456</v>
      </c>
      <c r="AK38" s="961" t="n">
        <v>10.43206273037522</v>
      </c>
      <c r="AL38" s="721" t="n">
        <v>7455382.139076453</v>
      </c>
      <c r="AM38" s="961" t="n">
        <v>82.72889500326943</v>
      </c>
      <c r="AN38" s="721" t="n">
        <v>1556441.527590213</v>
      </c>
      <c r="AO38" s="962" t="n">
        <v>17.27110499673057</v>
      </c>
      <c r="AP38" s="718" t="n">
        <v>9208809.151787583</v>
      </c>
      <c r="AQ38" s="961" t="n">
        <v>78.95566657721035</v>
      </c>
      <c r="AR38" s="721" t="n">
        <v>733395.2575140533</v>
      </c>
      <c r="AS38" s="961" t="n">
        <v>7.376585989601159</v>
      </c>
      <c r="AT38" s="721" t="n">
        <v>9942204.409301639</v>
      </c>
      <c r="AU38" s="961" t="n">
        <v>85.24374470622084</v>
      </c>
      <c r="AV38" s="721" t="n">
        <v>1721061.257365028</v>
      </c>
      <c r="AW38" s="962" t="n">
        <v>14.75625529377916</v>
      </c>
      <c r="AX38" s="718" t="n">
        <v>4993831.855220797</v>
      </c>
      <c r="AY38" s="961" t="n">
        <v>55.88465024909603</v>
      </c>
      <c r="AZ38" s="721" t="n">
        <v>490555.2305797767</v>
      </c>
      <c r="BA38" s="961" t="n">
        <v>8.944577085921878</v>
      </c>
      <c r="BB38" s="721" t="n">
        <v>5484387.085800573</v>
      </c>
      <c r="BC38" s="961" t="n">
        <v>61.37432396731604</v>
      </c>
      <c r="BD38" s="721" t="n">
        <v>3451576.247532761</v>
      </c>
      <c r="BE38" s="962" t="n">
        <v>38.62567603268396</v>
      </c>
      <c r="BF38" s="718" t="n">
        <v>419049.5926753859</v>
      </c>
      <c r="BG38" s="961" t="n">
        <v>4.823329082218964</v>
      </c>
      <c r="BH38" s="717" t="n">
        <v>16829.80589726938</v>
      </c>
      <c r="BI38" s="963" t="n">
        <v>3.861115242514515</v>
      </c>
      <c r="BJ38" s="721" t="n">
        <v>435879.3985726552</v>
      </c>
      <c r="BK38" s="961" t="n">
        <v>5.017042889966969</v>
      </c>
      <c r="BL38" s="721" t="n">
        <v>8252094.934760679</v>
      </c>
      <c r="BM38" s="962" t="n">
        <v>94.98295711003303</v>
      </c>
    </row>
    <row r="39">
      <c r="A39" s="722" t="inlineStr">
        <is>
          <t>Dec-Feb 1994</t>
        </is>
      </c>
      <c r="B39" s="721" t="n">
        <v>25361991.8056814</v>
      </c>
      <c r="C39" s="961" t="n">
        <v>56.29235590684037</v>
      </c>
      <c r="D39" s="721" t="n">
        <v>2845123.100925245</v>
      </c>
      <c r="E39" s="961" t="n">
        <v>10.08654415861178</v>
      </c>
      <c r="F39" s="721" t="n">
        <v>28207114.90660665</v>
      </c>
      <c r="G39" s="961" t="n">
        <v>62.60726537543265</v>
      </c>
      <c r="H39" s="721" t="n">
        <v>16846945.09339336</v>
      </c>
      <c r="I39" s="962" t="n">
        <v>37.39273462456735</v>
      </c>
      <c r="J39" s="718" t="n">
        <v>24948356.62367554</v>
      </c>
      <c r="K39" s="961" t="n">
        <v>68.60653431784799</v>
      </c>
      <c r="L39" s="721" t="n">
        <v>2829189.689396124</v>
      </c>
      <c r="M39" s="961" t="n">
        <v>10.18516775207302</v>
      </c>
      <c r="N39" s="721" t="n">
        <v>27777546.31307167</v>
      </c>
      <c r="O39" s="961" t="n">
        <v>76.38664193956841</v>
      </c>
      <c r="P39" s="721" t="n">
        <v>8586856.686928337</v>
      </c>
      <c r="Q39" s="962" t="n">
        <v>23.61335806043159</v>
      </c>
      <c r="R39" s="718" t="n">
        <v>585776.0631672854</v>
      </c>
      <c r="S39" s="961" t="n">
        <v>45.0015586146425</v>
      </c>
      <c r="T39" s="721" t="n">
        <v>143231.0116397479</v>
      </c>
      <c r="U39" s="961" t="n">
        <v>19.64741037357708</v>
      </c>
      <c r="V39" s="721" t="n">
        <v>729007.0748070334</v>
      </c>
      <c r="W39" s="961" t="n">
        <v>56.00511299494487</v>
      </c>
      <c r="X39" s="721" t="n">
        <v>572672.4251929666</v>
      </c>
      <c r="Y39" s="962" t="n">
        <v>43.99488700505513</v>
      </c>
      <c r="Z39" s="718" t="n">
        <v>3452018.008074599</v>
      </c>
      <c r="AA39" s="961" t="n">
        <v>63.55720098593422</v>
      </c>
      <c r="AB39" s="721" t="n">
        <v>697915.7196344839</v>
      </c>
      <c r="AC39" s="961" t="n">
        <v>16.81751481895975</v>
      </c>
      <c r="AD39" s="721" t="n">
        <v>4149933.727709083</v>
      </c>
      <c r="AE39" s="961" t="n">
        <v>76.4069513523272</v>
      </c>
      <c r="AF39" s="721" t="n">
        <v>1281422.522290917</v>
      </c>
      <c r="AG39" s="962" t="n">
        <v>23.5930486476728</v>
      </c>
      <c r="AH39" s="718" t="n">
        <v>6701924.905790357</v>
      </c>
      <c r="AI39" s="961" t="n">
        <v>74.33371443328136</v>
      </c>
      <c r="AJ39" s="721" t="n">
        <v>763410.8072990326</v>
      </c>
      <c r="AK39" s="961" t="n">
        <v>10.22607470901144</v>
      </c>
      <c r="AL39" s="721" t="n">
        <v>7465335.713089389</v>
      </c>
      <c r="AM39" s="961" t="n">
        <v>82.80100729954705</v>
      </c>
      <c r="AN39" s="721" t="n">
        <v>1550660.536910613</v>
      </c>
      <c r="AO39" s="962" t="n">
        <v>17.19899270045295</v>
      </c>
      <c r="AP39" s="718" t="n">
        <v>9203750.209490633</v>
      </c>
      <c r="AQ39" s="961" t="n">
        <v>78.85711831176955</v>
      </c>
      <c r="AR39" s="721" t="n">
        <v>729606.1966309252</v>
      </c>
      <c r="AS39" s="961" t="n">
        <v>7.345011764415259</v>
      </c>
      <c r="AT39" s="721" t="n">
        <v>9933356.406121558</v>
      </c>
      <c r="AU39" s="961" t="n">
        <v>85.10833557203343</v>
      </c>
      <c r="AV39" s="721" t="n">
        <v>1738069.593878443</v>
      </c>
      <c r="AW39" s="962" t="n">
        <v>14.89166442796657</v>
      </c>
      <c r="AX39" s="718" t="n">
        <v>5004887.437152669</v>
      </c>
      <c r="AY39" s="961" t="n">
        <v>55.95838790547872</v>
      </c>
      <c r="AZ39" s="721" t="n">
        <v>495025.954191935</v>
      </c>
      <c r="BA39" s="961" t="n">
        <v>9.000613627315907</v>
      </c>
      <c r="BB39" s="721" t="n">
        <v>5499913.391344605</v>
      </c>
      <c r="BC39" s="961" t="n">
        <v>61.49314862003964</v>
      </c>
      <c r="BD39" s="721" t="n">
        <v>3444031.608655398</v>
      </c>
      <c r="BE39" s="962" t="n">
        <v>38.50685137996036</v>
      </c>
      <c r="BF39" s="718" t="n">
        <v>413635.1820058599</v>
      </c>
      <c r="BG39" s="961" t="n">
        <v>4.760086410842912</v>
      </c>
      <c r="BH39" s="717" t="n">
        <v>15933.41152912082</v>
      </c>
      <c r="BI39" s="963" t="n">
        <v>3.709165839616562</v>
      </c>
      <c r="BJ39" s="721" t="n">
        <v>429568.5935349807</v>
      </c>
      <c r="BK39" s="961" t="n">
        <v>4.943447060510911</v>
      </c>
      <c r="BL39" s="721" t="n">
        <v>8260088.40646502</v>
      </c>
      <c r="BM39" s="962" t="n">
        <v>95.05655293948909</v>
      </c>
    </row>
    <row r="40">
      <c r="A40" s="722" t="inlineStr">
        <is>
          <t>Jan-Mar 1994</t>
        </is>
      </c>
      <c r="B40" s="721" t="n">
        <v>25407613.34556095</v>
      </c>
      <c r="C40" s="961" t="n">
        <v>56.38772646698564</v>
      </c>
      <c r="D40" s="721" t="n">
        <v>2806083.664283388</v>
      </c>
      <c r="E40" s="961" t="n">
        <v>9.945820511591542</v>
      </c>
      <c r="F40" s="721" t="n">
        <v>28213697.00984434</v>
      </c>
      <c r="G40" s="961" t="n">
        <v>62.61533533181958</v>
      </c>
      <c r="H40" s="721" t="n">
        <v>16845068.323489</v>
      </c>
      <c r="I40" s="962" t="n">
        <v>37.38466466818042</v>
      </c>
      <c r="J40" s="718" t="n">
        <v>24996954.1037073</v>
      </c>
      <c r="K40" s="961" t="n">
        <v>68.73469750428539</v>
      </c>
      <c r="L40" s="721" t="n">
        <v>2789855.933950418</v>
      </c>
      <c r="M40" s="961" t="n">
        <v>10.04021667175722</v>
      </c>
      <c r="N40" s="721" t="n">
        <v>27786810.03765772</v>
      </c>
      <c r="O40" s="961" t="n">
        <v>76.40602829543076</v>
      </c>
      <c r="P40" s="721" t="n">
        <v>8580490.629008953</v>
      </c>
      <c r="Q40" s="962" t="n">
        <v>23.59397170456924</v>
      </c>
      <c r="R40" s="718" t="n">
        <v>585561.8250830751</v>
      </c>
      <c r="S40" s="961" t="n">
        <v>45.03839012252597</v>
      </c>
      <c r="T40" s="721" t="n">
        <v>143276.1363532707</v>
      </c>
      <c r="U40" s="961" t="n">
        <v>19.6581605149808</v>
      </c>
      <c r="V40" s="721" t="n">
        <v>728837.9614363458</v>
      </c>
      <c r="W40" s="961" t="n">
        <v>56.05845025607608</v>
      </c>
      <c r="X40" s="721" t="n">
        <v>571301.3718969877</v>
      </c>
      <c r="Y40" s="962" t="n">
        <v>43.94154974392392</v>
      </c>
      <c r="Z40" s="718" t="n">
        <v>3445683.154683908</v>
      </c>
      <c r="AA40" s="961" t="n">
        <v>63.64647788776793</v>
      </c>
      <c r="AB40" s="721" t="n">
        <v>682538.0622553625</v>
      </c>
      <c r="AC40" s="961" t="n">
        <v>16.53346626519708</v>
      </c>
      <c r="AD40" s="721" t="n">
        <v>4128221.21693927</v>
      </c>
      <c r="AE40" s="961" t="n">
        <v>76.25388888196915</v>
      </c>
      <c r="AF40" s="721" t="n">
        <v>1285563.28306073</v>
      </c>
      <c r="AG40" s="962" t="n">
        <v>23.74611111803085</v>
      </c>
      <c r="AH40" s="718" t="n">
        <v>6743623.215038372</v>
      </c>
      <c r="AI40" s="961" t="n">
        <v>74.75923708545855</v>
      </c>
      <c r="AJ40" s="721" t="n">
        <v>750055.4878639844</v>
      </c>
      <c r="AK40" s="961" t="n">
        <v>10.00917596818613</v>
      </c>
      <c r="AL40" s="721" t="n">
        <v>7493678.702902356</v>
      </c>
      <c r="AM40" s="961" t="n">
        <v>83.07428883974815</v>
      </c>
      <c r="AN40" s="721" t="n">
        <v>1526776.130430978</v>
      </c>
      <c r="AO40" s="962" t="n">
        <v>16.92571116025185</v>
      </c>
      <c r="AP40" s="718" t="n">
        <v>9220601.082448922</v>
      </c>
      <c r="AQ40" s="961" t="n">
        <v>78.94148607604563</v>
      </c>
      <c r="AR40" s="721" t="n">
        <v>716226.3806903512</v>
      </c>
      <c r="AS40" s="961" t="n">
        <v>7.207797290907966</v>
      </c>
      <c r="AT40" s="721" t="n">
        <v>9936827.463139273</v>
      </c>
      <c r="AU40" s="961" t="n">
        <v>85.07340463026935</v>
      </c>
      <c r="AV40" s="721" t="n">
        <v>1743470.870194059</v>
      </c>
      <c r="AW40" s="962" t="n">
        <v>14.92659536973065</v>
      </c>
      <c r="AX40" s="718" t="n">
        <v>5001484.82645302</v>
      </c>
      <c r="AY40" s="961" t="n">
        <v>55.86613503117601</v>
      </c>
      <c r="AZ40" s="721" t="n">
        <v>497759.8667874486</v>
      </c>
      <c r="BA40" s="961" t="n">
        <v>9.051422414414155</v>
      </c>
      <c r="BB40" s="721" t="n">
        <v>5499244.693240468</v>
      </c>
      <c r="BC40" s="961" t="n">
        <v>61.42606791030237</v>
      </c>
      <c r="BD40" s="721" t="n">
        <v>3453378.973426198</v>
      </c>
      <c r="BE40" s="962" t="n">
        <v>38.57393208969763</v>
      </c>
      <c r="BF40" s="718" t="n">
        <v>410659.2418536493</v>
      </c>
      <c r="BG40" s="961" t="n">
        <v>4.724856599010309</v>
      </c>
      <c r="BH40" s="717" t="n">
        <v>16227.7303329702</v>
      </c>
      <c r="BI40" s="963" t="n">
        <v>3.801411471951882</v>
      </c>
      <c r="BJ40" s="721" t="n">
        <v>426886.9721866195</v>
      </c>
      <c r="BK40" s="961" t="n">
        <v>4.911565409956829</v>
      </c>
      <c r="BL40" s="721" t="n">
        <v>8264577.694480048</v>
      </c>
      <c r="BM40" s="962" t="n">
        <v>95.08843459004316</v>
      </c>
    </row>
    <row r="41">
      <c r="A41" s="722" t="inlineStr">
        <is>
          <t>Feb-Apr 1994</t>
        </is>
      </c>
      <c r="B41" s="721" t="n">
        <v>25450818.05527576</v>
      </c>
      <c r="C41" s="961" t="n">
        <v>56.47758735932958</v>
      </c>
      <c r="D41" s="721" t="n">
        <v>2769350.708907533</v>
      </c>
      <c r="E41" s="961" t="n">
        <v>9.813374016467117</v>
      </c>
      <c r="F41" s="721" t="n">
        <v>28220168.76418329</v>
      </c>
      <c r="G41" s="961" t="n">
        <v>62.62301837263741</v>
      </c>
      <c r="H41" s="721" t="n">
        <v>16843402.90248337</v>
      </c>
      <c r="I41" s="962" t="n">
        <v>37.37698162736259</v>
      </c>
      <c r="J41" s="718" t="n">
        <v>25031189.76275484</v>
      </c>
      <c r="K41" s="961" t="n">
        <v>68.82350187895499</v>
      </c>
      <c r="L41" s="721" t="n">
        <v>2752677.918898522</v>
      </c>
      <c r="M41" s="961" t="n">
        <v>9.907468428940907</v>
      </c>
      <c r="N41" s="721" t="n">
        <v>27783867.68165336</v>
      </c>
      <c r="O41" s="961" t="n">
        <v>76.39201682846654</v>
      </c>
      <c r="P41" s="721" t="n">
        <v>8586251.65167997</v>
      </c>
      <c r="Q41" s="962" t="n">
        <v>23.60798317153346</v>
      </c>
      <c r="R41" s="718" t="n">
        <v>589569.3643695177</v>
      </c>
      <c r="S41" s="961" t="n">
        <v>45.39698549452837</v>
      </c>
      <c r="T41" s="721" t="n">
        <v>145368.6091373188</v>
      </c>
      <c r="U41" s="961" t="n">
        <v>19.77971126511217</v>
      </c>
      <c r="V41" s="721" t="n">
        <v>734937.9735068366</v>
      </c>
      <c r="W41" s="961" t="n">
        <v>56.59040401182851</v>
      </c>
      <c r="X41" s="721" t="n">
        <v>563759.1931598301</v>
      </c>
      <c r="Y41" s="962" t="n">
        <v>43.40959598817149</v>
      </c>
      <c r="Z41" s="718" t="n">
        <v>3442632.520575038</v>
      </c>
      <c r="AA41" s="961" t="n">
        <v>63.79530621888635</v>
      </c>
      <c r="AB41" s="721" t="n">
        <v>668262.5955440471</v>
      </c>
      <c r="AC41" s="961" t="n">
        <v>16.25589018128306</v>
      </c>
      <c r="AD41" s="721" t="n">
        <v>4110895.116119085</v>
      </c>
      <c r="AE41" s="961" t="n">
        <v>76.1788576617337</v>
      </c>
      <c r="AF41" s="721" t="n">
        <v>1285477.633880915</v>
      </c>
      <c r="AG41" s="962" t="n">
        <v>23.8211423382663</v>
      </c>
      <c r="AH41" s="718" t="n">
        <v>6724856.065378883</v>
      </c>
      <c r="AI41" s="961" t="n">
        <v>74.5125721184687</v>
      </c>
      <c r="AJ41" s="721" t="n">
        <v>751280.7316066908</v>
      </c>
      <c r="AK41" s="961" t="n">
        <v>10.04905009107928</v>
      </c>
      <c r="AL41" s="721" t="n">
        <v>7476136.796985574</v>
      </c>
      <c r="AM41" s="961" t="n">
        <v>82.83689298880773</v>
      </c>
      <c r="AN41" s="721" t="n">
        <v>1548992.619681092</v>
      </c>
      <c r="AO41" s="962" t="n">
        <v>17.16310701119227</v>
      </c>
      <c r="AP41" s="718" t="n">
        <v>9248492.531929687</v>
      </c>
      <c r="AQ41" s="961" t="n">
        <v>79.11989957631604</v>
      </c>
      <c r="AR41" s="721" t="n">
        <v>699752.2344912873</v>
      </c>
      <c r="AS41" s="961" t="n">
        <v>7.033926596309846</v>
      </c>
      <c r="AT41" s="721" t="n">
        <v>9948244.766420975</v>
      </c>
      <c r="AU41" s="961" t="n">
        <v>85.10620775898609</v>
      </c>
      <c r="AV41" s="721" t="n">
        <v>1740966.900245693</v>
      </c>
      <c r="AW41" s="962" t="n">
        <v>14.89379224101391</v>
      </c>
      <c r="AX41" s="718" t="n">
        <v>5025639.280501711</v>
      </c>
      <c r="AY41" s="961" t="n">
        <v>56.08529028678029</v>
      </c>
      <c r="AZ41" s="721" t="n">
        <v>488013.7481191782</v>
      </c>
      <c r="BA41" s="961" t="n">
        <v>8.851005777584147</v>
      </c>
      <c r="BB41" s="721" t="n">
        <v>5513653.028620889</v>
      </c>
      <c r="BC41" s="961" t="n">
        <v>61.53144175121078</v>
      </c>
      <c r="BD41" s="721" t="n">
        <v>3447055.304712443</v>
      </c>
      <c r="BE41" s="962" t="n">
        <v>38.46855824878922</v>
      </c>
      <c r="BF41" s="718" t="n">
        <v>419628.2925209203</v>
      </c>
      <c r="BG41" s="961" t="n">
        <v>4.826946492959284</v>
      </c>
      <c r="BH41" s="717" t="n">
        <v>16672.79000901017</v>
      </c>
      <c r="BI41" s="963" t="n">
        <v>3.821395517134983</v>
      </c>
      <c r="BJ41" s="721" t="n">
        <v>436301.0825299305</v>
      </c>
      <c r="BK41" s="961" t="n">
        <v>5.018732096304479</v>
      </c>
      <c r="BL41" s="721" t="n">
        <v>8257151.250803403</v>
      </c>
      <c r="BM41" s="962" t="n">
        <v>94.98126790369552</v>
      </c>
    </row>
    <row r="42">
      <c r="A42" s="722" t="inlineStr">
        <is>
          <t>Mar-May 1994</t>
        </is>
      </c>
      <c r="B42" s="721" t="n">
        <v>25455374.68391858</v>
      </c>
      <c r="C42" s="961" t="n">
        <v>56.48332157585988</v>
      </c>
      <c r="D42" s="721" t="n">
        <v>2749738.162463219</v>
      </c>
      <c r="E42" s="961" t="n">
        <v>9.749076975651811</v>
      </c>
      <c r="F42" s="721" t="n">
        <v>28205112.8463818</v>
      </c>
      <c r="G42" s="961" t="n">
        <v>62.58475778759805</v>
      </c>
      <c r="H42" s="721" t="n">
        <v>16861951.15361821</v>
      </c>
      <c r="I42" s="962" t="n">
        <v>37.41524221240195</v>
      </c>
      <c r="J42" s="718" t="n">
        <v>25030015.17427139</v>
      </c>
      <c r="K42" s="961" t="n">
        <v>68.81666280043009</v>
      </c>
      <c r="L42" s="721" t="n">
        <v>2734640.049230683</v>
      </c>
      <c r="M42" s="961" t="n">
        <v>9.849357131277754</v>
      </c>
      <c r="N42" s="721" t="n">
        <v>27764655.22350207</v>
      </c>
      <c r="O42" s="961" t="n">
        <v>76.33518809249226</v>
      </c>
      <c r="P42" s="721" t="n">
        <v>8607371.776497934</v>
      </c>
      <c r="Q42" s="962" t="n">
        <v>23.66481190750774</v>
      </c>
      <c r="R42" s="718" t="n">
        <v>583787.910129774</v>
      </c>
      <c r="S42" s="961" t="n">
        <v>45.00837738507893</v>
      </c>
      <c r="T42" s="721" t="n">
        <v>145615.0992301619</v>
      </c>
      <c r="U42" s="961" t="n">
        <v>19.96360000734597</v>
      </c>
      <c r="V42" s="721" t="n">
        <v>729403.0093599359</v>
      </c>
      <c r="W42" s="961" t="n">
        <v>56.23488486389932</v>
      </c>
      <c r="X42" s="721" t="n">
        <v>567661.9906400645</v>
      </c>
      <c r="Y42" s="962" t="n">
        <v>43.76511513610068</v>
      </c>
      <c r="Z42" s="718" t="n">
        <v>3421414.871071011</v>
      </c>
      <c r="AA42" s="961" t="n">
        <v>63.61031241632077</v>
      </c>
      <c r="AB42" s="721" t="n">
        <v>667694.4242215836</v>
      </c>
      <c r="AC42" s="961" t="n">
        <v>16.32860302829854</v>
      </c>
      <c r="AD42" s="721" t="n">
        <v>4089109.295292594</v>
      </c>
      <c r="AE42" s="961" t="n">
        <v>76.02396364654271</v>
      </c>
      <c r="AF42" s="721" t="n">
        <v>1289601.704707406</v>
      </c>
      <c r="AG42" s="962" t="n">
        <v>23.97603635345729</v>
      </c>
      <c r="AH42" s="718" t="n">
        <v>6730656.740615226</v>
      </c>
      <c r="AI42" s="961" t="n">
        <v>74.54044970433947</v>
      </c>
      <c r="AJ42" s="721" t="n">
        <v>743459.9356210231</v>
      </c>
      <c r="AK42" s="961" t="n">
        <v>9.947127772099593</v>
      </c>
      <c r="AL42" s="721" t="n">
        <v>7474116.67623625</v>
      </c>
      <c r="AM42" s="961" t="n">
        <v>82.77409466262995</v>
      </c>
      <c r="AN42" s="721" t="n">
        <v>1555419.323763751</v>
      </c>
      <c r="AO42" s="962" t="n">
        <v>17.22590533737005</v>
      </c>
      <c r="AP42" s="718" t="n">
        <v>9242313.207656126</v>
      </c>
      <c r="AQ42" s="961" t="n">
        <v>79.01057363353934</v>
      </c>
      <c r="AR42" s="721" t="n">
        <v>706285.2843637555</v>
      </c>
      <c r="AS42" s="961" t="n">
        <v>7.099344545166755</v>
      </c>
      <c r="AT42" s="721" t="n">
        <v>9948598.492019881</v>
      </c>
      <c r="AU42" s="961" t="n">
        <v>85.04845659776099</v>
      </c>
      <c r="AV42" s="721" t="n">
        <v>1748966.507980121</v>
      </c>
      <c r="AW42" s="962" t="n">
        <v>14.95154340223901</v>
      </c>
      <c r="AX42" s="718" t="n">
        <v>5051842.444799252</v>
      </c>
      <c r="AY42" s="961" t="n">
        <v>56.32465110739872</v>
      </c>
      <c r="AZ42" s="721" t="n">
        <v>471585.305794159</v>
      </c>
      <c r="BA42" s="961" t="n">
        <v>8.537910281228791</v>
      </c>
      <c r="BB42" s="721" t="n">
        <v>5523427.750593411</v>
      </c>
      <c r="BC42" s="961" t="n">
        <v>61.5825106124149</v>
      </c>
      <c r="BD42" s="721" t="n">
        <v>3445722.249406591</v>
      </c>
      <c r="BE42" s="962" t="n">
        <v>38.4174893875851</v>
      </c>
      <c r="BF42" s="718" t="n">
        <v>425359.5096471942</v>
      </c>
      <c r="BG42" s="961" t="n">
        <v>4.891980444099251</v>
      </c>
      <c r="BH42" s="717" t="n">
        <v>15098.11323253652</v>
      </c>
      <c r="BI42" s="963" t="n">
        <v>3.427824255560481</v>
      </c>
      <c r="BJ42" s="721" t="n">
        <v>440457.6228797307</v>
      </c>
      <c r="BK42" s="961" t="n">
        <v>5.065621030476704</v>
      </c>
      <c r="BL42" s="721" t="n">
        <v>8254579.37712027</v>
      </c>
      <c r="BM42" s="962" t="n">
        <v>94.93437896952329</v>
      </c>
    </row>
    <row r="43">
      <c r="A43" s="722" t="inlineStr">
        <is>
          <t>Apr-Jun 1994</t>
        </is>
      </c>
      <c r="B43" s="721" t="n">
        <v>25451127.30303444</v>
      </c>
      <c r="C43" s="961" t="n">
        <v>56.46800518502964</v>
      </c>
      <c r="D43" s="721" t="n">
        <v>2735968.460413816</v>
      </c>
      <c r="E43" s="961" t="n">
        <v>9.706457463282527</v>
      </c>
      <c r="F43" s="721" t="n">
        <v>28187095.76344826</v>
      </c>
      <c r="G43" s="961" t="n">
        <v>62.53825423015957</v>
      </c>
      <c r="H43" s="721" t="n">
        <v>16884670.48655175</v>
      </c>
      <c r="I43" s="962" t="n">
        <v>37.46174576984043</v>
      </c>
      <c r="J43" s="718" t="n">
        <v>25028286.2401565</v>
      </c>
      <c r="K43" s="961" t="n">
        <v>68.80669519908824</v>
      </c>
      <c r="L43" s="721" t="n">
        <v>2720760.252433449</v>
      </c>
      <c r="M43" s="961" t="n">
        <v>9.804878351982277</v>
      </c>
      <c r="N43" s="721" t="n">
        <v>27749046.49258995</v>
      </c>
      <c r="O43" s="961" t="n">
        <v>76.28649304072474</v>
      </c>
      <c r="P43" s="721" t="n">
        <v>8625736.757410051</v>
      </c>
      <c r="Q43" s="962" t="n">
        <v>23.71350695927526</v>
      </c>
      <c r="R43" s="718" t="n">
        <v>584058.8837373056</v>
      </c>
      <c r="S43" s="961" t="n">
        <v>45.0775992632901</v>
      </c>
      <c r="T43" s="721" t="n">
        <v>138879.1618909401</v>
      </c>
      <c r="U43" s="961" t="n">
        <v>19.21038223548626</v>
      </c>
      <c r="V43" s="721" t="n">
        <v>722938.0456282458</v>
      </c>
      <c r="W43" s="961" t="n">
        <v>55.79627743094748</v>
      </c>
      <c r="X43" s="721" t="n">
        <v>572736.2877050876</v>
      </c>
      <c r="Y43" s="962" t="n">
        <v>44.20372256905252</v>
      </c>
      <c r="Z43" s="718" t="n">
        <v>3400994.773647367</v>
      </c>
      <c r="AA43" s="961" t="n">
        <v>63.43902284319489</v>
      </c>
      <c r="AB43" s="721" t="n">
        <v>673017.0680328775</v>
      </c>
      <c r="AC43" s="961" t="n">
        <v>16.51976219478305</v>
      </c>
      <c r="AD43" s="721" t="n">
        <v>4074011.841680244</v>
      </c>
      <c r="AE43" s="961" t="n">
        <v>75.99286311476028</v>
      </c>
      <c r="AF43" s="721" t="n">
        <v>1287033.491653089</v>
      </c>
      <c r="AG43" s="962" t="n">
        <v>24.00713688523972</v>
      </c>
      <c r="AH43" s="718" t="n">
        <v>6737861.961665809</v>
      </c>
      <c r="AI43" s="961" t="n">
        <v>74.58551251159848</v>
      </c>
      <c r="AJ43" s="721" t="n">
        <v>733812.8270186988</v>
      </c>
      <c r="AK43" s="961" t="n">
        <v>9.821262940004067</v>
      </c>
      <c r="AL43" s="721" t="n">
        <v>7471674.788684508</v>
      </c>
      <c r="AM43" s="961" t="n">
        <v>82.70853523040218</v>
      </c>
      <c r="AN43" s="721" t="n">
        <v>1562066.127982161</v>
      </c>
      <c r="AO43" s="962" t="n">
        <v>17.29146476959782</v>
      </c>
      <c r="AP43" s="718" t="n">
        <v>9246524.872506766</v>
      </c>
      <c r="AQ43" s="961" t="n">
        <v>78.98640723890571</v>
      </c>
      <c r="AR43" s="721" t="n">
        <v>701027.9859448276</v>
      </c>
      <c r="AS43" s="961" t="n">
        <v>7.047240622091526</v>
      </c>
      <c r="AT43" s="721" t="n">
        <v>9947552.858451594</v>
      </c>
      <c r="AU43" s="961" t="n">
        <v>84.97478479124952</v>
      </c>
      <c r="AV43" s="721" t="n">
        <v>1758923.22488174</v>
      </c>
      <c r="AW43" s="962" t="n">
        <v>15.02521520875048</v>
      </c>
      <c r="AX43" s="718" t="n">
        <v>5058845.748599255</v>
      </c>
      <c r="AY43" s="961" t="n">
        <v>56.34809752697942</v>
      </c>
      <c r="AZ43" s="721" t="n">
        <v>474023.2095461058</v>
      </c>
      <c r="BA43" s="961" t="n">
        <v>8.567403514017078</v>
      </c>
      <c r="BB43" s="721" t="n">
        <v>5532868.958145361</v>
      </c>
      <c r="BC43" s="961" t="n">
        <v>61.62801855421208</v>
      </c>
      <c r="BD43" s="721" t="n">
        <v>3444977.625187972</v>
      </c>
      <c r="BE43" s="962" t="n">
        <v>38.37198144578792</v>
      </c>
      <c r="BF43" s="718" t="n">
        <v>422841.0628779391</v>
      </c>
      <c r="BG43" s="961" t="n">
        <v>4.861928129305749</v>
      </c>
      <c r="BH43" s="717" t="n">
        <v>15208.20798036654</v>
      </c>
      <c r="BI43" s="963" t="n">
        <v>3.471803057808512</v>
      </c>
      <c r="BJ43" s="721" t="n">
        <v>438049.2708583056</v>
      </c>
      <c r="BK43" s="961" t="n">
        <v>5.03679575846366</v>
      </c>
      <c r="BL43" s="721" t="n">
        <v>8258933.729141694</v>
      </c>
      <c r="BM43" s="962" t="n">
        <v>94.96320424153635</v>
      </c>
    </row>
    <row r="44">
      <c r="A44" s="722" t="inlineStr">
        <is>
          <t>May-Jul 1994</t>
        </is>
      </c>
      <c r="B44" s="721" t="n">
        <v>25515526.45418768</v>
      </c>
      <c r="C44" s="961" t="n">
        <v>56.60599195436731</v>
      </c>
      <c r="D44" s="721" t="n">
        <v>2705398.89672543</v>
      </c>
      <c r="E44" s="961" t="n">
        <v>9.586499602990141</v>
      </c>
      <c r="F44" s="721" t="n">
        <v>28220925.35091311</v>
      </c>
      <c r="G44" s="961" t="n">
        <v>62.60789783141654</v>
      </c>
      <c r="H44" s="721" t="n">
        <v>16854738.14908689</v>
      </c>
      <c r="I44" s="962" t="n">
        <v>37.39210216858346</v>
      </c>
      <c r="J44" s="718" t="n">
        <v>25085724.75441489</v>
      </c>
      <c r="K44" s="961" t="n">
        <v>68.96019633890597</v>
      </c>
      <c r="L44" s="721" t="n">
        <v>2691656.759850581</v>
      </c>
      <c r="M44" s="961" t="n">
        <v>9.690102569488925</v>
      </c>
      <c r="N44" s="721" t="n">
        <v>27777381.51426548</v>
      </c>
      <c r="O44" s="961" t="n">
        <v>76.35951130601981</v>
      </c>
      <c r="P44" s="721" t="n">
        <v>8599725.985734526</v>
      </c>
      <c r="Q44" s="962" t="n">
        <v>23.64048869398019</v>
      </c>
      <c r="R44" s="718" t="n">
        <v>573075.8116683603</v>
      </c>
      <c r="S44" s="961" t="n">
        <v>44.28032446835434</v>
      </c>
      <c r="T44" s="721" t="n">
        <v>137645.4967419219</v>
      </c>
      <c r="U44" s="961" t="n">
        <v>19.36701420276856</v>
      </c>
      <c r="V44" s="721" t="n">
        <v>710721.3084102821</v>
      </c>
      <c r="W44" s="961" t="n">
        <v>54.91589332894916</v>
      </c>
      <c r="X44" s="721" t="n">
        <v>583478.3582563846</v>
      </c>
      <c r="Y44" s="962" t="n">
        <v>45.08410667105084</v>
      </c>
      <c r="Z44" s="718" t="n">
        <v>3404363.781631468</v>
      </c>
      <c r="AA44" s="961" t="n">
        <v>63.71199854632395</v>
      </c>
      <c r="AB44" s="721" t="n">
        <v>670055.7922353257</v>
      </c>
      <c r="AC44" s="961" t="n">
        <v>16.44542934490703</v>
      </c>
      <c r="AD44" s="721" t="n">
        <v>4074419.573866794</v>
      </c>
      <c r="AE44" s="961" t="n">
        <v>76.25196090028675</v>
      </c>
      <c r="AF44" s="721" t="n">
        <v>1268944.092799873</v>
      </c>
      <c r="AG44" s="962" t="n">
        <v>23.74803909971325</v>
      </c>
      <c r="AH44" s="718" t="n">
        <v>6761975.229286985</v>
      </c>
      <c r="AI44" s="961" t="n">
        <v>74.81305909717078</v>
      </c>
      <c r="AJ44" s="721" t="n">
        <v>717960.6085571869</v>
      </c>
      <c r="AK44" s="961" t="n">
        <v>9.598486191883079</v>
      </c>
      <c r="AL44" s="721" t="n">
        <v>7479935.837844173</v>
      </c>
      <c r="AM44" s="961" t="n">
        <v>82.75642292447266</v>
      </c>
      <c r="AN44" s="721" t="n">
        <v>1558559.995489162</v>
      </c>
      <c r="AO44" s="962" t="n">
        <v>17.24357707552734</v>
      </c>
      <c r="AP44" s="718" t="n">
        <v>9262162.503921177</v>
      </c>
      <c r="AQ44" s="961" t="n">
        <v>79.06293854555949</v>
      </c>
      <c r="AR44" s="721" t="n">
        <v>700453.7840313428</v>
      </c>
      <c r="AS44" s="961" t="n">
        <v>7.030821661558718</v>
      </c>
      <c r="AT44" s="721" t="n">
        <v>9962616.28795252</v>
      </c>
      <c r="AU44" s="961" t="n">
        <v>85.04209670192192</v>
      </c>
      <c r="AV44" s="721" t="n">
        <v>1752306.878714146</v>
      </c>
      <c r="AW44" s="962" t="n">
        <v>14.95790329807808</v>
      </c>
      <c r="AX44" s="718" t="n">
        <v>5084147.427906903</v>
      </c>
      <c r="AY44" s="961" t="n">
        <v>56.57774996019589</v>
      </c>
      <c r="AZ44" s="721" t="n">
        <v>465541.0782848033</v>
      </c>
      <c r="BA44" s="961" t="n">
        <v>8.388598346833449</v>
      </c>
      <c r="BB44" s="721" t="n">
        <v>5549688.506191705</v>
      </c>
      <c r="BC44" s="961" t="n">
        <v>61.75841537104161</v>
      </c>
      <c r="BD44" s="721" t="n">
        <v>3436436.660474961</v>
      </c>
      <c r="BE44" s="962" t="n">
        <v>38.24158462895839</v>
      </c>
      <c r="BF44" s="718" t="n">
        <v>429801.6997727909</v>
      </c>
      <c r="BG44" s="961" t="n">
        <v>4.941069526629373</v>
      </c>
      <c r="BH44" s="717" t="n">
        <v>13742.13687484902</v>
      </c>
      <c r="BI44" s="963" t="n">
        <v>3.098259008334739</v>
      </c>
      <c r="BJ44" s="721" t="n">
        <v>443543.8366476399</v>
      </c>
      <c r="BK44" s="961" t="n">
        <v>5.099051344241963</v>
      </c>
      <c r="BL44" s="721" t="n">
        <v>8255012.16335236</v>
      </c>
      <c r="BM44" s="962" t="n">
        <v>94.90094865575804</v>
      </c>
    </row>
    <row r="45">
      <c r="A45" s="722" t="inlineStr">
        <is>
          <t>Jun-Aug 1994</t>
        </is>
      </c>
      <c r="B45" s="721" t="n">
        <v>25517447.60021124</v>
      </c>
      <c r="C45" s="961" t="n">
        <v>56.59510161588744</v>
      </c>
      <c r="D45" s="721" t="n">
        <v>2690974.127021757</v>
      </c>
      <c r="E45" s="961" t="n">
        <v>9.53961250665731</v>
      </c>
      <c r="F45" s="721" t="n">
        <v>28208421.727233</v>
      </c>
      <c r="G45" s="961" t="n">
        <v>62.56340834274281</v>
      </c>
      <c r="H45" s="721" t="n">
        <v>16879310.022767</v>
      </c>
      <c r="I45" s="962" t="n">
        <v>37.43659165725719</v>
      </c>
      <c r="J45" s="718" t="n">
        <v>25087937.65058431</v>
      </c>
      <c r="K45" s="961" t="n">
        <v>68.9507819231568</v>
      </c>
      <c r="L45" s="721" t="n">
        <v>2675212.600308277</v>
      </c>
      <c r="M45" s="961" t="n">
        <v>9.635839507162084</v>
      </c>
      <c r="N45" s="721" t="n">
        <v>27763150.25089258</v>
      </c>
      <c r="O45" s="961" t="n">
        <v>76.30323963295348</v>
      </c>
      <c r="P45" s="721" t="n">
        <v>8622133.499107422</v>
      </c>
      <c r="Q45" s="962" t="n">
        <v>23.69676036704652</v>
      </c>
      <c r="R45" s="718" t="n">
        <v>578628.4648922023</v>
      </c>
      <c r="S45" s="961" t="n">
        <v>44.52395833545854</v>
      </c>
      <c r="T45" s="721" t="n">
        <v>138968.5133112074</v>
      </c>
      <c r="U45" s="961" t="n">
        <v>19.36581640284101</v>
      </c>
      <c r="V45" s="721" t="n">
        <v>717596.9782034096</v>
      </c>
      <c r="W45" s="961" t="n">
        <v>55.21722469206877</v>
      </c>
      <c r="X45" s="721" t="n">
        <v>581992.0217965906</v>
      </c>
      <c r="Y45" s="962" t="n">
        <v>44.78277530793123</v>
      </c>
      <c r="Z45" s="718" t="n">
        <v>3379077.468149897</v>
      </c>
      <c r="AA45" s="961" t="n">
        <v>63.43706626252163</v>
      </c>
      <c r="AB45" s="721" t="n">
        <v>680276.1316247827</v>
      </c>
      <c r="AC45" s="961" t="n">
        <v>16.75823785497628</v>
      </c>
      <c r="AD45" s="721" t="n">
        <v>4059353.599774679</v>
      </c>
      <c r="AE45" s="961" t="n">
        <v>76.20822124356475</v>
      </c>
      <c r="AF45" s="721" t="n">
        <v>1267307.400225322</v>
      </c>
      <c r="AG45" s="962" t="n">
        <v>23.79177875643525</v>
      </c>
      <c r="AH45" s="718" t="n">
        <v>6765583.389570445</v>
      </c>
      <c r="AI45" s="961" t="n">
        <v>74.84559327118637</v>
      </c>
      <c r="AJ45" s="721" t="n">
        <v>720726.281952556</v>
      </c>
      <c r="AK45" s="961" t="n">
        <v>9.627257134367682</v>
      </c>
      <c r="AL45" s="721" t="n">
        <v>7486309.671523001</v>
      </c>
      <c r="AM45" s="961" t="n">
        <v>82.81876913094032</v>
      </c>
      <c r="AN45" s="721" t="n">
        <v>1553078.078477001</v>
      </c>
      <c r="AO45" s="962" t="n">
        <v>17.18123086905968</v>
      </c>
      <c r="AP45" s="718" t="n">
        <v>9267944.127861856</v>
      </c>
      <c r="AQ45" s="961" t="n">
        <v>79.04178340644171</v>
      </c>
      <c r="AR45" s="721" t="n">
        <v>679944.4444365983</v>
      </c>
      <c r="AS45" s="961" t="n">
        <v>6.835062933153639</v>
      </c>
      <c r="AT45" s="721" t="n">
        <v>9947888.572298452</v>
      </c>
      <c r="AU45" s="961" t="n">
        <v>84.84069854491372</v>
      </c>
      <c r="AV45" s="721" t="n">
        <v>1777484.677701547</v>
      </c>
      <c r="AW45" s="962" t="n">
        <v>15.15930145508628</v>
      </c>
      <c r="AX45" s="718" t="n">
        <v>5096704.200109906</v>
      </c>
      <c r="AY45" s="961" t="n">
        <v>56.66610677455724</v>
      </c>
      <c r="AZ45" s="721" t="n">
        <v>455297.2289831323</v>
      </c>
      <c r="BA45" s="961" t="n">
        <v>8.200596393893735</v>
      </c>
      <c r="BB45" s="721" t="n">
        <v>5552001.429093039</v>
      </c>
      <c r="BC45" s="961" t="n">
        <v>61.7281861848479</v>
      </c>
      <c r="BD45" s="721" t="n">
        <v>3442271.320906963</v>
      </c>
      <c r="BE45" s="962" t="n">
        <v>38.2718138151521</v>
      </c>
      <c r="BF45" s="718" t="n">
        <v>429509.9496269373</v>
      </c>
      <c r="BG45" s="961" t="n">
        <v>4.935507223104778</v>
      </c>
      <c r="BH45" s="717" t="n">
        <v>15761.52671348074</v>
      </c>
      <c r="BI45" s="963" t="n">
        <v>3.539756654304702</v>
      </c>
      <c r="BJ45" s="721" t="n">
        <v>445271.476340418</v>
      </c>
      <c r="BK45" s="961" t="n">
        <v>5.116623234524561</v>
      </c>
      <c r="BL45" s="721" t="n">
        <v>8257176.523659583</v>
      </c>
      <c r="BM45" s="962" t="n">
        <v>94.88337676547543</v>
      </c>
    </row>
    <row r="46">
      <c r="A46" s="722" t="inlineStr">
        <is>
          <t>Jul-Sep 1994</t>
        </is>
      </c>
      <c r="B46" s="721" t="n">
        <v>25559033.90879756</v>
      </c>
      <c r="C46" s="961" t="n">
        <v>56.6732689133121</v>
      </c>
      <c r="D46" s="721" t="n">
        <v>2639303.730102255</v>
      </c>
      <c r="E46" s="961" t="n">
        <v>9.359784835192967</v>
      </c>
      <c r="F46" s="721" t="n">
        <v>28198337.63889981</v>
      </c>
      <c r="G46" s="961" t="n">
        <v>62.52552336759752</v>
      </c>
      <c r="H46" s="721" t="n">
        <v>16900585.36110019</v>
      </c>
      <c r="I46" s="962" t="n">
        <v>37.47447663240248</v>
      </c>
      <c r="J46" s="718" t="n">
        <v>25127904.63545247</v>
      </c>
      <c r="K46" s="961" t="n">
        <v>69.04647640010747</v>
      </c>
      <c r="L46" s="721" t="n">
        <v>2622251.940702965</v>
      </c>
      <c r="M46" s="961" t="n">
        <v>9.449503225348131</v>
      </c>
      <c r="N46" s="721" t="n">
        <v>27750156.57615544</v>
      </c>
      <c r="O46" s="961" t="n">
        <v>76.25190237436213</v>
      </c>
      <c r="P46" s="721" t="n">
        <v>8642583.423844559</v>
      </c>
      <c r="Q46" s="962" t="n">
        <v>23.74809762563787</v>
      </c>
      <c r="R46" s="718" t="n">
        <v>576648.1914864853</v>
      </c>
      <c r="S46" s="961" t="n">
        <v>44.18951970990965</v>
      </c>
      <c r="T46" s="721" t="n">
        <v>143354.7944303353</v>
      </c>
      <c r="U46" s="961" t="n">
        <v>19.91030554516292</v>
      </c>
      <c r="V46" s="721" t="n">
        <v>720002.9859168206</v>
      </c>
      <c r="W46" s="961" t="n">
        <v>55.17503844995726</v>
      </c>
      <c r="X46" s="721" t="n">
        <v>584940.3474165129</v>
      </c>
      <c r="Y46" s="962" t="n">
        <v>44.82496155004274</v>
      </c>
      <c r="Z46" s="718" t="n">
        <v>3380399.788808143</v>
      </c>
      <c r="AA46" s="961" t="n">
        <v>63.65851538420137</v>
      </c>
      <c r="AB46" s="721" t="n">
        <v>660954.1340605866</v>
      </c>
      <c r="AC46" s="961" t="n">
        <v>16.35476987849192</v>
      </c>
      <c r="AD46" s="721" t="n">
        <v>4041353.92286873</v>
      </c>
      <c r="AE46" s="961" t="n">
        <v>76.10537419973284</v>
      </c>
      <c r="AF46" s="721" t="n">
        <v>1268854.410464603</v>
      </c>
      <c r="AG46" s="962" t="n">
        <v>23.89462580026716</v>
      </c>
      <c r="AH46" s="718" t="n">
        <v>6776539.960115965</v>
      </c>
      <c r="AI46" s="961" t="n">
        <v>74.95586584067874</v>
      </c>
      <c r="AJ46" s="721" t="n">
        <v>710714.6492744413</v>
      </c>
      <c r="AK46" s="961" t="n">
        <v>9.492326444770201</v>
      </c>
      <c r="AL46" s="721" t="n">
        <v>7487254.609390406</v>
      </c>
      <c r="AM46" s="961" t="n">
        <v>82.81713902958624</v>
      </c>
      <c r="AN46" s="721" t="n">
        <v>1553452.05727626</v>
      </c>
      <c r="AO46" s="962" t="n">
        <v>17.18286097041376</v>
      </c>
      <c r="AP46" s="718" t="n">
        <v>9283883.895877849</v>
      </c>
      <c r="AQ46" s="961" t="n">
        <v>79.11337062689792</v>
      </c>
      <c r="AR46" s="721" t="n">
        <v>668868.2546097451</v>
      </c>
      <c r="AS46" s="961" t="n">
        <v>6.720435156993</v>
      </c>
      <c r="AT46" s="721" t="n">
        <v>9952752.150487594</v>
      </c>
      <c r="AU46" s="961" t="n">
        <v>84.81318578195416</v>
      </c>
      <c r="AV46" s="721" t="n">
        <v>1782159.182845738</v>
      </c>
      <c r="AW46" s="962" t="n">
        <v>15.18681421804584</v>
      </c>
      <c r="AX46" s="718" t="n">
        <v>5110432.799164034</v>
      </c>
      <c r="AY46" s="961" t="n">
        <v>56.77015819792971</v>
      </c>
      <c r="AZ46" s="721" t="n">
        <v>438360.1083278566</v>
      </c>
      <c r="BA46" s="961" t="n">
        <v>7.900098555417159</v>
      </c>
      <c r="BB46" s="721" t="n">
        <v>5548792.907491891</v>
      </c>
      <c r="BC46" s="961" t="n">
        <v>61.63975998615884</v>
      </c>
      <c r="BD46" s="721" t="n">
        <v>3453177.425841444</v>
      </c>
      <c r="BE46" s="962" t="n">
        <v>38.36024001384116</v>
      </c>
      <c r="BF46" s="718" t="n">
        <v>431129.2733450843</v>
      </c>
      <c r="BG46" s="961" t="n">
        <v>4.95198956127024</v>
      </c>
      <c r="BH46" s="717" t="n">
        <v>17051.78939929018</v>
      </c>
      <c r="BI46" s="963" t="n">
        <v>3.804665305329037</v>
      </c>
      <c r="BJ46" s="721" t="n">
        <v>448181.0627443745</v>
      </c>
      <c r="BK46" s="961" t="n">
        <v>5.147847946044489</v>
      </c>
      <c r="BL46" s="721" t="n">
        <v>8258001.937255627</v>
      </c>
      <c r="BM46" s="962" t="n">
        <v>94.85215205395551</v>
      </c>
    </row>
    <row r="47">
      <c r="A47" s="722" t="inlineStr">
        <is>
          <t>Aug-Oct 1994</t>
        </is>
      </c>
      <c r="B47" s="721" t="n">
        <v>25560955.21912323</v>
      </c>
      <c r="C47" s="961" t="n">
        <v>56.66148983574857</v>
      </c>
      <c r="D47" s="721" t="n">
        <v>2607866.132567258</v>
      </c>
      <c r="E47" s="961" t="n">
        <v>9.257988113907196</v>
      </c>
      <c r="F47" s="721" t="n">
        <v>28168821.35169049</v>
      </c>
      <c r="G47" s="961" t="n">
        <v>62.4423997859723</v>
      </c>
      <c r="H47" s="721" t="n">
        <v>16942867.89830951</v>
      </c>
      <c r="I47" s="962" t="n">
        <v>37.5576002140277</v>
      </c>
      <c r="J47" s="718" t="n">
        <v>25126431.41178038</v>
      </c>
      <c r="K47" s="961" t="n">
        <v>69.025672459153</v>
      </c>
      <c r="L47" s="721" t="n">
        <v>2593193.379608115</v>
      </c>
      <c r="M47" s="961" t="n">
        <v>9.355081099127027</v>
      </c>
      <c r="N47" s="721" t="n">
        <v>27719624.7913885</v>
      </c>
      <c r="O47" s="961" t="n">
        <v>76.14952199873196</v>
      </c>
      <c r="P47" s="721" t="n">
        <v>8681949.458611505</v>
      </c>
      <c r="Q47" s="962" t="n">
        <v>23.85047800126804</v>
      </c>
      <c r="R47" s="718" t="n">
        <v>576329.4796140189</v>
      </c>
      <c r="S47" s="961" t="n">
        <v>43.98291037149036</v>
      </c>
      <c r="T47" s="721" t="n">
        <v>139899.8332647783</v>
      </c>
      <c r="U47" s="961" t="n">
        <v>19.53282709171282</v>
      </c>
      <c r="V47" s="721" t="n">
        <v>716229.3128787973</v>
      </c>
      <c r="W47" s="961" t="n">
        <v>54.65944531395441</v>
      </c>
      <c r="X47" s="721" t="n">
        <v>594119.3537878694</v>
      </c>
      <c r="Y47" s="962" t="n">
        <v>45.34055468604559</v>
      </c>
      <c r="Z47" s="718" t="n">
        <v>3354377.909908971</v>
      </c>
      <c r="AA47" s="961" t="n">
        <v>63.36776080166937</v>
      </c>
      <c r="AB47" s="721" t="n">
        <v>655614.3013801551</v>
      </c>
      <c r="AC47" s="961" t="n">
        <v>16.34951558096392</v>
      </c>
      <c r="AD47" s="721" t="n">
        <v>4009992.211289125</v>
      </c>
      <c r="AE47" s="961" t="n">
        <v>75.75301116516782</v>
      </c>
      <c r="AF47" s="721" t="n">
        <v>1283516.45537754</v>
      </c>
      <c r="AG47" s="962" t="n">
        <v>24.24698883483218</v>
      </c>
      <c r="AH47" s="718" t="n">
        <v>6781473.271564891</v>
      </c>
      <c r="AI47" s="961" t="n">
        <v>74.99728590996158</v>
      </c>
      <c r="AJ47" s="721" t="n">
        <v>709078.6571865092</v>
      </c>
      <c r="AK47" s="961" t="n">
        <v>9.466307208482373</v>
      </c>
      <c r="AL47" s="721" t="n">
        <v>7490551.9287514</v>
      </c>
      <c r="AM47" s="961" t="n">
        <v>82.83908851775932</v>
      </c>
      <c r="AN47" s="721" t="n">
        <v>1551739.654581934</v>
      </c>
      <c r="AO47" s="962" t="n">
        <v>17.16091148224068</v>
      </c>
      <c r="AP47" s="718" t="n">
        <v>9292390.667484351</v>
      </c>
      <c r="AQ47" s="961" t="n">
        <v>79.11701169779263</v>
      </c>
      <c r="AR47" s="721" t="n">
        <v>656147.6976645302</v>
      </c>
      <c r="AS47" s="961" t="n">
        <v>6.595418076318702</v>
      </c>
      <c r="AT47" s="721" t="n">
        <v>9948538.36514888</v>
      </c>
      <c r="AU47" s="961" t="n">
        <v>84.70356600111683</v>
      </c>
      <c r="AV47" s="721" t="n">
        <v>1796585.051517787</v>
      </c>
      <c r="AW47" s="962" t="n">
        <v>15.29643399888317</v>
      </c>
      <c r="AX47" s="718" t="n">
        <v>5121860.08320815</v>
      </c>
      <c r="AY47" s="961" t="n">
        <v>56.84448901466963</v>
      </c>
      <c r="AZ47" s="721" t="n">
        <v>432452.8901121416</v>
      </c>
      <c r="BA47" s="961" t="n">
        <v>7.785893452338664</v>
      </c>
      <c r="BB47" s="721" t="n">
        <v>5554312.973320292</v>
      </c>
      <c r="BC47" s="961" t="n">
        <v>61.64402729997635</v>
      </c>
      <c r="BD47" s="721" t="n">
        <v>3455988.943346375</v>
      </c>
      <c r="BE47" s="962" t="n">
        <v>38.35597270002365</v>
      </c>
      <c r="BF47" s="718" t="n">
        <v>434523.807342848</v>
      </c>
      <c r="BG47" s="961" t="n">
        <v>4.988726409959547</v>
      </c>
      <c r="BH47" s="717" t="n">
        <v>14672.75295914266</v>
      </c>
      <c r="BI47" s="963" t="n">
        <v>3.266443747761181</v>
      </c>
      <c r="BJ47" s="721" t="n">
        <v>449196.5603019907</v>
      </c>
      <c r="BK47" s="961" t="n">
        <v>5.157182887964059</v>
      </c>
      <c r="BL47" s="721" t="n">
        <v>8260918.439698009</v>
      </c>
      <c r="BM47" s="962" t="n">
        <v>94.84281711203595</v>
      </c>
    </row>
    <row r="48">
      <c r="A48" s="722" t="inlineStr">
        <is>
          <t>Sep-Nov 1994</t>
        </is>
      </c>
      <c r="B48" s="721" t="n">
        <v>25593847.79715513</v>
      </c>
      <c r="C48" s="961" t="n">
        <v>56.72095083609134</v>
      </c>
      <c r="D48" s="721" t="n">
        <v>2555635.738124803</v>
      </c>
      <c r="E48" s="961" t="n">
        <v>9.078801516631049</v>
      </c>
      <c r="F48" s="721" t="n">
        <v>28149483.53527994</v>
      </c>
      <c r="G48" s="961" t="n">
        <v>62.38473731345125</v>
      </c>
      <c r="H48" s="721" t="n">
        <v>16972904.96472006</v>
      </c>
      <c r="I48" s="962" t="n">
        <v>37.61526268654875</v>
      </c>
      <c r="J48" s="718" t="n">
        <v>25147260.2587623</v>
      </c>
      <c r="K48" s="961" t="n">
        <v>69.06903666407366</v>
      </c>
      <c r="L48" s="721" t="n">
        <v>2540205.011338061</v>
      </c>
      <c r="M48" s="961" t="n">
        <v>9.174566853836287</v>
      </c>
      <c r="N48" s="721" t="n">
        <v>27687465.27010036</v>
      </c>
      <c r="O48" s="961" t="n">
        <v>76.04592047793719</v>
      </c>
      <c r="P48" s="721" t="n">
        <v>8721411.229899641</v>
      </c>
      <c r="Q48" s="962" t="n">
        <v>23.95407952206281</v>
      </c>
      <c r="R48" s="718" t="n">
        <v>572738.2117517807</v>
      </c>
      <c r="S48" s="961" t="n">
        <v>43.52970772756802</v>
      </c>
      <c r="T48" s="721" t="n">
        <v>136062.892723313</v>
      </c>
      <c r="U48" s="961" t="n">
        <v>19.19620213121353</v>
      </c>
      <c r="V48" s="721" t="n">
        <v>708801.1044750937</v>
      </c>
      <c r="W48" s="961" t="n">
        <v>53.87086854290423</v>
      </c>
      <c r="X48" s="721" t="n">
        <v>606939.8955249065</v>
      </c>
      <c r="Y48" s="962" t="n">
        <v>46.12913145709577</v>
      </c>
      <c r="Z48" s="718" t="n">
        <v>3364542.265106027</v>
      </c>
      <c r="AA48" s="961" t="n">
        <v>63.7586782838723</v>
      </c>
      <c r="AB48" s="721" t="n">
        <v>626734.276531448</v>
      </c>
      <c r="AC48" s="961" t="n">
        <v>15.70260216232278</v>
      </c>
      <c r="AD48" s="721" t="n">
        <v>3991276.541637475</v>
      </c>
      <c r="AE48" s="961" t="n">
        <v>75.63540502951916</v>
      </c>
      <c r="AF48" s="721" t="n">
        <v>1285718.458362526</v>
      </c>
      <c r="AG48" s="962" t="n">
        <v>24.36459497048084</v>
      </c>
      <c r="AH48" s="718" t="n">
        <v>6797671.329119189</v>
      </c>
      <c r="AI48" s="961" t="n">
        <v>75.16755339423057</v>
      </c>
      <c r="AJ48" s="721" t="n">
        <v>687293.924750822</v>
      </c>
      <c r="AK48" s="961" t="n">
        <v>9.182326189095734</v>
      </c>
      <c r="AL48" s="721" t="n">
        <v>7484965.253870011</v>
      </c>
      <c r="AM48" s="961" t="n">
        <v>82.76753878407023</v>
      </c>
      <c r="AN48" s="721" t="n">
        <v>1558393.246129988</v>
      </c>
      <c r="AO48" s="962" t="n">
        <v>17.23246121592977</v>
      </c>
      <c r="AP48" s="718" t="n">
        <v>9282166.971099321</v>
      </c>
      <c r="AQ48" s="961" t="n">
        <v>78.9647229710459</v>
      </c>
      <c r="AR48" s="721" t="n">
        <v>666230.8202311179</v>
      </c>
      <c r="AS48" s="961" t="n">
        <v>6.6968655074459</v>
      </c>
      <c r="AT48" s="721" t="n">
        <v>9948397.791330438</v>
      </c>
      <c r="AU48" s="961" t="n">
        <v>84.63244391574813</v>
      </c>
      <c r="AV48" s="721" t="n">
        <v>1806429.708669561</v>
      </c>
      <c r="AW48" s="962" t="n">
        <v>15.36755608425187</v>
      </c>
      <c r="AX48" s="718" t="n">
        <v>5130141.48168598</v>
      </c>
      <c r="AY48" s="961" t="n">
        <v>56.88808345269407</v>
      </c>
      <c r="AZ48" s="721" t="n">
        <v>423883.0971013603</v>
      </c>
      <c r="BA48" s="961" t="n">
        <v>7.631998942178079</v>
      </c>
      <c r="BB48" s="721" t="n">
        <v>5554024.57878734</v>
      </c>
      <c r="BC48" s="961" t="n">
        <v>61.58851853585356</v>
      </c>
      <c r="BD48" s="721" t="n">
        <v>3463929.92121266</v>
      </c>
      <c r="BE48" s="962" t="n">
        <v>38.41148146414644</v>
      </c>
      <c r="BF48" s="718" t="n">
        <v>446587.5383928382</v>
      </c>
      <c r="BG48" s="961" t="n">
        <v>5.125230083952811</v>
      </c>
      <c r="BH48" s="717" t="n">
        <v>15430.72678674196</v>
      </c>
      <c r="BI48" s="963" t="n">
        <v>3.339852111851952</v>
      </c>
      <c r="BJ48" s="721" t="n">
        <v>462018.2651795802</v>
      </c>
      <c r="BK48" s="961" t="n">
        <v>5.302319721136326</v>
      </c>
      <c r="BL48" s="721" t="n">
        <v>8251493.73482042</v>
      </c>
      <c r="BM48" s="962" t="n">
        <v>94.69768027886367</v>
      </c>
    </row>
    <row r="49">
      <c r="A49" s="722" t="inlineStr">
        <is>
          <t>Oct-Dec 1994</t>
        </is>
      </c>
      <c r="B49" s="721" t="n">
        <v>25599890.70905638</v>
      </c>
      <c r="C49" s="961" t="n">
        <v>56.71948362640023</v>
      </c>
      <c r="D49" s="721" t="n">
        <v>2520664.921598131</v>
      </c>
      <c r="E49" s="961" t="n">
        <v>8.96378064041639</v>
      </c>
      <c r="F49" s="721" t="n">
        <v>28120555.63065452</v>
      </c>
      <c r="G49" s="961" t="n">
        <v>62.30430484197082</v>
      </c>
      <c r="H49" s="721" t="n">
        <v>17013654.11934548</v>
      </c>
      <c r="I49" s="962" t="n">
        <v>37.69569515802918</v>
      </c>
      <c r="J49" s="718" t="n">
        <v>25149479.14530262</v>
      </c>
      <c r="K49" s="961" t="n">
        <v>69.05977607899983</v>
      </c>
      <c r="L49" s="721" t="n">
        <v>2506626.991006246</v>
      </c>
      <c r="M49" s="961" t="n">
        <v>9.063557171251128</v>
      </c>
      <c r="N49" s="721" t="n">
        <v>27656106.13630887</v>
      </c>
      <c r="O49" s="961" t="n">
        <v>75.94290466040431</v>
      </c>
      <c r="P49" s="721" t="n">
        <v>8760865.613691127</v>
      </c>
      <c r="Q49" s="962" t="n">
        <v>24.05709533959569</v>
      </c>
      <c r="R49" s="718" t="n">
        <v>578048.6028270725</v>
      </c>
      <c r="S49" s="961" t="n">
        <v>43.75439168547774</v>
      </c>
      <c r="T49" s="721" t="n">
        <v>127340.4591304105</v>
      </c>
      <c r="U49" s="961" t="n">
        <v>18.0525139951895</v>
      </c>
      <c r="V49" s="721" t="n">
        <v>705389.0619574829</v>
      </c>
      <c r="W49" s="961" t="n">
        <v>53.39320803924265</v>
      </c>
      <c r="X49" s="721" t="n">
        <v>615732.2713758501</v>
      </c>
      <c r="Y49" s="962" t="n">
        <v>46.60679196075735</v>
      </c>
      <c r="Z49" s="718" t="n">
        <v>3349479.380049089</v>
      </c>
      <c r="AA49" s="961" t="n">
        <v>63.67419535242535</v>
      </c>
      <c r="AB49" s="721" t="n">
        <v>627473.5552844476</v>
      </c>
      <c r="AC49" s="961" t="n">
        <v>15.77774656847487</v>
      </c>
      <c r="AD49" s="721" t="n">
        <v>3976952.935333537</v>
      </c>
      <c r="AE49" s="961" t="n">
        <v>75.60257860375835</v>
      </c>
      <c r="AF49" s="721" t="n">
        <v>1283387.397999797</v>
      </c>
      <c r="AG49" s="962" t="n">
        <v>24.39742139624165</v>
      </c>
      <c r="AH49" s="718" t="n">
        <v>6808028.358589547</v>
      </c>
      <c r="AI49" s="961" t="n">
        <v>75.27162624029914</v>
      </c>
      <c r="AJ49" s="721" t="n">
        <v>668336.3257167579</v>
      </c>
      <c r="AK49" s="961" t="n">
        <v>8.939322169766116</v>
      </c>
      <c r="AL49" s="721" t="n">
        <v>7476364.684306304</v>
      </c>
      <c r="AM49" s="961" t="n">
        <v>82.66095534741069</v>
      </c>
      <c r="AN49" s="721" t="n">
        <v>1568249.732360363</v>
      </c>
      <c r="AO49" s="962" t="n">
        <v>17.33904465258931</v>
      </c>
      <c r="AP49" s="718" t="n">
        <v>9293685.903744992</v>
      </c>
      <c r="AQ49" s="961" t="n">
        <v>78.99716481979425</v>
      </c>
      <c r="AR49" s="721" t="n">
        <v>661808.4303746272</v>
      </c>
      <c r="AS49" s="961" t="n">
        <v>6.647670202638431</v>
      </c>
      <c r="AT49" s="721" t="n">
        <v>9955494.33411962</v>
      </c>
      <c r="AU49" s="961" t="n">
        <v>84.62259591300202</v>
      </c>
      <c r="AV49" s="721" t="n">
        <v>1809087.249213713</v>
      </c>
      <c r="AW49" s="962" t="n">
        <v>15.37740408699798</v>
      </c>
      <c r="AX49" s="718" t="n">
        <v>5120236.900091926</v>
      </c>
      <c r="AY49" s="961" t="n">
        <v>56.72566734129277</v>
      </c>
      <c r="AZ49" s="721" t="n">
        <v>421668.2205000029</v>
      </c>
      <c r="BA49" s="961" t="n">
        <v>7.608723197609789</v>
      </c>
      <c r="BB49" s="721" t="n">
        <v>5541905.120591929</v>
      </c>
      <c r="BC49" s="961" t="n">
        <v>61.39721119193933</v>
      </c>
      <c r="BD49" s="721" t="n">
        <v>3484408.962741404</v>
      </c>
      <c r="BE49" s="962" t="n">
        <v>38.60278880806067</v>
      </c>
      <c r="BF49" s="718" t="n">
        <v>450411.5637537611</v>
      </c>
      <c r="BG49" s="961" t="n">
        <v>5.166906808713506</v>
      </c>
      <c r="BH49" s="717" t="n">
        <v>14037.93059188506</v>
      </c>
      <c r="BI49" s="963" t="n">
        <v>3.022488077344733</v>
      </c>
      <c r="BJ49" s="721" t="n">
        <v>464449.4943456461</v>
      </c>
      <c r="BK49" s="961" t="n">
        <v>5.327943258468406</v>
      </c>
      <c r="BL49" s="721" t="n">
        <v>8252788.505654354</v>
      </c>
      <c r="BM49" s="962" t="n">
        <v>94.67205674153159</v>
      </c>
    </row>
    <row r="50">
      <c r="A50" s="722" t="inlineStr">
        <is>
          <t>Nov-Jan 1995</t>
        </is>
      </c>
      <c r="B50" s="721" t="n">
        <v>25583136.630011</v>
      </c>
      <c r="C50" s="961" t="n">
        <v>56.66753989989061</v>
      </c>
      <c r="D50" s="721" t="n">
        <v>2497059.234581346</v>
      </c>
      <c r="E50" s="961" t="n">
        <v>8.892599063847721</v>
      </c>
      <c r="F50" s="721" t="n">
        <v>28080195.86459235</v>
      </c>
      <c r="G50" s="961" t="n">
        <v>62.19861319455595</v>
      </c>
      <c r="H50" s="721" t="n">
        <v>17065820.13540765</v>
      </c>
      <c r="I50" s="962" t="n">
        <v>37.80138680544405</v>
      </c>
      <c r="J50" s="718" t="n">
        <v>25136021.16027193</v>
      </c>
      <c r="K50" s="961" t="n">
        <v>69.0072516860364</v>
      </c>
      <c r="L50" s="721" t="n">
        <v>2483958.705848093</v>
      </c>
      <c r="M50" s="961" t="n">
        <v>8.993340030978931</v>
      </c>
      <c r="N50" s="721" t="n">
        <v>27619979.86612002</v>
      </c>
      <c r="O50" s="961" t="n">
        <v>75.82659522888399</v>
      </c>
      <c r="P50" s="721" t="n">
        <v>8805208.133879973</v>
      </c>
      <c r="Q50" s="962" t="n">
        <v>24.17340477111601</v>
      </c>
      <c r="R50" s="718" t="n">
        <v>581306.4529015747</v>
      </c>
      <c r="S50" s="961" t="n">
        <v>43.82106605966132</v>
      </c>
      <c r="T50" s="721" t="n">
        <v>127880.0842911198</v>
      </c>
      <c r="U50" s="961" t="n">
        <v>18.0319390716766</v>
      </c>
      <c r="V50" s="721" t="n">
        <v>709186.5371926944</v>
      </c>
      <c r="W50" s="961" t="n">
        <v>53.46114762673287</v>
      </c>
      <c r="X50" s="721" t="n">
        <v>617359.1294739721</v>
      </c>
      <c r="Y50" s="962" t="n">
        <v>46.53885237326713</v>
      </c>
      <c r="Z50" s="718" t="n">
        <v>3333051.58593511</v>
      </c>
      <c r="AA50" s="961" t="n">
        <v>63.56140069007664</v>
      </c>
      <c r="AB50" s="721" t="n">
        <v>622447.0629910543</v>
      </c>
      <c r="AC50" s="961" t="n">
        <v>15.73624764503549</v>
      </c>
      <c r="AD50" s="721" t="n">
        <v>3955498.648926164</v>
      </c>
      <c r="AE50" s="961" t="n">
        <v>75.43148615352617</v>
      </c>
      <c r="AF50" s="721" t="n">
        <v>1288331.017740501</v>
      </c>
      <c r="AG50" s="962" t="n">
        <v>24.56851384647383</v>
      </c>
      <c r="AH50" s="718" t="n">
        <v>6802788.839078968</v>
      </c>
      <c r="AI50" s="961" t="n">
        <v>75.20111743300284</v>
      </c>
      <c r="AJ50" s="721" t="n">
        <v>671358.1536609684</v>
      </c>
      <c r="AK50" s="961" t="n">
        <v>8.982405006391989</v>
      </c>
      <c r="AL50" s="721" t="n">
        <v>7474146.992739936</v>
      </c>
      <c r="AM50" s="961" t="n">
        <v>82.62261537264752</v>
      </c>
      <c r="AN50" s="721" t="n">
        <v>1571980.340593395</v>
      </c>
      <c r="AO50" s="962" t="n">
        <v>17.37738462735248</v>
      </c>
      <c r="AP50" s="718" t="n">
        <v>9306158.69385148</v>
      </c>
      <c r="AQ50" s="961" t="n">
        <v>79.03601620868741</v>
      </c>
      <c r="AR50" s="721" t="n">
        <v>654533.0682967629</v>
      </c>
      <c r="AS50" s="961" t="n">
        <v>6.571160757971276</v>
      </c>
      <c r="AT50" s="721" t="n">
        <v>9960691.762148242</v>
      </c>
      <c r="AU50" s="961" t="n">
        <v>84.59488189074413</v>
      </c>
      <c r="AV50" s="721" t="n">
        <v>1813887.904518422</v>
      </c>
      <c r="AW50" s="962" t="n">
        <v>15.40511810925587</v>
      </c>
      <c r="AX50" s="718" t="n">
        <v>5112715.588504797</v>
      </c>
      <c r="AY50" s="961" t="n">
        <v>56.59348890913787</v>
      </c>
      <c r="AZ50" s="721" t="n">
        <v>407740.3366081874</v>
      </c>
      <c r="BA50" s="961" t="n">
        <v>7.385990254053922</v>
      </c>
      <c r="BB50" s="721" t="n">
        <v>5520455.925112984</v>
      </c>
      <c r="BC50" s="961" t="n">
        <v>61.10683369004558</v>
      </c>
      <c r="BD50" s="721" t="n">
        <v>3513649.741553682</v>
      </c>
      <c r="BE50" s="962" t="n">
        <v>38.89316630995442</v>
      </c>
      <c r="BF50" s="718" t="n">
        <v>447115.4697390724</v>
      </c>
      <c r="BG50" s="961" t="n">
        <v>5.126984154934283</v>
      </c>
      <c r="BH50" s="717" t="n">
        <v>13100.52873325334</v>
      </c>
      <c r="BI50" s="963" t="n">
        <v>2.846604372021003</v>
      </c>
      <c r="BJ50" s="721" t="n">
        <v>460215.9984723257</v>
      </c>
      <c r="BK50" s="961" t="n">
        <v>5.27720531206814</v>
      </c>
      <c r="BL50" s="721" t="n">
        <v>8260612.001527673</v>
      </c>
      <c r="BM50" s="962" t="n">
        <v>94.72279468793187</v>
      </c>
    </row>
    <row r="51">
      <c r="A51" s="722" t="inlineStr">
        <is>
          <t>Dec-Feb 1995</t>
        </is>
      </c>
      <c r="B51" s="721" t="n">
        <v>25637642.64568365</v>
      </c>
      <c r="C51" s="961" t="n">
        <v>56.77387983722922</v>
      </c>
      <c r="D51" s="721" t="n">
        <v>2495887.745276613</v>
      </c>
      <c r="E51" s="961" t="n">
        <v>8.871576764779512</v>
      </c>
      <c r="F51" s="721" t="n">
        <v>28133530.39096026</v>
      </c>
      <c r="G51" s="961" t="n">
        <v>62.3009570687782</v>
      </c>
      <c r="H51" s="721" t="n">
        <v>17023930.60903974</v>
      </c>
      <c r="I51" s="962" t="n">
        <v>37.6990429312218</v>
      </c>
      <c r="J51" s="718" t="n">
        <v>25183351.46419404</v>
      </c>
      <c r="K51" s="961" t="n">
        <v>69.12210948685595</v>
      </c>
      <c r="L51" s="721" t="n">
        <v>2482375.26686091</v>
      </c>
      <c r="M51" s="961" t="n">
        <v>8.972745559849793</v>
      </c>
      <c r="N51" s="721" t="n">
        <v>27665726.73105495</v>
      </c>
      <c r="O51" s="961" t="n">
        <v>75.93561940539826</v>
      </c>
      <c r="P51" s="721" t="n">
        <v>8767408.268945053</v>
      </c>
      <c r="Q51" s="962" t="n">
        <v>24.06438059460174</v>
      </c>
      <c r="R51" s="718" t="n">
        <v>594093.3052416467</v>
      </c>
      <c r="S51" s="961" t="n">
        <v>44.60652228448986</v>
      </c>
      <c r="T51" s="721" t="n">
        <v>138128.6808994313</v>
      </c>
      <c r="U51" s="961" t="n">
        <v>18.86431758589913</v>
      </c>
      <c r="V51" s="721" t="n">
        <v>732221.9861410779</v>
      </c>
      <c r="W51" s="961" t="n">
        <v>54.97768793861469</v>
      </c>
      <c r="X51" s="721" t="n">
        <v>599631.0138589221</v>
      </c>
      <c r="Y51" s="962" t="n">
        <v>45.02231206138531</v>
      </c>
      <c r="Z51" s="718" t="n">
        <v>3319530.465689282</v>
      </c>
      <c r="AA51" s="961" t="n">
        <v>63.50382694690256</v>
      </c>
      <c r="AB51" s="721" t="n">
        <v>616270.6219140895</v>
      </c>
      <c r="AC51" s="961" t="n">
        <v>15.65807336796473</v>
      </c>
      <c r="AD51" s="721" t="n">
        <v>3935801.087603372</v>
      </c>
      <c r="AE51" s="961" t="n">
        <v>75.29330842056216</v>
      </c>
      <c r="AF51" s="721" t="n">
        <v>1291490.912396628</v>
      </c>
      <c r="AG51" s="962" t="n">
        <v>24.70669157943784</v>
      </c>
      <c r="AH51" s="718" t="n">
        <v>6826061.048752699</v>
      </c>
      <c r="AI51" s="961" t="n">
        <v>75.44675551184351</v>
      </c>
      <c r="AJ51" s="721" t="n">
        <v>673591.8428316601</v>
      </c>
      <c r="AK51" s="961" t="n">
        <v>8.981640251477806</v>
      </c>
      <c r="AL51" s="721" t="n">
        <v>7499652.891584359</v>
      </c>
      <c r="AM51" s="961" t="n">
        <v>82.8917986660032</v>
      </c>
      <c r="AN51" s="721" t="n">
        <v>1547868.10841564</v>
      </c>
      <c r="AO51" s="962" t="n">
        <v>17.1082013339968</v>
      </c>
      <c r="AP51" s="718" t="n">
        <v>9326204.087187272</v>
      </c>
      <c r="AQ51" s="961" t="n">
        <v>79.13881011121086</v>
      </c>
      <c r="AR51" s="721" t="n">
        <v>652318.3341105678</v>
      </c>
      <c r="AS51" s="961" t="n">
        <v>6.537223714788477</v>
      </c>
      <c r="AT51" s="721" t="n">
        <v>9978522.421297841</v>
      </c>
      <c r="AU51" s="961" t="n">
        <v>84.67414863614842</v>
      </c>
      <c r="AV51" s="721" t="n">
        <v>1806092.578702161</v>
      </c>
      <c r="AW51" s="962" t="n">
        <v>15.32585136385158</v>
      </c>
      <c r="AX51" s="718" t="n">
        <v>5117462.557323137</v>
      </c>
      <c r="AY51" s="961" t="n">
        <v>56.5974915910292</v>
      </c>
      <c r="AZ51" s="721" t="n">
        <v>402065.7871051606</v>
      </c>
      <c r="BA51" s="961" t="n">
        <v>7.28442290745779</v>
      </c>
      <c r="BB51" s="721" t="n">
        <v>5519528.344428298</v>
      </c>
      <c r="BC51" s="961" t="n">
        <v>61.04421000857013</v>
      </c>
      <c r="BD51" s="721" t="n">
        <v>3522325.655571702</v>
      </c>
      <c r="BE51" s="962" t="n">
        <v>38.95578999142987</v>
      </c>
      <c r="BF51" s="718" t="n">
        <v>454291.181489608</v>
      </c>
      <c r="BG51" s="961" t="n">
        <v>5.207177969846702</v>
      </c>
      <c r="BH51" s="717" t="n">
        <v>13512.47841570388</v>
      </c>
      <c r="BI51" s="963" t="n">
        <v>2.888493522782387</v>
      </c>
      <c r="BJ51" s="721" t="n">
        <v>467803.6599053119</v>
      </c>
      <c r="BK51" s="961" t="n">
        <v>5.362060747217744</v>
      </c>
      <c r="BL51" s="721" t="n">
        <v>8256522.340094687</v>
      </c>
      <c r="BM51" s="962" t="n">
        <v>94.63793925278226</v>
      </c>
    </row>
    <row r="52">
      <c r="A52" s="722" t="inlineStr">
        <is>
          <t>Jan-Mar 1995</t>
        </is>
      </c>
      <c r="B52" s="721" t="n">
        <v>25670256.67260538</v>
      </c>
      <c r="C52" s="961" t="n">
        <v>56.83123844149046</v>
      </c>
      <c r="D52" s="721" t="n">
        <v>2497190.347036775</v>
      </c>
      <c r="E52" s="961" t="n">
        <v>8.865518927914895</v>
      </c>
      <c r="F52" s="721" t="n">
        <v>28167447.01964216</v>
      </c>
      <c r="G52" s="961" t="n">
        <v>62.35975425869639</v>
      </c>
      <c r="H52" s="721" t="n">
        <v>17001824.98035784</v>
      </c>
      <c r="I52" s="962" t="n">
        <v>37.64024574130361</v>
      </c>
      <c r="J52" s="718" t="n">
        <v>25220494.36940629</v>
      </c>
      <c r="K52" s="961" t="n">
        <v>69.20887592034761</v>
      </c>
      <c r="L52" s="721" t="n">
        <v>2484872.507015889</v>
      </c>
      <c r="M52" s="961" t="n">
        <v>8.968921141161879</v>
      </c>
      <c r="N52" s="721" t="n">
        <v>27705366.87642217</v>
      </c>
      <c r="O52" s="961" t="n">
        <v>76.02774435714399</v>
      </c>
      <c r="P52" s="721" t="n">
        <v>8735760.123577824</v>
      </c>
      <c r="Q52" s="962" t="n">
        <v>23.97225564285601</v>
      </c>
      <c r="R52" s="718" t="n">
        <v>596181.3520740257</v>
      </c>
      <c r="S52" s="961" t="n">
        <v>44.58337337193251</v>
      </c>
      <c r="T52" s="721" t="n">
        <v>140031.6566509181</v>
      </c>
      <c r="U52" s="961" t="n">
        <v>19.02053549602996</v>
      </c>
      <c r="V52" s="721" t="n">
        <v>736213.0087249437</v>
      </c>
      <c r="W52" s="961" t="n">
        <v>55.05515953337379</v>
      </c>
      <c r="X52" s="721" t="n">
        <v>601014.9912750563</v>
      </c>
      <c r="Y52" s="962" t="n">
        <v>44.94484046662621</v>
      </c>
      <c r="Z52" s="718" t="n">
        <v>3314516.496681687</v>
      </c>
      <c r="AA52" s="961" t="n">
        <v>63.61001996632087</v>
      </c>
      <c r="AB52" s="721" t="n">
        <v>613633.509129659</v>
      </c>
      <c r="AC52" s="961" t="n">
        <v>15.62143778169986</v>
      </c>
      <c r="AD52" s="721" t="n">
        <v>3928150.005811347</v>
      </c>
      <c r="AE52" s="961" t="n">
        <v>75.38647056079495</v>
      </c>
      <c r="AF52" s="721" t="n">
        <v>1282532.994188654</v>
      </c>
      <c r="AG52" s="962" t="n">
        <v>24.61352943920505</v>
      </c>
      <c r="AH52" s="718" t="n">
        <v>6833293.475503246</v>
      </c>
      <c r="AI52" s="961" t="n">
        <v>75.51428262084912</v>
      </c>
      <c r="AJ52" s="721" t="n">
        <v>686830.3862830239</v>
      </c>
      <c r="AK52" s="961" t="n">
        <v>9.133232363008972</v>
      </c>
      <c r="AL52" s="721" t="n">
        <v>7520123.861786271</v>
      </c>
      <c r="AM52" s="961" t="n">
        <v>83.10440063470239</v>
      </c>
      <c r="AN52" s="721" t="n">
        <v>1528884.138213731</v>
      </c>
      <c r="AO52" s="962" t="n">
        <v>16.89559936529761</v>
      </c>
      <c r="AP52" s="718" t="n">
        <v>9333825.892284296</v>
      </c>
      <c r="AQ52" s="961" t="n">
        <v>79.14006443654637</v>
      </c>
      <c r="AR52" s="721" t="n">
        <v>646892.8172078396</v>
      </c>
      <c r="AS52" s="961" t="n">
        <v>6.481425196289861</v>
      </c>
      <c r="AT52" s="721" t="n">
        <v>9980718.709492136</v>
      </c>
      <c r="AU52" s="961" t="n">
        <v>84.62496846498848</v>
      </c>
      <c r="AV52" s="721" t="n">
        <v>1813340.290507865</v>
      </c>
      <c r="AW52" s="962" t="n">
        <v>15.37503153501152</v>
      </c>
      <c r="AX52" s="718" t="n">
        <v>5142677.152863033</v>
      </c>
      <c r="AY52" s="961" t="n">
        <v>56.82422635100298</v>
      </c>
      <c r="AZ52" s="721" t="n">
        <v>397484.1377444481</v>
      </c>
      <c r="BA52" s="961" t="n">
        <v>7.174595050478465</v>
      </c>
      <c r="BB52" s="721" t="n">
        <v>5540161.290607481</v>
      </c>
      <c r="BC52" s="961" t="n">
        <v>61.21624396026498</v>
      </c>
      <c r="BD52" s="721" t="n">
        <v>3509987.709392519</v>
      </c>
      <c r="BE52" s="962" t="n">
        <v>38.78375603973502</v>
      </c>
      <c r="BF52" s="718" t="n">
        <v>449762.3031990961</v>
      </c>
      <c r="BG52" s="961" t="n">
        <v>5.153011358073177</v>
      </c>
      <c r="BH52" s="717" t="n">
        <v>12317.84002088681</v>
      </c>
      <c r="BI52" s="963" t="n">
        <v>2.665736712911</v>
      </c>
      <c r="BJ52" s="721" t="n">
        <v>462080.1432199829</v>
      </c>
      <c r="BK52" s="961" t="n">
        <v>5.294139169548431</v>
      </c>
      <c r="BL52" s="721" t="n">
        <v>8266064.856780017</v>
      </c>
      <c r="BM52" s="962" t="n">
        <v>94.70586083045157</v>
      </c>
    </row>
    <row r="53">
      <c r="A53" s="722" t="inlineStr">
        <is>
          <t>Feb-Apr 1995</t>
        </is>
      </c>
      <c r="B53" s="721" t="n">
        <v>25704882.00567962</v>
      </c>
      <c r="C53" s="961" t="n">
        <v>56.8923651836861</v>
      </c>
      <c r="D53" s="721" t="n">
        <v>2489847.099940832</v>
      </c>
      <c r="E53" s="961" t="n">
        <v>8.830895628092755</v>
      </c>
      <c r="F53" s="721" t="n">
        <v>28194729.10562045</v>
      </c>
      <c r="G53" s="961" t="n">
        <v>62.40311953883452</v>
      </c>
      <c r="H53" s="721" t="n">
        <v>16986872.89437955</v>
      </c>
      <c r="I53" s="962" t="n">
        <v>37.59688046116548</v>
      </c>
      <c r="J53" s="718" t="n">
        <v>25254276.27102824</v>
      </c>
      <c r="K53" s="961" t="n">
        <v>69.28580535013747</v>
      </c>
      <c r="L53" s="721" t="n">
        <v>2476469.907856851</v>
      </c>
      <c r="M53" s="961" t="n">
        <v>8.930412084412282</v>
      </c>
      <c r="N53" s="721" t="n">
        <v>27730746.17888509</v>
      </c>
      <c r="O53" s="961" t="n">
        <v>76.08006902848665</v>
      </c>
      <c r="P53" s="721" t="n">
        <v>8718676.821114909</v>
      </c>
      <c r="Q53" s="962" t="n">
        <v>23.91993097151335</v>
      </c>
      <c r="R53" s="718" t="n">
        <v>593202.2643971266</v>
      </c>
      <c r="S53" s="961" t="n">
        <v>44.1795763630581</v>
      </c>
      <c r="T53" s="721" t="n">
        <v>146881.3468683271</v>
      </c>
      <c r="U53" s="961" t="n">
        <v>19.84658822767034</v>
      </c>
      <c r="V53" s="721" t="n">
        <v>740083.6112654537</v>
      </c>
      <c r="W53" s="961" t="n">
        <v>55.11877209737148</v>
      </c>
      <c r="X53" s="721" t="n">
        <v>602623.3887345463</v>
      </c>
      <c r="Y53" s="962" t="n">
        <v>44.88122790262852</v>
      </c>
      <c r="Z53" s="718" t="n">
        <v>3317691.016691407</v>
      </c>
      <c r="AA53" s="961" t="n">
        <v>63.87389096746011</v>
      </c>
      <c r="AB53" s="721" t="n">
        <v>605598.5736408809</v>
      </c>
      <c r="AC53" s="961" t="n">
        <v>15.43598961272672</v>
      </c>
      <c r="AD53" s="721" t="n">
        <v>3923289.590332288</v>
      </c>
      <c r="AE53" s="961" t="n">
        <v>75.53318566011744</v>
      </c>
      <c r="AF53" s="721" t="n">
        <v>1270837.409667712</v>
      </c>
      <c r="AG53" s="962" t="n">
        <v>24.46681433988256</v>
      </c>
      <c r="AH53" s="718" t="n">
        <v>6830219.64429858</v>
      </c>
      <c r="AI53" s="961" t="n">
        <v>75.47123968959644</v>
      </c>
      <c r="AJ53" s="721" t="n">
        <v>673213.6163739143</v>
      </c>
      <c r="AK53" s="961" t="n">
        <v>8.972074422283564</v>
      </c>
      <c r="AL53" s="721" t="n">
        <v>7503433.260672493</v>
      </c>
      <c r="AM53" s="961" t="n">
        <v>82.9099852716755</v>
      </c>
      <c r="AN53" s="721" t="n">
        <v>1546662.739327506</v>
      </c>
      <c r="AO53" s="962" t="n">
        <v>17.0900147283245</v>
      </c>
      <c r="AP53" s="718" t="n">
        <v>9347326.999278499</v>
      </c>
      <c r="AQ53" s="961" t="n">
        <v>79.18438446802271</v>
      </c>
      <c r="AR53" s="721" t="n">
        <v>654594.9219820995</v>
      </c>
      <c r="AS53" s="961" t="n">
        <v>6.544691381669947</v>
      </c>
      <c r="AT53" s="721" t="n">
        <v>10001921.9212606</v>
      </c>
      <c r="AU53" s="961" t="n">
        <v>84.72968057000426</v>
      </c>
      <c r="AV53" s="721" t="n">
        <v>1802586.078739402</v>
      </c>
      <c r="AW53" s="962" t="n">
        <v>15.27031942999574</v>
      </c>
      <c r="AX53" s="718" t="n">
        <v>5165836.346362626</v>
      </c>
      <c r="AY53" s="961" t="n">
        <v>57.03074520837279</v>
      </c>
      <c r="AZ53" s="721" t="n">
        <v>396181.4489916293</v>
      </c>
      <c r="BA53" s="961" t="n">
        <v>7.122980608270345</v>
      </c>
      <c r="BB53" s="721" t="n">
        <v>5562017.795354255</v>
      </c>
      <c r="BC53" s="961" t="n">
        <v>61.4045816520369</v>
      </c>
      <c r="BD53" s="721" t="n">
        <v>3495967.204645744</v>
      </c>
      <c r="BE53" s="962" t="n">
        <v>38.5954183479631</v>
      </c>
      <c r="BF53" s="718" t="n">
        <v>450605.7346513824</v>
      </c>
      <c r="BG53" s="961" t="n">
        <v>5.160289712927121</v>
      </c>
      <c r="BH53" s="717" t="n">
        <v>13377.19208398067</v>
      </c>
      <c r="BI53" s="963" t="n">
        <v>2.88312162219074</v>
      </c>
      <c r="BJ53" s="721" t="n">
        <v>463982.9267353631</v>
      </c>
      <c r="BK53" s="961" t="n">
        <v>5.313483916618785</v>
      </c>
      <c r="BL53" s="721" t="n">
        <v>8268196.073264637</v>
      </c>
      <c r="BM53" s="962" t="n">
        <v>94.68651608338122</v>
      </c>
    </row>
    <row r="54">
      <c r="A54" s="722" t="inlineStr">
        <is>
          <t>Mar-May 1995</t>
        </is>
      </c>
      <c r="B54" s="721" t="n">
        <v>25733377.10233628</v>
      </c>
      <c r="C54" s="961" t="n">
        <v>56.94094001853707</v>
      </c>
      <c r="D54" s="721" t="n">
        <v>2472717.208390305</v>
      </c>
      <c r="E54" s="961" t="n">
        <v>8.766606184997217</v>
      </c>
      <c r="F54" s="721" t="n">
        <v>28206094.31072658</v>
      </c>
      <c r="G54" s="961" t="n">
        <v>62.41238831254952</v>
      </c>
      <c r="H54" s="721" t="n">
        <v>16987007.68927342</v>
      </c>
      <c r="I54" s="962" t="n">
        <v>37.58761168745048</v>
      </c>
      <c r="J54" s="718" t="n">
        <v>25287509.55342087</v>
      </c>
      <c r="K54" s="961" t="n">
        <v>69.3620587101662</v>
      </c>
      <c r="L54" s="721" t="n">
        <v>2460668.761625409</v>
      </c>
      <c r="M54" s="961" t="n">
        <v>8.867856958707543</v>
      </c>
      <c r="N54" s="721" t="n">
        <v>27748178.31504628</v>
      </c>
      <c r="O54" s="961" t="n">
        <v>76.11151937767762</v>
      </c>
      <c r="P54" s="721" t="n">
        <v>8709086.684953719</v>
      </c>
      <c r="Q54" s="962" t="n">
        <v>23.88848062232238</v>
      </c>
      <c r="R54" s="718" t="n">
        <v>609015.1347983952</v>
      </c>
      <c r="S54" s="961" t="n">
        <v>45.17742155335218</v>
      </c>
      <c r="T54" s="721" t="n">
        <v>146266.1198471245</v>
      </c>
      <c r="U54" s="961" t="n">
        <v>19.36578181273311</v>
      </c>
      <c r="V54" s="721" t="n">
        <v>755281.2546455197</v>
      </c>
      <c r="W54" s="961" t="n">
        <v>56.02760536281387</v>
      </c>
      <c r="X54" s="721" t="n">
        <v>592770.7453544802</v>
      </c>
      <c r="Y54" s="962" t="n">
        <v>43.97239463718613</v>
      </c>
      <c r="Z54" s="718" t="n">
        <v>3316602.453902322</v>
      </c>
      <c r="AA54" s="961" t="n">
        <v>64.05914107008242</v>
      </c>
      <c r="AB54" s="721" t="n">
        <v>606274.5259813423</v>
      </c>
      <c r="AC54" s="961" t="n">
        <v>15.45484421485279</v>
      </c>
      <c r="AD54" s="721" t="n">
        <v>3922876.979883664</v>
      </c>
      <c r="AE54" s="961" t="n">
        <v>75.76914428175463</v>
      </c>
      <c r="AF54" s="721" t="n">
        <v>1254530.020116336</v>
      </c>
      <c r="AG54" s="962" t="n">
        <v>24.23085571824537</v>
      </c>
      <c r="AH54" s="718" t="n">
        <v>6824153.17922153</v>
      </c>
      <c r="AI54" s="961" t="n">
        <v>75.39361931983898</v>
      </c>
      <c r="AJ54" s="721" t="n">
        <v>670871.4173804913</v>
      </c>
      <c r="AK54" s="961" t="n">
        <v>8.950890136966871</v>
      </c>
      <c r="AL54" s="721" t="n">
        <v>7495024.596602021</v>
      </c>
      <c r="AM54" s="961" t="n">
        <v>82.80544360428674</v>
      </c>
      <c r="AN54" s="721" t="n">
        <v>1556342.403397978</v>
      </c>
      <c r="AO54" s="962" t="n">
        <v>17.19455639571326</v>
      </c>
      <c r="AP54" s="718" t="n">
        <v>9373633.292232199</v>
      </c>
      <c r="AQ54" s="961" t="n">
        <v>79.33994180239399</v>
      </c>
      <c r="AR54" s="721" t="n">
        <v>646512.9453014818</v>
      </c>
      <c r="AS54" s="961" t="n">
        <v>6.452130836970817</v>
      </c>
      <c r="AT54" s="721" t="n">
        <v>10020146.23753368</v>
      </c>
      <c r="AU54" s="961" t="n">
        <v>84.8121314918734</v>
      </c>
      <c r="AV54" s="721" t="n">
        <v>1794373.762466319</v>
      </c>
      <c r="AW54" s="962" t="n">
        <v>15.1878685081266</v>
      </c>
      <c r="AX54" s="718" t="n">
        <v>5164105.493266426</v>
      </c>
      <c r="AY54" s="961" t="n">
        <v>56.96174313124159</v>
      </c>
      <c r="AZ54" s="721" t="n">
        <v>390743.753114969</v>
      </c>
      <c r="BA54" s="961" t="n">
        <v>7.034281864076002</v>
      </c>
      <c r="BB54" s="721" t="n">
        <v>5554849.246381395</v>
      </c>
      <c r="BC54" s="961" t="n">
        <v>61.27177229778246</v>
      </c>
      <c r="BD54" s="721" t="n">
        <v>3511069.753618605</v>
      </c>
      <c r="BE54" s="962" t="n">
        <v>38.72822770221754</v>
      </c>
      <c r="BF54" s="718" t="n">
        <v>445867.5489154047</v>
      </c>
      <c r="BG54" s="961" t="n">
        <v>5.103890433342617</v>
      </c>
      <c r="BH54" s="717" t="n">
        <v>12048.44676489589</v>
      </c>
      <c r="BI54" s="963" t="n">
        <v>2.631147825923</v>
      </c>
      <c r="BJ54" s="721" t="n">
        <v>457915.9956803006</v>
      </c>
      <c r="BK54" s="961" t="n">
        <v>5.241810208687508</v>
      </c>
      <c r="BL54" s="721" t="n">
        <v>8277921.004319699</v>
      </c>
      <c r="BM54" s="962" t="n">
        <v>94.75818979131249</v>
      </c>
    </row>
    <row r="55">
      <c r="A55" s="722" t="inlineStr">
        <is>
          <t>Apr-Jun 1995</t>
        </is>
      </c>
      <c r="B55" s="721" t="n">
        <v>25770282.57655892</v>
      </c>
      <c r="C55" s="961" t="n">
        <v>57.008054918792</v>
      </c>
      <c r="D55" s="721" t="n">
        <v>2444536.370531641</v>
      </c>
      <c r="E55" s="961" t="n">
        <v>8.664015796506522</v>
      </c>
      <c r="F55" s="721" t="n">
        <v>28214818.94709056</v>
      </c>
      <c r="G55" s="961" t="n">
        <v>62.4157668151689</v>
      </c>
      <c r="H55" s="721" t="n">
        <v>16989815.05290945</v>
      </c>
      <c r="I55" s="962" t="n">
        <v>37.5842331848311</v>
      </c>
      <c r="J55" s="718" t="n">
        <v>25317006.14346495</v>
      </c>
      <c r="K55" s="961" t="n">
        <v>69.42731417870375</v>
      </c>
      <c r="L55" s="721" t="n">
        <v>2431657.327730405</v>
      </c>
      <c r="M55" s="961" t="n">
        <v>8.763151170342312</v>
      </c>
      <c r="N55" s="721" t="n">
        <v>27748663.47119536</v>
      </c>
      <c r="O55" s="961" t="n">
        <v>76.09569496237964</v>
      </c>
      <c r="P55" s="721" t="n">
        <v>8716820.528804649</v>
      </c>
      <c r="Q55" s="962" t="n">
        <v>23.90430503762036</v>
      </c>
      <c r="R55" s="718" t="n">
        <v>616653.4733505414</v>
      </c>
      <c r="S55" s="961" t="n">
        <v>45.56260978488137</v>
      </c>
      <c r="T55" s="721" t="n">
        <v>151440.7723784837</v>
      </c>
      <c r="U55" s="961" t="n">
        <v>19.71643105264328</v>
      </c>
      <c r="V55" s="721" t="n">
        <v>768094.2457290252</v>
      </c>
      <c r="W55" s="961" t="n">
        <v>56.75209807221891</v>
      </c>
      <c r="X55" s="721" t="n">
        <v>585325.7542709748</v>
      </c>
      <c r="Y55" s="962" t="n">
        <v>43.24790192778109</v>
      </c>
      <c r="Z55" s="718" t="n">
        <v>3301616.420089904</v>
      </c>
      <c r="AA55" s="961" t="n">
        <v>63.97426354858731</v>
      </c>
      <c r="AB55" s="721" t="n">
        <v>587930.6462758932</v>
      </c>
      <c r="AC55" s="961" t="n">
        <v>15.1156583592965</v>
      </c>
      <c r="AD55" s="721" t="n">
        <v>3889547.066365797</v>
      </c>
      <c r="AE55" s="961" t="n">
        <v>75.36638950370389</v>
      </c>
      <c r="AF55" s="721" t="n">
        <v>1271303.933634203</v>
      </c>
      <c r="AG55" s="962" t="n">
        <v>24.63361049629611</v>
      </c>
      <c r="AH55" s="718" t="n">
        <v>6832711.395401226</v>
      </c>
      <c r="AI55" s="961" t="n">
        <v>75.47927325845431</v>
      </c>
      <c r="AJ55" s="721" t="n">
        <v>656783.9540855393</v>
      </c>
      <c r="AK55" s="961" t="n">
        <v>8.769401988220034</v>
      </c>
      <c r="AL55" s="721" t="n">
        <v>7489495.349486765</v>
      </c>
      <c r="AM55" s="961" t="n">
        <v>82.73460319607705</v>
      </c>
      <c r="AN55" s="721" t="n">
        <v>1562938.650513236</v>
      </c>
      <c r="AO55" s="962" t="n">
        <v>17.26539680392295</v>
      </c>
      <c r="AP55" s="718" t="n">
        <v>9385228.366355743</v>
      </c>
      <c r="AQ55" s="961" t="n">
        <v>79.371709062242</v>
      </c>
      <c r="AR55" s="721" t="n">
        <v>650939.8002022145</v>
      </c>
      <c r="AS55" s="961" t="n">
        <v>6.485939547837044</v>
      </c>
      <c r="AT55" s="721" t="n">
        <v>10036168.16655796</v>
      </c>
      <c r="AU55" s="961" t="n">
        <v>84.876764711596</v>
      </c>
      <c r="AV55" s="721" t="n">
        <v>1788231.833442043</v>
      </c>
      <c r="AW55" s="962" t="n">
        <v>15.123235288404</v>
      </c>
      <c r="AX55" s="718" t="n">
        <v>5180796.488267532</v>
      </c>
      <c r="AY55" s="961" t="n">
        <v>57.09257336802366</v>
      </c>
      <c r="AZ55" s="721" t="n">
        <v>384562.1547882743</v>
      </c>
      <c r="BA55" s="961" t="n">
        <v>6.90992583682119</v>
      </c>
      <c r="BB55" s="721" t="n">
        <v>5565358.643055806</v>
      </c>
      <c r="BC55" s="961" t="n">
        <v>61.33046286755057</v>
      </c>
      <c r="BD55" s="721" t="n">
        <v>3509020.356944194</v>
      </c>
      <c r="BE55" s="962" t="n">
        <v>38.66953713244943</v>
      </c>
      <c r="BF55" s="718" t="n">
        <v>453276.4330939681</v>
      </c>
      <c r="BG55" s="961" t="n">
        <v>5.186733642218844</v>
      </c>
      <c r="BH55" s="717" t="n">
        <v>12879.04280123574</v>
      </c>
      <c r="BI55" s="963" t="n">
        <v>2.762821304738051</v>
      </c>
      <c r="BJ55" s="721" t="n">
        <v>466155.4758952039</v>
      </c>
      <c r="BK55" s="961" t="n">
        <v>5.334105443838403</v>
      </c>
      <c r="BL55" s="721" t="n">
        <v>8272994.524104797</v>
      </c>
      <c r="BM55" s="962" t="n">
        <v>94.66589455616159</v>
      </c>
    </row>
    <row r="56">
      <c r="A56" s="722" t="inlineStr">
        <is>
          <t>May-Jul 1995</t>
        </is>
      </c>
      <c r="B56" s="721" t="n">
        <v>25790936.24014736</v>
      </c>
      <c r="C56" s="961" t="n">
        <v>57.03954001514061</v>
      </c>
      <c r="D56" s="721" t="n">
        <v>2447892.204837809</v>
      </c>
      <c r="E56" s="961" t="n">
        <v>8.66853314969064</v>
      </c>
      <c r="F56" s="721" t="n">
        <v>28238828.44498517</v>
      </c>
      <c r="G56" s="961" t="n">
        <v>62.45332740426406</v>
      </c>
      <c r="H56" s="721" t="n">
        <v>16977062.55501483</v>
      </c>
      <c r="I56" s="962" t="n">
        <v>37.54667259573594</v>
      </c>
      <c r="J56" s="718" t="n">
        <v>25346705.68993685</v>
      </c>
      <c r="K56" s="961" t="n">
        <v>69.49431799813475</v>
      </c>
      <c r="L56" s="721" t="n">
        <v>2435394.840309647</v>
      </c>
      <c r="M56" s="961" t="n">
        <v>8.766057259271026</v>
      </c>
      <c r="N56" s="721" t="n">
        <v>27782100.5302465</v>
      </c>
      <c r="O56" s="961" t="n">
        <v>76.17156061711106</v>
      </c>
      <c r="P56" s="721" t="n">
        <v>8690961.469753506</v>
      </c>
      <c r="Q56" s="962" t="n">
        <v>23.82843938288894</v>
      </c>
      <c r="R56" s="718" t="n">
        <v>620423.3764109928</v>
      </c>
      <c r="S56" s="961" t="n">
        <v>45.65804095903242</v>
      </c>
      <c r="T56" s="721" t="n">
        <v>147012.8512722926</v>
      </c>
      <c r="U56" s="961" t="n">
        <v>19.15636061592906</v>
      </c>
      <c r="V56" s="721" t="n">
        <v>767436.2276832854</v>
      </c>
      <c r="W56" s="961" t="n">
        <v>56.47697370738194</v>
      </c>
      <c r="X56" s="721" t="n">
        <v>591411.7723167145</v>
      </c>
      <c r="Y56" s="962" t="n">
        <v>43.52302629261806</v>
      </c>
      <c r="Z56" s="718" t="n">
        <v>3315433.420213602</v>
      </c>
      <c r="AA56" s="961" t="n">
        <v>64.44929339982832</v>
      </c>
      <c r="AB56" s="721" t="n">
        <v>591779.3590574565</v>
      </c>
      <c r="AC56" s="961" t="n">
        <v>15.145818579347</v>
      </c>
      <c r="AD56" s="721" t="n">
        <v>3907212.779271059</v>
      </c>
      <c r="AE56" s="961" t="n">
        <v>75.95299644731681</v>
      </c>
      <c r="AF56" s="721" t="n">
        <v>1237038.220728942</v>
      </c>
      <c r="AG56" s="962" t="n">
        <v>24.04700355268319</v>
      </c>
      <c r="AH56" s="718" t="n">
        <v>6845261.23019932</v>
      </c>
      <c r="AI56" s="961" t="n">
        <v>75.60605667221812</v>
      </c>
      <c r="AJ56" s="721" t="n">
        <v>662401.847829886</v>
      </c>
      <c r="AK56" s="961" t="n">
        <v>8.823009782742799</v>
      </c>
      <c r="AL56" s="721" t="n">
        <v>7507663.078029206</v>
      </c>
      <c r="AM56" s="961" t="n">
        <v>82.92229924684227</v>
      </c>
      <c r="AN56" s="721" t="n">
        <v>1546189.921970793</v>
      </c>
      <c r="AO56" s="962" t="n">
        <v>17.07770075315773</v>
      </c>
      <c r="AP56" s="718" t="n">
        <v>9373860.43235792</v>
      </c>
      <c r="AQ56" s="961" t="n">
        <v>79.21115895457223</v>
      </c>
      <c r="AR56" s="721" t="n">
        <v>651569.3729332311</v>
      </c>
      <c r="AS56" s="961" t="n">
        <v>6.499166475529561</v>
      </c>
      <c r="AT56" s="721" t="n">
        <v>10025429.80529115</v>
      </c>
      <c r="AU56" s="961" t="n">
        <v>84.71706183650394</v>
      </c>
      <c r="AV56" s="721" t="n">
        <v>1808585.194708848</v>
      </c>
      <c r="AW56" s="962" t="n">
        <v>15.28293816349606</v>
      </c>
      <c r="AX56" s="718" t="n">
        <v>5191727.230755012</v>
      </c>
      <c r="AY56" s="961" t="n">
        <v>57.16442330492041</v>
      </c>
      <c r="AZ56" s="721" t="n">
        <v>382631.4092167808</v>
      </c>
      <c r="BA56" s="961" t="n">
        <v>6.864133327788845</v>
      </c>
      <c r="BB56" s="721" t="n">
        <v>5574358.639971793</v>
      </c>
      <c r="BC56" s="961" t="n">
        <v>61.37745354977891</v>
      </c>
      <c r="BD56" s="721" t="n">
        <v>3507736.360028207</v>
      </c>
      <c r="BE56" s="962" t="n">
        <v>38.62254645022109</v>
      </c>
      <c r="BF56" s="718" t="n">
        <v>444230.550210509</v>
      </c>
      <c r="BG56" s="961" t="n">
        <v>5.081084740540036</v>
      </c>
      <c r="BH56" s="717" t="n">
        <v>12497.36452816246</v>
      </c>
      <c r="BI56" s="963" t="n">
        <v>2.736282176952802</v>
      </c>
      <c r="BJ56" s="721" t="n">
        <v>456727.9147386715</v>
      </c>
      <c r="BK56" s="961" t="n">
        <v>5.224028912594212</v>
      </c>
      <c r="BL56" s="721" t="n">
        <v>8286101.085261328</v>
      </c>
      <c r="BM56" s="962" t="n">
        <v>94.77597108740579</v>
      </c>
    </row>
    <row r="57">
      <c r="A57" s="722" t="inlineStr">
        <is>
          <t>Jun-Aug 1995</t>
        </is>
      </c>
      <c r="B57" s="721" t="n">
        <v>25837532.28097171</v>
      </c>
      <c r="C57" s="961" t="n">
        <v>57.12755743691243</v>
      </c>
      <c r="D57" s="721" t="n">
        <v>2438575.19448787</v>
      </c>
      <c r="E57" s="961" t="n">
        <v>8.624154497235073</v>
      </c>
      <c r="F57" s="721" t="n">
        <v>28276107.47545958</v>
      </c>
      <c r="G57" s="961" t="n">
        <v>62.51932020173078</v>
      </c>
      <c r="H57" s="721" t="n">
        <v>16951683.52454042</v>
      </c>
      <c r="I57" s="962" t="n">
        <v>37.48067979826922</v>
      </c>
      <c r="J57" s="718" t="n">
        <v>25398602.95743068</v>
      </c>
      <c r="K57" s="961" t="n">
        <v>69.61926026133516</v>
      </c>
      <c r="L57" s="721" t="n">
        <v>2426198.044708797</v>
      </c>
      <c r="M57" s="961" t="n">
        <v>8.719552188431622</v>
      </c>
      <c r="N57" s="721" t="n">
        <v>27824801.00213948</v>
      </c>
      <c r="O57" s="961" t="n">
        <v>76.26963049639201</v>
      </c>
      <c r="P57" s="721" t="n">
        <v>8657348.997860515</v>
      </c>
      <c r="Q57" s="962" t="n">
        <v>23.73036950360799</v>
      </c>
      <c r="R57" s="718" t="n">
        <v>622648.7416480661</v>
      </c>
      <c r="S57" s="961" t="n">
        <v>45.59715378044237</v>
      </c>
      <c r="T57" s="721" t="n">
        <v>143768.7457676988</v>
      </c>
      <c r="U57" s="961" t="n">
        <v>18.75854193417006</v>
      </c>
      <c r="V57" s="721" t="n">
        <v>766417.4874157649</v>
      </c>
      <c r="W57" s="961" t="n">
        <v>56.12547443879577</v>
      </c>
      <c r="X57" s="721" t="n">
        <v>599125.5125842347</v>
      </c>
      <c r="Y57" s="962" t="n">
        <v>43.87452556120423</v>
      </c>
      <c r="Z57" s="718" t="n">
        <v>3348516.626400122</v>
      </c>
      <c r="AA57" s="961" t="n">
        <v>65.30679857072968</v>
      </c>
      <c r="AB57" s="721" t="n">
        <v>587694.2358579431</v>
      </c>
      <c r="AC57" s="961" t="n">
        <v>14.93045612705829</v>
      </c>
      <c r="AD57" s="721" t="n">
        <v>3936210.862258065</v>
      </c>
      <c r="AE57" s="961" t="n">
        <v>76.76871838912254</v>
      </c>
      <c r="AF57" s="721" t="n">
        <v>1191152.137741934</v>
      </c>
      <c r="AG57" s="962" t="n">
        <v>23.23128161087746</v>
      </c>
      <c r="AH57" s="718" t="n">
        <v>6859983.899557637</v>
      </c>
      <c r="AI57" s="961" t="n">
        <v>75.77737328228957</v>
      </c>
      <c r="AJ57" s="721" t="n">
        <v>651127.995438272</v>
      </c>
      <c r="AK57" s="961" t="n">
        <v>8.668862939880709</v>
      </c>
      <c r="AL57" s="721" t="n">
        <v>7511111.894995909</v>
      </c>
      <c r="AM57" s="961" t="n">
        <v>82.96992211145761</v>
      </c>
      <c r="AN57" s="721" t="n">
        <v>1541701.105004088</v>
      </c>
      <c r="AO57" s="962" t="n">
        <v>17.03007788854239</v>
      </c>
      <c r="AP57" s="718" t="n">
        <v>9369239.663392924</v>
      </c>
      <c r="AQ57" s="961" t="n">
        <v>79.09540324194997</v>
      </c>
      <c r="AR57" s="721" t="n">
        <v>652018.4852010907</v>
      </c>
      <c r="AS57" s="961" t="n">
        <v>6.506353548956017</v>
      </c>
      <c r="AT57" s="721" t="n">
        <v>10021258.14859401</v>
      </c>
      <c r="AU57" s="961" t="n">
        <v>84.5997629190414</v>
      </c>
      <c r="AV57" s="721" t="n">
        <v>1824233.851405986</v>
      </c>
      <c r="AW57" s="962" t="n">
        <v>15.4002370809586</v>
      </c>
      <c r="AX57" s="718" t="n">
        <v>5198214.026431933</v>
      </c>
      <c r="AY57" s="961" t="n">
        <v>57.18016616800457</v>
      </c>
      <c r="AZ57" s="721" t="n">
        <v>391588.5824437924</v>
      </c>
      <c r="BA57" s="961" t="n">
        <v>7.005409847961562</v>
      </c>
      <c r="BB57" s="721" t="n">
        <v>5589802.608875725</v>
      </c>
      <c r="BC57" s="961" t="n">
        <v>61.48762640334211</v>
      </c>
      <c r="BD57" s="721" t="n">
        <v>3501136.391124273</v>
      </c>
      <c r="BE57" s="962" t="n">
        <v>38.51237359665789</v>
      </c>
      <c r="BF57" s="718" t="n">
        <v>438929.3235410248</v>
      </c>
      <c r="BG57" s="961" t="n">
        <v>5.018835366567469</v>
      </c>
      <c r="BH57" s="717" t="n">
        <v>12377.14977907285</v>
      </c>
      <c r="BI57" s="963" t="n">
        <v>2.742515454746009</v>
      </c>
      <c r="BJ57" s="721" t="n">
        <v>451306.4733200977</v>
      </c>
      <c r="BK57" s="961" t="n">
        <v>5.160359009935322</v>
      </c>
      <c r="BL57" s="721" t="n">
        <v>8294334.5266799</v>
      </c>
      <c r="BM57" s="962" t="n">
        <v>94.83964099006468</v>
      </c>
    </row>
    <row r="58">
      <c r="A58" s="722" t="inlineStr">
        <is>
          <t>Jul-Sep 1995</t>
        </is>
      </c>
      <c r="B58" s="721" t="n">
        <v>25852195.5537845</v>
      </c>
      <c r="C58" s="961" t="n">
        <v>57.14195055173108</v>
      </c>
      <c r="D58" s="721" t="n">
        <v>2447352.640106525</v>
      </c>
      <c r="E58" s="961" t="n">
        <v>8.648027252374405</v>
      </c>
      <c r="F58" s="721" t="n">
        <v>28299548.19389103</v>
      </c>
      <c r="G58" s="961" t="n">
        <v>62.55141386994983</v>
      </c>
      <c r="H58" s="721" t="n">
        <v>16942511.80610897</v>
      </c>
      <c r="I58" s="962" t="n">
        <v>37.44858613005017</v>
      </c>
      <c r="J58" s="718" t="n">
        <v>25413496.24199877</v>
      </c>
      <c r="K58" s="961" t="n">
        <v>69.63810360510179</v>
      </c>
      <c r="L58" s="721" t="n">
        <v>2433615.195999138</v>
      </c>
      <c r="M58" s="961" t="n">
        <v>8.739201555671672</v>
      </c>
      <c r="N58" s="721" t="n">
        <v>27847111.43799791</v>
      </c>
      <c r="O58" s="961" t="n">
        <v>76.30669991078702</v>
      </c>
      <c r="P58" s="721" t="n">
        <v>8646553.562002089</v>
      </c>
      <c r="Q58" s="962" t="n">
        <v>23.69330008921298</v>
      </c>
      <c r="R58" s="718" t="n">
        <v>633220.7895837622</v>
      </c>
      <c r="S58" s="961" t="n">
        <v>46.13986869541561</v>
      </c>
      <c r="T58" s="721" t="n">
        <v>145129.1317480238</v>
      </c>
      <c r="U58" s="961" t="n">
        <v>18.64574374205658</v>
      </c>
      <c r="V58" s="721" t="n">
        <v>778349.9213317859</v>
      </c>
      <c r="W58" s="961" t="n">
        <v>56.71475693800657</v>
      </c>
      <c r="X58" s="721" t="n">
        <v>594044.0786682139</v>
      </c>
      <c r="Y58" s="962" t="n">
        <v>43.28524306199343</v>
      </c>
      <c r="Z58" s="718" t="n">
        <v>3336925.233197725</v>
      </c>
      <c r="AA58" s="961" t="n">
        <v>65.29132250072591</v>
      </c>
      <c r="AB58" s="721" t="n">
        <v>584973.0574397263</v>
      </c>
      <c r="AC58" s="961" t="n">
        <v>14.91555910147397</v>
      </c>
      <c r="AD58" s="721" t="n">
        <v>3921898.290637451</v>
      </c>
      <c r="AE58" s="961" t="n">
        <v>76.73708825165117</v>
      </c>
      <c r="AF58" s="721" t="n">
        <v>1188926.709362548</v>
      </c>
      <c r="AG58" s="962" t="n">
        <v>23.26291174834883</v>
      </c>
      <c r="AH58" s="718" t="n">
        <v>6856016.66289419</v>
      </c>
      <c r="AI58" s="961" t="n">
        <v>75.73892122557329</v>
      </c>
      <c r="AJ58" s="721" t="n">
        <v>651689.955502468</v>
      </c>
      <c r="AK58" s="961" t="n">
        <v>8.680279992635654</v>
      </c>
      <c r="AL58" s="721" t="n">
        <v>7507706.618396658</v>
      </c>
      <c r="AM58" s="961" t="n">
        <v>82.93818818045592</v>
      </c>
      <c r="AN58" s="721" t="n">
        <v>1544464.38160334</v>
      </c>
      <c r="AO58" s="962" t="n">
        <v>17.06181181954408</v>
      </c>
      <c r="AP58" s="718" t="n">
        <v>9374627.554701865</v>
      </c>
      <c r="AQ58" s="961" t="n">
        <v>79.05816900838703</v>
      </c>
      <c r="AR58" s="721" t="n">
        <v>663892.6834084741</v>
      </c>
      <c r="AS58" s="961" t="n">
        <v>6.613451660814163</v>
      </c>
      <c r="AT58" s="721" t="n">
        <v>10038520.23811034</v>
      </c>
      <c r="AU58" s="961" t="n">
        <v>84.65691302910435</v>
      </c>
      <c r="AV58" s="721" t="n">
        <v>1819365.761889659</v>
      </c>
      <c r="AW58" s="962" t="n">
        <v>15.34308697089565</v>
      </c>
      <c r="AX58" s="718" t="n">
        <v>5212706.00162123</v>
      </c>
      <c r="AY58" s="961" t="n">
        <v>57.28003497016699</v>
      </c>
      <c r="AZ58" s="721" t="n">
        <v>387930.367900445</v>
      </c>
      <c r="BA58" s="961" t="n">
        <v>6.926540884024157</v>
      </c>
      <c r="BB58" s="721" t="n">
        <v>5600636.369521674</v>
      </c>
      <c r="BC58" s="961" t="n">
        <v>61.54282382348352</v>
      </c>
      <c r="BD58" s="721" t="n">
        <v>3499752.630478326</v>
      </c>
      <c r="BE58" s="962" t="n">
        <v>38.45717617651648</v>
      </c>
      <c r="BF58" s="718" t="n">
        <v>438699.3117857303</v>
      </c>
      <c r="BG58" s="961" t="n">
        <v>5.014626246136923</v>
      </c>
      <c r="BH58" s="717" t="n">
        <v>13737.44410738728</v>
      </c>
      <c r="BI58" s="963" t="n">
        <v>3.036323625004634</v>
      </c>
      <c r="BJ58" s="721" t="n">
        <v>452436.7558931176</v>
      </c>
      <c r="BK58" s="961" t="n">
        <v>5.171654410816128</v>
      </c>
      <c r="BL58" s="721" t="n">
        <v>8295958.244106881</v>
      </c>
      <c r="BM58" s="962" t="n">
        <v>94.82834558918387</v>
      </c>
    </row>
    <row r="59">
      <c r="A59" s="722" t="inlineStr">
        <is>
          <t>Aug-Oct 1995</t>
        </is>
      </c>
      <c r="B59" s="721" t="n">
        <v>25869127.43851659</v>
      </c>
      <c r="C59" s="961" t="n">
        <v>57.16287068431257</v>
      </c>
      <c r="D59" s="721" t="n">
        <v>2437556.876603631</v>
      </c>
      <c r="E59" s="961" t="n">
        <v>8.611241251246058</v>
      </c>
      <c r="F59" s="721" t="n">
        <v>28306684.31512023</v>
      </c>
      <c r="G59" s="961" t="n">
        <v>62.54912690242877</v>
      </c>
      <c r="H59" s="721" t="n">
        <v>16948438.68487977</v>
      </c>
      <c r="I59" s="962" t="n">
        <v>37.45087309757123</v>
      </c>
      <c r="J59" s="718" t="n">
        <v>25431598.99172129</v>
      </c>
      <c r="K59" s="961" t="n">
        <v>69.66858001245983</v>
      </c>
      <c r="L59" s="721" t="n">
        <v>2424847.448596272</v>
      </c>
      <c r="M59" s="961" t="n">
        <v>8.704798200989156</v>
      </c>
      <c r="N59" s="721" t="n">
        <v>27856446.44031757</v>
      </c>
      <c r="O59" s="961" t="n">
        <v>76.31132703538717</v>
      </c>
      <c r="P59" s="721" t="n">
        <v>8647238.559682431</v>
      </c>
      <c r="Q59" s="962" t="n">
        <v>23.68867296461283</v>
      </c>
      <c r="R59" s="718" t="n">
        <v>638415.9035501992</v>
      </c>
      <c r="S59" s="961" t="n">
        <v>46.28556726321645</v>
      </c>
      <c r="T59" s="721" t="n">
        <v>146671.8909408416</v>
      </c>
      <c r="U59" s="961" t="n">
        <v>18.68222789477023</v>
      </c>
      <c r="V59" s="721" t="n">
        <v>785087.7944910408</v>
      </c>
      <c r="W59" s="961" t="n">
        <v>56.91937452900249</v>
      </c>
      <c r="X59" s="721" t="n">
        <v>594210.2055089594</v>
      </c>
      <c r="Y59" s="962" t="n">
        <v>43.08062547099751</v>
      </c>
      <c r="Z59" s="718" t="n">
        <v>3331124.468433491</v>
      </c>
      <c r="AA59" s="961" t="n">
        <v>65.3915329949595</v>
      </c>
      <c r="AB59" s="721" t="n">
        <v>580385.9001285138</v>
      </c>
      <c r="AC59" s="961" t="n">
        <v>14.83789752401659</v>
      </c>
      <c r="AD59" s="721" t="n">
        <v>3911510.368562005</v>
      </c>
      <c r="AE59" s="961" t="n">
        <v>76.78477995937287</v>
      </c>
      <c r="AF59" s="721" t="n">
        <v>1182611.631437996</v>
      </c>
      <c r="AG59" s="962" t="n">
        <v>23.21522004062713</v>
      </c>
      <c r="AH59" s="718" t="n">
        <v>6855390.980584515</v>
      </c>
      <c r="AI59" s="961" t="n">
        <v>75.7351885453886</v>
      </c>
      <c r="AJ59" s="721" t="n">
        <v>658141.5575092554</v>
      </c>
      <c r="AK59" s="961" t="n">
        <v>8.759415816361527</v>
      </c>
      <c r="AL59" s="721" t="n">
        <v>7513532.53809377</v>
      </c>
      <c r="AM59" s="961" t="n">
        <v>83.00603204486018</v>
      </c>
      <c r="AN59" s="721" t="n">
        <v>1538258.46190623</v>
      </c>
      <c r="AO59" s="962" t="n">
        <v>16.99396795513982</v>
      </c>
      <c r="AP59" s="718" t="n">
        <v>9405698.548389956</v>
      </c>
      <c r="AQ59" s="961" t="n">
        <v>79.24547522050349</v>
      </c>
      <c r="AR59" s="721" t="n">
        <v>652342.137089494</v>
      </c>
      <c r="AS59" s="961" t="n">
        <v>6.485777473849996</v>
      </c>
      <c r="AT59" s="721" t="n">
        <v>10058040.68547945</v>
      </c>
      <c r="AU59" s="961" t="n">
        <v>84.74162868471002</v>
      </c>
      <c r="AV59" s="721" t="n">
        <v>1811026.31452055</v>
      </c>
      <c r="AW59" s="962" t="n">
        <v>15.25837131528998</v>
      </c>
      <c r="AX59" s="718" t="n">
        <v>5200969.090763137</v>
      </c>
      <c r="AY59" s="961" t="n">
        <v>57.09448585141861</v>
      </c>
      <c r="AZ59" s="721" t="n">
        <v>387305.962928167</v>
      </c>
      <c r="BA59" s="961" t="n">
        <v>6.930688973019217</v>
      </c>
      <c r="BB59" s="721" t="n">
        <v>5588275.053691304</v>
      </c>
      <c r="BC59" s="961" t="n">
        <v>61.34620018285827</v>
      </c>
      <c r="BD59" s="721" t="n">
        <v>3521131.946308695</v>
      </c>
      <c r="BE59" s="962" t="n">
        <v>38.65379981714173</v>
      </c>
      <c r="BF59" s="718" t="n">
        <v>437528.4467952986</v>
      </c>
      <c r="BG59" s="961" t="n">
        <v>4.999503473546846</v>
      </c>
      <c r="BH59" s="717" t="n">
        <v>12709.42800735874</v>
      </c>
      <c r="BI59" s="963" t="n">
        <v>2.822825159462512</v>
      </c>
      <c r="BJ59" s="721" t="n">
        <v>450237.8748026574</v>
      </c>
      <c r="BK59" s="961" t="n">
        <v>5.144730212368041</v>
      </c>
      <c r="BL59" s="721" t="n">
        <v>8301200.125197344</v>
      </c>
      <c r="BM59" s="962" t="n">
        <v>94.85526978763195</v>
      </c>
    </row>
    <row r="60">
      <c r="A60" s="722" t="inlineStr">
        <is>
          <t>Sep-Nov 1995</t>
        </is>
      </c>
      <c r="B60" s="721" t="n">
        <v>25891047.02309978</v>
      </c>
      <c r="C60" s="961" t="n">
        <v>57.19455427163698</v>
      </c>
      <c r="D60" s="721" t="n">
        <v>2421327.834016967</v>
      </c>
      <c r="E60" s="961" t="n">
        <v>8.552189091295284</v>
      </c>
      <c r="F60" s="721" t="n">
        <v>28312374.85711674</v>
      </c>
      <c r="G60" s="961" t="n">
        <v>62.54338261714776</v>
      </c>
      <c r="H60" s="721" t="n">
        <v>16956003.14288326</v>
      </c>
      <c r="I60" s="962" t="n">
        <v>37.45661738285224</v>
      </c>
      <c r="J60" s="718" t="n">
        <v>25454447.7270178</v>
      </c>
      <c r="K60" s="961" t="n">
        <v>69.7109397392412</v>
      </c>
      <c r="L60" s="721" t="n">
        <v>2403069.974175249</v>
      </c>
      <c r="M60" s="961" t="n">
        <v>8.626288960671944</v>
      </c>
      <c r="N60" s="721" t="n">
        <v>27857517.70119306</v>
      </c>
      <c r="O60" s="961" t="n">
        <v>76.29211831971782</v>
      </c>
      <c r="P60" s="721" t="n">
        <v>8656762.298806947</v>
      </c>
      <c r="Q60" s="962" t="n">
        <v>23.70788168028218</v>
      </c>
      <c r="R60" s="718" t="n">
        <v>641898.6723116436</v>
      </c>
      <c r="S60" s="961" t="n">
        <v>46.31056295058154</v>
      </c>
      <c r="T60" s="721" t="n">
        <v>152897.6930089797</v>
      </c>
      <c r="U60" s="961" t="n">
        <v>19.23734174945557</v>
      </c>
      <c r="V60" s="721" t="n">
        <v>794796.3653206232</v>
      </c>
      <c r="W60" s="961" t="n">
        <v>57.34155357654954</v>
      </c>
      <c r="X60" s="721" t="n">
        <v>591277.6346793767</v>
      </c>
      <c r="Y60" s="962" t="n">
        <v>42.65844642345046</v>
      </c>
      <c r="Z60" s="718" t="n">
        <v>3310217.569364363</v>
      </c>
      <c r="AA60" s="961" t="n">
        <v>65.19523348530828</v>
      </c>
      <c r="AB60" s="721" t="n">
        <v>570223.2157871627</v>
      </c>
      <c r="AC60" s="961" t="n">
        <v>14.69480523885629</v>
      </c>
      <c r="AD60" s="721" t="n">
        <v>3880440.785151526</v>
      </c>
      <c r="AE60" s="961" t="n">
        <v>76.42586558515723</v>
      </c>
      <c r="AF60" s="721" t="n">
        <v>1196951.214848474</v>
      </c>
      <c r="AG60" s="962" t="n">
        <v>23.57413441484277</v>
      </c>
      <c r="AH60" s="718" t="n">
        <v>6850385.455543716</v>
      </c>
      <c r="AI60" s="961" t="n">
        <v>75.6874319809216</v>
      </c>
      <c r="AJ60" s="721" t="n">
        <v>659003.3158075504</v>
      </c>
      <c r="AK60" s="961" t="n">
        <v>8.77572510723755</v>
      </c>
      <c r="AL60" s="721" t="n">
        <v>7509388.771351267</v>
      </c>
      <c r="AM60" s="961" t="n">
        <v>82.96852133918853</v>
      </c>
      <c r="AN60" s="721" t="n">
        <v>1541500.228648733</v>
      </c>
      <c r="AO60" s="962" t="n">
        <v>17.03147866081147</v>
      </c>
      <c r="AP60" s="718" t="n">
        <v>9427425.889478879</v>
      </c>
      <c r="AQ60" s="961" t="n">
        <v>79.34763559844352</v>
      </c>
      <c r="AR60" s="721" t="n">
        <v>639019.7240111382</v>
      </c>
      <c r="AS60" s="961" t="n">
        <v>6.348017448728769</v>
      </c>
      <c r="AT60" s="721" t="n">
        <v>10066445.61349002</v>
      </c>
      <c r="AU60" s="961" t="n">
        <v>84.72606071633714</v>
      </c>
      <c r="AV60" s="721" t="n">
        <v>1814722.386509983</v>
      </c>
      <c r="AW60" s="962" t="n">
        <v>15.27393928366286</v>
      </c>
      <c r="AX60" s="718" t="n">
        <v>5224520.140319202</v>
      </c>
      <c r="AY60" s="961" t="n">
        <v>57.29421389690724</v>
      </c>
      <c r="AZ60" s="721" t="n">
        <v>381926.0255604181</v>
      </c>
      <c r="BA60" s="961" t="n">
        <v>6.8122659927565</v>
      </c>
      <c r="BB60" s="721" t="n">
        <v>5606446.16587962</v>
      </c>
      <c r="BC60" s="961" t="n">
        <v>61.48257011212844</v>
      </c>
      <c r="BD60" s="721" t="n">
        <v>3512310.83412038</v>
      </c>
      <c r="BE60" s="962" t="n">
        <v>38.51742988787156</v>
      </c>
      <c r="BF60" s="718" t="n">
        <v>436599.2960819723</v>
      </c>
      <c r="BG60" s="961" t="n">
        <v>4.98737044161457</v>
      </c>
      <c r="BH60" s="717" t="n">
        <v>18257.85984171788</v>
      </c>
      <c r="BI60" s="963" t="n">
        <v>4.01397660868744</v>
      </c>
      <c r="BJ60" s="721" t="n">
        <v>454857.1559236902</v>
      </c>
      <c r="BK60" s="961" t="n">
        <v>5.195934017687376</v>
      </c>
      <c r="BL60" s="721" t="n">
        <v>8299240.844076309</v>
      </c>
      <c r="BM60" s="962" t="n">
        <v>94.80406598231262</v>
      </c>
    </row>
    <row r="61">
      <c r="A61" s="722" t="inlineStr">
        <is>
          <t>Oct-Dec 1995</t>
        </is>
      </c>
      <c r="B61" s="721" t="n">
        <v>25982367.10021184</v>
      </c>
      <c r="C61" s="961" t="n">
        <v>57.37835312896495</v>
      </c>
      <c r="D61" s="721" t="n">
        <v>2352932.053670103</v>
      </c>
      <c r="E61" s="961" t="n">
        <v>8.303889932101709</v>
      </c>
      <c r="F61" s="721" t="n">
        <v>28335299.15388194</v>
      </c>
      <c r="G61" s="961" t="n">
        <v>62.57446808428183</v>
      </c>
      <c r="H61" s="721" t="n">
        <v>16947225.84611806</v>
      </c>
      <c r="I61" s="962" t="n">
        <v>37.42553191571817</v>
      </c>
      <c r="J61" s="718" t="n">
        <v>25549415.62818998</v>
      </c>
      <c r="K61" s="961" t="n">
        <v>69.94928117102972</v>
      </c>
      <c r="L61" s="721" t="n">
        <v>2333387.4794915</v>
      </c>
      <c r="M61" s="961" t="n">
        <v>8.368554160355101</v>
      </c>
      <c r="N61" s="721" t="n">
        <v>27882803.10768148</v>
      </c>
      <c r="O61" s="961" t="n">
        <v>76.33763772912742</v>
      </c>
      <c r="P61" s="721" t="n">
        <v>8642826.892318524</v>
      </c>
      <c r="Q61" s="962" t="n">
        <v>23.66236227087258</v>
      </c>
      <c r="R61" s="718" t="n">
        <v>652171.1014973414</v>
      </c>
      <c r="S61" s="961" t="n">
        <v>46.82093190112329</v>
      </c>
      <c r="T61" s="721" t="n">
        <v>148748.9958797783</v>
      </c>
      <c r="U61" s="961" t="n">
        <v>18.57226412059163</v>
      </c>
      <c r="V61" s="721" t="n">
        <v>800920.0973771197</v>
      </c>
      <c r="W61" s="961" t="n">
        <v>57.49998006878572</v>
      </c>
      <c r="X61" s="721" t="n">
        <v>591984.9026228806</v>
      </c>
      <c r="Y61" s="962" t="n">
        <v>42.50001993121428</v>
      </c>
      <c r="Z61" s="718" t="n">
        <v>3312274.843819646</v>
      </c>
      <c r="AA61" s="961" t="n">
        <v>65.4494224611139</v>
      </c>
      <c r="AB61" s="721" t="n">
        <v>556607.4484964381</v>
      </c>
      <c r="AC61" s="961" t="n">
        <v>14.38677650136593</v>
      </c>
      <c r="AD61" s="721" t="n">
        <v>3868882.292316084</v>
      </c>
      <c r="AE61" s="961" t="n">
        <v>76.44779601384607</v>
      </c>
      <c r="AF61" s="721" t="n">
        <v>1191933.707683916</v>
      </c>
      <c r="AG61" s="962" t="n">
        <v>23.55220398615393</v>
      </c>
      <c r="AH61" s="718" t="n">
        <v>6866256.364043042</v>
      </c>
      <c r="AI61" s="961" t="n">
        <v>75.8673774175254</v>
      </c>
      <c r="AJ61" s="721" t="n">
        <v>639636.3917608146</v>
      </c>
      <c r="AK61" s="961" t="n">
        <v>8.521789646757504</v>
      </c>
      <c r="AL61" s="721" t="n">
        <v>7505892.755803857</v>
      </c>
      <c r="AM61" s="961" t="n">
        <v>82.93491654959583</v>
      </c>
      <c r="AN61" s="721" t="n">
        <v>1544448.244196146</v>
      </c>
      <c r="AO61" s="962" t="n">
        <v>17.06508345040417</v>
      </c>
      <c r="AP61" s="718" t="n">
        <v>9482620.178003211</v>
      </c>
      <c r="AQ61" s="961" t="n">
        <v>79.73133741120326</v>
      </c>
      <c r="AR61" s="721" t="n">
        <v>617575.5685156273</v>
      </c>
      <c r="AS61" s="961" t="n">
        <v>6.11449108526914</v>
      </c>
      <c r="AT61" s="721" t="n">
        <v>10100195.74651884</v>
      </c>
      <c r="AU61" s="961" t="n">
        <v>84.92400832978095</v>
      </c>
      <c r="AV61" s="721" t="n">
        <v>1793020.253481163</v>
      </c>
      <c r="AW61" s="962" t="n">
        <v>15.07599167021905</v>
      </c>
      <c r="AX61" s="718" t="n">
        <v>5236093.140826742</v>
      </c>
      <c r="AY61" s="961" t="n">
        <v>57.36077159192308</v>
      </c>
      <c r="AZ61" s="721" t="n">
        <v>370819.0748388418</v>
      </c>
      <c r="BA61" s="961" t="n">
        <v>6.613605859617024</v>
      </c>
      <c r="BB61" s="721" t="n">
        <v>5606912.215665584</v>
      </c>
      <c r="BC61" s="961" t="n">
        <v>61.4230500277113</v>
      </c>
      <c r="BD61" s="721" t="n">
        <v>3521439.784334417</v>
      </c>
      <c r="BE61" s="962" t="n">
        <v>38.5769499722887</v>
      </c>
      <c r="BF61" s="718" t="n">
        <v>432951.4720218585</v>
      </c>
      <c r="BG61" s="961" t="n">
        <v>4.944120855872526</v>
      </c>
      <c r="BH61" s="717" t="n">
        <v>19544.57417860328</v>
      </c>
      <c r="BI61" s="963" t="n">
        <v>4.319280652884372</v>
      </c>
      <c r="BJ61" s="721" t="n">
        <v>452496.0462004618</v>
      </c>
      <c r="BK61" s="961" t="n">
        <v>5.167311543651738</v>
      </c>
      <c r="BL61" s="721" t="n">
        <v>8304398.953799538</v>
      </c>
      <c r="BM61" s="962" t="n">
        <v>94.83268845634827</v>
      </c>
    </row>
    <row r="62">
      <c r="A62" s="722" t="inlineStr">
        <is>
          <t>Nov-Jan 1996</t>
        </is>
      </c>
      <c r="B62" s="721" t="n">
        <v>25986543.98714355</v>
      </c>
      <c r="C62" s="961" t="n">
        <v>57.37171595891055</v>
      </c>
      <c r="D62" s="721" t="n">
        <v>2376522.96617042</v>
      </c>
      <c r="E62" s="961" t="n">
        <v>8.378935078079573</v>
      </c>
      <c r="F62" s="721" t="n">
        <v>28363066.95331398</v>
      </c>
      <c r="G62" s="961" t="n">
        <v>62.61847753876555</v>
      </c>
      <c r="H62" s="721" t="n">
        <v>16931977.04668602</v>
      </c>
      <c r="I62" s="962" t="n">
        <v>37.38152246123445</v>
      </c>
      <c r="J62" s="718" t="n">
        <v>25561776.96648844</v>
      </c>
      <c r="K62" s="961" t="n">
        <v>69.964287210061</v>
      </c>
      <c r="L62" s="721" t="n">
        <v>2354291.71742763</v>
      </c>
      <c r="M62" s="961" t="n">
        <v>8.433464411068964</v>
      </c>
      <c r="N62" s="721" t="n">
        <v>27916068.68391607</v>
      </c>
      <c r="O62" s="961" t="n">
        <v>76.40814055055131</v>
      </c>
      <c r="P62" s="721" t="n">
        <v>8619395.316083927</v>
      </c>
      <c r="Q62" s="962" t="n">
        <v>23.59185944944869</v>
      </c>
      <c r="R62" s="718" t="n">
        <v>656429.2019020284</v>
      </c>
      <c r="S62" s="961" t="n">
        <v>46.89741410575085</v>
      </c>
      <c r="T62" s="721" t="n">
        <v>150434.3215494612</v>
      </c>
      <c r="U62" s="961" t="n">
        <v>18.64433292336156</v>
      </c>
      <c r="V62" s="721" t="n">
        <v>806863.5234514897</v>
      </c>
      <c r="W62" s="961" t="n">
        <v>57.64492602779926</v>
      </c>
      <c r="X62" s="721" t="n">
        <v>592849.4765485104</v>
      </c>
      <c r="Y62" s="962" t="n">
        <v>42.35507397220074</v>
      </c>
      <c r="Z62" s="718" t="n">
        <v>3307388.562400252</v>
      </c>
      <c r="AA62" s="961" t="n">
        <v>65.56864276762427</v>
      </c>
      <c r="AB62" s="721" t="n">
        <v>560112.293992849</v>
      </c>
      <c r="AC62" s="961" t="n">
        <v>14.48253833136108</v>
      </c>
      <c r="AD62" s="721" t="n">
        <v>3867500.856393101</v>
      </c>
      <c r="AE62" s="961" t="n">
        <v>76.67281218154969</v>
      </c>
      <c r="AF62" s="721" t="n">
        <v>1176661.143606899</v>
      </c>
      <c r="AG62" s="962" t="n">
        <v>23.32718781845031</v>
      </c>
      <c r="AH62" s="718" t="n">
        <v>6858880.774645768</v>
      </c>
      <c r="AI62" s="961" t="n">
        <v>75.79091525994966</v>
      </c>
      <c r="AJ62" s="721" t="n">
        <v>639682.0904327967</v>
      </c>
      <c r="AK62" s="961" t="n">
        <v>8.530729180278662</v>
      </c>
      <c r="AL62" s="721" t="n">
        <v>7498562.865078564</v>
      </c>
      <c r="AM62" s="961" t="n">
        <v>82.85942872478728</v>
      </c>
      <c r="AN62" s="721" t="n">
        <v>1551177.134921435</v>
      </c>
      <c r="AO62" s="962" t="n">
        <v>17.14057127521272</v>
      </c>
      <c r="AP62" s="718" t="n">
        <v>9491040.700155085</v>
      </c>
      <c r="AQ62" s="961" t="n">
        <v>79.72532387616701</v>
      </c>
      <c r="AR62" s="721" t="n">
        <v>629707.0923832675</v>
      </c>
      <c r="AS62" s="961" t="n">
        <v>6.221942343504764</v>
      </c>
      <c r="AT62" s="721" t="n">
        <v>10120747.79253835</v>
      </c>
      <c r="AU62" s="961" t="n">
        <v>85.01490206610724</v>
      </c>
      <c r="AV62" s="721" t="n">
        <v>1783927.207461649</v>
      </c>
      <c r="AW62" s="962" t="n">
        <v>14.98509793389276</v>
      </c>
      <c r="AX62" s="718" t="n">
        <v>5248037.72738531</v>
      </c>
      <c r="AY62" s="961" t="n">
        <v>57.43611457311977</v>
      </c>
      <c r="AZ62" s="721" t="n">
        <v>374355.9190692559</v>
      </c>
      <c r="BA62" s="961" t="n">
        <v>6.658301474592081</v>
      </c>
      <c r="BB62" s="721" t="n">
        <v>5622393.646454567</v>
      </c>
      <c r="BC62" s="961" t="n">
        <v>61.53317914767265</v>
      </c>
      <c r="BD62" s="721" t="n">
        <v>3514780.353545434</v>
      </c>
      <c r="BE62" s="962" t="n">
        <v>38.46682085232735</v>
      </c>
      <c r="BF62" s="718" t="n">
        <v>424767.020655113</v>
      </c>
      <c r="BG62" s="961" t="n">
        <v>4.84917108645749</v>
      </c>
      <c r="BH62" s="717" t="n">
        <v>22231.24874278943</v>
      </c>
      <c r="BI62" s="963" t="n">
        <v>4.973452978405144</v>
      </c>
      <c r="BJ62" s="721" t="n">
        <v>446998.2693979025</v>
      </c>
      <c r="BK62" s="961" t="n">
        <v>5.102964632983574</v>
      </c>
      <c r="BL62" s="721" t="n">
        <v>8312581.730602097</v>
      </c>
      <c r="BM62" s="962" t="n">
        <v>94.89703536701643</v>
      </c>
    </row>
    <row r="63">
      <c r="A63" s="722" t="inlineStr">
        <is>
          <t>Dec-Feb 1996</t>
        </is>
      </c>
      <c r="B63" s="721" t="n">
        <v>25981026.13478129</v>
      </c>
      <c r="C63" s="961" t="n">
        <v>57.34311276885843</v>
      </c>
      <c r="D63" s="721" t="n">
        <v>2356961.120198783</v>
      </c>
      <c r="E63" s="961" t="n">
        <v>8.317320136364216</v>
      </c>
      <c r="F63" s="721" t="n">
        <v>28337987.25498008</v>
      </c>
      <c r="G63" s="961" t="n">
        <v>62.54519703628613</v>
      </c>
      <c r="H63" s="721" t="n">
        <v>16970027.74501992</v>
      </c>
      <c r="I63" s="962" t="n">
        <v>37.45480296371387</v>
      </c>
      <c r="J63" s="718" t="n">
        <v>25558337.5570697</v>
      </c>
      <c r="K63" s="961" t="n">
        <v>69.9355266800174</v>
      </c>
      <c r="L63" s="721" t="n">
        <v>2340288.888075167</v>
      </c>
      <c r="M63" s="961" t="n">
        <v>8.38854519478482</v>
      </c>
      <c r="N63" s="721" t="n">
        <v>27898626.44514487</v>
      </c>
      <c r="O63" s="961" t="n">
        <v>76.33928183840627</v>
      </c>
      <c r="P63" s="721" t="n">
        <v>8646944.554855131</v>
      </c>
      <c r="Q63" s="962" t="n">
        <v>23.66071816159373</v>
      </c>
      <c r="R63" s="718" t="n">
        <v>653654.840497057</v>
      </c>
      <c r="S63" s="961" t="n">
        <v>46.47171232734051</v>
      </c>
      <c r="T63" s="721" t="n">
        <v>147171.0237570377</v>
      </c>
      <c r="U63" s="961" t="n">
        <v>18.37740641582746</v>
      </c>
      <c r="V63" s="721" t="n">
        <v>800825.8642540947</v>
      </c>
      <c r="W63" s="961" t="n">
        <v>56.93486360417717</v>
      </c>
      <c r="X63" s="721" t="n">
        <v>605739.1357459053</v>
      </c>
      <c r="Y63" s="962" t="n">
        <v>43.06513639582283</v>
      </c>
      <c r="Z63" s="718" t="n">
        <v>3298296.997081555</v>
      </c>
      <c r="AA63" s="961" t="n">
        <v>65.60605138614726</v>
      </c>
      <c r="AB63" s="721" t="n">
        <v>563825.3432806039</v>
      </c>
      <c r="AC63" s="961" t="n">
        <v>14.59884730704136</v>
      </c>
      <c r="AD63" s="721" t="n">
        <v>3862122.34036216</v>
      </c>
      <c r="AE63" s="961" t="n">
        <v>76.82103732489375</v>
      </c>
      <c r="AF63" s="721" t="n">
        <v>1165305.65963784</v>
      </c>
      <c r="AG63" s="962" t="n">
        <v>23.17896267510625</v>
      </c>
      <c r="AH63" s="718" t="n">
        <v>6859331.871197665</v>
      </c>
      <c r="AI63" s="961" t="n">
        <v>75.80515592901763</v>
      </c>
      <c r="AJ63" s="721" t="n">
        <v>633956.0303224333</v>
      </c>
      <c r="AK63" s="961" t="n">
        <v>8.4603186031839</v>
      </c>
      <c r="AL63" s="721" t="n">
        <v>7493287.901520098</v>
      </c>
      <c r="AM63" s="961" t="n">
        <v>82.8112516586214</v>
      </c>
      <c r="AN63" s="721" t="n">
        <v>1555347.098479901</v>
      </c>
      <c r="AO63" s="962" t="n">
        <v>17.1887483413786</v>
      </c>
      <c r="AP63" s="718" t="n">
        <v>9500120.904803224</v>
      </c>
      <c r="AQ63" s="961" t="n">
        <v>79.72262338809809</v>
      </c>
      <c r="AR63" s="721" t="n">
        <v>623000.9351116506</v>
      </c>
      <c r="AS63" s="961" t="n">
        <v>6.154237249770072</v>
      </c>
      <c r="AT63" s="721" t="n">
        <v>10123121.83991487</v>
      </c>
      <c r="AU63" s="961" t="n">
        <v>84.9506904219847</v>
      </c>
      <c r="AV63" s="721" t="n">
        <v>1793346.160085126</v>
      </c>
      <c r="AW63" s="962" t="n">
        <v>15.0493095780153</v>
      </c>
      <c r="AX63" s="718" t="n">
        <v>5246932.943490201</v>
      </c>
      <c r="AY63" s="961" t="n">
        <v>57.36562931063825</v>
      </c>
      <c r="AZ63" s="721" t="n">
        <v>372335.5556034412</v>
      </c>
      <c r="BA63" s="961" t="n">
        <v>6.626050270840359</v>
      </c>
      <c r="BB63" s="721" t="n">
        <v>5619268.499093642</v>
      </c>
      <c r="BC63" s="961" t="n">
        <v>61.43643861808665</v>
      </c>
      <c r="BD63" s="721" t="n">
        <v>3527206.500906358</v>
      </c>
      <c r="BE63" s="962" t="n">
        <v>38.56356138191335</v>
      </c>
      <c r="BF63" s="718" t="n">
        <v>422688.5777115936</v>
      </c>
      <c r="BG63" s="961" t="n">
        <v>4.823866237679734</v>
      </c>
      <c r="BH63" s="717" t="n">
        <v>16672.23212361684</v>
      </c>
      <c r="BI63" s="963" t="n">
        <v>3.794656180160911</v>
      </c>
      <c r="BJ63" s="721" t="n">
        <v>439360.8098352105</v>
      </c>
      <c r="BK63" s="961" t="n">
        <v>5.01413543795784</v>
      </c>
      <c r="BL63" s="721" t="n">
        <v>8323083.19016479</v>
      </c>
      <c r="BM63" s="962" t="n">
        <v>94.98586456204217</v>
      </c>
    </row>
    <row r="64">
      <c r="A64" s="722" t="inlineStr">
        <is>
          <t>Jan-Mar 1996</t>
        </is>
      </c>
      <c r="B64" s="721" t="n">
        <v>25970488.80720344</v>
      </c>
      <c r="C64" s="961" t="n">
        <v>57.30217987820402</v>
      </c>
      <c r="D64" s="721" t="n">
        <v>2330347.96157683</v>
      </c>
      <c r="E64" s="961" t="n">
        <v>8.234201626672487</v>
      </c>
      <c r="F64" s="721" t="n">
        <v>28300836.76878027</v>
      </c>
      <c r="G64" s="961" t="n">
        <v>62.44393978362572</v>
      </c>
      <c r="H64" s="721" t="n">
        <v>17021154.23121973</v>
      </c>
      <c r="I64" s="962" t="n">
        <v>37.55606021637428</v>
      </c>
      <c r="J64" s="718" t="n">
        <v>25554728.64521639</v>
      </c>
      <c r="K64" s="961" t="n">
        <v>69.90427224329798</v>
      </c>
      <c r="L64" s="721" t="n">
        <v>2314184.359056003</v>
      </c>
      <c r="M64" s="961" t="n">
        <v>8.303819954159071</v>
      </c>
      <c r="N64" s="721" t="n">
        <v>27868913.00427239</v>
      </c>
      <c r="O64" s="961" t="n">
        <v>76.23466125671899</v>
      </c>
      <c r="P64" s="721" t="n">
        <v>8687834.995727602</v>
      </c>
      <c r="Q64" s="962" t="n">
        <v>23.76533874328101</v>
      </c>
      <c r="R64" s="718" t="n">
        <v>654798.5319749246</v>
      </c>
      <c r="S64" s="961" t="n">
        <v>46.32609683187116</v>
      </c>
      <c r="T64" s="721" t="n">
        <v>148071.446323919</v>
      </c>
      <c r="U64" s="961" t="n">
        <v>18.442767861075</v>
      </c>
      <c r="V64" s="721" t="n">
        <v>802869.9782988436</v>
      </c>
      <c r="W64" s="961" t="n">
        <v>56.80194829682188</v>
      </c>
      <c r="X64" s="721" t="n">
        <v>610585.0217011563</v>
      </c>
      <c r="Y64" s="962" t="n">
        <v>43.19805170317812</v>
      </c>
      <c r="Z64" s="718" t="n">
        <v>3282176.897920475</v>
      </c>
      <c r="AA64" s="961" t="n">
        <v>65.50134763296786</v>
      </c>
      <c r="AB64" s="721" t="n">
        <v>561310.7513900072</v>
      </c>
      <c r="AC64" s="961" t="n">
        <v>14.60420333315513</v>
      </c>
      <c r="AD64" s="721" t="n">
        <v>3843487.649310483</v>
      </c>
      <c r="AE64" s="961" t="n">
        <v>76.70324558070307</v>
      </c>
      <c r="AF64" s="721" t="n">
        <v>1167366.350689516</v>
      </c>
      <c r="AG64" s="962" t="n">
        <v>23.29675441929693</v>
      </c>
      <c r="AH64" s="718" t="n">
        <v>6851115.753916116</v>
      </c>
      <c r="AI64" s="961" t="n">
        <v>75.71753618698983</v>
      </c>
      <c r="AJ64" s="721" t="n">
        <v>625794.9724182962</v>
      </c>
      <c r="AK64" s="961" t="n">
        <v>8.369699670402444</v>
      </c>
      <c r="AL64" s="721" t="n">
        <v>7476910.726334412</v>
      </c>
      <c r="AM64" s="961" t="n">
        <v>82.6337313253706</v>
      </c>
      <c r="AN64" s="721" t="n">
        <v>1571344.273665587</v>
      </c>
      <c r="AO64" s="962" t="n">
        <v>17.3662686746294</v>
      </c>
      <c r="AP64" s="718" t="n">
        <v>9512520.56838236</v>
      </c>
      <c r="AQ64" s="961" t="n">
        <v>79.74557062732286</v>
      </c>
      <c r="AR64" s="721" t="n">
        <v>612373.6248045824</v>
      </c>
      <c r="AS64" s="961" t="n">
        <v>6.048197769974225</v>
      </c>
      <c r="AT64" s="721" t="n">
        <v>10124894.19318694</v>
      </c>
      <c r="AU64" s="961" t="n">
        <v>84.87923460167241</v>
      </c>
      <c r="AV64" s="721" t="n">
        <v>1803693.806813057</v>
      </c>
      <c r="AW64" s="962" t="n">
        <v>15.12076539832759</v>
      </c>
      <c r="AX64" s="718" t="n">
        <v>5254116.893022514</v>
      </c>
      <c r="AY64" s="961" t="n">
        <v>57.38694556883587</v>
      </c>
      <c r="AZ64" s="721" t="n">
        <v>366633.5641191982</v>
      </c>
      <c r="BA64" s="961" t="n">
        <v>6.522857880184922</v>
      </c>
      <c r="BB64" s="721" t="n">
        <v>5620750.457141712</v>
      </c>
      <c r="BC64" s="961" t="n">
        <v>61.39142069114574</v>
      </c>
      <c r="BD64" s="721" t="n">
        <v>3534845.542858287</v>
      </c>
      <c r="BE64" s="962" t="n">
        <v>38.60857930885426</v>
      </c>
      <c r="BF64" s="718" t="n">
        <v>415760.1619870483</v>
      </c>
      <c r="BG64" s="961" t="n">
        <v>4.743281640760539</v>
      </c>
      <c r="BH64" s="717" t="n">
        <v>16163.60252082692</v>
      </c>
      <c r="BI64" s="963" t="n">
        <v>3.742235053735325</v>
      </c>
      <c r="BJ64" s="721" t="n">
        <v>431923.7645078753</v>
      </c>
      <c r="BK64" s="961" t="n">
        <v>4.927687281549129</v>
      </c>
      <c r="BL64" s="721" t="n">
        <v>8333319.235492123</v>
      </c>
      <c r="BM64" s="962" t="n">
        <v>95.07231271845087</v>
      </c>
    </row>
    <row r="65">
      <c r="A65" s="722" t="inlineStr">
        <is>
          <t>Feb-Apr 1996</t>
        </is>
      </c>
      <c r="B65" s="721" t="n">
        <v>25977271.17370778</v>
      </c>
      <c r="C65" s="961" t="n">
        <v>57.3016150511372</v>
      </c>
      <c r="D65" s="721" t="n">
        <v>2349604.821317418</v>
      </c>
      <c r="E65" s="961" t="n">
        <v>8.294613291384689</v>
      </c>
      <c r="F65" s="721" t="n">
        <v>28326875.99502519</v>
      </c>
      <c r="G65" s="961" t="n">
        <v>62.48445931884823</v>
      </c>
      <c r="H65" s="721" t="n">
        <v>17007398.00497481</v>
      </c>
      <c r="I65" s="962" t="n">
        <v>37.51554068115177</v>
      </c>
      <c r="J65" s="718" t="n">
        <v>25558149.03486196</v>
      </c>
      <c r="K65" s="961" t="n">
        <v>69.89533109366374</v>
      </c>
      <c r="L65" s="721" t="n">
        <v>2332739.510924354</v>
      </c>
      <c r="M65" s="961" t="n">
        <v>8.363804928964079</v>
      </c>
      <c r="N65" s="721" t="n">
        <v>27890888.54578631</v>
      </c>
      <c r="O65" s="961" t="n">
        <v>76.27480717579034</v>
      </c>
      <c r="P65" s="721" t="n">
        <v>8675429.45421369</v>
      </c>
      <c r="Q65" s="962" t="n">
        <v>23.72519282420966</v>
      </c>
      <c r="R65" s="718" t="n">
        <v>649854.2618787403</v>
      </c>
      <c r="S65" s="961" t="n">
        <v>45.75877757787006</v>
      </c>
      <c r="T65" s="721" t="n">
        <v>159664.1681371497</v>
      </c>
      <c r="U65" s="961" t="n">
        <v>19.72335183696999</v>
      </c>
      <c r="V65" s="721" t="n">
        <v>809518.4300158899</v>
      </c>
      <c r="W65" s="961" t="n">
        <v>57.00135546882917</v>
      </c>
      <c r="X65" s="721" t="n">
        <v>610655.5699841103</v>
      </c>
      <c r="Y65" s="962" t="n">
        <v>42.99864453117083</v>
      </c>
      <c r="Z65" s="718" t="n">
        <v>3280138.732744425</v>
      </c>
      <c r="AA65" s="961" t="n">
        <v>65.67952775101834</v>
      </c>
      <c r="AB65" s="721" t="n">
        <v>564840.2013422102</v>
      </c>
      <c r="AC65" s="961" t="n">
        <v>14.69033279570845</v>
      </c>
      <c r="AD65" s="721" t="n">
        <v>3844978.934086635</v>
      </c>
      <c r="AE65" s="961" t="n">
        <v>76.98954866830648</v>
      </c>
      <c r="AF65" s="721" t="n">
        <v>1149178.065913365</v>
      </c>
      <c r="AG65" s="962" t="n">
        <v>23.01045133169352</v>
      </c>
      <c r="AH65" s="718" t="n">
        <v>6839166.868844174</v>
      </c>
      <c r="AI65" s="961" t="n">
        <v>75.59339888481925</v>
      </c>
      <c r="AJ65" s="721" t="n">
        <v>628371.1865963348</v>
      </c>
      <c r="AK65" s="961" t="n">
        <v>8.414703506445903</v>
      </c>
      <c r="AL65" s="721" t="n">
        <v>7467538.05544051</v>
      </c>
      <c r="AM65" s="961" t="n">
        <v>82.53879364810444</v>
      </c>
      <c r="AN65" s="721" t="n">
        <v>1579768.944559491</v>
      </c>
      <c r="AO65" s="962" t="n">
        <v>17.46120635189556</v>
      </c>
      <c r="AP65" s="718" t="n">
        <v>9516592.321192145</v>
      </c>
      <c r="AQ65" s="961" t="n">
        <v>79.70316623811276</v>
      </c>
      <c r="AR65" s="721" t="n">
        <v>618018.4576642651</v>
      </c>
      <c r="AS65" s="961" t="n">
        <v>6.098097609763385</v>
      </c>
      <c r="AT65" s="721" t="n">
        <v>10134610.77885641</v>
      </c>
      <c r="AU65" s="961" t="n">
        <v>84.8791815813093</v>
      </c>
      <c r="AV65" s="721" t="n">
        <v>1805432.221143591</v>
      </c>
      <c r="AW65" s="962" t="n">
        <v>15.1208184186907</v>
      </c>
      <c r="AX65" s="718" t="n">
        <v>5272396.850202473</v>
      </c>
      <c r="AY65" s="961" t="n">
        <v>57.52979469020402</v>
      </c>
      <c r="AZ65" s="721" t="n">
        <v>361845.4971843942</v>
      </c>
      <c r="BA65" s="961" t="n">
        <v>6.4222565320112</v>
      </c>
      <c r="BB65" s="721" t="n">
        <v>5634242.347386867</v>
      </c>
      <c r="BC65" s="961" t="n">
        <v>61.47807433493401</v>
      </c>
      <c r="BD65" s="721" t="n">
        <v>3530394.652613134</v>
      </c>
      <c r="BE65" s="962" t="n">
        <v>38.52192566506599</v>
      </c>
      <c r="BF65" s="718" t="n">
        <v>419122.138845816</v>
      </c>
      <c r="BG65" s="961" t="n">
        <v>4.780157870840319</v>
      </c>
      <c r="BH65" s="717" t="n">
        <v>16865.31039306508</v>
      </c>
      <c r="BI65" s="963" t="n">
        <v>3.868301810638691</v>
      </c>
      <c r="BJ65" s="721" t="n">
        <v>435987.4492388811</v>
      </c>
      <c r="BK65" s="961" t="n">
        <v>4.972509547708509</v>
      </c>
      <c r="BL65" s="721" t="n">
        <v>8331968.55076112</v>
      </c>
      <c r="BM65" s="962" t="n">
        <v>95.02749045229149</v>
      </c>
    </row>
    <row r="66">
      <c r="A66" s="722" t="inlineStr">
        <is>
          <t>Mar-May 1996</t>
        </is>
      </c>
      <c r="B66" s="721" t="n">
        <v>26001741.73097655</v>
      </c>
      <c r="C66" s="961" t="n">
        <v>57.3383312491729</v>
      </c>
      <c r="D66" s="721" t="n">
        <v>2347223.376161001</v>
      </c>
      <c r="E66" s="961" t="n">
        <v>8.279749780248695</v>
      </c>
      <c r="F66" s="721" t="n">
        <v>28348965.10713755</v>
      </c>
      <c r="G66" s="961" t="n">
        <v>62.51436417998944</v>
      </c>
      <c r="H66" s="721" t="n">
        <v>16998956.89286245</v>
      </c>
      <c r="I66" s="962" t="n">
        <v>37.48563582001056</v>
      </c>
      <c r="J66" s="718" t="n">
        <v>25581750.74415188</v>
      </c>
      <c r="K66" s="961" t="n">
        <v>69.93939322666075</v>
      </c>
      <c r="L66" s="721" t="n">
        <v>2332589.616658884</v>
      </c>
      <c r="M66" s="961" t="n">
        <v>8.356241224075751</v>
      </c>
      <c r="N66" s="721" t="n">
        <v>27914340.36081076</v>
      </c>
      <c r="O66" s="961" t="n">
        <v>76.31659172521255</v>
      </c>
      <c r="P66" s="721" t="n">
        <v>8662686.639189245</v>
      </c>
      <c r="Q66" s="962" t="n">
        <v>23.68340827478745</v>
      </c>
      <c r="R66" s="718" t="n">
        <v>662478.1484154963</v>
      </c>
      <c r="S66" s="961" t="n">
        <v>46.42274813623136</v>
      </c>
      <c r="T66" s="721" t="n">
        <v>167088.1067068524</v>
      </c>
      <c r="U66" s="961" t="n">
        <v>20.14162288727733</v>
      </c>
      <c r="V66" s="721" t="n">
        <v>829566.2551223488</v>
      </c>
      <c r="W66" s="961" t="n">
        <v>58.13134428051819</v>
      </c>
      <c r="X66" s="721" t="n">
        <v>597488.7448776511</v>
      </c>
      <c r="Y66" s="962" t="n">
        <v>41.86865571948181</v>
      </c>
      <c r="Z66" s="718" t="n">
        <v>3272645.221959741</v>
      </c>
      <c r="AA66" s="961" t="n">
        <v>65.74656806009203</v>
      </c>
      <c r="AB66" s="721" t="n">
        <v>557201.4087896124</v>
      </c>
      <c r="AC66" s="961" t="n">
        <v>14.54892225489952</v>
      </c>
      <c r="AD66" s="721" t="n">
        <v>3829846.630749354</v>
      </c>
      <c r="AE66" s="961" t="n">
        <v>76.94059547875247</v>
      </c>
      <c r="AF66" s="721" t="n">
        <v>1147820.369250646</v>
      </c>
      <c r="AG66" s="962" t="n">
        <v>23.05940452124753</v>
      </c>
      <c r="AH66" s="718" t="n">
        <v>6847851.295706025</v>
      </c>
      <c r="AI66" s="961" t="n">
        <v>75.69482622924717</v>
      </c>
      <c r="AJ66" s="721" t="n">
        <v>637927.6664276989</v>
      </c>
      <c r="AK66" s="961" t="n">
        <v>8.521860846474498</v>
      </c>
      <c r="AL66" s="721" t="n">
        <v>7485778.962133724</v>
      </c>
      <c r="AM66" s="961" t="n">
        <v>82.74635550053158</v>
      </c>
      <c r="AN66" s="721" t="n">
        <v>1560878.037866276</v>
      </c>
      <c r="AO66" s="962" t="n">
        <v>17.25364449946842</v>
      </c>
      <c r="AP66" s="718" t="n">
        <v>9522434.448805816</v>
      </c>
      <c r="AQ66" s="961" t="n">
        <v>79.67262294962016</v>
      </c>
      <c r="AR66" s="721" t="n">
        <v>607296.5692186253</v>
      </c>
      <c r="AS66" s="961" t="n">
        <v>5.995189488625373</v>
      </c>
      <c r="AT66" s="721" t="n">
        <v>10129731.01802444</v>
      </c>
      <c r="AU66" s="961" t="n">
        <v>84.75377219124306</v>
      </c>
      <c r="AV66" s="721" t="n">
        <v>1822221.98197556</v>
      </c>
      <c r="AW66" s="962" t="n">
        <v>15.24622780875694</v>
      </c>
      <c r="AX66" s="718" t="n">
        <v>5276341.629264792</v>
      </c>
      <c r="AY66" s="961" t="n">
        <v>57.5159914218294</v>
      </c>
      <c r="AZ66" s="721" t="n">
        <v>363075.8655160949</v>
      </c>
      <c r="BA66" s="961" t="n">
        <v>6.438180288161157</v>
      </c>
      <c r="BB66" s="721" t="n">
        <v>5639417.494780888</v>
      </c>
      <c r="BC66" s="961" t="n">
        <v>61.47378449775022</v>
      </c>
      <c r="BD66" s="721" t="n">
        <v>3534277.505219112</v>
      </c>
      <c r="BE66" s="962" t="n">
        <v>38.52621550224978</v>
      </c>
      <c r="BF66" s="718" t="n">
        <v>419990.9868246783</v>
      </c>
      <c r="BG66" s="961" t="n">
        <v>4.78846214468054</v>
      </c>
      <c r="BH66" s="717" t="n">
        <v>14633.75950211687</v>
      </c>
      <c r="BI66" s="963" t="n">
        <v>3.366987182803835</v>
      </c>
      <c r="BJ66" s="721" t="n">
        <v>434624.7463267951</v>
      </c>
      <c r="BK66" s="961" t="n">
        <v>4.955306685655171</v>
      </c>
      <c r="BL66" s="721" t="n">
        <v>8336270.253673204</v>
      </c>
      <c r="BM66" s="962" t="n">
        <v>95.04469331434483</v>
      </c>
    </row>
    <row r="67">
      <c r="A67" s="722" t="inlineStr">
        <is>
          <t>Apr-Jun 1996</t>
        </is>
      </c>
      <c r="B67" s="721" t="n">
        <v>26009334.0633997</v>
      </c>
      <c r="C67" s="961" t="n">
        <v>57.33793596883775</v>
      </c>
      <c r="D67" s="721" t="n">
        <v>2340218.745356001</v>
      </c>
      <c r="E67" s="961" t="n">
        <v>8.254870054363712</v>
      </c>
      <c r="F67" s="721" t="n">
        <v>28349552.8087557</v>
      </c>
      <c r="G67" s="961" t="n">
        <v>62.49698049674509</v>
      </c>
      <c r="H67" s="721" t="n">
        <v>17011923.19124429</v>
      </c>
      <c r="I67" s="962" t="n">
        <v>37.50301950325491</v>
      </c>
      <c r="J67" s="718" t="n">
        <v>25588510.36648872</v>
      </c>
      <c r="K67" s="961" t="n">
        <v>69.93794802657109</v>
      </c>
      <c r="L67" s="721" t="n">
        <v>2326702.450621043</v>
      </c>
      <c r="M67" s="961" t="n">
        <v>8.334890605580346</v>
      </c>
      <c r="N67" s="721" t="n">
        <v>27915212.81710977</v>
      </c>
      <c r="O67" s="961" t="n">
        <v>76.29723947160723</v>
      </c>
      <c r="P67" s="721" t="n">
        <v>8672235.182890227</v>
      </c>
      <c r="Q67" s="962" t="n">
        <v>23.70276052839277</v>
      </c>
      <c r="R67" s="718" t="n">
        <v>665004.5401954891</v>
      </c>
      <c r="S67" s="961" t="n">
        <v>46.37551920669038</v>
      </c>
      <c r="T67" s="721" t="n">
        <v>168127.8755358998</v>
      </c>
      <c r="U67" s="961" t="n">
        <v>20.18021053571707</v>
      </c>
      <c r="V67" s="721" t="n">
        <v>833132.4157313888</v>
      </c>
      <c r="W67" s="961" t="n">
        <v>58.10027753511187</v>
      </c>
      <c r="X67" s="721" t="n">
        <v>600823.5842686109</v>
      </c>
      <c r="Y67" s="962" t="n">
        <v>41.89972246488813</v>
      </c>
      <c r="Z67" s="718" t="n">
        <v>3256247.26342161</v>
      </c>
      <c r="AA67" s="961" t="n">
        <v>65.63736303416734</v>
      </c>
      <c r="AB67" s="721" t="n">
        <v>546091.3724339259</v>
      </c>
      <c r="AC67" s="961" t="n">
        <v>14.36198678582593</v>
      </c>
      <c r="AD67" s="721" t="n">
        <v>3802338.635855536</v>
      </c>
      <c r="AE67" s="961" t="n">
        <v>76.64512588587658</v>
      </c>
      <c r="AF67" s="721" t="n">
        <v>1158627.364144463</v>
      </c>
      <c r="AG67" s="962" t="n">
        <v>23.35487411412342</v>
      </c>
      <c r="AH67" s="718" t="n">
        <v>6853120.867119827</v>
      </c>
      <c r="AI67" s="961" t="n">
        <v>75.75983315133269</v>
      </c>
      <c r="AJ67" s="721" t="n">
        <v>639094.8160956141</v>
      </c>
      <c r="AK67" s="961" t="n">
        <v>8.530117699726087</v>
      </c>
      <c r="AL67" s="721" t="n">
        <v>7492215.683215441</v>
      </c>
      <c r="AM67" s="961" t="n">
        <v>82.82489410299134</v>
      </c>
      <c r="AN67" s="721" t="n">
        <v>1553634.316784558</v>
      </c>
      <c r="AO67" s="962" t="n">
        <v>17.17510589700866</v>
      </c>
      <c r="AP67" s="718" t="n">
        <v>9538251.987076484</v>
      </c>
      <c r="AQ67" s="961" t="n">
        <v>79.72752585790489</v>
      </c>
      <c r="AR67" s="721" t="n">
        <v>607525.2505848807</v>
      </c>
      <c r="AS67" s="961" t="n">
        <v>5.987961654921149</v>
      </c>
      <c r="AT67" s="721" t="n">
        <v>10145777.23766137</v>
      </c>
      <c r="AU67" s="961" t="n">
        <v>84.80565602168789</v>
      </c>
      <c r="AV67" s="721" t="n">
        <v>1817784.762338634</v>
      </c>
      <c r="AW67" s="962" t="n">
        <v>15.19434397831211</v>
      </c>
      <c r="AX67" s="718" t="n">
        <v>5275885.708675317</v>
      </c>
      <c r="AY67" s="961" t="n">
        <v>57.45203325010793</v>
      </c>
      <c r="AZ67" s="721" t="n">
        <v>365863.1359707227</v>
      </c>
      <c r="BA67" s="961" t="n">
        <v>6.484924197182634</v>
      </c>
      <c r="BB67" s="721" t="n">
        <v>5641748.844646038</v>
      </c>
      <c r="BC67" s="961" t="n">
        <v>61.43611899673726</v>
      </c>
      <c r="BD67" s="721" t="n">
        <v>3541365.15535396</v>
      </c>
      <c r="BE67" s="962" t="n">
        <v>38.56388100326274</v>
      </c>
      <c r="BF67" s="718" t="n">
        <v>420823.696910975</v>
      </c>
      <c r="BG67" s="961" t="n">
        <v>4.796242921848153</v>
      </c>
      <c r="BH67" s="717" t="n">
        <v>13516.29473495824</v>
      </c>
      <c r="BI67" s="963" t="n">
        <v>3.111915779096966</v>
      </c>
      <c r="BJ67" s="721" t="n">
        <v>434339.9916459332</v>
      </c>
      <c r="BK67" s="961" t="n">
        <v>4.950291834559147</v>
      </c>
      <c r="BL67" s="721" t="n">
        <v>8339688.008354065</v>
      </c>
      <c r="BM67" s="962" t="n">
        <v>95.04970816544085</v>
      </c>
    </row>
    <row r="68">
      <c r="A68" s="722" t="inlineStr">
        <is>
          <t>May-Jul 1996</t>
        </is>
      </c>
      <c r="B68" s="721" t="n">
        <v>26005670.85888626</v>
      </c>
      <c r="C68" s="961" t="n">
        <v>57.31305996591158</v>
      </c>
      <c r="D68" s="721" t="n">
        <v>2314475.6812637</v>
      </c>
      <c r="E68" s="961" t="n">
        <v>8.172541331954013</v>
      </c>
      <c r="F68" s="721" t="n">
        <v>28320146.54014996</v>
      </c>
      <c r="G68" s="961" t="n">
        <v>62.41385833522507</v>
      </c>
      <c r="H68" s="721" t="n">
        <v>17054626.45985004</v>
      </c>
      <c r="I68" s="962" t="n">
        <v>37.58614166477493</v>
      </c>
      <c r="J68" s="718" t="n">
        <v>25584371.855639</v>
      </c>
      <c r="K68" s="961" t="n">
        <v>69.90638368373911</v>
      </c>
      <c r="L68" s="721" t="n">
        <v>2300740.665758239</v>
      </c>
      <c r="M68" s="961" t="n">
        <v>8.250784944808087</v>
      </c>
      <c r="N68" s="721" t="n">
        <v>27885112.52139724</v>
      </c>
      <c r="O68" s="961" t="n">
        <v>76.19289564677669</v>
      </c>
      <c r="P68" s="721" t="n">
        <v>8712935.478602754</v>
      </c>
      <c r="Q68" s="962" t="n">
        <v>23.80710435322331</v>
      </c>
      <c r="R68" s="718" t="n">
        <v>671372.124654412</v>
      </c>
      <c r="S68" s="961" t="n">
        <v>46.59963495120592</v>
      </c>
      <c r="T68" s="721" t="n">
        <v>166074.5785309697</v>
      </c>
      <c r="U68" s="961" t="n">
        <v>19.83106243051345</v>
      </c>
      <c r="V68" s="721" t="n">
        <v>837446.7031853818</v>
      </c>
      <c r="W68" s="961" t="n">
        <v>58.12679619312109</v>
      </c>
      <c r="X68" s="721" t="n">
        <v>603277.2968146179</v>
      </c>
      <c r="Y68" s="962" t="n">
        <v>41.87320380687891</v>
      </c>
      <c r="Z68" s="718" t="n">
        <v>3218494.038912241</v>
      </c>
      <c r="AA68" s="961" t="n">
        <v>65.09531599879864</v>
      </c>
      <c r="AB68" s="721" t="n">
        <v>537551.0275794247</v>
      </c>
      <c r="AC68" s="961" t="n">
        <v>14.31162347797718</v>
      </c>
      <c r="AD68" s="721" t="n">
        <v>3756045.066491666</v>
      </c>
      <c r="AE68" s="961" t="n">
        <v>75.96749832466304</v>
      </c>
      <c r="AF68" s="721" t="n">
        <v>1188233.933508333</v>
      </c>
      <c r="AG68" s="962" t="n">
        <v>24.03250167533696</v>
      </c>
      <c r="AH68" s="718" t="n">
        <v>6854029.108750223</v>
      </c>
      <c r="AI68" s="961" t="n">
        <v>75.7772788615261</v>
      </c>
      <c r="AJ68" s="721" t="n">
        <v>629967.095265744</v>
      </c>
      <c r="AK68" s="961" t="n">
        <v>8.417522912794894</v>
      </c>
      <c r="AL68" s="721" t="n">
        <v>7483996.204015967</v>
      </c>
      <c r="AM68" s="961" t="n">
        <v>82.74211538236813</v>
      </c>
      <c r="AN68" s="721" t="n">
        <v>1560969.795984032</v>
      </c>
      <c r="AO68" s="962" t="n">
        <v>17.25788461763187</v>
      </c>
      <c r="AP68" s="718" t="n">
        <v>9547604.512789944</v>
      </c>
      <c r="AQ68" s="961" t="n">
        <v>79.7236620060178</v>
      </c>
      <c r="AR68" s="721" t="n">
        <v>596905.7308928198</v>
      </c>
      <c r="AS68" s="961" t="n">
        <v>5.884027090066055</v>
      </c>
      <c r="AT68" s="721" t="n">
        <v>10144510.24368276</v>
      </c>
      <c r="AU68" s="961" t="n">
        <v>84.70789765124233</v>
      </c>
      <c r="AV68" s="721" t="n">
        <v>1831362.756317235</v>
      </c>
      <c r="AW68" s="962" t="n">
        <v>15.29210234875767</v>
      </c>
      <c r="AX68" s="718" t="n">
        <v>5292872.070532185</v>
      </c>
      <c r="AY68" s="961" t="n">
        <v>57.57999843054197</v>
      </c>
      <c r="AZ68" s="721" t="n">
        <v>370242.2334892805</v>
      </c>
      <c r="BA68" s="961" t="n">
        <v>6.537784929157542</v>
      </c>
      <c r="BB68" s="721" t="n">
        <v>5663114.304021466</v>
      </c>
      <c r="BC68" s="961" t="n">
        <v>61.60778276750397</v>
      </c>
      <c r="BD68" s="721" t="n">
        <v>3529091.695978535</v>
      </c>
      <c r="BE68" s="962" t="n">
        <v>38.39221723249603</v>
      </c>
      <c r="BF68" s="718" t="n">
        <v>421299.0032472522</v>
      </c>
      <c r="BG68" s="961" t="n">
        <v>4.800184616098285</v>
      </c>
      <c r="BH68" s="717" t="n">
        <v>13735.01550546106</v>
      </c>
      <c r="BI68" s="963" t="n">
        <v>3.157227920897025</v>
      </c>
      <c r="BJ68" s="721" t="n">
        <v>435034.0187527132</v>
      </c>
      <c r="BK68" s="961" t="n">
        <v>4.956678245617963</v>
      </c>
      <c r="BL68" s="721" t="n">
        <v>8341690.981247285</v>
      </c>
      <c r="BM68" s="962" t="n">
        <v>95.04332175438203</v>
      </c>
    </row>
    <row r="69">
      <c r="A69" s="722" t="inlineStr">
        <is>
          <t>Jun-Aug 1996</t>
        </is>
      </c>
      <c r="B69" s="721" t="n">
        <v>26062886.39652835</v>
      </c>
      <c r="C69" s="961" t="n">
        <v>57.42251643675935</v>
      </c>
      <c r="D69" s="721" t="n">
        <v>2285187.285641436</v>
      </c>
      <c r="E69" s="961" t="n">
        <v>8.061173084500481</v>
      </c>
      <c r="F69" s="721" t="n">
        <v>28348073.68216978</v>
      </c>
      <c r="G69" s="961" t="n">
        <v>62.45730815070773</v>
      </c>
      <c r="H69" s="721" t="n">
        <v>17039847.31783021</v>
      </c>
      <c r="I69" s="962" t="n">
        <v>37.54269184929227</v>
      </c>
      <c r="J69" s="718" t="n">
        <v>25634341.55511456</v>
      </c>
      <c r="K69" s="961" t="n">
        <v>70.02210951322542</v>
      </c>
      <c r="L69" s="721" t="n">
        <v>2267908.248460645</v>
      </c>
      <c r="M69" s="961" t="n">
        <v>8.128047968985108</v>
      </c>
      <c r="N69" s="721" t="n">
        <v>27902249.8035752</v>
      </c>
      <c r="O69" s="961" t="n">
        <v>76.21706948121312</v>
      </c>
      <c r="P69" s="721" t="n">
        <v>8706675.19642479</v>
      </c>
      <c r="Q69" s="962" t="n">
        <v>23.78293051878688</v>
      </c>
      <c r="R69" s="718" t="n">
        <v>669983.0954060708</v>
      </c>
      <c r="S69" s="961" t="n">
        <v>46.43714784200927</v>
      </c>
      <c r="T69" s="721" t="n">
        <v>165349.605541015</v>
      </c>
      <c r="U69" s="961" t="n">
        <v>19.79446097986401</v>
      </c>
      <c r="V69" s="721" t="n">
        <v>835332.7009470856</v>
      </c>
      <c r="W69" s="961" t="n">
        <v>57.89768189245756</v>
      </c>
      <c r="X69" s="721" t="n">
        <v>607441.2990529139</v>
      </c>
      <c r="Y69" s="962" t="n">
        <v>42.10231810754244</v>
      </c>
      <c r="Z69" s="718" t="n">
        <v>3234750.535013909</v>
      </c>
      <c r="AA69" s="961" t="n">
        <v>65.55016504340139</v>
      </c>
      <c r="AB69" s="721" t="n">
        <v>530839.2924524486</v>
      </c>
      <c r="AC69" s="961" t="n">
        <v>14.09710873394883</v>
      </c>
      <c r="AD69" s="721" t="n">
        <v>3765589.827466357</v>
      </c>
      <c r="AE69" s="961" t="n">
        <v>76.30728614289006</v>
      </c>
      <c r="AF69" s="721" t="n">
        <v>1169181.172533642</v>
      </c>
      <c r="AG69" s="962" t="n">
        <v>23.69271385710994</v>
      </c>
      <c r="AH69" s="718" t="n">
        <v>6869674.823338788</v>
      </c>
      <c r="AI69" s="961" t="n">
        <v>75.98893521452777</v>
      </c>
      <c r="AJ69" s="721" t="n">
        <v>617945.1284799073</v>
      </c>
      <c r="AK69" s="961" t="n">
        <v>8.252891205166101</v>
      </c>
      <c r="AL69" s="721" t="n">
        <v>7487619.951818695</v>
      </c>
      <c r="AM69" s="961" t="n">
        <v>82.82433769597606</v>
      </c>
      <c r="AN69" s="721" t="n">
        <v>1552742.048181302</v>
      </c>
      <c r="AO69" s="962" t="n">
        <v>17.17566230402394</v>
      </c>
      <c r="AP69" s="718" t="n">
        <v>9537975.276132613</v>
      </c>
      <c r="AQ69" s="961" t="n">
        <v>79.65881481718441</v>
      </c>
      <c r="AR69" s="721" t="n">
        <v>590819.9926661958</v>
      </c>
      <c r="AS69" s="961" t="n">
        <v>5.83307270990247</v>
      </c>
      <c r="AT69" s="721" t="n">
        <v>10128795.26879881</v>
      </c>
      <c r="AU69" s="961" t="n">
        <v>84.59319753715828</v>
      </c>
      <c r="AV69" s="721" t="n">
        <v>1844738.731201191</v>
      </c>
      <c r="AW69" s="962" t="n">
        <v>15.40680246284172</v>
      </c>
      <c r="AX69" s="718" t="n">
        <v>5321957.825223179</v>
      </c>
      <c r="AY69" s="961" t="n">
        <v>57.73764104416323</v>
      </c>
      <c r="AZ69" s="721" t="n">
        <v>362954.2293210785</v>
      </c>
      <c r="BA69" s="961" t="n">
        <v>6.384517928134869</v>
      </c>
      <c r="BB69" s="721" t="n">
        <v>5684912.054544257</v>
      </c>
      <c r="BC69" s="961" t="n">
        <v>61.67531242304578</v>
      </c>
      <c r="BD69" s="721" t="n">
        <v>3532571.945455742</v>
      </c>
      <c r="BE69" s="962" t="n">
        <v>38.32468757695422</v>
      </c>
      <c r="BF69" s="718" t="n">
        <v>428544.8414137877</v>
      </c>
      <c r="BG69" s="961" t="n">
        <v>4.88147894604107</v>
      </c>
      <c r="BH69" s="717" t="n">
        <v>17279.03718079047</v>
      </c>
      <c r="BI69" s="963" t="n">
        <v>3.875754083711522</v>
      </c>
      <c r="BJ69" s="721" t="n">
        <v>445823.8785945782</v>
      </c>
      <c r="BK69" s="961" t="n">
        <v>5.078301420738524</v>
      </c>
      <c r="BL69" s="721" t="n">
        <v>8333172.121405421</v>
      </c>
      <c r="BM69" s="962" t="n">
        <v>94.92169857926147</v>
      </c>
    </row>
    <row r="70">
      <c r="A70" s="722" t="inlineStr">
        <is>
          <t>Jul-Sep 1996</t>
        </is>
      </c>
      <c r="B70" s="721" t="n">
        <v>26061643.27121626</v>
      </c>
      <c r="C70" s="961" t="n">
        <v>57.40307942864204</v>
      </c>
      <c r="D70" s="721" t="n">
        <v>2285175.200813237</v>
      </c>
      <c r="E70" s="961" t="n">
        <v>8.061487404902513</v>
      </c>
      <c r="F70" s="721" t="n">
        <v>28346818.4720295</v>
      </c>
      <c r="G70" s="961" t="n">
        <v>62.43638036809287</v>
      </c>
      <c r="H70" s="721" t="n">
        <v>17054305.5279705</v>
      </c>
      <c r="I70" s="962" t="n">
        <v>37.56361963190713</v>
      </c>
      <c r="J70" s="718" t="n">
        <v>25639952.86169081</v>
      </c>
      <c r="K70" s="961" t="n">
        <v>70.01677008957496</v>
      </c>
      <c r="L70" s="721" t="n">
        <v>2265592.692659636</v>
      </c>
      <c r="M70" s="961" t="n">
        <v>8.11879018185485</v>
      </c>
      <c r="N70" s="721" t="n">
        <v>27905545.55435045</v>
      </c>
      <c r="O70" s="961" t="n">
        <v>76.20357876017835</v>
      </c>
      <c r="P70" s="721" t="n">
        <v>8714185.445649553</v>
      </c>
      <c r="Q70" s="962" t="n">
        <v>23.79642123982165</v>
      </c>
      <c r="R70" s="718" t="n">
        <v>670853.0267040289</v>
      </c>
      <c r="S70" s="961" t="n">
        <v>46.4321773297676</v>
      </c>
      <c r="T70" s="721" t="n">
        <v>171927.1144038503</v>
      </c>
      <c r="U70" s="961" t="n">
        <v>20.39999592038832</v>
      </c>
      <c r="V70" s="721" t="n">
        <v>842780.1411078792</v>
      </c>
      <c r="W70" s="961" t="n">
        <v>58.33187807795665</v>
      </c>
      <c r="X70" s="721" t="n">
        <v>602021.8588921207</v>
      </c>
      <c r="Y70" s="962" t="n">
        <v>41.66812192204335</v>
      </c>
      <c r="Z70" s="718" t="n">
        <v>3214479.737178939</v>
      </c>
      <c r="AA70" s="961" t="n">
        <v>65.26117704292301</v>
      </c>
      <c r="AB70" s="721" t="n">
        <v>535936.4022124348</v>
      </c>
      <c r="AC70" s="961" t="n">
        <v>14.29005161809611</v>
      </c>
      <c r="AD70" s="721" t="n">
        <v>3750416.139391374</v>
      </c>
      <c r="AE70" s="961" t="n">
        <v>76.14189283154641</v>
      </c>
      <c r="AF70" s="721" t="n">
        <v>1175145.860608626</v>
      </c>
      <c r="AG70" s="962" t="n">
        <v>23.85810716845359</v>
      </c>
      <c r="AH70" s="718" t="n">
        <v>6893691.023144368</v>
      </c>
      <c r="AI70" s="961" t="n">
        <v>76.29819013493861</v>
      </c>
      <c r="AJ70" s="721" t="n">
        <v>611457.8620311655</v>
      </c>
      <c r="AK70" s="961" t="n">
        <v>8.147178308999855</v>
      </c>
      <c r="AL70" s="721" t="n">
        <v>7505148.885175534</v>
      </c>
      <c r="AM70" s="961" t="n">
        <v>83.06570090096035</v>
      </c>
      <c r="AN70" s="721" t="n">
        <v>1530047.114824468</v>
      </c>
      <c r="AO70" s="962" t="n">
        <v>16.93429909903965</v>
      </c>
      <c r="AP70" s="718" t="n">
        <v>9519984.304233901</v>
      </c>
      <c r="AQ70" s="961" t="n">
        <v>79.52131683703692</v>
      </c>
      <c r="AR70" s="721" t="n">
        <v>585446.979375848</v>
      </c>
      <c r="AS70" s="961" t="n">
        <v>5.793389346236009</v>
      </c>
      <c r="AT70" s="721" t="n">
        <v>10105431.28360975</v>
      </c>
      <c r="AU70" s="961" t="n">
        <v>84.41161006131544</v>
      </c>
      <c r="AV70" s="721" t="n">
        <v>1866181.716390251</v>
      </c>
      <c r="AW70" s="962" t="n">
        <v>15.58838993868456</v>
      </c>
      <c r="AX70" s="718" t="n">
        <v>5340944.770429576</v>
      </c>
      <c r="AY70" s="961" t="n">
        <v>57.7864349937493</v>
      </c>
      <c r="AZ70" s="721" t="n">
        <v>360824.3346363378</v>
      </c>
      <c r="BA70" s="961" t="n">
        <v>6.328287378662042</v>
      </c>
      <c r="BB70" s="721" t="n">
        <v>5701769.105065913</v>
      </c>
      <c r="BC70" s="961" t="n">
        <v>61.69037949305715</v>
      </c>
      <c r="BD70" s="721" t="n">
        <v>3540788.894934086</v>
      </c>
      <c r="BE70" s="962" t="n">
        <v>38.30962050694285</v>
      </c>
      <c r="BF70" s="718" t="n">
        <v>421690.4095254506</v>
      </c>
      <c r="BG70" s="961" t="n">
        <v>4.802090164116906</v>
      </c>
      <c r="BH70" s="717" t="n">
        <v>19582.50815360059</v>
      </c>
      <c r="BI70" s="963" t="n">
        <v>4.437731700508174</v>
      </c>
      <c r="BJ70" s="721" t="n">
        <v>441272.9176790512</v>
      </c>
      <c r="BK70" s="961" t="n">
        <v>5.025090184200288</v>
      </c>
      <c r="BL70" s="721" t="n">
        <v>8340120.082320948</v>
      </c>
      <c r="BM70" s="962" t="n">
        <v>94.97490981579972</v>
      </c>
    </row>
    <row r="71">
      <c r="A71" s="722" t="inlineStr">
        <is>
          <t>Aug-Oct 1996</t>
        </is>
      </c>
      <c r="B71" s="721" t="n">
        <v>26119989.33698867</v>
      </c>
      <c r="C71" s="961" t="n">
        <v>57.51382503884039</v>
      </c>
      <c r="D71" s="721" t="n">
        <v>2287364.364559601</v>
      </c>
      <c r="E71" s="961" t="n">
        <v>8.052014941592162</v>
      </c>
      <c r="F71" s="721" t="n">
        <v>28407353.70154827</v>
      </c>
      <c r="G71" s="961" t="n">
        <v>62.55039194421287</v>
      </c>
      <c r="H71" s="721" t="n">
        <v>17007795.29845173</v>
      </c>
      <c r="I71" s="962" t="n">
        <v>37.44960805578713</v>
      </c>
      <c r="J71" s="718" t="n">
        <v>25692629.41442914</v>
      </c>
      <c r="K71" s="961" t="n">
        <v>70.13862580643766</v>
      </c>
      <c r="L71" s="721" t="n">
        <v>2270556.750146544</v>
      </c>
      <c r="M71" s="961" t="n">
        <v>8.119807009055819</v>
      </c>
      <c r="N71" s="721" t="n">
        <v>27963186.16457569</v>
      </c>
      <c r="O71" s="961" t="n">
        <v>76.33704667267143</v>
      </c>
      <c r="P71" s="721" t="n">
        <v>8668026.835424313</v>
      </c>
      <c r="Q71" s="962" t="n">
        <v>23.66295332732857</v>
      </c>
      <c r="R71" s="718" t="n">
        <v>670060.0415888792</v>
      </c>
      <c r="S71" s="961" t="n">
        <v>46.31193348743084</v>
      </c>
      <c r="T71" s="721" t="n">
        <v>181149.3100807512</v>
      </c>
      <c r="U71" s="961" t="n">
        <v>21.28140506509126</v>
      </c>
      <c r="V71" s="721" t="n">
        <v>851209.3516696303</v>
      </c>
      <c r="W71" s="961" t="n">
        <v>58.83226641141841</v>
      </c>
      <c r="X71" s="721" t="n">
        <v>595631.64833037</v>
      </c>
      <c r="Y71" s="962" t="n">
        <v>41.16773358858159</v>
      </c>
      <c r="Z71" s="718" t="n">
        <v>3210031.58104971</v>
      </c>
      <c r="AA71" s="961" t="n">
        <v>65.29342149925868</v>
      </c>
      <c r="AB71" s="721" t="n">
        <v>540214.4757280829</v>
      </c>
      <c r="AC71" s="961" t="n">
        <v>14.40477418146357</v>
      </c>
      <c r="AD71" s="721" t="n">
        <v>3750246.056777793</v>
      </c>
      <c r="AE71" s="961" t="n">
        <v>76.28161603041042</v>
      </c>
      <c r="AF71" s="721" t="n">
        <v>1166070.943222208</v>
      </c>
      <c r="AG71" s="962" t="n">
        <v>23.71838396958958</v>
      </c>
      <c r="AH71" s="718" t="n">
        <v>6895236.548073506</v>
      </c>
      <c r="AI71" s="961" t="n">
        <v>76.354228368421</v>
      </c>
      <c r="AJ71" s="721" t="n">
        <v>607318.0759781254</v>
      </c>
      <c r="AK71" s="961" t="n">
        <v>8.094817117774657</v>
      </c>
      <c r="AL71" s="721" t="n">
        <v>7502554.624051631</v>
      </c>
      <c r="AM71" s="961" t="n">
        <v>83.07934979713539</v>
      </c>
      <c r="AN71" s="721" t="n">
        <v>1528034.37594837</v>
      </c>
      <c r="AO71" s="962" t="n">
        <v>16.92065020286461</v>
      </c>
      <c r="AP71" s="718" t="n">
        <v>9540613.042448521</v>
      </c>
      <c r="AQ71" s="961" t="n">
        <v>79.70699987550567</v>
      </c>
      <c r="AR71" s="721" t="n">
        <v>580695.1154502991</v>
      </c>
      <c r="AS71" s="961" t="n">
        <v>5.737352389543795</v>
      </c>
      <c r="AT71" s="721" t="n">
        <v>10121308.15789882</v>
      </c>
      <c r="AU71" s="961" t="n">
        <v>84.55841406545012</v>
      </c>
      <c r="AV71" s="721" t="n">
        <v>1848296.842101181</v>
      </c>
      <c r="AW71" s="962" t="n">
        <v>15.44158593454988</v>
      </c>
      <c r="AX71" s="718" t="n">
        <v>5376688.20126853</v>
      </c>
      <c r="AY71" s="961" t="n">
        <v>58.01433794991671</v>
      </c>
      <c r="AZ71" s="721" t="n">
        <v>361179.7729092856</v>
      </c>
      <c r="BA71" s="961" t="n">
        <v>6.29466858656746</v>
      </c>
      <c r="BB71" s="721" t="n">
        <v>5737867.974177815</v>
      </c>
      <c r="BC71" s="961" t="n">
        <v>61.91145911853679</v>
      </c>
      <c r="BD71" s="721" t="n">
        <v>3529993.025822185</v>
      </c>
      <c r="BE71" s="962" t="n">
        <v>38.08854088146321</v>
      </c>
      <c r="BF71" s="718" t="n">
        <v>427359.9225595267</v>
      </c>
      <c r="BG71" s="961" t="n">
        <v>4.86524403820254</v>
      </c>
      <c r="BH71" s="717" t="n">
        <v>16807.61441305712</v>
      </c>
      <c r="BI71" s="963" t="n">
        <v>3.784070877312802</v>
      </c>
      <c r="BJ71" s="721" t="n">
        <v>444167.5369725839</v>
      </c>
      <c r="BK71" s="961" t="n">
        <v>5.056588947968016</v>
      </c>
      <c r="BL71" s="721" t="n">
        <v>8339768.463027417</v>
      </c>
      <c r="BM71" s="962" t="n">
        <v>94.94341105203199</v>
      </c>
    </row>
    <row r="72">
      <c r="A72" s="722" t="inlineStr">
        <is>
          <t>Sep-Nov 1996</t>
        </is>
      </c>
      <c r="B72" s="721" t="n">
        <v>26176607.76373127</v>
      </c>
      <c r="C72" s="961" t="n">
        <v>57.62219604883118</v>
      </c>
      <c r="D72" s="721" t="n">
        <v>2262203.693012092</v>
      </c>
      <c r="E72" s="961" t="n">
        <v>7.954635152221464</v>
      </c>
      <c r="F72" s="721" t="n">
        <v>28438811.45674336</v>
      </c>
      <c r="G72" s="961" t="n">
        <v>62.60195300885036</v>
      </c>
      <c r="H72" s="721" t="n">
        <v>16989182.54325664</v>
      </c>
      <c r="I72" s="962" t="n">
        <v>37.39804699114964</v>
      </c>
      <c r="J72" s="718" t="n">
        <v>25757086.67514043</v>
      </c>
      <c r="K72" s="961" t="n">
        <v>70.29390398628009</v>
      </c>
      <c r="L72" s="721" t="n">
        <v>2243548.707110152</v>
      </c>
      <c r="M72" s="961" t="n">
        <v>8.012492132704683</v>
      </c>
      <c r="N72" s="721" t="n">
        <v>28000635.38225058</v>
      </c>
      <c r="O72" s="961" t="n">
        <v>76.41679355819569</v>
      </c>
      <c r="P72" s="721" t="n">
        <v>8641356.617749419</v>
      </c>
      <c r="Q72" s="962" t="n">
        <v>23.58320644180431</v>
      </c>
      <c r="R72" s="718" t="n">
        <v>672130.2454972983</v>
      </c>
      <c r="S72" s="961" t="n">
        <v>46.39245975249023</v>
      </c>
      <c r="T72" s="721" t="n">
        <v>178824.5258866139</v>
      </c>
      <c r="U72" s="961" t="n">
        <v>21.01457467543083</v>
      </c>
      <c r="V72" s="721" t="n">
        <v>850954.7713839123</v>
      </c>
      <c r="W72" s="961" t="n">
        <v>58.73546867900377</v>
      </c>
      <c r="X72" s="721" t="n">
        <v>597837.2286160879</v>
      </c>
      <c r="Y72" s="962" t="n">
        <v>41.26453132099623</v>
      </c>
      <c r="Z72" s="718" t="n">
        <v>3216785.623525111</v>
      </c>
      <c r="AA72" s="961" t="n">
        <v>65.55662596107611</v>
      </c>
      <c r="AB72" s="721" t="n">
        <v>540158.599994799</v>
      </c>
      <c r="AC72" s="961" t="n">
        <v>14.37760498580733</v>
      </c>
      <c r="AD72" s="721" t="n">
        <v>3756944.22351991</v>
      </c>
      <c r="AE72" s="961" t="n">
        <v>76.56481222022524</v>
      </c>
      <c r="AF72" s="721" t="n">
        <v>1149936.77648009</v>
      </c>
      <c r="AG72" s="962" t="n">
        <v>23.43518777977476</v>
      </c>
      <c r="AH72" s="718" t="n">
        <v>6927160.836794482</v>
      </c>
      <c r="AI72" s="961" t="n">
        <v>76.75003167978154</v>
      </c>
      <c r="AJ72" s="721" t="n">
        <v>590315.504303707</v>
      </c>
      <c r="AK72" s="961" t="n">
        <v>7.852575485691132</v>
      </c>
      <c r="AL72" s="721" t="n">
        <v>7517476.341098189</v>
      </c>
      <c r="AM72" s="961" t="n">
        <v>83.29047945107096</v>
      </c>
      <c r="AN72" s="721" t="n">
        <v>1508136.658901812</v>
      </c>
      <c r="AO72" s="962" t="n">
        <v>16.70952054892904</v>
      </c>
      <c r="AP72" s="718" t="n">
        <v>9556812.558604512</v>
      </c>
      <c r="AQ72" s="961" t="n">
        <v>79.85412702448438</v>
      </c>
      <c r="AR72" s="721" t="n">
        <v>574283.8339213631</v>
      </c>
      <c r="AS72" s="961" t="n">
        <v>5.668526008152838</v>
      </c>
      <c r="AT72" s="721" t="n">
        <v>10131096.39252587</v>
      </c>
      <c r="AU72" s="961" t="n">
        <v>84.65268657986408</v>
      </c>
      <c r="AV72" s="721" t="n">
        <v>1836741.607474125</v>
      </c>
      <c r="AW72" s="962" t="n">
        <v>15.34731342013592</v>
      </c>
      <c r="AX72" s="718" t="n">
        <v>5384197.410719028</v>
      </c>
      <c r="AY72" s="961" t="n">
        <v>57.93902819580594</v>
      </c>
      <c r="AZ72" s="721" t="n">
        <v>359966.2430036685</v>
      </c>
      <c r="BA72" s="961" t="n">
        <v>6.266643234831592</v>
      </c>
      <c r="BB72" s="721" t="n">
        <v>5744163.653722696</v>
      </c>
      <c r="BC72" s="961" t="n">
        <v>61.81260353340537</v>
      </c>
      <c r="BD72" s="721" t="n">
        <v>3548704.346277304</v>
      </c>
      <c r="BE72" s="962" t="n">
        <v>38.18739646659463</v>
      </c>
      <c r="BF72" s="718" t="n">
        <v>419521.0885908379</v>
      </c>
      <c r="BG72" s="961" t="n">
        <v>4.774880413080237</v>
      </c>
      <c r="BH72" s="717" t="n">
        <v>18654.98590194086</v>
      </c>
      <c r="BI72" s="963" t="n">
        <v>4.25741773407765</v>
      </c>
      <c r="BJ72" s="721" t="n">
        <v>438176.0744927787</v>
      </c>
      <c r="BK72" s="961" t="n">
        <v>4.987206632695722</v>
      </c>
      <c r="BL72" s="721" t="n">
        <v>8347825.925507221</v>
      </c>
      <c r="BM72" s="962" t="n">
        <v>95.01279336730428</v>
      </c>
    </row>
    <row r="73">
      <c r="A73" s="722" t="inlineStr">
        <is>
          <t>Oct-Dec 1996</t>
        </is>
      </c>
      <c r="B73" s="721" t="n">
        <v>26198266.59864771</v>
      </c>
      <c r="C73" s="961" t="n">
        <v>57.65290159217198</v>
      </c>
      <c r="D73" s="721" t="n">
        <v>2229194.513605447</v>
      </c>
      <c r="E73" s="961" t="n">
        <v>7.841694004268963</v>
      </c>
      <c r="F73" s="721" t="n">
        <v>28427461.11225316</v>
      </c>
      <c r="G73" s="961" t="n">
        <v>62.55855179764545</v>
      </c>
      <c r="H73" s="721" t="n">
        <v>17013905.88774683</v>
      </c>
      <c r="I73" s="962" t="n">
        <v>37.44144820235455</v>
      </c>
      <c r="J73" s="718" t="n">
        <v>25781127.39640956</v>
      </c>
      <c r="K73" s="961" t="n">
        <v>70.33843255504878</v>
      </c>
      <c r="L73" s="721" t="n">
        <v>2211966.355070063</v>
      </c>
      <c r="M73" s="961" t="n">
        <v>7.901828839312</v>
      </c>
      <c r="N73" s="721" t="n">
        <v>27993093.75147963</v>
      </c>
      <c r="O73" s="961" t="n">
        <v>76.37332171593943</v>
      </c>
      <c r="P73" s="721" t="n">
        <v>8659880.248520367</v>
      </c>
      <c r="Q73" s="962" t="n">
        <v>23.62667828406057</v>
      </c>
      <c r="R73" s="718" t="n">
        <v>675067.9865289372</v>
      </c>
      <c r="S73" s="961" t="n">
        <v>46.5297785770171</v>
      </c>
      <c r="T73" s="721" t="n">
        <v>176504.0969640525</v>
      </c>
      <c r="U73" s="961" t="n">
        <v>20.72685335574478</v>
      </c>
      <c r="V73" s="721" t="n">
        <v>851572.0834929897</v>
      </c>
      <c r="W73" s="961" t="n">
        <v>58.69551108627405</v>
      </c>
      <c r="X73" s="721" t="n">
        <v>599257.9165070102</v>
      </c>
      <c r="Y73" s="962" t="n">
        <v>41.30448891372595</v>
      </c>
      <c r="Z73" s="718" t="n">
        <v>3222004.059284089</v>
      </c>
      <c r="AA73" s="961" t="n">
        <v>65.78805205711117</v>
      </c>
      <c r="AB73" s="721" t="n">
        <v>530552.4324459617</v>
      </c>
      <c r="AC73" s="961" t="n">
        <v>14.13842625994312</v>
      </c>
      <c r="AD73" s="721" t="n">
        <v>3752556.49173005</v>
      </c>
      <c r="AE73" s="961" t="n">
        <v>76.62106480400924</v>
      </c>
      <c r="AF73" s="721" t="n">
        <v>1144995.508269949</v>
      </c>
      <c r="AG73" s="962" t="n">
        <v>23.37893519599076</v>
      </c>
      <c r="AH73" s="718" t="n">
        <v>6928052.907180179</v>
      </c>
      <c r="AI73" s="961" t="n">
        <v>76.80203669264864</v>
      </c>
      <c r="AJ73" s="721" t="n">
        <v>587710.4592704959</v>
      </c>
      <c r="AK73" s="961" t="n">
        <v>7.819704142016417</v>
      </c>
      <c r="AL73" s="721" t="n">
        <v>7515763.366450675</v>
      </c>
      <c r="AM73" s="961" t="n">
        <v>83.31719482759388</v>
      </c>
      <c r="AN73" s="721" t="n">
        <v>1504899.633549325</v>
      </c>
      <c r="AO73" s="962" t="n">
        <v>16.68280517240612</v>
      </c>
      <c r="AP73" s="718" t="n">
        <v>9569130.704790123</v>
      </c>
      <c r="AQ73" s="961" t="n">
        <v>79.96880770041818</v>
      </c>
      <c r="AR73" s="721" t="n">
        <v>563244.4220539888</v>
      </c>
      <c r="AS73" s="961" t="n">
        <v>5.558858757230203</v>
      </c>
      <c r="AT73" s="721" t="n">
        <v>10132375.12684411</v>
      </c>
      <c r="AU73" s="961" t="n">
        <v>84.67581675538086</v>
      </c>
      <c r="AV73" s="721" t="n">
        <v>1833703.873155886</v>
      </c>
      <c r="AW73" s="962" t="n">
        <v>15.32418324461914</v>
      </c>
      <c r="AX73" s="718" t="n">
        <v>5386871.738626238</v>
      </c>
      <c r="AY73" s="961" t="n">
        <v>57.81238953864076</v>
      </c>
      <c r="AZ73" s="721" t="n">
        <v>353954.9443355637</v>
      </c>
      <c r="BA73" s="961" t="n">
        <v>6.165574470068337</v>
      </c>
      <c r="BB73" s="721" t="n">
        <v>5740826.682961802</v>
      </c>
      <c r="BC73" s="961" t="n">
        <v>61.61106567461166</v>
      </c>
      <c r="BD73" s="721" t="n">
        <v>3577023.317038198</v>
      </c>
      <c r="BE73" s="962" t="n">
        <v>38.38893432538834</v>
      </c>
      <c r="BF73" s="718" t="n">
        <v>417139.202238149</v>
      </c>
      <c r="BG73" s="961" t="n">
        <v>4.746478704788793</v>
      </c>
      <c r="BH73" s="717" t="n">
        <v>17228.15853538479</v>
      </c>
      <c r="BI73" s="963" t="n">
        <v>3.966264524273738</v>
      </c>
      <c r="BJ73" s="721" t="n">
        <v>434367.3607735338</v>
      </c>
      <c r="BK73" s="961" t="n">
        <v>4.94251179679304</v>
      </c>
      <c r="BL73" s="721" t="n">
        <v>8354025.639226465</v>
      </c>
      <c r="BM73" s="962" t="n">
        <v>95.05748820320696</v>
      </c>
    </row>
    <row r="74">
      <c r="A74" s="722" t="inlineStr">
        <is>
          <t>Nov-Jan 1997</t>
        </is>
      </c>
      <c r="B74" s="721" t="n">
        <v>26257957.81275357</v>
      </c>
      <c r="C74" s="961" t="n">
        <v>57.76801993700282</v>
      </c>
      <c r="D74" s="721" t="n">
        <v>2181411.47108168</v>
      </c>
      <c r="E74" s="961" t="n">
        <v>7.670393282320713</v>
      </c>
      <c r="F74" s="721" t="n">
        <v>28439369.28383525</v>
      </c>
      <c r="G74" s="961" t="n">
        <v>62.56716777061869</v>
      </c>
      <c r="H74" s="721" t="n">
        <v>17014772.71616475</v>
      </c>
      <c r="I74" s="962" t="n">
        <v>37.43283222938131</v>
      </c>
      <c r="J74" s="718" t="n">
        <v>25836217.90784258</v>
      </c>
      <c r="K74" s="961" t="n">
        <v>70.46858680538548</v>
      </c>
      <c r="L74" s="721" t="n">
        <v>2165646.711519205</v>
      </c>
      <c r="M74" s="961" t="n">
        <v>7.733937510796254</v>
      </c>
      <c r="N74" s="721" t="n">
        <v>28001864.61936178</v>
      </c>
      <c r="O74" s="961" t="n">
        <v>76.37541356404058</v>
      </c>
      <c r="P74" s="721" t="n">
        <v>8661589.380638219</v>
      </c>
      <c r="Q74" s="962" t="n">
        <v>23.62458643595942</v>
      </c>
      <c r="R74" s="718" t="n">
        <v>674015.1670339506</v>
      </c>
      <c r="S74" s="961" t="n">
        <v>46.39274685919571</v>
      </c>
      <c r="T74" s="721" t="n">
        <v>175310.672419654</v>
      </c>
      <c r="U74" s="961" t="n">
        <v>20.64115611182115</v>
      </c>
      <c r="V74" s="721" t="n">
        <v>849325.8394536045</v>
      </c>
      <c r="W74" s="961" t="n">
        <v>58.45945402703415</v>
      </c>
      <c r="X74" s="721" t="n">
        <v>603520.1605463955</v>
      </c>
      <c r="Y74" s="962" t="n">
        <v>41.54054597296585</v>
      </c>
      <c r="Z74" s="718" t="n">
        <v>3229260.950680199</v>
      </c>
      <c r="AA74" s="961" t="n">
        <v>66.06075196959689</v>
      </c>
      <c r="AB74" s="721" t="n">
        <v>519935.8808861885</v>
      </c>
      <c r="AC74" s="961" t="n">
        <v>13.86792703196015</v>
      </c>
      <c r="AD74" s="721" t="n">
        <v>3749196.831566387</v>
      </c>
      <c r="AE74" s="961" t="n">
        <v>76.69704175598952</v>
      </c>
      <c r="AF74" s="721" t="n">
        <v>1139123.168433614</v>
      </c>
      <c r="AG74" s="962" t="n">
        <v>23.30295824401048</v>
      </c>
      <c r="AH74" s="718" t="n">
        <v>6948355.663140606</v>
      </c>
      <c r="AI74" s="961" t="n">
        <v>77.0709188433144</v>
      </c>
      <c r="AJ74" s="721" t="n">
        <v>566885.6477776349</v>
      </c>
      <c r="AK74" s="961" t="n">
        <v>7.543146311936198</v>
      </c>
      <c r="AL74" s="721" t="n">
        <v>7515241.310918242</v>
      </c>
      <c r="AM74" s="961" t="n">
        <v>83.35879469070046</v>
      </c>
      <c r="AN74" s="721" t="n">
        <v>1500293.689081759</v>
      </c>
      <c r="AO74" s="962" t="n">
        <v>16.64120530929954</v>
      </c>
      <c r="AP74" s="718" t="n">
        <v>9551694.19216859</v>
      </c>
      <c r="AQ74" s="961" t="n">
        <v>79.83891108148569</v>
      </c>
      <c r="AR74" s="721" t="n">
        <v>563005.9383323299</v>
      </c>
      <c r="AS74" s="961" t="n">
        <v>5.566214826622325</v>
      </c>
      <c r="AT74" s="721" t="n">
        <v>10114700.13050092</v>
      </c>
      <c r="AU74" s="961" t="n">
        <v>84.54485959119798</v>
      </c>
      <c r="AV74" s="721" t="n">
        <v>1849007.86949908</v>
      </c>
      <c r="AW74" s="962" t="n">
        <v>15.45514040880202</v>
      </c>
      <c r="AX74" s="718" t="n">
        <v>5432891.934819232</v>
      </c>
      <c r="AY74" s="961" t="n">
        <v>58.14905028092268</v>
      </c>
      <c r="AZ74" s="721" t="n">
        <v>340508.5721033984</v>
      </c>
      <c r="BA74" s="961" t="n">
        <v>5.897885859384076</v>
      </c>
      <c r="BB74" s="721" t="n">
        <v>5773400.506922631</v>
      </c>
      <c r="BC74" s="961" t="n">
        <v>61.79356416374565</v>
      </c>
      <c r="BD74" s="721" t="n">
        <v>3569644.49307737</v>
      </c>
      <c r="BE74" s="962" t="n">
        <v>38.20643583625435</v>
      </c>
      <c r="BF74" s="718" t="n">
        <v>421739.9049109973</v>
      </c>
      <c r="BG74" s="961" t="n">
        <v>4.797575626742723</v>
      </c>
      <c r="BH74" s="717" t="n">
        <v>15764.75956247386</v>
      </c>
      <c r="BI74" s="963" t="n">
        <v>3.603335196767893</v>
      </c>
      <c r="BJ74" s="721" t="n">
        <v>437504.6644734712</v>
      </c>
      <c r="BK74" s="961" t="n">
        <v>4.976910390557271</v>
      </c>
      <c r="BL74" s="721" t="n">
        <v>8353183.335526528</v>
      </c>
      <c r="BM74" s="962" t="n">
        <v>95.02308960944274</v>
      </c>
    </row>
    <row r="75">
      <c r="A75" s="722" t="inlineStr">
        <is>
          <t>Dec-Feb 1997</t>
        </is>
      </c>
      <c r="B75" s="721" t="n">
        <v>26324277.50377623</v>
      </c>
      <c r="C75" s="961" t="n">
        <v>57.89739632007516</v>
      </c>
      <c r="D75" s="721" t="n">
        <v>2131321.116504971</v>
      </c>
      <c r="E75" s="961" t="n">
        <v>7.489988683583381</v>
      </c>
      <c r="F75" s="721" t="n">
        <v>28455598.6202812</v>
      </c>
      <c r="G75" s="961" t="n">
        <v>62.58500620224312</v>
      </c>
      <c r="H75" s="721" t="n">
        <v>17011519.3797188</v>
      </c>
      <c r="I75" s="962" t="n">
        <v>37.41499379775688</v>
      </c>
      <c r="J75" s="718" t="n">
        <v>25902097.11686391</v>
      </c>
      <c r="K75" s="961" t="n">
        <v>70.62811344722637</v>
      </c>
      <c r="L75" s="721" t="n">
        <v>2112828.696237354</v>
      </c>
      <c r="M75" s="961" t="n">
        <v>7.541796506379765</v>
      </c>
      <c r="N75" s="721" t="n">
        <v>28014925.81310126</v>
      </c>
      <c r="O75" s="961" t="n">
        <v>76.38923403059614</v>
      </c>
      <c r="P75" s="721" t="n">
        <v>8658993.186898738</v>
      </c>
      <c r="Q75" s="962" t="n">
        <v>23.61076596940386</v>
      </c>
      <c r="R75" s="718" t="n">
        <v>684163.0909720547</v>
      </c>
      <c r="S75" s="961" t="n">
        <v>47.02672192401047</v>
      </c>
      <c r="T75" s="721" t="n">
        <v>170187.9627822709</v>
      </c>
      <c r="U75" s="961" t="n">
        <v>19.92014430536532</v>
      </c>
      <c r="V75" s="721" t="n">
        <v>854351.0537543256</v>
      </c>
      <c r="W75" s="961" t="n">
        <v>58.72478355022966</v>
      </c>
      <c r="X75" s="721" t="n">
        <v>600487.9462456743</v>
      </c>
      <c r="Y75" s="962" t="n">
        <v>41.27521644977034</v>
      </c>
      <c r="Z75" s="718" t="n">
        <v>3232347.536219936</v>
      </c>
      <c r="AA75" s="961" t="n">
        <v>66.24911942866147</v>
      </c>
      <c r="AB75" s="721" t="n">
        <v>509585.1241414554</v>
      </c>
      <c r="AC75" s="961" t="n">
        <v>13.61823342091464</v>
      </c>
      <c r="AD75" s="721" t="n">
        <v>3741932.660361391</v>
      </c>
      <c r="AE75" s="961" t="n">
        <v>76.69340655126358</v>
      </c>
      <c r="AF75" s="721" t="n">
        <v>1137147.339638608</v>
      </c>
      <c r="AG75" s="962" t="n">
        <v>23.30659344873642</v>
      </c>
      <c r="AH75" s="718" t="n">
        <v>6964556.168190056</v>
      </c>
      <c r="AI75" s="961" t="n">
        <v>77.29793341310445</v>
      </c>
      <c r="AJ75" s="721" t="n">
        <v>553659.911590997</v>
      </c>
      <c r="AK75" s="961" t="n">
        <v>7.364245796020281</v>
      </c>
      <c r="AL75" s="721" t="n">
        <v>7518216.079781053</v>
      </c>
      <c r="AM75" s="961" t="n">
        <v>83.4428715751565</v>
      </c>
      <c r="AN75" s="721" t="n">
        <v>1491799.920218946</v>
      </c>
      <c r="AO75" s="962" t="n">
        <v>16.5571284248435</v>
      </c>
      <c r="AP75" s="718" t="n">
        <v>9551390.559079176</v>
      </c>
      <c r="AQ75" s="961" t="n">
        <v>79.84917440516158</v>
      </c>
      <c r="AR75" s="721" t="n">
        <v>551488.3410417662</v>
      </c>
      <c r="AS75" s="961" t="n">
        <v>5.458724651595738</v>
      </c>
      <c r="AT75" s="721" t="n">
        <v>10102878.90012094</v>
      </c>
      <c r="AU75" s="961" t="n">
        <v>84.45959091507994</v>
      </c>
      <c r="AV75" s="721" t="n">
        <v>1858911.099879056</v>
      </c>
      <c r="AW75" s="962" t="n">
        <v>15.54040908492006</v>
      </c>
      <c r="AX75" s="718" t="n">
        <v>5469639.762402683</v>
      </c>
      <c r="AY75" s="961" t="n">
        <v>58.38521023798913</v>
      </c>
      <c r="AZ75" s="721" t="n">
        <v>327907.3566808639</v>
      </c>
      <c r="BA75" s="961" t="n">
        <v>5.655967083070438</v>
      </c>
      <c r="BB75" s="721" t="n">
        <v>5797547.119083546</v>
      </c>
      <c r="BC75" s="961" t="n">
        <v>61.88542977529656</v>
      </c>
      <c r="BD75" s="721" t="n">
        <v>3570646.880916453</v>
      </c>
      <c r="BE75" s="962" t="n">
        <v>38.11457022470344</v>
      </c>
      <c r="BF75" s="718" t="n">
        <v>422180.3869123227</v>
      </c>
      <c r="BG75" s="961" t="n">
        <v>4.801214972074698</v>
      </c>
      <c r="BH75" s="717" t="n">
        <v>18492.42026761752</v>
      </c>
      <c r="BI75" s="963" t="n">
        <v>4.19640603330137</v>
      </c>
      <c r="BJ75" s="721" t="n">
        <v>440672.8071799402</v>
      </c>
      <c r="BK75" s="961" t="n">
        <v>5.01151864275948</v>
      </c>
      <c r="BL75" s="721" t="n">
        <v>8352526.192820059</v>
      </c>
      <c r="BM75" s="962" t="n">
        <v>94.98848135724052</v>
      </c>
    </row>
    <row r="76">
      <c r="A76" s="722" t="inlineStr">
        <is>
          <t>Jan-Mar 1997</t>
        </is>
      </c>
      <c r="B76" s="721" t="n">
        <v>26381144.61852503</v>
      </c>
      <c r="C76" s="961" t="n">
        <v>58.00530907721279</v>
      </c>
      <c r="D76" s="721" t="n">
        <v>2084653.189530508</v>
      </c>
      <c r="E76" s="961" t="n">
        <v>7.323361191515846</v>
      </c>
      <c r="F76" s="721" t="n">
        <v>28465797.80805554</v>
      </c>
      <c r="G76" s="961" t="n">
        <v>62.58892189333766</v>
      </c>
      <c r="H76" s="721" t="n">
        <v>17014771.19194446</v>
      </c>
      <c r="I76" s="962" t="n">
        <v>37.41107810666234</v>
      </c>
      <c r="J76" s="718" t="n">
        <v>25959521.75518688</v>
      </c>
      <c r="K76" s="961" t="n">
        <v>70.76297068856223</v>
      </c>
      <c r="L76" s="721" t="n">
        <v>2065590.780363498</v>
      </c>
      <c r="M76" s="961" t="n">
        <v>7.370499503769191</v>
      </c>
      <c r="N76" s="721" t="n">
        <v>28025112.53555038</v>
      </c>
      <c r="O76" s="961" t="n">
        <v>76.39355746222734</v>
      </c>
      <c r="P76" s="721" t="n">
        <v>8660065.464449618</v>
      </c>
      <c r="Q76" s="962" t="n">
        <v>23.60644253777266</v>
      </c>
      <c r="R76" s="718" t="n">
        <v>685534.2345824284</v>
      </c>
      <c r="S76" s="961" t="n">
        <v>47.05401878788781</v>
      </c>
      <c r="T76" s="721" t="n">
        <v>168174.0642831206</v>
      </c>
      <c r="U76" s="961" t="n">
        <v>19.69924206038512</v>
      </c>
      <c r="V76" s="721" t="n">
        <v>853708.298865549</v>
      </c>
      <c r="W76" s="961" t="n">
        <v>58.59722871267519</v>
      </c>
      <c r="X76" s="721" t="n">
        <v>603200.701134451</v>
      </c>
      <c r="Y76" s="962" t="n">
        <v>41.40277128732481</v>
      </c>
      <c r="Z76" s="718" t="n">
        <v>3234317.588296687</v>
      </c>
      <c r="AA76" s="961" t="n">
        <v>66.41515144097255</v>
      </c>
      <c r="AB76" s="721" t="n">
        <v>499752.081948758</v>
      </c>
      <c r="AC76" s="961" t="n">
        <v>13.38357679641014</v>
      </c>
      <c r="AD76" s="721" t="n">
        <v>3734069.670245445</v>
      </c>
      <c r="AE76" s="961" t="n">
        <v>76.67731936340212</v>
      </c>
      <c r="AF76" s="721" t="n">
        <v>1135779.329754555</v>
      </c>
      <c r="AG76" s="962" t="n">
        <v>23.32268063659788</v>
      </c>
      <c r="AH76" s="718" t="n">
        <v>6985642.580254713</v>
      </c>
      <c r="AI76" s="961" t="n">
        <v>77.5717767783425</v>
      </c>
      <c r="AJ76" s="721" t="n">
        <v>524808.0683813662</v>
      </c>
      <c r="AK76" s="961" t="n">
        <v>6.987704106366412</v>
      </c>
      <c r="AL76" s="721" t="n">
        <v>7510450.64863608</v>
      </c>
      <c r="AM76" s="961" t="n">
        <v>83.39948609273289</v>
      </c>
      <c r="AN76" s="721" t="n">
        <v>1494941.351363919</v>
      </c>
      <c r="AO76" s="962" t="n">
        <v>16.60051390726711</v>
      </c>
      <c r="AP76" s="718" t="n">
        <v>9537224.107580695</v>
      </c>
      <c r="AQ76" s="961" t="n">
        <v>79.7443633847831</v>
      </c>
      <c r="AR76" s="721" t="n">
        <v>549728.5165813345</v>
      </c>
      <c r="AS76" s="961" t="n">
        <v>5.449896882280669</v>
      </c>
      <c r="AT76" s="721" t="n">
        <v>10086952.62416203</v>
      </c>
      <c r="AU76" s="961" t="n">
        <v>84.34085289732324</v>
      </c>
      <c r="AV76" s="721" t="n">
        <v>1872794.375837971</v>
      </c>
      <c r="AW76" s="962" t="n">
        <v>15.65914710267676</v>
      </c>
      <c r="AX76" s="718" t="n">
        <v>5516803.244472359</v>
      </c>
      <c r="AY76" s="961" t="n">
        <v>58.73137665606256</v>
      </c>
      <c r="AZ76" s="721" t="n">
        <v>323128.0491689187</v>
      </c>
      <c r="BA76" s="961" t="n">
        <v>5.533079636069552</v>
      </c>
      <c r="BB76" s="721" t="n">
        <v>5839931.293641279</v>
      </c>
      <c r="BC76" s="961" t="n">
        <v>62.17136795589612</v>
      </c>
      <c r="BD76" s="721" t="n">
        <v>3553349.706358721</v>
      </c>
      <c r="BE76" s="962" t="n">
        <v>37.82863204410388</v>
      </c>
      <c r="BF76" s="718" t="n">
        <v>421622.8633381487</v>
      </c>
      <c r="BG76" s="961" t="n">
        <v>4.793679591255791</v>
      </c>
      <c r="BH76" s="717" t="n">
        <v>19062.40916700969</v>
      </c>
      <c r="BI76" s="963" t="n">
        <v>4.32562882318391</v>
      </c>
      <c r="BJ76" s="721" t="n">
        <v>440685.2725051583</v>
      </c>
      <c r="BK76" s="961" t="n">
        <v>5.010411390524404</v>
      </c>
      <c r="BL76" s="721" t="n">
        <v>8354705.727494841</v>
      </c>
      <c r="BM76" s="962" t="n">
        <v>94.98958860947559</v>
      </c>
    </row>
    <row r="77">
      <c r="A77" s="722" t="inlineStr">
        <is>
          <t>Feb-Apr 1997</t>
        </is>
      </c>
      <c r="B77" s="721" t="n">
        <v>26427636.27416782</v>
      </c>
      <c r="C77" s="961" t="n">
        <v>58.09195817604529</v>
      </c>
      <c r="D77" s="721" t="n">
        <v>2052044.992933704</v>
      </c>
      <c r="E77" s="961" t="n">
        <v>7.20529479838012</v>
      </c>
      <c r="F77" s="721" t="n">
        <v>28479681.26710153</v>
      </c>
      <c r="G77" s="961" t="n">
        <v>62.60266472082203</v>
      </c>
      <c r="H77" s="721" t="n">
        <v>17013080.73289847</v>
      </c>
      <c r="I77" s="962" t="n">
        <v>37.39733527917797</v>
      </c>
      <c r="J77" s="718" t="n">
        <v>26005346.47628351</v>
      </c>
      <c r="K77" s="961" t="n">
        <v>70.86882875425925</v>
      </c>
      <c r="L77" s="721" t="n">
        <v>2034386.586323608</v>
      </c>
      <c r="M77" s="961" t="n">
        <v>7.255370733313435</v>
      </c>
      <c r="N77" s="721" t="n">
        <v>28039733.06260712</v>
      </c>
      <c r="O77" s="961" t="n">
        <v>76.41286542908746</v>
      </c>
      <c r="P77" s="721" t="n">
        <v>8655308.937392883</v>
      </c>
      <c r="Q77" s="962" t="n">
        <v>23.58713457091254</v>
      </c>
      <c r="R77" s="718" t="n">
        <v>693271.8895207307</v>
      </c>
      <c r="S77" s="961" t="n">
        <v>47.5188434296336</v>
      </c>
      <c r="T77" s="721" t="n">
        <v>162602.7834461522</v>
      </c>
      <c r="U77" s="961" t="n">
        <v>18.99843383406719</v>
      </c>
      <c r="V77" s="721" t="n">
        <v>855874.6729668831</v>
      </c>
      <c r="W77" s="961" t="n">
        <v>58.66410450915308</v>
      </c>
      <c r="X77" s="721" t="n">
        <v>603066.3270331172</v>
      </c>
      <c r="Y77" s="962" t="n">
        <v>41.33589549084692</v>
      </c>
      <c r="Z77" s="718" t="n">
        <v>3236197.640466808</v>
      </c>
      <c r="AA77" s="961" t="n">
        <v>66.58286654379918</v>
      </c>
      <c r="AB77" s="721" t="n">
        <v>488971.3518767601</v>
      </c>
      <c r="AC77" s="961" t="n">
        <v>13.12615220629601</v>
      </c>
      <c r="AD77" s="721" t="n">
        <v>3725168.992343568</v>
      </c>
      <c r="AE77" s="961" t="n">
        <v>76.643165043076</v>
      </c>
      <c r="AF77" s="721" t="n">
        <v>1135237.007656432</v>
      </c>
      <c r="AG77" s="962" t="n">
        <v>23.356834956924</v>
      </c>
      <c r="AH77" s="718" t="n">
        <v>6995586.202688064</v>
      </c>
      <c r="AI77" s="961" t="n">
        <v>77.72669741869063</v>
      </c>
      <c r="AJ77" s="721" t="n">
        <v>520760.5892591947</v>
      </c>
      <c r="AK77" s="961" t="n">
        <v>6.928373632482187</v>
      </c>
      <c r="AL77" s="721" t="n">
        <v>7516346.791947259</v>
      </c>
      <c r="AM77" s="961" t="n">
        <v>83.51277446443915</v>
      </c>
      <c r="AN77" s="721" t="n">
        <v>1483889.208052743</v>
      </c>
      <c r="AO77" s="962" t="n">
        <v>16.48722553556085</v>
      </c>
      <c r="AP77" s="718" t="n">
        <v>9542337.737189017</v>
      </c>
      <c r="AQ77" s="961" t="n">
        <v>79.80352850235788</v>
      </c>
      <c r="AR77" s="721" t="n">
        <v>539385.2039615745</v>
      </c>
      <c r="AS77" s="961" t="n">
        <v>5.350129210156775</v>
      </c>
      <c r="AT77" s="721" t="n">
        <v>10081722.94115059</v>
      </c>
      <c r="AU77" s="961" t="n">
        <v>84.31446111484972</v>
      </c>
      <c r="AV77" s="721" t="n">
        <v>1875565.058849409</v>
      </c>
      <c r="AW77" s="962" t="n">
        <v>15.68553888515028</v>
      </c>
      <c r="AX77" s="718" t="n">
        <v>5537953.006418893</v>
      </c>
      <c r="AY77" s="961" t="n">
        <v>58.80072687593901</v>
      </c>
      <c r="AZ77" s="721" t="n">
        <v>322666.6577799264</v>
      </c>
      <c r="BA77" s="961" t="n">
        <v>5.505674762534462</v>
      </c>
      <c r="BB77" s="721" t="n">
        <v>5860619.66419882</v>
      </c>
      <c r="BC77" s="961" t="n">
        <v>62.22672814285087</v>
      </c>
      <c r="BD77" s="721" t="n">
        <v>3557551.335801181</v>
      </c>
      <c r="BE77" s="962" t="n">
        <v>37.77327185714913</v>
      </c>
      <c r="BF77" s="718" t="n">
        <v>422289.7978843117</v>
      </c>
      <c r="BG77" s="961" t="n">
        <v>4.799991337350037</v>
      </c>
      <c r="BH77" s="717" t="n">
        <v>17658.4066100959</v>
      </c>
      <c r="BI77" s="963" t="n">
        <v>4.013746716022878</v>
      </c>
      <c r="BJ77" s="721" t="n">
        <v>439948.2044944076</v>
      </c>
      <c r="BK77" s="961" t="n">
        <v>5.000707052445493</v>
      </c>
      <c r="BL77" s="721" t="n">
        <v>8357771.795505593</v>
      </c>
      <c r="BM77" s="962" t="n">
        <v>94.99929294755451</v>
      </c>
    </row>
    <row r="78">
      <c r="A78" s="722" t="inlineStr">
        <is>
          <t>Mar-May 1997</t>
        </is>
      </c>
      <c r="B78" s="721" t="n">
        <v>26449861.44706515</v>
      </c>
      <c r="C78" s="961" t="n">
        <v>58.12281453955459</v>
      </c>
      <c r="D78" s="721" t="n">
        <v>2047477.669380749</v>
      </c>
      <c r="E78" s="961" t="n">
        <v>7.184802977619563</v>
      </c>
      <c r="F78" s="721" t="n">
        <v>28497339.1164459</v>
      </c>
      <c r="G78" s="961" t="n">
        <v>62.62208819697865</v>
      </c>
      <c r="H78" s="721" t="n">
        <v>17009509.8835541</v>
      </c>
      <c r="I78" s="962" t="n">
        <v>37.37791180302135</v>
      </c>
      <c r="J78" s="718" t="n">
        <v>26019761.46605216</v>
      </c>
      <c r="K78" s="961" t="n">
        <v>70.88625016186477</v>
      </c>
      <c r="L78" s="721" t="n">
        <v>2032158.884253586</v>
      </c>
      <c r="M78" s="961" t="n">
        <v>7.244277250457245</v>
      </c>
      <c r="N78" s="721" t="n">
        <v>28051920.35030575</v>
      </c>
      <c r="O78" s="961" t="n">
        <v>76.422508563995</v>
      </c>
      <c r="P78" s="721" t="n">
        <v>8654438.649694253</v>
      </c>
      <c r="Q78" s="962" t="n">
        <v>23.577491436005</v>
      </c>
      <c r="R78" s="718" t="n">
        <v>698778.7230815536</v>
      </c>
      <c r="S78" s="961" t="n">
        <v>47.83354426562209</v>
      </c>
      <c r="T78" s="721" t="n">
        <v>169499.2100370135</v>
      </c>
      <c r="U78" s="961" t="n">
        <v>19.52130804801505</v>
      </c>
      <c r="V78" s="721" t="n">
        <v>868277.9331185671</v>
      </c>
      <c r="W78" s="961" t="n">
        <v>59.43628444428551</v>
      </c>
      <c r="X78" s="721" t="n">
        <v>592577.0668814331</v>
      </c>
      <c r="Y78" s="962" t="n">
        <v>40.56371555571449</v>
      </c>
      <c r="Z78" s="718" t="n">
        <v>3227438.327394256</v>
      </c>
      <c r="AA78" s="961" t="n">
        <v>66.5298800088115</v>
      </c>
      <c r="AB78" s="721" t="n">
        <v>486605.0624577936</v>
      </c>
      <c r="AC78" s="961" t="n">
        <v>13.10176030219124</v>
      </c>
      <c r="AD78" s="721" t="n">
        <v>3714043.38985205</v>
      </c>
      <c r="AE78" s="961" t="n">
        <v>76.56067630388276</v>
      </c>
      <c r="AF78" s="721" t="n">
        <v>1137067.610147951</v>
      </c>
      <c r="AG78" s="962" t="n">
        <v>23.43932369611724</v>
      </c>
      <c r="AH78" s="718" t="n">
        <v>6988329.828371404</v>
      </c>
      <c r="AI78" s="961" t="n">
        <v>77.69301576724017</v>
      </c>
      <c r="AJ78" s="721" t="n">
        <v>517404.2336649104</v>
      </c>
      <c r="AK78" s="961" t="n">
        <v>6.893452784077698</v>
      </c>
      <c r="AL78" s="721" t="n">
        <v>7505734.062036315</v>
      </c>
      <c r="AM78" s="961" t="n">
        <v>83.44527650355589</v>
      </c>
      <c r="AN78" s="721" t="n">
        <v>1489063.937963686</v>
      </c>
      <c r="AO78" s="962" t="n">
        <v>16.55472349644411</v>
      </c>
      <c r="AP78" s="718" t="n">
        <v>9556122.364049679</v>
      </c>
      <c r="AQ78" s="961" t="n">
        <v>79.92708598617168</v>
      </c>
      <c r="AR78" s="721" t="n">
        <v>531932.1879328124</v>
      </c>
      <c r="AS78" s="961" t="n">
        <v>5.2728916679805</v>
      </c>
      <c r="AT78" s="721" t="n">
        <v>10088054.55198249</v>
      </c>
      <c r="AU78" s="961" t="n">
        <v>84.37614891191065</v>
      </c>
      <c r="AV78" s="721" t="n">
        <v>1867995.448017508</v>
      </c>
      <c r="AW78" s="962" t="n">
        <v>15.62385108808935</v>
      </c>
      <c r="AX78" s="718" t="n">
        <v>5549092.223155269</v>
      </c>
      <c r="AY78" s="961" t="n">
        <v>58.76069021914196</v>
      </c>
      <c r="AZ78" s="721" t="n">
        <v>326718.1901610557</v>
      </c>
      <c r="BA78" s="961" t="n">
        <v>5.560393667920524</v>
      </c>
      <c r="BB78" s="721" t="n">
        <v>5875810.413316324</v>
      </c>
      <c r="BC78" s="961" t="n">
        <v>62.22038877684518</v>
      </c>
      <c r="BD78" s="721" t="n">
        <v>3567734.586683676</v>
      </c>
      <c r="BE78" s="962" t="n">
        <v>37.77961122315482</v>
      </c>
      <c r="BF78" s="718" t="n">
        <v>430099.9810129899</v>
      </c>
      <c r="BG78" s="961" t="n">
        <v>4.88722765451685</v>
      </c>
      <c r="BH78" s="717" t="n">
        <v>15318.78512716307</v>
      </c>
      <c r="BI78" s="963" t="n">
        <v>3.439187185558084</v>
      </c>
      <c r="BJ78" s="721" t="n">
        <v>445418.766140153</v>
      </c>
      <c r="BK78" s="961" t="n">
        <v>5.061295065844662</v>
      </c>
      <c r="BL78" s="721" t="n">
        <v>8355071.233859848</v>
      </c>
      <c r="BM78" s="962" t="n">
        <v>94.93870493415534</v>
      </c>
    </row>
    <row r="79">
      <c r="A79" s="722" t="inlineStr">
        <is>
          <t>Apr-Jun 1997</t>
        </is>
      </c>
      <c r="B79" s="721" t="n">
        <v>26513530.31372216</v>
      </c>
      <c r="C79" s="961" t="n">
        <v>58.24553048961089</v>
      </c>
      <c r="D79" s="721" t="n">
        <v>2050844.593827629</v>
      </c>
      <c r="E79" s="961" t="n">
        <v>7.179728597125977</v>
      </c>
      <c r="F79" s="721" t="n">
        <v>28564374.90754979</v>
      </c>
      <c r="G79" s="961" t="n">
        <v>62.75087285276717</v>
      </c>
      <c r="H79" s="721" t="n">
        <v>16955908.09245021</v>
      </c>
      <c r="I79" s="962" t="n">
        <v>37.24912714723283</v>
      </c>
      <c r="J79" s="718" t="n">
        <v>26077999.98809905</v>
      </c>
      <c r="K79" s="961" t="n">
        <v>71.02296515813734</v>
      </c>
      <c r="L79" s="721" t="n">
        <v>2037509.239274169</v>
      </c>
      <c r="M79" s="961" t="n">
        <v>7.246922767062861</v>
      </c>
      <c r="N79" s="721" t="n">
        <v>28115509.22737321</v>
      </c>
      <c r="O79" s="961" t="n">
        <v>76.57208502071852</v>
      </c>
      <c r="P79" s="721" t="n">
        <v>8602191.772626782</v>
      </c>
      <c r="Q79" s="962" t="n">
        <v>23.42791497928148</v>
      </c>
      <c r="R79" s="718" t="n">
        <v>707641.6591971698</v>
      </c>
      <c r="S79" s="961" t="n">
        <v>48.37225985483501</v>
      </c>
      <c r="T79" s="721" t="n">
        <v>176637.0864416861</v>
      </c>
      <c r="U79" s="961" t="n">
        <v>19.97527219927388</v>
      </c>
      <c r="V79" s="721" t="n">
        <v>884278.745638856</v>
      </c>
      <c r="W79" s="961" t="n">
        <v>60.4466409124057</v>
      </c>
      <c r="X79" s="721" t="n">
        <v>578629.2543611438</v>
      </c>
      <c r="Y79" s="962" t="n">
        <v>39.5533590875943</v>
      </c>
      <c r="Z79" s="718" t="n">
        <v>3224640.927761835</v>
      </c>
      <c r="AA79" s="961" t="n">
        <v>66.59824206007551</v>
      </c>
      <c r="AB79" s="721" t="n">
        <v>487654.7839206479</v>
      </c>
      <c r="AC79" s="961" t="n">
        <v>13.1362052431872</v>
      </c>
      <c r="AD79" s="721" t="n">
        <v>3712295.711682483</v>
      </c>
      <c r="AE79" s="961" t="n">
        <v>76.66973593143898</v>
      </c>
      <c r="AF79" s="721" t="n">
        <v>1129635.288317517</v>
      </c>
      <c r="AG79" s="962" t="n">
        <v>23.33026406856102</v>
      </c>
      <c r="AH79" s="718" t="n">
        <v>7003699.194403213</v>
      </c>
      <c r="AI79" s="961" t="n">
        <v>77.90609147910816</v>
      </c>
      <c r="AJ79" s="721" t="n">
        <v>525073.164598457</v>
      </c>
      <c r="AK79" s="961" t="n">
        <v>6.974220225567861</v>
      </c>
      <c r="AL79" s="721" t="n">
        <v>7528772.35900167</v>
      </c>
      <c r="AM79" s="961" t="n">
        <v>83.74677607434623</v>
      </c>
      <c r="AN79" s="721" t="n">
        <v>1461152.640998329</v>
      </c>
      <c r="AO79" s="962" t="n">
        <v>16.25322392565377</v>
      </c>
      <c r="AP79" s="718" t="n">
        <v>9568446.596080495</v>
      </c>
      <c r="AQ79" s="961" t="n">
        <v>80.04288549232271</v>
      </c>
      <c r="AR79" s="721" t="n">
        <v>521072.2952861286</v>
      </c>
      <c r="AS79" s="961" t="n">
        <v>5.164491001964411</v>
      </c>
      <c r="AT79" s="721" t="n">
        <v>10089518.89136662</v>
      </c>
      <c r="AU79" s="961" t="n">
        <v>84.40180934124655</v>
      </c>
      <c r="AV79" s="721" t="n">
        <v>1864631.108633376</v>
      </c>
      <c r="AW79" s="962" t="n">
        <v>15.59819065875345</v>
      </c>
      <c r="AX79" s="718" t="n">
        <v>5573571.610656332</v>
      </c>
      <c r="AY79" s="961" t="n">
        <v>58.86257247793547</v>
      </c>
      <c r="AZ79" s="721" t="n">
        <v>327071.9090272491</v>
      </c>
      <c r="BA79" s="961" t="n">
        <v>5.542987098545959</v>
      </c>
      <c r="BB79" s="721" t="n">
        <v>5900643.519683581</v>
      </c>
      <c r="BC79" s="961" t="n">
        <v>62.3167837620973</v>
      </c>
      <c r="BD79" s="721" t="n">
        <v>3568143.480316417</v>
      </c>
      <c r="BE79" s="962" t="n">
        <v>37.6832162379027</v>
      </c>
      <c r="BF79" s="718" t="n">
        <v>435530.3256231165</v>
      </c>
      <c r="BG79" s="961" t="n">
        <v>4.947756528972028</v>
      </c>
      <c r="BH79" s="717" t="n">
        <v>13335.35455346024</v>
      </c>
      <c r="BI79" s="963" t="n">
        <v>2.970900904746008</v>
      </c>
      <c r="BJ79" s="721" t="n">
        <v>448865.6801765767</v>
      </c>
      <c r="BK79" s="961" t="n">
        <v>5.09925019927763</v>
      </c>
      <c r="BL79" s="721" t="n">
        <v>8353716.319823423</v>
      </c>
      <c r="BM79" s="962" t="n">
        <v>94.90074980072237</v>
      </c>
    </row>
    <row r="80">
      <c r="A80" s="722" t="inlineStr">
        <is>
          <t>May-Jul 1997</t>
        </is>
      </c>
      <c r="B80" s="721" t="n">
        <v>26493498.80616155</v>
      </c>
      <c r="C80" s="961" t="n">
        <v>58.18554178588178</v>
      </c>
      <c r="D80" s="721" t="n">
        <v>2083380.534301848</v>
      </c>
      <c r="E80" s="961" t="n">
        <v>7.290441022200379</v>
      </c>
      <c r="F80" s="721" t="n">
        <v>28576879.34046339</v>
      </c>
      <c r="G80" s="961" t="n">
        <v>62.761102983798</v>
      </c>
      <c r="H80" s="721" t="n">
        <v>16955907.65953661</v>
      </c>
      <c r="I80" s="962" t="n">
        <v>37.238897016202</v>
      </c>
      <c r="J80" s="718" t="n">
        <v>26049708.05023875</v>
      </c>
      <c r="K80" s="961" t="n">
        <v>70.92600491564583</v>
      </c>
      <c r="L80" s="721" t="n">
        <v>2068433.128481717</v>
      </c>
      <c r="M80" s="961" t="n">
        <v>7.356222857459325</v>
      </c>
      <c r="N80" s="721" t="n">
        <v>28118141.17872046</v>
      </c>
      <c r="O80" s="961" t="n">
        <v>76.55776470179954</v>
      </c>
      <c r="P80" s="721" t="n">
        <v>8609865.821279537</v>
      </c>
      <c r="Q80" s="962" t="n">
        <v>23.44223529820046</v>
      </c>
      <c r="R80" s="718" t="n">
        <v>715642.1032255227</v>
      </c>
      <c r="S80" s="961" t="n">
        <v>48.85325860773145</v>
      </c>
      <c r="T80" s="721" t="n">
        <v>182416.4285096227</v>
      </c>
      <c r="U80" s="961" t="n">
        <v>20.31230950583751</v>
      </c>
      <c r="V80" s="721" t="n">
        <v>898058.5317351453</v>
      </c>
      <c r="W80" s="961" t="n">
        <v>61.30590346486474</v>
      </c>
      <c r="X80" s="721" t="n">
        <v>566822.4682648547</v>
      </c>
      <c r="Y80" s="962" t="n">
        <v>38.69409653513526</v>
      </c>
      <c r="Z80" s="718" t="n">
        <v>3203787.5929468</v>
      </c>
      <c r="AA80" s="961" t="n">
        <v>66.2969928253538</v>
      </c>
      <c r="AB80" s="721" t="n">
        <v>505138.5962814225</v>
      </c>
      <c r="AC80" s="961" t="n">
        <v>13.61953758337086</v>
      </c>
      <c r="AD80" s="721" t="n">
        <v>3708926.189228223</v>
      </c>
      <c r="AE80" s="961" t="n">
        <v>76.74998601604028</v>
      </c>
      <c r="AF80" s="721" t="n">
        <v>1123551.810771778</v>
      </c>
      <c r="AG80" s="962" t="n">
        <v>23.25001398395972</v>
      </c>
      <c r="AH80" s="718" t="n">
        <v>6981413.620673055</v>
      </c>
      <c r="AI80" s="961" t="n">
        <v>77.70126530224741</v>
      </c>
      <c r="AJ80" s="721" t="n">
        <v>532877.2526514751</v>
      </c>
      <c r="AK80" s="961" t="n">
        <v>7.091517504907492</v>
      </c>
      <c r="AL80" s="721" t="n">
        <v>7514290.87332453</v>
      </c>
      <c r="AM80" s="961" t="n">
        <v>83.63204652099624</v>
      </c>
      <c r="AN80" s="721" t="n">
        <v>1470651.12667547</v>
      </c>
      <c r="AO80" s="962" t="n">
        <v>16.36795347900376</v>
      </c>
      <c r="AP80" s="718" t="n">
        <v>9576184.485871319</v>
      </c>
      <c r="AQ80" s="961" t="n">
        <v>80.12246792754478</v>
      </c>
      <c r="AR80" s="721" t="n">
        <v>515859.8505681566</v>
      </c>
      <c r="AS80" s="961" t="n">
        <v>5.111549586693101</v>
      </c>
      <c r="AT80" s="721" t="n">
        <v>10092044.33643948</v>
      </c>
      <c r="AU80" s="961" t="n">
        <v>84.43858823550629</v>
      </c>
      <c r="AV80" s="721" t="n">
        <v>1859889.663560525</v>
      </c>
      <c r="AW80" s="962" t="n">
        <v>15.56141176449371</v>
      </c>
      <c r="AX80" s="718" t="n">
        <v>5572680.247522051</v>
      </c>
      <c r="AY80" s="961" t="n">
        <v>58.69827343148803</v>
      </c>
      <c r="AZ80" s="721" t="n">
        <v>332141.0004710406</v>
      </c>
      <c r="BA80" s="961" t="n">
        <v>5.624912025642224</v>
      </c>
      <c r="BB80" s="721" t="n">
        <v>5904821.247993091</v>
      </c>
      <c r="BC80" s="961" t="n">
        <v>62.19678804160339</v>
      </c>
      <c r="BD80" s="721" t="n">
        <v>3588950.752006909</v>
      </c>
      <c r="BE80" s="962" t="n">
        <v>37.80321195839661</v>
      </c>
      <c r="BF80" s="718" t="n">
        <v>443790.7559227998</v>
      </c>
      <c r="BG80" s="961" t="n">
        <v>5.040338951374138</v>
      </c>
      <c r="BH80" s="717" t="n">
        <v>14947.40582013048</v>
      </c>
      <c r="BI80" s="963" t="n">
        <v>3.258374180892055</v>
      </c>
      <c r="BJ80" s="721" t="n">
        <v>458738.1617429303</v>
      </c>
      <c r="BK80" s="961" t="n">
        <v>5.210103622611016</v>
      </c>
      <c r="BL80" s="721" t="n">
        <v>8346041.83825707</v>
      </c>
      <c r="BM80" s="962" t="n">
        <v>94.78989637738898</v>
      </c>
    </row>
    <row r="81">
      <c r="A81" s="722" t="inlineStr">
        <is>
          <t>Jun-Aug 1997</t>
        </is>
      </c>
      <c r="B81" s="721" t="n">
        <v>26508630.54111031</v>
      </c>
      <c r="C81" s="961" t="n">
        <v>58.20024936968861</v>
      </c>
      <c r="D81" s="721" t="n">
        <v>2022185.930659119</v>
      </c>
      <c r="E81" s="961" t="n">
        <v>7.087725416691192</v>
      </c>
      <c r="F81" s="721" t="n">
        <v>28530816.47176943</v>
      </c>
      <c r="G81" s="961" t="n">
        <v>62.6400006142396</v>
      </c>
      <c r="H81" s="721" t="n">
        <v>17016463.52823058</v>
      </c>
      <c r="I81" s="962" t="n">
        <v>37.3599993857604</v>
      </c>
      <c r="J81" s="718" t="n">
        <v>26061634.8137224</v>
      </c>
      <c r="K81" s="961" t="n">
        <v>70.93586935129949</v>
      </c>
      <c r="L81" s="721" t="n">
        <v>2007808.239890993</v>
      </c>
      <c r="M81" s="961" t="n">
        <v>7.153003485163652</v>
      </c>
      <c r="N81" s="721" t="n">
        <v>28069443.05361339</v>
      </c>
      <c r="O81" s="961" t="n">
        <v>76.40082287418356</v>
      </c>
      <c r="P81" s="721" t="n">
        <v>8670269.946386609</v>
      </c>
      <c r="Q81" s="962" t="n">
        <v>23.59917712581644</v>
      </c>
      <c r="R81" s="718" t="n">
        <v>710541.1642189128</v>
      </c>
      <c r="S81" s="961" t="n">
        <v>48.54726468368304</v>
      </c>
      <c r="T81" s="721" t="n">
        <v>175714.8985042645</v>
      </c>
      <c r="U81" s="961" t="n">
        <v>19.82665122361472</v>
      </c>
      <c r="V81" s="721" t="n">
        <v>886256.0627231775</v>
      </c>
      <c r="W81" s="961" t="n">
        <v>60.552871277821</v>
      </c>
      <c r="X81" s="721" t="n">
        <v>577350.9372768227</v>
      </c>
      <c r="Y81" s="962" t="n">
        <v>39.447128722179</v>
      </c>
      <c r="Z81" s="718" t="n">
        <v>3184310.777113131</v>
      </c>
      <c r="AA81" s="961" t="n">
        <v>65.93392957504784</v>
      </c>
      <c r="AB81" s="721" t="n">
        <v>494564.3955326279</v>
      </c>
      <c r="AC81" s="961" t="n">
        <v>13.44335897042543</v>
      </c>
      <c r="AD81" s="721" t="n">
        <v>3678875.17264576</v>
      </c>
      <c r="AE81" s="961" t="n">
        <v>76.17431636761368</v>
      </c>
      <c r="AF81" s="721" t="n">
        <v>1150672.827354241</v>
      </c>
      <c r="AG81" s="962" t="n">
        <v>23.82568363238632</v>
      </c>
      <c r="AH81" s="718" t="n">
        <v>6994653.150153702</v>
      </c>
      <c r="AI81" s="961" t="n">
        <v>77.93681657224685</v>
      </c>
      <c r="AJ81" s="721" t="n">
        <v>509036.6702404199</v>
      </c>
      <c r="AK81" s="961" t="n">
        <v>6.783818127142192</v>
      </c>
      <c r="AL81" s="721" t="n">
        <v>7503689.820394123</v>
      </c>
      <c r="AM81" s="961" t="n">
        <v>83.60867716996687</v>
      </c>
      <c r="AN81" s="721" t="n">
        <v>1471084.179605878</v>
      </c>
      <c r="AO81" s="962" t="n">
        <v>16.39132283003313</v>
      </c>
      <c r="AP81" s="718" t="n">
        <v>9585377.357826499</v>
      </c>
      <c r="AQ81" s="961" t="n">
        <v>80.1651291304136</v>
      </c>
      <c r="AR81" s="721" t="n">
        <v>511090.4830171604</v>
      </c>
      <c r="AS81" s="961" t="n">
        <v>5.062072113473437</v>
      </c>
      <c r="AT81" s="721" t="n">
        <v>10096467.84084366</v>
      </c>
      <c r="AU81" s="961" t="n">
        <v>84.43951844644221</v>
      </c>
      <c r="AV81" s="721" t="n">
        <v>1860573.15915634</v>
      </c>
      <c r="AW81" s="962" t="n">
        <v>15.56048155355779</v>
      </c>
      <c r="AX81" s="718" t="n">
        <v>5586752.364410153</v>
      </c>
      <c r="AY81" s="961" t="n">
        <v>58.7167973366191</v>
      </c>
      <c r="AZ81" s="721" t="n">
        <v>317401.79259652</v>
      </c>
      <c r="BA81" s="961" t="n">
        <v>5.375906254409837</v>
      </c>
      <c r="BB81" s="721" t="n">
        <v>5904154.157006672</v>
      </c>
      <c r="BC81" s="961" t="n">
        <v>62.05269188044986</v>
      </c>
      <c r="BD81" s="721" t="n">
        <v>3610588.842993329</v>
      </c>
      <c r="BE81" s="962" t="n">
        <v>37.94730811955014</v>
      </c>
      <c r="BF81" s="718" t="n">
        <v>446995.7273879076</v>
      </c>
      <c r="BG81" s="961" t="n">
        <v>5.075132864591408</v>
      </c>
      <c r="BH81" s="717" t="n">
        <v>14377.69076812576</v>
      </c>
      <c r="BI81" s="963" t="n">
        <v>3.116280696358481</v>
      </c>
      <c r="BJ81" s="721" t="n">
        <v>461373.4181560333</v>
      </c>
      <c r="BK81" s="961" t="n">
        <v>5.238375344246978</v>
      </c>
      <c r="BL81" s="721" t="n">
        <v>8346193.581843967</v>
      </c>
      <c r="BM81" s="962" t="n">
        <v>94.76162465575302</v>
      </c>
    </row>
    <row r="82">
      <c r="A82" s="722" t="inlineStr">
        <is>
          <t>Jul-Sep 1997</t>
        </is>
      </c>
      <c r="B82" s="721" t="n">
        <v>26571765.27754807</v>
      </c>
      <c r="C82" s="961" t="n">
        <v>58.3208061545369</v>
      </c>
      <c r="D82" s="721" t="n">
        <v>1950969.688071117</v>
      </c>
      <c r="E82" s="961" t="n">
        <v>6.840051244814994</v>
      </c>
      <c r="F82" s="721" t="n">
        <v>28522734.96561919</v>
      </c>
      <c r="G82" s="961" t="n">
        <v>62.60287487684019</v>
      </c>
      <c r="H82" s="721" t="n">
        <v>17038647.03438082</v>
      </c>
      <c r="I82" s="962" t="n">
        <v>37.39712512315981</v>
      </c>
      <c r="J82" s="718" t="n">
        <v>26121399.54054778</v>
      </c>
      <c r="K82" s="961" t="n">
        <v>71.0768859427514</v>
      </c>
      <c r="L82" s="721" t="n">
        <v>1938898.617577113</v>
      </c>
      <c r="M82" s="961" t="n">
        <v>6.909757717651703</v>
      </c>
      <c r="N82" s="721" t="n">
        <v>28060298.15812489</v>
      </c>
      <c r="O82" s="961" t="n">
        <v>76.35267048416411</v>
      </c>
      <c r="P82" s="721" t="n">
        <v>8690607.841875106</v>
      </c>
      <c r="Q82" s="962" t="n">
        <v>23.64732951583589</v>
      </c>
      <c r="R82" s="718" t="n">
        <v>721184.1362636024</v>
      </c>
      <c r="S82" s="961" t="n">
        <v>49.32418068309901</v>
      </c>
      <c r="T82" s="721" t="n">
        <v>160411.0565634014</v>
      </c>
      <c r="U82" s="961" t="n">
        <v>18.19554574123897</v>
      </c>
      <c r="V82" s="721" t="n">
        <v>881595.1928270038</v>
      </c>
      <c r="W82" s="961" t="n">
        <v>60.29522613411546</v>
      </c>
      <c r="X82" s="721" t="n">
        <v>580535.8071729962</v>
      </c>
      <c r="Y82" s="962" t="n">
        <v>39.70477386588454</v>
      </c>
      <c r="Z82" s="718" t="n">
        <v>3184817.579619204</v>
      </c>
      <c r="AA82" s="961" t="n">
        <v>65.98407216148034</v>
      </c>
      <c r="AB82" s="721" t="n">
        <v>476021.5745452206</v>
      </c>
      <c r="AC82" s="961" t="n">
        <v>13.00307264261303</v>
      </c>
      <c r="AD82" s="721" t="n">
        <v>3660839.154164425</v>
      </c>
      <c r="AE82" s="961" t="n">
        <v>75.84643982932299</v>
      </c>
      <c r="AF82" s="721" t="n">
        <v>1165806.845835575</v>
      </c>
      <c r="AG82" s="962" t="n">
        <v>24.15356017067701</v>
      </c>
      <c r="AH82" s="718" t="n">
        <v>6979397.790101862</v>
      </c>
      <c r="AI82" s="961" t="n">
        <v>77.85728298479557</v>
      </c>
      <c r="AJ82" s="721" t="n">
        <v>497983.0650062245</v>
      </c>
      <c r="AK82" s="961" t="n">
        <v>6.659859577248003</v>
      </c>
      <c r="AL82" s="721" t="n">
        <v>7477380.855108086</v>
      </c>
      <c r="AM82" s="961" t="n">
        <v>83.4124339562463</v>
      </c>
      <c r="AN82" s="721" t="n">
        <v>1486967.144891914</v>
      </c>
      <c r="AO82" s="962" t="n">
        <v>16.5875660437537</v>
      </c>
      <c r="AP82" s="718" t="n">
        <v>9628392.560424209</v>
      </c>
      <c r="AQ82" s="961" t="n">
        <v>80.49058600679736</v>
      </c>
      <c r="AR82" s="721" t="n">
        <v>488696.4837708487</v>
      </c>
      <c r="AS82" s="961" t="n">
        <v>4.830406074672743</v>
      </c>
      <c r="AT82" s="721" t="n">
        <v>10117089.04419506</v>
      </c>
      <c r="AU82" s="961" t="n">
        <v>84.57594772333751</v>
      </c>
      <c r="AV82" s="721" t="n">
        <v>1845045.955804943</v>
      </c>
      <c r="AW82" s="962" t="n">
        <v>15.42405227666249</v>
      </c>
      <c r="AX82" s="718" t="n">
        <v>5607607.474138904</v>
      </c>
      <c r="AY82" s="961" t="n">
        <v>58.8067916336125</v>
      </c>
      <c r="AZ82" s="721" t="n">
        <v>315786.4376914182</v>
      </c>
      <c r="BA82" s="961" t="n">
        <v>5.331174026105593</v>
      </c>
      <c r="BB82" s="721" t="n">
        <v>5923393.911830323</v>
      </c>
      <c r="BC82" s="961" t="n">
        <v>62.11843342160901</v>
      </c>
      <c r="BD82" s="721" t="n">
        <v>3612252.088169679</v>
      </c>
      <c r="BE82" s="962" t="n">
        <v>37.88156657839099</v>
      </c>
      <c r="BF82" s="718" t="n">
        <v>450365.737000289</v>
      </c>
      <c r="BG82" s="961" t="n">
        <v>5.111707210828212</v>
      </c>
      <c r="BH82" s="717" t="n">
        <v>12071.07049400325</v>
      </c>
      <c r="BI82" s="963" t="n">
        <v>2.610317842000983</v>
      </c>
      <c r="BJ82" s="721" t="n">
        <v>462436.8074942923</v>
      </c>
      <c r="BK82" s="961" t="n">
        <v>5.248715364462627</v>
      </c>
      <c r="BL82" s="721" t="n">
        <v>8348039.192505709</v>
      </c>
      <c r="BM82" s="962" t="n">
        <v>94.75128463553737</v>
      </c>
    </row>
    <row r="83">
      <c r="A83" s="722" t="inlineStr">
        <is>
          <t>Aug-Oct 1997</t>
        </is>
      </c>
      <c r="B83" s="721" t="n">
        <v>26603257.93503683</v>
      </c>
      <c r="C83" s="961" t="n">
        <v>58.37120089246277</v>
      </c>
      <c r="D83" s="721" t="n">
        <v>1908852.364958507</v>
      </c>
      <c r="E83" s="961" t="n">
        <v>6.694882787959822</v>
      </c>
      <c r="F83" s="721" t="n">
        <v>28512110.29999533</v>
      </c>
      <c r="G83" s="961" t="n">
        <v>62.55948509213223</v>
      </c>
      <c r="H83" s="721" t="n">
        <v>17063888.70000467</v>
      </c>
      <c r="I83" s="962" t="n">
        <v>37.44051490786777</v>
      </c>
      <c r="J83" s="718" t="n">
        <v>26154167.95043796</v>
      </c>
      <c r="K83" s="961" t="n">
        <v>71.14330548334435</v>
      </c>
      <c r="L83" s="721" t="n">
        <v>1897169.35795783</v>
      </c>
      <c r="M83" s="961" t="n">
        <v>6.763204681118734</v>
      </c>
      <c r="N83" s="721" t="n">
        <v>28051337.30839579</v>
      </c>
      <c r="O83" s="961" t="n">
        <v>76.3038940152603</v>
      </c>
      <c r="P83" s="721" t="n">
        <v>8711317.691604208</v>
      </c>
      <c r="Q83" s="962" t="n">
        <v>23.6961059847397</v>
      </c>
      <c r="R83" s="718" t="n">
        <v>719322.3396256191</v>
      </c>
      <c r="S83" s="961" t="n">
        <v>49.24457078015402</v>
      </c>
      <c r="T83" s="721" t="n">
        <v>160473.7568283494</v>
      </c>
      <c r="U83" s="961" t="n">
        <v>18.23988052176423</v>
      </c>
      <c r="V83" s="721" t="n">
        <v>879796.0964539687</v>
      </c>
      <c r="W83" s="961" t="n">
        <v>60.23055139157759</v>
      </c>
      <c r="X83" s="721" t="n">
        <v>580917.9035460314</v>
      </c>
      <c r="Y83" s="962" t="n">
        <v>39.76944860842241</v>
      </c>
      <c r="Z83" s="718" t="n">
        <v>3187159.982999581</v>
      </c>
      <c r="AA83" s="961" t="n">
        <v>66.07246550078385</v>
      </c>
      <c r="AB83" s="721" t="n">
        <v>459105.4064039369</v>
      </c>
      <c r="AC83" s="961" t="n">
        <v>12.59111330014957</v>
      </c>
      <c r="AD83" s="721" t="n">
        <v>3646265.389403518</v>
      </c>
      <c r="AE83" s="961" t="n">
        <v>75.59010072702016</v>
      </c>
      <c r="AF83" s="721" t="n">
        <v>1177468.610596482</v>
      </c>
      <c r="AG83" s="962" t="n">
        <v>24.40989927297984</v>
      </c>
      <c r="AH83" s="718" t="n">
        <v>6997864.031146361</v>
      </c>
      <c r="AI83" s="961" t="n">
        <v>78.15117432457737</v>
      </c>
      <c r="AJ83" s="721" t="n">
        <v>483048.8096580536</v>
      </c>
      <c r="AK83" s="961" t="n">
        <v>6.457083780247758</v>
      </c>
      <c r="AL83" s="721" t="n">
        <v>7480912.840804414</v>
      </c>
      <c r="AM83" s="961" t="n">
        <v>83.54579639251742</v>
      </c>
      <c r="AN83" s="721" t="n">
        <v>1473353.159195586</v>
      </c>
      <c r="AO83" s="962" t="n">
        <v>16.45420360748258</v>
      </c>
      <c r="AP83" s="718" t="n">
        <v>9633864.425974425</v>
      </c>
      <c r="AQ83" s="961" t="n">
        <v>80.50343369419801</v>
      </c>
      <c r="AR83" s="721" t="n">
        <v>481069.1592330214</v>
      </c>
      <c r="AS83" s="961" t="n">
        <v>4.756028847649178</v>
      </c>
      <c r="AT83" s="721" t="n">
        <v>10114933.58520745</v>
      </c>
      <c r="AU83" s="961" t="n">
        <v>84.52339053085674</v>
      </c>
      <c r="AV83" s="721" t="n">
        <v>1852089.414792554</v>
      </c>
      <c r="AW83" s="962" t="n">
        <v>15.47660946914326</v>
      </c>
      <c r="AX83" s="718" t="n">
        <v>5615957.170691976</v>
      </c>
      <c r="AY83" s="961" t="n">
        <v>58.76326626106844</v>
      </c>
      <c r="AZ83" s="721" t="n">
        <v>313472.2258344689</v>
      </c>
      <c r="BA83" s="961" t="n">
        <v>5.286718246752478</v>
      </c>
      <c r="BB83" s="721" t="n">
        <v>5929429.396526445</v>
      </c>
      <c r="BC83" s="961" t="n">
        <v>62.04332187977803</v>
      </c>
      <c r="BD83" s="721" t="n">
        <v>3627488.603473555</v>
      </c>
      <c r="BE83" s="962" t="n">
        <v>37.95667812022197</v>
      </c>
      <c r="BF83" s="718" t="n">
        <v>449089.9845988662</v>
      </c>
      <c r="BG83" s="961" t="n">
        <v>5.095568544684812</v>
      </c>
      <c r="BH83" s="717" t="n">
        <v>11683.00700067654</v>
      </c>
      <c r="BI83" s="963" t="n">
        <v>2.53552339517986</v>
      </c>
      <c r="BJ83" s="721" t="n">
        <v>460772.9915995428</v>
      </c>
      <c r="BK83" s="961" t="n">
        <v>5.228128978053538</v>
      </c>
      <c r="BL83" s="721" t="n">
        <v>8352571.008400459</v>
      </c>
      <c r="BM83" s="962" t="n">
        <v>94.77187102194647</v>
      </c>
    </row>
    <row r="84">
      <c r="A84" s="722" t="inlineStr">
        <is>
          <t>Sep-Nov 1997</t>
        </is>
      </c>
      <c r="B84" s="721" t="n">
        <v>26622418.57872488</v>
      </c>
      <c r="C84" s="961" t="n">
        <v>58.39487249825245</v>
      </c>
      <c r="D84" s="721" t="n">
        <v>1886827.801365747</v>
      </c>
      <c r="E84" s="961" t="n">
        <v>6.618301221330806</v>
      </c>
      <c r="F84" s="721" t="n">
        <v>28509246.38009063</v>
      </c>
      <c r="G84" s="961" t="n">
        <v>62.53352986933598</v>
      </c>
      <c r="H84" s="721" t="n">
        <v>17081089.61990937</v>
      </c>
      <c r="I84" s="962" t="n">
        <v>37.46647013066402</v>
      </c>
      <c r="J84" s="718" t="n">
        <v>26172058.7201811</v>
      </c>
      <c r="K84" s="961" t="n">
        <v>71.16987440302323</v>
      </c>
      <c r="L84" s="721" t="n">
        <v>1876156.7535902</v>
      </c>
      <c r="M84" s="961" t="n">
        <v>6.689041430620243</v>
      </c>
      <c r="N84" s="721" t="n">
        <v>28048215.4737713</v>
      </c>
      <c r="O84" s="961" t="n">
        <v>76.27172145070837</v>
      </c>
      <c r="P84" s="721" t="n">
        <v>8725853.526228707</v>
      </c>
      <c r="Q84" s="962" t="n">
        <v>23.72827854929163</v>
      </c>
      <c r="R84" s="718" t="n">
        <v>724208.7824984908</v>
      </c>
      <c r="S84" s="961" t="n">
        <v>49.63094423052347</v>
      </c>
      <c r="T84" s="721" t="n">
        <v>166987.6478697808</v>
      </c>
      <c r="U84" s="961" t="n">
        <v>18.73746821458609</v>
      </c>
      <c r="V84" s="721" t="n">
        <v>891196.4303682717</v>
      </c>
      <c r="W84" s="961" t="n">
        <v>61.07481903416637</v>
      </c>
      <c r="X84" s="721" t="n">
        <v>567991.5696317287</v>
      </c>
      <c r="Y84" s="962" t="n">
        <v>38.92518096583363</v>
      </c>
      <c r="Z84" s="718" t="n">
        <v>3217525.861762583</v>
      </c>
      <c r="AA84" s="961" t="n">
        <v>66.74414931324262</v>
      </c>
      <c r="AB84" s="721" t="n">
        <v>434413.9901164867</v>
      </c>
      <c r="AC84" s="961" t="n">
        <v>11.89543113348275</v>
      </c>
      <c r="AD84" s="721" t="n">
        <v>3651939.851879071</v>
      </c>
      <c r="AE84" s="961" t="n">
        <v>75.75560515410193</v>
      </c>
      <c r="AF84" s="721" t="n">
        <v>1168746.14812093</v>
      </c>
      <c r="AG84" s="962" t="n">
        <v>24.24439484589807</v>
      </c>
      <c r="AH84" s="718" t="n">
        <v>6969865.945226703</v>
      </c>
      <c r="AI84" s="961" t="n">
        <v>77.92650623515388</v>
      </c>
      <c r="AJ84" s="721" t="n">
        <v>496998.8030544345</v>
      </c>
      <c r="AK84" s="961" t="n">
        <v>6.656057392345871</v>
      </c>
      <c r="AL84" s="721" t="n">
        <v>7466864.748281137</v>
      </c>
      <c r="AM84" s="961" t="n">
        <v>83.48319565062378</v>
      </c>
      <c r="AN84" s="721" t="n">
        <v>1477288.251718864</v>
      </c>
      <c r="AO84" s="962" t="n">
        <v>16.51680434937622</v>
      </c>
      <c r="AP84" s="718" t="n">
        <v>9642187.110036943</v>
      </c>
      <c r="AQ84" s="961" t="n">
        <v>80.53996235725207</v>
      </c>
      <c r="AR84" s="721" t="n">
        <v>470488.1023539123</v>
      </c>
      <c r="AS84" s="961" t="n">
        <v>4.652459339121589</v>
      </c>
      <c r="AT84" s="721" t="n">
        <v>10112675.21239085</v>
      </c>
      <c r="AU84" s="961" t="n">
        <v>84.46988962589784</v>
      </c>
      <c r="AV84" s="721" t="n">
        <v>1859253.787609146</v>
      </c>
      <c r="AW84" s="962" t="n">
        <v>15.53011037410216</v>
      </c>
      <c r="AX84" s="718" t="n">
        <v>5618271.020656375</v>
      </c>
      <c r="AY84" s="961" t="n">
        <v>58.65738920240735</v>
      </c>
      <c r="AZ84" s="721" t="n">
        <v>307268.210195586</v>
      </c>
      <c r="BA84" s="961" t="n">
        <v>5.185489425093346</v>
      </c>
      <c r="BB84" s="721" t="n">
        <v>5925539.230851961</v>
      </c>
      <c r="BC84" s="961" t="n">
        <v>61.86541368693355</v>
      </c>
      <c r="BD84" s="721" t="n">
        <v>3652573.76914804</v>
      </c>
      <c r="BE84" s="962" t="n">
        <v>38.13458631306645</v>
      </c>
      <c r="BF84" s="718" t="n">
        <v>450359.8585437899</v>
      </c>
      <c r="BG84" s="961" t="n">
        <v>5.108282888254065</v>
      </c>
      <c r="BH84" s="717" t="n">
        <v>10671.04777554663</v>
      </c>
      <c r="BI84" s="963" t="n">
        <v>2.314605730175332</v>
      </c>
      <c r="BJ84" s="721" t="n">
        <v>461030.9063193365</v>
      </c>
      <c r="BK84" s="961" t="n">
        <v>5.229321052995973</v>
      </c>
      <c r="BL84" s="721" t="n">
        <v>8355236.093680665</v>
      </c>
      <c r="BM84" s="962" t="n">
        <v>94.77067894700403</v>
      </c>
    </row>
    <row r="85">
      <c r="A85" s="722" t="inlineStr">
        <is>
          <t>Oct-Dec 1997</t>
        </is>
      </c>
      <c r="B85" s="721" t="n">
        <v>26635966.36871153</v>
      </c>
      <c r="C85" s="961" t="n">
        <v>58.40545702001442</v>
      </c>
      <c r="D85" s="721" t="n">
        <v>1864179.859203554</v>
      </c>
      <c r="E85" s="961" t="n">
        <v>6.540948401793261</v>
      </c>
      <c r="F85" s="721" t="n">
        <v>28500146.22791509</v>
      </c>
      <c r="G85" s="961" t="n">
        <v>62.49309833691388</v>
      </c>
      <c r="H85" s="721" t="n">
        <v>17105123.77208492</v>
      </c>
      <c r="I85" s="962" t="n">
        <v>37.50690166308612</v>
      </c>
      <c r="J85" s="718" t="n">
        <v>26191984.58450892</v>
      </c>
      <c r="K85" s="961" t="n">
        <v>71.20080750252561</v>
      </c>
      <c r="L85" s="721" t="n">
        <v>1853142.317750785</v>
      </c>
      <c r="M85" s="961" t="n">
        <v>6.607715929434681</v>
      </c>
      <c r="N85" s="721" t="n">
        <v>28045126.9022597</v>
      </c>
      <c r="O85" s="961" t="n">
        <v>76.23842613028684</v>
      </c>
      <c r="P85" s="721" t="n">
        <v>8740951.097740298</v>
      </c>
      <c r="Q85" s="962" t="n">
        <v>23.76157386971316</v>
      </c>
      <c r="R85" s="718" t="n">
        <v>721429.9801136535</v>
      </c>
      <c r="S85" s="961" t="n">
        <v>49.48799003103699</v>
      </c>
      <c r="T85" s="721" t="n">
        <v>165787.7264384012</v>
      </c>
      <c r="U85" s="961" t="n">
        <v>18.68625087327133</v>
      </c>
      <c r="V85" s="721" t="n">
        <v>887217.7065520547</v>
      </c>
      <c r="W85" s="961" t="n">
        <v>60.86054395783576</v>
      </c>
      <c r="X85" s="721" t="n">
        <v>570570.2934479453</v>
      </c>
      <c r="Y85" s="962" t="n">
        <v>39.13945604216424</v>
      </c>
      <c r="Z85" s="718" t="n">
        <v>3214075.440493841</v>
      </c>
      <c r="AA85" s="961" t="n">
        <v>66.71188966215894</v>
      </c>
      <c r="AB85" s="721" t="n">
        <v>440833.6355533216</v>
      </c>
      <c r="AC85" s="961" t="n">
        <v>12.06141182669555</v>
      </c>
      <c r="AD85" s="721" t="n">
        <v>3654909.076047163</v>
      </c>
      <c r="AE85" s="961" t="n">
        <v>75.86190664181106</v>
      </c>
      <c r="AF85" s="721" t="n">
        <v>1162935.923952837</v>
      </c>
      <c r="AG85" s="962" t="n">
        <v>24.13809335818894</v>
      </c>
      <c r="AH85" s="718" t="n">
        <v>6981333.814797739</v>
      </c>
      <c r="AI85" s="961" t="n">
        <v>78.14415350845255</v>
      </c>
      <c r="AJ85" s="721" t="n">
        <v>485908.8745278911</v>
      </c>
      <c r="AK85" s="961" t="n">
        <v>6.507206136777827</v>
      </c>
      <c r="AL85" s="721" t="n">
        <v>7467242.68932563</v>
      </c>
      <c r="AM85" s="961" t="n">
        <v>83.58307659815543</v>
      </c>
      <c r="AN85" s="721" t="n">
        <v>1466674.310674371</v>
      </c>
      <c r="AO85" s="962" t="n">
        <v>16.41692340184457</v>
      </c>
      <c r="AP85" s="718" t="n">
        <v>9638942.269830372</v>
      </c>
      <c r="AQ85" s="961" t="n">
        <v>80.47723116782998</v>
      </c>
      <c r="AR85" s="721" t="n">
        <v>468126.050727785</v>
      </c>
      <c r="AS85" s="961" t="n">
        <v>4.631669994508685</v>
      </c>
      <c r="AT85" s="721" t="n">
        <v>10107068.32055816</v>
      </c>
      <c r="AU85" s="961" t="n">
        <v>84.38569823252237</v>
      </c>
      <c r="AV85" s="721" t="n">
        <v>1870160.679441843</v>
      </c>
      <c r="AW85" s="962" t="n">
        <v>15.61430176747763</v>
      </c>
      <c r="AX85" s="718" t="n">
        <v>5636203.079273311</v>
      </c>
      <c r="AY85" s="961" t="n">
        <v>58.71473614139232</v>
      </c>
      <c r="AZ85" s="721" t="n">
        <v>292486.0305033863</v>
      </c>
      <c r="BA85" s="961" t="n">
        <v>4.933401382458436</v>
      </c>
      <c r="BB85" s="721" t="n">
        <v>5928689.109776698</v>
      </c>
      <c r="BC85" s="961" t="n">
        <v>61.76168811677497</v>
      </c>
      <c r="BD85" s="721" t="n">
        <v>3670609.890223302</v>
      </c>
      <c r="BE85" s="962" t="n">
        <v>38.23831188322503</v>
      </c>
      <c r="BF85" s="718" t="n">
        <v>443981.7842026132</v>
      </c>
      <c r="BG85" s="961" t="n">
        <v>5.034268266328856</v>
      </c>
      <c r="BH85" s="717" t="n">
        <v>11037.54145276865</v>
      </c>
      <c r="BI85" s="963" t="n">
        <v>2.425730255933825</v>
      </c>
      <c r="BJ85" s="721" t="n">
        <v>455019.3256553818</v>
      </c>
      <c r="BK85" s="961" t="n">
        <v>5.159421924994736</v>
      </c>
      <c r="BL85" s="721" t="n">
        <v>8364172.674344618</v>
      </c>
      <c r="BM85" s="962" t="n">
        <v>94.84057807500527</v>
      </c>
    </row>
    <row r="86">
      <c r="A86" s="722" t="inlineStr">
        <is>
          <t>Nov-Jan 1998</t>
        </is>
      </c>
      <c r="B86" s="721" t="n">
        <v>26632104.6626946</v>
      </c>
      <c r="C86" s="961" t="n">
        <v>58.37768469316381</v>
      </c>
      <c r="D86" s="721" t="n">
        <v>1821234.776443077</v>
      </c>
      <c r="E86" s="961" t="n">
        <v>6.400776894180519</v>
      </c>
      <c r="F86" s="721" t="n">
        <v>28453339.43913768</v>
      </c>
      <c r="G86" s="961" t="n">
        <v>62.36983893249239</v>
      </c>
      <c r="H86" s="721" t="n">
        <v>17167011.56086232</v>
      </c>
      <c r="I86" s="962" t="n">
        <v>37.63016106750761</v>
      </c>
      <c r="J86" s="718" t="n">
        <v>26191803.28107116</v>
      </c>
      <c r="K86" s="961" t="n">
        <v>71.17711721398616</v>
      </c>
      <c r="L86" s="721" t="n">
        <v>1808432.947274686</v>
      </c>
      <c r="M86" s="961" t="n">
        <v>6.458634607674958</v>
      </c>
      <c r="N86" s="721" t="n">
        <v>28000236.22834585</v>
      </c>
      <c r="O86" s="961" t="n">
        <v>76.09159532305283</v>
      </c>
      <c r="P86" s="721" t="n">
        <v>8797830.771654151</v>
      </c>
      <c r="Q86" s="962" t="n">
        <v>23.90840467694717</v>
      </c>
      <c r="R86" s="718" t="n">
        <v>707125.0276829993</v>
      </c>
      <c r="S86" s="961" t="n">
        <v>48.55500767562195</v>
      </c>
      <c r="T86" s="721" t="n">
        <v>169445.2476885647</v>
      </c>
      <c r="U86" s="961" t="n">
        <v>19.33048067557842</v>
      </c>
      <c r="V86" s="721" t="n">
        <v>876570.275371564</v>
      </c>
      <c r="W86" s="961" t="n">
        <v>60.1900297438894</v>
      </c>
      <c r="X86" s="721" t="n">
        <v>579767.724628436</v>
      </c>
      <c r="Y86" s="962" t="n">
        <v>39.8099702561106</v>
      </c>
      <c r="Z86" s="718" t="n">
        <v>3203973.332607395</v>
      </c>
      <c r="AA86" s="961" t="n">
        <v>66.54299478799099</v>
      </c>
      <c r="AB86" s="721" t="n">
        <v>433315.4907541138</v>
      </c>
      <c r="AC86" s="961" t="n">
        <v>11.91314497685813</v>
      </c>
      <c r="AD86" s="721" t="n">
        <v>3637288.823361509</v>
      </c>
      <c r="AE86" s="961" t="n">
        <v>75.54247994267595</v>
      </c>
      <c r="AF86" s="721" t="n">
        <v>1177603.17663849</v>
      </c>
      <c r="AG86" s="962" t="n">
        <v>24.45752005732405</v>
      </c>
      <c r="AH86" s="718" t="n">
        <v>6957400.591122592</v>
      </c>
      <c r="AI86" s="961" t="n">
        <v>77.96495276676823</v>
      </c>
      <c r="AJ86" s="721" t="n">
        <v>481919.5030978269</v>
      </c>
      <c r="AK86" s="961" t="n">
        <v>6.478004669704003</v>
      </c>
      <c r="AL86" s="721" t="n">
        <v>7439320.094220418</v>
      </c>
      <c r="AM86" s="961" t="n">
        <v>83.3653650046877</v>
      </c>
      <c r="AN86" s="721" t="n">
        <v>1484433.90577958</v>
      </c>
      <c r="AO86" s="962" t="n">
        <v>16.6346349953123</v>
      </c>
      <c r="AP86" s="718" t="n">
        <v>9657640.141744051</v>
      </c>
      <c r="AQ86" s="961" t="n">
        <v>80.59817576401539</v>
      </c>
      <c r="AR86" s="721" t="n">
        <v>447335.7774604451</v>
      </c>
      <c r="AS86" s="961" t="n">
        <v>4.426886130527871</v>
      </c>
      <c r="AT86" s="721" t="n">
        <v>10104975.9192045</v>
      </c>
      <c r="AU86" s="961" t="n">
        <v>84.33143224159403</v>
      </c>
      <c r="AV86" s="721" t="n">
        <v>1877479.080795503</v>
      </c>
      <c r="AW86" s="962" t="n">
        <v>15.66856775840597</v>
      </c>
      <c r="AX86" s="718" t="n">
        <v>5665664.187914122</v>
      </c>
      <c r="AY86" s="961" t="n">
        <v>58.89079369781393</v>
      </c>
      <c r="AZ86" s="721" t="n">
        <v>276416.928273736</v>
      </c>
      <c r="BA86" s="961" t="n">
        <v>4.651853834857632</v>
      </c>
      <c r="BB86" s="721" t="n">
        <v>5942081.116187857</v>
      </c>
      <c r="BC86" s="961" t="n">
        <v>61.76396297817416</v>
      </c>
      <c r="BD86" s="721" t="n">
        <v>3678546.883812141</v>
      </c>
      <c r="BE86" s="962" t="n">
        <v>38.23603702182584</v>
      </c>
      <c r="BF86" s="718" t="n">
        <v>440301.3816234418</v>
      </c>
      <c r="BG86" s="961" t="n">
        <v>4.990786757980607</v>
      </c>
      <c r="BH86" s="717" t="n">
        <v>12801.82916839103</v>
      </c>
      <c r="BI86" s="963" t="n">
        <v>2.825367126844863</v>
      </c>
      <c r="BJ86" s="721" t="n">
        <v>453103.2107918329</v>
      </c>
      <c r="BK86" s="961" t="n">
        <v>5.135894636715763</v>
      </c>
      <c r="BL86" s="721" t="n">
        <v>8369180.789208168</v>
      </c>
      <c r="BM86" s="962" t="n">
        <v>94.86410536328424</v>
      </c>
    </row>
    <row r="87">
      <c r="A87" s="722" t="inlineStr">
        <is>
          <t>Dec-Feb 1998</t>
        </is>
      </c>
      <c r="B87" s="721" t="n">
        <v>26657639.57978942</v>
      </c>
      <c r="C87" s="961" t="n">
        <v>58.41660627402445</v>
      </c>
      <c r="D87" s="721" t="n">
        <v>1815870.301455567</v>
      </c>
      <c r="E87" s="961" t="n">
        <v>6.377402396223902</v>
      </c>
      <c r="F87" s="721" t="n">
        <v>28473509.88124499</v>
      </c>
      <c r="G87" s="961" t="n">
        <v>62.39584007405102</v>
      </c>
      <c r="H87" s="721" t="n">
        <v>17160157.11875501</v>
      </c>
      <c r="I87" s="962" t="n">
        <v>37.60415992594898</v>
      </c>
      <c r="J87" s="718" t="n">
        <v>26225603.79419114</v>
      </c>
      <c r="K87" s="961" t="n">
        <v>71.24804685465558</v>
      </c>
      <c r="L87" s="721" t="n">
        <v>1802676.156393383</v>
      </c>
      <c r="M87" s="961" t="n">
        <v>6.43163319180344</v>
      </c>
      <c r="N87" s="721" t="n">
        <v>28028279.95058452</v>
      </c>
      <c r="O87" s="961" t="n">
        <v>76.14544240224387</v>
      </c>
      <c r="P87" s="721" t="n">
        <v>8780594.049415482</v>
      </c>
      <c r="Q87" s="962" t="n">
        <v>23.85455759775613</v>
      </c>
      <c r="R87" s="718" t="n">
        <v>702693.5415725455</v>
      </c>
      <c r="S87" s="961" t="n">
        <v>48.29860742930725</v>
      </c>
      <c r="T87" s="721" t="n">
        <v>174636.2637012061</v>
      </c>
      <c r="U87" s="961" t="n">
        <v>19.90542925265313</v>
      </c>
      <c r="V87" s="721" t="n">
        <v>877329.8052737517</v>
      </c>
      <c r="W87" s="961" t="n">
        <v>60.3019742519903</v>
      </c>
      <c r="X87" s="721" t="n">
        <v>577564.1947262485</v>
      </c>
      <c r="Y87" s="962" t="n">
        <v>39.6980257480097</v>
      </c>
      <c r="Z87" s="718" t="n">
        <v>3194608.202288234</v>
      </c>
      <c r="AA87" s="961" t="n">
        <v>66.38924961363232</v>
      </c>
      <c r="AB87" s="721" t="n">
        <v>433438.2093470122</v>
      </c>
      <c r="AC87" s="961" t="n">
        <v>11.94687609168846</v>
      </c>
      <c r="AD87" s="721" t="n">
        <v>3628046.411635246</v>
      </c>
      <c r="AE87" s="961" t="n">
        <v>75.39681349949888</v>
      </c>
      <c r="AF87" s="721" t="n">
        <v>1183889.588364754</v>
      </c>
      <c r="AG87" s="962" t="n">
        <v>24.60318650050112</v>
      </c>
      <c r="AH87" s="718" t="n">
        <v>6971525.009987013</v>
      </c>
      <c r="AI87" s="961" t="n">
        <v>78.21395498427495</v>
      </c>
      <c r="AJ87" s="721" t="n">
        <v>470138.8472850751</v>
      </c>
      <c r="AK87" s="961" t="n">
        <v>6.317657667722378</v>
      </c>
      <c r="AL87" s="721" t="n">
        <v>7441663.857272089</v>
      </c>
      <c r="AM87" s="961" t="n">
        <v>83.48847075883462</v>
      </c>
      <c r="AN87" s="721" t="n">
        <v>1471739.142727914</v>
      </c>
      <c r="AO87" s="962" t="n">
        <v>16.51152924116538</v>
      </c>
      <c r="AP87" s="718" t="n">
        <v>9656449.219738139</v>
      </c>
      <c r="AQ87" s="961" t="n">
        <v>80.55633692386995</v>
      </c>
      <c r="AR87" s="721" t="n">
        <v>446278.9439672179</v>
      </c>
      <c r="AS87" s="961" t="n">
        <v>4.417410195896404</v>
      </c>
      <c r="AT87" s="721" t="n">
        <v>10102728.16370536</v>
      </c>
      <c r="AU87" s="961" t="n">
        <v>84.27929928344697</v>
      </c>
      <c r="AV87" s="721" t="n">
        <v>1884471.836294645</v>
      </c>
      <c r="AW87" s="962" t="n">
        <v>15.72070071655303</v>
      </c>
      <c r="AX87" s="718" t="n">
        <v>5700327.820605208</v>
      </c>
      <c r="AY87" s="961" t="n">
        <v>59.12319352060763</v>
      </c>
      <c r="AZ87" s="721" t="n">
        <v>278183.8920928714</v>
      </c>
      <c r="BA87" s="961" t="n">
        <v>4.653062592518165</v>
      </c>
      <c r="BB87" s="721" t="n">
        <v>5978511.71269808</v>
      </c>
      <c r="BC87" s="961" t="n">
        <v>62.00848724478094</v>
      </c>
      <c r="BD87" s="721" t="n">
        <v>3662929.287301921</v>
      </c>
      <c r="BE87" s="962" t="n">
        <v>37.99151275521906</v>
      </c>
      <c r="BF87" s="718" t="n">
        <v>432035.7855982858</v>
      </c>
      <c r="BG87" s="961" t="n">
        <v>4.895704472595401</v>
      </c>
      <c r="BH87" s="717" t="n">
        <v>13194.1450621845</v>
      </c>
      <c r="BI87" s="963" t="n">
        <v>2.963445211918216</v>
      </c>
      <c r="BJ87" s="721" t="n">
        <v>445229.9306604703</v>
      </c>
      <c r="BK87" s="961" t="n">
        <v>5.045216705484993</v>
      </c>
      <c r="BL87" s="721" t="n">
        <v>8379563.069339529</v>
      </c>
      <c r="BM87" s="962" t="n">
        <v>94.95478329451501</v>
      </c>
    </row>
    <row r="88">
      <c r="A88" s="722" t="inlineStr">
        <is>
          <t>Jan-Mar 1998</t>
        </is>
      </c>
      <c r="B88" s="721" t="n">
        <v>26676556.54406299</v>
      </c>
      <c r="C88" s="961" t="n">
        <v>58.43907770895159</v>
      </c>
      <c r="D88" s="721" t="n">
        <v>1813304.680535928</v>
      </c>
      <c r="E88" s="961" t="n">
        <v>6.364736796156351</v>
      </c>
      <c r="F88" s="721" t="n">
        <v>28489861.22459892</v>
      </c>
      <c r="G88" s="961" t="n">
        <v>62.41139898515575</v>
      </c>
      <c r="H88" s="721" t="n">
        <v>17158628.77540108</v>
      </c>
      <c r="I88" s="962" t="n">
        <v>37.58860101484425</v>
      </c>
      <c r="J88" s="718" t="n">
        <v>26244764.84719535</v>
      </c>
      <c r="K88" s="961" t="n">
        <v>71.27752950438261</v>
      </c>
      <c r="L88" s="721" t="n">
        <v>1800069.853849946</v>
      </c>
      <c r="M88" s="961" t="n">
        <v>6.418543282706005</v>
      </c>
      <c r="N88" s="721" t="n">
        <v>28044834.7010453</v>
      </c>
      <c r="O88" s="961" t="n">
        <v>76.1662961923208</v>
      </c>
      <c r="P88" s="721" t="n">
        <v>8775696.298954703</v>
      </c>
      <c r="Q88" s="962" t="n">
        <v>23.8337038076792</v>
      </c>
      <c r="R88" s="718" t="n">
        <v>702457.3355644785</v>
      </c>
      <c r="S88" s="961" t="n">
        <v>48.32788007383975</v>
      </c>
      <c r="T88" s="721" t="n">
        <v>173789.7219013416</v>
      </c>
      <c r="U88" s="961" t="n">
        <v>19.83341574965809</v>
      </c>
      <c r="V88" s="721" t="n">
        <v>876247.0574658201</v>
      </c>
      <c r="W88" s="961" t="n">
        <v>60.28431986439991</v>
      </c>
      <c r="X88" s="721" t="n">
        <v>577276.9425341797</v>
      </c>
      <c r="Y88" s="962" t="n">
        <v>39.71568013560009</v>
      </c>
      <c r="Z88" s="718" t="n">
        <v>3196311.535154884</v>
      </c>
      <c r="AA88" s="961" t="n">
        <v>66.46392988852956</v>
      </c>
      <c r="AB88" s="721" t="n">
        <v>428353.3473021054</v>
      </c>
      <c r="AC88" s="961" t="n">
        <v>11.81773656856644</v>
      </c>
      <c r="AD88" s="721" t="n">
        <v>3624664.882456989</v>
      </c>
      <c r="AE88" s="961" t="n">
        <v>75.37108631851895</v>
      </c>
      <c r="AF88" s="721" t="n">
        <v>1184427.117543011</v>
      </c>
      <c r="AG88" s="962" t="n">
        <v>24.62891368148105</v>
      </c>
      <c r="AH88" s="718" t="n">
        <v>6975049.119436502</v>
      </c>
      <c r="AI88" s="961" t="n">
        <v>78.34474522116147</v>
      </c>
      <c r="AJ88" s="721" t="n">
        <v>474322.8639622952</v>
      </c>
      <c r="AK88" s="961" t="n">
        <v>6.367286598378243</v>
      </c>
      <c r="AL88" s="721" t="n">
        <v>7449371.983398799</v>
      </c>
      <c r="AM88" s="961" t="n">
        <v>83.67240719075917</v>
      </c>
      <c r="AN88" s="721" t="n">
        <v>1453649.016601201</v>
      </c>
      <c r="AO88" s="962" t="n">
        <v>16.32759280924083</v>
      </c>
      <c r="AP88" s="718" t="n">
        <v>9667407.841410652</v>
      </c>
      <c r="AQ88" s="961" t="n">
        <v>80.6141311970335</v>
      </c>
      <c r="AR88" s="721" t="n">
        <v>437742.4516984258</v>
      </c>
      <c r="AS88" s="961" t="n">
        <v>4.331874727255981</v>
      </c>
      <c r="AT88" s="721" t="n">
        <v>10105150.29310908</v>
      </c>
      <c r="AU88" s="961" t="n">
        <v>84.26435760835442</v>
      </c>
      <c r="AV88" s="721" t="n">
        <v>1887049.706890922</v>
      </c>
      <c r="AW88" s="962" t="n">
        <v>15.73564239164558</v>
      </c>
      <c r="AX88" s="718" t="n">
        <v>5703539.015628831</v>
      </c>
      <c r="AY88" s="961" t="n">
        <v>59.02638555695577</v>
      </c>
      <c r="AZ88" s="721" t="n">
        <v>285861.4689857776</v>
      </c>
      <c r="BA88" s="961" t="n">
        <v>4.772789358802936</v>
      </c>
      <c r="BB88" s="721" t="n">
        <v>5989400.48461461</v>
      </c>
      <c r="BC88" s="961" t="n">
        <v>61.98478896894188</v>
      </c>
      <c r="BD88" s="721" t="n">
        <v>3673293.515385389</v>
      </c>
      <c r="BE88" s="962" t="n">
        <v>38.01521103105812</v>
      </c>
      <c r="BF88" s="718" t="n">
        <v>431791.6968676422</v>
      </c>
      <c r="BG88" s="961" t="n">
        <v>4.891183759095871</v>
      </c>
      <c r="BH88" s="717" t="n">
        <v>13234.82668598245</v>
      </c>
      <c r="BI88" s="963" t="n">
        <v>2.973941099128147</v>
      </c>
      <c r="BJ88" s="721" t="n">
        <v>445026.5235536247</v>
      </c>
      <c r="BK88" s="961" t="n">
        <v>5.041103198979794</v>
      </c>
      <c r="BL88" s="721" t="n">
        <v>8382932.476446375</v>
      </c>
      <c r="BM88" s="962" t="n">
        <v>94.9588968010202</v>
      </c>
    </row>
    <row r="89">
      <c r="A89" s="722" t="inlineStr">
        <is>
          <t>Feb-Apr 1998</t>
        </is>
      </c>
      <c r="B89" s="721" t="n">
        <v>26706850.05821901</v>
      </c>
      <c r="C89" s="961" t="n">
        <v>58.488218683128</v>
      </c>
      <c r="D89" s="721" t="n">
        <v>1799068.769059311</v>
      </c>
      <c r="E89" s="961" t="n">
        <v>6.311211296012386</v>
      </c>
      <c r="F89" s="721" t="n">
        <v>28505918.82727832</v>
      </c>
      <c r="G89" s="961" t="n">
        <v>62.42819390900994</v>
      </c>
      <c r="H89" s="721" t="n">
        <v>17156012.17272168</v>
      </c>
      <c r="I89" s="962" t="n">
        <v>37.57180609099006</v>
      </c>
      <c r="J89" s="718" t="n">
        <v>26265452.21829925</v>
      </c>
      <c r="K89" s="961" t="n">
        <v>71.3132304665707</v>
      </c>
      <c r="L89" s="721" t="n">
        <v>1783968.340712721</v>
      </c>
      <c r="M89" s="961" t="n">
        <v>6.360089817040986</v>
      </c>
      <c r="N89" s="721" t="n">
        <v>28049420.55901197</v>
      </c>
      <c r="O89" s="961" t="n">
        <v>76.15687619438637</v>
      </c>
      <c r="P89" s="721" t="n">
        <v>8781686.440988025</v>
      </c>
      <c r="Q89" s="962" t="n">
        <v>23.84312380561363</v>
      </c>
      <c r="R89" s="718" t="n">
        <v>699104.9000124063</v>
      </c>
      <c r="S89" s="961" t="n">
        <v>48.14566457991506</v>
      </c>
      <c r="T89" s="721" t="n">
        <v>170805.565766399</v>
      </c>
      <c r="U89" s="961" t="n">
        <v>19.63484433004054</v>
      </c>
      <c r="V89" s="721" t="n">
        <v>869910.4657788053</v>
      </c>
      <c r="W89" s="961" t="n">
        <v>59.90863102118266</v>
      </c>
      <c r="X89" s="721" t="n">
        <v>582151.5342211946</v>
      </c>
      <c r="Y89" s="962" t="n">
        <v>40.09136897881734</v>
      </c>
      <c r="Z89" s="718" t="n">
        <v>3189108.535859531</v>
      </c>
      <c r="AA89" s="961" t="n">
        <v>66.35688418026923</v>
      </c>
      <c r="AB89" s="721" t="n">
        <v>432938.5119856463</v>
      </c>
      <c r="AC89" s="961" t="n">
        <v>11.95286826114557</v>
      </c>
      <c r="AD89" s="721" t="n">
        <v>3622047.047845177</v>
      </c>
      <c r="AE89" s="961" t="n">
        <v>75.36518552027577</v>
      </c>
      <c r="AF89" s="721" t="n">
        <v>1183947.952154822</v>
      </c>
      <c r="AG89" s="962" t="n">
        <v>24.63481447972423</v>
      </c>
      <c r="AH89" s="718" t="n">
        <v>6965706.021252583</v>
      </c>
      <c r="AI89" s="961" t="n">
        <v>78.33092559499137</v>
      </c>
      <c r="AJ89" s="721" t="n">
        <v>472738.4744836298</v>
      </c>
      <c r="AK89" s="961" t="n">
        <v>6.355340484890463</v>
      </c>
      <c r="AL89" s="721" t="n">
        <v>7438444.495736213</v>
      </c>
      <c r="AM89" s="961" t="n">
        <v>83.64697570644988</v>
      </c>
      <c r="AN89" s="721" t="n">
        <v>1454219.504263788</v>
      </c>
      <c r="AO89" s="962" t="n">
        <v>16.35302429355012</v>
      </c>
      <c r="AP89" s="718" t="n">
        <v>9682523.511960395</v>
      </c>
      <c r="AQ89" s="961" t="n">
        <v>80.70730108155769</v>
      </c>
      <c r="AR89" s="721" t="n">
        <v>424341.8274904771</v>
      </c>
      <c r="AS89" s="961" t="n">
        <v>4.198550324343516</v>
      </c>
      <c r="AT89" s="721" t="n">
        <v>10106865.33945087</v>
      </c>
      <c r="AU89" s="961" t="n">
        <v>84.24434218354602</v>
      </c>
      <c r="AV89" s="721" t="n">
        <v>1890219.660549129</v>
      </c>
      <c r="AW89" s="962" t="n">
        <v>15.75565781645398</v>
      </c>
      <c r="AX89" s="718" t="n">
        <v>5729009.249214339</v>
      </c>
      <c r="AY89" s="961" t="n">
        <v>59.16380425656849</v>
      </c>
      <c r="AZ89" s="721" t="n">
        <v>283143.9609865691</v>
      </c>
      <c r="BA89" s="961" t="n">
        <v>4.709526705110486</v>
      </c>
      <c r="BB89" s="721" t="n">
        <v>6012153.210200908</v>
      </c>
      <c r="BC89" s="961" t="n">
        <v>62.08784804067237</v>
      </c>
      <c r="BD89" s="721" t="n">
        <v>3671147.789799091</v>
      </c>
      <c r="BE89" s="962" t="n">
        <v>37.91215195932763</v>
      </c>
      <c r="BF89" s="718" t="n">
        <v>441397.8399197588</v>
      </c>
      <c r="BG89" s="961" t="n">
        <v>4.998376594525707</v>
      </c>
      <c r="BH89" s="717" t="n">
        <v>15100.42834658985</v>
      </c>
      <c r="BI89" s="963" t="n">
        <v>3.307882942017941</v>
      </c>
      <c r="BJ89" s="721" t="n">
        <v>456498.2682663487</v>
      </c>
      <c r="BK89" s="961" t="n">
        <v>5.169373415961508</v>
      </c>
      <c r="BL89" s="721" t="n">
        <v>8374325.731733652</v>
      </c>
      <c r="BM89" s="962" t="n">
        <v>94.8306265840385</v>
      </c>
    </row>
    <row r="90">
      <c r="A90" s="722" t="inlineStr">
        <is>
          <t>Mar-May 1998</t>
        </is>
      </c>
      <c r="B90" s="721" t="n">
        <v>26708179.16536108</v>
      </c>
      <c r="C90" s="961" t="n">
        <v>58.47197766643133</v>
      </c>
      <c r="D90" s="721" t="n">
        <v>1786631.002418828</v>
      </c>
      <c r="E90" s="961" t="n">
        <v>6.270022477423046</v>
      </c>
      <c r="F90" s="721" t="n">
        <v>28494810.16777991</v>
      </c>
      <c r="G90" s="961" t="n">
        <v>62.38343293355326</v>
      </c>
      <c r="H90" s="721" t="n">
        <v>17182076.83222009</v>
      </c>
      <c r="I90" s="962" t="n">
        <v>37.61656706644674</v>
      </c>
      <c r="J90" s="718" t="n">
        <v>26266188.67696667</v>
      </c>
      <c r="K90" s="961" t="n">
        <v>71.29128244639077</v>
      </c>
      <c r="L90" s="721" t="n">
        <v>1773610.981529261</v>
      </c>
      <c r="M90" s="961" t="n">
        <v>6.325334000708041</v>
      </c>
      <c r="N90" s="721" t="n">
        <v>28039799.65849593</v>
      </c>
      <c r="O90" s="961" t="n">
        <v>76.10518989940101</v>
      </c>
      <c r="P90" s="721" t="n">
        <v>8803679.341504067</v>
      </c>
      <c r="Q90" s="962" t="n">
        <v>23.89481010059899</v>
      </c>
      <c r="R90" s="718" t="n">
        <v>692003.3341881055</v>
      </c>
      <c r="S90" s="961" t="n">
        <v>47.70163557836269</v>
      </c>
      <c r="T90" s="721" t="n">
        <v>160041.5469679713</v>
      </c>
      <c r="U90" s="961" t="n">
        <v>18.78322967574463</v>
      </c>
      <c r="V90" s="721" t="n">
        <v>852044.8811560769</v>
      </c>
      <c r="W90" s="961" t="n">
        <v>58.73372628327307</v>
      </c>
      <c r="X90" s="721" t="n">
        <v>598646.1188439231</v>
      </c>
      <c r="Y90" s="962" t="n">
        <v>41.26627371672693</v>
      </c>
      <c r="Z90" s="718" t="n">
        <v>3196897.630375559</v>
      </c>
      <c r="AA90" s="961" t="n">
        <v>66.55775919009623</v>
      </c>
      <c r="AB90" s="721" t="n">
        <v>435730.892213314</v>
      </c>
      <c r="AC90" s="961" t="n">
        <v>11.99492019356773</v>
      </c>
      <c r="AD90" s="721" t="n">
        <v>3632628.522588873</v>
      </c>
      <c r="AE90" s="961" t="n">
        <v>75.62945154585447</v>
      </c>
      <c r="AF90" s="721" t="n">
        <v>1170564.477411126</v>
      </c>
      <c r="AG90" s="962" t="n">
        <v>24.37054845414553</v>
      </c>
      <c r="AH90" s="718" t="n">
        <v>6958687.628719211</v>
      </c>
      <c r="AI90" s="961" t="n">
        <v>78.33925955572148</v>
      </c>
      <c r="AJ90" s="721" t="n">
        <v>467121.4126081566</v>
      </c>
      <c r="AK90" s="961" t="n">
        <v>6.290512050720044</v>
      </c>
      <c r="AL90" s="721" t="n">
        <v>7425809.041327367</v>
      </c>
      <c r="AM90" s="961" t="n">
        <v>83.59800194204713</v>
      </c>
      <c r="AN90" s="721" t="n">
        <v>1456949.958672632</v>
      </c>
      <c r="AO90" s="962" t="n">
        <v>16.40199805795287</v>
      </c>
      <c r="AP90" s="718" t="n">
        <v>9673755.204173822</v>
      </c>
      <c r="AQ90" s="961" t="n">
        <v>80.60138120780337</v>
      </c>
      <c r="AR90" s="721" t="n">
        <v>432820.9960579664</v>
      </c>
      <c r="AS90" s="961" t="n">
        <v>4.28256797834305</v>
      </c>
      <c r="AT90" s="721" t="n">
        <v>10106576.20023179</v>
      </c>
      <c r="AU90" s="961" t="n">
        <v>84.20763021469962</v>
      </c>
      <c r="AV90" s="721" t="n">
        <v>1895395.79976821</v>
      </c>
      <c r="AW90" s="962" t="n">
        <v>15.79236978530038</v>
      </c>
      <c r="AX90" s="718" t="n">
        <v>5744844.879509972</v>
      </c>
      <c r="AY90" s="961" t="n">
        <v>59.19552174569342</v>
      </c>
      <c r="AZ90" s="721" t="n">
        <v>277896.1336818524</v>
      </c>
      <c r="BA90" s="961" t="n">
        <v>4.614113956970201</v>
      </c>
      <c r="BB90" s="721" t="n">
        <v>6022741.013191825</v>
      </c>
      <c r="BC90" s="961" t="n">
        <v>62.05899447114174</v>
      </c>
      <c r="BD90" s="721" t="n">
        <v>3682122.986808175</v>
      </c>
      <c r="BE90" s="962" t="n">
        <v>37.94100552885826</v>
      </c>
      <c r="BF90" s="718" t="n">
        <v>441990.4883944094</v>
      </c>
      <c r="BG90" s="961" t="n">
        <v>5.003623611571088</v>
      </c>
      <c r="BH90" s="717" t="n">
        <v>13020.02088956689</v>
      </c>
      <c r="BI90" s="963" t="n">
        <v>2.861476960181808</v>
      </c>
      <c r="BJ90" s="721" t="n">
        <v>455010.5092839763</v>
      </c>
      <c r="BK90" s="961" t="n">
        <v>5.151018828565105</v>
      </c>
      <c r="BL90" s="721" t="n">
        <v>8378397.490716023</v>
      </c>
      <c r="BM90" s="962" t="n">
        <v>94.8489811714349</v>
      </c>
    </row>
    <row r="91">
      <c r="A91" s="722" t="inlineStr">
        <is>
          <t>Apr-Jun 1998</t>
        </is>
      </c>
      <c r="B91" s="721" t="n">
        <v>26714031.48896114</v>
      </c>
      <c r="C91" s="961" t="n">
        <v>58.46694034584693</v>
      </c>
      <c r="D91" s="721" t="n">
        <v>1791205.09446681</v>
      </c>
      <c r="E91" s="961" t="n">
        <v>6.283775576548488</v>
      </c>
      <c r="F91" s="721" t="n">
        <v>28505236.58342795</v>
      </c>
      <c r="G91" s="961" t="n">
        <v>62.38721278576838</v>
      </c>
      <c r="H91" s="721" t="n">
        <v>17185595.41657205</v>
      </c>
      <c r="I91" s="962" t="n">
        <v>37.61278721423162</v>
      </c>
      <c r="J91" s="718" t="n">
        <v>26269549.51257852</v>
      </c>
      <c r="K91" s="961" t="n">
        <v>71.27883121490713</v>
      </c>
      <c r="L91" s="721" t="n">
        <v>1774798.162554509</v>
      </c>
      <c r="M91" s="961" t="n">
        <v>6.328541434137994</v>
      </c>
      <c r="N91" s="721" t="n">
        <v>28044347.67513303</v>
      </c>
      <c r="O91" s="961" t="n">
        <v>76.0945033911154</v>
      </c>
      <c r="P91" s="721" t="n">
        <v>8810282.324866967</v>
      </c>
      <c r="Q91" s="962" t="n">
        <v>23.9054966088846</v>
      </c>
      <c r="R91" s="718" t="n">
        <v>688748.6655408739</v>
      </c>
      <c r="S91" s="961" t="n">
        <v>47.52698195943854</v>
      </c>
      <c r="T91" s="721" t="n">
        <v>173138.2216939887</v>
      </c>
      <c r="U91" s="961" t="n">
        <v>20.08827657762113</v>
      </c>
      <c r="V91" s="721" t="n">
        <v>861886.8872348625</v>
      </c>
      <c r="W91" s="961" t="n">
        <v>59.47435485558412</v>
      </c>
      <c r="X91" s="721" t="n">
        <v>587287.1127651373</v>
      </c>
      <c r="Y91" s="962" t="n">
        <v>40.52564514441588</v>
      </c>
      <c r="Z91" s="718" t="n">
        <v>3200333.52057163</v>
      </c>
      <c r="AA91" s="961" t="n">
        <v>66.67003149771597</v>
      </c>
      <c r="AB91" s="721" t="n">
        <v>435996.7681384581</v>
      </c>
      <c r="AC91" s="961" t="n">
        <v>11.99002107955157</v>
      </c>
      <c r="AD91" s="721" t="n">
        <v>3636330.288710088</v>
      </c>
      <c r="AE91" s="961" t="n">
        <v>75.75280930129357</v>
      </c>
      <c r="AF91" s="721" t="n">
        <v>1163927.711289913</v>
      </c>
      <c r="AG91" s="962" t="n">
        <v>24.24719069870643</v>
      </c>
      <c r="AH91" s="718" t="n">
        <v>6947676.240355436</v>
      </c>
      <c r="AI91" s="961" t="n">
        <v>78.30574272654678</v>
      </c>
      <c r="AJ91" s="721" t="n">
        <v>461421.4830689004</v>
      </c>
      <c r="AK91" s="961" t="n">
        <v>6.227768890266987</v>
      </c>
      <c r="AL91" s="721" t="n">
        <v>7409097.723424336</v>
      </c>
      <c r="AM91" s="961" t="n">
        <v>83.50632356706195</v>
      </c>
      <c r="AN91" s="721" t="n">
        <v>1463401.276575665</v>
      </c>
      <c r="AO91" s="962" t="n">
        <v>16.49367643293805</v>
      </c>
      <c r="AP91" s="718" t="n">
        <v>9683123.535736822</v>
      </c>
      <c r="AQ91" s="961" t="n">
        <v>80.64599537931595</v>
      </c>
      <c r="AR91" s="721" t="n">
        <v>432219.0474079493</v>
      </c>
      <c r="AS91" s="961" t="n">
        <v>4.272905676256159</v>
      </c>
      <c r="AT91" s="721" t="n">
        <v>10115342.58314477</v>
      </c>
      <c r="AU91" s="961" t="n">
        <v>84.24573622445445</v>
      </c>
      <c r="AV91" s="721" t="n">
        <v>1891606.41685523</v>
      </c>
      <c r="AW91" s="962" t="n">
        <v>15.75426377554555</v>
      </c>
      <c r="AX91" s="718" t="n">
        <v>5749667.550373767</v>
      </c>
      <c r="AY91" s="961" t="n">
        <v>59.11798627739523</v>
      </c>
      <c r="AZ91" s="721" t="n">
        <v>272022.6422452127</v>
      </c>
      <c r="BA91" s="961" t="n">
        <v>4.517380229534916</v>
      </c>
      <c r="BB91" s="721" t="n">
        <v>6021690.192618979</v>
      </c>
      <c r="BC91" s="961" t="n">
        <v>61.91491856791486</v>
      </c>
      <c r="BD91" s="721" t="n">
        <v>3704059.807381023</v>
      </c>
      <c r="BE91" s="962" t="n">
        <v>38.08508143208514</v>
      </c>
      <c r="BF91" s="718" t="n">
        <v>444481.9763826118</v>
      </c>
      <c r="BG91" s="961" t="n">
        <v>5.030237837281355</v>
      </c>
      <c r="BH91" s="717" t="n">
        <v>16406.93191230073</v>
      </c>
      <c r="BI91" s="963" t="n">
        <v>3.559845250561399</v>
      </c>
      <c r="BJ91" s="721" t="n">
        <v>460888.9082949125</v>
      </c>
      <c r="BK91" s="961" t="n">
        <v>5.215916389133166</v>
      </c>
      <c r="BL91" s="721" t="n">
        <v>8375313.091705087</v>
      </c>
      <c r="BM91" s="962" t="n">
        <v>94.78408361086683</v>
      </c>
    </row>
    <row r="92">
      <c r="A92" s="722" t="inlineStr">
        <is>
          <t>May-Jul 1998</t>
        </is>
      </c>
      <c r="B92" s="721" t="n">
        <v>26770472.22070544</v>
      </c>
      <c r="C92" s="961" t="n">
        <v>58.57046910815693</v>
      </c>
      <c r="D92" s="721" t="n">
        <v>1800202.472702011</v>
      </c>
      <c r="E92" s="961" t="n">
        <v>6.300874907645774</v>
      </c>
      <c r="F92" s="721" t="n">
        <v>28570674.69340745</v>
      </c>
      <c r="G92" s="961" t="n">
        <v>62.50908858586155</v>
      </c>
      <c r="H92" s="721" t="n">
        <v>17135758.30659255</v>
      </c>
      <c r="I92" s="962" t="n">
        <v>37.49091141413845</v>
      </c>
      <c r="J92" s="718" t="n">
        <v>26329650.97883391</v>
      </c>
      <c r="K92" s="961" t="n">
        <v>71.41782697445555</v>
      </c>
      <c r="L92" s="721" t="n">
        <v>1783518.16625757</v>
      </c>
      <c r="M92" s="961" t="n">
        <v>6.344066572690082</v>
      </c>
      <c r="N92" s="721" t="n">
        <v>28113169.14509148</v>
      </c>
      <c r="O92" s="961" t="n">
        <v>76.25552846567459</v>
      </c>
      <c r="P92" s="721" t="n">
        <v>8753887.854908524</v>
      </c>
      <c r="Q92" s="962" t="n">
        <v>23.74447153432541</v>
      </c>
      <c r="R92" s="718" t="n">
        <v>699626.6240243034</v>
      </c>
      <c r="S92" s="961" t="n">
        <v>48.32339693261045</v>
      </c>
      <c r="T92" s="721" t="n">
        <v>175497.0560983205</v>
      </c>
      <c r="U92" s="961" t="n">
        <v>20.05397180815967</v>
      </c>
      <c r="V92" s="721" t="n">
        <v>875123.6801226239</v>
      </c>
      <c r="W92" s="961" t="n">
        <v>60.44502525710536</v>
      </c>
      <c r="X92" s="721" t="n">
        <v>572677.3198773761</v>
      </c>
      <c r="Y92" s="962" t="n">
        <v>39.55497474289464</v>
      </c>
      <c r="Z92" s="718" t="n">
        <v>3222102.751718132</v>
      </c>
      <c r="AA92" s="961" t="n">
        <v>67.1652569441102</v>
      </c>
      <c r="AB92" s="721" t="n">
        <v>437564.5435484955</v>
      </c>
      <c r="AC92" s="961" t="n">
        <v>11.95640226952971</v>
      </c>
      <c r="AD92" s="721" t="n">
        <v>3659667.295266627</v>
      </c>
      <c r="AE92" s="961" t="n">
        <v>76.28636116134713</v>
      </c>
      <c r="AF92" s="721" t="n">
        <v>1137608.704733373</v>
      </c>
      <c r="AG92" s="962" t="n">
        <v>23.71363883865287</v>
      </c>
      <c r="AH92" s="718" t="n">
        <v>6941901.863525878</v>
      </c>
      <c r="AI92" s="961" t="n">
        <v>78.3280511760192</v>
      </c>
      <c r="AJ92" s="721" t="n">
        <v>462935.4884264203</v>
      </c>
      <c r="AK92" s="961" t="n">
        <v>6.251798201946549</v>
      </c>
      <c r="AL92" s="721" t="n">
        <v>7404837.351952298</v>
      </c>
      <c r="AM92" s="961" t="n">
        <v>83.55152384122377</v>
      </c>
      <c r="AN92" s="721" t="n">
        <v>1457762.648047703</v>
      </c>
      <c r="AO92" s="962" t="n">
        <v>16.44847615877623</v>
      </c>
      <c r="AP92" s="718" t="n">
        <v>9675394.900480838</v>
      </c>
      <c r="AQ92" s="961" t="n">
        <v>80.54555042067069</v>
      </c>
      <c r="AR92" s="721" t="n">
        <v>440087.8424186038</v>
      </c>
      <c r="AS92" s="961" t="n">
        <v>4.350636085336839</v>
      </c>
      <c r="AT92" s="721" t="n">
        <v>10115482.74289944</v>
      </c>
      <c r="AU92" s="961" t="n">
        <v>84.20918563821516</v>
      </c>
      <c r="AV92" s="721" t="n">
        <v>1896844.257100559</v>
      </c>
      <c r="AW92" s="962" t="n">
        <v>15.79081436178484</v>
      </c>
      <c r="AX92" s="718" t="n">
        <v>5790624.839084757</v>
      </c>
      <c r="AY92" s="961" t="n">
        <v>59.40898073586711</v>
      </c>
      <c r="AZ92" s="721" t="n">
        <v>267433.2357657304</v>
      </c>
      <c r="BA92" s="961" t="n">
        <v>4.414504325667606</v>
      </c>
      <c r="BB92" s="721" t="n">
        <v>6058058.074850488</v>
      </c>
      <c r="BC92" s="961" t="n">
        <v>62.15271502935798</v>
      </c>
      <c r="BD92" s="721" t="n">
        <v>3688994.925149513</v>
      </c>
      <c r="BE92" s="962" t="n">
        <v>37.84728497064202</v>
      </c>
      <c r="BF92" s="718" t="n">
        <v>440821.2418715351</v>
      </c>
      <c r="BG92" s="961" t="n">
        <v>4.987017656806715</v>
      </c>
      <c r="BH92" s="717" t="n">
        <v>16684.30644444134</v>
      </c>
      <c r="BI92" s="963" t="n">
        <v>3.646798712246069</v>
      </c>
      <c r="BJ92" s="721" t="n">
        <v>457505.5483159764</v>
      </c>
      <c r="BK92" s="961" t="n">
        <v>5.175767478563831</v>
      </c>
      <c r="BL92" s="721" t="n">
        <v>8381870.451684024</v>
      </c>
      <c r="BM92" s="962" t="n">
        <v>94.82423252143617</v>
      </c>
    </row>
    <row r="93">
      <c r="A93" s="722" t="inlineStr">
        <is>
          <t>Jun-Aug 1998</t>
        </is>
      </c>
      <c r="B93" s="721" t="n">
        <v>26824426.70012748</v>
      </c>
      <c r="C93" s="961" t="n">
        <v>58.66553322243283</v>
      </c>
      <c r="D93" s="721" t="n">
        <v>1807223.727757796</v>
      </c>
      <c r="E93" s="961" t="n">
        <v>6.311978879141675</v>
      </c>
      <c r="F93" s="721" t="n">
        <v>28631650.42788528</v>
      </c>
      <c r="G93" s="961" t="n">
        <v>62.61796601163538</v>
      </c>
      <c r="H93" s="721" t="n">
        <v>17092687.57211472</v>
      </c>
      <c r="I93" s="962" t="n">
        <v>37.38203398836462</v>
      </c>
      <c r="J93" s="718" t="n">
        <v>26392286.15075388</v>
      </c>
      <c r="K93" s="961" t="n">
        <v>71.55527757627692</v>
      </c>
      <c r="L93" s="721" t="n">
        <v>1792657.905277883</v>
      </c>
      <c r="M93" s="961" t="n">
        <v>6.360338703224222</v>
      </c>
      <c r="N93" s="721" t="n">
        <v>28184944.05603176</v>
      </c>
      <c r="O93" s="961" t="n">
        <v>76.41556642275117</v>
      </c>
      <c r="P93" s="721" t="n">
        <v>8698828.94396824</v>
      </c>
      <c r="Q93" s="962" t="n">
        <v>23.58443357724883</v>
      </c>
      <c r="R93" s="718" t="n">
        <v>699638.3188662776</v>
      </c>
      <c r="S93" s="961" t="n">
        <v>48.36699934092012</v>
      </c>
      <c r="T93" s="721" t="n">
        <v>182772.1099984462</v>
      </c>
      <c r="U93" s="961" t="n">
        <v>20.71282296987287</v>
      </c>
      <c r="V93" s="721" t="n">
        <v>882410.4288647238</v>
      </c>
      <c r="W93" s="961" t="n">
        <v>61.00229715902468</v>
      </c>
      <c r="X93" s="721" t="n">
        <v>564109.5711352761</v>
      </c>
      <c r="Y93" s="962" t="n">
        <v>38.99770284097532</v>
      </c>
      <c r="Z93" s="718" t="n">
        <v>3230283.059731652</v>
      </c>
      <c r="AA93" s="961" t="n">
        <v>67.31635622718952</v>
      </c>
      <c r="AB93" s="721" t="n">
        <v>445620.1240292193</v>
      </c>
      <c r="AC93" s="961" t="n">
        <v>12.12273832449795</v>
      </c>
      <c r="AD93" s="721" t="n">
        <v>3675903.183760871</v>
      </c>
      <c r="AE93" s="961" t="n">
        <v>76.60270124911686</v>
      </c>
      <c r="AF93" s="721" t="n">
        <v>1122756.816239129</v>
      </c>
      <c r="AG93" s="962" t="n">
        <v>23.39729875088314</v>
      </c>
      <c r="AH93" s="718" t="n">
        <v>6920726.773123391</v>
      </c>
      <c r="AI93" s="961" t="n">
        <v>78.19870320305755</v>
      </c>
      <c r="AJ93" s="721" t="n">
        <v>465857.3837220889</v>
      </c>
      <c r="AK93" s="961" t="n">
        <v>6.306803981788494</v>
      </c>
      <c r="AL93" s="721" t="n">
        <v>7386584.15684548</v>
      </c>
      <c r="AM93" s="961" t="n">
        <v>83.46252078737689</v>
      </c>
      <c r="AN93" s="721" t="n">
        <v>1463596.843154519</v>
      </c>
      <c r="AO93" s="962" t="n">
        <v>16.53747921262311</v>
      </c>
      <c r="AP93" s="718" t="n">
        <v>9720225.959394548</v>
      </c>
      <c r="AQ93" s="961" t="n">
        <v>80.83755372116505</v>
      </c>
      <c r="AR93" s="721" t="n">
        <v>431155.1774176266</v>
      </c>
      <c r="AS93" s="961" t="n">
        <v>4.247256325093726</v>
      </c>
      <c r="AT93" s="721" t="n">
        <v>10151381.13681218</v>
      </c>
      <c r="AU93" s="961" t="n">
        <v>84.42322446197436</v>
      </c>
      <c r="AV93" s="721" t="n">
        <v>1873012.863187823</v>
      </c>
      <c r="AW93" s="962" t="n">
        <v>15.57677553802564</v>
      </c>
      <c r="AX93" s="718" t="n">
        <v>5821412.039638005</v>
      </c>
      <c r="AY93" s="961" t="n">
        <v>59.62107033844065</v>
      </c>
      <c r="AZ93" s="721" t="n">
        <v>267253.110110502</v>
      </c>
      <c r="BA93" s="961" t="n">
        <v>4.389354703165782</v>
      </c>
      <c r="BB93" s="721" t="n">
        <v>6088665.149748508</v>
      </c>
      <c r="BC93" s="961" t="n">
        <v>62.35819259805244</v>
      </c>
      <c r="BD93" s="721" t="n">
        <v>3675352.850251492</v>
      </c>
      <c r="BE93" s="962" t="n">
        <v>37.64180740194756</v>
      </c>
      <c r="BF93" s="718" t="n">
        <v>432140.5493736069</v>
      </c>
      <c r="BG93" s="961" t="n">
        <v>4.888155331402539</v>
      </c>
      <c r="BH93" s="717" t="n">
        <v>14565.82247991257</v>
      </c>
      <c r="BI93" s="963" t="n">
        <v>3.260715180639707</v>
      </c>
      <c r="BJ93" s="721" t="n">
        <v>446706.3718535195</v>
      </c>
      <c r="BK93" s="961" t="n">
        <v>5.052916548359969</v>
      </c>
      <c r="BL93" s="721" t="n">
        <v>8393858.628146481</v>
      </c>
      <c r="BM93" s="962" t="n">
        <v>94.94708345164003</v>
      </c>
    </row>
    <row r="94">
      <c r="A94" s="722" t="inlineStr">
        <is>
          <t>Jul-Sep 1998</t>
        </is>
      </c>
      <c r="B94" s="721" t="n">
        <v>26833563.12939584</v>
      </c>
      <c r="C94" s="961" t="n">
        <v>58.6615174014458</v>
      </c>
      <c r="D94" s="721" t="n">
        <v>1785885.981012658</v>
      </c>
      <c r="E94" s="961" t="n">
        <v>6.240113057812691</v>
      </c>
      <c r="F94" s="721" t="n">
        <v>28619449.11040849</v>
      </c>
      <c r="G94" s="961" t="n">
        <v>62.56568700601858</v>
      </c>
      <c r="H94" s="721" t="n">
        <v>17123593.88959151</v>
      </c>
      <c r="I94" s="962" t="n">
        <v>37.43431299398142</v>
      </c>
      <c r="J94" s="718" t="n">
        <v>26406970.82190803</v>
      </c>
      <c r="K94" s="961" t="n">
        <v>71.56139572356852</v>
      </c>
      <c r="L94" s="721" t="n">
        <v>1772749.640303674</v>
      </c>
      <c r="M94" s="961" t="n">
        <v>6.290870211721534</v>
      </c>
      <c r="N94" s="721" t="n">
        <v>28179720.46221171</v>
      </c>
      <c r="O94" s="961" t="n">
        <v>76.36544687294675</v>
      </c>
      <c r="P94" s="721" t="n">
        <v>8721419.537788294</v>
      </c>
      <c r="Q94" s="962" t="n">
        <v>23.63455312705325</v>
      </c>
      <c r="R94" s="718" t="n">
        <v>706498.3394649855</v>
      </c>
      <c r="S94" s="961" t="n">
        <v>48.880542278827</v>
      </c>
      <c r="T94" s="721" t="n">
        <v>169327.9734636437</v>
      </c>
      <c r="U94" s="961" t="n">
        <v>19.33351064749778</v>
      </c>
      <c r="V94" s="721" t="n">
        <v>875826.3129286293</v>
      </c>
      <c r="W94" s="961" t="n">
        <v>60.59584676509882</v>
      </c>
      <c r="X94" s="721" t="n">
        <v>569530.6870713708</v>
      </c>
      <c r="Y94" s="962" t="n">
        <v>39.40415323490118</v>
      </c>
      <c r="Z94" s="718" t="n">
        <v>3224417.382042948</v>
      </c>
      <c r="AA94" s="961" t="n">
        <v>67.17281515665339</v>
      </c>
      <c r="AB94" s="721" t="n">
        <v>442485.8893628367</v>
      </c>
      <c r="AC94" s="961" t="n">
        <v>12.06701831524452</v>
      </c>
      <c r="AD94" s="721" t="n">
        <v>3666903.271405784</v>
      </c>
      <c r="AE94" s="961" t="n">
        <v>76.39092166517403</v>
      </c>
      <c r="AF94" s="721" t="n">
        <v>1133278.728594216</v>
      </c>
      <c r="AG94" s="962" t="n">
        <v>23.60907833482597</v>
      </c>
      <c r="AH94" s="718" t="n">
        <v>6922053.30591602</v>
      </c>
      <c r="AI94" s="961" t="n">
        <v>78.32372348607383</v>
      </c>
      <c r="AJ94" s="721" t="n">
        <v>461575.2927788924</v>
      </c>
      <c r="AK94" s="961" t="n">
        <v>6.251334105029034</v>
      </c>
      <c r="AL94" s="721" t="n">
        <v>7383628.598694911</v>
      </c>
      <c r="AM94" s="961" t="n">
        <v>83.54649395632136</v>
      </c>
      <c r="AN94" s="721" t="n">
        <v>1454119.401305089</v>
      </c>
      <c r="AO94" s="962" t="n">
        <v>16.45350604367864</v>
      </c>
      <c r="AP94" s="718" t="n">
        <v>9722797.252237553</v>
      </c>
      <c r="AQ94" s="961" t="n">
        <v>80.77403503203449</v>
      </c>
      <c r="AR94" s="721" t="n">
        <v>436980.5379860707</v>
      </c>
      <c r="AS94" s="961" t="n">
        <v>4.301083616283033</v>
      </c>
      <c r="AT94" s="721" t="n">
        <v>10159777.79022362</v>
      </c>
      <c r="AU94" s="961" t="n">
        <v>84.40433610361976</v>
      </c>
      <c r="AV94" s="721" t="n">
        <v>1877255.209776378</v>
      </c>
      <c r="AW94" s="962" t="n">
        <v>15.59566389638024</v>
      </c>
      <c r="AX94" s="718" t="n">
        <v>5831204.54224653</v>
      </c>
      <c r="AY94" s="961" t="n">
        <v>59.61876961488434</v>
      </c>
      <c r="AZ94" s="721" t="n">
        <v>262379.9467122303</v>
      </c>
      <c r="BA94" s="961" t="n">
        <v>4.305839152433979</v>
      </c>
      <c r="BB94" s="721" t="n">
        <v>6093584.488958761</v>
      </c>
      <c r="BC94" s="961" t="n">
        <v>62.30136623472021</v>
      </c>
      <c r="BD94" s="721" t="n">
        <v>3687235.51104124</v>
      </c>
      <c r="BE94" s="962" t="n">
        <v>37.69863376527979</v>
      </c>
      <c r="BF94" s="718" t="n">
        <v>426592.3074878011</v>
      </c>
      <c r="BG94" s="961" t="n">
        <v>4.824666222732834</v>
      </c>
      <c r="BH94" s="717" t="n">
        <v>13136.34070898444</v>
      </c>
      <c r="BI94" s="963" t="n">
        <v>2.987374318878974</v>
      </c>
      <c r="BJ94" s="721" t="n">
        <v>439728.6481967855</v>
      </c>
      <c r="BK94" s="961" t="n">
        <v>4.973235379270566</v>
      </c>
      <c r="BL94" s="721" t="n">
        <v>8402174.351803213</v>
      </c>
      <c r="BM94" s="962" t="n">
        <v>95.02676462072944</v>
      </c>
    </row>
    <row r="95">
      <c r="A95" s="722" t="inlineStr">
        <is>
          <t>Aug-Oct 1998</t>
        </is>
      </c>
      <c r="B95" s="721" t="n">
        <v>26878358.19572541</v>
      </c>
      <c r="C95" s="961" t="n">
        <v>58.73708428157833</v>
      </c>
      <c r="D95" s="721" t="n">
        <v>1781861.96947912</v>
      </c>
      <c r="E95" s="961" t="n">
        <v>6.217195678218908</v>
      </c>
      <c r="F95" s="721" t="n">
        <v>28660220.16520452</v>
      </c>
      <c r="G95" s="961" t="n">
        <v>62.63097452283863</v>
      </c>
      <c r="H95" s="721" t="n">
        <v>17100236.83479547</v>
      </c>
      <c r="I95" s="962" t="n">
        <v>37.36902547716137</v>
      </c>
      <c r="J95" s="718" t="n">
        <v>26449907.95760721</v>
      </c>
      <c r="K95" s="961" t="n">
        <v>71.64606460234958</v>
      </c>
      <c r="L95" s="721" t="n">
        <v>1769819.382323978</v>
      </c>
      <c r="M95" s="961" t="n">
        <v>6.271567974434912</v>
      </c>
      <c r="N95" s="721" t="n">
        <v>28219727.33993119</v>
      </c>
      <c r="O95" s="961" t="n">
        <v>76.44005458536597</v>
      </c>
      <c r="P95" s="721" t="n">
        <v>8697733.660068806</v>
      </c>
      <c r="Q95" s="962" t="n">
        <v>23.55994541463403</v>
      </c>
      <c r="R95" s="718" t="n">
        <v>702306.5921770462</v>
      </c>
      <c r="S95" s="961" t="n">
        <v>48.62669424510215</v>
      </c>
      <c r="T95" s="721" t="n">
        <v>168380.2965499587</v>
      </c>
      <c r="U95" s="961" t="n">
        <v>19.3387885737134</v>
      </c>
      <c r="V95" s="721" t="n">
        <v>870686.8887270049</v>
      </c>
      <c r="W95" s="961" t="n">
        <v>60.28510282112529</v>
      </c>
      <c r="X95" s="721" t="n">
        <v>573595.1112729951</v>
      </c>
      <c r="Y95" s="962" t="n">
        <v>39.71489717887471</v>
      </c>
      <c r="Z95" s="718" t="n">
        <v>3211580.546561801</v>
      </c>
      <c r="AA95" s="961" t="n">
        <v>66.88482492009636</v>
      </c>
      <c r="AB95" s="721" t="n">
        <v>438215.1917326942</v>
      </c>
      <c r="AC95" s="961" t="n">
        <v>12.00656757677806</v>
      </c>
      <c r="AD95" s="721" t="n">
        <v>3649795.738294495</v>
      </c>
      <c r="AE95" s="961" t="n">
        <v>76.01115569443918</v>
      </c>
      <c r="AF95" s="721" t="n">
        <v>1151862.261705506</v>
      </c>
      <c r="AG95" s="962" t="n">
        <v>23.98884430556082</v>
      </c>
      <c r="AH95" s="718" t="n">
        <v>6925412.977319788</v>
      </c>
      <c r="AI95" s="961" t="n">
        <v>78.47751345165776</v>
      </c>
      <c r="AJ95" s="721" t="n">
        <v>454831.2485764517</v>
      </c>
      <c r="AK95" s="961" t="n">
        <v>6.162821102593227</v>
      </c>
      <c r="AL95" s="721" t="n">
        <v>7380244.22589624</v>
      </c>
      <c r="AM95" s="961" t="n">
        <v>83.63157798835589</v>
      </c>
      <c r="AN95" s="721" t="n">
        <v>1444465.774103759</v>
      </c>
      <c r="AO95" s="962" t="n">
        <v>16.36842201164411</v>
      </c>
      <c r="AP95" s="718" t="n">
        <v>9739130.597281855</v>
      </c>
      <c r="AQ95" s="961" t="n">
        <v>80.83023378108915</v>
      </c>
      <c r="AR95" s="721" t="n">
        <v>447279.3887682817</v>
      </c>
      <c r="AS95" s="961" t="n">
        <v>4.39094233769122</v>
      </c>
      <c r="AT95" s="721" t="n">
        <v>10186409.98605014</v>
      </c>
      <c r="AU95" s="961" t="n">
        <v>84.54244373643087</v>
      </c>
      <c r="AV95" s="721" t="n">
        <v>1862461.013949864</v>
      </c>
      <c r="AW95" s="962" t="n">
        <v>15.45755626356913</v>
      </c>
      <c r="AX95" s="718" t="n">
        <v>5871477.244266726</v>
      </c>
      <c r="AY95" s="961" t="n">
        <v>59.92562971672337</v>
      </c>
      <c r="AZ95" s="721" t="n">
        <v>261113.2566965912</v>
      </c>
      <c r="BA95" s="961" t="n">
        <v>4.257797037900624</v>
      </c>
      <c r="BB95" s="721" t="n">
        <v>6132590.500963317</v>
      </c>
      <c r="BC95" s="961" t="n">
        <v>62.59061089334408</v>
      </c>
      <c r="BD95" s="721" t="n">
        <v>3665349.499036683</v>
      </c>
      <c r="BE95" s="962" t="n">
        <v>37.40938910665592</v>
      </c>
      <c r="BF95" s="718" t="n">
        <v>428450.2381181938</v>
      </c>
      <c r="BG95" s="961" t="n">
        <v>4.845080085054814</v>
      </c>
      <c r="BH95" s="717" t="n">
        <v>12042.58715514227</v>
      </c>
      <c r="BI95" s="963" t="n">
        <v>2.733889512881297</v>
      </c>
      <c r="BJ95" s="721" t="n">
        <v>440492.8252733361</v>
      </c>
      <c r="BK95" s="961" t="n">
        <v>4.981262292477981</v>
      </c>
      <c r="BL95" s="721" t="n">
        <v>8402503.174726665</v>
      </c>
      <c r="BM95" s="962" t="n">
        <v>95.01873770752202</v>
      </c>
    </row>
    <row r="96">
      <c r="A96" s="722" t="inlineStr">
        <is>
          <t>Sep-Nov 1998</t>
        </is>
      </c>
      <c r="B96" s="721" t="n">
        <v>26938697.03663066</v>
      </c>
      <c r="C96" s="961" t="n">
        <v>58.84577588485403</v>
      </c>
      <c r="D96" s="721" t="n">
        <v>1767649.238898257</v>
      </c>
      <c r="E96" s="961" t="n">
        <v>6.1576949637966</v>
      </c>
      <c r="F96" s="721" t="n">
        <v>28706346.27552891</v>
      </c>
      <c r="G96" s="961" t="n">
        <v>62.70708702450556</v>
      </c>
      <c r="H96" s="721" t="n">
        <v>17072125.72447108</v>
      </c>
      <c r="I96" s="962" t="n">
        <v>37.29291297549444</v>
      </c>
      <c r="J96" s="718" t="n">
        <v>26509837.50592801</v>
      </c>
      <c r="K96" s="961" t="n">
        <v>71.77586187588329</v>
      </c>
      <c r="L96" s="721" t="n">
        <v>1755250.404829101</v>
      </c>
      <c r="M96" s="961" t="n">
        <v>6.209959121199439</v>
      </c>
      <c r="N96" s="721" t="n">
        <v>28265087.91075711</v>
      </c>
      <c r="O96" s="961" t="n">
        <v>76.52823391839127</v>
      </c>
      <c r="P96" s="721" t="n">
        <v>8669108.08924289</v>
      </c>
      <c r="Q96" s="962" t="n">
        <v>23.47176608160873</v>
      </c>
      <c r="R96" s="718" t="n">
        <v>700338.0692383575</v>
      </c>
      <c r="S96" s="961" t="n">
        <v>48.52829768952984</v>
      </c>
      <c r="T96" s="721" t="n">
        <v>170444.5945322078</v>
      </c>
      <c r="U96" s="961" t="n">
        <v>19.57372391799439</v>
      </c>
      <c r="V96" s="721" t="n">
        <v>870782.6637705653</v>
      </c>
      <c r="W96" s="961" t="n">
        <v>60.33885945440093</v>
      </c>
      <c r="X96" s="721" t="n">
        <v>572371.3362294346</v>
      </c>
      <c r="Y96" s="962" t="n">
        <v>39.66114054559907</v>
      </c>
      <c r="Z96" s="718" t="n">
        <v>3201399.806797317</v>
      </c>
      <c r="AA96" s="961" t="n">
        <v>66.65244967228239</v>
      </c>
      <c r="AB96" s="721" t="n">
        <v>444663.3094633849</v>
      </c>
      <c r="AC96" s="961" t="n">
        <v>12.19571069629258</v>
      </c>
      <c r="AD96" s="721" t="n">
        <v>3646063.116260702</v>
      </c>
      <c r="AE96" s="961" t="n">
        <v>75.91024333872501</v>
      </c>
      <c r="AF96" s="721" t="n">
        <v>1157060.883739299</v>
      </c>
      <c r="AG96" s="962" t="n">
        <v>24.08975666127499</v>
      </c>
      <c r="AH96" s="718" t="n">
        <v>6935261.485439554</v>
      </c>
      <c r="AI96" s="961" t="n">
        <v>78.7009051163822</v>
      </c>
      <c r="AJ96" s="721" t="n">
        <v>433289.0570590433</v>
      </c>
      <c r="AK96" s="961" t="n">
        <v>5.880248151383645</v>
      </c>
      <c r="AL96" s="721" t="n">
        <v>7368550.542498598</v>
      </c>
      <c r="AM96" s="961" t="n">
        <v>83.61784170762154</v>
      </c>
      <c r="AN96" s="721" t="n">
        <v>1443624.457501403</v>
      </c>
      <c r="AO96" s="962" t="n">
        <v>16.38215829237846</v>
      </c>
      <c r="AP96" s="718" t="n">
        <v>9766708.702106236</v>
      </c>
      <c r="AQ96" s="961" t="n">
        <v>80.97787159650836</v>
      </c>
      <c r="AR96" s="721" t="n">
        <v>447327.5949925589</v>
      </c>
      <c r="AS96" s="961" t="n">
        <v>4.379537941524824</v>
      </c>
      <c r="AT96" s="721" t="n">
        <v>10214036.29709879</v>
      </c>
      <c r="AU96" s="961" t="n">
        <v>84.68676039965969</v>
      </c>
      <c r="AV96" s="721" t="n">
        <v>1846923.702901205</v>
      </c>
      <c r="AW96" s="962" t="n">
        <v>15.31323960034031</v>
      </c>
      <c r="AX96" s="718" t="n">
        <v>5906129.442346543</v>
      </c>
      <c r="AY96" s="961" t="n">
        <v>60.17585352978811</v>
      </c>
      <c r="AZ96" s="721" t="n">
        <v>259525.8487819063</v>
      </c>
      <c r="BA96" s="961" t="n">
        <v>4.209217618041819</v>
      </c>
      <c r="BB96" s="721" t="n">
        <v>6165655.291128449</v>
      </c>
      <c r="BC96" s="961" t="n">
        <v>62.82008773019688</v>
      </c>
      <c r="BD96" s="721" t="n">
        <v>3649127.708871549</v>
      </c>
      <c r="BE96" s="962" t="n">
        <v>37.17991226980312</v>
      </c>
      <c r="BF96" s="718" t="n">
        <v>428859.530702649</v>
      </c>
      <c r="BG96" s="961" t="n">
        <v>4.849006642292134</v>
      </c>
      <c r="BH96" s="717" t="n">
        <v>12398.83406915556</v>
      </c>
      <c r="BI96" s="963" t="n">
        <v>2.809880799782136</v>
      </c>
      <c r="BJ96" s="721" t="n">
        <v>441258.3647718045</v>
      </c>
      <c r="BK96" s="961" t="n">
        <v>4.989197134641711</v>
      </c>
      <c r="BL96" s="721" t="n">
        <v>8403017.635228196</v>
      </c>
      <c r="BM96" s="962" t="n">
        <v>95.01080286535829</v>
      </c>
    </row>
    <row r="97">
      <c r="A97" s="722" t="inlineStr">
        <is>
          <t>Oct-Dec 1998</t>
        </is>
      </c>
      <c r="B97" s="721" t="n">
        <v>26955075.7201851</v>
      </c>
      <c r="C97" s="961" t="n">
        <v>58.85893153266873</v>
      </c>
      <c r="D97" s="721" t="n">
        <v>1764261.299793869</v>
      </c>
      <c r="E97" s="961" t="n">
        <v>6.143112908792212</v>
      </c>
      <c r="F97" s="721" t="n">
        <v>28719337.01997897</v>
      </c>
      <c r="G97" s="961" t="n">
        <v>62.71136126161002</v>
      </c>
      <c r="H97" s="721" t="n">
        <v>17076729.98002103</v>
      </c>
      <c r="I97" s="962" t="n">
        <v>37.28863873838998</v>
      </c>
      <c r="J97" s="718" t="n">
        <v>26524133.3941805</v>
      </c>
      <c r="K97" s="961" t="n">
        <v>71.78234663327224</v>
      </c>
      <c r="L97" s="721" t="n">
        <v>1753813.541904</v>
      </c>
      <c r="M97" s="961" t="n">
        <v>6.202054010031469</v>
      </c>
      <c r="N97" s="721" t="n">
        <v>28277946.9360845</v>
      </c>
      <c r="O97" s="961" t="n">
        <v>76.52869780426661</v>
      </c>
      <c r="P97" s="721" t="n">
        <v>8672828.063915499</v>
      </c>
      <c r="Q97" s="962" t="n">
        <v>23.47130219573339</v>
      </c>
      <c r="R97" s="718" t="n">
        <v>697337.6306029086</v>
      </c>
      <c r="S97" s="961" t="n">
        <v>48.35926020516789</v>
      </c>
      <c r="T97" s="721" t="n">
        <v>174618.1126611462</v>
      </c>
      <c r="U97" s="961" t="n">
        <v>20.02602930367608</v>
      </c>
      <c r="V97" s="721" t="n">
        <v>871955.7432640546</v>
      </c>
      <c r="W97" s="961" t="n">
        <v>60.46874974958666</v>
      </c>
      <c r="X97" s="721" t="n">
        <v>570038.2567359451</v>
      </c>
      <c r="Y97" s="962" t="n">
        <v>39.53125025041334</v>
      </c>
      <c r="Z97" s="718" t="n">
        <v>3193110.747153046</v>
      </c>
      <c r="AA97" s="961" t="n">
        <v>66.46077820214212</v>
      </c>
      <c r="AB97" s="721" t="n">
        <v>440177.811364587</v>
      </c>
      <c r="AC97" s="961" t="n">
        <v>12.11513493286032</v>
      </c>
      <c r="AD97" s="721" t="n">
        <v>3633288.558517633</v>
      </c>
      <c r="AE97" s="961" t="n">
        <v>75.62255247404588</v>
      </c>
      <c r="AF97" s="721" t="n">
        <v>1171215.441482367</v>
      </c>
      <c r="AG97" s="962" t="n">
        <v>24.37744752595412</v>
      </c>
      <c r="AH97" s="718" t="n">
        <v>6925565.577471161</v>
      </c>
      <c r="AI97" s="961" t="n">
        <v>78.70465308766563</v>
      </c>
      <c r="AJ97" s="721" t="n">
        <v>423652.4450634393</v>
      </c>
      <c r="AK97" s="961" t="n">
        <v>5.764592147959299</v>
      </c>
      <c r="AL97" s="721" t="n">
        <v>7349218.022534601</v>
      </c>
      <c r="AM97" s="961" t="n">
        <v>83.51919398623505</v>
      </c>
      <c r="AN97" s="721" t="n">
        <v>1450217.977465399</v>
      </c>
      <c r="AO97" s="962" t="n">
        <v>16.48080601376495</v>
      </c>
      <c r="AP97" s="718" t="n">
        <v>9788052.658534449</v>
      </c>
      <c r="AQ97" s="961" t="n">
        <v>81.07173019240143</v>
      </c>
      <c r="AR97" s="721" t="n">
        <v>450448.7717018726</v>
      </c>
      <c r="AS97" s="961" t="n">
        <v>4.39955763810911</v>
      </c>
      <c r="AT97" s="721" t="n">
        <v>10238501.43023632</v>
      </c>
      <c r="AU97" s="961" t="n">
        <v>84.80267265449285</v>
      </c>
      <c r="AV97" s="721" t="n">
        <v>1834822.569763679</v>
      </c>
      <c r="AW97" s="962" t="n">
        <v>15.19732734550715</v>
      </c>
      <c r="AX97" s="718" t="n">
        <v>5920066.780418936</v>
      </c>
      <c r="AY97" s="961" t="n">
        <v>60.21519141368454</v>
      </c>
      <c r="AZ97" s="721" t="n">
        <v>264916.4011129547</v>
      </c>
      <c r="BA97" s="961" t="n">
        <v>4.283219425785736</v>
      </c>
      <c r="BB97" s="721" t="n">
        <v>6184983.181531891</v>
      </c>
      <c r="BC97" s="961" t="n">
        <v>62.90975422746959</v>
      </c>
      <c r="BD97" s="721" t="n">
        <v>3646533.818468109</v>
      </c>
      <c r="BE97" s="962" t="n">
        <v>37.09024577253041</v>
      </c>
      <c r="BF97" s="718" t="n">
        <v>430942.3260045974</v>
      </c>
      <c r="BG97" s="961" t="n">
        <v>4.871996605703886</v>
      </c>
      <c r="BH97" s="717" t="n">
        <v>10447.75788986899</v>
      </c>
      <c r="BI97" s="963" t="n">
        <v>2.367012370936494</v>
      </c>
      <c r="BJ97" s="721" t="n">
        <v>441390.0838944663</v>
      </c>
      <c r="BK97" s="961" t="n">
        <v>4.990113202531543</v>
      </c>
      <c r="BL97" s="721" t="n">
        <v>8403901.916105533</v>
      </c>
      <c r="BM97" s="962" t="n">
        <v>95.00988679746845</v>
      </c>
    </row>
    <row r="98">
      <c r="A98" s="722" t="inlineStr">
        <is>
          <t>Nov-Jan 1999</t>
        </is>
      </c>
      <c r="B98" s="721" t="n">
        <v>27000226.55811854</v>
      </c>
      <c r="C98" s="961" t="n">
        <v>58.93326781926485</v>
      </c>
      <c r="D98" s="721" t="n">
        <v>1790195.625546496</v>
      </c>
      <c r="E98" s="961" t="n">
        <v>6.218024918586319</v>
      </c>
      <c r="F98" s="721" t="n">
        <v>28790422.18366504</v>
      </c>
      <c r="G98" s="961" t="n">
        <v>62.84071941127698</v>
      </c>
      <c r="H98" s="721" t="n">
        <v>17024492.81633496</v>
      </c>
      <c r="I98" s="962" t="n">
        <v>37.15928058872302</v>
      </c>
      <c r="J98" s="718" t="n">
        <v>26564949.37245373</v>
      </c>
      <c r="K98" s="961" t="n">
        <v>71.8592837879973</v>
      </c>
      <c r="L98" s="721" t="n">
        <v>1779285.60629157</v>
      </c>
      <c r="M98" s="961" t="n">
        <v>6.277416228117696</v>
      </c>
      <c r="N98" s="721" t="n">
        <v>28344234.9787453</v>
      </c>
      <c r="O98" s="961" t="n">
        <v>76.67232474394905</v>
      </c>
      <c r="P98" s="721" t="n">
        <v>8623778.021254703</v>
      </c>
      <c r="Q98" s="962" t="n">
        <v>23.32767525605095</v>
      </c>
      <c r="R98" s="718" t="n">
        <v>690058.0300213699</v>
      </c>
      <c r="S98" s="961" t="n">
        <v>47.89202782926956</v>
      </c>
      <c r="T98" s="721" t="n">
        <v>179566.7995773035</v>
      </c>
      <c r="U98" s="961" t="n">
        <v>20.648766395064</v>
      </c>
      <c r="V98" s="721" t="n">
        <v>869624.8295986734</v>
      </c>
      <c r="W98" s="961" t="n">
        <v>60.35448430166618</v>
      </c>
      <c r="X98" s="721" t="n">
        <v>571237.1704013268</v>
      </c>
      <c r="Y98" s="962" t="n">
        <v>39.64551569833382</v>
      </c>
      <c r="Z98" s="718" t="n">
        <v>3209236.551800838</v>
      </c>
      <c r="AA98" s="961" t="n">
        <v>66.77789013237107</v>
      </c>
      <c r="AB98" s="721" t="n">
        <v>444817.6608442948</v>
      </c>
      <c r="AC98" s="961" t="n">
        <v>12.17326385867427</v>
      </c>
      <c r="AD98" s="721" t="n">
        <v>3654054.212645133</v>
      </c>
      <c r="AE98" s="961" t="n">
        <v>76.03366932014409</v>
      </c>
      <c r="AF98" s="721" t="n">
        <v>1151782.787354868</v>
      </c>
      <c r="AG98" s="962" t="n">
        <v>23.96633067985591</v>
      </c>
      <c r="AH98" s="718" t="n">
        <v>6939957.559857379</v>
      </c>
      <c r="AI98" s="961" t="n">
        <v>78.97992770740215</v>
      </c>
      <c r="AJ98" s="721" t="n">
        <v>428956.0107027008</v>
      </c>
      <c r="AK98" s="961" t="n">
        <v>5.821156763412788</v>
      </c>
      <c r="AL98" s="721" t="n">
        <v>7368913.570560079</v>
      </c>
      <c r="AM98" s="961" t="n">
        <v>83.86164555981667</v>
      </c>
      <c r="AN98" s="721" t="n">
        <v>1418075.429439923</v>
      </c>
      <c r="AO98" s="962" t="n">
        <v>16.13835444018333</v>
      </c>
      <c r="AP98" s="718" t="n">
        <v>9793341.442591611</v>
      </c>
      <c r="AQ98" s="961" t="n">
        <v>81.03363844148456</v>
      </c>
      <c r="AR98" s="721" t="n">
        <v>454367.5696441254</v>
      </c>
      <c r="AS98" s="961" t="n">
        <v>4.433845351205932</v>
      </c>
      <c r="AT98" s="721" t="n">
        <v>10247709.01223573</v>
      </c>
      <c r="AU98" s="961" t="n">
        <v>84.7932395514745</v>
      </c>
      <c r="AV98" s="721" t="n">
        <v>1837816.987764265</v>
      </c>
      <c r="AW98" s="962" t="n">
        <v>15.2067604485255</v>
      </c>
      <c r="AX98" s="718" t="n">
        <v>5932355.788182535</v>
      </c>
      <c r="AY98" s="961" t="n">
        <v>60.23430662137115</v>
      </c>
      <c r="AZ98" s="721" t="n">
        <v>271577.5655231455</v>
      </c>
      <c r="BA98" s="961" t="n">
        <v>4.377506172933485</v>
      </c>
      <c r="BB98" s="721" t="n">
        <v>6203933.353705681</v>
      </c>
      <c r="BC98" s="961" t="n">
        <v>62.99177548151486</v>
      </c>
      <c r="BD98" s="721" t="n">
        <v>3644865.646294321</v>
      </c>
      <c r="BE98" s="962" t="n">
        <v>37.00822451848514</v>
      </c>
      <c r="BF98" s="718" t="n">
        <v>435277.1856648173</v>
      </c>
      <c r="BG98" s="961" t="n">
        <v>4.920108594678875</v>
      </c>
      <c r="BH98" s="717" t="n">
        <v>10910.01925492594</v>
      </c>
      <c r="BI98" s="963" t="n">
        <v>2.445166319121221</v>
      </c>
      <c r="BJ98" s="721" t="n">
        <v>446187.2049197432</v>
      </c>
      <c r="BK98" s="961" t="n">
        <v>5.043428817452067</v>
      </c>
      <c r="BL98" s="721" t="n">
        <v>8400714.795080258</v>
      </c>
      <c r="BM98" s="962" t="n">
        <v>94.95657118254793</v>
      </c>
    </row>
    <row r="99">
      <c r="A99" s="722" t="inlineStr">
        <is>
          <t>Dec-Feb 1999</t>
        </is>
      </c>
      <c r="B99" s="721" t="n">
        <v>27018057.79663466</v>
      </c>
      <c r="C99" s="961" t="n">
        <v>58.94878083790971</v>
      </c>
      <c r="D99" s="721" t="n">
        <v>1794205.583095832</v>
      </c>
      <c r="E99" s="961" t="n">
        <v>6.227228869350337</v>
      </c>
      <c r="F99" s="721" t="n">
        <v>28812263.37973049</v>
      </c>
      <c r="G99" s="961" t="n">
        <v>62.86343053227984</v>
      </c>
      <c r="H99" s="721" t="n">
        <v>17020843.62026951</v>
      </c>
      <c r="I99" s="962" t="n">
        <v>37.13656946772016</v>
      </c>
      <c r="J99" s="718" t="n">
        <v>26578827.53179168</v>
      </c>
      <c r="K99" s="961" t="n">
        <v>71.86377383324484</v>
      </c>
      <c r="L99" s="721" t="n">
        <v>1783599.385530495</v>
      </c>
      <c r="M99" s="961" t="n">
        <v>6.288599317434196</v>
      </c>
      <c r="N99" s="721" t="n">
        <v>28362426.91732217</v>
      </c>
      <c r="O99" s="961" t="n">
        <v>76.68626582231256</v>
      </c>
      <c r="P99" s="721" t="n">
        <v>8622588.082677824</v>
      </c>
      <c r="Q99" s="962" t="n">
        <v>23.31373417768744</v>
      </c>
      <c r="R99" s="718" t="n">
        <v>683724.0238073675</v>
      </c>
      <c r="S99" s="961" t="n">
        <v>47.48973931274389</v>
      </c>
      <c r="T99" s="721" t="n">
        <v>180032.9608021223</v>
      </c>
      <c r="U99" s="961" t="n">
        <v>20.84301070902672</v>
      </c>
      <c r="V99" s="721" t="n">
        <v>863756.9846094898</v>
      </c>
      <c r="W99" s="961" t="n">
        <v>59.99437287612884</v>
      </c>
      <c r="X99" s="721" t="n">
        <v>575973.0153905102</v>
      </c>
      <c r="Y99" s="962" t="n">
        <v>40.00562712387116</v>
      </c>
      <c r="Z99" s="718" t="n">
        <v>3222180.785859331</v>
      </c>
      <c r="AA99" s="961" t="n">
        <v>67.02497540494751</v>
      </c>
      <c r="AB99" s="721" t="n">
        <v>438357.606907961</v>
      </c>
      <c r="AC99" s="961" t="n">
        <v>11.97522221796919</v>
      </c>
      <c r="AD99" s="721" t="n">
        <v>3660538.392767292</v>
      </c>
      <c r="AE99" s="961" t="n">
        <v>76.14330543488161</v>
      </c>
      <c r="AF99" s="721" t="n">
        <v>1146894.607232708</v>
      </c>
      <c r="AG99" s="962" t="n">
        <v>23.85669456511839</v>
      </c>
      <c r="AH99" s="718" t="n">
        <v>6952085.756920172</v>
      </c>
      <c r="AI99" s="961" t="n">
        <v>79.2344279477097</v>
      </c>
      <c r="AJ99" s="721" t="n">
        <v>422813.4040805876</v>
      </c>
      <c r="AK99" s="961" t="n">
        <v>5.733141495906402</v>
      </c>
      <c r="AL99" s="721" t="n">
        <v>7374899.161000758</v>
      </c>
      <c r="AM99" s="961" t="n">
        <v>84.05332394127559</v>
      </c>
      <c r="AN99" s="721" t="n">
        <v>1399172.838999241</v>
      </c>
      <c r="AO99" s="962" t="n">
        <v>15.94667605872441</v>
      </c>
      <c r="AP99" s="718" t="n">
        <v>9784276.312849069</v>
      </c>
      <c r="AQ99" s="961" t="n">
        <v>80.87615158137646</v>
      </c>
      <c r="AR99" s="721" t="n">
        <v>468944.6484393938</v>
      </c>
      <c r="AS99" s="961" t="n">
        <v>4.573632522013495</v>
      </c>
      <c r="AT99" s="721" t="n">
        <v>10253220.96128846</v>
      </c>
      <c r="AU99" s="961" t="n">
        <v>84.75241562562196</v>
      </c>
      <c r="AV99" s="721" t="n">
        <v>1844630.038711537</v>
      </c>
      <c r="AW99" s="962" t="n">
        <v>15.24758437437804</v>
      </c>
      <c r="AX99" s="718" t="n">
        <v>5936560.652355742</v>
      </c>
      <c r="AY99" s="961" t="n">
        <v>60.17234314534132</v>
      </c>
      <c r="AZ99" s="721" t="n">
        <v>273450.7653004301</v>
      </c>
      <c r="BA99" s="961" t="n">
        <v>4.403385870160572</v>
      </c>
      <c r="BB99" s="721" t="n">
        <v>6210011.417656172</v>
      </c>
      <c r="BC99" s="961" t="n">
        <v>62.94401082408127</v>
      </c>
      <c r="BD99" s="721" t="n">
        <v>3655917.582343828</v>
      </c>
      <c r="BE99" s="962" t="n">
        <v>37.05598917591873</v>
      </c>
      <c r="BF99" s="718" t="n">
        <v>439230.2648429758</v>
      </c>
      <c r="BG99" s="961" t="n">
        <v>4.964124071528367</v>
      </c>
      <c r="BH99" s="717" t="n">
        <v>10606.19756533753</v>
      </c>
      <c r="BI99" s="963" t="n">
        <v>2.357789652833957</v>
      </c>
      <c r="BJ99" s="721" t="n">
        <v>449836.4624083133</v>
      </c>
      <c r="BK99" s="961" t="n">
        <v>5.083993954948856</v>
      </c>
      <c r="BL99" s="721" t="n">
        <v>8398255.537591685</v>
      </c>
      <c r="BM99" s="962" t="n">
        <v>94.91600604505115</v>
      </c>
    </row>
    <row r="100">
      <c r="A100" s="722" t="inlineStr">
        <is>
          <t>Jan-Mar 1999</t>
        </is>
      </c>
      <c r="B100" s="721" t="n">
        <v>27035943.85599292</v>
      </c>
      <c r="C100" s="961" t="n">
        <v>58.96445254860487</v>
      </c>
      <c r="D100" s="721" t="n">
        <v>1779661.601141613</v>
      </c>
      <c r="E100" s="961" t="n">
        <v>6.17603403749055</v>
      </c>
      <c r="F100" s="721" t="n">
        <v>28815605.45713453</v>
      </c>
      <c r="G100" s="961" t="n">
        <v>62.84583255856623</v>
      </c>
      <c r="H100" s="721" t="n">
        <v>17035653.54286547</v>
      </c>
      <c r="I100" s="962" t="n">
        <v>37.15416744143377</v>
      </c>
      <c r="J100" s="718" t="n">
        <v>26589183.04876994</v>
      </c>
      <c r="K100" s="961" t="n">
        <v>71.85897654368767</v>
      </c>
      <c r="L100" s="721" t="n">
        <v>1768079.611824221</v>
      </c>
      <c r="M100" s="961" t="n">
        <v>6.235015110542321</v>
      </c>
      <c r="N100" s="721" t="n">
        <v>28357262.66059416</v>
      </c>
      <c r="O100" s="961" t="n">
        <v>76.63732536021239</v>
      </c>
      <c r="P100" s="721" t="n">
        <v>8644632.339405838</v>
      </c>
      <c r="Q100" s="962" t="n">
        <v>23.36267463978761</v>
      </c>
      <c r="R100" s="718" t="n">
        <v>679559.9214887084</v>
      </c>
      <c r="S100" s="961" t="n">
        <v>47.23775082554217</v>
      </c>
      <c r="T100" s="721" t="n">
        <v>174342.0654456816</v>
      </c>
      <c r="U100" s="961" t="n">
        <v>20.4171050206348</v>
      </c>
      <c r="V100" s="721" t="n">
        <v>853901.98693439</v>
      </c>
      <c r="W100" s="961" t="n">
        <v>59.35666305905345</v>
      </c>
      <c r="X100" s="721" t="n">
        <v>584693.0130656103</v>
      </c>
      <c r="Y100" s="962" t="n">
        <v>40.64333694094655</v>
      </c>
      <c r="Z100" s="718" t="n">
        <v>3229602.542793365</v>
      </c>
      <c r="AA100" s="961" t="n">
        <v>67.16099937870229</v>
      </c>
      <c r="AB100" s="721" t="n">
        <v>430495.9181284406</v>
      </c>
      <c r="AC100" s="961" t="n">
        <v>11.76186713895175</v>
      </c>
      <c r="AD100" s="721" t="n">
        <v>3660098.460921805</v>
      </c>
      <c r="AE100" s="961" t="n">
        <v>76.11335054478444</v>
      </c>
      <c r="AF100" s="721" t="n">
        <v>1148648.539078195</v>
      </c>
      <c r="AG100" s="962" t="n">
        <v>23.88664945521556</v>
      </c>
      <c r="AH100" s="718" t="n">
        <v>6939243.495932436</v>
      </c>
      <c r="AI100" s="961" t="n">
        <v>79.20047981928036</v>
      </c>
      <c r="AJ100" s="721" t="n">
        <v>422132.8031607881</v>
      </c>
      <c r="AK100" s="961" t="n">
        <v>5.734427721250801</v>
      </c>
      <c r="AL100" s="721" t="n">
        <v>7361376.299093223</v>
      </c>
      <c r="AM100" s="961" t="n">
        <v>84.01845753938625</v>
      </c>
      <c r="AN100" s="721" t="n">
        <v>1400241.700906777</v>
      </c>
      <c r="AO100" s="962" t="n">
        <v>15.98154246061375</v>
      </c>
      <c r="AP100" s="718" t="n">
        <v>9798067.613095406</v>
      </c>
      <c r="AQ100" s="961" t="n">
        <v>80.9077293523455</v>
      </c>
      <c r="AR100" s="721" t="n">
        <v>466205.620061555</v>
      </c>
      <c r="AS100" s="961" t="n">
        <v>4.542022698261366</v>
      </c>
      <c r="AT100" s="721" t="n">
        <v>10264273.23315696</v>
      </c>
      <c r="AU100" s="961" t="n">
        <v>84.75743111191176</v>
      </c>
      <c r="AV100" s="721" t="n">
        <v>1845901.76684304</v>
      </c>
      <c r="AW100" s="962" t="n">
        <v>15.24256888808824</v>
      </c>
      <c r="AX100" s="718" t="n">
        <v>5942709.475460028</v>
      </c>
      <c r="AY100" s="961" t="n">
        <v>60.13208329920011</v>
      </c>
      <c r="AZ100" s="721" t="n">
        <v>274903.2050277555</v>
      </c>
      <c r="BA100" s="961" t="n">
        <v>4.421362654036995</v>
      </c>
      <c r="BB100" s="721" t="n">
        <v>6217612.680487784</v>
      </c>
      <c r="BC100" s="961" t="n">
        <v>62.91372734426197</v>
      </c>
      <c r="BD100" s="721" t="n">
        <v>3665147.319512217</v>
      </c>
      <c r="BE100" s="962" t="n">
        <v>37.08627265573803</v>
      </c>
      <c r="BF100" s="718" t="n">
        <v>446760.8072229776</v>
      </c>
      <c r="BG100" s="961" t="n">
        <v>5.048507522382147</v>
      </c>
      <c r="BH100" s="717" t="n">
        <v>11581.98931739192</v>
      </c>
      <c r="BI100" s="963" t="n">
        <v>2.526927313969865</v>
      </c>
      <c r="BJ100" s="721" t="n">
        <v>458342.7965403695</v>
      </c>
      <c r="BK100" s="961" t="n">
        <v>5.179386863738112</v>
      </c>
      <c r="BL100" s="721" t="n">
        <v>8391021.203459632</v>
      </c>
      <c r="BM100" s="962" t="n">
        <v>94.82061313626188</v>
      </c>
    </row>
    <row r="101">
      <c r="A101" s="722" t="inlineStr">
        <is>
          <t>Feb-Apr 1999</t>
        </is>
      </c>
      <c r="B101" s="721" t="n">
        <v>27042187.89963514</v>
      </c>
      <c r="C101" s="961" t="n">
        <v>58.95462182456754</v>
      </c>
      <c r="D101" s="721" t="n">
        <v>1773393.120210696</v>
      </c>
      <c r="E101" s="961" t="n">
        <v>6.154285485305074</v>
      </c>
      <c r="F101" s="721" t="n">
        <v>28815581.01984583</v>
      </c>
      <c r="G101" s="961" t="n">
        <v>62.82079275483174</v>
      </c>
      <c r="H101" s="721" t="n">
        <v>17053914.98015417</v>
      </c>
      <c r="I101" s="962" t="n">
        <v>37.17920724516826</v>
      </c>
      <c r="J101" s="718" t="n">
        <v>26589883.63862638</v>
      </c>
      <c r="K101" s="961" t="n">
        <v>71.82768918109372</v>
      </c>
      <c r="L101" s="721" t="n">
        <v>1763153.400038883</v>
      </c>
      <c r="M101" s="961" t="n">
        <v>6.218569804830631</v>
      </c>
      <c r="N101" s="721" t="n">
        <v>28353037.03866526</v>
      </c>
      <c r="O101" s="961" t="n">
        <v>76.5905244051114</v>
      </c>
      <c r="P101" s="721" t="n">
        <v>8665950.961334743</v>
      </c>
      <c r="Q101" s="962" t="n">
        <v>23.4094755948886</v>
      </c>
      <c r="R101" s="718" t="n">
        <v>673097.1132877606</v>
      </c>
      <c r="S101" s="961" t="n">
        <v>46.82502650747253</v>
      </c>
      <c r="T101" s="721" t="n">
        <v>176284.1791753508</v>
      </c>
      <c r="U101" s="961" t="n">
        <v>20.75442215876291</v>
      </c>
      <c r="V101" s="721" t="n">
        <v>849381.2924631113</v>
      </c>
      <c r="W101" s="961" t="n">
        <v>59.08850409455421</v>
      </c>
      <c r="X101" s="721" t="n">
        <v>588091.7075368887</v>
      </c>
      <c r="Y101" s="962" t="n">
        <v>40.91149590544579</v>
      </c>
      <c r="Z101" s="718" t="n">
        <v>3227383.136802027</v>
      </c>
      <c r="AA101" s="961" t="n">
        <v>67.09447507772592</v>
      </c>
      <c r="AB101" s="721" t="n">
        <v>417502.9592093691</v>
      </c>
      <c r="AC101" s="961" t="n">
        <v>11.45448577024789</v>
      </c>
      <c r="AD101" s="721" t="n">
        <v>3644886.096011396</v>
      </c>
      <c r="AE101" s="961" t="n">
        <v>75.7739967533912</v>
      </c>
      <c r="AF101" s="721" t="n">
        <v>1165320.903988604</v>
      </c>
      <c r="AG101" s="962" t="n">
        <v>24.2260032466088</v>
      </c>
      <c r="AH101" s="718" t="n">
        <v>6928910.863751344</v>
      </c>
      <c r="AI101" s="961" t="n">
        <v>79.19663092525171</v>
      </c>
      <c r="AJ101" s="721" t="n">
        <v>428628.458660485</v>
      </c>
      <c r="AK101" s="961" t="n">
        <v>5.825703946356605</v>
      </c>
      <c r="AL101" s="721" t="n">
        <v>7357539.32241183</v>
      </c>
      <c r="AM101" s="961" t="n">
        <v>84.09580346652112</v>
      </c>
      <c r="AN101" s="721" t="n">
        <v>1391457.67758817</v>
      </c>
      <c r="AO101" s="962" t="n">
        <v>15.90419653347888</v>
      </c>
      <c r="AP101" s="718" t="n">
        <v>9815972.543059278</v>
      </c>
      <c r="AQ101" s="961" t="n">
        <v>80.97337714832909</v>
      </c>
      <c r="AR101" s="721" t="n">
        <v>460989.3664512659</v>
      </c>
      <c r="AS101" s="961" t="n">
        <v>4.485658023356645</v>
      </c>
      <c r="AT101" s="721" t="n">
        <v>10276961.90951055</v>
      </c>
      <c r="AU101" s="961" t="n">
        <v>84.7761451030359</v>
      </c>
      <c r="AV101" s="721" t="n">
        <v>1845507.090489456</v>
      </c>
      <c r="AW101" s="962" t="n">
        <v>15.2238548969641</v>
      </c>
      <c r="AX101" s="718" t="n">
        <v>5944519.981725967</v>
      </c>
      <c r="AY101" s="961" t="n">
        <v>60.04661470077974</v>
      </c>
      <c r="AZ101" s="721" t="n">
        <v>279748.4365424119</v>
      </c>
      <c r="BA101" s="961" t="n">
        <v>4.494478993247519</v>
      </c>
      <c r="BB101" s="721" t="n">
        <v>6224268.418268378</v>
      </c>
      <c r="BC101" s="961" t="n">
        <v>62.87240158245331</v>
      </c>
      <c r="BD101" s="721" t="n">
        <v>3675573.581731624</v>
      </c>
      <c r="BE101" s="962" t="n">
        <v>37.12759841754669</v>
      </c>
      <c r="BF101" s="718" t="n">
        <v>452304.2610087586</v>
      </c>
      <c r="BG101" s="961" t="n">
        <v>5.110489262410232</v>
      </c>
      <c r="BH101" s="717" t="n">
        <v>10239.72017181305</v>
      </c>
      <c r="BI101" s="963" t="n">
        <v>2.213783032194637</v>
      </c>
      <c r="BJ101" s="721" t="n">
        <v>462543.9811805716</v>
      </c>
      <c r="BK101" s="961" t="n">
        <v>5.226185674094319</v>
      </c>
      <c r="BL101" s="721" t="n">
        <v>8387964.01881943</v>
      </c>
      <c r="BM101" s="962" t="n">
        <v>94.77381432590568</v>
      </c>
    </row>
    <row r="102">
      <c r="A102" s="722" t="inlineStr">
        <is>
          <t>Mar-May 1999</t>
        </is>
      </c>
      <c r="B102" s="721" t="n">
        <v>27058486.80534295</v>
      </c>
      <c r="C102" s="961" t="n">
        <v>58.96675190884579</v>
      </c>
      <c r="D102" s="721" t="n">
        <v>1760478.737476977</v>
      </c>
      <c r="E102" s="961" t="n">
        <v>6.108750624172178</v>
      </c>
      <c r="F102" s="721" t="n">
        <v>28818965.54281993</v>
      </c>
      <c r="G102" s="961" t="n">
        <v>62.80324556425246</v>
      </c>
      <c r="H102" s="721" t="n">
        <v>17068735.45718008</v>
      </c>
      <c r="I102" s="962" t="n">
        <v>37.19675443574754</v>
      </c>
      <c r="J102" s="718" t="n">
        <v>26596236.82806344</v>
      </c>
      <c r="K102" s="961" t="n">
        <v>71.8121526488324</v>
      </c>
      <c r="L102" s="721" t="n">
        <v>1748905.056706223</v>
      </c>
      <c r="M102" s="961" t="n">
        <v>6.170034582349155</v>
      </c>
      <c r="N102" s="721" t="n">
        <v>28345141.88476966</v>
      </c>
      <c r="O102" s="961" t="n">
        <v>76.53434841330917</v>
      </c>
      <c r="P102" s="721" t="n">
        <v>8690702.115230341</v>
      </c>
      <c r="Q102" s="962" t="n">
        <v>23.46565158669083</v>
      </c>
      <c r="R102" s="718" t="n">
        <v>674745.1532940124</v>
      </c>
      <c r="S102" s="961" t="n">
        <v>46.97526241548307</v>
      </c>
      <c r="T102" s="721" t="n">
        <v>169339.1202154024</v>
      </c>
      <c r="U102" s="961" t="n">
        <v>20.06187362209084</v>
      </c>
      <c r="V102" s="721" t="n">
        <v>844084.2735094149</v>
      </c>
      <c r="W102" s="961" t="n">
        <v>58.76452769659191</v>
      </c>
      <c r="X102" s="721" t="n">
        <v>592299.7264905851</v>
      </c>
      <c r="Y102" s="962" t="n">
        <v>41.23547230340809</v>
      </c>
      <c r="Z102" s="718" t="n">
        <v>3210009.461167312</v>
      </c>
      <c r="AA102" s="961" t="n">
        <v>66.71273769288315</v>
      </c>
      <c r="AB102" s="721" t="n">
        <v>423272.3554317775</v>
      </c>
      <c r="AC102" s="961" t="n">
        <v>11.64986303836951</v>
      </c>
      <c r="AD102" s="721" t="n">
        <v>3633281.81659909</v>
      </c>
      <c r="AE102" s="961" t="n">
        <v>75.50948984024299</v>
      </c>
      <c r="AF102" s="721" t="n">
        <v>1178407.183400911</v>
      </c>
      <c r="AG102" s="962" t="n">
        <v>24.49051015975701</v>
      </c>
      <c r="AH102" s="718" t="n">
        <v>6930054.074896924</v>
      </c>
      <c r="AI102" s="961" t="n">
        <v>79.32274783411584</v>
      </c>
      <c r="AJ102" s="721" t="n">
        <v>423407.5802586557</v>
      </c>
      <c r="AK102" s="961" t="n">
        <v>5.757935515469789</v>
      </c>
      <c r="AL102" s="721" t="n">
        <v>7353461.65515558</v>
      </c>
      <c r="AM102" s="961" t="n">
        <v>84.16915341146483</v>
      </c>
      <c r="AN102" s="721" t="n">
        <v>1383066.344844421</v>
      </c>
      <c r="AO102" s="962" t="n">
        <v>15.83084658853517</v>
      </c>
      <c r="AP102" s="718" t="n">
        <v>9832315.433554057</v>
      </c>
      <c r="AQ102" s="961" t="n">
        <v>81.0271012088</v>
      </c>
      <c r="AR102" s="721" t="n">
        <v>455773.4694715316</v>
      </c>
      <c r="AS102" s="961" t="n">
        <v>4.430108193733579</v>
      </c>
      <c r="AT102" s="721" t="n">
        <v>10288088.90302559</v>
      </c>
      <c r="AU102" s="961" t="n">
        <v>84.78308353958724</v>
      </c>
      <c r="AV102" s="721" t="n">
        <v>1846512.096974412</v>
      </c>
      <c r="AW102" s="962" t="n">
        <v>15.21691646041276</v>
      </c>
      <c r="AX102" s="718" t="n">
        <v>5949112.705151133</v>
      </c>
      <c r="AY102" s="961" t="n">
        <v>59.99120171073165</v>
      </c>
      <c r="AZ102" s="721" t="n">
        <v>277112.5313288559</v>
      </c>
      <c r="BA102" s="961" t="n">
        <v>4.450730913254306</v>
      </c>
      <c r="BB102" s="721" t="n">
        <v>6226225.236479989</v>
      </c>
      <c r="BC102" s="961" t="n">
        <v>62.78562074218258</v>
      </c>
      <c r="BD102" s="721" t="n">
        <v>3690416.763520012</v>
      </c>
      <c r="BE102" s="962" t="n">
        <v>37.21437925781742</v>
      </c>
      <c r="BF102" s="718" t="n">
        <v>462249.977279512</v>
      </c>
      <c r="BG102" s="961" t="n">
        <v>5.222067835929931</v>
      </c>
      <c r="BH102" s="717" t="n">
        <v>11573.68077075391</v>
      </c>
      <c r="BI102" s="963" t="n">
        <v>2.442613528074638</v>
      </c>
      <c r="BJ102" s="721" t="n">
        <v>473823.658050266</v>
      </c>
      <c r="BK102" s="961" t="n">
        <v>5.352816454787577</v>
      </c>
      <c r="BL102" s="721" t="n">
        <v>8378033.341949735</v>
      </c>
      <c r="BM102" s="962" t="n">
        <v>94.64718354521243</v>
      </c>
    </row>
    <row r="103">
      <c r="A103" s="722" t="inlineStr">
        <is>
          <t>Apr-Jun 1999</t>
        </is>
      </c>
      <c r="B103" s="721" t="n">
        <v>27095401.19673165</v>
      </c>
      <c r="C103" s="961" t="n">
        <v>59.02457897109591</v>
      </c>
      <c r="D103" s="721" t="n">
        <v>1743226.617207337</v>
      </c>
      <c r="E103" s="961" t="n">
        <v>6.044762699717491</v>
      </c>
      <c r="F103" s="721" t="n">
        <v>28838627.81393898</v>
      </c>
      <c r="G103" s="961" t="n">
        <v>62.82202106781166</v>
      </c>
      <c r="H103" s="721" t="n">
        <v>17066657.18606102</v>
      </c>
      <c r="I103" s="962" t="n">
        <v>37.17797893218834</v>
      </c>
      <c r="J103" s="718" t="n">
        <v>26635915.44490755</v>
      </c>
      <c r="K103" s="961" t="n">
        <v>71.88729260117626</v>
      </c>
      <c r="L103" s="721" t="n">
        <v>1732568.555041114</v>
      </c>
      <c r="M103" s="961" t="n">
        <v>6.107370965061967</v>
      </c>
      <c r="N103" s="721" t="n">
        <v>28368483.99994867</v>
      </c>
      <c r="O103" s="961" t="n">
        <v>76.56329718323951</v>
      </c>
      <c r="P103" s="721" t="n">
        <v>8683844.000051335</v>
      </c>
      <c r="Q103" s="962" t="n">
        <v>23.43670281676049</v>
      </c>
      <c r="R103" s="718" t="n">
        <v>664089.7692331137</v>
      </c>
      <c r="S103" s="961" t="n">
        <v>46.27261541736673</v>
      </c>
      <c r="T103" s="721" t="n">
        <v>171830.3069686829</v>
      </c>
      <c r="U103" s="961" t="n">
        <v>20.55582966130388</v>
      </c>
      <c r="V103" s="721" t="n">
        <v>835920.0762017966</v>
      </c>
      <c r="W103" s="961" t="n">
        <v>58.24545113894657</v>
      </c>
      <c r="X103" s="721" t="n">
        <v>599247.9237982035</v>
      </c>
      <c r="Y103" s="962" t="n">
        <v>41.75454886105343</v>
      </c>
      <c r="Z103" s="718" t="n">
        <v>3212393.676195557</v>
      </c>
      <c r="AA103" s="961" t="n">
        <v>66.74236958723401</v>
      </c>
      <c r="AB103" s="721" t="n">
        <v>419156.0171639011</v>
      </c>
      <c r="AC103" s="961" t="n">
        <v>11.54207026081337</v>
      </c>
      <c r="AD103" s="721" t="n">
        <v>3631549.693359459</v>
      </c>
      <c r="AE103" s="961" t="n">
        <v>75.45097402123275</v>
      </c>
      <c r="AF103" s="721" t="n">
        <v>1181575.306640542</v>
      </c>
      <c r="AG103" s="962" t="n">
        <v>24.54902597876725</v>
      </c>
      <c r="AH103" s="718" t="n">
        <v>6927591.871441741</v>
      </c>
      <c r="AI103" s="961" t="n">
        <v>79.41277705626203</v>
      </c>
      <c r="AJ103" s="721" t="n">
        <v>423093.9490339872</v>
      </c>
      <c r="AK103" s="961" t="n">
        <v>5.755843187521856</v>
      </c>
      <c r="AL103" s="721" t="n">
        <v>7350685.820475727</v>
      </c>
      <c r="AM103" s="961" t="n">
        <v>84.2628124036095</v>
      </c>
      <c r="AN103" s="721" t="n">
        <v>1372837.179524272</v>
      </c>
      <c r="AO103" s="962" t="n">
        <v>15.7371875963905</v>
      </c>
      <c r="AP103" s="718" t="n">
        <v>9865598.312475912</v>
      </c>
      <c r="AQ103" s="961" t="n">
        <v>81.2195774358111</v>
      </c>
      <c r="AR103" s="721" t="n">
        <v>445790.1061002476</v>
      </c>
      <c r="AS103" s="961" t="n">
        <v>4.323279155085928</v>
      </c>
      <c r="AT103" s="721" t="n">
        <v>10311388.41857616</v>
      </c>
      <c r="AU103" s="961" t="n">
        <v>84.88959144770742</v>
      </c>
      <c r="AV103" s="721" t="n">
        <v>1835434.581423841</v>
      </c>
      <c r="AW103" s="962" t="n">
        <v>15.11040855229258</v>
      </c>
      <c r="AX103" s="718" t="n">
        <v>5966241.815561229</v>
      </c>
      <c r="AY103" s="961" t="n">
        <v>60.0606865743555</v>
      </c>
      <c r="AZ103" s="721" t="n">
        <v>272698.1757742952</v>
      </c>
      <c r="BA103" s="961" t="n">
        <v>4.370905572950073</v>
      </c>
      <c r="BB103" s="721" t="n">
        <v>6238939.991335524</v>
      </c>
      <c r="BC103" s="961" t="n">
        <v>62.80587193071501</v>
      </c>
      <c r="BD103" s="721" t="n">
        <v>3694749.008664476</v>
      </c>
      <c r="BE103" s="962" t="n">
        <v>37.19412806928499</v>
      </c>
      <c r="BF103" s="718" t="n">
        <v>459485.7518240946</v>
      </c>
      <c r="BG103" s="961" t="n">
        <v>5.190195228826872</v>
      </c>
      <c r="BH103" s="717" t="n">
        <v>10658.0621662233</v>
      </c>
      <c r="BI103" s="963" t="n">
        <v>2.26697913469575</v>
      </c>
      <c r="BJ103" s="721" t="n">
        <v>470143.8139903179</v>
      </c>
      <c r="BK103" s="961" t="n">
        <v>5.310585084625599</v>
      </c>
      <c r="BL103" s="721" t="n">
        <v>8382813.186009682</v>
      </c>
      <c r="BM103" s="962" t="n">
        <v>94.6894149153744</v>
      </c>
    </row>
    <row r="104">
      <c r="A104" s="722" t="inlineStr">
        <is>
          <t>May-Jul 1999</t>
        </is>
      </c>
      <c r="B104" s="721" t="n">
        <v>27115325.19630043</v>
      </c>
      <c r="C104" s="961" t="n">
        <v>59.04440878104369</v>
      </c>
      <c r="D104" s="721" t="n">
        <v>1723053.731602481</v>
      </c>
      <c r="E104" s="961" t="n">
        <v>5.974863344122719</v>
      </c>
      <c r="F104" s="721" t="n">
        <v>28838378.92790291</v>
      </c>
      <c r="G104" s="961" t="n">
        <v>62.79640836592494</v>
      </c>
      <c r="H104" s="721" t="n">
        <v>17085233.07209709</v>
      </c>
      <c r="I104" s="962" t="n">
        <v>37.20359163407506</v>
      </c>
      <c r="J104" s="718" t="n">
        <v>26662826.1936759</v>
      </c>
      <c r="K104" s="961" t="n">
        <v>71.92715946747684</v>
      </c>
      <c r="L104" s="721" t="n">
        <v>1711805.353380014</v>
      </c>
      <c r="M104" s="961" t="n">
        <v>6.032872534542664</v>
      </c>
      <c r="N104" s="721" t="n">
        <v>28374631.54705591</v>
      </c>
      <c r="O104" s="961" t="n">
        <v>76.54502314537341</v>
      </c>
      <c r="P104" s="721" t="n">
        <v>8694573.452944087</v>
      </c>
      <c r="Q104" s="962" t="n">
        <v>23.45497685462659</v>
      </c>
      <c r="R104" s="718" t="n">
        <v>666145.4366065885</v>
      </c>
      <c r="S104" s="961" t="n">
        <v>46.45411019400388</v>
      </c>
      <c r="T104" s="721" t="n">
        <v>169959.3746724699</v>
      </c>
      <c r="U104" s="961" t="n">
        <v>20.32752023187967</v>
      </c>
      <c r="V104" s="721" t="n">
        <v>836104.8112790585</v>
      </c>
      <c r="W104" s="961" t="n">
        <v>58.30634408418621</v>
      </c>
      <c r="X104" s="721" t="n">
        <v>597881.1887209415</v>
      </c>
      <c r="Y104" s="962" t="n">
        <v>41.69365591581379</v>
      </c>
      <c r="Z104" s="718" t="n">
        <v>3222270.208861563</v>
      </c>
      <c r="AA104" s="961" t="n">
        <v>66.92718465310061</v>
      </c>
      <c r="AB104" s="721" t="n">
        <v>413091.0965699152</v>
      </c>
      <c r="AC104" s="961" t="n">
        <v>11.36313730227388</v>
      </c>
      <c r="AD104" s="721" t="n">
        <v>3635361.305431479</v>
      </c>
      <c r="AE104" s="961" t="n">
        <v>75.50716780369254</v>
      </c>
      <c r="AF104" s="721" t="n">
        <v>1179229.694568521</v>
      </c>
      <c r="AG104" s="962" t="n">
        <v>24.49283219630746</v>
      </c>
      <c r="AH104" s="718" t="n">
        <v>6925090.18696183</v>
      </c>
      <c r="AI104" s="961" t="n">
        <v>79.50013020587717</v>
      </c>
      <c r="AJ104" s="721" t="n">
        <v>419406.1718532674</v>
      </c>
      <c r="AK104" s="961" t="n">
        <v>5.710482398835732</v>
      </c>
      <c r="AL104" s="721" t="n">
        <v>7344496.358815096</v>
      </c>
      <c r="AM104" s="961" t="n">
        <v>84.31491880375843</v>
      </c>
      <c r="AN104" s="721" t="n">
        <v>1366294.641184903</v>
      </c>
      <c r="AO104" s="962" t="n">
        <v>15.68508119624157</v>
      </c>
      <c r="AP104" s="718" t="n">
        <v>9880103.600864783</v>
      </c>
      <c r="AQ104" s="961" t="n">
        <v>81.2560841776636</v>
      </c>
      <c r="AR104" s="721" t="n">
        <v>445375.5814708418</v>
      </c>
      <c r="AS104" s="961" t="n">
        <v>4.313364770835727</v>
      </c>
      <c r="AT104" s="721" t="n">
        <v>10325479.18233563</v>
      </c>
      <c r="AU104" s="961" t="n">
        <v>84.91894817187345</v>
      </c>
      <c r="AV104" s="721" t="n">
        <v>1833737.817664374</v>
      </c>
      <c r="AW104" s="962" t="n">
        <v>15.08105182812655</v>
      </c>
      <c r="AX104" s="718" t="n">
        <v>5969216.760381132</v>
      </c>
      <c r="AY104" s="961" t="n">
        <v>59.98839027498922</v>
      </c>
      <c r="AZ104" s="721" t="n">
        <v>263973.1288135198</v>
      </c>
      <c r="BA104" s="961" t="n">
        <v>4.234960485819981</v>
      </c>
      <c r="BB104" s="721" t="n">
        <v>6233189.889194652</v>
      </c>
      <c r="BC104" s="961" t="n">
        <v>62.64122124244171</v>
      </c>
      <c r="BD104" s="721" t="n">
        <v>3717430.110805348</v>
      </c>
      <c r="BE104" s="962" t="n">
        <v>37.35877875755829</v>
      </c>
      <c r="BF104" s="718" t="n">
        <v>452499.0026245274</v>
      </c>
      <c r="BG104" s="961" t="n">
        <v>5.110438255487098</v>
      </c>
      <c r="BH104" s="717" t="n">
        <v>11248.37822246687</v>
      </c>
      <c r="BI104" s="963" t="n">
        <v>2.425540000230877</v>
      </c>
      <c r="BJ104" s="721" t="n">
        <v>463747.3808469943</v>
      </c>
      <c r="BK104" s="961" t="n">
        <v>5.237475314236113</v>
      </c>
      <c r="BL104" s="721" t="n">
        <v>8390659.619153004</v>
      </c>
      <c r="BM104" s="962" t="n">
        <v>94.76252468576389</v>
      </c>
    </row>
    <row r="105">
      <c r="A105" s="722" t="inlineStr">
        <is>
          <t>Jun-Aug 1999</t>
        </is>
      </c>
      <c r="B105" s="721" t="n">
        <v>27170242.78293686</v>
      </c>
      <c r="C105" s="961" t="n">
        <v>59.13619309868044</v>
      </c>
      <c r="D105" s="721" t="n">
        <v>1704783.488150836</v>
      </c>
      <c r="E105" s="961" t="n">
        <v>5.904006708585478</v>
      </c>
      <c r="F105" s="721" t="n">
        <v>28875026.27108769</v>
      </c>
      <c r="G105" s="961" t="n">
        <v>62.84666437978515</v>
      </c>
      <c r="H105" s="721" t="n">
        <v>17070174.72891231</v>
      </c>
      <c r="I105" s="962" t="n">
        <v>37.15333562021485</v>
      </c>
      <c r="J105" s="718" t="n">
        <v>26713360.64965816</v>
      </c>
      <c r="K105" s="961" t="n">
        <v>72.02593925986537</v>
      </c>
      <c r="L105" s="721" t="n">
        <v>1692782.291346139</v>
      </c>
      <c r="M105" s="961" t="n">
        <v>5.95921204389423</v>
      </c>
      <c r="N105" s="721" t="n">
        <v>28406142.94100429</v>
      </c>
      <c r="O105" s="961" t="n">
        <v>76.59010608618465</v>
      </c>
      <c r="P105" s="721" t="n">
        <v>8682385.058995703</v>
      </c>
      <c r="Q105" s="962" t="n">
        <v>23.40989391381535</v>
      </c>
      <c r="R105" s="718" t="n">
        <v>654504.3054124732</v>
      </c>
      <c r="S105" s="961" t="n">
        <v>45.63877516043009</v>
      </c>
      <c r="T105" s="721" t="n">
        <v>175324.4341738152</v>
      </c>
      <c r="U105" s="961" t="n">
        <v>21.1277852658156</v>
      </c>
      <c r="V105" s="721" t="n">
        <v>829828.7395862883</v>
      </c>
      <c r="W105" s="961" t="n">
        <v>57.86419883636102</v>
      </c>
      <c r="X105" s="721" t="n">
        <v>604268.2604137117</v>
      </c>
      <c r="Y105" s="962" t="n">
        <v>42.13580116363898</v>
      </c>
      <c r="Z105" s="718" t="n">
        <v>3243318.30734949</v>
      </c>
      <c r="AA105" s="961" t="n">
        <v>67.34719433644483</v>
      </c>
      <c r="AB105" s="721" t="n">
        <v>403309.953326003</v>
      </c>
      <c r="AC105" s="961" t="n">
        <v>11.05980441371599</v>
      </c>
      <c r="AD105" s="721" t="n">
        <v>3646628.260675494</v>
      </c>
      <c r="AE105" s="961" t="n">
        <v>75.72188692918822</v>
      </c>
      <c r="AF105" s="721" t="n">
        <v>1169189.739324507</v>
      </c>
      <c r="AG105" s="962" t="n">
        <v>24.27811307081178</v>
      </c>
      <c r="AH105" s="718" t="n">
        <v>6937107.161053978</v>
      </c>
      <c r="AI105" s="961" t="n">
        <v>79.74697436989975</v>
      </c>
      <c r="AJ105" s="721" t="n">
        <v>416549.7510393346</v>
      </c>
      <c r="AK105" s="961" t="n">
        <v>5.664525228996009</v>
      </c>
      <c r="AL105" s="721" t="n">
        <v>7353656.912093312</v>
      </c>
      <c r="AM105" s="961" t="n">
        <v>84.53550964097302</v>
      </c>
      <c r="AN105" s="721" t="n">
        <v>1345240.087906687</v>
      </c>
      <c r="AO105" s="962" t="n">
        <v>15.46449035902698</v>
      </c>
      <c r="AP105" s="718" t="n">
        <v>9899106.574307878</v>
      </c>
      <c r="AQ105" s="961" t="n">
        <v>81.30731101085672</v>
      </c>
      <c r="AR105" s="721" t="n">
        <v>438806.6726272373</v>
      </c>
      <c r="AS105" s="961" t="n">
        <v>4.244634890482666</v>
      </c>
      <c r="AT105" s="721" t="n">
        <v>10337913.24693511</v>
      </c>
      <c r="AU105" s="961" t="n">
        <v>84.91149390727497</v>
      </c>
      <c r="AV105" s="721" t="n">
        <v>1837014.753064884</v>
      </c>
      <c r="AW105" s="962" t="n">
        <v>15.08850609272503</v>
      </c>
      <c r="AX105" s="718" t="n">
        <v>5979324.301534336</v>
      </c>
      <c r="AY105" s="961" t="n">
        <v>60.0045309697942</v>
      </c>
      <c r="AZ105" s="721" t="n">
        <v>258791.4801797489</v>
      </c>
      <c r="BA105" s="961" t="n">
        <v>4.148552050578311</v>
      </c>
      <c r="BB105" s="721" t="n">
        <v>6238115.781714085</v>
      </c>
      <c r="BC105" s="961" t="n">
        <v>62.60159053774235</v>
      </c>
      <c r="BD105" s="721" t="n">
        <v>3726672.218285915</v>
      </c>
      <c r="BE105" s="962" t="n">
        <v>37.39840946225765</v>
      </c>
      <c r="BF105" s="718" t="n">
        <v>456882.1332787008</v>
      </c>
      <c r="BG105" s="961" t="n">
        <v>5.158620322537603</v>
      </c>
      <c r="BH105" s="717" t="n">
        <v>12001.19680469766</v>
      </c>
      <c r="BI105" s="963" t="n">
        <v>2.559527292762371</v>
      </c>
      <c r="BJ105" s="721" t="n">
        <v>468883.3300833985</v>
      </c>
      <c r="BK105" s="961" t="n">
        <v>5.294124894115415</v>
      </c>
      <c r="BL105" s="721" t="n">
        <v>8387789.669916602</v>
      </c>
      <c r="BM105" s="962" t="n">
        <v>94.70587510588459</v>
      </c>
    </row>
    <row r="106">
      <c r="A106" s="722" t="inlineStr">
        <is>
          <t>Jul-Sep 1999</t>
        </is>
      </c>
      <c r="B106" s="721" t="n">
        <v>27217967.95843346</v>
      </c>
      <c r="C106" s="961" t="n">
        <v>59.21451146324382</v>
      </c>
      <c r="D106" s="721" t="n">
        <v>1702362.212493901</v>
      </c>
      <c r="E106" s="961" t="n">
        <v>5.886385813828738</v>
      </c>
      <c r="F106" s="721" t="n">
        <v>28920330.17092736</v>
      </c>
      <c r="G106" s="961" t="n">
        <v>62.91811442509091</v>
      </c>
      <c r="H106" s="721" t="n">
        <v>17044699.82907264</v>
      </c>
      <c r="I106" s="962" t="n">
        <v>37.08188557490909</v>
      </c>
      <c r="J106" s="718" t="n">
        <v>26759968.35649899</v>
      </c>
      <c r="K106" s="961" t="n">
        <v>72.11745272581923</v>
      </c>
      <c r="L106" s="721" t="n">
        <v>1687914.511970964</v>
      </c>
      <c r="M106" s="961" t="n">
        <v>5.933357219498941</v>
      </c>
      <c r="N106" s="721" t="n">
        <v>28447882.86846995</v>
      </c>
      <c r="O106" s="961" t="n">
        <v>76.66634057951981</v>
      </c>
      <c r="P106" s="721" t="n">
        <v>8658209.131530043</v>
      </c>
      <c r="Q106" s="962" t="n">
        <v>23.33365942048019</v>
      </c>
      <c r="R106" s="718" t="n">
        <v>670647.7698275923</v>
      </c>
      <c r="S106" s="961" t="n">
        <v>46.75947497490621</v>
      </c>
      <c r="T106" s="721" t="n">
        <v>169585.362801684</v>
      </c>
      <c r="U106" s="961" t="n">
        <v>20.18313206371828</v>
      </c>
      <c r="V106" s="721" t="n">
        <v>840233.1326292763</v>
      </c>
      <c r="W106" s="961" t="n">
        <v>58.583450070021</v>
      </c>
      <c r="X106" s="721" t="n">
        <v>594016.8673707237</v>
      </c>
      <c r="Y106" s="962" t="n">
        <v>41.416549929979</v>
      </c>
      <c r="Z106" s="718" t="n">
        <v>3259581.590331298</v>
      </c>
      <c r="AA106" s="961" t="n">
        <v>67.66538349569156</v>
      </c>
      <c r="AB106" s="721" t="n">
        <v>395238.5539154264</v>
      </c>
      <c r="AC106" s="961" t="n">
        <v>10.81417247132107</v>
      </c>
      <c r="AD106" s="721" t="n">
        <v>3654820.144246724</v>
      </c>
      <c r="AE106" s="961" t="n">
        <v>75.87010780825329</v>
      </c>
      <c r="AF106" s="721" t="n">
        <v>1162386.855753276</v>
      </c>
      <c r="AG106" s="962" t="n">
        <v>24.12989219174671</v>
      </c>
      <c r="AH106" s="718" t="n">
        <v>6940120.417482797</v>
      </c>
      <c r="AI106" s="961" t="n">
        <v>79.8976822876911</v>
      </c>
      <c r="AJ106" s="721" t="n">
        <v>417098.8735438622</v>
      </c>
      <c r="AK106" s="961" t="n">
        <v>5.669246179090828</v>
      </c>
      <c r="AL106" s="721" t="n">
        <v>7357219.291026659</v>
      </c>
      <c r="AM106" s="961" t="n">
        <v>84.69950578300281</v>
      </c>
      <c r="AN106" s="721" t="n">
        <v>1329040.708973339</v>
      </c>
      <c r="AO106" s="962" t="n">
        <v>15.30049421699719</v>
      </c>
      <c r="AP106" s="718" t="n">
        <v>9898607.952410255</v>
      </c>
      <c r="AQ106" s="961" t="n">
        <v>81.20414921654667</v>
      </c>
      <c r="AR106" s="721" t="n">
        <v>446246.8469589698</v>
      </c>
      <c r="AS106" s="961" t="n">
        <v>4.313708172938103</v>
      </c>
      <c r="AT106" s="721" t="n">
        <v>10344854.79936923</v>
      </c>
      <c r="AU106" s="961" t="n">
        <v>84.86497665027144</v>
      </c>
      <c r="AV106" s="721" t="n">
        <v>1844926.200630773</v>
      </c>
      <c r="AW106" s="962" t="n">
        <v>15.13502334972856</v>
      </c>
      <c r="AX106" s="718" t="n">
        <v>5991010.626447046</v>
      </c>
      <c r="AY106" s="961" t="n">
        <v>60.03862494502778</v>
      </c>
      <c r="AZ106" s="721" t="n">
        <v>259744.8747510219</v>
      </c>
      <c r="BA106" s="961" t="n">
        <v>4.15541568857136</v>
      </c>
      <c r="BB106" s="721" t="n">
        <v>6250755.501198068</v>
      </c>
      <c r="BC106" s="961" t="n">
        <v>62.64164571880635</v>
      </c>
      <c r="BD106" s="721" t="n">
        <v>3727838.498801932</v>
      </c>
      <c r="BE106" s="962" t="n">
        <v>37.35835428119365</v>
      </c>
      <c r="BF106" s="718" t="n">
        <v>457999.6019344699</v>
      </c>
      <c r="BG106" s="961" t="n">
        <v>5.16991542253112</v>
      </c>
      <c r="BH106" s="717" t="n">
        <v>14447.70052293638</v>
      </c>
      <c r="BI106" s="963" t="n">
        <v>3.058055458839013</v>
      </c>
      <c r="BJ106" s="721" t="n">
        <v>472447.3024574063</v>
      </c>
      <c r="BK106" s="961" t="n">
        <v>5.33300156810451</v>
      </c>
      <c r="BL106" s="721" t="n">
        <v>8386490.697542595</v>
      </c>
      <c r="BM106" s="962" t="n">
        <v>94.66699843189549</v>
      </c>
    </row>
    <row r="107">
      <c r="A107" s="722" t="inlineStr">
        <is>
          <t>Aug-Oct 1999</t>
        </is>
      </c>
      <c r="B107" s="721" t="n">
        <v>27212088.49392761</v>
      </c>
      <c r="C107" s="961" t="n">
        <v>59.17437123505072</v>
      </c>
      <c r="D107" s="721" t="n">
        <v>1687054.02799308</v>
      </c>
      <c r="E107" s="961" t="n">
        <v>5.83773039879439</v>
      </c>
      <c r="F107" s="721" t="n">
        <v>28899142.52192068</v>
      </c>
      <c r="G107" s="961" t="n">
        <v>62.84297467092176</v>
      </c>
      <c r="H107" s="721" t="n">
        <v>17087131.47807932</v>
      </c>
      <c r="I107" s="962" t="n">
        <v>37.15702532907824</v>
      </c>
      <c r="J107" s="718" t="n">
        <v>26757466.82887878</v>
      </c>
      <c r="K107" s="961" t="n">
        <v>72.07433805838129</v>
      </c>
      <c r="L107" s="721" t="n">
        <v>1675895.784551673</v>
      </c>
      <c r="M107" s="961" t="n">
        <v>5.894117439912177</v>
      </c>
      <c r="N107" s="721" t="n">
        <v>28433362.61343046</v>
      </c>
      <c r="O107" s="961" t="n">
        <v>76.58855758816233</v>
      </c>
      <c r="P107" s="721" t="n">
        <v>8691455.386569547</v>
      </c>
      <c r="Q107" s="962" t="n">
        <v>23.41144241183767</v>
      </c>
      <c r="R107" s="718" t="n">
        <v>667560.3835757298</v>
      </c>
      <c r="S107" s="961" t="n">
        <v>46.54304536025101</v>
      </c>
      <c r="T107" s="721" t="n">
        <v>165897.6017870001</v>
      </c>
      <c r="U107" s="961" t="n">
        <v>19.90473481573276</v>
      </c>
      <c r="V107" s="721" t="n">
        <v>833457.9853627299</v>
      </c>
      <c r="W107" s="961" t="n">
        <v>58.10960891779811</v>
      </c>
      <c r="X107" s="721" t="n">
        <v>600828.0146372701</v>
      </c>
      <c r="Y107" s="962" t="n">
        <v>41.89039108220189</v>
      </c>
      <c r="Z107" s="718" t="n">
        <v>3259503.403272415</v>
      </c>
      <c r="AA107" s="961" t="n">
        <v>67.64400309450839</v>
      </c>
      <c r="AB107" s="721" t="n">
        <v>396776.5916902489</v>
      </c>
      <c r="AC107" s="961" t="n">
        <v>10.85192031892789</v>
      </c>
      <c r="AD107" s="721" t="n">
        <v>3656279.994962664</v>
      </c>
      <c r="AE107" s="961" t="n">
        <v>75.87825036333403</v>
      </c>
      <c r="AF107" s="721" t="n">
        <v>1162334.005037336</v>
      </c>
      <c r="AG107" s="962" t="n">
        <v>24.12174963666597</v>
      </c>
      <c r="AH107" s="718" t="n">
        <v>6908318.305559057</v>
      </c>
      <c r="AI107" s="961" t="n">
        <v>79.64460756673135</v>
      </c>
      <c r="AJ107" s="721" t="n">
        <v>417718.8895143435</v>
      </c>
      <c r="AK107" s="961" t="n">
        <v>5.701839594743667</v>
      </c>
      <c r="AL107" s="721" t="n">
        <v>7326037.1950734</v>
      </c>
      <c r="AM107" s="961" t="n">
        <v>84.4604043434678</v>
      </c>
      <c r="AN107" s="721" t="n">
        <v>1347893.804926599</v>
      </c>
      <c r="AO107" s="962" t="n">
        <v>15.5395956565322</v>
      </c>
      <c r="AP107" s="718" t="n">
        <v>9915091.120519631</v>
      </c>
      <c r="AQ107" s="961" t="n">
        <v>81.23314567422629</v>
      </c>
      <c r="AR107" s="721" t="n">
        <v>440166.2151544059</v>
      </c>
      <c r="AS107" s="961" t="n">
        <v>4.250654531182203</v>
      </c>
      <c r="AT107" s="721" t="n">
        <v>10355257.33567404</v>
      </c>
      <c r="AU107" s="961" t="n">
        <v>84.83937438578218</v>
      </c>
      <c r="AV107" s="721" t="n">
        <v>1850463.664325964</v>
      </c>
      <c r="AW107" s="962" t="n">
        <v>15.16062561421782</v>
      </c>
      <c r="AX107" s="718" t="n">
        <v>6006993.615951948</v>
      </c>
      <c r="AY107" s="961" t="n">
        <v>60.1164302066413</v>
      </c>
      <c r="AZ107" s="721" t="n">
        <v>255336.486405675</v>
      </c>
      <c r="BA107" s="961" t="n">
        <v>4.077339939482696</v>
      </c>
      <c r="BB107" s="721" t="n">
        <v>6262330.102357623</v>
      </c>
      <c r="BC107" s="961" t="n">
        <v>62.671771371555</v>
      </c>
      <c r="BD107" s="721" t="n">
        <v>3729935.897642377</v>
      </c>
      <c r="BE107" s="962" t="n">
        <v>37.328228628445</v>
      </c>
      <c r="BF107" s="718" t="n">
        <v>454621.6650488235</v>
      </c>
      <c r="BG107" s="961" t="n">
        <v>5.130326946822548</v>
      </c>
      <c r="BH107" s="717" t="n">
        <v>11158.24344140618</v>
      </c>
      <c r="BI107" s="963" t="n">
        <v>2.395604283914758</v>
      </c>
      <c r="BJ107" s="721" t="n">
        <v>465779.9084902296</v>
      </c>
      <c r="BK107" s="961" t="n">
        <v>5.256245796291599</v>
      </c>
      <c r="BL107" s="721" t="n">
        <v>8395676.091509771</v>
      </c>
      <c r="BM107" s="962" t="n">
        <v>94.74375420370841</v>
      </c>
    </row>
    <row r="108">
      <c r="A108" s="722" t="inlineStr">
        <is>
          <t>Sep-Nov 1999</t>
        </is>
      </c>
      <c r="B108" s="721" t="n">
        <v>27270276.73208942</v>
      </c>
      <c r="C108" s="961" t="n">
        <v>59.27392618632108</v>
      </c>
      <c r="D108" s="721" t="n">
        <v>1693327.057613346</v>
      </c>
      <c r="E108" s="961" t="n">
        <v>5.846396290696957</v>
      </c>
      <c r="F108" s="721" t="n">
        <v>28963603.78970277</v>
      </c>
      <c r="G108" s="961" t="n">
        <v>62.95449547457353</v>
      </c>
      <c r="H108" s="721" t="n">
        <v>17043601.21029723</v>
      </c>
      <c r="I108" s="962" t="n">
        <v>37.04550452542647</v>
      </c>
      <c r="J108" s="718" t="n">
        <v>26815560.81391934</v>
      </c>
      <c r="K108" s="961" t="n">
        <v>72.19548630260803</v>
      </c>
      <c r="L108" s="721" t="n">
        <v>1681121.165523063</v>
      </c>
      <c r="M108" s="961" t="n">
        <v>5.899357569894729</v>
      </c>
      <c r="N108" s="721" t="n">
        <v>28496681.97944241</v>
      </c>
      <c r="O108" s="961" t="n">
        <v>76.7215658025208</v>
      </c>
      <c r="P108" s="721" t="n">
        <v>8646306.020557592</v>
      </c>
      <c r="Q108" s="962" t="n">
        <v>23.2784341974792</v>
      </c>
      <c r="R108" s="718" t="n">
        <v>674221.1119244338</v>
      </c>
      <c r="S108" s="961" t="n">
        <v>47.00301459086516</v>
      </c>
      <c r="T108" s="721" t="n">
        <v>163259.5092636495</v>
      </c>
      <c r="U108" s="961" t="n">
        <v>19.49412382008829</v>
      </c>
      <c r="V108" s="721" t="n">
        <v>837480.6211880832</v>
      </c>
      <c r="W108" s="961" t="n">
        <v>58.38457615916688</v>
      </c>
      <c r="X108" s="721" t="n">
        <v>596940.3788119168</v>
      </c>
      <c r="Y108" s="962" t="n">
        <v>41.61542384083312</v>
      </c>
      <c r="Z108" s="718" t="n">
        <v>3267547.722328203</v>
      </c>
      <c r="AA108" s="961" t="n">
        <v>67.79196691609879</v>
      </c>
      <c r="AB108" s="721" t="n">
        <v>394504.0802332405</v>
      </c>
      <c r="AC108" s="961" t="n">
        <v>10.7727607773681</v>
      </c>
      <c r="AD108" s="721" t="n">
        <v>3662051.802561443</v>
      </c>
      <c r="AE108" s="961" t="n">
        <v>75.97676170048284</v>
      </c>
      <c r="AF108" s="721" t="n">
        <v>1157911.197438556</v>
      </c>
      <c r="AG108" s="962" t="n">
        <v>24.02323829951716</v>
      </c>
      <c r="AH108" s="718" t="n">
        <v>6902600.666628374</v>
      </c>
      <c r="AI108" s="961" t="n">
        <v>79.69270832026353</v>
      </c>
      <c r="AJ108" s="721" t="n">
        <v>418123.2347030726</v>
      </c>
      <c r="AK108" s="961" t="n">
        <v>5.711501216799435</v>
      </c>
      <c r="AL108" s="721" t="n">
        <v>7320723.901331445</v>
      </c>
      <c r="AM108" s="961" t="n">
        <v>84.52007333736702</v>
      </c>
      <c r="AN108" s="721" t="n">
        <v>1340797.098668552</v>
      </c>
      <c r="AO108" s="962" t="n">
        <v>15.47992666263298</v>
      </c>
      <c r="AP108" s="718" t="n">
        <v>9940328.441857031</v>
      </c>
      <c r="AQ108" s="961" t="n">
        <v>81.34187434500704</v>
      </c>
      <c r="AR108" s="721" t="n">
        <v>441428.8260913254</v>
      </c>
      <c r="AS108" s="961" t="n">
        <v>4.251966355003796</v>
      </c>
      <c r="AT108" s="721" t="n">
        <v>10381757.26794836</v>
      </c>
      <c r="AU108" s="961" t="n">
        <v>84.95409383193946</v>
      </c>
      <c r="AV108" s="721" t="n">
        <v>1838674.732051643</v>
      </c>
      <c r="AW108" s="962" t="n">
        <v>15.04590616806054</v>
      </c>
      <c r="AX108" s="718" t="n">
        <v>6030862.871181303</v>
      </c>
      <c r="AY108" s="961" t="n">
        <v>60.26854410313004</v>
      </c>
      <c r="AZ108" s="721" t="n">
        <v>263805.5152317748</v>
      </c>
      <c r="BA108" s="961" t="n">
        <v>4.190935868856793</v>
      </c>
      <c r="BB108" s="721" t="n">
        <v>6294668.386413077</v>
      </c>
      <c r="BC108" s="961" t="n">
        <v>62.90484585115517</v>
      </c>
      <c r="BD108" s="721" t="n">
        <v>3711982.613586923</v>
      </c>
      <c r="BE108" s="962" t="n">
        <v>37.09515414884483</v>
      </c>
      <c r="BF108" s="718" t="n">
        <v>454715.9181700798</v>
      </c>
      <c r="BG108" s="961" t="n">
        <v>5.129792266706465</v>
      </c>
      <c r="BH108" s="717" t="n">
        <v>12205.89209028326</v>
      </c>
      <c r="BI108" s="963" t="n">
        <v>2.614119071344526</v>
      </c>
      <c r="BJ108" s="721" t="n">
        <v>466921.8102603631</v>
      </c>
      <c r="BK108" s="961" t="n">
        <v>5.267490746902553</v>
      </c>
      <c r="BL108" s="721" t="n">
        <v>8397295.189739637</v>
      </c>
      <c r="BM108" s="962" t="n">
        <v>94.73250925309745</v>
      </c>
    </row>
    <row r="109">
      <c r="A109" s="722" t="inlineStr">
        <is>
          <t>Oct-Dec 1999</t>
        </is>
      </c>
      <c r="B109" s="721" t="n">
        <v>27322283.05288769</v>
      </c>
      <c r="C109" s="961" t="n">
        <v>59.35999209893209</v>
      </c>
      <c r="D109" s="721" t="n">
        <v>1684195.910618714</v>
      </c>
      <c r="E109" s="961" t="n">
        <v>5.806274910986721</v>
      </c>
      <c r="F109" s="721" t="n">
        <v>29006478.96350641</v>
      </c>
      <c r="G109" s="961" t="n">
        <v>63.01905147379698</v>
      </c>
      <c r="H109" s="721" t="n">
        <v>17021632.03649359</v>
      </c>
      <c r="I109" s="962" t="n">
        <v>36.98094852620302</v>
      </c>
      <c r="J109" s="718" t="n">
        <v>26857944.14699175</v>
      </c>
      <c r="K109" s="961" t="n">
        <v>72.27322572532783</v>
      </c>
      <c r="L109" s="721" t="n">
        <v>1672533.529060414</v>
      </c>
      <c r="M109" s="961" t="n">
        <v>5.862269633376314</v>
      </c>
      <c r="N109" s="721" t="n">
        <v>28530477.67605216</v>
      </c>
      <c r="O109" s="961" t="n">
        <v>76.77391991909774</v>
      </c>
      <c r="P109" s="721" t="n">
        <v>8631201.323947836</v>
      </c>
      <c r="Q109" s="962" t="n">
        <v>23.22608008090226</v>
      </c>
      <c r="R109" s="718" t="n">
        <v>668216.7730450775</v>
      </c>
      <c r="S109" s="961" t="n">
        <v>46.58195681448462</v>
      </c>
      <c r="T109" s="721" t="n">
        <v>168592.0509206977</v>
      </c>
      <c r="U109" s="961" t="n">
        <v>20.14702117046426</v>
      </c>
      <c r="V109" s="721" t="n">
        <v>836808.8239657752</v>
      </c>
      <c r="W109" s="961" t="n">
        <v>58.33465137715696</v>
      </c>
      <c r="X109" s="721" t="n">
        <v>597688.1760342247</v>
      </c>
      <c r="Y109" s="962" t="n">
        <v>41.66534862284304</v>
      </c>
      <c r="Z109" s="718" t="n">
        <v>3275272.218044054</v>
      </c>
      <c r="AA109" s="961" t="n">
        <v>67.93269307084084</v>
      </c>
      <c r="AB109" s="721" t="n">
        <v>392523.3606277659</v>
      </c>
      <c r="AC109" s="961" t="n">
        <v>10.70188761092041</v>
      </c>
      <c r="AD109" s="721" t="n">
        <v>3667795.57867182</v>
      </c>
      <c r="AE109" s="961" t="n">
        <v>76.07405269089251</v>
      </c>
      <c r="AF109" s="721" t="n">
        <v>1153553.42132818</v>
      </c>
      <c r="AG109" s="962" t="n">
        <v>23.92594730910749</v>
      </c>
      <c r="AH109" s="718" t="n">
        <v>6899617.339016319</v>
      </c>
      <c r="AI109" s="961" t="n">
        <v>79.77295749109985</v>
      </c>
      <c r="AJ109" s="721" t="n">
        <v>413562.1112138988</v>
      </c>
      <c r="AK109" s="961" t="n">
        <v>5.655024795007318</v>
      </c>
      <c r="AL109" s="721" t="n">
        <v>7313179.450230218</v>
      </c>
      <c r="AM109" s="961" t="n">
        <v>84.55453755514719</v>
      </c>
      <c r="AN109" s="721" t="n">
        <v>1335888.549769781</v>
      </c>
      <c r="AO109" s="962" t="n">
        <v>15.44546244485281</v>
      </c>
      <c r="AP109" s="718" t="n">
        <v>9968066.573771687</v>
      </c>
      <c r="AQ109" s="961" t="n">
        <v>81.46473542625547</v>
      </c>
      <c r="AR109" s="721" t="n">
        <v>435086.1361816885</v>
      </c>
      <c r="AS109" s="961" t="n">
        <v>4.182252710425112</v>
      </c>
      <c r="AT109" s="721" t="n">
        <v>10403152.70995338</v>
      </c>
      <c r="AU109" s="961" t="n">
        <v>85.02050792329466</v>
      </c>
      <c r="AV109" s="721" t="n">
        <v>1832898.290046624</v>
      </c>
      <c r="AW109" s="962" t="n">
        <v>14.97949207670534</v>
      </c>
      <c r="AX109" s="718" t="n">
        <v>6046771.243114611</v>
      </c>
      <c r="AY109" s="961" t="n">
        <v>60.34271852399551</v>
      </c>
      <c r="AZ109" s="721" t="n">
        <v>262769.8701163632</v>
      </c>
      <c r="BA109" s="961" t="n">
        <v>4.164643123813558</v>
      </c>
      <c r="BB109" s="721" t="n">
        <v>6309541.113230973</v>
      </c>
      <c r="BC109" s="961" t="n">
        <v>62.96498546142494</v>
      </c>
      <c r="BD109" s="721" t="n">
        <v>3711172.886769026</v>
      </c>
      <c r="BE109" s="962" t="n">
        <v>37.03501453857506</v>
      </c>
      <c r="BF109" s="718" t="n">
        <v>464338.905895946</v>
      </c>
      <c r="BG109" s="961" t="n">
        <v>5.237043558174765</v>
      </c>
      <c r="BH109" s="717" t="n">
        <v>11662.3815582997</v>
      </c>
      <c r="BI109" s="963" t="n">
        <v>2.450073532505038</v>
      </c>
      <c r="BJ109" s="721" t="n">
        <v>476001.2874542457</v>
      </c>
      <c r="BK109" s="961" t="n">
        <v>5.36857765845659</v>
      </c>
      <c r="BL109" s="721" t="n">
        <v>8390430.712545753</v>
      </c>
      <c r="BM109" s="962" t="n">
        <v>94.63142234154341</v>
      </c>
    </row>
    <row r="110">
      <c r="A110" s="722" t="inlineStr">
        <is>
          <t>Nov-Jan 2000</t>
        </is>
      </c>
      <c r="B110" s="721" t="n">
        <v>27306631.70675344</v>
      </c>
      <c r="C110" s="961" t="n">
        <v>59.29913824478229</v>
      </c>
      <c r="D110" s="721" t="n">
        <v>1701752.933572223</v>
      </c>
      <c r="E110" s="961" t="n">
        <v>5.866417433001599</v>
      </c>
      <c r="F110" s="721" t="n">
        <v>29008384.64032566</v>
      </c>
      <c r="G110" s="961" t="n">
        <v>62.99466845700562</v>
      </c>
      <c r="H110" s="721" t="n">
        <v>17040567.35967433</v>
      </c>
      <c r="I110" s="962" t="n">
        <v>37.00533154299438</v>
      </c>
      <c r="J110" s="718" t="n">
        <v>26845702.52651836</v>
      </c>
      <c r="K110" s="961" t="n">
        <v>72.20455855704601</v>
      </c>
      <c r="L110" s="721" t="n">
        <v>1689311.68329954</v>
      </c>
      <c r="M110" s="961" t="n">
        <v>5.920136120760392</v>
      </c>
      <c r="N110" s="721" t="n">
        <v>28535014.20981789</v>
      </c>
      <c r="O110" s="961" t="n">
        <v>76.74815372790864</v>
      </c>
      <c r="P110" s="721" t="n">
        <v>8645051.790182102</v>
      </c>
      <c r="Q110" s="962" t="n">
        <v>23.25184627209136</v>
      </c>
      <c r="R110" s="718" t="n">
        <v>668300.7409329037</v>
      </c>
      <c r="S110" s="961" t="n">
        <v>46.58738809300065</v>
      </c>
      <c r="T110" s="721" t="n">
        <v>167670.3937883907</v>
      </c>
      <c r="U110" s="961" t="n">
        <v>20.05695972317161</v>
      </c>
      <c r="V110" s="721" t="n">
        <v>835971.1347212945</v>
      </c>
      <c r="W110" s="961" t="n">
        <v>58.27572723238558</v>
      </c>
      <c r="X110" s="721" t="n">
        <v>598538.8652787055</v>
      </c>
      <c r="Y110" s="962" t="n">
        <v>41.72427276761442</v>
      </c>
      <c r="Z110" s="718" t="n">
        <v>3269240.043222132</v>
      </c>
      <c r="AA110" s="961" t="n">
        <v>67.78885112289476</v>
      </c>
      <c r="AB110" s="721" t="n">
        <v>402552.355759927</v>
      </c>
      <c r="AC110" s="961" t="n">
        <v>10.96337461430357</v>
      </c>
      <c r="AD110" s="721" t="n">
        <v>3671792.398982059</v>
      </c>
      <c r="AE110" s="961" t="n">
        <v>76.13591690974501</v>
      </c>
      <c r="AF110" s="721" t="n">
        <v>1150888.601017941</v>
      </c>
      <c r="AG110" s="962" t="n">
        <v>23.86408309025499</v>
      </c>
      <c r="AH110" s="718" t="n">
        <v>6891068.216833929</v>
      </c>
      <c r="AI110" s="961" t="n">
        <v>79.7897052827641</v>
      </c>
      <c r="AJ110" s="721" t="n">
        <v>408268.0136971641</v>
      </c>
      <c r="AK110" s="961" t="n">
        <v>5.593221093028879</v>
      </c>
      <c r="AL110" s="721" t="n">
        <v>7299336.230531093</v>
      </c>
      <c r="AM110" s="961" t="n">
        <v>84.51692368552183</v>
      </c>
      <c r="AN110" s="721" t="n">
        <v>1337201.769468908</v>
      </c>
      <c r="AO110" s="962" t="n">
        <v>15.48307631447817</v>
      </c>
      <c r="AP110" s="718" t="n">
        <v>9951322.502203003</v>
      </c>
      <c r="AQ110" s="961" t="n">
        <v>81.22545247953249</v>
      </c>
      <c r="AR110" s="721" t="n">
        <v>437126.0123062383</v>
      </c>
      <c r="AS110" s="961" t="n">
        <v>4.20780842967761</v>
      </c>
      <c r="AT110" s="721" t="n">
        <v>10388448.51450924</v>
      </c>
      <c r="AU110" s="961" t="n">
        <v>84.79339615056595</v>
      </c>
      <c r="AV110" s="721" t="n">
        <v>1863034.485490758</v>
      </c>
      <c r="AW110" s="962" t="n">
        <v>15.20660384943405</v>
      </c>
      <c r="AX110" s="718" t="n">
        <v>6065771.023326389</v>
      </c>
      <c r="AY110" s="961" t="n">
        <v>60.44702816131046</v>
      </c>
      <c r="AZ110" s="721" t="n">
        <v>273694.9077478194</v>
      </c>
      <c r="BA110" s="961" t="n">
        <v>4.317318063123377</v>
      </c>
      <c r="BB110" s="721" t="n">
        <v>6339465.931074209</v>
      </c>
      <c r="BC110" s="961" t="n">
        <v>63.17447100948562</v>
      </c>
      <c r="BD110" s="721" t="n">
        <v>3695388.068925791</v>
      </c>
      <c r="BE110" s="962" t="n">
        <v>36.82552899051438</v>
      </c>
      <c r="BF110" s="718" t="n">
        <v>460929.1802350833</v>
      </c>
      <c r="BG110" s="961" t="n">
        <v>5.197148550957621</v>
      </c>
      <c r="BH110" s="717" t="n">
        <v>12441.25027268332</v>
      </c>
      <c r="BI110" s="963" t="n">
        <v>2.628227170703938</v>
      </c>
      <c r="BJ110" s="721" t="n">
        <v>473370.4305077666</v>
      </c>
      <c r="BK110" s="961" t="n">
        <v>5.337428291532517</v>
      </c>
      <c r="BL110" s="721" t="n">
        <v>8395515.569492232</v>
      </c>
      <c r="BM110" s="962" t="n">
        <v>94.66257170846748</v>
      </c>
    </row>
    <row r="111">
      <c r="A111" s="722" t="inlineStr">
        <is>
          <t>Dec-Feb 2000</t>
        </is>
      </c>
      <c r="B111" s="721" t="n">
        <v>27308520.35205889</v>
      </c>
      <c r="C111" s="961" t="n">
        <v>59.27704900573674</v>
      </c>
      <c r="D111" s="721" t="n">
        <v>1684706.427200829</v>
      </c>
      <c r="E111" s="961" t="n">
        <v>5.810689648404304</v>
      </c>
      <c r="F111" s="721" t="n">
        <v>28993226.77925972</v>
      </c>
      <c r="G111" s="961" t="n">
        <v>62.9339452475697</v>
      </c>
      <c r="H111" s="721" t="n">
        <v>17076071.22074028</v>
      </c>
      <c r="I111" s="962" t="n">
        <v>37.0660547524303</v>
      </c>
      <c r="J111" s="718" t="n">
        <v>26842644.81476763</v>
      </c>
      <c r="K111" s="961" t="n">
        <v>72.16157162193963</v>
      </c>
      <c r="L111" s="721" t="n">
        <v>1674068.103656018</v>
      </c>
      <c r="M111" s="961" t="n">
        <v>5.870480614104935</v>
      </c>
      <c r="N111" s="721" t="n">
        <v>28516712.91842365</v>
      </c>
      <c r="O111" s="961" t="n">
        <v>76.66199943729102</v>
      </c>
      <c r="P111" s="721" t="n">
        <v>8681264.081576359</v>
      </c>
      <c r="Q111" s="962" t="n">
        <v>23.33800056270898</v>
      </c>
      <c r="R111" s="718" t="n">
        <v>660052.8191218809</v>
      </c>
      <c r="S111" s="961" t="n">
        <v>46.00876739284167</v>
      </c>
      <c r="T111" s="721" t="n">
        <v>172390.3709075054</v>
      </c>
      <c r="U111" s="961" t="n">
        <v>20.70896524499405</v>
      </c>
      <c r="V111" s="721" t="n">
        <v>832443.1900293863</v>
      </c>
      <c r="W111" s="961" t="n">
        <v>58.02518221006942</v>
      </c>
      <c r="X111" s="721" t="n">
        <v>602180.8099706136</v>
      </c>
      <c r="Y111" s="962" t="n">
        <v>41.97481778993058</v>
      </c>
      <c r="Z111" s="718" t="n">
        <v>3272733.355673474</v>
      </c>
      <c r="AA111" s="961" t="n">
        <v>67.84156399617241</v>
      </c>
      <c r="AB111" s="721" t="n">
        <v>397904.2367233142</v>
      </c>
      <c r="AC111" s="961" t="n">
        <v>10.84019401826857</v>
      </c>
      <c r="AD111" s="721" t="n">
        <v>3670637.592396788</v>
      </c>
      <c r="AE111" s="961" t="n">
        <v>76.08985153026572</v>
      </c>
      <c r="AF111" s="721" t="n">
        <v>1153445.407603211</v>
      </c>
      <c r="AG111" s="962" t="n">
        <v>23.91014846973428</v>
      </c>
      <c r="AH111" s="718" t="n">
        <v>6868337.883549478</v>
      </c>
      <c r="AI111" s="961" t="n">
        <v>79.64339284048864</v>
      </c>
      <c r="AJ111" s="721" t="n">
        <v>407632.0047569303</v>
      </c>
      <c r="AK111" s="961" t="n">
        <v>5.602442162550137</v>
      </c>
      <c r="AL111" s="721" t="n">
        <v>7275969.888306408</v>
      </c>
      <c r="AM111" s="961" t="n">
        <v>84.37018357787655</v>
      </c>
      <c r="AN111" s="721" t="n">
        <v>1347894.111693593</v>
      </c>
      <c r="AO111" s="962" t="n">
        <v>15.62981642212345</v>
      </c>
      <c r="AP111" s="718" t="n">
        <v>9986750.12838082</v>
      </c>
      <c r="AQ111" s="961" t="n">
        <v>81.41312433580302</v>
      </c>
      <c r="AR111" s="721" t="n">
        <v>427041.9917920144</v>
      </c>
      <c r="AS111" s="961" t="n">
        <v>4.10073474546107</v>
      </c>
      <c r="AT111" s="721" t="n">
        <v>10413792.12017283</v>
      </c>
      <c r="AU111" s="961" t="n">
        <v>84.89441928435392</v>
      </c>
      <c r="AV111" s="721" t="n">
        <v>1852964.879827167</v>
      </c>
      <c r="AW111" s="962" t="n">
        <v>15.10558071564608</v>
      </c>
      <c r="AX111" s="718" t="n">
        <v>6054770.628041974</v>
      </c>
      <c r="AY111" s="961" t="n">
        <v>60.25457380431911</v>
      </c>
      <c r="AZ111" s="721" t="n">
        <v>269099.4994762536</v>
      </c>
      <c r="BA111" s="961" t="n">
        <v>4.255297690337933</v>
      </c>
      <c r="BB111" s="721" t="n">
        <v>6323870.127518227</v>
      </c>
      <c r="BC111" s="961" t="n">
        <v>62.93254075765038</v>
      </c>
      <c r="BD111" s="721" t="n">
        <v>3724778.872481773</v>
      </c>
      <c r="BE111" s="962" t="n">
        <v>37.06745924234962</v>
      </c>
      <c r="BF111" s="718" t="n">
        <v>465875.5372912653</v>
      </c>
      <c r="BG111" s="961" t="n">
        <v>5.251478751487691</v>
      </c>
      <c r="BH111" s="717" t="n">
        <v>10638.32354481138</v>
      </c>
      <c r="BI111" s="963" t="n">
        <v>2.232531814740016</v>
      </c>
      <c r="BJ111" s="721" t="n">
        <v>476513.8608360767</v>
      </c>
      <c r="BK111" s="961" t="n">
        <v>5.371396896088831</v>
      </c>
      <c r="BL111" s="721" t="n">
        <v>8394807.139163923</v>
      </c>
      <c r="BM111" s="962" t="n">
        <v>94.62860310391117</v>
      </c>
    </row>
    <row r="112">
      <c r="A112" s="722" t="inlineStr">
        <is>
          <t>Jan-Mar 2000</t>
        </is>
      </c>
      <c r="B112" s="721" t="n">
        <v>27361930.69763634</v>
      </c>
      <c r="C112" s="961" t="n">
        <v>59.36567285425449</v>
      </c>
      <c r="D112" s="721" t="n">
        <v>1682475.616225629</v>
      </c>
      <c r="E112" s="961" t="n">
        <v>5.792769864339203</v>
      </c>
      <c r="F112" s="721" t="n">
        <v>29044406.31386196</v>
      </c>
      <c r="G112" s="961" t="n">
        <v>63.01604746128977</v>
      </c>
      <c r="H112" s="721" t="n">
        <v>17046085.68613804</v>
      </c>
      <c r="I112" s="962" t="n">
        <v>36.98395253871023</v>
      </c>
      <c r="J112" s="718" t="n">
        <v>26894682.65543668</v>
      </c>
      <c r="K112" s="961" t="n">
        <v>72.26477593083727</v>
      </c>
      <c r="L112" s="721" t="n">
        <v>1672218.249290932</v>
      </c>
      <c r="M112" s="961" t="n">
        <v>5.853691497260707</v>
      </c>
      <c r="N112" s="721" t="n">
        <v>28566900.90472762</v>
      </c>
      <c r="O112" s="961" t="n">
        <v>76.75794949382923</v>
      </c>
      <c r="P112" s="721" t="n">
        <v>8649962.095272388</v>
      </c>
      <c r="Q112" s="962" t="n">
        <v>23.24205050617077</v>
      </c>
      <c r="R112" s="718" t="n">
        <v>667515.1945762383</v>
      </c>
      <c r="S112" s="961" t="n">
        <v>46.5276325729396</v>
      </c>
      <c r="T112" s="721" t="n">
        <v>174528.2286127936</v>
      </c>
      <c r="U112" s="961" t="n">
        <v>20.72674921583152</v>
      </c>
      <c r="V112" s="721" t="n">
        <v>842043.4231890318</v>
      </c>
      <c r="W112" s="961" t="n">
        <v>58.69272688162746</v>
      </c>
      <c r="X112" s="721" t="n">
        <v>592620.5768109686</v>
      </c>
      <c r="Y112" s="962" t="n">
        <v>41.30727311837254</v>
      </c>
      <c r="Z112" s="718" t="n">
        <v>3263754.106126346</v>
      </c>
      <c r="AA112" s="961" t="n">
        <v>67.63539508608299</v>
      </c>
      <c r="AB112" s="721" t="n">
        <v>406764.8564592571</v>
      </c>
      <c r="AC112" s="961" t="n">
        <v>11.08194401406176</v>
      </c>
      <c r="AD112" s="721" t="n">
        <v>3670518.962585603</v>
      </c>
      <c r="AE112" s="961" t="n">
        <v>76.06486032125923</v>
      </c>
      <c r="AF112" s="721" t="n">
        <v>1154993.037414397</v>
      </c>
      <c r="AG112" s="962" t="n">
        <v>23.93513967874077</v>
      </c>
      <c r="AH112" s="718" t="n">
        <v>6865158.818997171</v>
      </c>
      <c r="AI112" s="961" t="n">
        <v>79.71882513307651</v>
      </c>
      <c r="AJ112" s="721" t="n">
        <v>401298.1522848692</v>
      </c>
      <c r="AK112" s="961" t="n">
        <v>5.522611003833786</v>
      </c>
      <c r="AL112" s="721" t="n">
        <v>7266456.971282041</v>
      </c>
      <c r="AM112" s="961" t="n">
        <v>84.37873440417729</v>
      </c>
      <c r="AN112" s="721" t="n">
        <v>1345259.028717961</v>
      </c>
      <c r="AO112" s="962" t="n">
        <v>15.62126559582271</v>
      </c>
      <c r="AP112" s="718" t="n">
        <v>10020779.39839648</v>
      </c>
      <c r="AQ112" s="961" t="n">
        <v>81.58778817318621</v>
      </c>
      <c r="AR112" s="721" t="n">
        <v>415482.0413910261</v>
      </c>
      <c r="AS112" s="961" t="n">
        <v>3.981138684462523</v>
      </c>
      <c r="AT112" s="721" t="n">
        <v>10436261.43978751</v>
      </c>
      <c r="AU112" s="961" t="n">
        <v>84.97058500316116</v>
      </c>
      <c r="AV112" s="721" t="n">
        <v>1845943.56021249</v>
      </c>
      <c r="AW112" s="962" t="n">
        <v>15.02941499683884</v>
      </c>
      <c r="AX112" s="718" t="n">
        <v>6077475.137340441</v>
      </c>
      <c r="AY112" s="961" t="n">
        <v>60.39567189916212</v>
      </c>
      <c r="AZ112" s="721" t="n">
        <v>274144.9705429863</v>
      </c>
      <c r="BA112" s="961" t="n">
        <v>4.316142431168487</v>
      </c>
      <c r="BB112" s="721" t="n">
        <v>6351620.107883428</v>
      </c>
      <c r="BC112" s="961" t="n">
        <v>63.12002194906876</v>
      </c>
      <c r="BD112" s="721" t="n">
        <v>3711145.892116573</v>
      </c>
      <c r="BE112" s="962" t="n">
        <v>36.87997805093124</v>
      </c>
      <c r="BF112" s="718" t="n">
        <v>467248.0421996504</v>
      </c>
      <c r="BG112" s="961" t="n">
        <v>5.265580093551921</v>
      </c>
      <c r="BH112" s="717" t="n">
        <v>10257.36693469625</v>
      </c>
      <c r="BI112" s="963" t="n">
        <v>2.148115338272603</v>
      </c>
      <c r="BJ112" s="721" t="n">
        <v>477505.4091343466</v>
      </c>
      <c r="BK112" s="961" t="n">
        <v>5.381173915816704</v>
      </c>
      <c r="BL112" s="721" t="n">
        <v>8396123.590865653</v>
      </c>
      <c r="BM112" s="962" t="n">
        <v>94.6188260841833</v>
      </c>
    </row>
    <row r="113">
      <c r="A113" s="722" t="inlineStr">
        <is>
          <t>Feb-Apr 2000</t>
        </is>
      </c>
      <c r="B113" s="721" t="n">
        <v>27406219.10592362</v>
      </c>
      <c r="C113" s="961" t="n">
        <v>59.43399215910351</v>
      </c>
      <c r="D113" s="721" t="n">
        <v>1654981.990824949</v>
      </c>
      <c r="E113" s="961" t="n">
        <v>5.694816209816298</v>
      </c>
      <c r="F113" s="721" t="n">
        <v>29061201.09674856</v>
      </c>
      <c r="G113" s="961" t="n">
        <v>63.02303836376176</v>
      </c>
      <c r="H113" s="721" t="n">
        <v>17050826.90325144</v>
      </c>
      <c r="I113" s="962" t="n">
        <v>36.97696163623824</v>
      </c>
      <c r="J113" s="718" t="n">
        <v>26937644.68152981</v>
      </c>
      <c r="K113" s="961" t="n">
        <v>72.34339476469961</v>
      </c>
      <c r="L113" s="721" t="n">
        <v>1646171.300736316</v>
      </c>
      <c r="M113" s="961" t="n">
        <v>5.759102639611269</v>
      </c>
      <c r="N113" s="721" t="n">
        <v>28583815.98226613</v>
      </c>
      <c r="O113" s="961" t="n">
        <v>76.7643314006759</v>
      </c>
      <c r="P113" s="721" t="n">
        <v>8651988.017733876</v>
      </c>
      <c r="Q113" s="962" t="n">
        <v>23.2356685993241</v>
      </c>
      <c r="R113" s="718" t="n">
        <v>670066.093713294</v>
      </c>
      <c r="S113" s="961" t="n">
        <v>46.70166114061347</v>
      </c>
      <c r="T113" s="721" t="n">
        <v>184896.860086394</v>
      </c>
      <c r="U113" s="961" t="n">
        <v>21.6263007963868</v>
      </c>
      <c r="V113" s="721" t="n">
        <v>854962.953799688</v>
      </c>
      <c r="W113" s="961" t="n">
        <v>59.58843542561843</v>
      </c>
      <c r="X113" s="721" t="n">
        <v>579817.046200312</v>
      </c>
      <c r="Y113" s="962" t="n">
        <v>40.41156457438157</v>
      </c>
      <c r="Z113" s="718" t="n">
        <v>3264131.227263821</v>
      </c>
      <c r="AA113" s="961" t="n">
        <v>67.62312865101677</v>
      </c>
      <c r="AB113" s="721" t="n">
        <v>397072.4534175239</v>
      </c>
      <c r="AC113" s="961" t="n">
        <v>10.84540735913467</v>
      </c>
      <c r="AD113" s="721" t="n">
        <v>3661203.680681345</v>
      </c>
      <c r="AE113" s="961" t="n">
        <v>75.84929351134816</v>
      </c>
      <c r="AF113" s="721" t="n">
        <v>1165741.319318655</v>
      </c>
      <c r="AG113" s="962" t="n">
        <v>24.15070648865184</v>
      </c>
      <c r="AH113" s="718" t="n">
        <v>6870671.307719722</v>
      </c>
      <c r="AI113" s="961" t="n">
        <v>79.89350559170502</v>
      </c>
      <c r="AJ113" s="721" t="n">
        <v>381596.6162331495</v>
      </c>
      <c r="AK113" s="961" t="n">
        <v>5.261755636092924</v>
      </c>
      <c r="AL113" s="721" t="n">
        <v>7252267.923952872</v>
      </c>
      <c r="AM113" s="961" t="n">
        <v>84.3307854479753</v>
      </c>
      <c r="AN113" s="721" t="n">
        <v>1347519.076047128</v>
      </c>
      <c r="AO113" s="962" t="n">
        <v>15.6692145520247</v>
      </c>
      <c r="AP113" s="718" t="n">
        <v>10041969.11245776</v>
      </c>
      <c r="AQ113" s="961" t="n">
        <v>81.65732775497975</v>
      </c>
      <c r="AR113" s="721" t="n">
        <v>416053.7285016744</v>
      </c>
      <c r="AS113" s="961" t="n">
        <v>3.978321092130119</v>
      </c>
      <c r="AT113" s="721" t="n">
        <v>10458022.84095943</v>
      </c>
      <c r="AU113" s="961" t="n">
        <v>85.04051239650543</v>
      </c>
      <c r="AV113" s="721" t="n">
        <v>1839672.159040571</v>
      </c>
      <c r="AW113" s="962" t="n">
        <v>14.95948760349457</v>
      </c>
      <c r="AX113" s="718" t="n">
        <v>6090806.940375218</v>
      </c>
      <c r="AY113" s="961" t="n">
        <v>60.44507823797279</v>
      </c>
      <c r="AZ113" s="721" t="n">
        <v>266551.6424975746</v>
      </c>
      <c r="BA113" s="961" t="n">
        <v>4.192804905101389</v>
      </c>
      <c r="BB113" s="721" t="n">
        <v>6357358.582872792</v>
      </c>
      <c r="BC113" s="961" t="n">
        <v>63.09033280652975</v>
      </c>
      <c r="BD113" s="721" t="n">
        <v>3719238.417127208</v>
      </c>
      <c r="BE113" s="962" t="n">
        <v>36.90966719347025</v>
      </c>
      <c r="BF113" s="718" t="n">
        <v>468574.4243938056</v>
      </c>
      <c r="BG113" s="961" t="n">
        <v>5.27898377050653</v>
      </c>
      <c r="BH113" s="717" t="n">
        <v>8810.690088632255</v>
      </c>
      <c r="BI113" s="963" t="n">
        <v>1.845614750301642</v>
      </c>
      <c r="BJ113" s="721" t="n">
        <v>477385.1144824378</v>
      </c>
      <c r="BK113" s="961" t="n">
        <v>5.378245462061771</v>
      </c>
      <c r="BL113" s="721" t="n">
        <v>8398838.885517562</v>
      </c>
      <c r="BM113" s="962" t="n">
        <v>94.62175453793823</v>
      </c>
    </row>
    <row r="114">
      <c r="A114" s="722" t="inlineStr">
        <is>
          <t>Mar-May 2000</t>
        </is>
      </c>
      <c r="B114" s="721" t="n">
        <v>27441630.85634736</v>
      </c>
      <c r="C114" s="961" t="n">
        <v>59.48510820367375</v>
      </c>
      <c r="D114" s="721" t="n">
        <v>1639754.128371473</v>
      </c>
      <c r="E114" s="961" t="n">
        <v>5.638500811543542</v>
      </c>
      <c r="F114" s="721" t="n">
        <v>29081384.98471883</v>
      </c>
      <c r="G114" s="961" t="n">
        <v>63.03959635578865</v>
      </c>
      <c r="H114" s="721" t="n">
        <v>17050549.01528117</v>
      </c>
      <c r="I114" s="962" t="n">
        <v>36.96040364421135</v>
      </c>
      <c r="J114" s="718" t="n">
        <v>26984656.21991032</v>
      </c>
      <c r="K114" s="961" t="n">
        <v>72.43537773325657</v>
      </c>
      <c r="L114" s="721" t="n">
        <v>1630225.127713348</v>
      </c>
      <c r="M114" s="961" t="n">
        <v>5.69712349287351</v>
      </c>
      <c r="N114" s="721" t="n">
        <v>28614881.34762367</v>
      </c>
      <c r="O114" s="961" t="n">
        <v>76.81141913818779</v>
      </c>
      <c r="P114" s="721" t="n">
        <v>8638539.652376328</v>
      </c>
      <c r="Q114" s="962" t="n">
        <v>23.18858086181221</v>
      </c>
      <c r="R114" s="718" t="n">
        <v>670795.5284867412</v>
      </c>
      <c r="S114" s="961" t="n">
        <v>46.74920975932786</v>
      </c>
      <c r="T114" s="721" t="n">
        <v>176844.8927197073</v>
      </c>
      <c r="U114" s="961" t="n">
        <v>20.86319721138399</v>
      </c>
      <c r="V114" s="721" t="n">
        <v>847640.4212064486</v>
      </c>
      <c r="W114" s="961" t="n">
        <v>59.0739177120924</v>
      </c>
      <c r="X114" s="721" t="n">
        <v>587240.5787935513</v>
      </c>
      <c r="Y114" s="962" t="n">
        <v>40.9260822879076</v>
      </c>
      <c r="Z114" s="718" t="n">
        <v>3269307.003265126</v>
      </c>
      <c r="AA114" s="961" t="n">
        <v>67.71280625859276</v>
      </c>
      <c r="AB114" s="721" t="n">
        <v>402111.7115759901</v>
      </c>
      <c r="AC114" s="961" t="n">
        <v>10.9524884740201</v>
      </c>
      <c r="AD114" s="721" t="n">
        <v>3671418.714841116</v>
      </c>
      <c r="AE114" s="961" t="n">
        <v>76.04121114472395</v>
      </c>
      <c r="AF114" s="721" t="n">
        <v>1156777.285158884</v>
      </c>
      <c r="AG114" s="962" t="n">
        <v>23.95878885527605</v>
      </c>
      <c r="AH114" s="718" t="n">
        <v>6873216.298353799</v>
      </c>
      <c r="AI114" s="961" t="n">
        <v>80.04147047559299</v>
      </c>
      <c r="AJ114" s="721" t="n">
        <v>373759.8122969515</v>
      </c>
      <c r="AK114" s="961" t="n">
        <v>5.157458870985424</v>
      </c>
      <c r="AL114" s="721" t="n">
        <v>7246976.11065075</v>
      </c>
      <c r="AM114" s="961" t="n">
        <v>84.39405937754489</v>
      </c>
      <c r="AN114" s="721" t="n">
        <v>1340092.88934925</v>
      </c>
      <c r="AO114" s="962" t="n">
        <v>15.60594062245511</v>
      </c>
      <c r="AP114" s="718" t="n">
        <v>10053251.48851049</v>
      </c>
      <c r="AQ114" s="961" t="n">
        <v>81.64952016988728</v>
      </c>
      <c r="AR114" s="721" t="n">
        <v>410269.6719169663</v>
      </c>
      <c r="AS114" s="961" t="n">
        <v>3.920952283907895</v>
      </c>
      <c r="AT114" s="721" t="n">
        <v>10463521.16042746</v>
      </c>
      <c r="AU114" s="961" t="n">
        <v>84.9816084888318</v>
      </c>
      <c r="AV114" s="721" t="n">
        <v>1849167.83957254</v>
      </c>
      <c r="AW114" s="962" t="n">
        <v>15.0183915111682</v>
      </c>
      <c r="AX114" s="718" t="n">
        <v>6118085.901294164</v>
      </c>
      <c r="AY114" s="961" t="n">
        <v>60.63162140726183</v>
      </c>
      <c r="AZ114" s="721" t="n">
        <v>267239.0392037331</v>
      </c>
      <c r="BA114" s="961" t="n">
        <v>4.18520657435634</v>
      </c>
      <c r="BB114" s="721" t="n">
        <v>6385324.940497898</v>
      </c>
      <c r="BC114" s="961" t="n">
        <v>63.2800210066878</v>
      </c>
      <c r="BD114" s="721" t="n">
        <v>3705261.059502102</v>
      </c>
      <c r="BE114" s="962" t="n">
        <v>36.7199789933122</v>
      </c>
      <c r="BF114" s="718" t="n">
        <v>456974.6364370356</v>
      </c>
      <c r="BG114" s="961" t="n">
        <v>5.14697265676173</v>
      </c>
      <c r="BH114" s="717" t="n">
        <v>9529.000658124587</v>
      </c>
      <c r="BI114" s="963" t="n">
        <v>2.042642307669898</v>
      </c>
      <c r="BJ114" s="721" t="n">
        <v>466503.6370951602</v>
      </c>
      <c r="BK114" s="961" t="n">
        <v>5.254299195092243</v>
      </c>
      <c r="BL114" s="721" t="n">
        <v>8412009.362904839</v>
      </c>
      <c r="BM114" s="962" t="n">
        <v>94.74570080490776</v>
      </c>
    </row>
    <row r="115">
      <c r="A115" s="722" t="inlineStr">
        <is>
          <t>Apr-Jun 2000</t>
        </is>
      </c>
      <c r="B115" s="721" t="n">
        <v>27468086.48810016</v>
      </c>
      <c r="C115" s="961" t="n">
        <v>59.51606125407226</v>
      </c>
      <c r="D115" s="721" t="n">
        <v>1598836.367252334</v>
      </c>
      <c r="E115" s="961" t="n">
        <v>5.500535351501502</v>
      </c>
      <c r="F115" s="721" t="n">
        <v>29066922.85535249</v>
      </c>
      <c r="G115" s="961" t="n">
        <v>62.98031578850633</v>
      </c>
      <c r="H115" s="721" t="n">
        <v>17085470.14464751</v>
      </c>
      <c r="I115" s="962" t="n">
        <v>37.01968421149367</v>
      </c>
      <c r="J115" s="718" t="n">
        <v>27012524.64254083</v>
      </c>
      <c r="K115" s="961" t="n">
        <v>72.47511263256986</v>
      </c>
      <c r="L115" s="721" t="n">
        <v>1588438.999595412</v>
      </c>
      <c r="M115" s="961" t="n">
        <v>5.553795387702432</v>
      </c>
      <c r="N115" s="721" t="n">
        <v>28600963.64213624</v>
      </c>
      <c r="O115" s="961" t="n">
        <v>76.73692440059479</v>
      </c>
      <c r="P115" s="721" t="n">
        <v>8670485.357863758</v>
      </c>
      <c r="Q115" s="962" t="n">
        <v>23.26307559940521</v>
      </c>
      <c r="R115" s="718" t="n">
        <v>672891.8100611038</v>
      </c>
      <c r="S115" s="961" t="n">
        <v>46.89461789453941</v>
      </c>
      <c r="T115" s="721" t="n">
        <v>165408.1739108252</v>
      </c>
      <c r="U115" s="961" t="n">
        <v>19.73138221082968</v>
      </c>
      <c r="V115" s="721" t="n">
        <v>838299.9839719289</v>
      </c>
      <c r="W115" s="961" t="n">
        <v>58.42210715239988</v>
      </c>
      <c r="X115" s="721" t="n">
        <v>596602.0160280711</v>
      </c>
      <c r="Y115" s="962" t="n">
        <v>41.57789284760012</v>
      </c>
      <c r="Z115" s="718" t="n">
        <v>3247737.426746392</v>
      </c>
      <c r="AA115" s="961" t="n">
        <v>67.24659312452334</v>
      </c>
      <c r="AB115" s="721" t="n">
        <v>386471.8423368274</v>
      </c>
      <c r="AC115" s="961" t="n">
        <v>10.63427595170711</v>
      </c>
      <c r="AD115" s="721" t="n">
        <v>3634209.26908322</v>
      </c>
      <c r="AE115" s="961" t="n">
        <v>75.24875318884402</v>
      </c>
      <c r="AF115" s="721" t="n">
        <v>1195384.73091678</v>
      </c>
      <c r="AG115" s="962" t="n">
        <v>24.75124681115598</v>
      </c>
      <c r="AH115" s="718" t="n">
        <v>6859750.568959644</v>
      </c>
      <c r="AI115" s="961" t="n">
        <v>80.00029119485063</v>
      </c>
      <c r="AJ115" s="721" t="n">
        <v>367975.4772973057</v>
      </c>
      <c r="AK115" s="961" t="n">
        <v>5.091165256434568</v>
      </c>
      <c r="AL115" s="721" t="n">
        <v>7227726.046256949</v>
      </c>
      <c r="AM115" s="961" t="n">
        <v>84.29172206254954</v>
      </c>
      <c r="AN115" s="721" t="n">
        <v>1346930.953743052</v>
      </c>
      <c r="AO115" s="962" t="n">
        <v>15.70827793745046</v>
      </c>
      <c r="AP115" s="718" t="n">
        <v>10080871.76112272</v>
      </c>
      <c r="AQ115" s="961" t="n">
        <v>81.77417549169543</v>
      </c>
      <c r="AR115" s="721" t="n">
        <v>406082.469888999</v>
      </c>
      <c r="AS115" s="961" t="n">
        <v>3.872263203820835</v>
      </c>
      <c r="AT115" s="721" t="n">
        <v>10486954.23101172</v>
      </c>
      <c r="AU115" s="961" t="n">
        <v>85.06824171371292</v>
      </c>
      <c r="AV115" s="721" t="n">
        <v>1840741.768988282</v>
      </c>
      <c r="AW115" s="962" t="n">
        <v>14.93175828628708</v>
      </c>
      <c r="AX115" s="718" t="n">
        <v>6151273.075650973</v>
      </c>
      <c r="AY115" s="961" t="n">
        <v>60.87596812987128</v>
      </c>
      <c r="AZ115" s="721" t="n">
        <v>262501.0361614548</v>
      </c>
      <c r="BA115" s="961" t="n">
        <v>4.092770209633659</v>
      </c>
      <c r="BB115" s="721" t="n">
        <v>6413774.111812428</v>
      </c>
      <c r="BC115" s="961" t="n">
        <v>63.47380511660459</v>
      </c>
      <c r="BD115" s="721" t="n">
        <v>3690825.888187573</v>
      </c>
      <c r="BE115" s="962" t="n">
        <v>36.52619488339541</v>
      </c>
      <c r="BF115" s="718" t="n">
        <v>455561.8455593246</v>
      </c>
      <c r="BG115" s="961" t="n">
        <v>5.129655648761265</v>
      </c>
      <c r="BH115" s="717" t="n">
        <v>10397.36765692145</v>
      </c>
      <c r="BI115" s="963" t="n">
        <v>2.231390079220551</v>
      </c>
      <c r="BJ115" s="721" t="n">
        <v>465959.213216246</v>
      </c>
      <c r="BK115" s="961" t="n">
        <v>5.246730676561478</v>
      </c>
      <c r="BL115" s="721" t="n">
        <v>8414984.786783753</v>
      </c>
      <c r="BM115" s="962" t="n">
        <v>94.75326932343852</v>
      </c>
    </row>
    <row r="116">
      <c r="A116" s="722" t="inlineStr">
        <is>
          <t>May-Jul 2000</t>
        </is>
      </c>
      <c r="B116" s="721" t="n">
        <v>27528229.1672912</v>
      </c>
      <c r="C116" s="961" t="n">
        <v>59.6189654027518</v>
      </c>
      <c r="D116" s="721" t="n">
        <v>1551467.288176735</v>
      </c>
      <c r="E116" s="961" t="n">
        <v>5.335225182121902</v>
      </c>
      <c r="F116" s="721" t="n">
        <v>29079696.45546793</v>
      </c>
      <c r="G116" s="961" t="n">
        <v>62.97903894817308</v>
      </c>
      <c r="H116" s="721" t="n">
        <v>17093914.54453206</v>
      </c>
      <c r="I116" s="962" t="n">
        <v>37.02096105182692</v>
      </c>
      <c r="J116" s="718" t="n">
        <v>27070839.87383151</v>
      </c>
      <c r="K116" s="961" t="n">
        <v>72.59501056277331</v>
      </c>
      <c r="L116" s="721" t="n">
        <v>1539614.070783734</v>
      </c>
      <c r="M116" s="961" t="n">
        <v>5.381298995689313</v>
      </c>
      <c r="N116" s="721" t="n">
        <v>28610453.94461524</v>
      </c>
      <c r="O116" s="961" t="n">
        <v>76.72374466382284</v>
      </c>
      <c r="P116" s="721" t="n">
        <v>8679767.055384755</v>
      </c>
      <c r="Q116" s="962" t="n">
        <v>23.27625533617716</v>
      </c>
      <c r="R116" s="718" t="n">
        <v>668504.7223072359</v>
      </c>
      <c r="S116" s="961" t="n">
        <v>46.58400687272906</v>
      </c>
      <c r="T116" s="721" t="n">
        <v>152619.6798273505</v>
      </c>
      <c r="U116" s="961" t="n">
        <v>18.58666962406695</v>
      </c>
      <c r="V116" s="721" t="n">
        <v>821124.4021345866</v>
      </c>
      <c r="W116" s="961" t="n">
        <v>57.21913924614485</v>
      </c>
      <c r="X116" s="721" t="n">
        <v>613927.5978654134</v>
      </c>
      <c r="Y116" s="962" t="n">
        <v>42.78086075385515</v>
      </c>
      <c r="Z116" s="718" t="n">
        <v>3262318.395599549</v>
      </c>
      <c r="AA116" s="961" t="n">
        <v>67.5283395859511</v>
      </c>
      <c r="AB116" s="721" t="n">
        <v>377065.8617171951</v>
      </c>
      <c r="AC116" s="961" t="n">
        <v>10.36070486261869</v>
      </c>
      <c r="AD116" s="721" t="n">
        <v>3639384.257316744</v>
      </c>
      <c r="AE116" s="961" t="n">
        <v>75.33341207386457</v>
      </c>
      <c r="AF116" s="721" t="n">
        <v>1191651.742683256</v>
      </c>
      <c r="AG116" s="962" t="n">
        <v>24.66658792613543</v>
      </c>
      <c r="AH116" s="718" t="n">
        <v>6858902.341337194</v>
      </c>
      <c r="AI116" s="961" t="n">
        <v>80.10579325703993</v>
      </c>
      <c r="AJ116" s="721" t="n">
        <v>359755.8855907675</v>
      </c>
      <c r="AK116" s="961" t="n">
        <v>4.98369467401518</v>
      </c>
      <c r="AL116" s="721" t="n">
        <v>7218658.226927961</v>
      </c>
      <c r="AM116" s="961" t="n">
        <v>84.3074175345069</v>
      </c>
      <c r="AN116" s="721" t="n">
        <v>1343646.773072038</v>
      </c>
      <c r="AO116" s="962" t="n">
        <v>15.6925824654931</v>
      </c>
      <c r="AP116" s="718" t="n">
        <v>10106126.49071539</v>
      </c>
      <c r="AQ116" s="961" t="n">
        <v>81.8747452846286</v>
      </c>
      <c r="AR116" s="721" t="n">
        <v>396861.9577131873</v>
      </c>
      <c r="AS116" s="961" t="n">
        <v>3.778562260273306</v>
      </c>
      <c r="AT116" s="721" t="n">
        <v>10502988.44842858</v>
      </c>
      <c r="AU116" s="961" t="n">
        <v>85.08992092395768</v>
      </c>
      <c r="AV116" s="721" t="n">
        <v>1840410.551571419</v>
      </c>
      <c r="AW116" s="962" t="n">
        <v>14.91007907604232</v>
      </c>
      <c r="AX116" s="718" t="n">
        <v>6174987.923872138</v>
      </c>
      <c r="AY116" s="961" t="n">
        <v>61.02714091161917</v>
      </c>
      <c r="AZ116" s="721" t="n">
        <v>253310.6859352335</v>
      </c>
      <c r="BA116" s="961" t="n">
        <v>3.940555679052751</v>
      </c>
      <c r="BB116" s="721" t="n">
        <v>6428298.609807372</v>
      </c>
      <c r="BC116" s="961" t="n">
        <v>63.53059956053822</v>
      </c>
      <c r="BD116" s="721" t="n">
        <v>3690130.390192628</v>
      </c>
      <c r="BE116" s="962" t="n">
        <v>36.46940043946178</v>
      </c>
      <c r="BF116" s="718" t="n">
        <v>457389.2934596885</v>
      </c>
      <c r="BG116" s="961" t="n">
        <v>5.148814736938135</v>
      </c>
      <c r="BH116" s="717" t="n">
        <v>11853.21739300157</v>
      </c>
      <c r="BI116" s="963" t="n">
        <v>2.52603230075262</v>
      </c>
      <c r="BJ116" s="721" t="n">
        <v>469242.5108526901</v>
      </c>
      <c r="BK116" s="961" t="n">
        <v>5.282245976509982</v>
      </c>
      <c r="BL116" s="721" t="n">
        <v>8414147.489147309</v>
      </c>
      <c r="BM116" s="962" t="n">
        <v>94.71775402349002</v>
      </c>
    </row>
    <row r="117">
      <c r="A117" s="722" t="inlineStr">
        <is>
          <t>Jun-Aug 2000</t>
        </is>
      </c>
      <c r="B117" s="721" t="n">
        <v>27565237.83407282</v>
      </c>
      <c r="C117" s="961" t="n">
        <v>59.66505570041024</v>
      </c>
      <c r="D117" s="721" t="n">
        <v>1529041.345095431</v>
      </c>
      <c r="E117" s="961" t="n">
        <v>5.255470794376089</v>
      </c>
      <c r="F117" s="721" t="n">
        <v>29094279.17916825</v>
      </c>
      <c r="G117" s="961" t="n">
        <v>62.97467115058353</v>
      </c>
      <c r="H117" s="721" t="n">
        <v>17105690.82083175</v>
      </c>
      <c r="I117" s="962" t="n">
        <v>37.02532884941647</v>
      </c>
      <c r="J117" s="718" t="n">
        <v>27113878.28036319</v>
      </c>
      <c r="K117" s="961" t="n">
        <v>72.66942547735773</v>
      </c>
      <c r="L117" s="721" t="n">
        <v>1518418.159787915</v>
      </c>
      <c r="M117" s="961" t="n">
        <v>5.3031658252135</v>
      </c>
      <c r="N117" s="721" t="n">
        <v>28632296.4401511</v>
      </c>
      <c r="O117" s="961" t="n">
        <v>76.73902312639966</v>
      </c>
      <c r="P117" s="721" t="n">
        <v>8678963.559848899</v>
      </c>
      <c r="Q117" s="962" t="n">
        <v>23.26097687360034</v>
      </c>
      <c r="R117" s="718" t="n">
        <v>666535.9192642437</v>
      </c>
      <c r="S117" s="961" t="n">
        <v>46.32237658613403</v>
      </c>
      <c r="T117" s="721" t="n">
        <v>163467.5911310464</v>
      </c>
      <c r="U117" s="961" t="n">
        <v>19.69480720065807</v>
      </c>
      <c r="V117" s="721" t="n">
        <v>830003.5103952901</v>
      </c>
      <c r="W117" s="961" t="n">
        <v>57.6829156015844</v>
      </c>
      <c r="X117" s="721" t="n">
        <v>608903.4896047101</v>
      </c>
      <c r="Y117" s="962" t="n">
        <v>42.3170843984156</v>
      </c>
      <c r="Z117" s="718" t="n">
        <v>3274005.840806812</v>
      </c>
      <c r="AA117" s="961" t="n">
        <v>67.69217525764046</v>
      </c>
      <c r="AB117" s="721" t="n">
        <v>370702.8384561916</v>
      </c>
      <c r="AC117" s="961" t="n">
        <v>10.1709867942354</v>
      </c>
      <c r="AD117" s="721" t="n">
        <v>3644708.679263003</v>
      </c>
      <c r="AE117" s="961" t="n">
        <v>75.35669472688413</v>
      </c>
      <c r="AF117" s="721" t="n">
        <v>1191900.320736998</v>
      </c>
      <c r="AG117" s="962" t="n">
        <v>24.64330527311587</v>
      </c>
      <c r="AH117" s="718" t="n">
        <v>6851978.004549673</v>
      </c>
      <c r="AI117" s="961" t="n">
        <v>80.15719382181265</v>
      </c>
      <c r="AJ117" s="721" t="n">
        <v>348096.5679363259</v>
      </c>
      <c r="AK117" s="961" t="n">
        <v>4.834624481064745</v>
      </c>
      <c r="AL117" s="721" t="n">
        <v>7200074.572485998</v>
      </c>
      <c r="AM117" s="961" t="n">
        <v>84.22936744032876</v>
      </c>
      <c r="AN117" s="721" t="n">
        <v>1348101.427514001</v>
      </c>
      <c r="AO117" s="962" t="n">
        <v>15.77063255967124</v>
      </c>
      <c r="AP117" s="718" t="n">
        <v>10136400.84100534</v>
      </c>
      <c r="AQ117" s="961" t="n">
        <v>82.01783769691549</v>
      </c>
      <c r="AR117" s="721" t="n">
        <v>394279.8051005038</v>
      </c>
      <c r="AS117" s="961" t="n">
        <v>3.744105612454452</v>
      </c>
      <c r="AT117" s="721" t="n">
        <v>10530680.64610585</v>
      </c>
      <c r="AU117" s="961" t="n">
        <v>85.20811968843718</v>
      </c>
      <c r="AV117" s="721" t="n">
        <v>1828095.353894151</v>
      </c>
      <c r="AW117" s="962" t="n">
        <v>14.79188031156282</v>
      </c>
      <c r="AX117" s="718" t="n">
        <v>6184957.674737114</v>
      </c>
      <c r="AY117" s="961" t="n">
        <v>61.06313245189668</v>
      </c>
      <c r="AZ117" s="721" t="n">
        <v>241871.357163847</v>
      </c>
      <c r="BA117" s="961" t="n">
        <v>3.76346338082538</v>
      </c>
      <c r="BB117" s="721" t="n">
        <v>6426829.031900961</v>
      </c>
      <c r="BC117" s="961" t="n">
        <v>63.4510910274489</v>
      </c>
      <c r="BD117" s="721" t="n">
        <v>3701962.968099039</v>
      </c>
      <c r="BE117" s="962" t="n">
        <v>36.5489089725511</v>
      </c>
      <c r="BF117" s="718" t="n">
        <v>451359.5537096299</v>
      </c>
      <c r="BG117" s="961" t="n">
        <v>5.077897171913921</v>
      </c>
      <c r="BH117" s="717" t="n">
        <v>10623.18530751617</v>
      </c>
      <c r="BI117" s="963" t="n">
        <v>2.299476670950232</v>
      </c>
      <c r="BJ117" s="721" t="n">
        <v>461982.7390171461</v>
      </c>
      <c r="BK117" s="961" t="n">
        <v>5.197410411827431</v>
      </c>
      <c r="BL117" s="721" t="n">
        <v>8426727.260982852</v>
      </c>
      <c r="BM117" s="962" t="n">
        <v>94.80258958817257</v>
      </c>
    </row>
    <row r="118">
      <c r="A118" s="722" t="inlineStr">
        <is>
          <t>Jul-Sep 2000</t>
        </is>
      </c>
      <c r="B118" s="721" t="n">
        <v>27555105.45640117</v>
      </c>
      <c r="C118" s="961" t="n">
        <v>59.6089831300218</v>
      </c>
      <c r="D118" s="721" t="n">
        <v>1547853.870597386</v>
      </c>
      <c r="E118" s="961" t="n">
        <v>5.318544596121041</v>
      </c>
      <c r="F118" s="721" t="n">
        <v>29102959.32699855</v>
      </c>
      <c r="G118" s="961" t="n">
        <v>62.95740055510354</v>
      </c>
      <c r="H118" s="721" t="n">
        <v>17123471.67300145</v>
      </c>
      <c r="I118" s="962" t="n">
        <v>37.04259944489646</v>
      </c>
      <c r="J118" s="718" t="n">
        <v>27113697.9070413</v>
      </c>
      <c r="K118" s="961" t="n">
        <v>72.62688566969732</v>
      </c>
      <c r="L118" s="721" t="n">
        <v>1540318.159074638</v>
      </c>
      <c r="M118" s="961" t="n">
        <v>5.375575121897486</v>
      </c>
      <c r="N118" s="721" t="n">
        <v>28654016.06611595</v>
      </c>
      <c r="O118" s="961" t="n">
        <v>76.75278952897949</v>
      </c>
      <c r="P118" s="721" t="n">
        <v>8678849.933884056</v>
      </c>
      <c r="Q118" s="962" t="n">
        <v>23.24721047102051</v>
      </c>
      <c r="R118" s="718" t="n">
        <v>654661.278526185</v>
      </c>
      <c r="S118" s="961" t="n">
        <v>45.37480115042597</v>
      </c>
      <c r="T118" s="721" t="n">
        <v>172795.0276299408</v>
      </c>
      <c r="U118" s="961" t="n">
        <v>20.88267698782123</v>
      </c>
      <c r="V118" s="721" t="n">
        <v>827456.3061561259</v>
      </c>
      <c r="W118" s="961" t="n">
        <v>57.35128467812454</v>
      </c>
      <c r="X118" s="721" t="n">
        <v>615329.6938438743</v>
      </c>
      <c r="Y118" s="962" t="n">
        <v>42.64871532187546</v>
      </c>
      <c r="Z118" s="718" t="n">
        <v>3290162.384935552</v>
      </c>
      <c r="AA118" s="961" t="n">
        <v>67.94377558216171</v>
      </c>
      <c r="AB118" s="721" t="n">
        <v>372525.7146023356</v>
      </c>
      <c r="AC118" s="961" t="n">
        <v>10.1708282135554</v>
      </c>
      <c r="AD118" s="721" t="n">
        <v>3662688.099537888</v>
      </c>
      <c r="AE118" s="961" t="n">
        <v>75.63664924317442</v>
      </c>
      <c r="AF118" s="721" t="n">
        <v>1179789.900462112</v>
      </c>
      <c r="AG118" s="962" t="n">
        <v>24.36335075682558</v>
      </c>
      <c r="AH118" s="718" t="n">
        <v>6837501.106264854</v>
      </c>
      <c r="AI118" s="961" t="n">
        <v>80.12029357084231</v>
      </c>
      <c r="AJ118" s="721" t="n">
        <v>340657.3995096048</v>
      </c>
      <c r="AK118" s="961" t="n">
        <v>4.74574919508344</v>
      </c>
      <c r="AL118" s="721" t="n">
        <v>7178158.505774458</v>
      </c>
      <c r="AM118" s="961" t="n">
        <v>84.11204003371037</v>
      </c>
      <c r="AN118" s="721" t="n">
        <v>1355885.49422554</v>
      </c>
      <c r="AO118" s="962" t="n">
        <v>15.88795996628963</v>
      </c>
      <c r="AP118" s="718" t="n">
        <v>10143923.67684696</v>
      </c>
      <c r="AQ118" s="961" t="n">
        <v>81.97502197153155</v>
      </c>
      <c r="AR118" s="721" t="n">
        <v>409290.5273924853</v>
      </c>
      <c r="AS118" s="961" t="n">
        <v>3.878349472221125</v>
      </c>
      <c r="AT118" s="721" t="n">
        <v>10553214.20423944</v>
      </c>
      <c r="AU118" s="961" t="n">
        <v>85.28257840083697</v>
      </c>
      <c r="AV118" s="721" t="n">
        <v>1821193.795760558</v>
      </c>
      <c r="AW118" s="962" t="n">
        <v>14.71742159916303</v>
      </c>
      <c r="AX118" s="718" t="n">
        <v>6187449.460467756</v>
      </c>
      <c r="AY118" s="961" t="n">
        <v>61.02532717700947</v>
      </c>
      <c r="AZ118" s="721" t="n">
        <v>245049.4899402713</v>
      </c>
      <c r="BA118" s="961" t="n">
        <v>3.809553516129641</v>
      </c>
      <c r="BB118" s="721" t="n">
        <v>6432498.950408028</v>
      </c>
      <c r="BC118" s="961" t="n">
        <v>63.44219141060175</v>
      </c>
      <c r="BD118" s="721" t="n">
        <v>3706651.049591972</v>
      </c>
      <c r="BE118" s="962" t="n">
        <v>36.55780858939825</v>
      </c>
      <c r="BF118" s="718" t="n">
        <v>441407.5493598605</v>
      </c>
      <c r="BG118" s="961" t="n">
        <v>4.963223964291716</v>
      </c>
      <c r="BH118" s="717" t="n">
        <v>7535.711522748399</v>
      </c>
      <c r="BI118" s="963" t="n">
        <v>1.678544301552365</v>
      </c>
      <c r="BJ118" s="721" t="n">
        <v>448943.2608826089</v>
      </c>
      <c r="BK118" s="961" t="n">
        <v>5.047956144500085</v>
      </c>
      <c r="BL118" s="721" t="n">
        <v>8444621.739117391</v>
      </c>
      <c r="BM118" s="962" t="n">
        <v>94.95204385549991</v>
      </c>
    </row>
    <row r="119">
      <c r="A119" s="722" t="inlineStr">
        <is>
          <t>Aug-Oct 2000</t>
        </is>
      </c>
      <c r="B119" s="721" t="n">
        <v>27527876.81544182</v>
      </c>
      <c r="C119" s="961" t="n">
        <v>59.5149055485095</v>
      </c>
      <c r="D119" s="721" t="n">
        <v>1570902.236251607</v>
      </c>
      <c r="E119" s="961" t="n">
        <v>5.398515977116871</v>
      </c>
      <c r="F119" s="721" t="n">
        <v>29098779.05169343</v>
      </c>
      <c r="G119" s="961" t="n">
        <v>62.91117540409139</v>
      </c>
      <c r="H119" s="721" t="n">
        <v>17154972.94830657</v>
      </c>
      <c r="I119" s="962" t="n">
        <v>37.08882459590861</v>
      </c>
      <c r="J119" s="718" t="n">
        <v>27084448.97694837</v>
      </c>
      <c r="K119" s="961" t="n">
        <v>72.50611496367758</v>
      </c>
      <c r="L119" s="721" t="n">
        <v>1562663.904417875</v>
      </c>
      <c r="M119" s="961" t="n">
        <v>5.454873972428556</v>
      </c>
      <c r="N119" s="721" t="n">
        <v>28647112.88136624</v>
      </c>
      <c r="O119" s="961" t="n">
        <v>76.68942653112886</v>
      </c>
      <c r="P119" s="721" t="n">
        <v>8707597.118633755</v>
      </c>
      <c r="Q119" s="962" t="n">
        <v>23.31057346887114</v>
      </c>
      <c r="R119" s="718" t="n">
        <v>650091.2578854858</v>
      </c>
      <c r="S119" s="961" t="n">
        <v>44.9374529353507</v>
      </c>
      <c r="T119" s="721" t="n">
        <v>175737.7553249461</v>
      </c>
      <c r="U119" s="961" t="n">
        <v>21.28016242027644</v>
      </c>
      <c r="V119" s="721" t="n">
        <v>825829.0132104319</v>
      </c>
      <c r="W119" s="961" t="n">
        <v>57.08529681586332</v>
      </c>
      <c r="X119" s="721" t="n">
        <v>620828.9867895682</v>
      </c>
      <c r="Y119" s="962" t="n">
        <v>42.91470318413668</v>
      </c>
      <c r="Z119" s="718" t="n">
        <v>3274391.865556983</v>
      </c>
      <c r="AA119" s="961" t="n">
        <v>67.53529122824823</v>
      </c>
      <c r="AB119" s="721" t="n">
        <v>386451.4190368603</v>
      </c>
      <c r="AC119" s="961" t="n">
        <v>10.55634969852952</v>
      </c>
      <c r="AD119" s="721" t="n">
        <v>3660843.284593844</v>
      </c>
      <c r="AE119" s="961" t="n">
        <v>75.50596492945003</v>
      </c>
      <c r="AF119" s="721" t="n">
        <v>1187572.715406157</v>
      </c>
      <c r="AG119" s="962" t="n">
        <v>24.49403507054997</v>
      </c>
      <c r="AH119" s="718" t="n">
        <v>6817583.148679111</v>
      </c>
      <c r="AI119" s="961" t="n">
        <v>80.0198870460341</v>
      </c>
      <c r="AJ119" s="721" t="n">
        <v>347392.047705392</v>
      </c>
      <c r="AK119" s="961" t="n">
        <v>4.848475231019481</v>
      </c>
      <c r="AL119" s="721" t="n">
        <v>7164975.196384503</v>
      </c>
      <c r="AM119" s="961" t="n">
        <v>84.09732501955727</v>
      </c>
      <c r="AN119" s="721" t="n">
        <v>1354885.803615497</v>
      </c>
      <c r="AO119" s="962" t="n">
        <v>15.90267498044273</v>
      </c>
      <c r="AP119" s="718" t="n">
        <v>10144331.01079469</v>
      </c>
      <c r="AQ119" s="961" t="n">
        <v>81.87236745865769</v>
      </c>
      <c r="AR119" s="721" t="n">
        <v>404309.8278265532</v>
      </c>
      <c r="AS119" s="961" t="n">
        <v>3.832814426160692</v>
      </c>
      <c r="AT119" s="721" t="n">
        <v>10548640.83862124</v>
      </c>
      <c r="AU119" s="961" t="n">
        <v>85.13545131857298</v>
      </c>
      <c r="AV119" s="721" t="n">
        <v>1841780.161378758</v>
      </c>
      <c r="AW119" s="962" t="n">
        <v>14.86454868142702</v>
      </c>
      <c r="AX119" s="718" t="n">
        <v>6198051.694032102</v>
      </c>
      <c r="AY119" s="961" t="n">
        <v>61.06843542980274</v>
      </c>
      <c r="AZ119" s="721" t="n">
        <v>248772.8545241238</v>
      </c>
      <c r="BA119" s="961" t="n">
        <v>3.858843259195519</v>
      </c>
      <c r="BB119" s="721" t="n">
        <v>6446824.548556225</v>
      </c>
      <c r="BC119" s="961" t="n">
        <v>63.51955551610699</v>
      </c>
      <c r="BD119" s="721" t="n">
        <v>3702529.451443774</v>
      </c>
      <c r="BE119" s="962" t="n">
        <v>36.48044448389301</v>
      </c>
      <c r="BF119" s="718" t="n">
        <v>443427.8384934542</v>
      </c>
      <c r="BG119" s="961" t="n">
        <v>4.982871622512335</v>
      </c>
      <c r="BH119" s="717" t="n">
        <v>8238.33183373131</v>
      </c>
      <c r="BI119" s="963" t="n">
        <v>1.823986912228447</v>
      </c>
      <c r="BJ119" s="721" t="n">
        <v>451666.1703271855</v>
      </c>
      <c r="BK119" s="961" t="n">
        <v>5.075447113601504</v>
      </c>
      <c r="BL119" s="721" t="n">
        <v>8447375.829672815</v>
      </c>
      <c r="BM119" s="962" t="n">
        <v>94.9245528863985</v>
      </c>
    </row>
    <row r="120">
      <c r="A120" s="722" t="inlineStr">
        <is>
          <t>Sep-Nov 2000</t>
        </is>
      </c>
      <c r="B120" s="721" t="n">
        <v>27516186.38587429</v>
      </c>
      <c r="C120" s="961" t="n">
        <v>59.4549082883014</v>
      </c>
      <c r="D120" s="721" t="n">
        <v>1539702.631352567</v>
      </c>
      <c r="E120" s="961" t="n">
        <v>5.299106939869219</v>
      </c>
      <c r="F120" s="721" t="n">
        <v>29055889.01722686</v>
      </c>
      <c r="G120" s="961" t="n">
        <v>62.78178205832781</v>
      </c>
      <c r="H120" s="721" t="n">
        <v>17224875.98277315</v>
      </c>
      <c r="I120" s="962" t="n">
        <v>37.21821794167219</v>
      </c>
      <c r="J120" s="718" t="n">
        <v>27070738.53934948</v>
      </c>
      <c r="K120" s="961" t="n">
        <v>72.4268237860898</v>
      </c>
      <c r="L120" s="721" t="n">
        <v>1529007.868976992</v>
      </c>
      <c r="M120" s="961" t="n">
        <v>5.346228764223726</v>
      </c>
      <c r="N120" s="721" t="n">
        <v>28599746.40832647</v>
      </c>
      <c r="O120" s="961" t="n">
        <v>76.51763140602118</v>
      </c>
      <c r="P120" s="721" t="n">
        <v>8776928.591673534</v>
      </c>
      <c r="Q120" s="962" t="n">
        <v>23.48236859397882</v>
      </c>
      <c r="R120" s="718" t="n">
        <v>649064.8907793122</v>
      </c>
      <c r="S120" s="961" t="n">
        <v>44.74785078596067</v>
      </c>
      <c r="T120" s="721" t="n">
        <v>170959.7217557967</v>
      </c>
      <c r="U120" s="961" t="n">
        <v>20.84812079326182</v>
      </c>
      <c r="V120" s="721" t="n">
        <v>820024.6125351088</v>
      </c>
      <c r="W120" s="961" t="n">
        <v>56.5341609503458</v>
      </c>
      <c r="X120" s="721" t="n">
        <v>630469.3874648913</v>
      </c>
      <c r="Y120" s="962" t="n">
        <v>43.4658390496542</v>
      </c>
      <c r="Z120" s="718" t="n">
        <v>3260765.301697967</v>
      </c>
      <c r="AA120" s="961" t="n">
        <v>67.17201334839542</v>
      </c>
      <c r="AB120" s="721" t="n">
        <v>382181.2033033043</v>
      </c>
      <c r="AC120" s="961" t="n">
        <v>10.49099136587983</v>
      </c>
      <c r="AD120" s="721" t="n">
        <v>3642946.505001271</v>
      </c>
      <c r="AE120" s="961" t="n">
        <v>75.04497521916466</v>
      </c>
      <c r="AF120" s="721" t="n">
        <v>1211404.49499873</v>
      </c>
      <c r="AG120" s="962" t="n">
        <v>24.95502478083534</v>
      </c>
      <c r="AH120" s="718" t="n">
        <v>6799233.741651248</v>
      </c>
      <c r="AI120" s="961" t="n">
        <v>79.93502127688306</v>
      </c>
      <c r="AJ120" s="721" t="n">
        <v>342383.5146614101</v>
      </c>
      <c r="AK120" s="961" t="n">
        <v>4.794201402473208</v>
      </c>
      <c r="AL120" s="721" t="n">
        <v>7141617.256312659</v>
      </c>
      <c r="AM120" s="961" t="n">
        <v>83.96024449603176</v>
      </c>
      <c r="AN120" s="721" t="n">
        <v>1364333.743687342</v>
      </c>
      <c r="AO120" s="962" t="n">
        <v>16.03975550396824</v>
      </c>
      <c r="AP120" s="718" t="n">
        <v>10154706.55599305</v>
      </c>
      <c r="AQ120" s="961" t="n">
        <v>81.85268039198088</v>
      </c>
      <c r="AR120" s="721" t="n">
        <v>387501.0228330138</v>
      </c>
      <c r="AS120" s="961" t="n">
        <v>3.675710423415551</v>
      </c>
      <c r="AT120" s="721" t="n">
        <v>10542207.57882606</v>
      </c>
      <c r="AU120" s="961" t="n">
        <v>84.97615788476939</v>
      </c>
      <c r="AV120" s="721" t="n">
        <v>1863869.421173938</v>
      </c>
      <c r="AW120" s="962" t="n">
        <v>15.02384211523061</v>
      </c>
      <c r="AX120" s="718" t="n">
        <v>6206968.049227902</v>
      </c>
      <c r="AY120" s="961" t="n">
        <v>61.09339580857877</v>
      </c>
      <c r="AZ120" s="721" t="n">
        <v>245982.4064234667</v>
      </c>
      <c r="BA120" s="961" t="n">
        <v>3.811937006397439</v>
      </c>
      <c r="BB120" s="721" t="n">
        <v>6452950.455651369</v>
      </c>
      <c r="BC120" s="961" t="n">
        <v>63.51452966948932</v>
      </c>
      <c r="BD120" s="721" t="n">
        <v>3706851.544348633</v>
      </c>
      <c r="BE120" s="962" t="n">
        <v>36.48547033051068</v>
      </c>
      <c r="BF120" s="718" t="n">
        <v>445447.8465248132</v>
      </c>
      <c r="BG120" s="961" t="n">
        <v>5.002732974675831</v>
      </c>
      <c r="BH120" s="717" t="n">
        <v>10694.7623755752</v>
      </c>
      <c r="BI120" s="963" t="n">
        <v>2.344609375860938</v>
      </c>
      <c r="BJ120" s="721" t="n">
        <v>456142.6089003884</v>
      </c>
      <c r="BK120" s="961" t="n">
        <v>5.122843647137309</v>
      </c>
      <c r="BL120" s="721" t="n">
        <v>8447947.391099613</v>
      </c>
      <c r="BM120" s="962" t="n">
        <v>94.8771563528627</v>
      </c>
    </row>
    <row r="121">
      <c r="A121" s="722" t="inlineStr">
        <is>
          <t>Oct-Dec 2000</t>
        </is>
      </c>
      <c r="B121" s="721" t="n">
        <v>27548559.16410857</v>
      </c>
      <c r="C121" s="961" t="n">
        <v>59.49106150066756</v>
      </c>
      <c r="D121" s="721" t="n">
        <v>1519515.154445734</v>
      </c>
      <c r="E121" s="961" t="n">
        <v>5.227436595192065</v>
      </c>
      <c r="F121" s="721" t="n">
        <v>29068074.3185543</v>
      </c>
      <c r="G121" s="961" t="n">
        <v>62.77245160770811</v>
      </c>
      <c r="H121" s="721" t="n">
        <v>17238981.6814457</v>
      </c>
      <c r="I121" s="962" t="n">
        <v>37.22754839229189</v>
      </c>
      <c r="J121" s="718" t="n">
        <v>27113753.72016247</v>
      </c>
      <c r="K121" s="961" t="n">
        <v>72.50131437611782</v>
      </c>
      <c r="L121" s="721" t="n">
        <v>1507557.595420391</v>
      </c>
      <c r="M121" s="961" t="n">
        <v>5.267255503417841</v>
      </c>
      <c r="N121" s="721" t="n">
        <v>28621311.31558286</v>
      </c>
      <c r="O121" s="961" t="n">
        <v>76.53247539844428</v>
      </c>
      <c r="P121" s="721" t="n">
        <v>8776291.684417143</v>
      </c>
      <c r="Q121" s="962" t="n">
        <v>23.46752460155572</v>
      </c>
      <c r="R121" s="718" t="n">
        <v>653976.7466230162</v>
      </c>
      <c r="S121" s="961" t="n">
        <v>44.96892266191218</v>
      </c>
      <c r="T121" s="721" t="n">
        <v>161011.6601399242</v>
      </c>
      <c r="U121" s="961" t="n">
        <v>19.75631294921701</v>
      </c>
      <c r="V121" s="721" t="n">
        <v>814988.4067629405</v>
      </c>
      <c r="W121" s="961" t="n">
        <v>56.04044918007465</v>
      </c>
      <c r="X121" s="721" t="n">
        <v>639297.5932370597</v>
      </c>
      <c r="Y121" s="962" t="n">
        <v>43.95955081992535</v>
      </c>
      <c r="Z121" s="718" t="n">
        <v>3249474.460628542</v>
      </c>
      <c r="AA121" s="961" t="n">
        <v>66.85901434344511</v>
      </c>
      <c r="AB121" s="721" t="n">
        <v>387408.6210953871</v>
      </c>
      <c r="AC121" s="961" t="n">
        <v>10.65221543805446</v>
      </c>
      <c r="AD121" s="721" t="n">
        <v>3636883.081723929</v>
      </c>
      <c r="AE121" s="961" t="n">
        <v>74.83007516217845</v>
      </c>
      <c r="AF121" s="721" t="n">
        <v>1223305.918276071</v>
      </c>
      <c r="AG121" s="962" t="n">
        <v>25.16992483782155</v>
      </c>
      <c r="AH121" s="718" t="n">
        <v>6807137.166136038</v>
      </c>
      <c r="AI121" s="961" t="n">
        <v>80.16392310042932</v>
      </c>
      <c r="AJ121" s="721" t="n">
        <v>339712.7307327188</v>
      </c>
      <c r="AK121" s="961" t="n">
        <v>4.753321192341773</v>
      </c>
      <c r="AL121" s="721" t="n">
        <v>7146849.896868756</v>
      </c>
      <c r="AM121" s="961" t="n">
        <v>84.16453371808677</v>
      </c>
      <c r="AN121" s="721" t="n">
        <v>1344672.103131245</v>
      </c>
      <c r="AO121" s="962" t="n">
        <v>15.83546628191323</v>
      </c>
      <c r="AP121" s="718" t="n">
        <v>10181753.66149392</v>
      </c>
      <c r="AQ121" s="961" t="n">
        <v>81.96625939747886</v>
      </c>
      <c r="AR121" s="721" t="n">
        <v>374132.8843350086</v>
      </c>
      <c r="AS121" s="961" t="n">
        <v>3.5443056602654</v>
      </c>
      <c r="AT121" s="721" t="n">
        <v>10555886.54582893</v>
      </c>
      <c r="AU121" s="961" t="n">
        <v>84.97814458603004</v>
      </c>
      <c r="AV121" s="721" t="n">
        <v>1865997.454171068</v>
      </c>
      <c r="AW121" s="962" t="n">
        <v>15.02185541396996</v>
      </c>
      <c r="AX121" s="718" t="n">
        <v>6221411.685280949</v>
      </c>
      <c r="AY121" s="961" t="n">
        <v>61.1758284570704</v>
      </c>
      <c r="AZ121" s="721" t="n">
        <v>245291.6991173525</v>
      </c>
      <c r="BA121" s="961" t="n">
        <v>3.793149067408105</v>
      </c>
      <c r="BB121" s="721" t="n">
        <v>6466703.384398302</v>
      </c>
      <c r="BC121" s="961" t="n">
        <v>63.58780883487574</v>
      </c>
      <c r="BD121" s="721" t="n">
        <v>3703018.615601699</v>
      </c>
      <c r="BE121" s="962" t="n">
        <v>36.41219116512426</v>
      </c>
      <c r="BF121" s="718" t="n">
        <v>434805.4439460989</v>
      </c>
      <c r="BG121" s="961" t="n">
        <v>4.880270920628896</v>
      </c>
      <c r="BH121" s="717" t="n">
        <v>11957.55902534265</v>
      </c>
      <c r="BI121" s="963" t="n">
        <v>2.676488193026811</v>
      </c>
      <c r="BJ121" s="721" t="n">
        <v>446763.0029714415</v>
      </c>
      <c r="BK121" s="961" t="n">
        <v>5.014482965131995</v>
      </c>
      <c r="BL121" s="721" t="n">
        <v>8462689.997028559</v>
      </c>
      <c r="BM121" s="962" t="n">
        <v>94.98551703486801</v>
      </c>
    </row>
    <row r="122">
      <c r="A122" s="722" t="inlineStr">
        <is>
          <t>Nov-Jan 2001</t>
        </is>
      </c>
      <c r="B122" s="721" t="n">
        <v>27637281.01927958</v>
      </c>
      <c r="C122" s="961" t="n">
        <v>59.64802309028519</v>
      </c>
      <c r="D122" s="721" t="n">
        <v>1504447.103070604</v>
      </c>
      <c r="E122" s="961" t="n">
        <v>5.162518491539874</v>
      </c>
      <c r="F122" s="721" t="n">
        <v>29141728.12235018</v>
      </c>
      <c r="G122" s="961" t="n">
        <v>62.89498850195024</v>
      </c>
      <c r="H122" s="721" t="n">
        <v>17192214.87764983</v>
      </c>
      <c r="I122" s="962" t="n">
        <v>37.10501149804976</v>
      </c>
      <c r="J122" s="718" t="n">
        <v>27211192.9986906</v>
      </c>
      <c r="K122" s="961" t="n">
        <v>72.71995002851372</v>
      </c>
      <c r="L122" s="721" t="n">
        <v>1493229.225273341</v>
      </c>
      <c r="M122" s="961" t="n">
        <v>5.202087725795492</v>
      </c>
      <c r="N122" s="721" t="n">
        <v>28704422.22396394</v>
      </c>
      <c r="O122" s="961" t="n">
        <v>76.71049739805461</v>
      </c>
      <c r="P122" s="721" t="n">
        <v>8714735.776036061</v>
      </c>
      <c r="Q122" s="962" t="n">
        <v>23.28950260194539</v>
      </c>
      <c r="R122" s="718" t="n">
        <v>670744.6978864465</v>
      </c>
      <c r="S122" s="961" t="n">
        <v>45.99891630884129</v>
      </c>
      <c r="T122" s="721" t="n">
        <v>159575.1032045716</v>
      </c>
      <c r="U122" s="961" t="n">
        <v>19.21851110799648</v>
      </c>
      <c r="V122" s="721" t="n">
        <v>830319.8010910181</v>
      </c>
      <c r="W122" s="961" t="n">
        <v>56.94239724937118</v>
      </c>
      <c r="X122" s="721" t="n">
        <v>627855.1989089822</v>
      </c>
      <c r="Y122" s="962" t="n">
        <v>43.05760275062882</v>
      </c>
      <c r="Z122" s="718" t="n">
        <v>3276718.555854287</v>
      </c>
      <c r="AA122" s="961" t="n">
        <v>67.33678839953375</v>
      </c>
      <c r="AB122" s="721" t="n">
        <v>380863.5416043029</v>
      </c>
      <c r="AC122" s="961" t="n">
        <v>10.41298681631616</v>
      </c>
      <c r="AD122" s="721" t="n">
        <v>3657582.09745859</v>
      </c>
      <c r="AE122" s="961" t="n">
        <v>75.16355999219489</v>
      </c>
      <c r="AF122" s="721" t="n">
        <v>1208581.902541411</v>
      </c>
      <c r="AG122" s="962" t="n">
        <v>24.83644000780511</v>
      </c>
      <c r="AH122" s="718" t="n">
        <v>6806465.192433245</v>
      </c>
      <c r="AI122" s="961" t="n">
        <v>80.28767105151667</v>
      </c>
      <c r="AJ122" s="721" t="n">
        <v>334036.8933913735</v>
      </c>
      <c r="AK122" s="961" t="n">
        <v>4.678058900851051</v>
      </c>
      <c r="AL122" s="721" t="n">
        <v>7140502.085824618</v>
      </c>
      <c r="AM122" s="961" t="n">
        <v>84.22790191400486</v>
      </c>
      <c r="AN122" s="721" t="n">
        <v>1337094.914175382</v>
      </c>
      <c r="AO122" s="962" t="n">
        <v>15.77209808599514</v>
      </c>
      <c r="AP122" s="718" t="n">
        <v>10206745.30854867</v>
      </c>
      <c r="AQ122" s="961" t="n">
        <v>82.06691002894947</v>
      </c>
      <c r="AR122" s="721" t="n">
        <v>383939.7747168263</v>
      </c>
      <c r="AS122" s="961" t="n">
        <v>3.625259099843269</v>
      </c>
      <c r="AT122" s="721" t="n">
        <v>10590685.0832655</v>
      </c>
      <c r="AU122" s="961" t="n">
        <v>85.15396177715277</v>
      </c>
      <c r="AV122" s="721" t="n">
        <v>1846416.916734499</v>
      </c>
      <c r="AW122" s="962" t="n">
        <v>14.84603822284723</v>
      </c>
      <c r="AX122" s="718" t="n">
        <v>6250519.243967947</v>
      </c>
      <c r="AY122" s="961" t="n">
        <v>61.39926880987598</v>
      </c>
      <c r="AZ122" s="721" t="n">
        <v>234813.9123562671</v>
      </c>
      <c r="BA122" s="961" t="n">
        <v>3.62069159280255</v>
      </c>
      <c r="BB122" s="721" t="n">
        <v>6485333.156324213</v>
      </c>
      <c r="BC122" s="961" t="n">
        <v>63.70586158438421</v>
      </c>
      <c r="BD122" s="721" t="n">
        <v>3694786.843675788</v>
      </c>
      <c r="BE122" s="962" t="n">
        <v>36.29413841561579</v>
      </c>
      <c r="BF122" s="718" t="n">
        <v>426088.0205889761</v>
      </c>
      <c r="BG122" s="961" t="n">
        <v>4.779565862653739</v>
      </c>
      <c r="BH122" s="717" t="n">
        <v>11217.87779726244</v>
      </c>
      <c r="BI122" s="963" t="n">
        <v>2.565224443269356</v>
      </c>
      <c r="BJ122" s="721" t="n">
        <v>437305.8983862385</v>
      </c>
      <c r="BK122" s="961" t="n">
        <v>4.905400392564021</v>
      </c>
      <c r="BL122" s="721" t="n">
        <v>8477479.101613762</v>
      </c>
      <c r="BM122" s="962" t="n">
        <v>95.09459960743598</v>
      </c>
    </row>
    <row r="123">
      <c r="A123" s="722" t="inlineStr">
        <is>
          <t>Dec-Feb 2001</t>
        </is>
      </c>
      <c r="B123" s="721" t="n">
        <v>27617592.14556488</v>
      </c>
      <c r="C123" s="961" t="n">
        <v>59.57131219446929</v>
      </c>
      <c r="D123" s="721" t="n">
        <v>1516207.309839039</v>
      </c>
      <c r="E123" s="961" t="n">
        <v>5.204289650445173</v>
      </c>
      <c r="F123" s="721" t="n">
        <v>29133799.45540392</v>
      </c>
      <c r="G123" s="961" t="n">
        <v>62.84178047171417</v>
      </c>
      <c r="H123" s="721" t="n">
        <v>17226757.54459608</v>
      </c>
      <c r="I123" s="962" t="n">
        <v>37.15821952828583</v>
      </c>
      <c r="J123" s="718" t="n">
        <v>27194639.79085094</v>
      </c>
      <c r="K123" s="961" t="n">
        <v>72.63400066470788</v>
      </c>
      <c r="L123" s="721" t="n">
        <v>1505591.346809188</v>
      </c>
      <c r="M123" s="961" t="n">
        <v>5.245920632442461</v>
      </c>
      <c r="N123" s="721" t="n">
        <v>28700231.13766012</v>
      </c>
      <c r="O123" s="961" t="n">
        <v>76.65527558233735</v>
      </c>
      <c r="P123" s="721" t="n">
        <v>8740415.862339878</v>
      </c>
      <c r="Q123" s="962" t="n">
        <v>23.34472441766265</v>
      </c>
      <c r="R123" s="718" t="n">
        <v>659275.5204263113</v>
      </c>
      <c r="S123" s="961" t="n">
        <v>45.09214174945343</v>
      </c>
      <c r="T123" s="721" t="n">
        <v>160278.3254545571</v>
      </c>
      <c r="U123" s="961" t="n">
        <v>19.55677790545753</v>
      </c>
      <c r="V123" s="721" t="n">
        <v>819553.8458808684</v>
      </c>
      <c r="W123" s="961" t="n">
        <v>56.05461911565154</v>
      </c>
      <c r="X123" s="721" t="n">
        <v>642509.1541191319</v>
      </c>
      <c r="Y123" s="962" t="n">
        <v>43.94538088434846</v>
      </c>
      <c r="Z123" s="718" t="n">
        <v>3268962.003283625</v>
      </c>
      <c r="AA123" s="961" t="n">
        <v>67.09634283291534</v>
      </c>
      <c r="AB123" s="721" t="n">
        <v>389639.9493503966</v>
      </c>
      <c r="AC123" s="961" t="n">
        <v>10.64996833202568</v>
      </c>
      <c r="AD123" s="721" t="n">
        <v>3658601.952634023</v>
      </c>
      <c r="AE123" s="961" t="n">
        <v>75.09380979544147</v>
      </c>
      <c r="AF123" s="721" t="n">
        <v>1213440.047365978</v>
      </c>
      <c r="AG123" s="962" t="n">
        <v>24.90619020455853</v>
      </c>
      <c r="AH123" s="718" t="n">
        <v>6782666.328011502</v>
      </c>
      <c r="AI123" s="961" t="n">
        <v>80.14048998828497</v>
      </c>
      <c r="AJ123" s="721" t="n">
        <v>334743.5820061322</v>
      </c>
      <c r="AK123" s="961" t="n">
        <v>4.703165705476459</v>
      </c>
      <c r="AL123" s="721" t="n">
        <v>7117409.910017634</v>
      </c>
      <c r="AM123" s="961" t="n">
        <v>84.09564764827705</v>
      </c>
      <c r="AN123" s="721" t="n">
        <v>1346060.089982366</v>
      </c>
      <c r="AO123" s="962" t="n">
        <v>15.90435235172295</v>
      </c>
      <c r="AP123" s="718" t="n">
        <v>10215828.03415954</v>
      </c>
      <c r="AQ123" s="961" t="n">
        <v>82.03697342522288</v>
      </c>
      <c r="AR123" s="721" t="n">
        <v>389014.2742138681</v>
      </c>
      <c r="AS123" s="961" t="n">
        <v>3.668270238273216</v>
      </c>
      <c r="AT123" s="721" t="n">
        <v>10604842.30837341</v>
      </c>
      <c r="AU123" s="961" t="n">
        <v>85.16090557922973</v>
      </c>
      <c r="AV123" s="721" t="n">
        <v>1847869.691626592</v>
      </c>
      <c r="AW123" s="962" t="n">
        <v>14.83909442077027</v>
      </c>
      <c r="AX123" s="718" t="n">
        <v>6267907.904969957</v>
      </c>
      <c r="AY123" s="961" t="n">
        <v>61.50820878722594</v>
      </c>
      <c r="AZ123" s="721" t="n">
        <v>231915.2157842341</v>
      </c>
      <c r="BA123" s="961" t="n">
        <v>3.568023490419605</v>
      </c>
      <c r="BB123" s="721" t="n">
        <v>6499823.120754191</v>
      </c>
      <c r="BC123" s="961" t="n">
        <v>63.78403825531375</v>
      </c>
      <c r="BD123" s="721" t="n">
        <v>3690536.87924581</v>
      </c>
      <c r="BE123" s="962" t="n">
        <v>36.21596174468625</v>
      </c>
      <c r="BF123" s="718" t="n">
        <v>422952.3547139475</v>
      </c>
      <c r="BG123" s="961" t="n">
        <v>4.741666168312769</v>
      </c>
      <c r="BH123" s="717" t="n">
        <v>10615.96302985037</v>
      </c>
      <c r="BI123" s="963" t="n">
        <v>2.448509864626112</v>
      </c>
      <c r="BJ123" s="721" t="n">
        <v>433568.3177437978</v>
      </c>
      <c r="BK123" s="961" t="n">
        <v>4.86068040758032</v>
      </c>
      <c r="BL123" s="721" t="n">
        <v>8486341.682256203</v>
      </c>
      <c r="BM123" s="962" t="n">
        <v>95.13931959241968</v>
      </c>
    </row>
    <row r="124">
      <c r="A124" s="722" t="inlineStr">
        <is>
          <t>Jan-Mar 2001</t>
        </is>
      </c>
      <c r="B124" s="721" t="n">
        <v>27623322.89266048</v>
      </c>
      <c r="C124" s="961" t="n">
        <v>59.55054853461829</v>
      </c>
      <c r="D124" s="721" t="n">
        <v>1481307.491275548</v>
      </c>
      <c r="E124" s="961" t="n">
        <v>5.089593895317561</v>
      </c>
      <c r="F124" s="721" t="n">
        <v>29104630.38393603</v>
      </c>
      <c r="G124" s="961" t="n">
        <v>62.74396136176719</v>
      </c>
      <c r="H124" s="721" t="n">
        <v>17281714.61606397</v>
      </c>
      <c r="I124" s="962" t="n">
        <v>37.25603863823281</v>
      </c>
      <c r="J124" s="718" t="n">
        <v>27212286.50270791</v>
      </c>
      <c r="K124" s="961" t="n">
        <v>72.64143522585586</v>
      </c>
      <c r="L124" s="721" t="n">
        <v>1470165.48715484</v>
      </c>
      <c r="M124" s="961" t="n">
        <v>5.125661807694969</v>
      </c>
      <c r="N124" s="721" t="n">
        <v>28682451.98986275</v>
      </c>
      <c r="O124" s="961" t="n">
        <v>76.56594671429032</v>
      </c>
      <c r="P124" s="721" t="n">
        <v>8778656.010137256</v>
      </c>
      <c r="Q124" s="962" t="n">
        <v>23.43405328570968</v>
      </c>
      <c r="R124" s="718" t="n">
        <v>664768.7646736624</v>
      </c>
      <c r="S124" s="961" t="n">
        <v>45.34925029512249</v>
      </c>
      <c r="T124" s="721" t="n">
        <v>153492.3554571472</v>
      </c>
      <c r="U124" s="961" t="n">
        <v>18.75835863160765</v>
      </c>
      <c r="V124" s="721" t="n">
        <v>818261.1201308097</v>
      </c>
      <c r="W124" s="961" t="n">
        <v>55.82020443122899</v>
      </c>
      <c r="X124" s="721" t="n">
        <v>647625.8798691907</v>
      </c>
      <c r="Y124" s="962" t="n">
        <v>44.17979556877101</v>
      </c>
      <c r="Z124" s="718" t="n">
        <v>3276885.261152005</v>
      </c>
      <c r="AA124" s="961" t="n">
        <v>67.17666813691082</v>
      </c>
      <c r="AB124" s="721" t="n">
        <v>382620.9127571675</v>
      </c>
      <c r="AC124" s="961" t="n">
        <v>10.45553401399082</v>
      </c>
      <c r="AD124" s="721" t="n">
        <v>3659506.173909172</v>
      </c>
      <c r="AE124" s="961" t="n">
        <v>75.02045759858214</v>
      </c>
      <c r="AF124" s="721" t="n">
        <v>1218504.826090829</v>
      </c>
      <c r="AG124" s="962" t="n">
        <v>24.97954240141786</v>
      </c>
      <c r="AH124" s="718" t="n">
        <v>6750019.268593469</v>
      </c>
      <c r="AI124" s="961" t="n">
        <v>79.89092338249711</v>
      </c>
      <c r="AJ124" s="721" t="n">
        <v>331205.1721995608</v>
      </c>
      <c r="AK124" s="961" t="n">
        <v>4.677230258252751</v>
      </c>
      <c r="AL124" s="721" t="n">
        <v>7081224.44079303</v>
      </c>
      <c r="AM124" s="961" t="n">
        <v>83.81095471621441</v>
      </c>
      <c r="AN124" s="721" t="n">
        <v>1367819.559206971</v>
      </c>
      <c r="AO124" s="962" t="n">
        <v>16.18904528378559</v>
      </c>
      <c r="AP124" s="718" t="n">
        <v>10226948.78114323</v>
      </c>
      <c r="AQ124" s="961" t="n">
        <v>82.02522704341428</v>
      </c>
      <c r="AR124" s="721" t="n">
        <v>386429.5967961092</v>
      </c>
      <c r="AS124" s="961" t="n">
        <v>3.640966929053719</v>
      </c>
      <c r="AT124" s="721" t="n">
        <v>10613378.37793934</v>
      </c>
      <c r="AU124" s="961" t="n">
        <v>85.12458503295852</v>
      </c>
      <c r="AV124" s="721" t="n">
        <v>1854674.622060666</v>
      </c>
      <c r="AW124" s="962" t="n">
        <v>14.87541496704148</v>
      </c>
      <c r="AX124" s="718" t="n">
        <v>6293664.427145545</v>
      </c>
      <c r="AY124" s="961" t="n">
        <v>61.70190886263266</v>
      </c>
      <c r="AZ124" s="721" t="n">
        <v>216417.4499448558</v>
      </c>
      <c r="BA124" s="961" t="n">
        <v>3.324342981099047</v>
      </c>
      <c r="BB124" s="721" t="n">
        <v>6510081.877090402</v>
      </c>
      <c r="BC124" s="961" t="n">
        <v>63.82362506268706</v>
      </c>
      <c r="BD124" s="721" t="n">
        <v>3690031.1229096</v>
      </c>
      <c r="BE124" s="962" t="n">
        <v>36.17637493731294</v>
      </c>
      <c r="BF124" s="718" t="n">
        <v>411036.3899525763</v>
      </c>
      <c r="BG124" s="961" t="n">
        <v>4.605327454638753</v>
      </c>
      <c r="BH124" s="717" t="n">
        <v>11142.00412070783</v>
      </c>
      <c r="BI124" s="963" t="n">
        <v>2.639169667875931</v>
      </c>
      <c r="BJ124" s="721" t="n">
        <v>422178.3940732841</v>
      </c>
      <c r="BK124" s="961" t="n">
        <v>4.730164521942489</v>
      </c>
      <c r="BL124" s="721" t="n">
        <v>8503058.605926715</v>
      </c>
      <c r="BM124" s="962" t="n">
        <v>95.26983547805752</v>
      </c>
    </row>
    <row r="125">
      <c r="A125" s="722" t="inlineStr">
        <is>
          <t>Feb-Apr 2001</t>
        </is>
      </c>
      <c r="B125" s="721" t="n">
        <v>27663341.70448899</v>
      </c>
      <c r="C125" s="961" t="n">
        <v>59.60155101406595</v>
      </c>
      <c r="D125" s="721" t="n">
        <v>1459143.494660738</v>
      </c>
      <c r="E125" s="961" t="n">
        <v>5.010367366255335</v>
      </c>
      <c r="F125" s="721" t="n">
        <v>29122485.19914974</v>
      </c>
      <c r="G125" s="961" t="n">
        <v>62.74532215939192</v>
      </c>
      <c r="H125" s="721" t="n">
        <v>17291309.80085027</v>
      </c>
      <c r="I125" s="962" t="n">
        <v>37.25467784060808</v>
      </c>
      <c r="J125" s="718" t="n">
        <v>27250074.54869621</v>
      </c>
      <c r="K125" s="961" t="n">
        <v>72.69892278017905</v>
      </c>
      <c r="L125" s="721" t="n">
        <v>1449468.712615777</v>
      </c>
      <c r="M125" s="961" t="n">
        <v>5.050494007581343</v>
      </c>
      <c r="N125" s="721" t="n">
        <v>28699543.26131199</v>
      </c>
      <c r="O125" s="961" t="n">
        <v>76.56587785299669</v>
      </c>
      <c r="P125" s="721" t="n">
        <v>8783920.738688011</v>
      </c>
      <c r="Q125" s="962" t="n">
        <v>23.43412214700331</v>
      </c>
      <c r="R125" s="718" t="n">
        <v>666556.2421672683</v>
      </c>
      <c r="S125" s="961" t="n">
        <v>45.35142806960522</v>
      </c>
      <c r="T125" s="721" t="n">
        <v>146903.9921018639</v>
      </c>
      <c r="U125" s="961" t="n">
        <v>18.05914855000287</v>
      </c>
      <c r="V125" s="721" t="n">
        <v>813460.2342691321</v>
      </c>
      <c r="W125" s="961" t="n">
        <v>55.34654237426381</v>
      </c>
      <c r="X125" s="721" t="n">
        <v>656297.7657308676</v>
      </c>
      <c r="Y125" s="962" t="n">
        <v>44.65345762573619</v>
      </c>
      <c r="Z125" s="718" t="n">
        <v>3288641.741183799</v>
      </c>
      <c r="AA125" s="961" t="n">
        <v>67.33787477402393</v>
      </c>
      <c r="AB125" s="721" t="n">
        <v>384291.9805546086</v>
      </c>
      <c r="AC125" s="961" t="n">
        <v>10.46280738147168</v>
      </c>
      <c r="AD125" s="721" t="n">
        <v>3672933.721738407</v>
      </c>
      <c r="AE125" s="961" t="n">
        <v>75.20659605770285</v>
      </c>
      <c r="AF125" s="721" t="n">
        <v>1210858.278261592</v>
      </c>
      <c r="AG125" s="962" t="n">
        <v>24.79340394229715</v>
      </c>
      <c r="AH125" s="718" t="n">
        <v>6745250.137945523</v>
      </c>
      <c r="AI125" s="961" t="n">
        <v>79.96734250035534</v>
      </c>
      <c r="AJ125" s="721" t="n">
        <v>330381.2285126076</v>
      </c>
      <c r="AK125" s="961" t="n">
        <v>4.669282660467196</v>
      </c>
      <c r="AL125" s="721" t="n">
        <v>7075631.366458131</v>
      </c>
      <c r="AM125" s="961" t="n">
        <v>83.88412961956554</v>
      </c>
      <c r="AN125" s="721" t="n">
        <v>1359374.633541869</v>
      </c>
      <c r="AO125" s="962" t="n">
        <v>16.11587038043446</v>
      </c>
      <c r="AP125" s="718" t="n">
        <v>10228379.67454694</v>
      </c>
      <c r="AQ125" s="961" t="n">
        <v>81.92920639391701</v>
      </c>
      <c r="AR125" s="721" t="n">
        <v>377644.4091905464</v>
      </c>
      <c r="AS125" s="961" t="n">
        <v>3.560659547903526</v>
      </c>
      <c r="AT125" s="721" t="n">
        <v>10606024.08373749</v>
      </c>
      <c r="AU125" s="961" t="n">
        <v>84.95413387300491</v>
      </c>
      <c r="AV125" s="721" t="n">
        <v>1878387.916262511</v>
      </c>
      <c r="AW125" s="962" t="n">
        <v>15.04586612699509</v>
      </c>
      <c r="AX125" s="718" t="n">
        <v>6321246.752852678</v>
      </c>
      <c r="AY125" s="961" t="n">
        <v>61.9093014957616</v>
      </c>
      <c r="AZ125" s="721" t="n">
        <v>210247.1022561506</v>
      </c>
      <c r="BA125" s="961" t="n">
        <v>3.2189742028418</v>
      </c>
      <c r="BB125" s="721" t="n">
        <v>6531493.855108829</v>
      </c>
      <c r="BC125" s="961" t="n">
        <v>63.96842871402946</v>
      </c>
      <c r="BD125" s="721" t="n">
        <v>3679002.14489117</v>
      </c>
      <c r="BE125" s="962" t="n">
        <v>36.03157128597054</v>
      </c>
      <c r="BF125" s="718" t="n">
        <v>413267.1557927816</v>
      </c>
      <c r="BG125" s="961" t="n">
        <v>4.62768015869492</v>
      </c>
      <c r="BH125" s="717" t="n">
        <v>9674.782044961077</v>
      </c>
      <c r="BI125" s="963" t="n">
        <v>2.287496504702901</v>
      </c>
      <c r="BJ125" s="721" t="n">
        <v>422941.9378377426</v>
      </c>
      <c r="BK125" s="961" t="n">
        <v>4.736016367565129</v>
      </c>
      <c r="BL125" s="721" t="n">
        <v>8507389.062162258</v>
      </c>
      <c r="BM125" s="962" t="n">
        <v>95.26398363243487</v>
      </c>
    </row>
    <row r="126">
      <c r="A126" s="722" t="inlineStr">
        <is>
          <t>Mar-May 2001</t>
        </is>
      </c>
      <c r="B126" s="721" t="n">
        <v>27699322.7299717</v>
      </c>
      <c r="C126" s="961" t="n">
        <v>59.64510880378315</v>
      </c>
      <c r="D126" s="721" t="n">
        <v>1430567.244800495</v>
      </c>
      <c r="E126" s="961" t="n">
        <v>4.91099432932782</v>
      </c>
      <c r="F126" s="721" t="n">
        <v>29129889.97477219</v>
      </c>
      <c r="G126" s="961" t="n">
        <v>62.72555736922504</v>
      </c>
      <c r="H126" s="721" t="n">
        <v>17310335.02522781</v>
      </c>
      <c r="I126" s="962" t="n">
        <v>37.27444263077496</v>
      </c>
      <c r="J126" s="718" t="n">
        <v>27279441.06518148</v>
      </c>
      <c r="K126" s="961" t="n">
        <v>72.73654670991561</v>
      </c>
      <c r="L126" s="721" t="n">
        <v>1420958.79011285</v>
      </c>
      <c r="M126" s="961" t="n">
        <v>4.951006945120059</v>
      </c>
      <c r="N126" s="721" t="n">
        <v>28700399.85529433</v>
      </c>
      <c r="O126" s="961" t="n">
        <v>76.5253206500763</v>
      </c>
      <c r="P126" s="721" t="n">
        <v>8804049.14470567</v>
      </c>
      <c r="Q126" s="962" t="n">
        <v>23.4746793499237</v>
      </c>
      <c r="R126" s="718" t="n">
        <v>671690.8111413508</v>
      </c>
      <c r="S126" s="961" t="n">
        <v>45.58156212745034</v>
      </c>
      <c r="T126" s="721" t="n">
        <v>147143.3116504033</v>
      </c>
      <c r="U126" s="961" t="n">
        <v>17.96985586637854</v>
      </c>
      <c r="V126" s="721" t="n">
        <v>818834.1227917541</v>
      </c>
      <c r="W126" s="961" t="n">
        <v>55.5668438826599</v>
      </c>
      <c r="X126" s="721" t="n">
        <v>654767.8772082458</v>
      </c>
      <c r="Y126" s="962" t="n">
        <v>44.4331561173401</v>
      </c>
      <c r="Z126" s="718" t="n">
        <v>3300405.031530771</v>
      </c>
      <c r="AA126" s="961" t="n">
        <v>67.49679647429313</v>
      </c>
      <c r="AB126" s="721" t="n">
        <v>373663.2291112002</v>
      </c>
      <c r="AC126" s="961" t="n">
        <v>10.17028543301778</v>
      </c>
      <c r="AD126" s="721" t="n">
        <v>3674068.260641971</v>
      </c>
      <c r="AE126" s="961" t="n">
        <v>75.13860730790103</v>
      </c>
      <c r="AF126" s="721" t="n">
        <v>1215652.739358029</v>
      </c>
      <c r="AG126" s="962" t="n">
        <v>24.86139269209897</v>
      </c>
      <c r="AH126" s="718" t="n">
        <v>6735957.262321861</v>
      </c>
      <c r="AI126" s="961" t="n">
        <v>79.98992593548327</v>
      </c>
      <c r="AJ126" s="721" t="n">
        <v>328062.5445371607</v>
      </c>
      <c r="AK126" s="961" t="n">
        <v>4.644133984712479</v>
      </c>
      <c r="AL126" s="721" t="n">
        <v>7064019.806859023</v>
      </c>
      <c r="AM126" s="961" t="n">
        <v>83.88568976203229</v>
      </c>
      <c r="AN126" s="721" t="n">
        <v>1356987.193140978</v>
      </c>
      <c r="AO126" s="962" t="n">
        <v>16.11431023796771</v>
      </c>
      <c r="AP126" s="718" t="n">
        <v>10233168.41214003</v>
      </c>
      <c r="AQ126" s="961" t="n">
        <v>81.86944731904195</v>
      </c>
      <c r="AR126" s="721" t="n">
        <v>376531.5408721671</v>
      </c>
      <c r="AS126" s="961" t="n">
        <v>3.548936751649289</v>
      </c>
      <c r="AT126" s="721" t="n">
        <v>10609699.95301219</v>
      </c>
      <c r="AU126" s="961" t="n">
        <v>84.88185050717095</v>
      </c>
      <c r="AV126" s="721" t="n">
        <v>1889674.046987805</v>
      </c>
      <c r="AW126" s="962" t="n">
        <v>15.11814949282905</v>
      </c>
      <c r="AX126" s="718" t="n">
        <v>6338219.548047469</v>
      </c>
      <c r="AY126" s="961" t="n">
        <v>62.01328325917014</v>
      </c>
      <c r="AZ126" s="721" t="n">
        <v>195558.1639419184</v>
      </c>
      <c r="BA126" s="961" t="n">
        <v>2.993033625601801</v>
      </c>
      <c r="BB126" s="721" t="n">
        <v>6533777.711989388</v>
      </c>
      <c r="BC126" s="961" t="n">
        <v>63.92662875347529</v>
      </c>
      <c r="BD126" s="721" t="n">
        <v>3686967.288010612</v>
      </c>
      <c r="BE126" s="962" t="n">
        <v>36.07337124652471</v>
      </c>
      <c r="BF126" s="718" t="n">
        <v>419881.6647902163</v>
      </c>
      <c r="BG126" s="961" t="n">
        <v>4.69888306052229</v>
      </c>
      <c r="BH126" s="717" t="n">
        <v>9608.454687645666</v>
      </c>
      <c r="BI126" s="963" t="n">
        <v>2.237177120471786</v>
      </c>
      <c r="BJ126" s="721" t="n">
        <v>429490.1194778619</v>
      </c>
      <c r="BK126" s="961" t="n">
        <v>4.806410987449349</v>
      </c>
      <c r="BL126" s="721" t="n">
        <v>8506285.880522139</v>
      </c>
      <c r="BM126" s="962" t="n">
        <v>95.19358901255065</v>
      </c>
    </row>
    <row r="127">
      <c r="A127" s="722" t="inlineStr">
        <is>
          <t>Apr-Jun 2001</t>
        </is>
      </c>
      <c r="B127" s="721" t="n">
        <v>27706573.32649725</v>
      </c>
      <c r="C127" s="961" t="n">
        <v>59.62614138462534</v>
      </c>
      <c r="D127" s="721" t="n">
        <v>1467687.281693218</v>
      </c>
      <c r="E127" s="961" t="n">
        <v>5.030760852534428</v>
      </c>
      <c r="F127" s="721" t="n">
        <v>29174260.60819046</v>
      </c>
      <c r="G127" s="961" t="n">
        <v>62.78468893705627</v>
      </c>
      <c r="H127" s="721" t="n">
        <v>17292897.39180953</v>
      </c>
      <c r="I127" s="962" t="n">
        <v>37.21531106294373</v>
      </c>
      <c r="J127" s="718" t="n">
        <v>27273875.01953559</v>
      </c>
      <c r="K127" s="961" t="n">
        <v>72.67933187560672</v>
      </c>
      <c r="L127" s="721" t="n">
        <v>1458110.383464759</v>
      </c>
      <c r="M127" s="961" t="n">
        <v>5.074868175703914</v>
      </c>
      <c r="N127" s="721" t="n">
        <v>28731985.40300035</v>
      </c>
      <c r="O127" s="961" t="n">
        <v>76.56489959912223</v>
      </c>
      <c r="P127" s="721" t="n">
        <v>8794329.596999653</v>
      </c>
      <c r="Q127" s="962" t="n">
        <v>23.43510040087777</v>
      </c>
      <c r="R127" s="718" t="n">
        <v>669204.5632816742</v>
      </c>
      <c r="S127" s="961" t="n">
        <v>45.29487243351163</v>
      </c>
      <c r="T127" s="721" t="n">
        <v>152775.6460494202</v>
      </c>
      <c r="U127" s="961" t="n">
        <v>18.58629250620827</v>
      </c>
      <c r="V127" s="721" t="n">
        <v>821980.2093310943</v>
      </c>
      <c r="W127" s="961" t="n">
        <v>55.63543760363157</v>
      </c>
      <c r="X127" s="721" t="n">
        <v>655459.7906689056</v>
      </c>
      <c r="Y127" s="962" t="n">
        <v>44.36456239636843</v>
      </c>
      <c r="Z127" s="718" t="n">
        <v>3326747.108908352</v>
      </c>
      <c r="AA127" s="961" t="n">
        <v>67.95433148155487</v>
      </c>
      <c r="AB127" s="721" t="n">
        <v>374323.4514863318</v>
      </c>
      <c r="AC127" s="961" t="n">
        <v>10.11392367095032</v>
      </c>
      <c r="AD127" s="721" t="n">
        <v>3701070.560394685</v>
      </c>
      <c r="AE127" s="961" t="n">
        <v>75.60050928554458</v>
      </c>
      <c r="AF127" s="721" t="n">
        <v>1194492.439605315</v>
      </c>
      <c r="AG127" s="962" t="n">
        <v>24.39949071445542</v>
      </c>
      <c r="AH127" s="718" t="n">
        <v>6719691.310176084</v>
      </c>
      <c r="AI127" s="961" t="n">
        <v>79.93211299037492</v>
      </c>
      <c r="AJ127" s="721" t="n">
        <v>341887.8503283019</v>
      </c>
      <c r="AK127" s="961" t="n">
        <v>4.841521174760603</v>
      </c>
      <c r="AL127" s="721" t="n">
        <v>7061579.160504386</v>
      </c>
      <c r="AM127" s="961" t="n">
        <v>83.99893942942487</v>
      </c>
      <c r="AN127" s="721" t="n">
        <v>1345168.839495615</v>
      </c>
      <c r="AO127" s="962" t="n">
        <v>16.00106057057513</v>
      </c>
      <c r="AP127" s="718" t="n">
        <v>10224423.21253703</v>
      </c>
      <c r="AQ127" s="961" t="n">
        <v>81.69575609182711</v>
      </c>
      <c r="AR127" s="721" t="n">
        <v>383049.4241491576</v>
      </c>
      <c r="AS127" s="961" t="n">
        <v>3.611128091194622</v>
      </c>
      <c r="AT127" s="721" t="n">
        <v>10607472.63668618</v>
      </c>
      <c r="AU127" s="961" t="n">
        <v>84.7564189454571</v>
      </c>
      <c r="AV127" s="721" t="n">
        <v>1907771.363313816</v>
      </c>
      <c r="AW127" s="962" t="n">
        <v>15.2435810545429</v>
      </c>
      <c r="AX127" s="718" t="n">
        <v>6333808.824632451</v>
      </c>
      <c r="AY127" s="961" t="n">
        <v>61.90607687602823</v>
      </c>
      <c r="AZ127" s="721" t="n">
        <v>206074.0114515472</v>
      </c>
      <c r="BA127" s="961" t="n">
        <v>3.151035219079579</v>
      </c>
      <c r="BB127" s="721" t="n">
        <v>6539882.836083999</v>
      </c>
      <c r="BC127" s="961" t="n">
        <v>63.92022569994877</v>
      </c>
      <c r="BD127" s="721" t="n">
        <v>3691437.163916002</v>
      </c>
      <c r="BE127" s="962" t="n">
        <v>36.07977430005123</v>
      </c>
      <c r="BF127" s="718" t="n">
        <v>432698.3069616597</v>
      </c>
      <c r="BG127" s="961" t="n">
        <v>4.839569456276771</v>
      </c>
      <c r="BH127" s="717" t="n">
        <v>9576.898228459464</v>
      </c>
      <c r="BI127" s="963" t="n">
        <v>2.165370818005201</v>
      </c>
      <c r="BJ127" s="721" t="n">
        <v>442275.2051901192</v>
      </c>
      <c r="BK127" s="961" t="n">
        <v>4.946683497183869</v>
      </c>
      <c r="BL127" s="721" t="n">
        <v>8498567.79480988</v>
      </c>
      <c r="BM127" s="962" t="n">
        <v>95.05331650281613</v>
      </c>
    </row>
    <row r="128">
      <c r="A128" s="722" t="inlineStr">
        <is>
          <t>May-Jul 2001</t>
        </is>
      </c>
      <c r="B128" s="721" t="n">
        <v>27699392.13890952</v>
      </c>
      <c r="C128" s="961" t="n">
        <v>59.57659925847987</v>
      </c>
      <c r="D128" s="721" t="n">
        <v>1472074.413738309</v>
      </c>
      <c r="E128" s="961" t="n">
        <v>5.046281821592863</v>
      </c>
      <c r="F128" s="721" t="n">
        <v>29171466.55264783</v>
      </c>
      <c r="G128" s="961" t="n">
        <v>62.74277658779225</v>
      </c>
      <c r="H128" s="721" t="n">
        <v>17322278.44735217</v>
      </c>
      <c r="I128" s="962" t="n">
        <v>37.25722341220775</v>
      </c>
      <c r="J128" s="718" t="n">
        <v>27253085.6768175</v>
      </c>
      <c r="K128" s="961" t="n">
        <v>72.58291613131397</v>
      </c>
      <c r="L128" s="721" t="n">
        <v>1461879.555106692</v>
      </c>
      <c r="M128" s="961" t="n">
        <v>5.091002351211036</v>
      </c>
      <c r="N128" s="721" t="n">
        <v>28714965.23192419</v>
      </c>
      <c r="O128" s="961" t="n">
        <v>76.47632777653735</v>
      </c>
      <c r="P128" s="721" t="n">
        <v>8832555.768075807</v>
      </c>
      <c r="Q128" s="962" t="n">
        <v>23.52367222346265</v>
      </c>
      <c r="R128" s="718" t="n">
        <v>663122.9568603572</v>
      </c>
      <c r="S128" s="961" t="n">
        <v>44.76450049315238</v>
      </c>
      <c r="T128" s="721" t="n">
        <v>161167.5109323424</v>
      </c>
      <c r="U128" s="961" t="n">
        <v>19.55227158745627</v>
      </c>
      <c r="V128" s="721" t="n">
        <v>824290.4677926996</v>
      </c>
      <c r="W128" s="961" t="n">
        <v>55.64420696081771</v>
      </c>
      <c r="X128" s="721" t="n">
        <v>657068.5322073003</v>
      </c>
      <c r="Y128" s="962" t="n">
        <v>44.35579303918229</v>
      </c>
      <c r="Z128" s="718" t="n">
        <v>3330110.293371638</v>
      </c>
      <c r="AA128" s="961" t="n">
        <v>67.94012354434207</v>
      </c>
      <c r="AB128" s="721" t="n">
        <v>366560.9177823097</v>
      </c>
      <c r="AC128" s="961" t="n">
        <v>9.915972961736149</v>
      </c>
      <c r="AD128" s="721" t="n">
        <v>3696671.211153948</v>
      </c>
      <c r="AE128" s="961" t="n">
        <v>75.41861279745412</v>
      </c>
      <c r="AF128" s="721" t="n">
        <v>1204865.788846052</v>
      </c>
      <c r="AG128" s="962" t="n">
        <v>24.58138720254588</v>
      </c>
      <c r="AH128" s="718" t="n">
        <v>6682733.716945141</v>
      </c>
      <c r="AI128" s="961" t="n">
        <v>79.62731687960414</v>
      </c>
      <c r="AJ128" s="721" t="n">
        <v>344433.105158836</v>
      </c>
      <c r="AK128" s="961" t="n">
        <v>4.901450525913523</v>
      </c>
      <c r="AL128" s="721" t="n">
        <v>7027166.822103977</v>
      </c>
      <c r="AM128" s="961" t="n">
        <v>83.73136848033828</v>
      </c>
      <c r="AN128" s="721" t="n">
        <v>1365347.177896024</v>
      </c>
      <c r="AO128" s="962" t="n">
        <v>16.26863151966172</v>
      </c>
      <c r="AP128" s="718" t="n">
        <v>10231995.83014519</v>
      </c>
      <c r="AQ128" s="961" t="n">
        <v>81.65375275553747</v>
      </c>
      <c r="AR128" s="721" t="n">
        <v>381436.1974373615</v>
      </c>
      <c r="AS128" s="961" t="n">
        <v>3.5939006011069</v>
      </c>
      <c r="AT128" s="721" t="n">
        <v>10613432.02758255</v>
      </c>
      <c r="AU128" s="961" t="n">
        <v>84.69770405053333</v>
      </c>
      <c r="AV128" s="721" t="n">
        <v>1917523.972417449</v>
      </c>
      <c r="AW128" s="962" t="n">
        <v>15.30229594946667</v>
      </c>
      <c r="AX128" s="718" t="n">
        <v>6345122.879495176</v>
      </c>
      <c r="AY128" s="961" t="n">
        <v>61.95710229456713</v>
      </c>
      <c r="AZ128" s="721" t="n">
        <v>208281.8237958424</v>
      </c>
      <c r="BA128" s="961" t="n">
        <v>3.178223125625776</v>
      </c>
      <c r="BB128" s="721" t="n">
        <v>6553404.703291018</v>
      </c>
      <c r="BC128" s="961" t="n">
        <v>63.99087508480262</v>
      </c>
      <c r="BD128" s="721" t="n">
        <v>3687750.296708982</v>
      </c>
      <c r="BE128" s="962" t="n">
        <v>36.00912491519738</v>
      </c>
      <c r="BF128" s="718" t="n">
        <v>446306.4620920153</v>
      </c>
      <c r="BG128" s="961" t="n">
        <v>4.988769139829444</v>
      </c>
      <c r="BH128" s="717" t="n">
        <v>10194.85863161737</v>
      </c>
      <c r="BI128" s="963" t="n">
        <v>2.233259394618349</v>
      </c>
      <c r="BJ128" s="721" t="n">
        <v>456501.3207236326</v>
      </c>
      <c r="BK128" s="961" t="n">
        <v>5.102726253262076</v>
      </c>
      <c r="BL128" s="721" t="n">
        <v>8489722.679276366</v>
      </c>
      <c r="BM128" s="962" t="n">
        <v>94.89727374673792</v>
      </c>
    </row>
    <row r="129">
      <c r="A129" s="722" t="inlineStr">
        <is>
          <t>Jun-Aug 2001</t>
        </is>
      </c>
      <c r="B129" s="721" t="n">
        <v>27718734.53399504</v>
      </c>
      <c r="C129" s="961" t="n">
        <v>59.59173911143981</v>
      </c>
      <c r="D129" s="721" t="n">
        <v>1482733.414206515</v>
      </c>
      <c r="E129" s="961" t="n">
        <v>5.077598896180946</v>
      </c>
      <c r="F129" s="721" t="n">
        <v>29201467.94820156</v>
      </c>
      <c r="G129" s="961" t="n">
        <v>62.77942658262808</v>
      </c>
      <c r="H129" s="721" t="n">
        <v>17312923.05179844</v>
      </c>
      <c r="I129" s="962" t="n">
        <v>37.22057341737192</v>
      </c>
      <c r="J129" s="718" t="n">
        <v>27268964.55506925</v>
      </c>
      <c r="K129" s="961" t="n">
        <v>72.59699109339066</v>
      </c>
      <c r="L129" s="721" t="n">
        <v>1473618.420702886</v>
      </c>
      <c r="M129" s="961" t="n">
        <v>5.126951958162692</v>
      </c>
      <c r="N129" s="721" t="n">
        <v>28742582.97577213</v>
      </c>
      <c r="O129" s="961" t="n">
        <v>76.52014201269964</v>
      </c>
      <c r="P129" s="721" t="n">
        <v>8819531.024227865</v>
      </c>
      <c r="Q129" s="962" t="n">
        <v>23.47985798730036</v>
      </c>
      <c r="R129" s="718" t="n">
        <v>657448.3182616162</v>
      </c>
      <c r="S129" s="961" t="n">
        <v>44.32822579853487</v>
      </c>
      <c r="T129" s="721" t="n">
        <v>162401.8926609603</v>
      </c>
      <c r="U129" s="961" t="n">
        <v>19.8087273135186</v>
      </c>
      <c r="V129" s="721" t="n">
        <v>819850.2109225765</v>
      </c>
      <c r="W129" s="961" t="n">
        <v>55.27811732311826</v>
      </c>
      <c r="X129" s="721" t="n">
        <v>663286.7890774235</v>
      </c>
      <c r="Y129" s="962" t="n">
        <v>44.72188267688174</v>
      </c>
      <c r="Z129" s="718" t="n">
        <v>3340887.924380057</v>
      </c>
      <c r="AA129" s="961" t="n">
        <v>68.07545247202174</v>
      </c>
      <c r="AB129" s="721" t="n">
        <v>378089.624650125</v>
      </c>
      <c r="AC129" s="961" t="n">
        <v>10.16649387272374</v>
      </c>
      <c r="AD129" s="721" t="n">
        <v>3718977.549030182</v>
      </c>
      <c r="AE129" s="961" t="n">
        <v>75.77957869703128</v>
      </c>
      <c r="AF129" s="721" t="n">
        <v>1188647.450969817</v>
      </c>
      <c r="AG129" s="962" t="n">
        <v>24.22042130296872</v>
      </c>
      <c r="AH129" s="718" t="n">
        <v>6663149.026891601</v>
      </c>
      <c r="AI129" s="961" t="n">
        <v>79.57367980438904</v>
      </c>
      <c r="AJ129" s="721" t="n">
        <v>336598.8554170009</v>
      </c>
      <c r="AK129" s="961" t="n">
        <v>4.808728272452957</v>
      </c>
      <c r="AL129" s="721" t="n">
        <v>6999747.882308602</v>
      </c>
      <c r="AM129" s="961" t="n">
        <v>83.59346225790733</v>
      </c>
      <c r="AN129" s="721" t="n">
        <v>1373811.117691397</v>
      </c>
      <c r="AO129" s="962" t="n">
        <v>16.40653774209267</v>
      </c>
      <c r="AP129" s="718" t="n">
        <v>10243662.38577316</v>
      </c>
      <c r="AQ129" s="961" t="n">
        <v>81.63605175925879</v>
      </c>
      <c r="AR129" s="721" t="n">
        <v>380081.4887971049</v>
      </c>
      <c r="AS129" s="961" t="n">
        <v>3.5776605054165</v>
      </c>
      <c r="AT129" s="721" t="n">
        <v>10623743.87457027</v>
      </c>
      <c r="AU129" s="961" t="n">
        <v>84.66508092125754</v>
      </c>
      <c r="AV129" s="721" t="n">
        <v>1924220.125429735</v>
      </c>
      <c r="AW129" s="962" t="n">
        <v>15.33491907874246</v>
      </c>
      <c r="AX129" s="718" t="n">
        <v>6363816.899762812</v>
      </c>
      <c r="AY129" s="961" t="n">
        <v>62.08705432805574</v>
      </c>
      <c r="AZ129" s="721" t="n">
        <v>216446.5591776946</v>
      </c>
      <c r="BA129" s="961" t="n">
        <v>3.289329683048054</v>
      </c>
      <c r="BB129" s="721" t="n">
        <v>6580263.458940506</v>
      </c>
      <c r="BC129" s="961" t="n">
        <v>64.19876330561716</v>
      </c>
      <c r="BD129" s="721" t="n">
        <v>3669565.541059493</v>
      </c>
      <c r="BE129" s="962" t="n">
        <v>35.80123669438284</v>
      </c>
      <c r="BF129" s="718" t="n">
        <v>449769.9789257949</v>
      </c>
      <c r="BG129" s="961" t="n">
        <v>5.02408469851631</v>
      </c>
      <c r="BH129" s="717" t="n">
        <v>9114.993503629412</v>
      </c>
      <c r="BI129" s="963" t="n">
        <v>1.986335149606862</v>
      </c>
      <c r="BJ129" s="721" t="n">
        <v>458884.9724294243</v>
      </c>
      <c r="BK129" s="961" t="n">
        <v>5.125902297587801</v>
      </c>
      <c r="BL129" s="721" t="n">
        <v>8493392.027570575</v>
      </c>
      <c r="BM129" s="962" t="n">
        <v>94.8740977024122</v>
      </c>
    </row>
    <row r="130">
      <c r="A130" s="722" t="inlineStr">
        <is>
          <t>Jul-Sep 2001</t>
        </is>
      </c>
      <c r="B130" s="721" t="n">
        <v>27715409.38639303</v>
      </c>
      <c r="C130" s="961" t="n">
        <v>59.55103200186948</v>
      </c>
      <c r="D130" s="721" t="n">
        <v>1487350.485055446</v>
      </c>
      <c r="E130" s="961" t="n">
        <v>5.093184656528398</v>
      </c>
      <c r="F130" s="721" t="n">
        <v>29202759.87144847</v>
      </c>
      <c r="G130" s="961" t="n">
        <v>62.74684466689973</v>
      </c>
      <c r="H130" s="721" t="n">
        <v>17337843.12855153</v>
      </c>
      <c r="I130" s="962" t="n">
        <v>37.25315533310027</v>
      </c>
      <c r="J130" s="718" t="n">
        <v>27258671.04792153</v>
      </c>
      <c r="K130" s="961" t="n">
        <v>72.5294336527317</v>
      </c>
      <c r="L130" s="721" t="n">
        <v>1479294.817219367</v>
      </c>
      <c r="M130" s="961" t="n">
        <v>5.147527922335479</v>
      </c>
      <c r="N130" s="721" t="n">
        <v>28737965.8651409</v>
      </c>
      <c r="O130" s="961" t="n">
        <v>76.46551751792522</v>
      </c>
      <c r="P130" s="721" t="n">
        <v>8844943.134859107</v>
      </c>
      <c r="Q130" s="962" t="n">
        <v>23.53448248207478</v>
      </c>
      <c r="R130" s="718" t="n">
        <v>664455.5923452887</v>
      </c>
      <c r="S130" s="961" t="n">
        <v>44.74270667665653</v>
      </c>
      <c r="T130" s="721" t="n">
        <v>163573.636011233</v>
      </c>
      <c r="U130" s="961" t="n">
        <v>19.75457271428632</v>
      </c>
      <c r="V130" s="721" t="n">
        <v>828029.2283565218</v>
      </c>
      <c r="W130" s="961" t="n">
        <v>55.75732872273235</v>
      </c>
      <c r="X130" s="721" t="n">
        <v>657029.7716434784</v>
      </c>
      <c r="Y130" s="962" t="n">
        <v>44.24267127726765</v>
      </c>
      <c r="Z130" s="718" t="n">
        <v>3328346.007880155</v>
      </c>
      <c r="AA130" s="961" t="n">
        <v>67.6844169553019</v>
      </c>
      <c r="AB130" s="721" t="n">
        <v>377496.8118510596</v>
      </c>
      <c r="AC130" s="961" t="n">
        <v>10.18653057385849</v>
      </c>
      <c r="AD130" s="721" t="n">
        <v>3705842.819731214</v>
      </c>
      <c r="AE130" s="961" t="n">
        <v>75.36109827152649</v>
      </c>
      <c r="AF130" s="721" t="n">
        <v>1211605.180268787</v>
      </c>
      <c r="AG130" s="962" t="n">
        <v>24.63890172847351</v>
      </c>
      <c r="AH130" s="718" t="n">
        <v>6645000.148546057</v>
      </c>
      <c r="AI130" s="961" t="n">
        <v>79.51543746468242</v>
      </c>
      <c r="AJ130" s="721" t="n">
        <v>350622.0932570284</v>
      </c>
      <c r="AK130" s="961" t="n">
        <v>5.012021534865744</v>
      </c>
      <c r="AL130" s="721" t="n">
        <v>6995622.241803085</v>
      </c>
      <c r="AM130" s="961" t="n">
        <v>83.71105349280479</v>
      </c>
      <c r="AN130" s="721" t="n">
        <v>1361245.758196915</v>
      </c>
      <c r="AO130" s="962" t="n">
        <v>16.28894650719521</v>
      </c>
      <c r="AP130" s="718" t="n">
        <v>10275081.27809504</v>
      </c>
      <c r="AQ130" s="961" t="n">
        <v>81.77333548286106</v>
      </c>
      <c r="AR130" s="721" t="n">
        <v>366762.1906927343</v>
      </c>
      <c r="AS130" s="961" t="n">
        <v>3.446415950097721</v>
      </c>
      <c r="AT130" s="721" t="n">
        <v>10641843.46878777</v>
      </c>
      <c r="AU130" s="961" t="n">
        <v>84.69218029296326</v>
      </c>
      <c r="AV130" s="721" t="n">
        <v>1923476.531212228</v>
      </c>
      <c r="AW130" s="962" t="n">
        <v>15.30781970703674</v>
      </c>
      <c r="AX130" s="718" t="n">
        <v>6345788.021054992</v>
      </c>
      <c r="AY130" s="961" t="n">
        <v>61.86055409893957</v>
      </c>
      <c r="AZ130" s="721" t="n">
        <v>220840.0854073111</v>
      </c>
      <c r="BA130" s="961" t="n">
        <v>3.363066734203807</v>
      </c>
      <c r="BB130" s="721" t="n">
        <v>6566628.106462304</v>
      </c>
      <c r="BC130" s="961" t="n">
        <v>64.0133663273383</v>
      </c>
      <c r="BD130" s="721" t="n">
        <v>3691585.893537698</v>
      </c>
      <c r="BE130" s="962" t="n">
        <v>35.9866336726617</v>
      </c>
      <c r="BF130" s="718" t="n">
        <v>456738.3384714944</v>
      </c>
      <c r="BG130" s="961" t="n">
        <v>5.098838367011581</v>
      </c>
      <c r="BH130" s="717" t="n">
        <v>8055.667836079293</v>
      </c>
      <c r="BI130" s="963" t="n">
        <v>1.733169474381845</v>
      </c>
      <c r="BJ130" s="721" t="n">
        <v>464794.0063075737</v>
      </c>
      <c r="BK130" s="961" t="n">
        <v>5.188768519080622</v>
      </c>
      <c r="BL130" s="721" t="n">
        <v>8492899.993692424</v>
      </c>
      <c r="BM130" s="962" t="n">
        <v>94.81123148091937</v>
      </c>
    </row>
    <row r="131">
      <c r="A131" s="722" t="inlineStr">
        <is>
          <t>Aug-Oct 2001</t>
        </is>
      </c>
      <c r="B131" s="721" t="n">
        <v>27735069.72810896</v>
      </c>
      <c r="C131" s="961" t="n">
        <v>59.5584199913695</v>
      </c>
      <c r="D131" s="721" t="n">
        <v>1487482.953121047</v>
      </c>
      <c r="E131" s="961" t="n">
        <v>5.090188284873808</v>
      </c>
      <c r="F131" s="721" t="n">
        <v>29222552.68123002</v>
      </c>
      <c r="G131" s="961" t="n">
        <v>62.75264792446894</v>
      </c>
      <c r="H131" s="721" t="n">
        <v>17345287.31876998</v>
      </c>
      <c r="I131" s="962" t="n">
        <v>37.24735207553106</v>
      </c>
      <c r="J131" s="718" t="n">
        <v>27276753.74282094</v>
      </c>
      <c r="K131" s="961" t="n">
        <v>72.53610235493278</v>
      </c>
      <c r="L131" s="721" t="n">
        <v>1479794.510081102</v>
      </c>
      <c r="M131" s="961" t="n">
        <v>5.145939272915915</v>
      </c>
      <c r="N131" s="721" t="n">
        <v>28756548.25290204</v>
      </c>
      <c r="O131" s="961" t="n">
        <v>76.47126733312454</v>
      </c>
      <c r="P131" s="721" t="n">
        <v>8847834.747097956</v>
      </c>
      <c r="Q131" s="962" t="n">
        <v>23.52873266687546</v>
      </c>
      <c r="R131" s="718" t="n">
        <v>671251.3642280479</v>
      </c>
      <c r="S131" s="961" t="n">
        <v>45.14401764652006</v>
      </c>
      <c r="T131" s="721" t="n">
        <v>162991.5781793961</v>
      </c>
      <c r="U131" s="961" t="n">
        <v>19.53766341840877</v>
      </c>
      <c r="V131" s="721" t="n">
        <v>834242.942407444</v>
      </c>
      <c r="W131" s="961" t="n">
        <v>56.10577515449438</v>
      </c>
      <c r="X131" s="721" t="n">
        <v>652668.0575925559</v>
      </c>
      <c r="Y131" s="962" t="n">
        <v>43.89422484550562</v>
      </c>
      <c r="Z131" s="718" t="n">
        <v>3340279.878109623</v>
      </c>
      <c r="AA131" s="961" t="n">
        <v>67.78792595478848</v>
      </c>
      <c r="AB131" s="721" t="n">
        <v>386938.7564678849</v>
      </c>
      <c r="AC131" s="961" t="n">
        <v>10.38143437249008</v>
      </c>
      <c r="AD131" s="721" t="n">
        <v>3727218.634577507</v>
      </c>
      <c r="AE131" s="961" t="n">
        <v>75.64049422141146</v>
      </c>
      <c r="AF131" s="721" t="n">
        <v>1200325.365422492</v>
      </c>
      <c r="AG131" s="962" t="n">
        <v>24.35950577858854</v>
      </c>
      <c r="AH131" s="718" t="n">
        <v>6645920.159278254</v>
      </c>
      <c r="AI131" s="961" t="n">
        <v>79.68321237363811</v>
      </c>
      <c r="AJ131" s="721" t="n">
        <v>342442.1508461867</v>
      </c>
      <c r="AK131" s="961" t="n">
        <v>4.900177404226326</v>
      </c>
      <c r="AL131" s="721" t="n">
        <v>6988362.31012444</v>
      </c>
      <c r="AM131" s="961" t="n">
        <v>83.78902315342417</v>
      </c>
      <c r="AN131" s="721" t="n">
        <v>1352064.689875559</v>
      </c>
      <c r="AO131" s="962" t="n">
        <v>16.21097684657583</v>
      </c>
      <c r="AP131" s="718" t="n">
        <v>10272851.7975118</v>
      </c>
      <c r="AQ131" s="961" t="n">
        <v>81.64523601966542</v>
      </c>
      <c r="AR131" s="721" t="n">
        <v>369592.3752853105</v>
      </c>
      <c r="AS131" s="961" t="n">
        <v>3.472814790328113</v>
      </c>
      <c r="AT131" s="721" t="n">
        <v>10642444.17279711</v>
      </c>
      <c r="AU131" s="961" t="n">
        <v>84.58263425201866</v>
      </c>
      <c r="AV131" s="721" t="n">
        <v>1939859.827202886</v>
      </c>
      <c r="AW131" s="962" t="n">
        <v>15.41736574798134</v>
      </c>
      <c r="AX131" s="718" t="n">
        <v>6346450.543693211</v>
      </c>
      <c r="AY131" s="961" t="n">
        <v>61.81288372759587</v>
      </c>
      <c r="AZ131" s="721" t="n">
        <v>217829.6493023237</v>
      </c>
      <c r="BA131" s="961" t="n">
        <v>3.318408765286413</v>
      </c>
      <c r="BB131" s="721" t="n">
        <v>6564280.192995534</v>
      </c>
      <c r="BC131" s="961" t="n">
        <v>63.93449149748986</v>
      </c>
      <c r="BD131" s="721" t="n">
        <v>3702916.807004464</v>
      </c>
      <c r="BE131" s="962" t="n">
        <v>36.06550850251014</v>
      </c>
      <c r="BF131" s="718" t="n">
        <v>458315.9852880265</v>
      </c>
      <c r="BG131" s="961" t="n">
        <v>5.113160974476996</v>
      </c>
      <c r="BH131" s="717" t="n">
        <v>7688.443039945503</v>
      </c>
      <c r="BI131" s="963" t="n">
        <v>1.649864802257718</v>
      </c>
      <c r="BJ131" s="721" t="n">
        <v>466004.428327972</v>
      </c>
      <c r="BK131" s="961" t="n">
        <v>5.198936396169156</v>
      </c>
      <c r="BL131" s="721" t="n">
        <v>8497452.571672028</v>
      </c>
      <c r="BM131" s="962" t="n">
        <v>94.80106360383084</v>
      </c>
    </row>
    <row r="132">
      <c r="A132" s="722" t="inlineStr">
        <is>
          <t>Sep-Nov 2001</t>
        </is>
      </c>
      <c r="B132" s="721" t="n">
        <v>27786900.28935182</v>
      </c>
      <c r="C132" s="961" t="n">
        <v>59.63613796244908</v>
      </c>
      <c r="D132" s="721" t="n">
        <v>1495267.585510466</v>
      </c>
      <c r="E132" s="961" t="n">
        <v>5.106410126123553</v>
      </c>
      <c r="F132" s="721" t="n">
        <v>29282167.87486229</v>
      </c>
      <c r="G132" s="961" t="n">
        <v>62.8452754729922</v>
      </c>
      <c r="H132" s="721" t="n">
        <v>17311896.12513771</v>
      </c>
      <c r="I132" s="962" t="n">
        <v>37.1547245270078</v>
      </c>
      <c r="J132" s="718" t="n">
        <v>27320487.18993276</v>
      </c>
      <c r="K132" s="961" t="n">
        <v>72.61165068755858</v>
      </c>
      <c r="L132" s="721" t="n">
        <v>1486365.265730196</v>
      </c>
      <c r="M132" s="961" t="n">
        <v>5.159762830798271</v>
      </c>
      <c r="N132" s="721" t="n">
        <v>28806852.45566296</v>
      </c>
      <c r="O132" s="961" t="n">
        <v>76.56207202225171</v>
      </c>
      <c r="P132" s="721" t="n">
        <v>8818634.544337038</v>
      </c>
      <c r="Q132" s="962" t="n">
        <v>23.43792797774829</v>
      </c>
      <c r="R132" s="718" t="n">
        <v>673919.5702166737</v>
      </c>
      <c r="S132" s="961" t="n">
        <v>45.26741661584156</v>
      </c>
      <c r="T132" s="721" t="n">
        <v>163140.6642343533</v>
      </c>
      <c r="U132" s="961" t="n">
        <v>19.48971621395282</v>
      </c>
      <c r="V132" s="721" t="n">
        <v>837060.2344510271</v>
      </c>
      <c r="W132" s="961" t="n">
        <v>56.22563290937826</v>
      </c>
      <c r="X132" s="721" t="n">
        <v>651691.765548973</v>
      </c>
      <c r="Y132" s="962" t="n">
        <v>43.77436709062174</v>
      </c>
      <c r="Z132" s="718" t="n">
        <v>3353388.722228442</v>
      </c>
      <c r="AA132" s="961" t="n">
        <v>67.91768274287665</v>
      </c>
      <c r="AB132" s="721" t="n">
        <v>397094.602719234</v>
      </c>
      <c r="AC132" s="961" t="n">
        <v>10.58782477655127</v>
      </c>
      <c r="AD132" s="721" t="n">
        <v>3750483.324947676</v>
      </c>
      <c r="AE132" s="961" t="n">
        <v>75.96021746830843</v>
      </c>
      <c r="AF132" s="721" t="n">
        <v>1186947.675052324</v>
      </c>
      <c r="AG132" s="962" t="n">
        <v>24.03978253169157</v>
      </c>
      <c r="AH132" s="718" t="n">
        <v>6621696.404172717</v>
      </c>
      <c r="AI132" s="961" t="n">
        <v>79.54558198661304</v>
      </c>
      <c r="AJ132" s="721" t="n">
        <v>351725.5277949868</v>
      </c>
      <c r="AK132" s="961" t="n">
        <v>5.043801038090058</v>
      </c>
      <c r="AL132" s="721" t="n">
        <v>6973421.931967704</v>
      </c>
      <c r="AM132" s="961" t="n">
        <v>83.77081523505528</v>
      </c>
      <c r="AN132" s="721" t="n">
        <v>1350983.068032296</v>
      </c>
      <c r="AO132" s="962" t="n">
        <v>16.22918476494472</v>
      </c>
      <c r="AP132" s="718" t="n">
        <v>10280564.4491226</v>
      </c>
      <c r="AQ132" s="961" t="n">
        <v>81.59896982291777</v>
      </c>
      <c r="AR132" s="721" t="n">
        <v>371643.3263168907</v>
      </c>
      <c r="AS132" s="961" t="n">
        <v>3.488885441887255</v>
      </c>
      <c r="AT132" s="721" t="n">
        <v>10652207.77543949</v>
      </c>
      <c r="AU132" s="961" t="n">
        <v>84.5487798960027</v>
      </c>
      <c r="AV132" s="721" t="n">
        <v>1946682.224560505</v>
      </c>
      <c r="AW132" s="962" t="n">
        <v>15.4512201039973</v>
      </c>
      <c r="AX132" s="718" t="n">
        <v>6390918.044192329</v>
      </c>
      <c r="AY132" s="961" t="n">
        <v>62.19260847467464</v>
      </c>
      <c r="AZ132" s="721" t="n">
        <v>202761.1446647313</v>
      </c>
      <c r="BA132" s="961" t="n">
        <v>3.075083558923916</v>
      </c>
      <c r="BB132" s="721" t="n">
        <v>6593679.188857061</v>
      </c>
      <c r="BC132" s="961" t="n">
        <v>64.16575918585767</v>
      </c>
      <c r="BD132" s="721" t="n">
        <v>3682329.81114294</v>
      </c>
      <c r="BE132" s="962" t="n">
        <v>35.83424081414233</v>
      </c>
      <c r="BF132" s="718" t="n">
        <v>466413.0994190574</v>
      </c>
      <c r="BG132" s="961" t="n">
        <v>5.200525115846777</v>
      </c>
      <c r="BH132" s="717" t="n">
        <v>8902.319780269911</v>
      </c>
      <c r="BI132" s="963" t="n">
        <v>1.872928884837344</v>
      </c>
      <c r="BJ132" s="721" t="n">
        <v>475315.4191993274</v>
      </c>
      <c r="BK132" s="961" t="n">
        <v>5.299786345139562</v>
      </c>
      <c r="BL132" s="721" t="n">
        <v>8493261.580800675</v>
      </c>
      <c r="BM132" s="962" t="n">
        <v>94.70021365486043</v>
      </c>
    </row>
    <row r="133">
      <c r="A133" s="722" t="inlineStr">
        <is>
          <t>Oct-Dec 2001</t>
        </is>
      </c>
      <c r="B133" s="721" t="n">
        <v>27802935.35018647</v>
      </c>
      <c r="C133" s="961" t="n">
        <v>59.63560987582941</v>
      </c>
      <c r="D133" s="721" t="n">
        <v>1519645.750075278</v>
      </c>
      <c r="E133" s="961" t="n">
        <v>5.182510178347542</v>
      </c>
      <c r="F133" s="721" t="n">
        <v>29322581.10026176</v>
      </c>
      <c r="G133" s="961" t="n">
        <v>62.89515783216934</v>
      </c>
      <c r="H133" s="721" t="n">
        <v>17298783.89973824</v>
      </c>
      <c r="I133" s="962" t="n">
        <v>37.10484216783066</v>
      </c>
      <c r="J133" s="718" t="n">
        <v>27325027.96692774</v>
      </c>
      <c r="K133" s="961" t="n">
        <v>72.58171575065644</v>
      </c>
      <c r="L133" s="721" t="n">
        <v>1510767.8117806</v>
      </c>
      <c r="M133" s="961" t="n">
        <v>5.239209707873278</v>
      </c>
      <c r="N133" s="721" t="n">
        <v>28835795.77870834</v>
      </c>
      <c r="O133" s="961" t="n">
        <v>76.59467119987384</v>
      </c>
      <c r="P133" s="721" t="n">
        <v>8811465.221291661</v>
      </c>
      <c r="Q133" s="962" t="n">
        <v>23.40532880012616</v>
      </c>
      <c r="R133" s="718" t="n">
        <v>672657.4381289245</v>
      </c>
      <c r="S133" s="961" t="n">
        <v>45.12447334984879</v>
      </c>
      <c r="T133" s="721" t="n">
        <v>159051.8650328765</v>
      </c>
      <c r="U133" s="961" t="n">
        <v>19.12349235823499</v>
      </c>
      <c r="V133" s="721" t="n">
        <v>831709.3031618008</v>
      </c>
      <c r="W133" s="961" t="n">
        <v>55.79429016609304</v>
      </c>
      <c r="X133" s="721" t="n">
        <v>658961.6968381992</v>
      </c>
      <c r="Y133" s="962" t="n">
        <v>44.20570983390696</v>
      </c>
      <c r="Z133" s="718" t="n">
        <v>3355273.80345145</v>
      </c>
      <c r="AA133" s="961" t="n">
        <v>67.81824583273099</v>
      </c>
      <c r="AB133" s="721" t="n">
        <v>408793.9199083205</v>
      </c>
      <c r="AC133" s="961" t="n">
        <v>10.8604294596335</v>
      </c>
      <c r="AD133" s="721" t="n">
        <v>3764067.723359771</v>
      </c>
      <c r="AE133" s="961" t="n">
        <v>76.08096541369333</v>
      </c>
      <c r="AF133" s="721" t="n">
        <v>1183382.276640229</v>
      </c>
      <c r="AG133" s="962" t="n">
        <v>23.91903458630667</v>
      </c>
      <c r="AH133" s="718" t="n">
        <v>6599022.376825513</v>
      </c>
      <c r="AI133" s="961" t="n">
        <v>79.42972535541961</v>
      </c>
      <c r="AJ133" s="721" t="n">
        <v>353969.7175791465</v>
      </c>
      <c r="AK133" s="961" t="n">
        <v>5.090897742627948</v>
      </c>
      <c r="AL133" s="721" t="n">
        <v>6952992.09440466</v>
      </c>
      <c r="AM133" s="961" t="n">
        <v>83.69031364349451</v>
      </c>
      <c r="AN133" s="721" t="n">
        <v>1355008.90559534</v>
      </c>
      <c r="AO133" s="962" t="n">
        <v>16.30968635650549</v>
      </c>
      <c r="AP133" s="718" t="n">
        <v>10292799.7816646</v>
      </c>
      <c r="AQ133" s="961" t="n">
        <v>81.58423271532396</v>
      </c>
      <c r="AR133" s="721" t="n">
        <v>378935.0932960528</v>
      </c>
      <c r="AS133" s="961" t="n">
        <v>3.550829342520093</v>
      </c>
      <c r="AT133" s="721" t="n">
        <v>10671734.87496065</v>
      </c>
      <c r="AU133" s="961" t="n">
        <v>84.58780117980919</v>
      </c>
      <c r="AV133" s="721" t="n">
        <v>1944428.125039351</v>
      </c>
      <c r="AW133" s="962" t="n">
        <v>15.41219882019081</v>
      </c>
      <c r="AX133" s="718" t="n">
        <v>6405274.566857255</v>
      </c>
      <c r="AY133" s="961" t="n">
        <v>62.27797290783425</v>
      </c>
      <c r="AZ133" s="721" t="n">
        <v>210017.215964204</v>
      </c>
      <c r="BA133" s="961" t="n">
        <v>3.174723396322066</v>
      </c>
      <c r="BB133" s="721" t="n">
        <v>6615291.78282146</v>
      </c>
      <c r="BC133" s="961" t="n">
        <v>64.31995352076135</v>
      </c>
      <c r="BD133" s="721" t="n">
        <v>3669684.21717854</v>
      </c>
      <c r="BE133" s="962" t="n">
        <v>35.68004647923865</v>
      </c>
      <c r="BF133" s="718" t="n">
        <v>477907.3832587388</v>
      </c>
      <c r="BG133" s="961" t="n">
        <v>5.325405001532619</v>
      </c>
      <c r="BH133" s="717" t="n">
        <v>8877.938294677477</v>
      </c>
      <c r="BI133" s="963" t="n">
        <v>1.823789235539485</v>
      </c>
      <c r="BJ133" s="721" t="n">
        <v>486785.3215534163</v>
      </c>
      <c r="BK133" s="961" t="n">
        <v>5.424333410370733</v>
      </c>
      <c r="BL133" s="721" t="n">
        <v>8487318.678446585</v>
      </c>
      <c r="BM133" s="962" t="n">
        <v>94.57566658962926</v>
      </c>
    </row>
    <row r="134">
      <c r="A134" s="722" t="inlineStr">
        <is>
          <t>Nov-Jan 2002</t>
        </is>
      </c>
      <c r="B134" s="721" t="n">
        <v>27769291.81657076</v>
      </c>
      <c r="C134" s="961" t="n">
        <v>59.52939115501187</v>
      </c>
      <c r="D134" s="721" t="n">
        <v>1518179.059316058</v>
      </c>
      <c r="E134" s="961" t="n">
        <v>5.183715131121197</v>
      </c>
      <c r="F134" s="721" t="n">
        <v>29287470.87588681</v>
      </c>
      <c r="G134" s="961" t="n">
        <v>62.78393130181689</v>
      </c>
      <c r="H134" s="721" t="n">
        <v>17360565.12411319</v>
      </c>
      <c r="I134" s="962" t="n">
        <v>37.21606869818311</v>
      </c>
      <c r="J134" s="718" t="n">
        <v>27296970.28451864</v>
      </c>
      <c r="K134" s="961" t="n">
        <v>72.46632088303042</v>
      </c>
      <c r="L134" s="721" t="n">
        <v>1508563.826014235</v>
      </c>
      <c r="M134" s="961" t="n">
        <v>5.237062504120073</v>
      </c>
      <c r="N134" s="721" t="n">
        <v>28805534.11053288</v>
      </c>
      <c r="O134" s="961" t="n">
        <v>76.4711635138802</v>
      </c>
      <c r="P134" s="721" t="n">
        <v>8862957.889467122</v>
      </c>
      <c r="Q134" s="962" t="n">
        <v>23.5288364861198</v>
      </c>
      <c r="R134" s="718" t="n">
        <v>658980.8370002744</v>
      </c>
      <c r="S134" s="961" t="n">
        <v>44.15163660607249</v>
      </c>
      <c r="T134" s="721" t="n">
        <v>154844.3801348193</v>
      </c>
      <c r="U134" s="961" t="n">
        <v>19.02673656143483</v>
      </c>
      <c r="V134" s="721" t="n">
        <v>813825.2171350936</v>
      </c>
      <c r="W134" s="961" t="n">
        <v>54.52619140090675</v>
      </c>
      <c r="X134" s="721" t="n">
        <v>678714.7828649064</v>
      </c>
      <c r="Y134" s="962" t="n">
        <v>45.47380859909325</v>
      </c>
      <c r="Z134" s="718" t="n">
        <v>3365209.290720595</v>
      </c>
      <c r="AA134" s="961" t="n">
        <v>67.88306544328607</v>
      </c>
      <c r="AB134" s="721" t="n">
        <v>405999.9090521362</v>
      </c>
      <c r="AC134" s="961" t="n">
        <v>10.76577531356795</v>
      </c>
      <c r="AD134" s="721" t="n">
        <v>3771209.199772731</v>
      </c>
      <c r="AE134" s="961" t="n">
        <v>76.07290328551217</v>
      </c>
      <c r="AF134" s="721" t="n">
        <v>1186152.800227269</v>
      </c>
      <c r="AG134" s="962" t="n">
        <v>23.92709671448783</v>
      </c>
      <c r="AH134" s="718" t="n">
        <v>6583193.576203016</v>
      </c>
      <c r="AI134" s="961" t="n">
        <v>79.39431954994183</v>
      </c>
      <c r="AJ134" s="721" t="n">
        <v>364327.8412197139</v>
      </c>
      <c r="AK134" s="961" t="n">
        <v>5.243997381657096</v>
      </c>
      <c r="AL134" s="721" t="n">
        <v>6947521.41742273</v>
      </c>
      <c r="AM134" s="961" t="n">
        <v>83.7881689350334</v>
      </c>
      <c r="AN134" s="721" t="n">
        <v>1344247.582577271</v>
      </c>
      <c r="AO134" s="962" t="n">
        <v>16.2118310649666</v>
      </c>
      <c r="AP134" s="718" t="n">
        <v>10308377.79436425</v>
      </c>
      <c r="AQ134" s="961" t="n">
        <v>81.59580759802832</v>
      </c>
      <c r="AR134" s="721" t="n">
        <v>376542.0938461315</v>
      </c>
      <c r="AS134" s="961" t="n">
        <v>3.524051633382894</v>
      </c>
      <c r="AT134" s="721" t="n">
        <v>10684919.88821038</v>
      </c>
      <c r="AU134" s="961" t="n">
        <v>84.57632081309742</v>
      </c>
      <c r="AV134" s="721" t="n">
        <v>1948545.111789622</v>
      </c>
      <c r="AW134" s="962" t="n">
        <v>15.42367918690258</v>
      </c>
      <c r="AX134" s="718" t="n">
        <v>6381208.786230514</v>
      </c>
      <c r="AY134" s="961" t="n">
        <v>61.99347216039661</v>
      </c>
      <c r="AZ134" s="721" t="n">
        <v>206849.601761434</v>
      </c>
      <c r="BA134" s="961" t="n">
        <v>3.139765763740933</v>
      </c>
      <c r="BB134" s="721" t="n">
        <v>6588058.387991948</v>
      </c>
      <c r="BC134" s="961" t="n">
        <v>64.00301697514347</v>
      </c>
      <c r="BD134" s="721" t="n">
        <v>3705297.612008054</v>
      </c>
      <c r="BE134" s="962" t="n">
        <v>35.99698302485653</v>
      </c>
      <c r="BF134" s="718" t="n">
        <v>472321.5320521106</v>
      </c>
      <c r="BG134" s="961" t="n">
        <v>5.259972355523962</v>
      </c>
      <c r="BH134" s="717" t="n">
        <v>9615.233301823533</v>
      </c>
      <c r="BI134" s="963" t="n">
        <v>1.995123425531171</v>
      </c>
      <c r="BJ134" s="721" t="n">
        <v>481936.7653539341</v>
      </c>
      <c r="BK134" s="961" t="n">
        <v>5.367051660462203</v>
      </c>
      <c r="BL134" s="721" t="n">
        <v>8497607.234646067</v>
      </c>
      <c r="BM134" s="962" t="n">
        <v>94.63294833953779</v>
      </c>
    </row>
    <row r="135">
      <c r="A135" s="722" t="inlineStr">
        <is>
          <t>Dec-Feb 2002</t>
        </is>
      </c>
      <c r="B135" s="721" t="n">
        <v>27781095.31344771</v>
      </c>
      <c r="C135" s="961" t="n">
        <v>59.52086375433232</v>
      </c>
      <c r="D135" s="721" t="n">
        <v>1507644.640766011</v>
      </c>
      <c r="E135" s="961" t="n">
        <v>5.147523051940337</v>
      </c>
      <c r="F135" s="721" t="n">
        <v>29288739.95421372</v>
      </c>
      <c r="G135" s="961" t="n">
        <v>62.75098518188975</v>
      </c>
      <c r="H135" s="721" t="n">
        <v>17385810.04578628</v>
      </c>
      <c r="I135" s="962" t="n">
        <v>37.24901481811025</v>
      </c>
      <c r="J135" s="718" t="n">
        <v>27310876.44297914</v>
      </c>
      <c r="K135" s="961" t="n">
        <v>72.46294039651197</v>
      </c>
      <c r="L135" s="721" t="n">
        <v>1498145.349625189</v>
      </c>
      <c r="M135" s="961" t="n">
        <v>5.200264557437293</v>
      </c>
      <c r="N135" s="721" t="n">
        <v>28809021.79260433</v>
      </c>
      <c r="O135" s="961" t="n">
        <v>76.43791415474554</v>
      </c>
      <c r="P135" s="721" t="n">
        <v>8880418.207395671</v>
      </c>
      <c r="Q135" s="962" t="n">
        <v>23.56208584525446</v>
      </c>
      <c r="R135" s="718" t="n">
        <v>665848.5596667361</v>
      </c>
      <c r="S135" s="961" t="n">
        <v>44.55427956652986</v>
      </c>
      <c r="T135" s="721" t="n">
        <v>152426.0576140962</v>
      </c>
      <c r="U135" s="961" t="n">
        <v>18.62773870716114</v>
      </c>
      <c r="V135" s="721" t="n">
        <v>818274.6172808323</v>
      </c>
      <c r="W135" s="961" t="n">
        <v>54.75364560189607</v>
      </c>
      <c r="X135" s="721" t="n">
        <v>676191.3827191679</v>
      </c>
      <c r="Y135" s="962" t="n">
        <v>45.24635439810393</v>
      </c>
      <c r="Z135" s="718" t="n">
        <v>3357495.048936412</v>
      </c>
      <c r="AA135" s="961" t="n">
        <v>67.5921564584358</v>
      </c>
      <c r="AB135" s="721" t="n">
        <v>399989.3407190745</v>
      </c>
      <c r="AC135" s="961" t="n">
        <v>10.64513645938922</v>
      </c>
      <c r="AD135" s="721" t="n">
        <v>3757484.389655487</v>
      </c>
      <c r="AE135" s="961" t="n">
        <v>75.64463061119881</v>
      </c>
      <c r="AF135" s="721" t="n">
        <v>1209800.610344513</v>
      </c>
      <c r="AG135" s="962" t="n">
        <v>24.35536938880119</v>
      </c>
      <c r="AH135" s="718" t="n">
        <v>6568065.391215954</v>
      </c>
      <c r="AI135" s="961" t="n">
        <v>79.36984968113956</v>
      </c>
      <c r="AJ135" s="721" t="n">
        <v>358937.4201941889</v>
      </c>
      <c r="AK135" s="961" t="n">
        <v>5.181713216615822</v>
      </c>
      <c r="AL135" s="721" t="n">
        <v>6927002.811410142</v>
      </c>
      <c r="AM135" s="961" t="n">
        <v>83.70732310578745</v>
      </c>
      <c r="AN135" s="721" t="n">
        <v>1348262.188589858</v>
      </c>
      <c r="AO135" s="962" t="n">
        <v>16.29267689421255</v>
      </c>
      <c r="AP135" s="718" t="n">
        <v>10331637.72375114</v>
      </c>
      <c r="AQ135" s="961" t="n">
        <v>81.67326437042649</v>
      </c>
      <c r="AR135" s="721" t="n">
        <v>375004.143741001</v>
      </c>
      <c r="AS135" s="961" t="n">
        <v>3.502537475168579</v>
      </c>
      <c r="AT135" s="721" t="n">
        <v>10706641.86749214</v>
      </c>
      <c r="AU135" s="961" t="n">
        <v>84.63773267551957</v>
      </c>
      <c r="AV135" s="721" t="n">
        <v>1943321.132507864</v>
      </c>
      <c r="AW135" s="962" t="n">
        <v>15.36226732448043</v>
      </c>
      <c r="AX135" s="718" t="n">
        <v>6387829.719408902</v>
      </c>
      <c r="AY135" s="961" t="n">
        <v>62.00294977490235</v>
      </c>
      <c r="AZ135" s="721" t="n">
        <v>211788.3873568283</v>
      </c>
      <c r="BA135" s="961" t="n">
        <v>3.209100646895147</v>
      </c>
      <c r="BB135" s="721" t="n">
        <v>6599618.10676573</v>
      </c>
      <c r="BC135" s="961" t="n">
        <v>64.05865653619782</v>
      </c>
      <c r="BD135" s="721" t="n">
        <v>3702842.893234269</v>
      </c>
      <c r="BE135" s="962" t="n">
        <v>35.94134346380218</v>
      </c>
      <c r="BF135" s="718" t="n">
        <v>470218.8704685741</v>
      </c>
      <c r="BG135" s="961" t="n">
        <v>5.233312340845845</v>
      </c>
      <c r="BH135" s="717" t="n">
        <v>9499.291140822341</v>
      </c>
      <c r="BI135" s="963" t="n">
        <v>1.980181677707045</v>
      </c>
      <c r="BJ135" s="721" t="n">
        <v>479718.1616093965</v>
      </c>
      <c r="BK135" s="961" t="n">
        <v>5.33903493234247</v>
      </c>
      <c r="BL135" s="721" t="n">
        <v>8505391.838390604</v>
      </c>
      <c r="BM135" s="962" t="n">
        <v>94.66096506765753</v>
      </c>
    </row>
    <row r="136">
      <c r="A136" s="722" t="inlineStr">
        <is>
          <t>Jan-Mar 2002</t>
        </is>
      </c>
      <c r="B136" s="721" t="n">
        <v>27796731.51660583</v>
      </c>
      <c r="C136" s="961" t="n">
        <v>59.5205554781727</v>
      </c>
      <c r="D136" s="721" t="n">
        <v>1515089.131552446</v>
      </c>
      <c r="E136" s="961" t="n">
        <v>5.168867364940167</v>
      </c>
      <c r="F136" s="721" t="n">
        <v>29311820.64815827</v>
      </c>
      <c r="G136" s="961" t="n">
        <v>62.76478391039218</v>
      </c>
      <c r="H136" s="721" t="n">
        <v>17389241.35184172</v>
      </c>
      <c r="I136" s="962" t="n">
        <v>37.23521608960782</v>
      </c>
      <c r="J136" s="718" t="n">
        <v>27323941.47423783</v>
      </c>
      <c r="K136" s="961" t="n">
        <v>72.45695081393941</v>
      </c>
      <c r="L136" s="721" t="n">
        <v>1503454.600437165</v>
      </c>
      <c r="M136" s="961" t="n">
        <v>5.215367342033216</v>
      </c>
      <c r="N136" s="721" t="n">
        <v>28827396.074675</v>
      </c>
      <c r="O136" s="961" t="n">
        <v>76.44377446226174</v>
      </c>
      <c r="P136" s="721" t="n">
        <v>8883190.925324997</v>
      </c>
      <c r="Q136" s="962" t="n">
        <v>23.55622553773826</v>
      </c>
      <c r="R136" s="718" t="n">
        <v>660983.2768672843</v>
      </c>
      <c r="S136" s="961" t="n">
        <v>44.17661179320039</v>
      </c>
      <c r="T136" s="721" t="n">
        <v>155202.352255386</v>
      </c>
      <c r="U136" s="961" t="n">
        <v>19.01557032095937</v>
      </c>
      <c r="V136" s="721" t="n">
        <v>816185.6291226703</v>
      </c>
      <c r="W136" s="961" t="n">
        <v>54.54951274989793</v>
      </c>
      <c r="X136" s="721" t="n">
        <v>680043.3708773297</v>
      </c>
      <c r="Y136" s="962" t="n">
        <v>45.45048725010207</v>
      </c>
      <c r="Z136" s="718" t="n">
        <v>3358454.809629627</v>
      </c>
      <c r="AA136" s="961" t="n">
        <v>67.47627518775727</v>
      </c>
      <c r="AB136" s="721" t="n">
        <v>406399.7954124464</v>
      </c>
      <c r="AC136" s="961" t="n">
        <v>10.7945681320117</v>
      </c>
      <c r="AD136" s="721" t="n">
        <v>3764854.605042073</v>
      </c>
      <c r="AE136" s="961" t="n">
        <v>75.64144220232332</v>
      </c>
      <c r="AF136" s="721" t="n">
        <v>1212383.394957927</v>
      </c>
      <c r="AG136" s="962" t="n">
        <v>24.35855779767668</v>
      </c>
      <c r="AH136" s="718" t="n">
        <v>6567367.104638873</v>
      </c>
      <c r="AI136" s="961" t="n">
        <v>79.51619159968592</v>
      </c>
      <c r="AJ136" s="721" t="n">
        <v>354994.1085290035</v>
      </c>
      <c r="AK136" s="961" t="n">
        <v>5.1282228360711</v>
      </c>
      <c r="AL136" s="721" t="n">
        <v>6922361.213167877</v>
      </c>
      <c r="AM136" s="961" t="n">
        <v>83.81437976258204</v>
      </c>
      <c r="AN136" s="721" t="n">
        <v>1336795.786832123</v>
      </c>
      <c r="AO136" s="962" t="n">
        <v>16.18562023741796</v>
      </c>
      <c r="AP136" s="718" t="n">
        <v>10354179.46765803</v>
      </c>
      <c r="AQ136" s="961" t="n">
        <v>81.73995782071844</v>
      </c>
      <c r="AR136" s="721" t="n">
        <v>376345.7379371676</v>
      </c>
      <c r="AS136" s="961" t="n">
        <v>3.507244340108631</v>
      </c>
      <c r="AT136" s="721" t="n">
        <v>10730525.2055952</v>
      </c>
      <c r="AU136" s="961" t="n">
        <v>84.71097883122727</v>
      </c>
      <c r="AV136" s="721" t="n">
        <v>1936693.7944048</v>
      </c>
      <c r="AW136" s="962" t="n">
        <v>15.28902116877273</v>
      </c>
      <c r="AX136" s="718" t="n">
        <v>6382956.81544402</v>
      </c>
      <c r="AY136" s="961" t="n">
        <v>61.90588007464854</v>
      </c>
      <c r="AZ136" s="721" t="n">
        <v>210512.6063031616</v>
      </c>
      <c r="BA136" s="961" t="n">
        <v>3.192744105384484</v>
      </c>
      <c r="BB136" s="721" t="n">
        <v>6593469.421747182</v>
      </c>
      <c r="BC136" s="961" t="n">
        <v>63.94756209393989</v>
      </c>
      <c r="BD136" s="721" t="n">
        <v>3717274.578252818</v>
      </c>
      <c r="BE136" s="962" t="n">
        <v>36.05243790606011</v>
      </c>
      <c r="BF136" s="718" t="n">
        <v>472790.0423679961</v>
      </c>
      <c r="BG136" s="961" t="n">
        <v>5.258788243869162</v>
      </c>
      <c r="BH136" s="717" t="n">
        <v>11634.53111528115</v>
      </c>
      <c r="BI136" s="963" t="n">
        <v>2.4017219092794</v>
      </c>
      <c r="BJ136" s="721" t="n">
        <v>484424.5734832772</v>
      </c>
      <c r="BK136" s="961" t="n">
        <v>5.388197770232132</v>
      </c>
      <c r="BL136" s="721" t="n">
        <v>8506050.426516723</v>
      </c>
      <c r="BM136" s="962" t="n">
        <v>94.61180222976787</v>
      </c>
    </row>
    <row r="137">
      <c r="A137" s="722" t="inlineStr">
        <is>
          <t>Feb-Apr 2002</t>
        </is>
      </c>
      <c r="B137" s="721" t="n">
        <v>27856185.64493164</v>
      </c>
      <c r="C137" s="961" t="n">
        <v>59.61385231479509</v>
      </c>
      <c r="D137" s="721" t="n">
        <v>1522333.539351687</v>
      </c>
      <c r="E137" s="961" t="n">
        <v>5.181791259806218</v>
      </c>
      <c r="F137" s="721" t="n">
        <v>29378519.18428333</v>
      </c>
      <c r="G137" s="961" t="n">
        <v>62.87173435024466</v>
      </c>
      <c r="H137" s="721" t="n">
        <v>17349186.81571667</v>
      </c>
      <c r="I137" s="962" t="n">
        <v>37.12826564975534</v>
      </c>
      <c r="J137" s="718" t="n">
        <v>27382481.28872444</v>
      </c>
      <c r="K137" s="961" t="n">
        <v>72.57125653833992</v>
      </c>
      <c r="L137" s="721" t="n">
        <v>1509885.98722313</v>
      </c>
      <c r="M137" s="961" t="n">
        <v>5.225899189230112</v>
      </c>
      <c r="N137" s="721" t="n">
        <v>28892367.27594756</v>
      </c>
      <c r="O137" s="961" t="n">
        <v>76.57287794609505</v>
      </c>
      <c r="P137" s="721" t="n">
        <v>8839487.724052431</v>
      </c>
      <c r="Q137" s="962" t="n">
        <v>23.42712205390495</v>
      </c>
      <c r="R137" s="718" t="n">
        <v>666217.439622298</v>
      </c>
      <c r="S137" s="961" t="n">
        <v>44.46859943746879</v>
      </c>
      <c r="T137" s="721" t="n">
        <v>157698.7410874554</v>
      </c>
      <c r="U137" s="961" t="n">
        <v>19.14014371602796</v>
      </c>
      <c r="V137" s="721" t="n">
        <v>823916.1807097534</v>
      </c>
      <c r="W137" s="961" t="n">
        <v>54.99465554489652</v>
      </c>
      <c r="X137" s="721" t="n">
        <v>674258.8192902465</v>
      </c>
      <c r="Y137" s="962" t="n">
        <v>45.00534445510348</v>
      </c>
      <c r="Z137" s="718" t="n">
        <v>3383880.629361498</v>
      </c>
      <c r="AA137" s="961" t="n">
        <v>67.85006030048969</v>
      </c>
      <c r="AB137" s="721" t="n">
        <v>398630.9118801329</v>
      </c>
      <c r="AC137" s="961" t="n">
        <v>10.53878904356971</v>
      </c>
      <c r="AD137" s="721" t="n">
        <v>3782511.541241631</v>
      </c>
      <c r="AE137" s="961" t="n">
        <v>75.8429933767991</v>
      </c>
      <c r="AF137" s="721" t="n">
        <v>1204780.458758369</v>
      </c>
      <c r="AG137" s="962" t="n">
        <v>24.1570066232009</v>
      </c>
      <c r="AH137" s="718" t="n">
        <v>6550812.353243871</v>
      </c>
      <c r="AI137" s="961" t="n">
        <v>79.47470643796161</v>
      </c>
      <c r="AJ137" s="721" t="n">
        <v>359779.2766756817</v>
      </c>
      <c r="AK137" s="961" t="n">
        <v>5.206200799335468</v>
      </c>
      <c r="AL137" s="721" t="n">
        <v>6910591.629919553</v>
      </c>
      <c r="AM137" s="961" t="n">
        <v>83.83956240610776</v>
      </c>
      <c r="AN137" s="721" t="n">
        <v>1332046.370080446</v>
      </c>
      <c r="AO137" s="962" t="n">
        <v>16.16043759389224</v>
      </c>
      <c r="AP137" s="718" t="n">
        <v>10382150.37998676</v>
      </c>
      <c r="AQ137" s="961" t="n">
        <v>81.85163325218005</v>
      </c>
      <c r="AR137" s="721" t="n">
        <v>377072.189004909</v>
      </c>
      <c r="AS137" s="961" t="n">
        <v>3.504641590849136</v>
      </c>
      <c r="AT137" s="721" t="n">
        <v>10759222.56899167</v>
      </c>
      <c r="AU137" s="961" t="n">
        <v>84.82442534191146</v>
      </c>
      <c r="AV137" s="721" t="n">
        <v>1924886.431008324</v>
      </c>
      <c r="AW137" s="962" t="n">
        <v>15.17557465808854</v>
      </c>
      <c r="AX137" s="718" t="n">
        <v>6399420.486510003</v>
      </c>
      <c r="AY137" s="961" t="n">
        <v>62.01204563714961</v>
      </c>
      <c r="AZ137" s="721" t="n">
        <v>216704.868574951</v>
      </c>
      <c r="BA137" s="961" t="n">
        <v>3.275404514643879</v>
      </c>
      <c r="BB137" s="721" t="n">
        <v>6616125.355084954</v>
      </c>
      <c r="BC137" s="961" t="n">
        <v>64.11197206458009</v>
      </c>
      <c r="BD137" s="721" t="n">
        <v>3703515.644915044</v>
      </c>
      <c r="BE137" s="962" t="n">
        <v>35.88802793541991</v>
      </c>
      <c r="BF137" s="718" t="n">
        <v>473704.3562072069</v>
      </c>
      <c r="BG137" s="961" t="n">
        <v>5.265809273710813</v>
      </c>
      <c r="BH137" s="717" t="n">
        <v>12447.55212855659</v>
      </c>
      <c r="BI137" s="963" t="n">
        <v>2.560424409557108</v>
      </c>
      <c r="BJ137" s="721" t="n">
        <v>486151.9083357635</v>
      </c>
      <c r="BK137" s="961" t="n">
        <v>5.404179197007193</v>
      </c>
      <c r="BL137" s="721" t="n">
        <v>8509699.091664236</v>
      </c>
      <c r="BM137" s="962" t="n">
        <v>94.5958208029928</v>
      </c>
    </row>
    <row r="138">
      <c r="A138" s="722" t="inlineStr">
        <is>
          <t>Mar-May 2002</t>
        </is>
      </c>
      <c r="B138" s="721" t="n">
        <v>27887863.77248018</v>
      </c>
      <c r="C138" s="961" t="n">
        <v>59.64621837210068</v>
      </c>
      <c r="D138" s="721" t="n">
        <v>1542318.051082504</v>
      </c>
      <c r="E138" s="961" t="n">
        <v>5.240599804407861</v>
      </c>
      <c r="F138" s="721" t="n">
        <v>29430181.82356269</v>
      </c>
      <c r="G138" s="961" t="n">
        <v>62.9449091583372</v>
      </c>
      <c r="H138" s="721" t="n">
        <v>17325278.17643731</v>
      </c>
      <c r="I138" s="962" t="n">
        <v>37.0550908416628</v>
      </c>
      <c r="J138" s="718" t="n">
        <v>27412221.75893711</v>
      </c>
      <c r="K138" s="961" t="n">
        <v>72.60730577143184</v>
      </c>
      <c r="L138" s="721" t="n">
        <v>1527907.892285266</v>
      </c>
      <c r="M138" s="961" t="n">
        <v>5.279547502720776</v>
      </c>
      <c r="N138" s="721" t="n">
        <v>28940129.65122238</v>
      </c>
      <c r="O138" s="961" t="n">
        <v>76.65430628460885</v>
      </c>
      <c r="P138" s="721" t="n">
        <v>8813952.348777622</v>
      </c>
      <c r="Q138" s="962" t="n">
        <v>23.34569371539115</v>
      </c>
      <c r="R138" s="718" t="n">
        <v>650136.2583973976</v>
      </c>
      <c r="S138" s="961" t="n">
        <v>43.34215717355013</v>
      </c>
      <c r="T138" s="721" t="n">
        <v>163077.757809871</v>
      </c>
      <c r="U138" s="961" t="n">
        <v>20.0534858671578</v>
      </c>
      <c r="V138" s="721" t="n">
        <v>813214.0162072687</v>
      </c>
      <c r="W138" s="961" t="n">
        <v>54.21394246349647</v>
      </c>
      <c r="X138" s="721" t="n">
        <v>686794.9837927315</v>
      </c>
      <c r="Y138" s="962" t="n">
        <v>45.78605753650353</v>
      </c>
      <c r="Z138" s="718" t="n">
        <v>3403201.073659892</v>
      </c>
      <c r="AA138" s="961" t="n">
        <v>68.10313991676603</v>
      </c>
      <c r="AB138" s="721" t="n">
        <v>394579.8232341553</v>
      </c>
      <c r="AC138" s="961" t="n">
        <v>10.38974690606443</v>
      </c>
      <c r="AD138" s="721" t="n">
        <v>3797780.896894048</v>
      </c>
      <c r="AE138" s="961" t="n">
        <v>75.99927191967161</v>
      </c>
      <c r="AF138" s="721" t="n">
        <v>1199347.103105952</v>
      </c>
      <c r="AG138" s="962" t="n">
        <v>24.00072808032839</v>
      </c>
      <c r="AH138" s="718" t="n">
        <v>6546009.871773197</v>
      </c>
      <c r="AI138" s="961" t="n">
        <v>79.57071592717671</v>
      </c>
      <c r="AJ138" s="721" t="n">
        <v>353695.565561619</v>
      </c>
      <c r="AK138" s="961" t="n">
        <v>5.126241529786854</v>
      </c>
      <c r="AL138" s="721" t="n">
        <v>6899705.437334816</v>
      </c>
      <c r="AM138" s="961" t="n">
        <v>83.87009981496513</v>
      </c>
      <c r="AN138" s="721" t="n">
        <v>1326951.562665184</v>
      </c>
      <c r="AO138" s="962" t="n">
        <v>16.12990018503487</v>
      </c>
      <c r="AP138" s="718" t="n">
        <v>10399771.29344921</v>
      </c>
      <c r="AQ138" s="961" t="n">
        <v>81.87804086929319</v>
      </c>
      <c r="AR138" s="721" t="n">
        <v>388016.4192589365</v>
      </c>
      <c r="AS138" s="961" t="n">
        <v>3.596811780063566</v>
      </c>
      <c r="AT138" s="721" t="n">
        <v>10787787.71270815</v>
      </c>
      <c r="AU138" s="961" t="n">
        <v>84.93291807164587</v>
      </c>
      <c r="AV138" s="721" t="n">
        <v>1913751.287291851</v>
      </c>
      <c r="AW138" s="962" t="n">
        <v>15.06708192835413</v>
      </c>
      <c r="AX138" s="718" t="n">
        <v>6413103.261657415</v>
      </c>
      <c r="AY138" s="961" t="n">
        <v>62.08983548402052</v>
      </c>
      <c r="AZ138" s="721" t="n">
        <v>228538.3264206843</v>
      </c>
      <c r="BA138" s="961" t="n">
        <v>3.440991558938018</v>
      </c>
      <c r="BB138" s="721" t="n">
        <v>6641641.588078098</v>
      </c>
      <c r="BC138" s="961" t="n">
        <v>64.30247833574133</v>
      </c>
      <c r="BD138" s="721" t="n">
        <v>3687107.411921902</v>
      </c>
      <c r="BE138" s="962" t="n">
        <v>35.69752166425867</v>
      </c>
      <c r="BF138" s="718" t="n">
        <v>475642.0135430721</v>
      </c>
      <c r="BG138" s="961" t="n">
        <v>5.284102206829578</v>
      </c>
      <c r="BH138" s="717" t="n">
        <v>14410.15879723772</v>
      </c>
      <c r="BI138" s="963" t="n">
        <v>2.940535643056142</v>
      </c>
      <c r="BJ138" s="721" t="n">
        <v>490052.1723403098</v>
      </c>
      <c r="BK138" s="961" t="n">
        <v>5.444190571047121</v>
      </c>
      <c r="BL138" s="721" t="n">
        <v>8511325.827659689</v>
      </c>
      <c r="BM138" s="962" t="n">
        <v>94.55580942895288</v>
      </c>
    </row>
    <row r="139">
      <c r="A139" s="722" t="inlineStr">
        <is>
          <t>Apr-Jun 2002</t>
        </is>
      </c>
      <c r="B139" s="721" t="n">
        <v>27932867.61092346</v>
      </c>
      <c r="C139" s="961" t="n">
        <v>59.70863427308836</v>
      </c>
      <c r="D139" s="721" t="n">
        <v>1519523.70732734</v>
      </c>
      <c r="E139" s="961" t="n">
        <v>5.159254102351055</v>
      </c>
      <c r="F139" s="721" t="n">
        <v>29452391.3182508</v>
      </c>
      <c r="G139" s="961" t="n">
        <v>62.95673205430632</v>
      </c>
      <c r="H139" s="721" t="n">
        <v>17329565.68174919</v>
      </c>
      <c r="I139" s="962" t="n">
        <v>37.04326794569368</v>
      </c>
      <c r="J139" s="718" t="n">
        <v>27456958.00020581</v>
      </c>
      <c r="K139" s="961" t="n">
        <v>72.68495406761798</v>
      </c>
      <c r="L139" s="721" t="n">
        <v>1506393.79988295</v>
      </c>
      <c r="M139" s="961" t="n">
        <v>5.201034087078049</v>
      </c>
      <c r="N139" s="721" t="n">
        <v>28963351.80008877</v>
      </c>
      <c r="O139" s="961" t="n">
        <v>76.67272882953503</v>
      </c>
      <c r="P139" s="721" t="n">
        <v>8811946.199911227</v>
      </c>
      <c r="Q139" s="962" t="n">
        <v>23.32727117046497</v>
      </c>
      <c r="R139" s="718" t="n">
        <v>643171.5226375572</v>
      </c>
      <c r="S139" s="961" t="n">
        <v>42.82576842016105</v>
      </c>
      <c r="T139" s="721" t="n">
        <v>160703.9028728548</v>
      </c>
      <c r="U139" s="961" t="n">
        <v>19.99114511689639</v>
      </c>
      <c r="V139" s="721" t="n">
        <v>803875.4255104121</v>
      </c>
      <c r="W139" s="961" t="n">
        <v>53.52628591264223</v>
      </c>
      <c r="X139" s="721" t="n">
        <v>697957.5744895879</v>
      </c>
      <c r="Y139" s="962" t="n">
        <v>46.47371408735777</v>
      </c>
      <c r="Z139" s="718" t="n">
        <v>3402840.843500052</v>
      </c>
      <c r="AA139" s="961" t="n">
        <v>67.95990604398233</v>
      </c>
      <c r="AB139" s="721" t="n">
        <v>388133.5609628864</v>
      </c>
      <c r="AC139" s="961" t="n">
        <v>10.23835878464267</v>
      </c>
      <c r="AD139" s="721" t="n">
        <v>3790974.404462938</v>
      </c>
      <c r="AE139" s="961" t="n">
        <v>75.71152345680936</v>
      </c>
      <c r="AF139" s="721" t="n">
        <v>1216155.595537061</v>
      </c>
      <c r="AG139" s="962" t="n">
        <v>24.28847654319064</v>
      </c>
      <c r="AH139" s="718" t="n">
        <v>6535142.131806531</v>
      </c>
      <c r="AI139" s="961" t="n">
        <v>79.5975815505044</v>
      </c>
      <c r="AJ139" s="721" t="n">
        <v>340409.1943653821</v>
      </c>
      <c r="AK139" s="961" t="n">
        <v>4.951009427703756</v>
      </c>
      <c r="AL139" s="721" t="n">
        <v>6875551.326171913</v>
      </c>
      <c r="AM139" s="961" t="n">
        <v>83.74374211787217</v>
      </c>
      <c r="AN139" s="721" t="n">
        <v>1334675.673828085</v>
      </c>
      <c r="AO139" s="962" t="n">
        <v>16.25625788212783</v>
      </c>
      <c r="AP139" s="718" t="n">
        <v>10438274.62739888</v>
      </c>
      <c r="AQ139" s="961" t="n">
        <v>82.07099203590208</v>
      </c>
      <c r="AR139" s="721" t="n">
        <v>387076.0928418707</v>
      </c>
      <c r="AS139" s="961" t="n">
        <v>3.575644825235394</v>
      </c>
      <c r="AT139" s="721" t="n">
        <v>10825350.72024075</v>
      </c>
      <c r="AU139" s="961" t="n">
        <v>85.11437995841636</v>
      </c>
      <c r="AV139" s="721" t="n">
        <v>1893241.27975925</v>
      </c>
      <c r="AW139" s="962" t="n">
        <v>14.88562004158364</v>
      </c>
      <c r="AX139" s="718" t="n">
        <v>6437528.874862798</v>
      </c>
      <c r="AY139" s="961" t="n">
        <v>62.27345984144352</v>
      </c>
      <c r="AZ139" s="721" t="n">
        <v>230071.0488399566</v>
      </c>
      <c r="BA139" s="961" t="n">
        <v>3.45058269051317</v>
      </c>
      <c r="BB139" s="721" t="n">
        <v>6667599.923702755</v>
      </c>
      <c r="BC139" s="961" t="n">
        <v>64.49905299979952</v>
      </c>
      <c r="BD139" s="721" t="n">
        <v>3669916.076297243</v>
      </c>
      <c r="BE139" s="962" t="n">
        <v>35.50094700020048</v>
      </c>
      <c r="BF139" s="718" t="n">
        <v>475909.6107176418</v>
      </c>
      <c r="BG139" s="961" t="n">
        <v>5.283975009130931</v>
      </c>
      <c r="BH139" s="717" t="n">
        <v>13129.90744438973</v>
      </c>
      <c r="BI139" s="963" t="n">
        <v>2.684835674167226</v>
      </c>
      <c r="BJ139" s="721" t="n">
        <v>489039.5181620315</v>
      </c>
      <c r="BK139" s="961" t="n">
        <v>5.429755008622304</v>
      </c>
      <c r="BL139" s="721" t="n">
        <v>8517619.481837967</v>
      </c>
      <c r="BM139" s="962" t="n">
        <v>94.57024499137769</v>
      </c>
    </row>
    <row r="140">
      <c r="A140" s="722" t="inlineStr">
        <is>
          <t>May-Jul 2002</t>
        </is>
      </c>
      <c r="B140" s="721" t="n">
        <v>27907566.41846975</v>
      </c>
      <c r="C140" s="961" t="n">
        <v>59.62160505031501</v>
      </c>
      <c r="D140" s="721" t="n">
        <v>1526845.629358466</v>
      </c>
      <c r="E140" s="961" t="n">
        <v>5.187280883604815</v>
      </c>
      <c r="F140" s="721" t="n">
        <v>29434412.04782822</v>
      </c>
      <c r="G140" s="961" t="n">
        <v>62.88355149599874</v>
      </c>
      <c r="H140" s="721" t="n">
        <v>17373395.95217179</v>
      </c>
      <c r="I140" s="962" t="n">
        <v>37.11644850400126</v>
      </c>
      <c r="J140" s="718" t="n">
        <v>27430220.819129</v>
      </c>
      <c r="K140" s="961" t="n">
        <v>72.57545767844806</v>
      </c>
      <c r="L140" s="721" t="n">
        <v>1513942.77859647</v>
      </c>
      <c r="M140" s="961" t="n">
        <v>5.230563230769746</v>
      </c>
      <c r="N140" s="721" t="n">
        <v>28944163.59772547</v>
      </c>
      <c r="O140" s="961" t="n">
        <v>76.58107946254236</v>
      </c>
      <c r="P140" s="721" t="n">
        <v>8851286.402274538</v>
      </c>
      <c r="Q140" s="962" t="n">
        <v>23.41892053745764</v>
      </c>
      <c r="R140" s="718" t="n">
        <v>653028.6786940342</v>
      </c>
      <c r="S140" s="961" t="n">
        <v>43.42812254399377</v>
      </c>
      <c r="T140" s="721" t="n">
        <v>156649.2707740885</v>
      </c>
      <c r="U140" s="961" t="n">
        <v>19.34710842465098</v>
      </c>
      <c r="V140" s="721" t="n">
        <v>809677.9494681227</v>
      </c>
      <c r="W140" s="961" t="n">
        <v>53.8457105451967</v>
      </c>
      <c r="X140" s="721" t="n">
        <v>694022.0505318774</v>
      </c>
      <c r="Y140" s="962" t="n">
        <v>46.1542894548033</v>
      </c>
      <c r="Z140" s="718" t="n">
        <v>3377215.017888278</v>
      </c>
      <c r="AA140" s="961" t="n">
        <v>67.31522664150451</v>
      </c>
      <c r="AB140" s="721" t="n">
        <v>397800.4861345304</v>
      </c>
      <c r="AC140" s="961" t="n">
        <v>10.53771794342615</v>
      </c>
      <c r="AD140" s="721" t="n">
        <v>3775015.504022808</v>
      </c>
      <c r="AE140" s="961" t="n">
        <v>75.24425388448725</v>
      </c>
      <c r="AF140" s="721" t="n">
        <v>1241999.495977192</v>
      </c>
      <c r="AG140" s="962" t="n">
        <v>24.75574611551275</v>
      </c>
      <c r="AH140" s="718" t="n">
        <v>6518922.692439641</v>
      </c>
      <c r="AI140" s="961" t="n">
        <v>79.55876510785828</v>
      </c>
      <c r="AJ140" s="721" t="n">
        <v>335945.0451270753</v>
      </c>
      <c r="AK140" s="961" t="n">
        <v>4.900824610896523</v>
      </c>
      <c r="AL140" s="721" t="n">
        <v>6854867.737566716</v>
      </c>
      <c r="AM140" s="961" t="n">
        <v>83.65873287790271</v>
      </c>
      <c r="AN140" s="721" t="n">
        <v>1338978.262433284</v>
      </c>
      <c r="AO140" s="962" t="n">
        <v>16.34126712209729</v>
      </c>
      <c r="AP140" s="718" t="n">
        <v>10435594.43680307</v>
      </c>
      <c r="AQ140" s="961" t="n">
        <v>81.94260870933235</v>
      </c>
      <c r="AR140" s="721" t="n">
        <v>388492.0063814256</v>
      </c>
      <c r="AS140" s="961" t="n">
        <v>3.589143605057254</v>
      </c>
      <c r="AT140" s="721" t="n">
        <v>10824086.4431845</v>
      </c>
      <c r="AU140" s="961" t="n">
        <v>84.99313435580132</v>
      </c>
      <c r="AV140" s="721" t="n">
        <v>1911161.556815502</v>
      </c>
      <c r="AW140" s="962" t="n">
        <v>15.00686564419868</v>
      </c>
      <c r="AX140" s="718" t="n">
        <v>6445459.993303972</v>
      </c>
      <c r="AY140" s="961" t="n">
        <v>62.30121452410704</v>
      </c>
      <c r="AZ140" s="721" t="n">
        <v>235055.9701793501</v>
      </c>
      <c r="BA140" s="961" t="n">
        <v>3.518530177372533</v>
      </c>
      <c r="BB140" s="721" t="n">
        <v>6680515.963483322</v>
      </c>
      <c r="BC140" s="961" t="n">
        <v>64.5732435861956</v>
      </c>
      <c r="BD140" s="721" t="n">
        <v>3665125.036516679</v>
      </c>
      <c r="BE140" s="962" t="n">
        <v>35.4267564138044</v>
      </c>
      <c r="BF140" s="718" t="n">
        <v>477345.5993407564</v>
      </c>
      <c r="BG140" s="961" t="n">
        <v>5.296567217378142</v>
      </c>
      <c r="BH140" s="717" t="n">
        <v>12902.85076199622</v>
      </c>
      <c r="BI140" s="963" t="n">
        <v>2.631900367924033</v>
      </c>
      <c r="BJ140" s="721" t="n">
        <v>490248.4501027527</v>
      </c>
      <c r="BK140" s="961" t="n">
        <v>5.439735639693327</v>
      </c>
      <c r="BL140" s="721" t="n">
        <v>8522109.54989725</v>
      </c>
      <c r="BM140" s="962" t="n">
        <v>94.56026436030668</v>
      </c>
    </row>
    <row r="141">
      <c r="A141" s="722" t="inlineStr">
        <is>
          <t>Jun-Aug 2002</t>
        </is>
      </c>
      <c r="B141" s="721" t="n">
        <v>27948637.53105966</v>
      </c>
      <c r="C141" s="961" t="n">
        <v>59.67522525359077</v>
      </c>
      <c r="D141" s="721" t="n">
        <v>1539080.932034255</v>
      </c>
      <c r="E141" s="961" t="n">
        <v>5.219396454698694</v>
      </c>
      <c r="F141" s="721" t="n">
        <v>29487718.46309391</v>
      </c>
      <c r="G141" s="961" t="n">
        <v>62.96143200340396</v>
      </c>
      <c r="H141" s="721" t="n">
        <v>17346855.53690609</v>
      </c>
      <c r="I141" s="962" t="n">
        <v>37.03856799659604</v>
      </c>
      <c r="J141" s="718" t="n">
        <v>27479492.13099406</v>
      </c>
      <c r="K141" s="961" t="n">
        <v>72.6654903991698</v>
      </c>
      <c r="L141" s="721" t="n">
        <v>1527052.410580377</v>
      </c>
      <c r="M141" s="961" t="n">
        <v>5.264509905313564</v>
      </c>
      <c r="N141" s="721" t="n">
        <v>29006544.54157443</v>
      </c>
      <c r="O141" s="961" t="n">
        <v>76.70355674155688</v>
      </c>
      <c r="P141" s="721" t="n">
        <v>8809882.458425565</v>
      </c>
      <c r="Q141" s="962" t="n">
        <v>23.29644325844312</v>
      </c>
      <c r="R141" s="718" t="n">
        <v>650263.6723015883</v>
      </c>
      <c r="S141" s="961" t="n">
        <v>43.23245456127466</v>
      </c>
      <c r="T141" s="721" t="n">
        <v>158273.5698383393</v>
      </c>
      <c r="U141" s="961" t="n">
        <v>19.57529741232972</v>
      </c>
      <c r="V141" s="721" t="n">
        <v>808537.2421399277</v>
      </c>
      <c r="W141" s="961" t="n">
        <v>53.75519357892227</v>
      </c>
      <c r="X141" s="721" t="n">
        <v>695572.7578600722</v>
      </c>
      <c r="Y141" s="962" t="n">
        <v>46.24480642107773</v>
      </c>
      <c r="Z141" s="718" t="n">
        <v>3392915.01489422</v>
      </c>
      <c r="AA141" s="961" t="n">
        <v>67.47407591996574</v>
      </c>
      <c r="AB141" s="721" t="n">
        <v>405130.1390687896</v>
      </c>
      <c r="AC141" s="961" t="n">
        <v>10.6668068083936</v>
      </c>
      <c r="AD141" s="721" t="n">
        <v>3798045.153963009</v>
      </c>
      <c r="AE141" s="961" t="n">
        <v>75.53080048895588</v>
      </c>
      <c r="AF141" s="721" t="n">
        <v>1230426.846036991</v>
      </c>
      <c r="AG141" s="962" t="n">
        <v>24.46919951104412</v>
      </c>
      <c r="AH141" s="718" t="n">
        <v>6511342.282424563</v>
      </c>
      <c r="AI141" s="961" t="n">
        <v>79.59655776644269</v>
      </c>
      <c r="AJ141" s="721" t="n">
        <v>333977.9031967693</v>
      </c>
      <c r="AK141" s="961" t="n">
        <v>4.878923032677031</v>
      </c>
      <c r="AL141" s="721" t="n">
        <v>6845320.185621332</v>
      </c>
      <c r="AM141" s="961" t="n">
        <v>83.67920160721746</v>
      </c>
      <c r="AN141" s="721" t="n">
        <v>1335111.814378668</v>
      </c>
      <c r="AO141" s="962" t="n">
        <v>16.32079839278254</v>
      </c>
      <c r="AP141" s="718" t="n">
        <v>10458159.99801547</v>
      </c>
      <c r="AQ141" s="961" t="n">
        <v>82.02563350471918</v>
      </c>
      <c r="AR141" s="721" t="n">
        <v>395810.8388171757</v>
      </c>
      <c r="AS141" s="961" t="n">
        <v>3.646691563552048</v>
      </c>
      <c r="AT141" s="721" t="n">
        <v>10853970.83683264</v>
      </c>
      <c r="AU141" s="961" t="n">
        <v>85.13006438053041</v>
      </c>
      <c r="AV141" s="721" t="n">
        <v>1895897.163167354</v>
      </c>
      <c r="AW141" s="962" t="n">
        <v>14.86993561946959</v>
      </c>
      <c r="AX141" s="718" t="n">
        <v>6466811.163358216</v>
      </c>
      <c r="AY141" s="961" t="n">
        <v>62.45987401762601</v>
      </c>
      <c r="AZ141" s="721" t="n">
        <v>233859.9596593034</v>
      </c>
      <c r="BA141" s="961" t="n">
        <v>3.490097564346494</v>
      </c>
      <c r="BB141" s="721" t="n">
        <v>6700671.12301752</v>
      </c>
      <c r="BC141" s="961" t="n">
        <v>64.71861688936031</v>
      </c>
      <c r="BD141" s="721" t="n">
        <v>3652873.876982479</v>
      </c>
      <c r="BE141" s="962" t="n">
        <v>35.28138311063969</v>
      </c>
      <c r="BF141" s="718" t="n">
        <v>469145.4000656002</v>
      </c>
      <c r="BG141" s="961" t="n">
        <v>5.202237223074765</v>
      </c>
      <c r="BH141" s="717" t="n">
        <v>12028.52145387843</v>
      </c>
      <c r="BI141" s="963" t="n">
        <v>2.49982821510652</v>
      </c>
      <c r="BJ141" s="721" t="n">
        <v>481173.9215194786</v>
      </c>
      <c r="BK141" s="961" t="n">
        <v>5.335618520295561</v>
      </c>
      <c r="BL141" s="721" t="n">
        <v>8536973.078480521</v>
      </c>
      <c r="BM141" s="962" t="n">
        <v>94.66438147970445</v>
      </c>
    </row>
    <row r="142">
      <c r="A142" s="722" t="inlineStr">
        <is>
          <t>Jul-Sep 2002</t>
        </is>
      </c>
      <c r="B142" s="721" t="n">
        <v>27934872.88593042</v>
      </c>
      <c r="C142" s="961" t="n">
        <v>59.61242737495022</v>
      </c>
      <c r="D142" s="721" t="n">
        <v>1566028.43074581</v>
      </c>
      <c r="E142" s="961" t="n">
        <v>5.308408763296216</v>
      </c>
      <c r="F142" s="721" t="n">
        <v>29500901.31667623</v>
      </c>
      <c r="G142" s="961" t="n">
        <v>62.95429889432845</v>
      </c>
      <c r="H142" s="721" t="n">
        <v>17359919.68332377</v>
      </c>
      <c r="I142" s="962" t="n">
        <v>37.04570110567155</v>
      </c>
      <c r="J142" s="718" t="n">
        <v>27458827.67061961</v>
      </c>
      <c r="K142" s="961" t="n">
        <v>72.57181651396363</v>
      </c>
      <c r="L142" s="721" t="n">
        <v>1553429.911123187</v>
      </c>
      <c r="M142" s="961" t="n">
        <v>5.354391697186466</v>
      </c>
      <c r="N142" s="721" t="n">
        <v>29012257.58174279</v>
      </c>
      <c r="O142" s="961" t="n">
        <v>76.67742625920263</v>
      </c>
      <c r="P142" s="721" t="n">
        <v>8824507.418257207</v>
      </c>
      <c r="Q142" s="962" t="n">
        <v>23.32257374079737</v>
      </c>
      <c r="R142" s="718" t="n">
        <v>651843.8014669383</v>
      </c>
      <c r="S142" s="961" t="n">
        <v>43.32782974376869</v>
      </c>
      <c r="T142" s="721" t="n">
        <v>162782.7446128111</v>
      </c>
      <c r="U142" s="961" t="n">
        <v>19.98249939142975</v>
      </c>
      <c r="V142" s="721" t="n">
        <v>814626.5460797494</v>
      </c>
      <c r="W142" s="961" t="n">
        <v>54.1479419055087</v>
      </c>
      <c r="X142" s="721" t="n">
        <v>689819.4539202505</v>
      </c>
      <c r="Y142" s="962" t="n">
        <v>45.8520580944913</v>
      </c>
      <c r="Z142" s="718" t="n">
        <v>3389614.419055992</v>
      </c>
      <c r="AA142" s="961" t="n">
        <v>67.25558878263442</v>
      </c>
      <c r="AB142" s="721" t="n">
        <v>398446.5691689146</v>
      </c>
      <c r="AC142" s="961" t="n">
        <v>10.51848347762816</v>
      </c>
      <c r="AD142" s="721" t="n">
        <v>3788060.988224906</v>
      </c>
      <c r="AE142" s="961" t="n">
        <v>75.16143154080251</v>
      </c>
      <c r="AF142" s="721" t="n">
        <v>1251839.011775095</v>
      </c>
      <c r="AG142" s="962" t="n">
        <v>24.83856845919749</v>
      </c>
      <c r="AH142" s="718" t="n">
        <v>6483795.688040512</v>
      </c>
      <c r="AI142" s="961" t="n">
        <v>79.39064277640558</v>
      </c>
      <c r="AJ142" s="721" t="n">
        <v>342365.401301271</v>
      </c>
      <c r="AK142" s="961" t="n">
        <v>5.015489626165325</v>
      </c>
      <c r="AL142" s="721" t="n">
        <v>6826161.089341783</v>
      </c>
      <c r="AM142" s="961" t="n">
        <v>83.58272571384995</v>
      </c>
      <c r="AN142" s="721" t="n">
        <v>1340790.910658218</v>
      </c>
      <c r="AO142" s="962" t="n">
        <v>16.41727428615005</v>
      </c>
      <c r="AP142" s="718" t="n">
        <v>10446733.05316422</v>
      </c>
      <c r="AQ142" s="961" t="n">
        <v>81.8429514759584</v>
      </c>
      <c r="AR142" s="721" t="n">
        <v>409906.7500951838</v>
      </c>
      <c r="AS142" s="961" t="n">
        <v>3.775631848558896</v>
      </c>
      <c r="AT142" s="721" t="n">
        <v>10856639.8032594</v>
      </c>
      <c r="AU142" s="961" t="n">
        <v>85.05428827254157</v>
      </c>
      <c r="AV142" s="721" t="n">
        <v>1907725.196740599</v>
      </c>
      <c r="AW142" s="962" t="n">
        <v>14.94571172745843</v>
      </c>
      <c r="AX142" s="718" t="n">
        <v>6486840.708891951</v>
      </c>
      <c r="AY142" s="961" t="n">
        <v>62.60763294186227</v>
      </c>
      <c r="AZ142" s="721" t="n">
        <v>239928.4459450067</v>
      </c>
      <c r="BA142" s="961" t="n">
        <v>3.566770918138072</v>
      </c>
      <c r="BB142" s="721" t="n">
        <v>6726769.154836956</v>
      </c>
      <c r="BC142" s="961" t="n">
        <v>64.92329826341789</v>
      </c>
      <c r="BD142" s="721" t="n">
        <v>3634332.845163044</v>
      </c>
      <c r="BE142" s="962" t="n">
        <v>35.07670173658211</v>
      </c>
      <c r="BF142" s="718" t="n">
        <v>476045.2153108118</v>
      </c>
      <c r="BG142" s="961" t="n">
        <v>5.275291014492948</v>
      </c>
      <c r="BH142" s="717" t="n">
        <v>12598.5196226226</v>
      </c>
      <c r="BI142" s="963" t="n">
        <v>2.5782627959691</v>
      </c>
      <c r="BJ142" s="721" t="n">
        <v>488643.7349334343</v>
      </c>
      <c r="BK142" s="961" t="n">
        <v>5.414901402799742</v>
      </c>
      <c r="BL142" s="721" t="n">
        <v>8535412.265066564</v>
      </c>
      <c r="BM142" s="962" t="n">
        <v>94.58509859720026</v>
      </c>
    </row>
    <row r="143">
      <c r="A143" s="722" t="inlineStr">
        <is>
          <t>Aug-Oct 2002</t>
        </is>
      </c>
      <c r="B143" s="721" t="n">
        <v>28022803.15556791</v>
      </c>
      <c r="C143" s="961" t="n">
        <v>59.76558230192652</v>
      </c>
      <c r="D143" s="721" t="n">
        <v>1545649.231810633</v>
      </c>
      <c r="E143" s="961" t="n">
        <v>5.227359252898884</v>
      </c>
      <c r="F143" s="721" t="n">
        <v>29568452.38737854</v>
      </c>
      <c r="G143" s="961" t="n">
        <v>63.06206288100568</v>
      </c>
      <c r="H143" s="721" t="n">
        <v>17319408.61262146</v>
      </c>
      <c r="I143" s="962" t="n">
        <v>36.93793711899432</v>
      </c>
      <c r="J143" s="718" t="n">
        <v>27539259.10815813</v>
      </c>
      <c r="K143" s="961" t="n">
        <v>72.74341199595472</v>
      </c>
      <c r="L143" s="721" t="n">
        <v>1534247.314554625</v>
      </c>
      <c r="M143" s="961" t="n">
        <v>5.277132012381014</v>
      </c>
      <c r="N143" s="721" t="n">
        <v>29073506.42271276</v>
      </c>
      <c r="O143" s="961" t="n">
        <v>76.79604042971212</v>
      </c>
      <c r="P143" s="721" t="n">
        <v>8784573.577287242</v>
      </c>
      <c r="Q143" s="962" t="n">
        <v>23.20395957028788</v>
      </c>
      <c r="R143" s="718" t="n">
        <v>649509.4127451831</v>
      </c>
      <c r="S143" s="961" t="n">
        <v>43.16061448296281</v>
      </c>
      <c r="T143" s="721" t="n">
        <v>165720.3936212057</v>
      </c>
      <c r="U143" s="961" t="n">
        <v>20.32805870529297</v>
      </c>
      <c r="V143" s="721" t="n">
        <v>815229.8063663888</v>
      </c>
      <c r="W143" s="961" t="n">
        <v>54.17291681560942</v>
      </c>
      <c r="X143" s="721" t="n">
        <v>689636.1936336111</v>
      </c>
      <c r="Y143" s="962" t="n">
        <v>45.82708318439058</v>
      </c>
      <c r="Z143" s="718" t="n">
        <v>3422799.22183708</v>
      </c>
      <c r="AA143" s="961" t="n">
        <v>67.75866644858591</v>
      </c>
      <c r="AB143" s="721" t="n">
        <v>390118.8871703438</v>
      </c>
      <c r="AC143" s="961" t="n">
        <v>10.23150448074793</v>
      </c>
      <c r="AD143" s="721" t="n">
        <v>3812918.109007424</v>
      </c>
      <c r="AE143" s="961" t="n">
        <v>75.48156628519428</v>
      </c>
      <c r="AF143" s="721" t="n">
        <v>1238537.890992576</v>
      </c>
      <c r="AG143" s="962" t="n">
        <v>24.51843371480572</v>
      </c>
      <c r="AH143" s="718" t="n">
        <v>6484375.01814002</v>
      </c>
      <c r="AI143" s="961" t="n">
        <v>79.52927643999297</v>
      </c>
      <c r="AJ143" s="721" t="n">
        <v>333710.5975606684</v>
      </c>
      <c r="AK143" s="961" t="n">
        <v>4.894491157344806</v>
      </c>
      <c r="AL143" s="721" t="n">
        <v>6818085.615700688</v>
      </c>
      <c r="AM143" s="961" t="n">
        <v>83.62215544376939</v>
      </c>
      <c r="AN143" s="721" t="n">
        <v>1335358.384299311</v>
      </c>
      <c r="AO143" s="962" t="n">
        <v>16.37784455623061</v>
      </c>
      <c r="AP143" s="718" t="n">
        <v>10479517.91806725</v>
      </c>
      <c r="AQ143" s="961" t="n">
        <v>82.00367607830408</v>
      </c>
      <c r="AR143" s="721" t="n">
        <v>411464.0742019312</v>
      </c>
      <c r="AS143" s="961" t="n">
        <v>3.778025475517298</v>
      </c>
      <c r="AT143" s="721" t="n">
        <v>10890981.99226918</v>
      </c>
      <c r="AU143" s="961" t="n">
        <v>85.22343932719762</v>
      </c>
      <c r="AV143" s="721" t="n">
        <v>1888345.007730813</v>
      </c>
      <c r="AW143" s="962" t="n">
        <v>14.77656067280238</v>
      </c>
      <c r="AX143" s="718" t="n">
        <v>6503057.537368594</v>
      </c>
      <c r="AY143" s="961" t="n">
        <v>62.71642097119606</v>
      </c>
      <c r="AZ143" s="721" t="n">
        <v>233233.362000476</v>
      </c>
      <c r="BA143" s="961" t="n">
        <v>3.462341004636855</v>
      </c>
      <c r="BB143" s="721" t="n">
        <v>6736290.899369069</v>
      </c>
      <c r="BC143" s="961" t="n">
        <v>64.96575701530988</v>
      </c>
      <c r="BD143" s="721" t="n">
        <v>3632696.10063093</v>
      </c>
      <c r="BE143" s="962" t="n">
        <v>35.03424298469012</v>
      </c>
      <c r="BF143" s="718" t="n">
        <v>483544.0474097758</v>
      </c>
      <c r="BG143" s="961" t="n">
        <v>5.354991969459456</v>
      </c>
      <c r="BH143" s="717" t="n">
        <v>11401.91725600811</v>
      </c>
      <c r="BI143" s="963" t="n">
        <v>2.303669101273984</v>
      </c>
      <c r="BJ143" s="721" t="n">
        <v>494945.9646657839</v>
      </c>
      <c r="BK143" s="961" t="n">
        <v>5.481262111072062</v>
      </c>
      <c r="BL143" s="721" t="n">
        <v>8534835.035334216</v>
      </c>
      <c r="BM143" s="962" t="n">
        <v>94.51873788892794</v>
      </c>
    </row>
    <row r="144">
      <c r="A144" s="722" t="inlineStr">
        <is>
          <t>Sep-Nov 2002</t>
        </is>
      </c>
      <c r="B144" s="721" t="n">
        <v>28059107.27525751</v>
      </c>
      <c r="C144" s="961" t="n">
        <v>59.81041557402254</v>
      </c>
      <c r="D144" s="721" t="n">
        <v>1531642.52786598</v>
      </c>
      <c r="E144" s="961" t="n">
        <v>5.176085560712304</v>
      </c>
      <c r="F144" s="721" t="n">
        <v>29590749.8031235</v>
      </c>
      <c r="G144" s="961" t="n">
        <v>63.0752441804298</v>
      </c>
      <c r="H144" s="721" t="n">
        <v>17322663.1968765</v>
      </c>
      <c r="I144" s="962" t="n">
        <v>36.9247558195702</v>
      </c>
      <c r="J144" s="718" t="n">
        <v>27567562.78753113</v>
      </c>
      <c r="K144" s="961" t="n">
        <v>72.77993914491859</v>
      </c>
      <c r="L144" s="721" t="n">
        <v>1523418.776880162</v>
      </c>
      <c r="M144" s="961" t="n">
        <v>5.236738999360029</v>
      </c>
      <c r="N144" s="721" t="n">
        <v>29090981.56441129</v>
      </c>
      <c r="O144" s="961" t="n">
        <v>76.80185166319581</v>
      </c>
      <c r="P144" s="721" t="n">
        <v>8786987.43558871</v>
      </c>
      <c r="Q144" s="962" t="n">
        <v>23.19814833680419</v>
      </c>
      <c r="R144" s="718" t="n">
        <v>654342.3061761486</v>
      </c>
      <c r="S144" s="961" t="n">
        <v>43.47231924252561</v>
      </c>
      <c r="T144" s="721" t="n">
        <v>169093.3230965215</v>
      </c>
      <c r="U144" s="961" t="n">
        <v>20.53509917294681</v>
      </c>
      <c r="V144" s="721" t="n">
        <v>823435.62927267</v>
      </c>
      <c r="W144" s="961" t="n">
        <v>54.70631535442099</v>
      </c>
      <c r="X144" s="721" t="n">
        <v>681757.3707273299</v>
      </c>
      <c r="Y144" s="962" t="n">
        <v>45.29368464557901</v>
      </c>
      <c r="Z144" s="718" t="n">
        <v>3411137.962724162</v>
      </c>
      <c r="AA144" s="961" t="n">
        <v>67.3766965999385</v>
      </c>
      <c r="AB144" s="721" t="n">
        <v>399307.4530144585</v>
      </c>
      <c r="AC144" s="961" t="n">
        <v>10.47928547579145</v>
      </c>
      <c r="AD144" s="721" t="n">
        <v>3810445.415738621</v>
      </c>
      <c r="AE144" s="961" t="n">
        <v>75.26380565440887</v>
      </c>
      <c r="AF144" s="721" t="n">
        <v>1252340.584261379</v>
      </c>
      <c r="AG144" s="962" t="n">
        <v>24.73619434559113</v>
      </c>
      <c r="AH144" s="718" t="n">
        <v>6489020.719049091</v>
      </c>
      <c r="AI144" s="961" t="n">
        <v>79.71781677134034</v>
      </c>
      <c r="AJ144" s="721" t="n">
        <v>323588.4698097593</v>
      </c>
      <c r="AK144" s="961" t="n">
        <v>4.749846363401364</v>
      </c>
      <c r="AL144" s="721" t="n">
        <v>6812609.188858851</v>
      </c>
      <c r="AM144" s="961" t="n">
        <v>83.69311095862612</v>
      </c>
      <c r="AN144" s="721" t="n">
        <v>1327378.811141149</v>
      </c>
      <c r="AO144" s="962" t="n">
        <v>16.30688904137388</v>
      </c>
      <c r="AP144" s="718" t="n">
        <v>10487723.57157501</v>
      </c>
      <c r="AQ144" s="961" t="n">
        <v>81.97522647406107</v>
      </c>
      <c r="AR144" s="721" t="n">
        <v>400699.0557115511</v>
      </c>
      <c r="AS144" s="961" t="n">
        <v>3.68004686654422</v>
      </c>
      <c r="AT144" s="721" t="n">
        <v>10888422.62728656</v>
      </c>
      <c r="AU144" s="961" t="n">
        <v>85.10721175339505</v>
      </c>
      <c r="AV144" s="721" t="n">
        <v>1905349.372713433</v>
      </c>
      <c r="AW144" s="962" t="n">
        <v>14.89278824660495</v>
      </c>
      <c r="AX144" s="718" t="n">
        <v>6525338.228006708</v>
      </c>
      <c r="AY144" s="961" t="n">
        <v>62.88737073105268</v>
      </c>
      <c r="AZ144" s="721" t="n">
        <v>230730.4752478718</v>
      </c>
      <c r="BA144" s="961" t="n">
        <v>3.415158805841076</v>
      </c>
      <c r="BB144" s="721" t="n">
        <v>6756068.703254579</v>
      </c>
      <c r="BC144" s="961" t="n">
        <v>65.11101530377196</v>
      </c>
      <c r="BD144" s="721" t="n">
        <v>3620161.296745419</v>
      </c>
      <c r="BE144" s="962" t="n">
        <v>34.88898469622804</v>
      </c>
      <c r="BF144" s="718" t="n">
        <v>491544.4877263869</v>
      </c>
      <c r="BG144" s="961" t="n">
        <v>5.44018077834788</v>
      </c>
      <c r="BH144" s="717" t="n">
        <v>8223.750985817322</v>
      </c>
      <c r="BI144" s="963" t="n">
        <v>1.645512929554741</v>
      </c>
      <c r="BJ144" s="721" t="n">
        <v>499768.2387122042</v>
      </c>
      <c r="BK144" s="961" t="n">
        <v>5.531197345832747</v>
      </c>
      <c r="BL144" s="721" t="n">
        <v>8535675.761287795</v>
      </c>
      <c r="BM144" s="962" t="n">
        <v>94.46880265416725</v>
      </c>
    </row>
    <row r="145">
      <c r="A145" s="722" t="inlineStr">
        <is>
          <t>Oct-Dec 2002</t>
        </is>
      </c>
      <c r="B145" s="721" t="n">
        <v>28109759.10256766</v>
      </c>
      <c r="C145" s="961" t="n">
        <v>59.88402276866653</v>
      </c>
      <c r="D145" s="721" t="n">
        <v>1515743.777315139</v>
      </c>
      <c r="E145" s="961" t="n">
        <v>5.116347842130319</v>
      </c>
      <c r="F145" s="721" t="n">
        <v>29625502.8798828</v>
      </c>
      <c r="G145" s="961" t="n">
        <v>63.11310895688339</v>
      </c>
      <c r="H145" s="721" t="n">
        <v>17314829.1201172</v>
      </c>
      <c r="I145" s="962" t="n">
        <v>36.88689104311661</v>
      </c>
      <c r="J145" s="718" t="n">
        <v>27617940.7511996</v>
      </c>
      <c r="K145" s="961" t="n">
        <v>72.87222886435545</v>
      </c>
      <c r="L145" s="721" t="n">
        <v>1507530.427166199</v>
      </c>
      <c r="M145" s="961" t="n">
        <v>5.175986400130697</v>
      </c>
      <c r="N145" s="721" t="n">
        <v>29125471.1783658</v>
      </c>
      <c r="O145" s="961" t="n">
        <v>76.84997301617689</v>
      </c>
      <c r="P145" s="721" t="n">
        <v>8773658.821634201</v>
      </c>
      <c r="Q145" s="962" t="n">
        <v>23.15002698382311</v>
      </c>
      <c r="R145" s="718" t="n">
        <v>660695.693458413</v>
      </c>
      <c r="S145" s="961" t="n">
        <v>43.88223076600882</v>
      </c>
      <c r="T145" s="721" t="n">
        <v>177992.0826822344</v>
      </c>
      <c r="U145" s="961" t="n">
        <v>21.22268712455697</v>
      </c>
      <c r="V145" s="721" t="n">
        <v>838687.7761406475</v>
      </c>
      <c r="W145" s="961" t="n">
        <v>55.70414776065315</v>
      </c>
      <c r="X145" s="721" t="n">
        <v>666923.2238593525</v>
      </c>
      <c r="Y145" s="962" t="n">
        <v>44.29585223934685</v>
      </c>
      <c r="Z145" s="718" t="n">
        <v>3421969.8003252</v>
      </c>
      <c r="AA145" s="961" t="n">
        <v>67.43722489478753</v>
      </c>
      <c r="AB145" s="721" t="n">
        <v>391961.721357916</v>
      </c>
      <c r="AC145" s="961" t="n">
        <v>10.27710432475044</v>
      </c>
      <c r="AD145" s="721" t="n">
        <v>3813931.521683116</v>
      </c>
      <c r="AE145" s="961" t="n">
        <v>75.1616679190509</v>
      </c>
      <c r="AF145" s="721" t="n">
        <v>1260372.478316883</v>
      </c>
      <c r="AG145" s="962" t="n">
        <v>24.8383320809491</v>
      </c>
      <c r="AH145" s="718" t="n">
        <v>6487962.880868278</v>
      </c>
      <c r="AI145" s="961" t="n">
        <v>79.83714115526381</v>
      </c>
      <c r="AJ145" s="721" t="n">
        <v>311423.3904737801</v>
      </c>
      <c r="AK145" s="961" t="n">
        <v>4.580169121827396</v>
      </c>
      <c r="AL145" s="721" t="n">
        <v>6799386.271342059</v>
      </c>
      <c r="AM145" s="961" t="n">
        <v>83.66933835503856</v>
      </c>
      <c r="AN145" s="721" t="n">
        <v>1327110.72865794</v>
      </c>
      <c r="AO145" s="962" t="n">
        <v>16.33066164496144</v>
      </c>
      <c r="AP145" s="718" t="n">
        <v>10499973.99472554</v>
      </c>
      <c r="AQ145" s="961" t="n">
        <v>81.9786829500589</v>
      </c>
      <c r="AR145" s="721" t="n">
        <v>391473.161531815</v>
      </c>
      <c r="AS145" s="961" t="n">
        <v>3.594317228146361</v>
      </c>
      <c r="AT145" s="721" t="n">
        <v>10891447.15625735</v>
      </c>
      <c r="AU145" s="961" t="n">
        <v>85.03511472872759</v>
      </c>
      <c r="AV145" s="721" t="n">
        <v>1916728.843742648</v>
      </c>
      <c r="AW145" s="962" t="n">
        <v>14.96488527127241</v>
      </c>
      <c r="AX145" s="718" t="n">
        <v>6547338.381822168</v>
      </c>
      <c r="AY145" s="961" t="n">
        <v>63.04888922228989</v>
      </c>
      <c r="AZ145" s="721" t="n">
        <v>234680.0711204539</v>
      </c>
      <c r="BA145" s="961" t="n">
        <v>3.460327817578107</v>
      </c>
      <c r="BB145" s="721" t="n">
        <v>6782018.452942621</v>
      </c>
      <c r="BC145" s="961" t="n">
        <v>65.30878735858182</v>
      </c>
      <c r="BD145" s="721" t="n">
        <v>3602523.547057377</v>
      </c>
      <c r="BE145" s="962" t="n">
        <v>34.69121264141818</v>
      </c>
      <c r="BF145" s="718" t="n">
        <v>491818.3513680638</v>
      </c>
      <c r="BG145" s="961" t="n">
        <v>5.43974519503119</v>
      </c>
      <c r="BH145" s="717" t="n">
        <v>8213.350148939577</v>
      </c>
      <c r="BI145" s="963" t="n">
        <v>1.642565886127179</v>
      </c>
      <c r="BJ145" s="721" t="n">
        <v>500031.7015170034</v>
      </c>
      <c r="BK145" s="961" t="n">
        <v>5.530588759293327</v>
      </c>
      <c r="BL145" s="721" t="n">
        <v>8541170.298482997</v>
      </c>
      <c r="BM145" s="962" t="n">
        <v>94.46941124070668</v>
      </c>
    </row>
    <row r="146">
      <c r="A146" s="722" t="inlineStr">
        <is>
          <t>Nov-Jan 2003</t>
        </is>
      </c>
      <c r="B146" s="721" t="n">
        <v>28080608.13503373</v>
      </c>
      <c r="C146" s="961" t="n">
        <v>59.78774221768826</v>
      </c>
      <c r="D146" s="721" t="n">
        <v>1480441.655663049</v>
      </c>
      <c r="E146" s="961" t="n">
        <v>5.008082142363434</v>
      </c>
      <c r="F146" s="721" t="n">
        <v>29561049.79069678</v>
      </c>
      <c r="G146" s="961" t="n">
        <v>62.93982010900291</v>
      </c>
      <c r="H146" s="721" t="n">
        <v>17406116.20930322</v>
      </c>
      <c r="I146" s="962" t="n">
        <v>37.06017989099709</v>
      </c>
      <c r="J146" s="718" t="n">
        <v>27588677.63760442</v>
      </c>
      <c r="K146" s="961" t="n">
        <v>72.7548115152743</v>
      </c>
      <c r="L146" s="721" t="n">
        <v>1472581.28121166</v>
      </c>
      <c r="M146" s="961" t="n">
        <v>5.067162731406034</v>
      </c>
      <c r="N146" s="721" t="n">
        <v>29061258.91881607</v>
      </c>
      <c r="O146" s="961" t="n">
        <v>76.63819349402644</v>
      </c>
      <c r="P146" s="721" t="n">
        <v>8858814.081183918</v>
      </c>
      <c r="Q146" s="962" t="n">
        <v>23.36180650597356</v>
      </c>
      <c r="R146" s="718" t="n">
        <v>657903.2376940432</v>
      </c>
      <c r="S146" s="961" t="n">
        <v>43.68895514211247</v>
      </c>
      <c r="T146" s="721" t="n">
        <v>177247.6548464154</v>
      </c>
      <c r="U146" s="961" t="n">
        <v>21.22342877551661</v>
      </c>
      <c r="V146" s="721" t="n">
        <v>835150.8925404586</v>
      </c>
      <c r="W146" s="961" t="n">
        <v>55.45932561296109</v>
      </c>
      <c r="X146" s="721" t="n">
        <v>670729.1074595413</v>
      </c>
      <c r="Y146" s="962" t="n">
        <v>44.54067438703891</v>
      </c>
      <c r="Z146" s="718" t="n">
        <v>3414319.855164001</v>
      </c>
      <c r="AA146" s="961" t="n">
        <v>67.13508411871142</v>
      </c>
      <c r="AB146" s="721" t="n">
        <v>383554.9030892347</v>
      </c>
      <c r="AC146" s="961" t="n">
        <v>10.09919830177981</v>
      </c>
      <c r="AD146" s="721" t="n">
        <v>3797874.758253235</v>
      </c>
      <c r="AE146" s="961" t="n">
        <v>74.67684698082121</v>
      </c>
      <c r="AF146" s="721" t="n">
        <v>1287871.241746764</v>
      </c>
      <c r="AG146" s="962" t="n">
        <v>25.32315301917879</v>
      </c>
      <c r="AH146" s="718" t="n">
        <v>6460170.629507247</v>
      </c>
      <c r="AI146" s="961" t="n">
        <v>79.6227635900789</v>
      </c>
      <c r="AJ146" s="721" t="n">
        <v>309702.0966559756</v>
      </c>
      <c r="AK146" s="961" t="n">
        <v>4.57471076906784</v>
      </c>
      <c r="AL146" s="721" t="n">
        <v>6769872.726163223</v>
      </c>
      <c r="AM146" s="961" t="n">
        <v>83.43989756990869</v>
      </c>
      <c r="AN146" s="721" t="n">
        <v>1343599.273836776</v>
      </c>
      <c r="AO146" s="962" t="n">
        <v>16.56010243009131</v>
      </c>
      <c r="AP146" s="718" t="n">
        <v>10504006.05550539</v>
      </c>
      <c r="AQ146" s="961" t="n">
        <v>81.91706132776365</v>
      </c>
      <c r="AR146" s="721" t="n">
        <v>366502.1940809733</v>
      </c>
      <c r="AS146" s="961" t="n">
        <v>3.371527675303675</v>
      </c>
      <c r="AT146" s="721" t="n">
        <v>10870508.24958636</v>
      </c>
      <c r="AU146" s="961" t="n">
        <v>84.77528347183366</v>
      </c>
      <c r="AV146" s="721" t="n">
        <v>1952224.750413639</v>
      </c>
      <c r="AW146" s="962" t="n">
        <v>15.22471652816634</v>
      </c>
      <c r="AX146" s="718" t="n">
        <v>6552277.85973374</v>
      </c>
      <c r="AY146" s="961" t="n">
        <v>63.0497043826899</v>
      </c>
      <c r="AZ146" s="721" t="n">
        <v>235574.4325390613</v>
      </c>
      <c r="BA146" s="961" t="n">
        <v>3.470529740419308</v>
      </c>
      <c r="BB146" s="721" t="n">
        <v>6787852.292272802</v>
      </c>
      <c r="BC146" s="961" t="n">
        <v>65.31653412490589</v>
      </c>
      <c r="BD146" s="721" t="n">
        <v>3604389.707727199</v>
      </c>
      <c r="BE146" s="962" t="n">
        <v>34.68346587509411</v>
      </c>
      <c r="BF146" s="718" t="n">
        <v>491930.4974293092</v>
      </c>
      <c r="BG146" s="961" t="n">
        <v>5.4374426949</v>
      </c>
      <c r="BH146" s="717" t="n">
        <v>7860.374451388318</v>
      </c>
      <c r="BI146" s="963" t="n">
        <v>1.572732695539231</v>
      </c>
      <c r="BJ146" s="721" t="n">
        <v>499790.8718806975</v>
      </c>
      <c r="BK146" s="961" t="n">
        <v>5.524325569336995</v>
      </c>
      <c r="BL146" s="721" t="n">
        <v>8547302.128119301</v>
      </c>
      <c r="BM146" s="962" t="n">
        <v>94.47567443066301</v>
      </c>
    </row>
    <row r="147">
      <c r="A147" s="722" t="inlineStr">
        <is>
          <t>Dec-Feb 2003</t>
        </is>
      </c>
      <c r="B147" s="721" t="n">
        <v>28058149.65710668</v>
      </c>
      <c r="C147" s="961" t="n">
        <v>59.70665386039757</v>
      </c>
      <c r="D147" s="721" t="n">
        <v>1516570.37329318</v>
      </c>
      <c r="E147" s="961" t="n">
        <v>5.127928080922819</v>
      </c>
      <c r="F147" s="721" t="n">
        <v>29574720.03039986</v>
      </c>
      <c r="G147" s="961" t="n">
        <v>62.93385677433652</v>
      </c>
      <c r="H147" s="721" t="n">
        <v>17418617.96960014</v>
      </c>
      <c r="I147" s="962" t="n">
        <v>37.06614322566348</v>
      </c>
      <c r="J147" s="718" t="n">
        <v>27558394.87629052</v>
      </c>
      <c r="K147" s="961" t="n">
        <v>72.63595628708202</v>
      </c>
      <c r="L147" s="721" t="n">
        <v>1504475.977798215</v>
      </c>
      <c r="M147" s="961" t="n">
        <v>5.176625479814073</v>
      </c>
      <c r="N147" s="721" t="n">
        <v>29062870.85408873</v>
      </c>
      <c r="O147" s="961" t="n">
        <v>76.60131972166771</v>
      </c>
      <c r="P147" s="721" t="n">
        <v>8877560.145911267</v>
      </c>
      <c r="Q147" s="962" t="n">
        <v>23.39868027833229</v>
      </c>
      <c r="R147" s="718" t="n">
        <v>663937.689688385</v>
      </c>
      <c r="S147" s="961" t="n">
        <v>44.07636347083385</v>
      </c>
      <c r="T147" s="721" t="n">
        <v>178023.8486019597</v>
      </c>
      <c r="U147" s="961" t="n">
        <v>21.14394072720331</v>
      </c>
      <c r="V147" s="721" t="n">
        <v>841961.5382903448</v>
      </c>
      <c r="W147" s="961" t="n">
        <v>55.89470723911645</v>
      </c>
      <c r="X147" s="721" t="n">
        <v>664373.4617096551</v>
      </c>
      <c r="Y147" s="962" t="n">
        <v>44.10529276088355</v>
      </c>
      <c r="Z147" s="718" t="n">
        <v>3395513.646116389</v>
      </c>
      <c r="AA147" s="961" t="n">
        <v>66.61477541594859</v>
      </c>
      <c r="AB147" s="721" t="n">
        <v>404121.9965714255</v>
      </c>
      <c r="AC147" s="961" t="n">
        <v>10.63580918210238</v>
      </c>
      <c r="AD147" s="721" t="n">
        <v>3799635.642687814</v>
      </c>
      <c r="AE147" s="961" t="n">
        <v>74.54302982689477</v>
      </c>
      <c r="AF147" s="721" t="n">
        <v>1297602.357312185</v>
      </c>
      <c r="AG147" s="962" t="n">
        <v>25.45697017310523</v>
      </c>
      <c r="AH147" s="718" t="n">
        <v>6435878.372751419</v>
      </c>
      <c r="AI147" s="961" t="n">
        <v>79.45630873225309</v>
      </c>
      <c r="AJ147" s="721" t="n">
        <v>320340.073902021</v>
      </c>
      <c r="AK147" s="961" t="n">
        <v>4.741410841455182</v>
      </c>
      <c r="AL147" s="721" t="n">
        <v>6756218.446653439</v>
      </c>
      <c r="AM147" s="961" t="n">
        <v>83.41117523797143</v>
      </c>
      <c r="AN147" s="721" t="n">
        <v>1343677.55334656</v>
      </c>
      <c r="AO147" s="962" t="n">
        <v>16.58882476202857</v>
      </c>
      <c r="AP147" s="718" t="n">
        <v>10519618.50066693</v>
      </c>
      <c r="AQ147" s="961" t="n">
        <v>81.94606289547072</v>
      </c>
      <c r="AR147" s="721" t="n">
        <v>370956.9403366102</v>
      </c>
      <c r="AS147" s="961" t="n">
        <v>3.40621983058801</v>
      </c>
      <c r="AT147" s="721" t="n">
        <v>10890575.44100354</v>
      </c>
      <c r="AU147" s="961" t="n">
        <v>84.8357552129638</v>
      </c>
      <c r="AV147" s="721" t="n">
        <v>1946671.558996461</v>
      </c>
      <c r="AW147" s="962" t="n">
        <v>15.1642447870362</v>
      </c>
      <c r="AX147" s="718" t="n">
        <v>6543446.667067396</v>
      </c>
      <c r="AY147" s="961" t="n">
        <v>62.91948064987738</v>
      </c>
      <c r="AZ147" s="721" t="n">
        <v>231033.1183861986</v>
      </c>
      <c r="BA147" s="961" t="n">
        <v>3.410344789607037</v>
      </c>
      <c r="BB147" s="721" t="n">
        <v>6774479.785453594</v>
      </c>
      <c r="BC147" s="961" t="n">
        <v>65.14101382060561</v>
      </c>
      <c r="BD147" s="721" t="n">
        <v>3625235.214546405</v>
      </c>
      <c r="BE147" s="962" t="n">
        <v>34.85898617939439</v>
      </c>
      <c r="BF147" s="718" t="n">
        <v>499754.7808161591</v>
      </c>
      <c r="BG147" s="961" t="n">
        <v>5.520379043064941</v>
      </c>
      <c r="BH147" s="717" t="n">
        <v>12094.39549496473</v>
      </c>
      <c r="BI147" s="963" t="n">
        <v>2.362882672221638</v>
      </c>
      <c r="BJ147" s="721" t="n">
        <v>511849.1763111238</v>
      </c>
      <c r="BK147" s="961" t="n">
        <v>5.653975858927125</v>
      </c>
      <c r="BL147" s="721" t="n">
        <v>8541057.823688876</v>
      </c>
      <c r="BM147" s="962" t="n">
        <v>94.34602414107287</v>
      </c>
    </row>
    <row r="148">
      <c r="A148" s="722" t="inlineStr">
        <is>
          <t>Jan-Mar 2003</t>
        </is>
      </c>
      <c r="B148" s="721" t="n">
        <v>28099358.66942042</v>
      </c>
      <c r="C148" s="961" t="n">
        <v>59.76083607662481</v>
      </c>
      <c r="D148" s="721" t="n">
        <v>1530844.616913578</v>
      </c>
      <c r="E148" s="961" t="n">
        <v>5.166500553911597</v>
      </c>
      <c r="F148" s="721" t="n">
        <v>29630203.286334</v>
      </c>
      <c r="G148" s="961" t="n">
        <v>63.01658846892816</v>
      </c>
      <c r="H148" s="721" t="n">
        <v>17389484.713666</v>
      </c>
      <c r="I148" s="962" t="n">
        <v>36.98341153107184</v>
      </c>
      <c r="J148" s="718" t="n">
        <v>27590429.34008074</v>
      </c>
      <c r="K148" s="961" t="n">
        <v>72.68132170489113</v>
      </c>
      <c r="L148" s="721" t="n">
        <v>1519457.750620212</v>
      </c>
      <c r="M148" s="961" t="n">
        <v>5.219730828518388</v>
      </c>
      <c r="N148" s="721" t="n">
        <v>29109887.09070095</v>
      </c>
      <c r="O148" s="961" t="n">
        <v>76.68402120001592</v>
      </c>
      <c r="P148" s="721" t="n">
        <v>8850937.909299055</v>
      </c>
      <c r="Q148" s="962" t="n">
        <v>23.31597879998408</v>
      </c>
      <c r="R148" s="718" t="n">
        <v>663242.4094632505</v>
      </c>
      <c r="S148" s="961" t="n">
        <v>44.01942315565967</v>
      </c>
      <c r="T148" s="721" t="n">
        <v>170856.0970962623</v>
      </c>
      <c r="U148" s="961" t="n">
        <v>20.48392315207577</v>
      </c>
      <c r="V148" s="721" t="n">
        <v>834098.5065595128</v>
      </c>
      <c r="W148" s="961" t="n">
        <v>55.35914861575417</v>
      </c>
      <c r="X148" s="721" t="n">
        <v>672605.4934404875</v>
      </c>
      <c r="Y148" s="962" t="n">
        <v>44.64085138424583</v>
      </c>
      <c r="Z148" s="718" t="n">
        <v>3384175.037627119</v>
      </c>
      <c r="AA148" s="961" t="n">
        <v>66.24416087390631</v>
      </c>
      <c r="AB148" s="721" t="n">
        <v>422143.0646252772</v>
      </c>
      <c r="AC148" s="961" t="n">
        <v>11.09058815592615</v>
      </c>
      <c r="AD148" s="721" t="n">
        <v>3806318.102252396</v>
      </c>
      <c r="AE148" s="961" t="n">
        <v>74.50747845468031</v>
      </c>
      <c r="AF148" s="721" t="n">
        <v>1302320.897747605</v>
      </c>
      <c r="AG148" s="962" t="n">
        <v>25.49252154531969</v>
      </c>
      <c r="AH148" s="718" t="n">
        <v>6420709.241856381</v>
      </c>
      <c r="AI148" s="961" t="n">
        <v>79.40199885258708</v>
      </c>
      <c r="AJ148" s="721" t="n">
        <v>331055.0418620125</v>
      </c>
      <c r="AK148" s="961" t="n">
        <v>4.903237553187963</v>
      </c>
      <c r="AL148" s="721" t="n">
        <v>6751764.283718393</v>
      </c>
      <c r="AM148" s="961" t="n">
        <v>83.49600639348462</v>
      </c>
      <c r="AN148" s="721" t="n">
        <v>1334567.716281607</v>
      </c>
      <c r="AO148" s="962" t="n">
        <v>16.50399360651538</v>
      </c>
      <c r="AP148" s="718" t="n">
        <v>10551498.93658411</v>
      </c>
      <c r="AQ148" s="961" t="n">
        <v>82.10168297444517</v>
      </c>
      <c r="AR148" s="721" t="n">
        <v>364638.7834921493</v>
      </c>
      <c r="AS148" s="961" t="n">
        <v>3.340364447963395</v>
      </c>
      <c r="AT148" s="721" t="n">
        <v>10916137.72007626</v>
      </c>
      <c r="AU148" s="961" t="n">
        <v>84.93895358238323</v>
      </c>
      <c r="AV148" s="721" t="n">
        <v>1935607.279923741</v>
      </c>
      <c r="AW148" s="962" t="n">
        <v>15.06104641761677</v>
      </c>
      <c r="AX148" s="718" t="n">
        <v>6570803.714549875</v>
      </c>
      <c r="AY148" s="961" t="n">
        <v>63.13585100752661</v>
      </c>
      <c r="AZ148" s="721" t="n">
        <v>230764.7635445109</v>
      </c>
      <c r="BA148" s="961" t="n">
        <v>3.392816881690278</v>
      </c>
      <c r="BB148" s="721" t="n">
        <v>6801568.478094386</v>
      </c>
      <c r="BC148" s="961" t="n">
        <v>65.35316419505521</v>
      </c>
      <c r="BD148" s="721" t="n">
        <v>3605836.521905615</v>
      </c>
      <c r="BE148" s="962" t="n">
        <v>34.64683580494479</v>
      </c>
      <c r="BF148" s="718" t="n">
        <v>508929.3293396868</v>
      </c>
      <c r="BG148" s="961" t="n">
        <v>5.618026559621078</v>
      </c>
      <c r="BH148" s="717" t="n">
        <v>11386.86629336613</v>
      </c>
      <c r="BI148" s="963" t="n">
        <v>2.188451251168931</v>
      </c>
      <c r="BJ148" s="721" t="n">
        <v>520316.195633053</v>
      </c>
      <c r="BK148" s="961" t="n">
        <v>5.743725185302537</v>
      </c>
      <c r="BL148" s="721" t="n">
        <v>8538546.804366948</v>
      </c>
      <c r="BM148" s="962" t="n">
        <v>94.25627481469746</v>
      </c>
    </row>
    <row r="149">
      <c r="A149" s="722" t="inlineStr">
        <is>
          <t>Feb-Apr 2003</t>
        </is>
      </c>
      <c r="B149" s="721" t="n">
        <v>28141658.33050432</v>
      </c>
      <c r="C149" s="961" t="n">
        <v>59.81763314065563</v>
      </c>
      <c r="D149" s="721" t="n">
        <v>1517451.841702569</v>
      </c>
      <c r="E149" s="961" t="n">
        <v>5.116309400018855</v>
      </c>
      <c r="F149" s="721" t="n">
        <v>29659110.17220689</v>
      </c>
      <c r="G149" s="961" t="n">
        <v>63.04311390335772</v>
      </c>
      <c r="H149" s="721" t="n">
        <v>17386646.82779312</v>
      </c>
      <c r="I149" s="962" t="n">
        <v>36.95688609664228</v>
      </c>
      <c r="J149" s="718" t="n">
        <v>27625710.56342064</v>
      </c>
      <c r="K149" s="961" t="n">
        <v>72.73462946423309</v>
      </c>
      <c r="L149" s="721" t="n">
        <v>1503565.935301703</v>
      </c>
      <c r="M149" s="961" t="n">
        <v>5.161700241225189</v>
      </c>
      <c r="N149" s="721" t="n">
        <v>29129276.49872234</v>
      </c>
      <c r="O149" s="961" t="n">
        <v>76.69330813525409</v>
      </c>
      <c r="P149" s="721" t="n">
        <v>8852233.501277665</v>
      </c>
      <c r="Q149" s="962" t="n">
        <v>23.30669186474591</v>
      </c>
      <c r="R149" s="718" t="n">
        <v>653868.7073690111</v>
      </c>
      <c r="S149" s="961" t="n">
        <v>43.38597365458303</v>
      </c>
      <c r="T149" s="721" t="n">
        <v>174332.0729449545</v>
      </c>
      <c r="U149" s="961" t="n">
        <v>21.04949392572008</v>
      </c>
      <c r="V149" s="721" t="n">
        <v>828200.7803139656</v>
      </c>
      <c r="W149" s="961" t="n">
        <v>54.9533825834678</v>
      </c>
      <c r="X149" s="721" t="n">
        <v>678896.2196860347</v>
      </c>
      <c r="Y149" s="962" t="n">
        <v>45.0466174165322</v>
      </c>
      <c r="Z149" s="718" t="n">
        <v>3395866.973521593</v>
      </c>
      <c r="AA149" s="961" t="n">
        <v>66.32520297306347</v>
      </c>
      <c r="AB149" s="721" t="n">
        <v>414415.0767100898</v>
      </c>
      <c r="AC149" s="961" t="n">
        <v>10.8762309783574</v>
      </c>
      <c r="AD149" s="721" t="n">
        <v>3810282.050231683</v>
      </c>
      <c r="AE149" s="961" t="n">
        <v>74.41920791854889</v>
      </c>
      <c r="AF149" s="721" t="n">
        <v>1309742.949768317</v>
      </c>
      <c r="AG149" s="962" t="n">
        <v>25.58079208145111</v>
      </c>
      <c r="AH149" s="718" t="n">
        <v>6393525.592901105</v>
      </c>
      <c r="AI149" s="961" t="n">
        <v>79.19783502713049</v>
      </c>
      <c r="AJ149" s="721" t="n">
        <v>329014.0401228557</v>
      </c>
      <c r="AK149" s="961" t="n">
        <v>4.894192642711982</v>
      </c>
      <c r="AL149" s="721" t="n">
        <v>6722539.633023961</v>
      </c>
      <c r="AM149" s="961" t="n">
        <v>83.27339541906692</v>
      </c>
      <c r="AN149" s="721" t="n">
        <v>1350314.366976041</v>
      </c>
      <c r="AO149" s="962" t="n">
        <v>16.72660458093308</v>
      </c>
      <c r="AP149" s="718" t="n">
        <v>10569979.40237978</v>
      </c>
      <c r="AQ149" s="961" t="n">
        <v>82.15169945056788</v>
      </c>
      <c r="AR149" s="721" t="n">
        <v>362137.286425084</v>
      </c>
      <c r="AS149" s="961" t="n">
        <v>3.312599899303437</v>
      </c>
      <c r="AT149" s="721" t="n">
        <v>10932116.68880486</v>
      </c>
      <c r="AU149" s="961" t="n">
        <v>84.96629277962768</v>
      </c>
      <c r="AV149" s="721" t="n">
        <v>1934299.31119514</v>
      </c>
      <c r="AW149" s="962" t="n">
        <v>15.03370722037232</v>
      </c>
      <c r="AX149" s="718" t="n">
        <v>6612469.887249151</v>
      </c>
      <c r="AY149" s="961" t="n">
        <v>63.48914997649716</v>
      </c>
      <c r="AZ149" s="721" t="n">
        <v>223667.4590987191</v>
      </c>
      <c r="BA149" s="961" t="n">
        <v>3.271839750531211</v>
      </c>
      <c r="BB149" s="721" t="n">
        <v>6836137.34634787</v>
      </c>
      <c r="BC149" s="961" t="n">
        <v>65.63667686096183</v>
      </c>
      <c r="BD149" s="721" t="n">
        <v>3578980.653652132</v>
      </c>
      <c r="BE149" s="962" t="n">
        <v>34.36332313903817</v>
      </c>
      <c r="BF149" s="718" t="n">
        <v>515947.7670836793</v>
      </c>
      <c r="BG149" s="961" t="n">
        <v>5.69211945662645</v>
      </c>
      <c r="BH149" s="717" t="n">
        <v>13885.90640086603</v>
      </c>
      <c r="BI149" s="963" t="n">
        <v>2.620804810223348</v>
      </c>
      <c r="BJ149" s="721" t="n">
        <v>529833.6734845453</v>
      </c>
      <c r="BK149" s="961" t="n">
        <v>5.845313719766742</v>
      </c>
      <c r="BL149" s="721" t="n">
        <v>8534413.326515457</v>
      </c>
      <c r="BM149" s="962" t="n">
        <v>94.15468628023326</v>
      </c>
    </row>
    <row r="150">
      <c r="A150" s="722" t="inlineStr">
        <is>
          <t>Mar-May 2003</t>
        </is>
      </c>
      <c r="B150" s="721" t="n">
        <v>28198578.56219539</v>
      </c>
      <c r="C150" s="961" t="n">
        <v>59.90448823266858</v>
      </c>
      <c r="D150" s="721" t="n">
        <v>1485625.74956994</v>
      </c>
      <c r="E150" s="961" t="n">
        <v>5.004768643844406</v>
      </c>
      <c r="F150" s="721" t="n">
        <v>29684204.31176533</v>
      </c>
      <c r="G150" s="961" t="n">
        <v>63.06052143614978</v>
      </c>
      <c r="H150" s="721" t="n">
        <v>17388359.68823467</v>
      </c>
      <c r="I150" s="962" t="n">
        <v>36.93947856385022</v>
      </c>
      <c r="J150" s="718" t="n">
        <v>27675280.24165376</v>
      </c>
      <c r="K150" s="961" t="n">
        <v>72.82521376162289</v>
      </c>
      <c r="L150" s="721" t="n">
        <v>1473476.420853037</v>
      </c>
      <c r="M150" s="961" t="n">
        <v>5.055023231053719</v>
      </c>
      <c r="N150" s="721" t="n">
        <v>29148756.6625068</v>
      </c>
      <c r="O150" s="961" t="n">
        <v>76.70254524243761</v>
      </c>
      <c r="P150" s="721" t="n">
        <v>8853576.337493207</v>
      </c>
      <c r="Q150" s="962" t="n">
        <v>23.29745475756239</v>
      </c>
      <c r="R150" s="718" t="n">
        <v>648128.9952270848</v>
      </c>
      <c r="S150" s="961" t="n">
        <v>42.99654074286186</v>
      </c>
      <c r="T150" s="721" t="n">
        <v>176436.2826280486</v>
      </c>
      <c r="U150" s="961" t="n">
        <v>21.3974911831112</v>
      </c>
      <c r="V150" s="721" t="n">
        <v>824565.2778551334</v>
      </c>
      <c r="W150" s="961" t="n">
        <v>54.70123204721868</v>
      </c>
      <c r="X150" s="721" t="n">
        <v>682832.7221448668</v>
      </c>
      <c r="Y150" s="962" t="n">
        <v>45.29876795278132</v>
      </c>
      <c r="Z150" s="718" t="n">
        <v>3410232.563062847</v>
      </c>
      <c r="AA150" s="961" t="n">
        <v>66.45603352474056</v>
      </c>
      <c r="AB150" s="721" t="n">
        <v>404992.9563869215</v>
      </c>
      <c r="AC150" s="961" t="n">
        <v>10.61517738131846</v>
      </c>
      <c r="AD150" s="721" t="n">
        <v>3815225.519449769</v>
      </c>
      <c r="AE150" s="961" t="n">
        <v>74.3482300213808</v>
      </c>
      <c r="AF150" s="721" t="n">
        <v>1316336.480550232</v>
      </c>
      <c r="AG150" s="962" t="n">
        <v>25.6517699786192</v>
      </c>
      <c r="AH150" s="718" t="n">
        <v>6393059.180082075</v>
      </c>
      <c r="AI150" s="961" t="n">
        <v>79.32292843299366</v>
      </c>
      <c r="AJ150" s="721" t="n">
        <v>318260.0828656609</v>
      </c>
      <c r="AK150" s="961" t="n">
        <v>4.742138920774202</v>
      </c>
      <c r="AL150" s="721" t="n">
        <v>6711319.262947736</v>
      </c>
      <c r="AM150" s="961" t="n">
        <v>83.27179251591731</v>
      </c>
      <c r="AN150" s="721" t="n">
        <v>1348215.737052265</v>
      </c>
      <c r="AO150" s="962" t="n">
        <v>16.72820748408269</v>
      </c>
      <c r="AP150" s="718" t="n">
        <v>10589535.94395762</v>
      </c>
      <c r="AQ150" s="961" t="n">
        <v>82.21041543665328</v>
      </c>
      <c r="AR150" s="721" t="n">
        <v>356077.4020087681</v>
      </c>
      <c r="AS150" s="961" t="n">
        <v>3.253151657691137</v>
      </c>
      <c r="AT150" s="721" t="n">
        <v>10945613.34596639</v>
      </c>
      <c r="AU150" s="961" t="n">
        <v>84.97477369575607</v>
      </c>
      <c r="AV150" s="721" t="n">
        <v>1935401.654033609</v>
      </c>
      <c r="AW150" s="962" t="n">
        <v>15.02522630424393</v>
      </c>
      <c r="AX150" s="718" t="n">
        <v>6634323.559324127</v>
      </c>
      <c r="AY150" s="961" t="n">
        <v>63.65188739484616</v>
      </c>
      <c r="AZ150" s="721" t="n">
        <v>217709.6969636384</v>
      </c>
      <c r="BA150" s="961" t="n">
        <v>3.177300646692822</v>
      </c>
      <c r="BB150" s="721" t="n">
        <v>6852033.256287765</v>
      </c>
      <c r="BC150" s="961" t="n">
        <v>65.74066600083071</v>
      </c>
      <c r="BD150" s="721" t="n">
        <v>3570789.743712235</v>
      </c>
      <c r="BE150" s="962" t="n">
        <v>34.25933399916929</v>
      </c>
      <c r="BF150" s="718" t="n">
        <v>523298.3205416303</v>
      </c>
      <c r="BG150" s="961" t="n">
        <v>5.769404555866662</v>
      </c>
      <c r="BH150" s="717" t="n">
        <v>12149.32871690295</v>
      </c>
      <c r="BI150" s="963" t="n">
        <v>2.269004025645993</v>
      </c>
      <c r="BJ150" s="721" t="n">
        <v>535447.6492585333</v>
      </c>
      <c r="BK150" s="961" t="n">
        <v>5.903351846921355</v>
      </c>
      <c r="BL150" s="721" t="n">
        <v>8534783.350741467</v>
      </c>
      <c r="BM150" s="962" t="n">
        <v>94.09664815307865</v>
      </c>
    </row>
    <row r="151">
      <c r="A151" s="722" t="inlineStr">
        <is>
          <t>Apr-Jun 2003</t>
        </is>
      </c>
      <c r="B151" s="721" t="n">
        <v>28226348.93571754</v>
      </c>
      <c r="C151" s="961" t="n">
        <v>59.93030992355517</v>
      </c>
      <c r="D151" s="721" t="n">
        <v>1466762.73414147</v>
      </c>
      <c r="E151" s="961" t="n">
        <v>4.939740740039574</v>
      </c>
      <c r="F151" s="721" t="n">
        <v>29693111.66985901</v>
      </c>
      <c r="G151" s="961" t="n">
        <v>63.04454710108069</v>
      </c>
      <c r="H151" s="721" t="n">
        <v>17405508.330141</v>
      </c>
      <c r="I151" s="962" t="n">
        <v>36.95545289891931</v>
      </c>
      <c r="J151" s="718" t="n">
        <v>27711492.51551588</v>
      </c>
      <c r="K151" s="961" t="n">
        <v>72.88156782273475</v>
      </c>
      <c r="L151" s="721" t="n">
        <v>1454195.657650032</v>
      </c>
      <c r="M151" s="961" t="n">
        <v>4.98598095479871</v>
      </c>
      <c r="N151" s="721" t="n">
        <v>29165688.17316591</v>
      </c>
      <c r="O151" s="961" t="n">
        <v>76.70612037583906</v>
      </c>
      <c r="P151" s="721" t="n">
        <v>8856946.82683409</v>
      </c>
      <c r="Q151" s="962" t="n">
        <v>23.29387962416094</v>
      </c>
      <c r="R151" s="718" t="n">
        <v>641132.1784011974</v>
      </c>
      <c r="S151" s="961" t="n">
        <v>42.52030263446827</v>
      </c>
      <c r="T151" s="721" t="n">
        <v>173693.3919812645</v>
      </c>
      <c r="U151" s="961" t="n">
        <v>21.31663490871261</v>
      </c>
      <c r="V151" s="721" t="n">
        <v>814825.5703824619</v>
      </c>
      <c r="W151" s="961" t="n">
        <v>54.03976124449783</v>
      </c>
      <c r="X151" s="721" t="n">
        <v>693000.4296175383</v>
      </c>
      <c r="Y151" s="962" t="n">
        <v>45.96023875550217</v>
      </c>
      <c r="Z151" s="718" t="n">
        <v>3401785.683489927</v>
      </c>
      <c r="AA151" s="961" t="n">
        <v>66.14470276252084</v>
      </c>
      <c r="AB151" s="721" t="n">
        <v>400824.4131876376</v>
      </c>
      <c r="AC151" s="961" t="n">
        <v>10.54077076000634</v>
      </c>
      <c r="AD151" s="721" t="n">
        <v>3802610.096677565</v>
      </c>
      <c r="AE151" s="961" t="n">
        <v>73.93837765477883</v>
      </c>
      <c r="AF151" s="721" t="n">
        <v>1340334.903322435</v>
      </c>
      <c r="AG151" s="962" t="n">
        <v>26.06162234522117</v>
      </c>
      <c r="AH151" s="718" t="n">
        <v>6389516.293207282</v>
      </c>
      <c r="AI151" s="961" t="n">
        <v>79.41188861368886</v>
      </c>
      <c r="AJ151" s="721" t="n">
        <v>317237.140601616</v>
      </c>
      <c r="AK151" s="961" t="n">
        <v>4.730114857099358</v>
      </c>
      <c r="AL151" s="721" t="n">
        <v>6706753.433808898</v>
      </c>
      <c r="AM151" s="961" t="n">
        <v>83.35465975903563</v>
      </c>
      <c r="AN151" s="721" t="n">
        <v>1339291.566191103</v>
      </c>
      <c r="AO151" s="962" t="n">
        <v>16.64534024096437</v>
      </c>
      <c r="AP151" s="718" t="n">
        <v>10608570.06316787</v>
      </c>
      <c r="AQ151" s="961" t="n">
        <v>82.26480059238537</v>
      </c>
      <c r="AR151" s="721" t="n">
        <v>344014.3582709539</v>
      </c>
      <c r="AS151" s="961" t="n">
        <v>3.140942311273793</v>
      </c>
      <c r="AT151" s="721" t="n">
        <v>10952584.42143882</v>
      </c>
      <c r="AU151" s="961" t="n">
        <v>84.9324808184258</v>
      </c>
      <c r="AV151" s="721" t="n">
        <v>1943052.578561179</v>
      </c>
      <c r="AW151" s="962" t="n">
        <v>15.0675191815742</v>
      </c>
      <c r="AX151" s="718" t="n">
        <v>6670488.297249605</v>
      </c>
      <c r="AY151" s="961" t="n">
        <v>63.95370950621575</v>
      </c>
      <c r="AZ151" s="721" t="n">
        <v>218426.3536085605</v>
      </c>
      <c r="BA151" s="961" t="n">
        <v>3.170693275773865</v>
      </c>
      <c r="BB151" s="721" t="n">
        <v>6888914.650858166</v>
      </c>
      <c r="BC151" s="961" t="n">
        <v>66.04788536631639</v>
      </c>
      <c r="BD151" s="721" t="n">
        <v>3541267.349141835</v>
      </c>
      <c r="BE151" s="962" t="n">
        <v>33.95211463368361</v>
      </c>
      <c r="BF151" s="718" t="n">
        <v>514856.4202016562</v>
      </c>
      <c r="BG151" s="961" t="n">
        <v>5.672733264782348</v>
      </c>
      <c r="BH151" s="717" t="n">
        <v>12567.07649143817</v>
      </c>
      <c r="BI151" s="963" t="n">
        <v>2.382729736204928</v>
      </c>
      <c r="BJ151" s="721" t="n">
        <v>527423.4966930944</v>
      </c>
      <c r="BK151" s="961" t="n">
        <v>5.811198417506137</v>
      </c>
      <c r="BL151" s="721" t="n">
        <v>8548561.503306907</v>
      </c>
      <c r="BM151" s="962" t="n">
        <v>94.18880158249387</v>
      </c>
    </row>
    <row r="152">
      <c r="A152" s="722" t="inlineStr">
        <is>
          <t>May-Jul 2003</t>
        </is>
      </c>
      <c r="B152" s="721" t="n">
        <v>28235665.2435628</v>
      </c>
      <c r="C152" s="961" t="n">
        <v>59.9159614218687</v>
      </c>
      <c r="D152" s="721" t="n">
        <v>1506164.941000203</v>
      </c>
      <c r="E152" s="961" t="n">
        <v>5.064129986802067</v>
      </c>
      <c r="F152" s="721" t="n">
        <v>29741830.184563</v>
      </c>
      <c r="G152" s="961" t="n">
        <v>63.11203701355369</v>
      </c>
      <c r="H152" s="721" t="n">
        <v>17383617.815437</v>
      </c>
      <c r="I152" s="962" t="n">
        <v>36.88796298644631</v>
      </c>
      <c r="J152" s="718" t="n">
        <v>27710108.0334172</v>
      </c>
      <c r="K152" s="961" t="n">
        <v>72.83758712230487</v>
      </c>
      <c r="L152" s="721" t="n">
        <v>1495393.515111891</v>
      </c>
      <c r="M152" s="961" t="n">
        <v>5.120245966764455</v>
      </c>
      <c r="N152" s="721" t="n">
        <v>29205501.54852909</v>
      </c>
      <c r="O152" s="961" t="n">
        <v>76.7683136033326</v>
      </c>
      <c r="P152" s="721" t="n">
        <v>8838191.451470917</v>
      </c>
      <c r="Q152" s="962" t="n">
        <v>23.2316863966674</v>
      </c>
      <c r="R152" s="718" t="n">
        <v>642518.2720799588</v>
      </c>
      <c r="S152" s="961" t="n">
        <v>42.60270753757776</v>
      </c>
      <c r="T152" s="721" t="n">
        <v>171395.2142446898</v>
      </c>
      <c r="U152" s="961" t="n">
        <v>21.05816123266997</v>
      </c>
      <c r="V152" s="721" t="n">
        <v>813913.4863246486</v>
      </c>
      <c r="W152" s="961" t="n">
        <v>53.96720953402573</v>
      </c>
      <c r="X152" s="721" t="n">
        <v>694249.5136753514</v>
      </c>
      <c r="Y152" s="962" t="n">
        <v>46.03279046597427</v>
      </c>
      <c r="Z152" s="718" t="n">
        <v>3412945.097334562</v>
      </c>
      <c r="AA152" s="961" t="n">
        <v>66.21306393969532</v>
      </c>
      <c r="AB152" s="721" t="n">
        <v>419441.2312310735</v>
      </c>
      <c r="AC152" s="961" t="n">
        <v>10.94464898031456</v>
      </c>
      <c r="AD152" s="721" t="n">
        <v>3832386.328565636</v>
      </c>
      <c r="AE152" s="961" t="n">
        <v>74.3504609005012</v>
      </c>
      <c r="AF152" s="721" t="n">
        <v>1322102.671434365</v>
      </c>
      <c r="AG152" s="962" t="n">
        <v>25.6495390994988</v>
      </c>
      <c r="AH152" s="718" t="n">
        <v>6379774.500099198</v>
      </c>
      <c r="AI152" s="961" t="n">
        <v>79.42242296374123</v>
      </c>
      <c r="AJ152" s="721" t="n">
        <v>323145.4672916651</v>
      </c>
      <c r="AK152" s="961" t="n">
        <v>4.820965621904191</v>
      </c>
      <c r="AL152" s="721" t="n">
        <v>6702919.967390863</v>
      </c>
      <c r="AM152" s="961" t="n">
        <v>83.44529179423914</v>
      </c>
      <c r="AN152" s="721" t="n">
        <v>1329792.032609138</v>
      </c>
      <c r="AO152" s="962" t="n">
        <v>16.55470820576086</v>
      </c>
      <c r="AP152" s="718" t="n">
        <v>10596262.04038813</v>
      </c>
      <c r="AQ152" s="961" t="n">
        <v>82.0789825710267</v>
      </c>
      <c r="AR152" s="721" t="n">
        <v>360554.2935714351</v>
      </c>
      <c r="AS152" s="961" t="n">
        <v>3.290684835648224</v>
      </c>
      <c r="AT152" s="721" t="n">
        <v>10956816.33395957</v>
      </c>
      <c r="AU152" s="961" t="n">
        <v>84.87184758938508</v>
      </c>
      <c r="AV152" s="721" t="n">
        <v>1953019.666040436</v>
      </c>
      <c r="AW152" s="962" t="n">
        <v>15.12815241061492</v>
      </c>
      <c r="AX152" s="718" t="n">
        <v>6678608.123515347</v>
      </c>
      <c r="AY152" s="961" t="n">
        <v>63.9805776898576</v>
      </c>
      <c r="AZ152" s="721" t="n">
        <v>220857.3087730275</v>
      </c>
      <c r="BA152" s="961" t="n">
        <v>3.201078560948378</v>
      </c>
      <c r="BB152" s="721" t="n">
        <v>6899465.432288375</v>
      </c>
      <c r="BC152" s="961" t="n">
        <v>66.09637456564252</v>
      </c>
      <c r="BD152" s="721" t="n">
        <v>3539027.567711626</v>
      </c>
      <c r="BE152" s="962" t="n">
        <v>33.90362543435748</v>
      </c>
      <c r="BF152" s="718" t="n">
        <v>525557.2101456005</v>
      </c>
      <c r="BG152" s="961" t="n">
        <v>5.78695648743663</v>
      </c>
      <c r="BH152" s="717" t="n">
        <v>10771.42588831231</v>
      </c>
      <c r="BI152" s="963" t="n">
        <v>2.008363000708995</v>
      </c>
      <c r="BJ152" s="721" t="n">
        <v>536328.6360339128</v>
      </c>
      <c r="BK152" s="961" t="n">
        <v>5.9055616016278</v>
      </c>
      <c r="BL152" s="721" t="n">
        <v>8545426.363966089</v>
      </c>
      <c r="BM152" s="962" t="n">
        <v>94.0944383983722</v>
      </c>
    </row>
    <row r="153">
      <c r="A153" s="722" t="inlineStr">
        <is>
          <t>Jun-Aug 2003</t>
        </is>
      </c>
      <c r="B153" s="721" t="n">
        <v>28228396.60136031</v>
      </c>
      <c r="C153" s="961" t="n">
        <v>59.86245189866853</v>
      </c>
      <c r="D153" s="721" t="n">
        <v>1503791.174565229</v>
      </c>
      <c r="E153" s="961" t="n">
        <v>5.057788501466628</v>
      </c>
      <c r="F153" s="721" t="n">
        <v>29732187.77592554</v>
      </c>
      <c r="G153" s="961" t="n">
        <v>63.05146146673997</v>
      </c>
      <c r="H153" s="721" t="n">
        <v>17423242.22407445</v>
      </c>
      <c r="I153" s="962" t="n">
        <v>36.94853853326003</v>
      </c>
      <c r="J153" s="718" t="n">
        <v>27696839.95949994</v>
      </c>
      <c r="K153" s="961" t="n">
        <v>72.75579366241007</v>
      </c>
      <c r="L153" s="721" t="n">
        <v>1493693.005455435</v>
      </c>
      <c r="M153" s="961" t="n">
        <v>5.117046020532356</v>
      </c>
      <c r="N153" s="721" t="n">
        <v>29190532.96495537</v>
      </c>
      <c r="O153" s="961" t="n">
        <v>76.67951998854733</v>
      </c>
      <c r="P153" s="721" t="n">
        <v>8877693.035044625</v>
      </c>
      <c r="Q153" s="962" t="n">
        <v>23.32048001145267</v>
      </c>
      <c r="R153" s="718" t="n">
        <v>639421.8798846786</v>
      </c>
      <c r="S153" s="961" t="n">
        <v>42.3423427403762</v>
      </c>
      <c r="T153" s="721" t="n">
        <v>170148.8166770079</v>
      </c>
      <c r="U153" s="961" t="n">
        <v>21.01716593740904</v>
      </c>
      <c r="V153" s="721" t="n">
        <v>809570.6965616866</v>
      </c>
      <c r="W153" s="961" t="n">
        <v>53.60955104095336</v>
      </c>
      <c r="X153" s="721" t="n">
        <v>700553.3034383133</v>
      </c>
      <c r="Y153" s="962" t="n">
        <v>46.39044895904664</v>
      </c>
      <c r="Z153" s="718" t="n">
        <v>3413386.45130619</v>
      </c>
      <c r="AA153" s="961" t="n">
        <v>66.09108522531334</v>
      </c>
      <c r="AB153" s="721" t="n">
        <v>418510.0386407909</v>
      </c>
      <c r="AC153" s="961" t="n">
        <v>10.92174696625434</v>
      </c>
      <c r="AD153" s="721" t="n">
        <v>3831896.489946981</v>
      </c>
      <c r="AE153" s="961" t="n">
        <v>74.19441106492731</v>
      </c>
      <c r="AF153" s="721" t="n">
        <v>1332773.510053019</v>
      </c>
      <c r="AG153" s="962" t="n">
        <v>25.80558893507269</v>
      </c>
      <c r="AH153" s="718" t="n">
        <v>6371840.698413151</v>
      </c>
      <c r="AI153" s="961" t="n">
        <v>79.41057112250809</v>
      </c>
      <c r="AJ153" s="721" t="n">
        <v>328987.8548721905</v>
      </c>
      <c r="AK153" s="961" t="n">
        <v>4.909659339230391</v>
      </c>
      <c r="AL153" s="721" t="n">
        <v>6700828.553285342</v>
      </c>
      <c r="AM153" s="961" t="n">
        <v>83.51066004253957</v>
      </c>
      <c r="AN153" s="721" t="n">
        <v>1323091.446714657</v>
      </c>
      <c r="AO153" s="962" t="n">
        <v>16.48933995746043</v>
      </c>
      <c r="AP153" s="718" t="n">
        <v>10590533.00698856</v>
      </c>
      <c r="AQ153" s="961" t="n">
        <v>81.95190328543701</v>
      </c>
      <c r="AR153" s="721" t="n">
        <v>365092.8346919676</v>
      </c>
      <c r="AS153" s="961" t="n">
        <v>3.332468997827373</v>
      </c>
      <c r="AT153" s="721" t="n">
        <v>10955625.84168052</v>
      </c>
      <c r="AU153" s="961" t="n">
        <v>84.77707295906329</v>
      </c>
      <c r="AV153" s="721" t="n">
        <v>1967238.158319474</v>
      </c>
      <c r="AW153" s="962" t="n">
        <v>15.22292704093671</v>
      </c>
      <c r="AX153" s="718" t="n">
        <v>6681657.922907361</v>
      </c>
      <c r="AY153" s="961" t="n">
        <v>63.95982637595677</v>
      </c>
      <c r="AZ153" s="721" t="n">
        <v>210953.4605734777</v>
      </c>
      <c r="BA153" s="961" t="n">
        <v>3.060573835325445</v>
      </c>
      <c r="BB153" s="721" t="n">
        <v>6892611.383480838</v>
      </c>
      <c r="BC153" s="961" t="n">
        <v>65.97916751364494</v>
      </c>
      <c r="BD153" s="721" t="n">
        <v>3554036.616519161</v>
      </c>
      <c r="BE153" s="962" t="n">
        <v>34.02083248635506</v>
      </c>
      <c r="BF153" s="718" t="n">
        <v>531556.6418603753</v>
      </c>
      <c r="BG153" s="961" t="n">
        <v>5.849507085571925</v>
      </c>
      <c r="BH153" s="717" t="n">
        <v>10098.16910979425</v>
      </c>
      <c r="BI153" s="963" t="n">
        <v>1.864318179267567</v>
      </c>
      <c r="BJ153" s="721" t="n">
        <v>541654.8109701696</v>
      </c>
      <c r="BK153" s="961" t="n">
        <v>5.960632235945948</v>
      </c>
      <c r="BL153" s="721" t="n">
        <v>8545549.18902983</v>
      </c>
      <c r="BM153" s="962" t="n">
        <v>94.03936776405405</v>
      </c>
    </row>
    <row r="154">
      <c r="A154" s="722" t="inlineStr">
        <is>
          <t>Jul-Sep 2003</t>
        </is>
      </c>
      <c r="B154" s="721" t="n">
        <v>28255599.77072992</v>
      </c>
      <c r="C154" s="961" t="n">
        <v>59.88125552343832</v>
      </c>
      <c r="D154" s="721" t="n">
        <v>1502356.757493117</v>
      </c>
      <c r="E154" s="961" t="n">
        <v>5.048588454211404</v>
      </c>
      <c r="F154" s="721" t="n">
        <v>29757956.52822304</v>
      </c>
      <c r="G154" s="961" t="n">
        <v>63.06515569235289</v>
      </c>
      <c r="H154" s="721" t="n">
        <v>17428094.47177696</v>
      </c>
      <c r="I154" s="962" t="n">
        <v>36.93484430764711</v>
      </c>
      <c r="J154" s="718" t="n">
        <v>27724161.32086439</v>
      </c>
      <c r="K154" s="961" t="n">
        <v>72.78017064510222</v>
      </c>
      <c r="L154" s="721" t="n">
        <v>1490798.371615836</v>
      </c>
      <c r="M154" s="961" t="n">
        <v>5.102859587376257</v>
      </c>
      <c r="N154" s="721" t="n">
        <v>29214959.69248022</v>
      </c>
      <c r="O154" s="961" t="n">
        <v>76.69374475210277</v>
      </c>
      <c r="P154" s="721" t="n">
        <v>8878055.307519777</v>
      </c>
      <c r="Q154" s="962" t="n">
        <v>23.30625524789723</v>
      </c>
      <c r="R154" s="718" t="n">
        <v>631880.4394047253</v>
      </c>
      <c r="S154" s="961" t="n">
        <v>41.79056448470654</v>
      </c>
      <c r="T154" s="721" t="n">
        <v>167741.4951682758</v>
      </c>
      <c r="U154" s="961" t="n">
        <v>20.97760052791072</v>
      </c>
      <c r="V154" s="721" t="n">
        <v>799621.9345730011</v>
      </c>
      <c r="W154" s="961" t="n">
        <v>52.88445398252805</v>
      </c>
      <c r="X154" s="721" t="n">
        <v>712395.0654269988</v>
      </c>
      <c r="Y154" s="962" t="n">
        <v>47.11554601747195</v>
      </c>
      <c r="Z154" s="718" t="n">
        <v>3440806.403353056</v>
      </c>
      <c r="AA154" s="961" t="n">
        <v>66.48687990594033</v>
      </c>
      <c r="AB154" s="721" t="n">
        <v>410361.3564556719</v>
      </c>
      <c r="AC154" s="961" t="n">
        <v>10.65550456508944</v>
      </c>
      <c r="AD154" s="721" t="n">
        <v>3851167.759808728</v>
      </c>
      <c r="AE154" s="961" t="n">
        <v>74.41631359861167</v>
      </c>
      <c r="AF154" s="721" t="n">
        <v>1323998.240191272</v>
      </c>
      <c r="AG154" s="962" t="n">
        <v>25.58368640138833</v>
      </c>
      <c r="AH154" s="718" t="n">
        <v>6384178.117034993</v>
      </c>
      <c r="AI154" s="961" t="n">
        <v>79.64906131802286</v>
      </c>
      <c r="AJ154" s="721" t="n">
        <v>324571.1262156217</v>
      </c>
      <c r="AK154" s="961" t="n">
        <v>4.838027394482792</v>
      </c>
      <c r="AL154" s="721" t="n">
        <v>6708749.243250615</v>
      </c>
      <c r="AM154" s="961" t="n">
        <v>83.69841349148855</v>
      </c>
      <c r="AN154" s="721" t="n">
        <v>1306634.756749385</v>
      </c>
      <c r="AO154" s="962" t="n">
        <v>16.30158650851145</v>
      </c>
      <c r="AP154" s="718" t="n">
        <v>10591632.44350544</v>
      </c>
      <c r="AQ154" s="961" t="n">
        <v>81.87682894620619</v>
      </c>
      <c r="AR154" s="721" t="n">
        <v>376922.3380518612</v>
      </c>
      <c r="AS154" s="961" t="n">
        <v>3.436390167696696</v>
      </c>
      <c r="AT154" s="721" t="n">
        <v>10968554.78155731</v>
      </c>
      <c r="AU154" s="961" t="n">
        <v>84.79056353464539</v>
      </c>
      <c r="AV154" s="721" t="n">
        <v>1967501.218442694</v>
      </c>
      <c r="AW154" s="962" t="n">
        <v>15.20943646535461</v>
      </c>
      <c r="AX154" s="718" t="n">
        <v>6675663.917566166</v>
      </c>
      <c r="AY154" s="961" t="n">
        <v>63.85511388482626</v>
      </c>
      <c r="AZ154" s="721" t="n">
        <v>211202.0557244055</v>
      </c>
      <c r="BA154" s="961" t="n">
        <v>3.066736837097068</v>
      </c>
      <c r="BB154" s="721" t="n">
        <v>6886865.973290572</v>
      </c>
      <c r="BC154" s="961" t="n">
        <v>65.87533711468417</v>
      </c>
      <c r="BD154" s="721" t="n">
        <v>3567526.026709428</v>
      </c>
      <c r="BE154" s="962" t="n">
        <v>34.12466288531583</v>
      </c>
      <c r="BF154" s="718" t="n">
        <v>531438.4498655368</v>
      </c>
      <c r="BG154" s="961" t="n">
        <v>5.844455579693479</v>
      </c>
      <c r="BH154" s="717" t="n">
        <v>11558.38587728087</v>
      </c>
      <c r="BI154" s="963" t="n">
        <v>2.128628587949144</v>
      </c>
      <c r="BJ154" s="721" t="n">
        <v>542996.8357428176</v>
      </c>
      <c r="BK154" s="961" t="n">
        <v>5.971568085101803</v>
      </c>
      <c r="BL154" s="721" t="n">
        <v>8550039.164257182</v>
      </c>
      <c r="BM154" s="962" t="n">
        <v>94.02843191489819</v>
      </c>
    </row>
    <row r="155">
      <c r="A155" s="722" t="inlineStr">
        <is>
          <t>Aug-Oct 2003</t>
        </is>
      </c>
      <c r="B155" s="721" t="n">
        <v>28284903.1470427</v>
      </c>
      <c r="C155" s="961" t="n">
        <v>59.90494459465721</v>
      </c>
      <c r="D155" s="721" t="n">
        <v>1473082.471868617</v>
      </c>
      <c r="E155" s="961" t="n">
        <v>4.950208964858385</v>
      </c>
      <c r="F155" s="721" t="n">
        <v>29757985.61891131</v>
      </c>
      <c r="G155" s="961" t="n">
        <v>63.02480409715921</v>
      </c>
      <c r="H155" s="721" t="n">
        <v>17458322.38108869</v>
      </c>
      <c r="I155" s="962" t="n">
        <v>36.97519590284079</v>
      </c>
      <c r="J155" s="718" t="n">
        <v>27756472.14931653</v>
      </c>
      <c r="K155" s="961" t="n">
        <v>72.81803916685608</v>
      </c>
      <c r="L155" s="721" t="n">
        <v>1461028.499279713</v>
      </c>
      <c r="M155" s="961" t="n">
        <v>5.000525256597908</v>
      </c>
      <c r="N155" s="721" t="n">
        <v>29217500.64859624</v>
      </c>
      <c r="O155" s="961" t="n">
        <v>76.6509913486795</v>
      </c>
      <c r="P155" s="721" t="n">
        <v>8900076.35140376</v>
      </c>
      <c r="Q155" s="962" t="n">
        <v>23.3490086513205</v>
      </c>
      <c r="R155" s="718" t="n">
        <v>633075.8856767666</v>
      </c>
      <c r="S155" s="961" t="n">
        <v>41.81696968842936</v>
      </c>
      <c r="T155" s="721" t="n">
        <v>171674.8093175925</v>
      </c>
      <c r="U155" s="961" t="n">
        <v>21.33266990453433</v>
      </c>
      <c r="V155" s="721" t="n">
        <v>804750.694994359</v>
      </c>
      <c r="W155" s="961" t="n">
        <v>53.15671656541913</v>
      </c>
      <c r="X155" s="721" t="n">
        <v>709170.305005641</v>
      </c>
      <c r="Y155" s="962" t="n">
        <v>46.84328343458087</v>
      </c>
      <c r="Z155" s="718" t="n">
        <v>3463834.204724281</v>
      </c>
      <c r="AA155" s="961" t="n">
        <v>66.7995948002643</v>
      </c>
      <c r="AB155" s="721" t="n">
        <v>391598.5679336383</v>
      </c>
      <c r="AC155" s="961" t="n">
        <v>10.15705865008955</v>
      </c>
      <c r="AD155" s="721" t="n">
        <v>3855432.772657919</v>
      </c>
      <c r="AE155" s="961" t="n">
        <v>74.35152255323047</v>
      </c>
      <c r="AF155" s="721" t="n">
        <v>1329979.227342081</v>
      </c>
      <c r="AG155" s="962" t="n">
        <v>25.64847744676953</v>
      </c>
      <c r="AH155" s="718" t="n">
        <v>6369357.013107721</v>
      </c>
      <c r="AI155" s="961" t="n">
        <v>79.55268409509767</v>
      </c>
      <c r="AJ155" s="721" t="n">
        <v>318892.6256638417</v>
      </c>
      <c r="AK155" s="961" t="n">
        <v>4.767953394191982</v>
      </c>
      <c r="AL155" s="721" t="n">
        <v>6688249.638771564</v>
      </c>
      <c r="AM155" s="961" t="n">
        <v>83.53562370069439</v>
      </c>
      <c r="AN155" s="721" t="n">
        <v>1318214.361228437</v>
      </c>
      <c r="AO155" s="962" t="n">
        <v>16.46437629930561</v>
      </c>
      <c r="AP155" s="718" t="n">
        <v>10606851.31450155</v>
      </c>
      <c r="AQ155" s="961" t="n">
        <v>81.91090633098673</v>
      </c>
      <c r="AR155" s="721" t="n">
        <v>370128.5712011945</v>
      </c>
      <c r="AS155" s="961" t="n">
        <v>3.371861614534596</v>
      </c>
      <c r="AT155" s="721" t="n">
        <v>10976979.88570275</v>
      </c>
      <c r="AU155" s="961" t="n">
        <v>84.76920667169513</v>
      </c>
      <c r="AV155" s="721" t="n">
        <v>1972274.114297253</v>
      </c>
      <c r="AW155" s="962" t="n">
        <v>15.23079332830487</v>
      </c>
      <c r="AX155" s="718" t="n">
        <v>6683353.731306206</v>
      </c>
      <c r="AY155" s="961" t="n">
        <v>63.87896891540538</v>
      </c>
      <c r="AZ155" s="721" t="n">
        <v>208733.9251634459</v>
      </c>
      <c r="BA155" s="961" t="n">
        <v>3.028602298281941</v>
      </c>
      <c r="BB155" s="721" t="n">
        <v>6892087.656469652</v>
      </c>
      <c r="BC155" s="961" t="n">
        <v>65.87403134261891</v>
      </c>
      <c r="BD155" s="721" t="n">
        <v>3570438.343530348</v>
      </c>
      <c r="BE155" s="962" t="n">
        <v>34.12596865738109</v>
      </c>
      <c r="BF155" s="718" t="n">
        <v>528430.99772617</v>
      </c>
      <c r="BG155" s="961" t="n">
        <v>5.807743934029591</v>
      </c>
      <c r="BH155" s="717" t="n">
        <v>12053.97258890416</v>
      </c>
      <c r="BI155" s="963" t="n">
        <v>2.230214205933855</v>
      </c>
      <c r="BJ155" s="721" t="n">
        <v>540484.9703150742</v>
      </c>
      <c r="BK155" s="961" t="n">
        <v>5.940223645638872</v>
      </c>
      <c r="BL155" s="721" t="n">
        <v>8558246.029684927</v>
      </c>
      <c r="BM155" s="962" t="n">
        <v>94.05977635436113</v>
      </c>
    </row>
    <row r="156">
      <c r="A156" s="722" t="inlineStr">
        <is>
          <t>Sep-Nov 2003</t>
        </is>
      </c>
      <c r="B156" s="721" t="n">
        <v>28295393.43804411</v>
      </c>
      <c r="C156" s="961" t="n">
        <v>59.88851691815778</v>
      </c>
      <c r="D156" s="721" t="n">
        <v>1461181.762388465</v>
      </c>
      <c r="E156" s="961" t="n">
        <v>4.910450051950952</v>
      </c>
      <c r="F156" s="721" t="n">
        <v>29756575.20043258</v>
      </c>
      <c r="G156" s="961" t="n">
        <v>62.98117611333433</v>
      </c>
      <c r="H156" s="721" t="n">
        <v>17490200.79956742</v>
      </c>
      <c r="I156" s="962" t="n">
        <v>37.01882388666567</v>
      </c>
      <c r="J156" s="718" t="n">
        <v>27772438.53026138</v>
      </c>
      <c r="K156" s="961" t="n">
        <v>72.812058742509</v>
      </c>
      <c r="L156" s="721" t="n">
        <v>1446908.203953582</v>
      </c>
      <c r="M156" s="961" t="n">
        <v>4.951884164676743</v>
      </c>
      <c r="N156" s="721" t="n">
        <v>29219346.73421496</v>
      </c>
      <c r="O156" s="961" t="n">
        <v>76.60547303079673</v>
      </c>
      <c r="P156" s="721" t="n">
        <v>8923289.265785038</v>
      </c>
      <c r="Q156" s="962" t="n">
        <v>23.39452696920327</v>
      </c>
      <c r="R156" s="718" t="n">
        <v>643300.2343324553</v>
      </c>
      <c r="S156" s="961" t="n">
        <v>42.43799946647118</v>
      </c>
      <c r="T156" s="721" t="n">
        <v>166822.3682086495</v>
      </c>
      <c r="U156" s="961" t="n">
        <v>20.59223723488014</v>
      </c>
      <c r="V156" s="721" t="n">
        <v>810122.6025411049</v>
      </c>
      <c r="W156" s="961" t="n">
        <v>53.44313702930845</v>
      </c>
      <c r="X156" s="721" t="n">
        <v>705736.3974588953</v>
      </c>
      <c r="Y156" s="962" t="n">
        <v>46.55686297069155</v>
      </c>
      <c r="Z156" s="718" t="n">
        <v>3481277.463381081</v>
      </c>
      <c r="AA156" s="961" t="n">
        <v>67.00342387693679</v>
      </c>
      <c r="AB156" s="721" t="n">
        <v>383434.5885052966</v>
      </c>
      <c r="AC156" s="961" t="n">
        <v>9.921427091007754</v>
      </c>
      <c r="AD156" s="721" t="n">
        <v>3864712.051886377</v>
      </c>
      <c r="AE156" s="961" t="n">
        <v>74.38330971854023</v>
      </c>
      <c r="AF156" s="721" t="n">
        <v>1330958.948113624</v>
      </c>
      <c r="AG156" s="962" t="n">
        <v>25.61669028145977</v>
      </c>
      <c r="AH156" s="718" t="n">
        <v>6357923.096674128</v>
      </c>
      <c r="AI156" s="961" t="n">
        <v>79.49543291681033</v>
      </c>
      <c r="AJ156" s="721" t="n">
        <v>319419.1845362016</v>
      </c>
      <c r="AK156" s="961" t="n">
        <v>4.783627543476832</v>
      </c>
      <c r="AL156" s="721" t="n">
        <v>6677342.281210329</v>
      </c>
      <c r="AM156" s="961" t="n">
        <v>83.4892475588784</v>
      </c>
      <c r="AN156" s="721" t="n">
        <v>1320504.718789671</v>
      </c>
      <c r="AO156" s="962" t="n">
        <v>16.5107524411216</v>
      </c>
      <c r="AP156" s="718" t="n">
        <v>10621546.72869335</v>
      </c>
      <c r="AQ156" s="961" t="n">
        <v>81.94246909238667</v>
      </c>
      <c r="AR156" s="721" t="n">
        <v>363774.0886426943</v>
      </c>
      <c r="AS156" s="961" t="n">
        <v>3.311456212262995</v>
      </c>
      <c r="AT156" s="721" t="n">
        <v>10985320.81733604</v>
      </c>
      <c r="AU156" s="961" t="n">
        <v>84.74889152563638</v>
      </c>
      <c r="AV156" s="721" t="n">
        <v>1976879.18266396</v>
      </c>
      <c r="AW156" s="962" t="n">
        <v>15.25110847436362</v>
      </c>
      <c r="AX156" s="718" t="n">
        <v>6668391.007180371</v>
      </c>
      <c r="AY156" s="961" t="n">
        <v>63.68401712931205</v>
      </c>
      <c r="AZ156" s="721" t="n">
        <v>213457.9740607399</v>
      </c>
      <c r="BA156" s="961" t="n">
        <v>3.10175324455091</v>
      </c>
      <c r="BB156" s="721" t="n">
        <v>6881848.981241111</v>
      </c>
      <c r="BC156" s="961" t="n">
        <v>65.72256904713373</v>
      </c>
      <c r="BD156" s="721" t="n">
        <v>3589210.018758888</v>
      </c>
      <c r="BE156" s="962" t="n">
        <v>34.27743095286627</v>
      </c>
      <c r="BF156" s="718" t="n">
        <v>522954.9077827298</v>
      </c>
      <c r="BG156" s="961" t="n">
        <v>5.744143958492837</v>
      </c>
      <c r="BH156" s="717" t="n">
        <v>14273.55843488364</v>
      </c>
      <c r="BI156" s="963" t="n">
        <v>2.656887959675222</v>
      </c>
      <c r="BJ156" s="721" t="n">
        <v>537228.4662176134</v>
      </c>
      <c r="BK156" s="961" t="n">
        <v>5.900924922261888</v>
      </c>
      <c r="BL156" s="721" t="n">
        <v>8566911.533782385</v>
      </c>
      <c r="BM156" s="962" t="n">
        <v>94.09907507773811</v>
      </c>
    </row>
    <row r="157">
      <c r="A157" s="722" t="inlineStr">
        <is>
          <t>Oct-Dec 2003</t>
        </is>
      </c>
      <c r="B157" s="721" t="n">
        <v>28304348.15344127</v>
      </c>
      <c r="C157" s="961" t="n">
        <v>59.86908020327753</v>
      </c>
      <c r="D157" s="721" t="n">
        <v>1457173.953419525</v>
      </c>
      <c r="E157" s="961" t="n">
        <v>4.896167434539946</v>
      </c>
      <c r="F157" s="721" t="n">
        <v>29761522.10686079</v>
      </c>
      <c r="G157" s="961" t="n">
        <v>62.95128028838333</v>
      </c>
      <c r="H157" s="721" t="n">
        <v>17515549.89313921</v>
      </c>
      <c r="I157" s="962" t="n">
        <v>37.04871971161667</v>
      </c>
      <c r="J157" s="718" t="n">
        <v>27773721.24973214</v>
      </c>
      <c r="K157" s="961" t="n">
        <v>72.76870337343769</v>
      </c>
      <c r="L157" s="721" t="n">
        <v>1442382.755814667</v>
      </c>
      <c r="M157" s="961" t="n">
        <v>4.936944212482349</v>
      </c>
      <c r="N157" s="721" t="n">
        <v>29216104.00554681</v>
      </c>
      <c r="O157" s="961" t="n">
        <v>76.54782688249396</v>
      </c>
      <c r="P157" s="721" t="n">
        <v>8951019.994453192</v>
      </c>
      <c r="Q157" s="962" t="n">
        <v>23.45217311750604</v>
      </c>
      <c r="R157" s="718" t="n">
        <v>636290.3627627658</v>
      </c>
      <c r="S157" s="961" t="n">
        <v>41.92345889671478</v>
      </c>
      <c r="T157" s="721" t="n">
        <v>168848.8777098928</v>
      </c>
      <c r="U157" s="961" t="n">
        <v>20.97138845335246</v>
      </c>
      <c r="V157" s="721" t="n">
        <v>805139.2404726587</v>
      </c>
      <c r="W157" s="961" t="n">
        <v>53.0484568515657</v>
      </c>
      <c r="X157" s="721" t="n">
        <v>712603.7595273411</v>
      </c>
      <c r="Y157" s="962" t="n">
        <v>46.9515431484343</v>
      </c>
      <c r="Z157" s="718" t="n">
        <v>3482717.031526322</v>
      </c>
      <c r="AA157" s="961" t="n">
        <v>66.89845862737185</v>
      </c>
      <c r="AB157" s="721" t="n">
        <v>382154.6275872684</v>
      </c>
      <c r="AC157" s="961" t="n">
        <v>9.88789955511526</v>
      </c>
      <c r="AD157" s="721" t="n">
        <v>3864871.65911359</v>
      </c>
      <c r="AE157" s="961" t="n">
        <v>74.23915134270889</v>
      </c>
      <c r="AF157" s="721" t="n">
        <v>1341103.34088641</v>
      </c>
      <c r="AG157" s="962" t="n">
        <v>25.76084865729111</v>
      </c>
      <c r="AH157" s="718" t="n">
        <v>6346544.276499784</v>
      </c>
      <c r="AI157" s="961" t="n">
        <v>79.43928480859333</v>
      </c>
      <c r="AJ157" s="721" t="n">
        <v>320553.2256178252</v>
      </c>
      <c r="AK157" s="961" t="n">
        <v>4.807987666537213</v>
      </c>
      <c r="AL157" s="721" t="n">
        <v>6667097.50211761</v>
      </c>
      <c r="AM157" s="961" t="n">
        <v>83.45162883027749</v>
      </c>
      <c r="AN157" s="721" t="n">
        <v>1322078.49788239</v>
      </c>
      <c r="AO157" s="962" t="n">
        <v>16.54837116972251</v>
      </c>
      <c r="AP157" s="718" t="n">
        <v>10640031.10965198</v>
      </c>
      <c r="AQ157" s="961" t="n">
        <v>82.00213412744651</v>
      </c>
      <c r="AR157" s="721" t="n">
        <v>361952.5908948705</v>
      </c>
      <c r="AS157" s="961" t="n">
        <v>3.289884813016763</v>
      </c>
      <c r="AT157" s="721" t="n">
        <v>11001983.70054685</v>
      </c>
      <c r="AU157" s="961" t="n">
        <v>84.79168282335334</v>
      </c>
      <c r="AV157" s="721" t="n">
        <v>1973326.299453149</v>
      </c>
      <c r="AW157" s="962" t="n">
        <v>15.20831717664666</v>
      </c>
      <c r="AX157" s="718" t="n">
        <v>6668138.46929129</v>
      </c>
      <c r="AY157" s="961" t="n">
        <v>63.63383315543291</v>
      </c>
      <c r="AZ157" s="721" t="n">
        <v>208873.4340048098</v>
      </c>
      <c r="BA157" s="961" t="n">
        <v>3.037270211858995</v>
      </c>
      <c r="BB157" s="721" t="n">
        <v>6877011.9032961</v>
      </c>
      <c r="BC157" s="961" t="n">
        <v>65.62710568738095</v>
      </c>
      <c r="BD157" s="721" t="n">
        <v>3601908.0967039</v>
      </c>
      <c r="BE157" s="962" t="n">
        <v>34.37289431261905</v>
      </c>
      <c r="BF157" s="718" t="n">
        <v>530626.9037091257</v>
      </c>
      <c r="BG157" s="961" t="n">
        <v>5.824697393543033</v>
      </c>
      <c r="BH157" s="717" t="n">
        <v>14791.19760485842</v>
      </c>
      <c r="BI157" s="963" t="n">
        <v>2.711900754526569</v>
      </c>
      <c r="BJ157" s="721" t="n">
        <v>545418.101313984</v>
      </c>
      <c r="BK157" s="961" t="n">
        <v>5.987060533320102</v>
      </c>
      <c r="BL157" s="721" t="n">
        <v>8564529.898686014</v>
      </c>
      <c r="BM157" s="962" t="n">
        <v>94.0129394666799</v>
      </c>
    </row>
    <row r="158">
      <c r="A158" s="722" t="inlineStr">
        <is>
          <t>Nov-Jan 2004</t>
        </is>
      </c>
      <c r="B158" s="721" t="n">
        <v>28399232.46128751</v>
      </c>
      <c r="C158" s="961" t="n">
        <v>60.03186776636079</v>
      </c>
      <c r="D158" s="721" t="n">
        <v>1441586.86643218</v>
      </c>
      <c r="E158" s="961" t="n">
        <v>4.830922538018464</v>
      </c>
      <c r="F158" s="721" t="n">
        <v>29840819.32771968</v>
      </c>
      <c r="G158" s="961" t="n">
        <v>63.07917378976644</v>
      </c>
      <c r="H158" s="721" t="n">
        <v>17466108.67228031</v>
      </c>
      <c r="I158" s="962" t="n">
        <v>36.92082621023356</v>
      </c>
      <c r="J158" s="718" t="n">
        <v>27873902.57107225</v>
      </c>
      <c r="K158" s="961" t="n">
        <v>72.98437643718702</v>
      </c>
      <c r="L158" s="721" t="n">
        <v>1428336.118604368</v>
      </c>
      <c r="M158" s="961" t="n">
        <v>4.87449485935551</v>
      </c>
      <c r="N158" s="721" t="n">
        <v>29302238.68967662</v>
      </c>
      <c r="O158" s="961" t="n">
        <v>76.72429841952328</v>
      </c>
      <c r="P158" s="721" t="n">
        <v>8889363.310323382</v>
      </c>
      <c r="Q158" s="962" t="n">
        <v>23.27570158047672</v>
      </c>
      <c r="R158" s="718" t="n">
        <v>632892.5638759085</v>
      </c>
      <c r="S158" s="961" t="n">
        <v>41.64813551010244</v>
      </c>
      <c r="T158" s="721" t="n">
        <v>166340.2121584077</v>
      </c>
      <c r="U158" s="961" t="n">
        <v>20.81248631766143</v>
      </c>
      <c r="V158" s="721" t="n">
        <v>799232.7760343162</v>
      </c>
      <c r="W158" s="961" t="n">
        <v>52.5943214698902</v>
      </c>
      <c r="X158" s="721" t="n">
        <v>720385.2239656837</v>
      </c>
      <c r="Y158" s="962" t="n">
        <v>47.4056785301098</v>
      </c>
      <c r="Z158" s="718" t="n">
        <v>3507134.049116139</v>
      </c>
      <c r="AA158" s="961" t="n">
        <v>67.23476399268631</v>
      </c>
      <c r="AB158" s="721" t="n">
        <v>388919.3286643552</v>
      </c>
      <c r="AC158" s="961" t="n">
        <v>9.982392204439329</v>
      </c>
      <c r="AD158" s="721" t="n">
        <v>3896053.377780494</v>
      </c>
      <c r="AE158" s="961" t="n">
        <v>74.69068067814402</v>
      </c>
      <c r="AF158" s="721" t="n">
        <v>1320197.622219506</v>
      </c>
      <c r="AG158" s="962" t="n">
        <v>25.30931932185598</v>
      </c>
      <c r="AH158" s="718" t="n">
        <v>6358742.406418869</v>
      </c>
      <c r="AI158" s="961" t="n">
        <v>79.67872605132337</v>
      </c>
      <c r="AJ158" s="721" t="n">
        <v>318704.9791346752</v>
      </c>
      <c r="AK158" s="961" t="n">
        <v>4.772856463447152</v>
      </c>
      <c r="AL158" s="721" t="n">
        <v>6677447.385553544</v>
      </c>
      <c r="AM158" s="961" t="n">
        <v>83.6722840696558</v>
      </c>
      <c r="AN158" s="721" t="n">
        <v>1303029.614446454</v>
      </c>
      <c r="AO158" s="962" t="n">
        <v>16.3277159303442</v>
      </c>
      <c r="AP158" s="718" t="n">
        <v>10681960.72510208</v>
      </c>
      <c r="AQ158" s="961" t="n">
        <v>82.24471399531981</v>
      </c>
      <c r="AR158" s="721" t="n">
        <v>355220.8279499941</v>
      </c>
      <c r="AS158" s="961" t="n">
        <v>3.218401602280124</v>
      </c>
      <c r="AT158" s="721" t="n">
        <v>11037181.55305207</v>
      </c>
      <c r="AU158" s="961" t="n">
        <v>84.97970208896392</v>
      </c>
      <c r="AV158" s="721" t="n">
        <v>1950839.44694793</v>
      </c>
      <c r="AW158" s="962" t="n">
        <v>15.02029791103608</v>
      </c>
      <c r="AX158" s="718" t="n">
        <v>6693172.826559257</v>
      </c>
      <c r="AY158" s="961" t="n">
        <v>63.82209253973289</v>
      </c>
      <c r="AZ158" s="721" t="n">
        <v>199150.7706969358</v>
      </c>
      <c r="BA158" s="961" t="n">
        <v>2.889457639165651</v>
      </c>
      <c r="BB158" s="721" t="n">
        <v>6892323.597256193</v>
      </c>
      <c r="BC158" s="961" t="n">
        <v>65.72107516667828</v>
      </c>
      <c r="BD158" s="721" t="n">
        <v>3594911.402743807</v>
      </c>
      <c r="BE158" s="962" t="n">
        <v>34.27892483332172</v>
      </c>
      <c r="BF158" s="718" t="n">
        <v>525329.890215256</v>
      </c>
      <c r="BG158" s="961" t="n">
        <v>5.763149778902652</v>
      </c>
      <c r="BH158" s="717" t="n">
        <v>13250.74782781221</v>
      </c>
      <c r="BI158" s="963" t="n">
        <v>2.460308984734166</v>
      </c>
      <c r="BJ158" s="721" t="n">
        <v>538580.6380430682</v>
      </c>
      <c r="BK158" s="961" t="n">
        <v>5.908517567479959</v>
      </c>
      <c r="BL158" s="721" t="n">
        <v>8576745.361956932</v>
      </c>
      <c r="BM158" s="962" t="n">
        <v>94.09148243252004</v>
      </c>
    </row>
    <row r="159">
      <c r="A159" s="722" t="inlineStr">
        <is>
          <t>Dec-Feb 2004</t>
        </is>
      </c>
      <c r="B159" s="721" t="n">
        <v>28438291.06762554</v>
      </c>
      <c r="C159" s="961" t="n">
        <v>60.07553466874134</v>
      </c>
      <c r="D159" s="721" t="n">
        <v>1436123.79282906</v>
      </c>
      <c r="E159" s="961" t="n">
        <v>4.807203085105737</v>
      </c>
      <c r="F159" s="721" t="n">
        <v>29874414.8604546</v>
      </c>
      <c r="G159" s="961" t="n">
        <v>63.10932824302978</v>
      </c>
      <c r="H159" s="721" t="n">
        <v>17463143.1395454</v>
      </c>
      <c r="I159" s="962" t="n">
        <v>36.89067175697022</v>
      </c>
      <c r="J159" s="718" t="n">
        <v>27914779.92340577</v>
      </c>
      <c r="K159" s="961" t="n">
        <v>73.04388535148026</v>
      </c>
      <c r="L159" s="721" t="n">
        <v>1424343.876399004</v>
      </c>
      <c r="M159" s="961" t="n">
        <v>4.854759419940419</v>
      </c>
      <c r="N159" s="721" t="n">
        <v>29339123.79980478</v>
      </c>
      <c r="O159" s="961" t="n">
        <v>76.77092927209299</v>
      </c>
      <c r="P159" s="721" t="n">
        <v>8877326.200195221</v>
      </c>
      <c r="Q159" s="962" t="n">
        <v>23.22907072790701</v>
      </c>
      <c r="R159" s="718" t="n">
        <v>623642.8620906395</v>
      </c>
      <c r="S159" s="961" t="n">
        <v>40.98771649771281</v>
      </c>
      <c r="T159" s="721" t="n">
        <v>168313.9364998534</v>
      </c>
      <c r="U159" s="961" t="n">
        <v>21.25291894702019</v>
      </c>
      <c r="V159" s="721" t="n">
        <v>791956.7985904929</v>
      </c>
      <c r="W159" s="961" t="n">
        <v>52.04982324378082</v>
      </c>
      <c r="X159" s="721" t="n">
        <v>729579.2014095071</v>
      </c>
      <c r="Y159" s="962" t="n">
        <v>47.95017675621918</v>
      </c>
      <c r="Z159" s="718" t="n">
        <v>3530388.70326453</v>
      </c>
      <c r="AA159" s="961" t="n">
        <v>67.5471970571899</v>
      </c>
      <c r="AB159" s="721" t="n">
        <v>394511.0613370872</v>
      </c>
      <c r="AC159" s="961" t="n">
        <v>10.0514939233647</v>
      </c>
      <c r="AD159" s="721" t="n">
        <v>3924899.764601617</v>
      </c>
      <c r="AE159" s="961" t="n">
        <v>75.09540736523219</v>
      </c>
      <c r="AF159" s="721" t="n">
        <v>1301651.235398383</v>
      </c>
      <c r="AG159" s="962" t="n">
        <v>24.90459263476781</v>
      </c>
      <c r="AH159" s="718" t="n">
        <v>6347777.503435729</v>
      </c>
      <c r="AI159" s="961" t="n">
        <v>79.63007477229715</v>
      </c>
      <c r="AJ159" s="721" t="n">
        <v>311125.7963963296</v>
      </c>
      <c r="AK159" s="961" t="n">
        <v>4.672327895258313</v>
      </c>
      <c r="AL159" s="721" t="n">
        <v>6658903.299832059</v>
      </c>
      <c r="AM159" s="961" t="n">
        <v>83.53301094440162</v>
      </c>
      <c r="AN159" s="721" t="n">
        <v>1312679.700167941</v>
      </c>
      <c r="AO159" s="962" t="n">
        <v>16.46698905559838</v>
      </c>
      <c r="AP159" s="718" t="n">
        <v>10699917.64742619</v>
      </c>
      <c r="AQ159" s="961" t="n">
        <v>82.29774651980678</v>
      </c>
      <c r="AR159" s="721" t="n">
        <v>348226.2408283589</v>
      </c>
      <c r="AS159" s="961" t="n">
        <v>3.151898131943807</v>
      </c>
      <c r="AT159" s="721" t="n">
        <v>11048143.88825455</v>
      </c>
      <c r="AU159" s="961" t="n">
        <v>84.97610684402207</v>
      </c>
      <c r="AV159" s="721" t="n">
        <v>1953327.111745453</v>
      </c>
      <c r="AW159" s="962" t="n">
        <v>15.02389315597793</v>
      </c>
      <c r="AX159" s="718" t="n">
        <v>6713053.20718869</v>
      </c>
      <c r="AY159" s="961" t="n">
        <v>63.96241603928659</v>
      </c>
      <c r="AZ159" s="721" t="n">
        <v>202166.8413373748</v>
      </c>
      <c r="BA159" s="961" t="n">
        <v>2.923505541670584</v>
      </c>
      <c r="BB159" s="721" t="n">
        <v>6915220.048526064</v>
      </c>
      <c r="BC159" s="961" t="n">
        <v>65.8886751073843</v>
      </c>
      <c r="BD159" s="721" t="n">
        <v>3580088.951473936</v>
      </c>
      <c r="BE159" s="962" t="n">
        <v>34.1113248926157</v>
      </c>
      <c r="BF159" s="718" t="n">
        <v>523511.1442197673</v>
      </c>
      <c r="BG159" s="961" t="n">
        <v>5.739556468575608</v>
      </c>
      <c r="BH159" s="717" t="n">
        <v>11779.9164300566</v>
      </c>
      <c r="BI159" s="963" t="n">
        <v>2.200656296362621</v>
      </c>
      <c r="BJ159" s="721" t="n">
        <v>535291.0606498239</v>
      </c>
      <c r="BK159" s="961" t="n">
        <v>5.868706528305814</v>
      </c>
      <c r="BL159" s="721" t="n">
        <v>8585816.939350175</v>
      </c>
      <c r="BM159" s="962" t="n">
        <v>94.13129347169419</v>
      </c>
    </row>
    <row r="160">
      <c r="A160" s="722" t="inlineStr">
        <is>
          <t>Jan-Mar 2004</t>
        </is>
      </c>
      <c r="B160" s="721" t="n">
        <v>28459457.07060832</v>
      </c>
      <c r="C160" s="961" t="n">
        <v>60.08175723156289</v>
      </c>
      <c r="D160" s="721" t="n">
        <v>1434146.52971459</v>
      </c>
      <c r="E160" s="961" t="n">
        <v>4.79750300060545</v>
      </c>
      <c r="F160" s="721" t="n">
        <v>29893603.60032291</v>
      </c>
      <c r="G160" s="961" t="n">
        <v>63.10943423253382</v>
      </c>
      <c r="H160" s="721" t="n">
        <v>17474280.39967709</v>
      </c>
      <c r="I160" s="962" t="n">
        <v>36.89056576746618</v>
      </c>
      <c r="J160" s="718" t="n">
        <v>27929057.79986557</v>
      </c>
      <c r="K160" s="961" t="n">
        <v>73.03428710630583</v>
      </c>
      <c r="L160" s="721" t="n">
        <v>1421644.91692919</v>
      </c>
      <c r="M160" s="961" t="n">
        <v>4.843648653480826</v>
      </c>
      <c r="N160" s="721" t="n">
        <v>29350702.71679476</v>
      </c>
      <c r="O160" s="961" t="n">
        <v>76.75187843252399</v>
      </c>
      <c r="P160" s="721" t="n">
        <v>8890319.283205241</v>
      </c>
      <c r="Q160" s="962" t="n">
        <v>23.24812156747601</v>
      </c>
      <c r="R160" s="718" t="n">
        <v>629301.8556988603</v>
      </c>
      <c r="S160" s="961" t="n">
        <v>41.30629751466263</v>
      </c>
      <c r="T160" s="721" t="n">
        <v>171107.5744175933</v>
      </c>
      <c r="U160" s="961" t="n">
        <v>21.37750605870529</v>
      </c>
      <c r="V160" s="721" t="n">
        <v>800409.4301164536</v>
      </c>
      <c r="W160" s="961" t="n">
        <v>52.53750605457125</v>
      </c>
      <c r="X160" s="721" t="n">
        <v>723091.5698835466</v>
      </c>
      <c r="Y160" s="962" t="n">
        <v>47.46249394542875</v>
      </c>
      <c r="Z160" s="718" t="n">
        <v>3536616.722104549</v>
      </c>
      <c r="AA160" s="961" t="n">
        <v>67.5320448617295</v>
      </c>
      <c r="AB160" s="721" t="n">
        <v>400582.6616281519</v>
      </c>
      <c r="AC160" s="961" t="n">
        <v>10.17430469188928</v>
      </c>
      <c r="AD160" s="721" t="n">
        <v>3937199.383732701</v>
      </c>
      <c r="AE160" s="961" t="n">
        <v>75.18121026515647</v>
      </c>
      <c r="AF160" s="721" t="n">
        <v>1299746.616267299</v>
      </c>
      <c r="AG160" s="962" t="n">
        <v>24.81878973484353</v>
      </c>
      <c r="AH160" s="718" t="n">
        <v>6333613.302439962</v>
      </c>
      <c r="AI160" s="961" t="n">
        <v>79.5388387404162</v>
      </c>
      <c r="AJ160" s="721" t="n">
        <v>306939.1126628904</v>
      </c>
      <c r="AK160" s="961" t="n">
        <v>4.622192454423032</v>
      </c>
      <c r="AL160" s="721" t="n">
        <v>6640552.415102852</v>
      </c>
      <c r="AM160" s="961" t="n">
        <v>83.39344422695812</v>
      </c>
      <c r="AN160" s="721" t="n">
        <v>1322366.584897149</v>
      </c>
      <c r="AO160" s="962" t="n">
        <v>16.60655577304188</v>
      </c>
      <c r="AP160" s="718" t="n">
        <v>10704408.26974023</v>
      </c>
      <c r="AQ160" s="961" t="n">
        <v>82.25025367780177</v>
      </c>
      <c r="AR160" s="721" t="n">
        <v>340814.7906205352</v>
      </c>
      <c r="AS160" s="961" t="n">
        <v>3.08563067271729</v>
      </c>
      <c r="AT160" s="721" t="n">
        <v>11045223.06036077</v>
      </c>
      <c r="AU160" s="961" t="n">
        <v>84.86899749617132</v>
      </c>
      <c r="AV160" s="721" t="n">
        <v>1969214.939639235</v>
      </c>
      <c r="AW160" s="962" t="n">
        <v>15.13100250382868</v>
      </c>
      <c r="AX160" s="718" t="n">
        <v>6725117.64988197</v>
      </c>
      <c r="AY160" s="961" t="n">
        <v>64.02911612309646</v>
      </c>
      <c r="AZ160" s="721" t="n">
        <v>202200.7776000188</v>
      </c>
      <c r="BA160" s="961" t="n">
        <v>2.918889606660059</v>
      </c>
      <c r="BB160" s="721" t="n">
        <v>6927318.427481989</v>
      </c>
      <c r="BC160" s="961" t="n">
        <v>65.95424780750042</v>
      </c>
      <c r="BD160" s="721" t="n">
        <v>3575899.572518011</v>
      </c>
      <c r="BE160" s="962" t="n">
        <v>34.04575219249958</v>
      </c>
      <c r="BF160" s="718" t="n">
        <v>530399.2707427505</v>
      </c>
      <c r="BG160" s="961" t="n">
        <v>5.811408902016383</v>
      </c>
      <c r="BH160" s="717" t="n">
        <v>12501.61278540062</v>
      </c>
      <c r="BI160" s="963" t="n">
        <v>2.302743127650918</v>
      </c>
      <c r="BJ160" s="721" t="n">
        <v>542900.8835281511</v>
      </c>
      <c r="BK160" s="961" t="n">
        <v>5.948384927132141</v>
      </c>
      <c r="BL160" s="721" t="n">
        <v>8583961.116471849</v>
      </c>
      <c r="BM160" s="962" t="n">
        <v>94.05161507286786</v>
      </c>
    </row>
    <row r="161">
      <c r="A161" s="722" t="inlineStr">
        <is>
          <t>Feb-Apr 2004</t>
        </is>
      </c>
      <c r="B161" s="721" t="n">
        <v>28449446.19655855</v>
      </c>
      <c r="C161" s="961" t="n">
        <v>60.02190915446778</v>
      </c>
      <c r="D161" s="721" t="n">
        <v>1437419.463157046</v>
      </c>
      <c r="E161" s="961" t="n">
        <v>4.80953566534258</v>
      </c>
      <c r="F161" s="721" t="n">
        <v>29886865.6597156</v>
      </c>
      <c r="G161" s="961" t="n">
        <v>63.05453973147046</v>
      </c>
      <c r="H161" s="721" t="n">
        <v>17511570.3402844</v>
      </c>
      <c r="I161" s="962" t="n">
        <v>36.94546026852954</v>
      </c>
      <c r="J161" s="718" t="n">
        <v>27918327.49572821</v>
      </c>
      <c r="K161" s="961" t="n">
        <v>72.95875781561513</v>
      </c>
      <c r="L161" s="721" t="n">
        <v>1424670.570326398</v>
      </c>
      <c r="M161" s="961" t="n">
        <v>4.855231790287051</v>
      </c>
      <c r="N161" s="721" t="n">
        <v>29342998.0660546</v>
      </c>
      <c r="O161" s="961" t="n">
        <v>76.6818388319612</v>
      </c>
      <c r="P161" s="721" t="n">
        <v>8922904.933945395</v>
      </c>
      <c r="Q161" s="962" t="n">
        <v>23.3181611680388</v>
      </c>
      <c r="R161" s="718" t="n">
        <v>621101.3031727822</v>
      </c>
      <c r="S161" s="961" t="n">
        <v>40.71775484257597</v>
      </c>
      <c r="T161" s="721" t="n">
        <v>174923.7276727797</v>
      </c>
      <c r="U161" s="961" t="n">
        <v>21.97465166226877</v>
      </c>
      <c r="V161" s="721" t="n">
        <v>796025.0308455619</v>
      </c>
      <c r="W161" s="961" t="n">
        <v>52.18529069082773</v>
      </c>
      <c r="X161" s="721" t="n">
        <v>729356.969154438</v>
      </c>
      <c r="Y161" s="962" t="n">
        <v>47.81470930917227</v>
      </c>
      <c r="Z161" s="718" t="n">
        <v>3534766.118471221</v>
      </c>
      <c r="AA161" s="961" t="n">
        <v>67.3635867331877</v>
      </c>
      <c r="AB161" s="721" t="n">
        <v>400813.9594263638</v>
      </c>
      <c r="AC161" s="961" t="n">
        <v>10.18436803452063</v>
      </c>
      <c r="AD161" s="721" t="n">
        <v>3935580.077897585</v>
      </c>
      <c r="AE161" s="961" t="n">
        <v>75.00207398092894</v>
      </c>
      <c r="AF161" s="721" t="n">
        <v>1311714.922102415</v>
      </c>
      <c r="AG161" s="962" t="n">
        <v>24.99792601907106</v>
      </c>
      <c r="AH161" s="718" t="n">
        <v>6343264.652147777</v>
      </c>
      <c r="AI161" s="961" t="n">
        <v>79.74731166908292</v>
      </c>
      <c r="AJ161" s="721" t="n">
        <v>290977.3420614252</v>
      </c>
      <c r="AK161" s="961" t="n">
        <v>4.385992285409683</v>
      </c>
      <c r="AL161" s="721" t="n">
        <v>6634241.994209202</v>
      </c>
      <c r="AM161" s="961" t="n">
        <v>83.40546910985073</v>
      </c>
      <c r="AN161" s="721" t="n">
        <v>1319963.005790798</v>
      </c>
      <c r="AO161" s="962" t="n">
        <v>16.59453089014927</v>
      </c>
      <c r="AP161" s="718" t="n">
        <v>10687850.52914809</v>
      </c>
      <c r="AQ161" s="961" t="n">
        <v>82.04211678950834</v>
      </c>
      <c r="AR161" s="721" t="n">
        <v>352842.4724957374</v>
      </c>
      <c r="AS161" s="961" t="n">
        <v>3.195836279871232</v>
      </c>
      <c r="AT161" s="721" t="n">
        <v>11040693.00164383</v>
      </c>
      <c r="AU161" s="961" t="n">
        <v>84.75060744980031</v>
      </c>
      <c r="AV161" s="721" t="n">
        <v>1986579.998356174</v>
      </c>
      <c r="AW161" s="962" t="n">
        <v>15.24939255019969</v>
      </c>
      <c r="AX161" s="718" t="n">
        <v>6731344.892788337</v>
      </c>
      <c r="AY161" s="961" t="n">
        <v>64.03639901554277</v>
      </c>
      <c r="AZ161" s="721" t="n">
        <v>205113.0686700917</v>
      </c>
      <c r="BA161" s="961" t="n">
        <v>2.957028930468218</v>
      </c>
      <c r="BB161" s="721" t="n">
        <v>6936457.961458428</v>
      </c>
      <c r="BC161" s="961" t="n">
        <v>65.98767361487764</v>
      </c>
      <c r="BD161" s="721" t="n">
        <v>3575290.038541572</v>
      </c>
      <c r="BE161" s="962" t="n">
        <v>34.01232638512236</v>
      </c>
      <c r="BF161" s="718" t="n">
        <v>531118.7008303447</v>
      </c>
      <c r="BG161" s="961" t="n">
        <v>5.815677871958904</v>
      </c>
      <c r="BH161" s="717" t="n">
        <v>12748.89283064826</v>
      </c>
      <c r="BI161" s="963" t="n">
        <v>2.344117020253091</v>
      </c>
      <c r="BJ161" s="721" t="n">
        <v>543867.5936609929</v>
      </c>
      <c r="BK161" s="961" t="n">
        <v>5.955276522526586</v>
      </c>
      <c r="BL161" s="721" t="n">
        <v>8588665.406339008</v>
      </c>
      <c r="BM161" s="962" t="n">
        <v>94.04472347747341</v>
      </c>
    </row>
    <row r="162">
      <c r="A162" s="722" t="inlineStr">
        <is>
          <t>Mar-May 2004</t>
        </is>
      </c>
      <c r="B162" s="721" t="n">
        <v>28465597.90236907</v>
      </c>
      <c r="C162" s="961" t="n">
        <v>60.01744908189688</v>
      </c>
      <c r="D162" s="721" t="n">
        <v>1434616.017631011</v>
      </c>
      <c r="E162" s="961" t="n">
        <v>4.798012554256022</v>
      </c>
      <c r="F162" s="721" t="n">
        <v>29900213.92000008</v>
      </c>
      <c r="G162" s="961" t="n">
        <v>63.04222284865754</v>
      </c>
      <c r="H162" s="721" t="n">
        <v>17528656.07999992</v>
      </c>
      <c r="I162" s="962" t="n">
        <v>36.95777715134246</v>
      </c>
      <c r="J162" s="718" t="n">
        <v>27927579.0711019</v>
      </c>
      <c r="K162" s="961" t="n">
        <v>72.93544077078393</v>
      </c>
      <c r="L162" s="721" t="n">
        <v>1421622.460197922</v>
      </c>
      <c r="M162" s="961" t="n">
        <v>4.843819886145167</v>
      </c>
      <c r="N162" s="721" t="n">
        <v>29349201.53129981</v>
      </c>
      <c r="O162" s="961" t="n">
        <v>76.64813854813877</v>
      </c>
      <c r="P162" s="721" t="n">
        <v>8941619.468700187</v>
      </c>
      <c r="Q162" s="962" t="n">
        <v>23.35186145186123</v>
      </c>
      <c r="R162" s="718" t="n">
        <v>629105.1025579707</v>
      </c>
      <c r="S162" s="961" t="n">
        <v>41.18948334873942</v>
      </c>
      <c r="T162" s="721" t="n">
        <v>172638.734872479</v>
      </c>
      <c r="U162" s="961" t="n">
        <v>21.53290450298663</v>
      </c>
      <c r="V162" s="721" t="n">
        <v>801743.8374304497</v>
      </c>
      <c r="W162" s="961" t="n">
        <v>52.49268255418882</v>
      </c>
      <c r="X162" s="721" t="n">
        <v>725600.1625695507</v>
      </c>
      <c r="Y162" s="962" t="n">
        <v>47.50731744581118</v>
      </c>
      <c r="Z162" s="718" t="n">
        <v>3553602.360606791</v>
      </c>
      <c r="AA162" s="961" t="n">
        <v>67.59084816808669</v>
      </c>
      <c r="AB162" s="721" t="n">
        <v>390346.9806956646</v>
      </c>
      <c r="AC162" s="961" t="n">
        <v>9.897362945507709</v>
      </c>
      <c r="AD162" s="721" t="n">
        <v>3943949.341302456</v>
      </c>
      <c r="AE162" s="961" t="n">
        <v>75.01539397477245</v>
      </c>
      <c r="AF162" s="721" t="n">
        <v>1313570.658697545</v>
      </c>
      <c r="AG162" s="962" t="n">
        <v>24.98460602522755</v>
      </c>
      <c r="AH162" s="718" t="n">
        <v>6320190.772556921</v>
      </c>
      <c r="AI162" s="961" t="n">
        <v>79.54304870186921</v>
      </c>
      <c r="AJ162" s="721" t="n">
        <v>294386.395423391</v>
      </c>
      <c r="AK162" s="961" t="n">
        <v>4.450570126363475</v>
      </c>
      <c r="AL162" s="721" t="n">
        <v>6614577.167980313</v>
      </c>
      <c r="AM162" s="961" t="n">
        <v>83.24806208374488</v>
      </c>
      <c r="AN162" s="721" t="n">
        <v>1331045.832019688</v>
      </c>
      <c r="AO162" s="962" t="n">
        <v>16.75193791625512</v>
      </c>
      <c r="AP162" s="718" t="n">
        <v>10694917.63472738</v>
      </c>
      <c r="AQ162" s="961" t="n">
        <v>82.01440930058529</v>
      </c>
      <c r="AR162" s="721" t="n">
        <v>359822.9897854775</v>
      </c>
      <c r="AS162" s="961" t="n">
        <v>3.254920237455444</v>
      </c>
      <c r="AT162" s="721" t="n">
        <v>11054740.62451286</v>
      </c>
      <c r="AU162" s="961" t="n">
        <v>84.77372647982214</v>
      </c>
      <c r="AV162" s="721" t="n">
        <v>1985550.375487139</v>
      </c>
      <c r="AW162" s="962" t="n">
        <v>15.22627352017786</v>
      </c>
      <c r="AX162" s="718" t="n">
        <v>6729763.200652827</v>
      </c>
      <c r="AY162" s="961" t="n">
        <v>63.97087160815623</v>
      </c>
      <c r="AZ162" s="721" t="n">
        <v>204427.3594209099</v>
      </c>
      <c r="BA162" s="961" t="n">
        <v>2.948107030660202</v>
      </c>
      <c r="BB162" s="721" t="n">
        <v>6934190.560073737</v>
      </c>
      <c r="BC162" s="961" t="n">
        <v>65.91408951535405</v>
      </c>
      <c r="BD162" s="721" t="n">
        <v>3585852.439926265</v>
      </c>
      <c r="BE162" s="962" t="n">
        <v>34.08591048464595</v>
      </c>
      <c r="BF162" s="718" t="n">
        <v>538018.8312671748</v>
      </c>
      <c r="BG162" s="961" t="n">
        <v>5.887677241248923</v>
      </c>
      <c r="BH162" s="717" t="n">
        <v>12993.55743308826</v>
      </c>
      <c r="BI162" s="963" t="n">
        <v>2.35812437243701</v>
      </c>
      <c r="BJ162" s="721" t="n">
        <v>551012.388700263</v>
      </c>
      <c r="BK162" s="961" t="n">
        <v>6.029869053014084</v>
      </c>
      <c r="BL162" s="721" t="n">
        <v>8587036.611299738</v>
      </c>
      <c r="BM162" s="962" t="n">
        <v>93.97013094698592</v>
      </c>
    </row>
    <row r="163">
      <c r="A163" s="722" t="inlineStr">
        <is>
          <t>Apr-Jun 2004</t>
        </is>
      </c>
      <c r="B163" s="721" t="n">
        <v>28470351.93248913</v>
      </c>
      <c r="C163" s="961" t="n">
        <v>59.98877427843189</v>
      </c>
      <c r="D163" s="721" t="n">
        <v>1437108.674760325</v>
      </c>
      <c r="E163" s="961" t="n">
        <v>4.805184544527916</v>
      </c>
      <c r="F163" s="721" t="n">
        <v>29907460.60724945</v>
      </c>
      <c r="G163" s="961" t="n">
        <v>63.01685022593691</v>
      </c>
      <c r="H163" s="721" t="n">
        <v>17552005.39275055</v>
      </c>
      <c r="I163" s="962" t="n">
        <v>36.98314977406309</v>
      </c>
      <c r="J163" s="718" t="n">
        <v>27923940.64315306</v>
      </c>
      <c r="K163" s="961" t="n">
        <v>72.87856577463241</v>
      </c>
      <c r="L163" s="721" t="n">
        <v>1426268.612994969</v>
      </c>
      <c r="M163" s="961" t="n">
        <v>4.859483625985413</v>
      </c>
      <c r="N163" s="721" t="n">
        <v>29350209.25614803</v>
      </c>
      <c r="O163" s="961" t="n">
        <v>76.60097774552072</v>
      </c>
      <c r="P163" s="721" t="n">
        <v>8965501.743851969</v>
      </c>
      <c r="Q163" s="962" t="n">
        <v>23.39902225447928</v>
      </c>
      <c r="R163" s="718" t="n">
        <v>618718.6581043671</v>
      </c>
      <c r="S163" s="961" t="n">
        <v>40.45980743781247</v>
      </c>
      <c r="T163" s="721" t="n">
        <v>169311.0013656549</v>
      </c>
      <c r="U163" s="961" t="n">
        <v>21.48535900025928</v>
      </c>
      <c r="V163" s="721" t="n">
        <v>788029.659470022</v>
      </c>
      <c r="W163" s="961" t="n">
        <v>51.53154484645237</v>
      </c>
      <c r="X163" s="721" t="n">
        <v>741188.3405299783</v>
      </c>
      <c r="Y163" s="962" t="n">
        <v>48.46845515354763</v>
      </c>
      <c r="Z163" s="718" t="n">
        <v>3530532.66054667</v>
      </c>
      <c r="AA163" s="961" t="n">
        <v>67.02023194132627</v>
      </c>
      <c r="AB163" s="721" t="n">
        <v>403158.5421112434</v>
      </c>
      <c r="AC163" s="961" t="n">
        <v>10.24886096394241</v>
      </c>
      <c r="AD163" s="721" t="n">
        <v>3933691.202657913</v>
      </c>
      <c r="AE163" s="961" t="n">
        <v>74.67340544213131</v>
      </c>
      <c r="AF163" s="721" t="n">
        <v>1334169.797342087</v>
      </c>
      <c r="AG163" s="962" t="n">
        <v>25.32659455786869</v>
      </c>
      <c r="AH163" s="718" t="n">
        <v>6322184.920051702</v>
      </c>
      <c r="AI163" s="961" t="n">
        <v>79.6543505481614</v>
      </c>
      <c r="AJ163" s="721" t="n">
        <v>298524.5391626364</v>
      </c>
      <c r="AK163" s="961" t="n">
        <v>4.508950906268306</v>
      </c>
      <c r="AL163" s="721" t="n">
        <v>6620709.459214339</v>
      </c>
      <c r="AM163" s="961" t="n">
        <v>83.4155151756419</v>
      </c>
      <c r="AN163" s="721" t="n">
        <v>1316314.540785662</v>
      </c>
      <c r="AO163" s="962" t="n">
        <v>16.5844848243581</v>
      </c>
      <c r="AP163" s="718" t="n">
        <v>10713422.67439693</v>
      </c>
      <c r="AQ163" s="961" t="n">
        <v>82.07196748381416</v>
      </c>
      <c r="AR163" s="721" t="n">
        <v>353721.2025506102</v>
      </c>
      <c r="AS163" s="961" t="n">
        <v>3.196138104677565</v>
      </c>
      <c r="AT163" s="721" t="n">
        <v>11067143.87694754</v>
      </c>
      <c r="AU163" s="961" t="n">
        <v>84.78170795764491</v>
      </c>
      <c r="AV163" s="721" t="n">
        <v>1986549.123052465</v>
      </c>
      <c r="AW163" s="962" t="n">
        <v>15.21829204235509</v>
      </c>
      <c r="AX163" s="718" t="n">
        <v>6739081.730053402</v>
      </c>
      <c r="AY163" s="961" t="n">
        <v>64.01155148054863</v>
      </c>
      <c r="AZ163" s="721" t="n">
        <v>201553.3278048238</v>
      </c>
      <c r="BA163" s="961" t="n">
        <v>2.903960892982321</v>
      </c>
      <c r="BB163" s="721" t="n">
        <v>6940635.057858225</v>
      </c>
      <c r="BC163" s="961" t="n">
        <v>65.92601723948403</v>
      </c>
      <c r="BD163" s="721" t="n">
        <v>3587279.942141776</v>
      </c>
      <c r="BE163" s="962" t="n">
        <v>34.07398276051597</v>
      </c>
      <c r="BF163" s="718" t="n">
        <v>546411.2893360599</v>
      </c>
      <c r="BG163" s="961" t="n">
        <v>5.975786636191148</v>
      </c>
      <c r="BH163" s="717" t="n">
        <v>10840.0617653565</v>
      </c>
      <c r="BI163" s="963" t="n">
        <v>1.945273303318321</v>
      </c>
      <c r="BJ163" s="721" t="n">
        <v>557251.3511014164</v>
      </c>
      <c r="BK163" s="961" t="n">
        <v>6.094338169618679</v>
      </c>
      <c r="BL163" s="721" t="n">
        <v>8586503.648898583</v>
      </c>
      <c r="BM163" s="962" t="n">
        <v>93.90566183038132</v>
      </c>
    </row>
    <row r="164">
      <c r="A164" s="722" t="inlineStr">
        <is>
          <t>May-Jul 2004</t>
        </is>
      </c>
      <c r="B164" s="721" t="n">
        <v>28464040.82669855</v>
      </c>
      <c r="C164" s="961" t="n">
        <v>59.9389543908223</v>
      </c>
      <c r="D164" s="721" t="n">
        <v>1423071.783021218</v>
      </c>
      <c r="E164" s="961" t="n">
        <v>4.761489681537226</v>
      </c>
      <c r="F164" s="721" t="n">
        <v>29887112.60971977</v>
      </c>
      <c r="G164" s="961" t="n">
        <v>62.9356278152564</v>
      </c>
      <c r="H164" s="721" t="n">
        <v>17601271.39028023</v>
      </c>
      <c r="I164" s="962" t="n">
        <v>37.0643721847436</v>
      </c>
      <c r="J164" s="718" t="n">
        <v>27921998.42161579</v>
      </c>
      <c r="K164" s="961" t="n">
        <v>72.82897527527824</v>
      </c>
      <c r="L164" s="721" t="n">
        <v>1414026.764850563</v>
      </c>
      <c r="M164" s="961" t="n">
        <v>4.820103459356514</v>
      </c>
      <c r="N164" s="721" t="n">
        <v>29336025.18646635</v>
      </c>
      <c r="O164" s="961" t="n">
        <v>76.5171826428483</v>
      </c>
      <c r="P164" s="721" t="n">
        <v>9003108.813533645</v>
      </c>
      <c r="Q164" s="962" t="n">
        <v>23.4828173571517</v>
      </c>
      <c r="R164" s="718" t="n">
        <v>626066.6211192016</v>
      </c>
      <c r="S164" s="961" t="n">
        <v>40.89057651662434</v>
      </c>
      <c r="T164" s="721" t="n">
        <v>173697.8737793512</v>
      </c>
      <c r="U164" s="961" t="n">
        <v>21.71862778196776</v>
      </c>
      <c r="V164" s="721" t="n">
        <v>799764.4948985528</v>
      </c>
      <c r="W164" s="961" t="n">
        <v>52.23538545381442</v>
      </c>
      <c r="X164" s="721" t="n">
        <v>731313.505101447</v>
      </c>
      <c r="Y164" s="962" t="n">
        <v>47.76461454618558</v>
      </c>
      <c r="Z164" s="718" t="n">
        <v>3522722.961528438</v>
      </c>
      <c r="AA164" s="961" t="n">
        <v>66.74206533068032</v>
      </c>
      <c r="AB164" s="721" t="n">
        <v>401674.429673933</v>
      </c>
      <c r="AC164" s="961" t="n">
        <v>10.23531486832598</v>
      </c>
      <c r="AD164" s="721" t="n">
        <v>3924397.391202371</v>
      </c>
      <c r="AE164" s="961" t="n">
        <v>74.35225248412303</v>
      </c>
      <c r="AF164" s="721" t="n">
        <v>1353717.608797629</v>
      </c>
      <c r="AG164" s="962" t="n">
        <v>25.64774751587697</v>
      </c>
      <c r="AH164" s="718" t="n">
        <v>6315387.242845161</v>
      </c>
      <c r="AI164" s="961" t="n">
        <v>79.66041947178807</v>
      </c>
      <c r="AJ164" s="721" t="n">
        <v>296491.3586637351</v>
      </c>
      <c r="AK164" s="961" t="n">
        <v>4.484222662468013</v>
      </c>
      <c r="AL164" s="721" t="n">
        <v>6611878.601508897</v>
      </c>
      <c r="AM164" s="961" t="n">
        <v>83.40027343366057</v>
      </c>
      <c r="AN164" s="721" t="n">
        <v>1316007.398491104</v>
      </c>
      <c r="AO164" s="962" t="n">
        <v>16.59972656633943</v>
      </c>
      <c r="AP164" s="718" t="n">
        <v>10712485.5681798</v>
      </c>
      <c r="AQ164" s="961" t="n">
        <v>81.98631757053381</v>
      </c>
      <c r="AR164" s="721" t="n">
        <v>337611.2031298662</v>
      </c>
      <c r="AS164" s="961" t="n">
        <v>3.05527824884245</v>
      </c>
      <c r="AT164" s="721" t="n">
        <v>11050096.77130967</v>
      </c>
      <c r="AU164" s="961" t="n">
        <v>84.57017162933356</v>
      </c>
      <c r="AV164" s="721" t="n">
        <v>2016090.228690329</v>
      </c>
      <c r="AW164" s="962" t="n">
        <v>15.42982837066644</v>
      </c>
      <c r="AX164" s="718" t="n">
        <v>6745336.027943185</v>
      </c>
      <c r="AY164" s="961" t="n">
        <v>64.0225943220168</v>
      </c>
      <c r="AZ164" s="721" t="n">
        <v>204551.8996036774</v>
      </c>
      <c r="BA164" s="961" t="n">
        <v>2.94324026137036</v>
      </c>
      <c r="BB164" s="721" t="n">
        <v>6949887.927546863</v>
      </c>
      <c r="BC164" s="961" t="n">
        <v>65.96407555169505</v>
      </c>
      <c r="BD164" s="721" t="n">
        <v>3585980.072453137</v>
      </c>
      <c r="BE164" s="962" t="n">
        <v>34.03592444830495</v>
      </c>
      <c r="BF164" s="718" t="n">
        <v>542042.4050827601</v>
      </c>
      <c r="BG164" s="961" t="n">
        <v>5.924446321641229</v>
      </c>
      <c r="BH164" s="717" t="n">
        <v>9045.018170655076</v>
      </c>
      <c r="BI164" s="963" t="n">
        <v>1.641303682318978</v>
      </c>
      <c r="BJ164" s="721" t="n">
        <v>551087.4232534153</v>
      </c>
      <c r="BK164" s="961" t="n">
        <v>6.023307082585078</v>
      </c>
      <c r="BL164" s="721" t="n">
        <v>8598162.576746585</v>
      </c>
      <c r="BM164" s="962" t="n">
        <v>93.97669291741492</v>
      </c>
    </row>
    <row r="165">
      <c r="A165" s="722" t="inlineStr">
        <is>
          <t>Jun-Aug 2004</t>
        </is>
      </c>
      <c r="B165" s="721" t="n">
        <v>28480156.65390276</v>
      </c>
      <c r="C165" s="961" t="n">
        <v>59.92150211502543</v>
      </c>
      <c r="D165" s="721" t="n">
        <v>1404859.710927624</v>
      </c>
      <c r="E165" s="961" t="n">
        <v>4.700883191019117</v>
      </c>
      <c r="F165" s="721" t="n">
        <v>29885016.36483039</v>
      </c>
      <c r="G165" s="961" t="n">
        <v>62.87729007513583</v>
      </c>
      <c r="H165" s="721" t="n">
        <v>17644093.63516962</v>
      </c>
      <c r="I165" s="962" t="n">
        <v>37.12270992486417</v>
      </c>
      <c r="J165" s="718" t="n">
        <v>27943037.91786674</v>
      </c>
      <c r="K165" s="961" t="n">
        <v>72.81738103644074</v>
      </c>
      <c r="L165" s="721" t="n">
        <v>1395264.795880674</v>
      </c>
      <c r="M165" s="961" t="n">
        <v>4.755778851606429</v>
      </c>
      <c r="N165" s="721" t="n">
        <v>29338302.71374741</v>
      </c>
      <c r="O165" s="961" t="n">
        <v>76.45333245256832</v>
      </c>
      <c r="P165" s="721" t="n">
        <v>9035829.286252595</v>
      </c>
      <c r="Q165" s="962" t="n">
        <v>23.54666754743168</v>
      </c>
      <c r="R165" s="718" t="n">
        <v>633135.3060556946</v>
      </c>
      <c r="S165" s="961" t="n">
        <v>41.3247803046085</v>
      </c>
      <c r="T165" s="721" t="n">
        <v>173450.0126484843</v>
      </c>
      <c r="U165" s="961" t="n">
        <v>21.50423626940555</v>
      </c>
      <c r="V165" s="721" t="n">
        <v>806585.3187041788</v>
      </c>
      <c r="W165" s="961" t="n">
        <v>52.64587328105933</v>
      </c>
      <c r="X165" s="721" t="n">
        <v>725510.6812958214</v>
      </c>
      <c r="Y165" s="962" t="n">
        <v>47.35412671894067</v>
      </c>
      <c r="Z165" s="718" t="n">
        <v>3520138.696897883</v>
      </c>
      <c r="AA165" s="961" t="n">
        <v>66.57961278100186</v>
      </c>
      <c r="AB165" s="721" t="n">
        <v>406257.8571864358</v>
      </c>
      <c r="AC165" s="961" t="n">
        <v>10.34683714674306</v>
      </c>
      <c r="AD165" s="721" t="n">
        <v>3926396.554084319</v>
      </c>
      <c r="AE165" s="961" t="n">
        <v>74.263540361625</v>
      </c>
      <c r="AF165" s="721" t="n">
        <v>1360715.445915683</v>
      </c>
      <c r="AG165" s="962" t="n">
        <v>25.736459638375</v>
      </c>
      <c r="AH165" s="718" t="n">
        <v>6313684.669563752</v>
      </c>
      <c r="AI165" s="961" t="n">
        <v>79.61721136138803</v>
      </c>
      <c r="AJ165" s="721" t="n">
        <v>297004.3585619313</v>
      </c>
      <c r="AK165" s="961" t="n">
        <v>4.492789742465626</v>
      </c>
      <c r="AL165" s="721" t="n">
        <v>6610689.028125683</v>
      </c>
      <c r="AM165" s="961" t="n">
        <v>83.36251383188862</v>
      </c>
      <c r="AN165" s="721" t="n">
        <v>1319360.971874319</v>
      </c>
      <c r="AO165" s="962" t="n">
        <v>16.63748616811138</v>
      </c>
      <c r="AP165" s="718" t="n">
        <v>10731022.70552405</v>
      </c>
      <c r="AQ165" s="961" t="n">
        <v>82.04192841720462</v>
      </c>
      <c r="AR165" s="721" t="n">
        <v>328958.6828480542</v>
      </c>
      <c r="AS165" s="961" t="n">
        <v>2.974314976640959</v>
      </c>
      <c r="AT165" s="721" t="n">
        <v>11059981.38837211</v>
      </c>
      <c r="AU165" s="961" t="n">
        <v>84.55691747752458</v>
      </c>
      <c r="AV165" s="721" t="n">
        <v>2019943.611627895</v>
      </c>
      <c r="AW165" s="962" t="n">
        <v>15.44308252247542</v>
      </c>
      <c r="AX165" s="718" t="n">
        <v>6745056.539825355</v>
      </c>
      <c r="AY165" s="961" t="n">
        <v>63.96480950097867</v>
      </c>
      <c r="AZ165" s="721" t="n">
        <v>189593.8846357687</v>
      </c>
      <c r="BA165" s="961" t="n">
        <v>2.734007816270013</v>
      </c>
      <c r="BB165" s="721" t="n">
        <v>6934650.424461123</v>
      </c>
      <c r="BC165" s="961" t="n">
        <v>65.7627687384844</v>
      </c>
      <c r="BD165" s="721" t="n">
        <v>3610298.575538878</v>
      </c>
      <c r="BE165" s="962" t="n">
        <v>34.2372312615156</v>
      </c>
      <c r="BF165" s="718" t="n">
        <v>537118.7360360289</v>
      </c>
      <c r="BG165" s="961" t="n">
        <v>5.866958238851354</v>
      </c>
      <c r="BH165" s="717" t="n">
        <v>9594.915046949751</v>
      </c>
      <c r="BI165" s="963" t="n">
        <v>1.75501654804911</v>
      </c>
      <c r="BJ165" s="721" t="n">
        <v>546713.6510829787</v>
      </c>
      <c r="BK165" s="961" t="n">
        <v>5.971763679639412</v>
      </c>
      <c r="BL165" s="721" t="n">
        <v>8608264.348917022</v>
      </c>
      <c r="BM165" s="962" t="n">
        <v>94.02823632036059</v>
      </c>
    </row>
    <row r="166">
      <c r="A166" s="722" t="inlineStr">
        <is>
          <t>Jul-Sep 2004</t>
        </is>
      </c>
      <c r="B166" s="721" t="n">
        <v>28518043.80946953</v>
      </c>
      <c r="C166" s="961" t="n">
        <v>59.95024379049251</v>
      </c>
      <c r="D166" s="721" t="n">
        <v>1401336.63261533</v>
      </c>
      <c r="E166" s="961" t="n">
        <v>4.683708726281636</v>
      </c>
      <c r="F166" s="721" t="n">
        <v>29919380.44208486</v>
      </c>
      <c r="G166" s="961" t="n">
        <v>62.89611459843134</v>
      </c>
      <c r="H166" s="721" t="n">
        <v>17650140.55791514</v>
      </c>
      <c r="I166" s="962" t="n">
        <v>37.10388540156866</v>
      </c>
      <c r="J166" s="718" t="n">
        <v>27987483.25415454</v>
      </c>
      <c r="K166" s="961" t="n">
        <v>72.86720714962279</v>
      </c>
      <c r="L166" s="721" t="n">
        <v>1392033.516234675</v>
      </c>
      <c r="M166" s="961" t="n">
        <v>4.738108959088348</v>
      </c>
      <c r="N166" s="721" t="n">
        <v>29379516.77038922</v>
      </c>
      <c r="O166" s="961" t="n">
        <v>76.49145566334484</v>
      </c>
      <c r="P166" s="721" t="n">
        <v>9029370.22961078</v>
      </c>
      <c r="Q166" s="962" t="n">
        <v>23.50854433665516</v>
      </c>
      <c r="R166" s="718" t="n">
        <v>637577.6974889687</v>
      </c>
      <c r="S166" s="961" t="n">
        <v>41.58911036169759</v>
      </c>
      <c r="T166" s="721" t="n">
        <v>180631.1158374401</v>
      </c>
      <c r="U166" s="961" t="n">
        <v>22.0764079896779</v>
      </c>
      <c r="V166" s="721" t="n">
        <v>818208.8133264089</v>
      </c>
      <c r="W166" s="961" t="n">
        <v>53.37165457694573</v>
      </c>
      <c r="X166" s="721" t="n">
        <v>714831.1866735911</v>
      </c>
      <c r="Y166" s="962" t="n">
        <v>46.62834542305427</v>
      </c>
      <c r="Z166" s="718" t="n">
        <v>3515393.179281308</v>
      </c>
      <c r="AA166" s="961" t="n">
        <v>66.37749292363473</v>
      </c>
      <c r="AB166" s="721" t="n">
        <v>406869.3012623275</v>
      </c>
      <c r="AC166" s="961" t="n">
        <v>10.37333180225956</v>
      </c>
      <c r="AD166" s="721" t="n">
        <v>3922262.480543636</v>
      </c>
      <c r="AE166" s="961" t="n">
        <v>74.05998042590204</v>
      </c>
      <c r="AF166" s="721" t="n">
        <v>1373799.519456364</v>
      </c>
      <c r="AG166" s="962" t="n">
        <v>25.94001957409796</v>
      </c>
      <c r="AH166" s="718" t="n">
        <v>6315021.792706739</v>
      </c>
      <c r="AI166" s="961" t="n">
        <v>79.61380306584245</v>
      </c>
      <c r="AJ166" s="721" t="n">
        <v>289881.9653465208</v>
      </c>
      <c r="AK166" s="961" t="n">
        <v>4.388890072668691</v>
      </c>
      <c r="AL166" s="721" t="n">
        <v>6604903.75805326</v>
      </c>
      <c r="AM166" s="961" t="n">
        <v>83.26835984474239</v>
      </c>
      <c r="AN166" s="721" t="n">
        <v>1327165.24194674</v>
      </c>
      <c r="AO166" s="962" t="n">
        <v>16.73164015525761</v>
      </c>
      <c r="AP166" s="718" t="n">
        <v>10771916.61412311</v>
      </c>
      <c r="AQ166" s="961" t="n">
        <v>82.26787223883157</v>
      </c>
      <c r="AR166" s="721" t="n">
        <v>320758.536912082</v>
      </c>
      <c r="AS166" s="961" t="n">
        <v>2.891624721221084</v>
      </c>
      <c r="AT166" s="721" t="n">
        <v>11092675.1510352</v>
      </c>
      <c r="AU166" s="961" t="n">
        <v>84.71758692559402</v>
      </c>
      <c r="AV166" s="721" t="n">
        <v>2001034.848964803</v>
      </c>
      <c r="AW166" s="962" t="n">
        <v>15.28241307440598</v>
      </c>
      <c r="AX166" s="718" t="n">
        <v>6747573.970554413</v>
      </c>
      <c r="AY166" s="961" t="n">
        <v>63.93377046170349</v>
      </c>
      <c r="AZ166" s="721" t="n">
        <v>193892.5968763045</v>
      </c>
      <c r="BA166" s="961" t="n">
        <v>2.793251181040709</v>
      </c>
      <c r="BB166" s="721" t="n">
        <v>6941466.567430718</v>
      </c>
      <c r="BC166" s="961" t="n">
        <v>65.77091738843733</v>
      </c>
      <c r="BD166" s="721" t="n">
        <v>3612539.432569282</v>
      </c>
      <c r="BE166" s="962" t="n">
        <v>34.22908261156267</v>
      </c>
      <c r="BF166" s="718" t="n">
        <v>530560.5553149881</v>
      </c>
      <c r="BG166" s="961" t="n">
        <v>5.791744930700082</v>
      </c>
      <c r="BH166" s="717" t="n">
        <v>9303.116380655039</v>
      </c>
      <c r="BI166" s="963" t="n">
        <v>1.723234377196586</v>
      </c>
      <c r="BJ166" s="721" t="n">
        <v>539863.6716956432</v>
      </c>
      <c r="BK166" s="961" t="n">
        <v>5.893300307551238</v>
      </c>
      <c r="BL166" s="721" t="n">
        <v>8620770.328304356</v>
      </c>
      <c r="BM166" s="962" t="n">
        <v>94.10669969244876</v>
      </c>
    </row>
    <row r="167">
      <c r="A167" s="722" t="inlineStr">
        <is>
          <t>Aug-Oct 2004</t>
        </is>
      </c>
      <c r="B167" s="721" t="n">
        <v>28544478.22129467</v>
      </c>
      <c r="C167" s="961" t="n">
        <v>59.95505383145353</v>
      </c>
      <c r="D167" s="721" t="n">
        <v>1396635.829342508</v>
      </c>
      <c r="E167" s="961" t="n">
        <v>4.664608761652897</v>
      </c>
      <c r="F167" s="721" t="n">
        <v>29941114.05063718</v>
      </c>
      <c r="G167" s="961" t="n">
        <v>62.88855906780775</v>
      </c>
      <c r="H167" s="721" t="n">
        <v>17668680.94936282</v>
      </c>
      <c r="I167" s="962" t="n">
        <v>37.11144093219225</v>
      </c>
      <c r="J167" s="718" t="n">
        <v>28012957.30337664</v>
      </c>
      <c r="K167" s="961" t="n">
        <v>72.86783558521287</v>
      </c>
      <c r="L167" s="721" t="n">
        <v>1386618.904000871</v>
      </c>
      <c r="M167" s="961" t="n">
        <v>4.716458816344822</v>
      </c>
      <c r="N167" s="721" t="n">
        <v>29399576.20737752</v>
      </c>
      <c r="O167" s="961" t="n">
        <v>76.47473496473336</v>
      </c>
      <c r="P167" s="721" t="n">
        <v>9043938.792622482</v>
      </c>
      <c r="Q167" s="962" t="n">
        <v>23.52526503526664</v>
      </c>
      <c r="R167" s="718" t="n">
        <v>642011.3851520831</v>
      </c>
      <c r="S167" s="961" t="n">
        <v>41.85178376388732</v>
      </c>
      <c r="T167" s="721" t="n">
        <v>171631.8673449229</v>
      </c>
      <c r="U167" s="961" t="n">
        <v>21.09424085042166</v>
      </c>
      <c r="V167" s="721" t="n">
        <v>813643.252497006</v>
      </c>
      <c r="W167" s="961" t="n">
        <v>53.04021432016216</v>
      </c>
      <c r="X167" s="721" t="n">
        <v>720368.747502994</v>
      </c>
      <c r="Y167" s="962" t="n">
        <v>46.95978567983784</v>
      </c>
      <c r="Z167" s="718" t="n">
        <v>3518427.035927896</v>
      </c>
      <c r="AA167" s="961" t="n">
        <v>66.32227196386037</v>
      </c>
      <c r="AB167" s="721" t="n">
        <v>405090.5578249978</v>
      </c>
      <c r="AC167" s="961" t="n">
        <v>10.32467799991496</v>
      </c>
      <c r="AD167" s="721" t="n">
        <v>3923517.593752894</v>
      </c>
      <c r="AE167" s="961" t="n">
        <v>73.95822003716638</v>
      </c>
      <c r="AF167" s="721" t="n">
        <v>1381528.406247106</v>
      </c>
      <c r="AG167" s="962" t="n">
        <v>26.04177996283362</v>
      </c>
      <c r="AH167" s="718" t="n">
        <v>6300622.236867404</v>
      </c>
      <c r="AI167" s="961" t="n">
        <v>79.41556717682226</v>
      </c>
      <c r="AJ167" s="721" t="n">
        <v>303765.2422172602</v>
      </c>
      <c r="AK167" s="961" t="n">
        <v>4.599446098207439</v>
      </c>
      <c r="AL167" s="721" t="n">
        <v>6604387.479084663</v>
      </c>
      <c r="AM167" s="961" t="n">
        <v>83.24434600094084</v>
      </c>
      <c r="AN167" s="721" t="n">
        <v>1329349.520915337</v>
      </c>
      <c r="AO167" s="962" t="n">
        <v>16.75565399905916</v>
      </c>
      <c r="AP167" s="718" t="n">
        <v>10784621.4821292</v>
      </c>
      <c r="AQ167" s="961" t="n">
        <v>82.27726345089137</v>
      </c>
      <c r="AR167" s="721" t="n">
        <v>315134.1430339672</v>
      </c>
      <c r="AS167" s="961" t="n">
        <v>2.839108838752787</v>
      </c>
      <c r="AT167" s="721" t="n">
        <v>11099755.62516317</v>
      </c>
      <c r="AU167" s="961" t="n">
        <v>84.68146233276605</v>
      </c>
      <c r="AV167" s="721" t="n">
        <v>2007901.37483683</v>
      </c>
      <c r="AW167" s="962" t="n">
        <v>15.31853766723395</v>
      </c>
      <c r="AX167" s="718" t="n">
        <v>6767275.163300062</v>
      </c>
      <c r="AY167" s="961" t="n">
        <v>64.06546248280505</v>
      </c>
      <c r="AZ167" s="721" t="n">
        <v>190997.0935797233</v>
      </c>
      <c r="BA167" s="961" t="n">
        <v>2.744892503895354</v>
      </c>
      <c r="BB167" s="721" t="n">
        <v>6958272.256879785</v>
      </c>
      <c r="BC167" s="961" t="n">
        <v>65.87362261192408</v>
      </c>
      <c r="BD167" s="721" t="n">
        <v>3604790.743120215</v>
      </c>
      <c r="BE167" s="962" t="n">
        <v>34.12637738807592</v>
      </c>
      <c r="BF167" s="718" t="n">
        <v>531520.9179180232</v>
      </c>
      <c r="BG167" s="961" t="n">
        <v>5.798654611445681</v>
      </c>
      <c r="BH167" s="717" t="n">
        <v>10016.92534163706</v>
      </c>
      <c r="BI167" s="963" t="n">
        <v>1.8497184391293</v>
      </c>
      <c r="BJ167" s="721" t="n">
        <v>541537.8432596603</v>
      </c>
      <c r="BK167" s="961" t="n">
        <v>5.907934770262967</v>
      </c>
      <c r="BL167" s="721" t="n">
        <v>8624742.156740339</v>
      </c>
      <c r="BM167" s="962" t="n">
        <v>94.09206522973703</v>
      </c>
    </row>
    <row r="168">
      <c r="A168" s="722" t="inlineStr">
        <is>
          <t>Sep-Nov 2004</t>
        </is>
      </c>
      <c r="B168" s="721" t="n">
        <v>28626955.58351231</v>
      </c>
      <c r="C168" s="961" t="n">
        <v>60.07717429102668</v>
      </c>
      <c r="D168" s="721" t="n">
        <v>1406862.380327134</v>
      </c>
      <c r="E168" s="961" t="n">
        <v>4.684260862275282</v>
      </c>
      <c r="F168" s="721" t="n">
        <v>30033817.96383945</v>
      </c>
      <c r="G168" s="961" t="n">
        <v>63.02964739560931</v>
      </c>
      <c r="H168" s="721" t="n">
        <v>17616485.03616056</v>
      </c>
      <c r="I168" s="962" t="n">
        <v>36.97035260439069</v>
      </c>
      <c r="J168" s="718" t="n">
        <v>28088674.12658567</v>
      </c>
      <c r="K168" s="961" t="n">
        <v>72.99857293030485</v>
      </c>
      <c r="L168" s="721" t="n">
        <v>1393328.088508358</v>
      </c>
      <c r="M168" s="961" t="n">
        <v>4.726029386820307</v>
      </c>
      <c r="N168" s="721" t="n">
        <v>29482002.21509403</v>
      </c>
      <c r="O168" s="961" t="n">
        <v>76.61963961456502</v>
      </c>
      <c r="P168" s="721" t="n">
        <v>8996385.784905974</v>
      </c>
      <c r="Q168" s="962" t="n">
        <v>23.38036038543498</v>
      </c>
      <c r="R168" s="718" t="n">
        <v>633174.4552677699</v>
      </c>
      <c r="S168" s="961" t="n">
        <v>41.24748415814931</v>
      </c>
      <c r="T168" s="721" t="n">
        <v>170359.5925156236</v>
      </c>
      <c r="U168" s="961" t="n">
        <v>21.20129109470505</v>
      </c>
      <c r="V168" s="721" t="n">
        <v>803534.0477833934</v>
      </c>
      <c r="W168" s="961" t="n">
        <v>52.34538069363931</v>
      </c>
      <c r="X168" s="721" t="n">
        <v>731527.9522166066</v>
      </c>
      <c r="Y168" s="962" t="n">
        <v>47.65461930636069</v>
      </c>
      <c r="Z168" s="718" t="n">
        <v>3525947.526182984</v>
      </c>
      <c r="AA168" s="961" t="n">
        <v>66.35170514156184</v>
      </c>
      <c r="AB168" s="721" t="n">
        <v>413283.2921295266</v>
      </c>
      <c r="AC168" s="961" t="n">
        <v>10.49147184288554</v>
      </c>
      <c r="AD168" s="721" t="n">
        <v>3939230.818312511</v>
      </c>
      <c r="AE168" s="961" t="n">
        <v>74.12891990034132</v>
      </c>
      <c r="AF168" s="721" t="n">
        <v>1374796.18168749</v>
      </c>
      <c r="AG168" s="962" t="n">
        <v>25.87108009965868</v>
      </c>
      <c r="AH168" s="718" t="n">
        <v>6328050.560111286</v>
      </c>
      <c r="AI168" s="961" t="n">
        <v>79.73776665865624</v>
      </c>
      <c r="AJ168" s="721" t="n">
        <v>300998.1296056755</v>
      </c>
      <c r="AK168" s="961" t="n">
        <v>4.54059313325887</v>
      </c>
      <c r="AL168" s="721" t="n">
        <v>6629048.689716961</v>
      </c>
      <c r="AM168" s="961" t="n">
        <v>83.53054903218506</v>
      </c>
      <c r="AN168" s="721" t="n">
        <v>1307028.310283039</v>
      </c>
      <c r="AO168" s="962" t="n">
        <v>16.46945096781494</v>
      </c>
      <c r="AP168" s="718" t="n">
        <v>10797377.59390099</v>
      </c>
      <c r="AQ168" s="961" t="n">
        <v>82.28794709231599</v>
      </c>
      <c r="AR168" s="721" t="n">
        <v>315376.6153347269</v>
      </c>
      <c r="AS168" s="961" t="n">
        <v>2.837969862346275</v>
      </c>
      <c r="AT168" s="721" t="n">
        <v>11112754.20923572</v>
      </c>
      <c r="AU168" s="961" t="n">
        <v>84.69146535507238</v>
      </c>
      <c r="AV168" s="721" t="n">
        <v>2008702.790764281</v>
      </c>
      <c r="AW168" s="962" t="n">
        <v>15.30853464492762</v>
      </c>
      <c r="AX168" s="718" t="n">
        <v>6804123.991122637</v>
      </c>
      <c r="AY168" s="961" t="n">
        <v>64.36128679669513</v>
      </c>
      <c r="AZ168" s="721" t="n">
        <v>193310.4589228052</v>
      </c>
      <c r="BA168" s="961" t="n">
        <v>2.762590493742314</v>
      </c>
      <c r="BB168" s="721" t="n">
        <v>6997434.450045442</v>
      </c>
      <c r="BC168" s="961" t="n">
        <v>66.18984105346121</v>
      </c>
      <c r="BD168" s="721" t="n">
        <v>3574330.549954559</v>
      </c>
      <c r="BE168" s="962" t="n">
        <v>33.81015894653879</v>
      </c>
      <c r="BF168" s="718" t="n">
        <v>538281.45692664</v>
      </c>
      <c r="BG168" s="961" t="n">
        <v>5.868801192844024</v>
      </c>
      <c r="BH168" s="717" t="n">
        <v>13534.29181877654</v>
      </c>
      <c r="BI168" s="963" t="n">
        <v>2.45268313736016</v>
      </c>
      <c r="BJ168" s="721" t="n">
        <v>551815.7487454165</v>
      </c>
      <c r="BK168" s="961" t="n">
        <v>6.016363526541802</v>
      </c>
      <c r="BL168" s="721" t="n">
        <v>8620099.251254583</v>
      </c>
      <c r="BM168" s="962" t="n">
        <v>93.9836364734582</v>
      </c>
    </row>
    <row r="169">
      <c r="A169" s="722" t="inlineStr">
        <is>
          <t>Oct-Dec 2004</t>
        </is>
      </c>
      <c r="B169" s="721" t="n">
        <v>28673352.00031693</v>
      </c>
      <c r="C169" s="961" t="n">
        <v>60.12523669120733</v>
      </c>
      <c r="D169" s="721" t="n">
        <v>1423237.352836373</v>
      </c>
      <c r="E169" s="961" t="n">
        <v>4.728899132510033</v>
      </c>
      <c r="F169" s="721" t="n">
        <v>30096589.3531533</v>
      </c>
      <c r="G169" s="961" t="n">
        <v>63.10962730958039</v>
      </c>
      <c r="H169" s="721" t="n">
        <v>17592789.64684671</v>
      </c>
      <c r="I169" s="962" t="n">
        <v>36.89037269041961</v>
      </c>
      <c r="J169" s="718" t="n">
        <v>28129493.65775486</v>
      </c>
      <c r="K169" s="961" t="n">
        <v>73.04107960282404</v>
      </c>
      <c r="L169" s="721" t="n">
        <v>1408651.323996646</v>
      </c>
      <c r="M169" s="961" t="n">
        <v>4.768922777198441</v>
      </c>
      <c r="N169" s="721" t="n">
        <v>29538144.98175151</v>
      </c>
      <c r="O169" s="961" t="n">
        <v>76.69878545208297</v>
      </c>
      <c r="P169" s="721" t="n">
        <v>8973736.018248493</v>
      </c>
      <c r="Q169" s="962" t="n">
        <v>23.30121454791703</v>
      </c>
      <c r="R169" s="718" t="n">
        <v>629409.7062496683</v>
      </c>
      <c r="S169" s="961" t="n">
        <v>40.97887519147389</v>
      </c>
      <c r="T169" s="721" t="n">
        <v>166180.9670163435</v>
      </c>
      <c r="U169" s="961" t="n">
        <v>20.88774700363784</v>
      </c>
      <c r="V169" s="721" t="n">
        <v>795590.6732660118</v>
      </c>
      <c r="W169" s="961" t="n">
        <v>51.79839233419155</v>
      </c>
      <c r="X169" s="721" t="n">
        <v>740346.3267339882</v>
      </c>
      <c r="Y169" s="962" t="n">
        <v>48.20160766580845</v>
      </c>
      <c r="Z169" s="718" t="n">
        <v>3538498.116856978</v>
      </c>
      <c r="AA169" s="961" t="n">
        <v>66.47757199123737</v>
      </c>
      <c r="AB169" s="721" t="n">
        <v>428218.7827691055</v>
      </c>
      <c r="AC169" s="961" t="n">
        <v>10.79529478923668</v>
      </c>
      <c r="AD169" s="721" t="n">
        <v>3966716.899626084</v>
      </c>
      <c r="AE169" s="961" t="n">
        <v>74.52249501208627</v>
      </c>
      <c r="AF169" s="721" t="n">
        <v>1356128.100373917</v>
      </c>
      <c r="AG169" s="962" t="n">
        <v>25.47750498791373</v>
      </c>
      <c r="AH169" s="718" t="n">
        <v>6341112.305943439</v>
      </c>
      <c r="AI169" s="961" t="n">
        <v>79.88378200168053</v>
      </c>
      <c r="AJ169" s="721" t="n">
        <v>303637.6028319874</v>
      </c>
      <c r="AK169" s="961" t="n">
        <v>4.56958662102522</v>
      </c>
      <c r="AL169" s="721" t="n">
        <v>6644749.908775426</v>
      </c>
      <c r="AM169" s="961" t="n">
        <v>83.70893426233498</v>
      </c>
      <c r="AN169" s="721" t="n">
        <v>1293172.091224575</v>
      </c>
      <c r="AO169" s="962" t="n">
        <v>16.29106573766502</v>
      </c>
      <c r="AP169" s="718" t="n">
        <v>10811333.0870287</v>
      </c>
      <c r="AQ169" s="961" t="n">
        <v>82.30880455552902</v>
      </c>
      <c r="AR169" s="721" t="n">
        <v>315008.9753796608</v>
      </c>
      <c r="AS169" s="961" t="n">
        <v>2.831199810438646</v>
      </c>
      <c r="AT169" s="721" t="n">
        <v>11126342.06240836</v>
      </c>
      <c r="AU169" s="961" t="n">
        <v>84.70702982331493</v>
      </c>
      <c r="AV169" s="721" t="n">
        <v>2008744.937591638</v>
      </c>
      <c r="AW169" s="962" t="n">
        <v>15.29297017668507</v>
      </c>
      <c r="AX169" s="718" t="n">
        <v>6809140.441676078</v>
      </c>
      <c r="AY169" s="961" t="n">
        <v>64.35805783954652</v>
      </c>
      <c r="AZ169" s="721" t="n">
        <v>195604.9959995486</v>
      </c>
      <c r="BA169" s="961" t="n">
        <v>2.792464019427034</v>
      </c>
      <c r="BB169" s="721" t="n">
        <v>7004745.437675627</v>
      </c>
      <c r="BC169" s="961" t="n">
        <v>66.20686060019931</v>
      </c>
      <c r="BD169" s="721" t="n">
        <v>3575344.562324374</v>
      </c>
      <c r="BE169" s="962" t="n">
        <v>33.79313939980069</v>
      </c>
      <c r="BF169" s="718" t="n">
        <v>543858.3425620588</v>
      </c>
      <c r="BG169" s="961" t="n">
        <v>5.925997941509317</v>
      </c>
      <c r="BH169" s="717" t="n">
        <v>14586.02883972728</v>
      </c>
      <c r="BI169" s="963" t="n">
        <v>2.611903635650222</v>
      </c>
      <c r="BJ169" s="721" t="n">
        <v>558444.3714017861</v>
      </c>
      <c r="BK169" s="961" t="n">
        <v>6.084930461458953</v>
      </c>
      <c r="BL169" s="721" t="n">
        <v>8619053.628598215</v>
      </c>
      <c r="BM169" s="962" t="n">
        <v>93.91506953854105</v>
      </c>
    </row>
    <row r="170">
      <c r="A170" s="722" t="inlineStr">
        <is>
          <t>Nov-Jan 2005</t>
        </is>
      </c>
      <c r="B170" s="721" t="n">
        <v>28726332.22191159</v>
      </c>
      <c r="C170" s="961" t="n">
        <v>60.1845545204698</v>
      </c>
      <c r="D170" s="721" t="n">
        <v>1425325.767538212</v>
      </c>
      <c r="E170" s="961" t="n">
        <v>4.727188694024521</v>
      </c>
      <c r="F170" s="721" t="n">
        <v>30151657.9894498</v>
      </c>
      <c r="G170" s="961" t="n">
        <v>63.17075532407957</v>
      </c>
      <c r="H170" s="721" t="n">
        <v>17578748.0105502</v>
      </c>
      <c r="I170" s="962" t="n">
        <v>36.82924467592043</v>
      </c>
      <c r="J170" s="718" t="n">
        <v>28178562.66573203</v>
      </c>
      <c r="K170" s="961" t="n">
        <v>73.10160119540973</v>
      </c>
      <c r="L170" s="721" t="n">
        <v>1410412.225614176</v>
      </c>
      <c r="M170" s="961" t="n">
        <v>4.766681612976982</v>
      </c>
      <c r="N170" s="721" t="n">
        <v>29588974.89134621</v>
      </c>
      <c r="O170" s="961" t="n">
        <v>76.76053132825719</v>
      </c>
      <c r="P170" s="721" t="n">
        <v>8958146.108653791</v>
      </c>
      <c r="Q170" s="962" t="n">
        <v>23.23946867174281</v>
      </c>
      <c r="R170" s="718" t="n">
        <v>631074.1739339186</v>
      </c>
      <c r="S170" s="961" t="n">
        <v>41.06168574740848</v>
      </c>
      <c r="T170" s="721" t="n">
        <v>171864.7429015398</v>
      </c>
      <c r="U170" s="961" t="n">
        <v>21.40446045122496</v>
      </c>
      <c r="V170" s="721" t="n">
        <v>802938.9168354583</v>
      </c>
      <c r="W170" s="961" t="n">
        <v>52.24429526554277</v>
      </c>
      <c r="X170" s="721" t="n">
        <v>733954.0831645419</v>
      </c>
      <c r="Y170" s="962" t="n">
        <v>47.75570473445723</v>
      </c>
      <c r="Z170" s="718" t="n">
        <v>3540322.639168725</v>
      </c>
      <c r="AA170" s="961" t="n">
        <v>66.3986700314732</v>
      </c>
      <c r="AB170" s="721" t="n">
        <v>423288.3989964408</v>
      </c>
      <c r="AC170" s="961" t="n">
        <v>10.6793627053877</v>
      </c>
      <c r="AD170" s="721" t="n">
        <v>3963611.038165166</v>
      </c>
      <c r="AE170" s="961" t="n">
        <v>74.33743426221419</v>
      </c>
      <c r="AF170" s="721" t="n">
        <v>1368306.961834834</v>
      </c>
      <c r="AG170" s="962" t="n">
        <v>25.66256573778581</v>
      </c>
      <c r="AH170" s="718" t="n">
        <v>6366272.850617711</v>
      </c>
      <c r="AI170" s="961" t="n">
        <v>80.17953666397537</v>
      </c>
      <c r="AJ170" s="721" t="n">
        <v>297187.4887948356</v>
      </c>
      <c r="AK170" s="961" t="n">
        <v>4.45995734434034</v>
      </c>
      <c r="AL170" s="721" t="n">
        <v>6663460.339412546</v>
      </c>
      <c r="AM170" s="961" t="n">
        <v>83.92244176921105</v>
      </c>
      <c r="AN170" s="721" t="n">
        <v>1276561.660587454</v>
      </c>
      <c r="AO170" s="962" t="n">
        <v>16.07755823078895</v>
      </c>
      <c r="AP170" s="718" t="n">
        <v>10818285.27104904</v>
      </c>
      <c r="AQ170" s="961" t="n">
        <v>82.27735141031462</v>
      </c>
      <c r="AR170" s="721" t="n">
        <v>322661.8446448131</v>
      </c>
      <c r="AS170" s="961" t="n">
        <v>2.896179663130175</v>
      </c>
      <c r="AT170" s="721" t="n">
        <v>11140947.11569385</v>
      </c>
      <c r="AU170" s="961" t="n">
        <v>84.73132274804469</v>
      </c>
      <c r="AV170" s="721" t="n">
        <v>2007610.884306149</v>
      </c>
      <c r="AW170" s="962" t="n">
        <v>15.26867725195531</v>
      </c>
      <c r="AX170" s="718" t="n">
        <v>6822607.730962642</v>
      </c>
      <c r="AY170" s="961" t="n">
        <v>64.42664478662479</v>
      </c>
      <c r="AZ170" s="721" t="n">
        <v>195409.7502765466</v>
      </c>
      <c r="BA170" s="961" t="n">
        <v>2.78440101921836</v>
      </c>
      <c r="BB170" s="721" t="n">
        <v>7018017.481239188</v>
      </c>
      <c r="BC170" s="961" t="n">
        <v>66.2719208255469</v>
      </c>
      <c r="BD170" s="721" t="n">
        <v>3571712.518760812</v>
      </c>
      <c r="BE170" s="962" t="n">
        <v>33.7280791744531</v>
      </c>
      <c r="BF170" s="718" t="n">
        <v>547769.5561795558</v>
      </c>
      <c r="BG170" s="961" t="n">
        <v>5.964854147285593</v>
      </c>
      <c r="BH170" s="717" t="n">
        <v>14913.54192403641</v>
      </c>
      <c r="BI170" s="963" t="n">
        <v>2.650433605398747</v>
      </c>
      <c r="BJ170" s="721" t="n">
        <v>562683.0981035922</v>
      </c>
      <c r="BK170" s="961" t="n">
        <v>6.1272529177042</v>
      </c>
      <c r="BL170" s="721" t="n">
        <v>8620601.901896406</v>
      </c>
      <c r="BM170" s="962" t="n">
        <v>93.8727470822958</v>
      </c>
    </row>
    <row r="171">
      <c r="A171" s="722" t="inlineStr">
        <is>
          <t>Dec-Feb 2005</t>
        </is>
      </c>
      <c r="B171" s="721" t="n">
        <v>28793883.89666972</v>
      </c>
      <c r="C171" s="961" t="n">
        <v>60.27532646057669</v>
      </c>
      <c r="D171" s="721" t="n">
        <v>1446631.098966797</v>
      </c>
      <c r="E171" s="961" t="n">
        <v>4.783751530605663</v>
      </c>
      <c r="F171" s="721" t="n">
        <v>30240514.99563652</v>
      </c>
      <c r="G171" s="961" t="n">
        <v>63.30361406745738</v>
      </c>
      <c r="H171" s="721" t="n">
        <v>17530083.00436348</v>
      </c>
      <c r="I171" s="962" t="n">
        <v>36.69638593254262</v>
      </c>
      <c r="J171" s="718" t="n">
        <v>28232014.01572102</v>
      </c>
      <c r="K171" s="961" t="n">
        <v>73.17462427970003</v>
      </c>
      <c r="L171" s="721" t="n">
        <v>1433087.300702028</v>
      </c>
      <c r="M171" s="961" t="n">
        <v>4.830886250533886</v>
      </c>
      <c r="N171" s="721" t="n">
        <v>29665101.31642305</v>
      </c>
      <c r="O171" s="961" t="n">
        <v>76.88904666311502</v>
      </c>
      <c r="P171" s="721" t="n">
        <v>8916598.683576949</v>
      </c>
      <c r="Q171" s="962" t="n">
        <v>23.11095333688498</v>
      </c>
      <c r="R171" s="718" t="n">
        <v>629548.2765635028</v>
      </c>
      <c r="S171" s="961" t="n">
        <v>40.93499387898105</v>
      </c>
      <c r="T171" s="721" t="n">
        <v>172921.5938274797</v>
      </c>
      <c r="U171" s="961" t="n">
        <v>21.54867119724111</v>
      </c>
      <c r="V171" s="721" t="n">
        <v>802469.8703909826</v>
      </c>
      <c r="W171" s="961" t="n">
        <v>52.17884069484555</v>
      </c>
      <c r="X171" s="721" t="n">
        <v>735452.1296090173</v>
      </c>
      <c r="Y171" s="962" t="n">
        <v>47.82115930515445</v>
      </c>
      <c r="Z171" s="718" t="n">
        <v>3546031.97564503</v>
      </c>
      <c r="AA171" s="961" t="n">
        <v>66.39474852691548</v>
      </c>
      <c r="AB171" s="721" t="n">
        <v>432338.3432635643</v>
      </c>
      <c r="AC171" s="961" t="n">
        <v>10.86722221932748</v>
      </c>
      <c r="AD171" s="721" t="n">
        <v>3978370.318908594</v>
      </c>
      <c r="AE171" s="961" t="n">
        <v>74.48971094594614</v>
      </c>
      <c r="AF171" s="721" t="n">
        <v>1362461.681091405</v>
      </c>
      <c r="AG171" s="962" t="n">
        <v>25.51028905405386</v>
      </c>
      <c r="AH171" s="718" t="n">
        <v>6388269.438962059</v>
      </c>
      <c r="AI171" s="961" t="n">
        <v>80.43400093124819</v>
      </c>
      <c r="AJ171" s="721" t="n">
        <v>295763.7046611487</v>
      </c>
      <c r="AK171" s="961" t="n">
        <v>4.424928756424811</v>
      </c>
      <c r="AL171" s="721" t="n">
        <v>6684033.143623209</v>
      </c>
      <c r="AM171" s="961" t="n">
        <v>84.15792934776933</v>
      </c>
      <c r="AN171" s="721" t="n">
        <v>1258216.856376792</v>
      </c>
      <c r="AO171" s="962" t="n">
        <v>15.84207065223067</v>
      </c>
      <c r="AP171" s="718" t="n">
        <v>10831720.5131768</v>
      </c>
      <c r="AQ171" s="961" t="n">
        <v>82.29261121509485</v>
      </c>
      <c r="AR171" s="721" t="n">
        <v>331149.4035796251</v>
      </c>
      <c r="AS171" s="961" t="n">
        <v>2.966525687829985</v>
      </c>
      <c r="AT171" s="721" t="n">
        <v>11162869.91675643</v>
      </c>
      <c r="AU171" s="961" t="n">
        <v>84.80847645457713</v>
      </c>
      <c r="AV171" s="721" t="n">
        <v>1999576.083243572</v>
      </c>
      <c r="AW171" s="962" t="n">
        <v>15.19152354542287</v>
      </c>
      <c r="AX171" s="718" t="n">
        <v>6836443.811373625</v>
      </c>
      <c r="AY171" s="961" t="n">
        <v>64.5054024143007</v>
      </c>
      <c r="AZ171" s="721" t="n">
        <v>200914.2553702102</v>
      </c>
      <c r="BA171" s="961" t="n">
        <v>2.854967069526599</v>
      </c>
      <c r="BB171" s="721" t="n">
        <v>7037358.066743836</v>
      </c>
      <c r="BC171" s="961" t="n">
        <v>66.40113289216461</v>
      </c>
      <c r="BD171" s="721" t="n">
        <v>3560891.933256163</v>
      </c>
      <c r="BE171" s="962" t="n">
        <v>33.59886710783539</v>
      </c>
      <c r="BF171" s="718" t="n">
        <v>561869.8809486936</v>
      </c>
      <c r="BG171" s="961" t="n">
        <v>6.114660114288935</v>
      </c>
      <c r="BH171" s="717" t="n">
        <v>13543.7982647691</v>
      </c>
      <c r="BI171" s="963" t="n">
        <v>2.35374978976555</v>
      </c>
      <c r="BJ171" s="721" t="n">
        <v>575413.6792134627</v>
      </c>
      <c r="BK171" s="961" t="n">
        <v>6.262053177796323</v>
      </c>
      <c r="BL171" s="721" t="n">
        <v>8613484.320786536</v>
      </c>
      <c r="BM171" s="962" t="n">
        <v>93.73794682220368</v>
      </c>
    </row>
    <row r="172">
      <c r="A172" s="722" t="inlineStr">
        <is>
          <t>Jan-Mar 2005</t>
        </is>
      </c>
      <c r="B172" s="721" t="n">
        <v>28788561.42089032</v>
      </c>
      <c r="C172" s="961" t="n">
        <v>60.21313843315853</v>
      </c>
      <c r="D172" s="721" t="n">
        <v>1416408.081828897</v>
      </c>
      <c r="E172" s="961" t="n">
        <v>4.689321343964225</v>
      </c>
      <c r="F172" s="721" t="n">
        <v>30204969.50271922</v>
      </c>
      <c r="G172" s="961" t="n">
        <v>63.17564755829738</v>
      </c>
      <c r="H172" s="721" t="n">
        <v>17606126.49728078</v>
      </c>
      <c r="I172" s="962" t="n">
        <v>36.82435244170262</v>
      </c>
      <c r="J172" s="718" t="n">
        <v>28220100.20398195</v>
      </c>
      <c r="K172" s="961" t="n">
        <v>73.07722817551138</v>
      </c>
      <c r="L172" s="721" t="n">
        <v>1403431.174234211</v>
      </c>
      <c r="M172" s="961" t="n">
        <v>4.737555277647391</v>
      </c>
      <c r="N172" s="721" t="n">
        <v>29623531.37821616</v>
      </c>
      <c r="O172" s="961" t="n">
        <v>76.71147679287341</v>
      </c>
      <c r="P172" s="721" t="n">
        <v>8993286.62178384</v>
      </c>
      <c r="Q172" s="962" t="n">
        <v>23.28852320712659</v>
      </c>
      <c r="R172" s="718" t="n">
        <v>622439.8227770687</v>
      </c>
      <c r="S172" s="961" t="n">
        <v>40.44790214476282</v>
      </c>
      <c r="T172" s="721" t="n">
        <v>177078.430736586</v>
      </c>
      <c r="U172" s="961" t="n">
        <v>22.14814107850281</v>
      </c>
      <c r="V172" s="721" t="n">
        <v>799518.2535136546</v>
      </c>
      <c r="W172" s="961" t="n">
        <v>51.95495997796137</v>
      </c>
      <c r="X172" s="721" t="n">
        <v>739349.7464863453</v>
      </c>
      <c r="Y172" s="962" t="n">
        <v>48.04504002203863</v>
      </c>
      <c r="Z172" s="718" t="n">
        <v>3539543.550702888</v>
      </c>
      <c r="AA172" s="961" t="n">
        <v>66.16102812361235</v>
      </c>
      <c r="AB172" s="721" t="n">
        <v>406621.2730533877</v>
      </c>
      <c r="AC172" s="961" t="n">
        <v>10.30421412216464</v>
      </c>
      <c r="AD172" s="721" t="n">
        <v>3946164.823756276</v>
      </c>
      <c r="AE172" s="961" t="n">
        <v>73.76157918246342</v>
      </c>
      <c r="AF172" s="721" t="n">
        <v>1403727.176243724</v>
      </c>
      <c r="AG172" s="962" t="n">
        <v>26.23842081753658</v>
      </c>
      <c r="AH172" s="718" t="n">
        <v>6380532.508486281</v>
      </c>
      <c r="AI172" s="961" t="n">
        <v>80.31691705057946</v>
      </c>
      <c r="AJ172" s="721" t="n">
        <v>289146.412621365</v>
      </c>
      <c r="AK172" s="961" t="n">
        <v>4.335237363620285</v>
      </c>
      <c r="AL172" s="721" t="n">
        <v>6669678.921107646</v>
      </c>
      <c r="AM172" s="961" t="n">
        <v>83.95663652651585</v>
      </c>
      <c r="AN172" s="721" t="n">
        <v>1274516.078892354</v>
      </c>
      <c r="AO172" s="962" t="n">
        <v>16.04336347348415</v>
      </c>
      <c r="AP172" s="718" t="n">
        <v>10841057.81341196</v>
      </c>
      <c r="AQ172" s="961" t="n">
        <v>82.27681300906245</v>
      </c>
      <c r="AR172" s="721" t="n">
        <v>330900.7915821156</v>
      </c>
      <c r="AS172" s="961" t="n">
        <v>2.961887018039941</v>
      </c>
      <c r="AT172" s="721" t="n">
        <v>11171958.60499407</v>
      </c>
      <c r="AU172" s="961" t="n">
        <v>84.78814197918109</v>
      </c>
      <c r="AV172" s="721" t="n">
        <v>2004363.395005926</v>
      </c>
      <c r="AW172" s="962" t="n">
        <v>15.21185802081891</v>
      </c>
      <c r="AX172" s="718" t="n">
        <v>6836526.508603754</v>
      </c>
      <c r="AY172" s="961" t="n">
        <v>64.44968262299201</v>
      </c>
      <c r="AZ172" s="721" t="n">
        <v>199684.2662407562</v>
      </c>
      <c r="BA172" s="961" t="n">
        <v>2.837951741790579</v>
      </c>
      <c r="BB172" s="721" t="n">
        <v>7036210.77484451</v>
      </c>
      <c r="BC172" s="961" t="n">
        <v>66.33215723459858</v>
      </c>
      <c r="BD172" s="721" t="n">
        <v>3571330.22515549</v>
      </c>
      <c r="BE172" s="962" t="n">
        <v>33.66784276540142</v>
      </c>
      <c r="BF172" s="718" t="n">
        <v>568461.2169083711</v>
      </c>
      <c r="BG172" s="961" t="n">
        <v>6.182771685915643</v>
      </c>
      <c r="BH172" s="717" t="n">
        <v>12976.90759468656</v>
      </c>
      <c r="BI172" s="963" t="n">
        <v>2.2318638988074</v>
      </c>
      <c r="BJ172" s="721" t="n">
        <v>581438.1245030576</v>
      </c>
      <c r="BK172" s="961" t="n">
        <v>6.323912812980613</v>
      </c>
      <c r="BL172" s="721" t="n">
        <v>8612839.875496943</v>
      </c>
      <c r="BM172" s="962" t="n">
        <v>93.67608718701939</v>
      </c>
    </row>
    <row r="173">
      <c r="A173" s="722" t="inlineStr">
        <is>
          <t>Feb-Apr 2005</t>
        </is>
      </c>
      <c r="B173" s="721" t="n">
        <v>28759234.62966222</v>
      </c>
      <c r="C173" s="961" t="n">
        <v>60.10156102842154</v>
      </c>
      <c r="D173" s="721" t="n">
        <v>1419720.104336436</v>
      </c>
      <c r="E173" s="961" t="n">
        <v>4.704338227914251</v>
      </c>
      <c r="F173" s="721" t="n">
        <v>30178954.73399865</v>
      </c>
      <c r="G173" s="961" t="n">
        <v>63.06851740235948</v>
      </c>
      <c r="H173" s="721" t="n">
        <v>17672106.26600135</v>
      </c>
      <c r="I173" s="962" t="n">
        <v>36.93148259764052</v>
      </c>
      <c r="J173" s="718" t="n">
        <v>28185164.38364112</v>
      </c>
      <c r="K173" s="961" t="n">
        <v>72.92221069162248</v>
      </c>
      <c r="L173" s="721" t="n">
        <v>1406904.227776974</v>
      </c>
      <c r="M173" s="961" t="n">
        <v>4.754328756976864</v>
      </c>
      <c r="N173" s="721" t="n">
        <v>29592068.61141809</v>
      </c>
      <c r="O173" s="961" t="n">
        <v>76.56223084990241</v>
      </c>
      <c r="P173" s="721" t="n">
        <v>9058932.388581909</v>
      </c>
      <c r="Q173" s="962" t="n">
        <v>23.43776915009759</v>
      </c>
      <c r="R173" s="718" t="n">
        <v>613094.5951545587</v>
      </c>
      <c r="S173" s="961" t="n">
        <v>39.81529302291452</v>
      </c>
      <c r="T173" s="721" t="n">
        <v>172518.3208145771</v>
      </c>
      <c r="U173" s="961" t="n">
        <v>21.9597103494356</v>
      </c>
      <c r="V173" s="721" t="n">
        <v>785612.9159691357</v>
      </c>
      <c r="W173" s="961" t="n">
        <v>51.01889447257655</v>
      </c>
      <c r="X173" s="721" t="n">
        <v>754234.0840308643</v>
      </c>
      <c r="Y173" s="962" t="n">
        <v>48.98110552742345</v>
      </c>
      <c r="Z173" s="718" t="n">
        <v>3529632.427651417</v>
      </c>
      <c r="AA173" s="961" t="n">
        <v>65.86581470691264</v>
      </c>
      <c r="AB173" s="721" t="n">
        <v>412543.0759137768</v>
      </c>
      <c r="AC173" s="961" t="n">
        <v>10.46485818656943</v>
      </c>
      <c r="AD173" s="721" t="n">
        <v>3942175.503565194</v>
      </c>
      <c r="AE173" s="961" t="n">
        <v>73.56420437034762</v>
      </c>
      <c r="AF173" s="721" t="n">
        <v>1416647.496434806</v>
      </c>
      <c r="AG173" s="962" t="n">
        <v>26.43579562965238</v>
      </c>
      <c r="AH173" s="718" t="n">
        <v>6363579.684792057</v>
      </c>
      <c r="AI173" s="961" t="n">
        <v>80.08601741938178</v>
      </c>
      <c r="AJ173" s="721" t="n">
        <v>293532.4065218208</v>
      </c>
      <c r="AK173" s="961" t="n">
        <v>4.409305454009383</v>
      </c>
      <c r="AL173" s="721" t="n">
        <v>6657112.091313876</v>
      </c>
      <c r="AM173" s="961" t="n">
        <v>83.78013968802242</v>
      </c>
      <c r="AN173" s="721" t="n">
        <v>1288818.908686123</v>
      </c>
      <c r="AO173" s="962" t="n">
        <v>16.21986031197758</v>
      </c>
      <c r="AP173" s="718" t="n">
        <v>10850819.64622611</v>
      </c>
      <c r="AQ173" s="961" t="n">
        <v>82.26371151913611</v>
      </c>
      <c r="AR173" s="721" t="n">
        <v>333257.0513251629</v>
      </c>
      <c r="AS173" s="961" t="n">
        <v>2.979745761204667</v>
      </c>
      <c r="AT173" s="721" t="n">
        <v>11184076.69755127</v>
      </c>
      <c r="AU173" s="961" t="n">
        <v>84.79024525813026</v>
      </c>
      <c r="AV173" s="721" t="n">
        <v>2006210.302448724</v>
      </c>
      <c r="AW173" s="962" t="n">
        <v>15.20975474186974</v>
      </c>
      <c r="AX173" s="718" t="n">
        <v>6828038.02981697</v>
      </c>
      <c r="AY173" s="961" t="n">
        <v>64.31768416384575</v>
      </c>
      <c r="AZ173" s="721" t="n">
        <v>195053.3732016368</v>
      </c>
      <c r="BA173" s="961" t="n">
        <v>2.777315031352156</v>
      </c>
      <c r="BB173" s="721" t="n">
        <v>7023091.403018607</v>
      </c>
      <c r="BC173" s="961" t="n">
        <v>66.15501740626354</v>
      </c>
      <c r="BD173" s="721" t="n">
        <v>3593021.596981392</v>
      </c>
      <c r="BE173" s="962" t="n">
        <v>33.84498259373646</v>
      </c>
      <c r="BF173" s="718" t="n">
        <v>574070.2460210996</v>
      </c>
      <c r="BG173" s="961" t="n">
        <v>6.239853283794884</v>
      </c>
      <c r="BH173" s="717" t="n">
        <v>12815.87655946178</v>
      </c>
      <c r="BI173" s="963" t="n">
        <v>2.183707548426919</v>
      </c>
      <c r="BJ173" s="721" t="n">
        <v>586886.1225805614</v>
      </c>
      <c r="BK173" s="961" t="n">
        <v>6.37915538138405</v>
      </c>
      <c r="BL173" s="721" t="n">
        <v>8613173.877419438</v>
      </c>
      <c r="BM173" s="962" t="n">
        <v>93.62084461861595</v>
      </c>
    </row>
    <row r="174">
      <c r="A174" s="722" t="inlineStr">
        <is>
          <t>Mar-May 2005</t>
        </is>
      </c>
      <c r="B174" s="721" t="n">
        <v>28779608.4096349</v>
      </c>
      <c r="C174" s="961" t="n">
        <v>60.09377012821008</v>
      </c>
      <c r="D174" s="721" t="n">
        <v>1435644.850988737</v>
      </c>
      <c r="E174" s="961" t="n">
        <v>4.751391089147883</v>
      </c>
      <c r="F174" s="721" t="n">
        <v>30215253.26062364</v>
      </c>
      <c r="G174" s="961" t="n">
        <v>63.09149373977189</v>
      </c>
      <c r="H174" s="721" t="n">
        <v>17675914.73937636</v>
      </c>
      <c r="I174" s="962" t="n">
        <v>36.90850626022811</v>
      </c>
      <c r="J174" s="718" t="n">
        <v>28202895.19846936</v>
      </c>
      <c r="K174" s="961" t="n">
        <v>72.90314141630721</v>
      </c>
      <c r="L174" s="721" t="n">
        <v>1425057.792770361</v>
      </c>
      <c r="M174" s="961" t="n">
        <v>4.80984222295653</v>
      </c>
      <c r="N174" s="721" t="n">
        <v>29627952.99123973</v>
      </c>
      <c r="O174" s="961" t="n">
        <v>76.58684796705832</v>
      </c>
      <c r="P174" s="721" t="n">
        <v>9057479.008760277</v>
      </c>
      <c r="Q174" s="962" t="n">
        <v>23.41315203294168</v>
      </c>
      <c r="R174" s="718" t="n">
        <v>617401.6876669535</v>
      </c>
      <c r="S174" s="961" t="n">
        <v>40.06872069679104</v>
      </c>
      <c r="T174" s="721" t="n">
        <v>173183.3098084943</v>
      </c>
      <c r="U174" s="961" t="n">
        <v>21.90571669858593</v>
      </c>
      <c r="V174" s="721" t="n">
        <v>790584.9974754478</v>
      </c>
      <c r="W174" s="961" t="n">
        <v>51.30813550351835</v>
      </c>
      <c r="X174" s="721" t="n">
        <v>750272.0025245523</v>
      </c>
      <c r="Y174" s="962" t="n">
        <v>48.69186449648165</v>
      </c>
      <c r="Z174" s="718" t="n">
        <v>3511412.464432396</v>
      </c>
      <c r="AA174" s="961" t="n">
        <v>65.41656035812983</v>
      </c>
      <c r="AB174" s="721" t="n">
        <v>427040.0647501401</v>
      </c>
      <c r="AC174" s="961" t="n">
        <v>10.84283894717341</v>
      </c>
      <c r="AD174" s="721" t="n">
        <v>3938452.529182537</v>
      </c>
      <c r="AE174" s="961" t="n">
        <v>73.37218860004953</v>
      </c>
      <c r="AF174" s="721" t="n">
        <v>1429320.470817464</v>
      </c>
      <c r="AG174" s="962" t="n">
        <v>26.62781139995047</v>
      </c>
      <c r="AH174" s="718" t="n">
        <v>6355563.30406039</v>
      </c>
      <c r="AI174" s="961" t="n">
        <v>79.96413827575344</v>
      </c>
      <c r="AJ174" s="721" t="n">
        <v>297103.5226051359</v>
      </c>
      <c r="AK174" s="961" t="n">
        <v>4.465931187388971</v>
      </c>
      <c r="AL174" s="721" t="n">
        <v>6652666.826665526</v>
      </c>
      <c r="AM174" s="961" t="n">
        <v>83.70222190850279</v>
      </c>
      <c r="AN174" s="721" t="n">
        <v>1295350.173334474</v>
      </c>
      <c r="AO174" s="962" t="n">
        <v>16.29777809149721</v>
      </c>
      <c r="AP174" s="718" t="n">
        <v>10871260.28101836</v>
      </c>
      <c r="AQ174" s="961" t="n">
        <v>82.33452966621623</v>
      </c>
      <c r="AR174" s="721" t="n">
        <v>336708.0232216458</v>
      </c>
      <c r="AS174" s="961" t="n">
        <v>3.004184291762033</v>
      </c>
      <c r="AT174" s="721" t="n">
        <v>11207968.30424001</v>
      </c>
      <c r="AU174" s="961" t="n">
        <v>84.88462008905344</v>
      </c>
      <c r="AV174" s="721" t="n">
        <v>1995799.69575999</v>
      </c>
      <c r="AW174" s="962" t="n">
        <v>15.11537991094656</v>
      </c>
      <c r="AX174" s="718" t="n">
        <v>6847257.46129126</v>
      </c>
      <c r="AY174" s="961" t="n">
        <v>64.44467299479389</v>
      </c>
      <c r="AZ174" s="721" t="n">
        <v>191022.8723849445</v>
      </c>
      <c r="BA174" s="961" t="n">
        <v>2.714056038247772</v>
      </c>
      <c r="BB174" s="721" t="n">
        <v>7038280.333676204</v>
      </c>
      <c r="BC174" s="961" t="n">
        <v>66.24253244654766</v>
      </c>
      <c r="BD174" s="721" t="n">
        <v>3586736.666323796</v>
      </c>
      <c r="BE174" s="962" t="n">
        <v>33.75746755345234</v>
      </c>
      <c r="BF174" s="718" t="n">
        <v>576713.2111655424</v>
      </c>
      <c r="BG174" s="961" t="n">
        <v>6.264715946291989</v>
      </c>
      <c r="BH174" s="717" t="n">
        <v>10587.05821837613</v>
      </c>
      <c r="BI174" s="963" t="n">
        <v>1.80266530943056</v>
      </c>
      <c r="BJ174" s="721" t="n">
        <v>587300.2693839185</v>
      </c>
      <c r="BK174" s="961" t="n">
        <v>6.379720962929183</v>
      </c>
      <c r="BL174" s="721" t="n">
        <v>8618435.730616082</v>
      </c>
      <c r="BM174" s="962" t="n">
        <v>93.62027903707082</v>
      </c>
    </row>
    <row r="175">
      <c r="A175" s="722" t="inlineStr">
        <is>
          <t>Apr-Jun 2005</t>
        </is>
      </c>
      <c r="B175" s="721" t="n">
        <v>28802170.41824873</v>
      </c>
      <c r="C175" s="961" t="n">
        <v>60.09020532996828</v>
      </c>
      <c r="D175" s="721" t="n">
        <v>1437458.198608945</v>
      </c>
      <c r="E175" s="961" t="n">
        <v>4.75355771336294</v>
      </c>
      <c r="F175" s="721" t="n">
        <v>30239628.61685767</v>
      </c>
      <c r="G175" s="961" t="n">
        <v>63.08918620721946</v>
      </c>
      <c r="H175" s="721" t="n">
        <v>17691927.38314233</v>
      </c>
      <c r="I175" s="962" t="n">
        <v>36.91081379278054</v>
      </c>
      <c r="J175" s="718" t="n">
        <v>28224857.28525378</v>
      </c>
      <c r="K175" s="961" t="n">
        <v>72.89472333350011</v>
      </c>
      <c r="L175" s="721" t="n">
        <v>1426702.887383963</v>
      </c>
      <c r="M175" s="961" t="n">
        <v>4.811560940056419</v>
      </c>
      <c r="N175" s="721" t="n">
        <v>29651560.17263774</v>
      </c>
      <c r="O175" s="961" t="n">
        <v>76.57938721696621</v>
      </c>
      <c r="P175" s="721" t="n">
        <v>9068467.827362264</v>
      </c>
      <c r="Q175" s="962" t="n">
        <v>23.42061278303379</v>
      </c>
      <c r="R175" s="718" t="n">
        <v>614322.0613597748</v>
      </c>
      <c r="S175" s="961" t="n">
        <v>39.84356700683113</v>
      </c>
      <c r="T175" s="721" t="n">
        <v>172998.3906144699</v>
      </c>
      <c r="U175" s="961" t="n">
        <v>21.97305940429566</v>
      </c>
      <c r="V175" s="721" t="n">
        <v>787320.4519742448</v>
      </c>
      <c r="W175" s="961" t="n">
        <v>51.06385910128157</v>
      </c>
      <c r="X175" s="721" t="n">
        <v>754514.5480257554</v>
      </c>
      <c r="Y175" s="962" t="n">
        <v>48.93614089871843</v>
      </c>
      <c r="Z175" s="718" t="n">
        <v>3527232.659701212</v>
      </c>
      <c r="AA175" s="961" t="n">
        <v>65.60173316457941</v>
      </c>
      <c r="AB175" s="721" t="n">
        <v>433627.6289234072</v>
      </c>
      <c r="AC175" s="961" t="n">
        <v>10.94781429601955</v>
      </c>
      <c r="AD175" s="721" t="n">
        <v>3960860.28862462</v>
      </c>
      <c r="AE175" s="961" t="n">
        <v>73.66661766466576</v>
      </c>
      <c r="AF175" s="721" t="n">
        <v>1415876.711375381</v>
      </c>
      <c r="AG175" s="962" t="n">
        <v>26.33338233533424</v>
      </c>
      <c r="AH175" s="718" t="n">
        <v>6357013.1532742</v>
      </c>
      <c r="AI175" s="961" t="n">
        <v>79.96288222102137</v>
      </c>
      <c r="AJ175" s="721" t="n">
        <v>284396.5242494366</v>
      </c>
      <c r="AK175" s="961" t="n">
        <v>4.282171075997809</v>
      </c>
      <c r="AL175" s="721" t="n">
        <v>6641409.677523637</v>
      </c>
      <c r="AM175" s="961" t="n">
        <v>83.54021724052069</v>
      </c>
      <c r="AN175" s="721" t="n">
        <v>1308545.322476363</v>
      </c>
      <c r="AO175" s="962" t="n">
        <v>16.45978275947931</v>
      </c>
      <c r="AP175" s="718" t="n">
        <v>10877779.85205323</v>
      </c>
      <c r="AQ175" s="961" t="n">
        <v>82.298408903458</v>
      </c>
      <c r="AR175" s="721" t="n">
        <v>339063.1739760204</v>
      </c>
      <c r="AS175" s="961" t="n">
        <v>3.022803949285974</v>
      </c>
      <c r="AT175" s="721" t="n">
        <v>11216843.02602924</v>
      </c>
      <c r="AU175" s="961" t="n">
        <v>84.86367131136706</v>
      </c>
      <c r="AV175" s="721" t="n">
        <v>2000641.973970757</v>
      </c>
      <c r="AW175" s="962" t="n">
        <v>15.13632868863294</v>
      </c>
      <c r="AX175" s="718" t="n">
        <v>6848509.558865364</v>
      </c>
      <c r="AY175" s="961" t="n">
        <v>64.40191136505121</v>
      </c>
      <c r="AZ175" s="721" t="n">
        <v>196617.1696206286</v>
      </c>
      <c r="BA175" s="961" t="n">
        <v>2.790825164657925</v>
      </c>
      <c r="BB175" s="721" t="n">
        <v>7045126.728485992</v>
      </c>
      <c r="BC175" s="961" t="n">
        <v>66.25085695268835</v>
      </c>
      <c r="BD175" s="721" t="n">
        <v>3588889.271514009</v>
      </c>
      <c r="BE175" s="962" t="n">
        <v>33.74914304731165</v>
      </c>
      <c r="BF175" s="718" t="n">
        <v>577313.1329949512</v>
      </c>
      <c r="BG175" s="961" t="n">
        <v>6.267289563631042</v>
      </c>
      <c r="BH175" s="717" t="n">
        <v>10755.31122498188</v>
      </c>
      <c r="BI175" s="963" t="n">
        <v>1.828921672416668</v>
      </c>
      <c r="BJ175" s="721" t="n">
        <v>588068.4442199331</v>
      </c>
      <c r="BK175" s="961" t="n">
        <v>6.38404881600461</v>
      </c>
      <c r="BL175" s="721" t="n">
        <v>8623459.555780068</v>
      </c>
      <c r="BM175" s="962" t="n">
        <v>93.61595118399539</v>
      </c>
    </row>
    <row r="176">
      <c r="A176" s="722" t="inlineStr">
        <is>
          <t>May-Jul 2005</t>
        </is>
      </c>
      <c r="B176" s="721" t="n">
        <v>28854918.85720879</v>
      </c>
      <c r="C176" s="961" t="n">
        <v>60.14963941843606</v>
      </c>
      <c r="D176" s="721" t="n">
        <v>1423632.351723121</v>
      </c>
      <c r="E176" s="961" t="n">
        <v>4.701784910049335</v>
      </c>
      <c r="F176" s="721" t="n">
        <v>30278551.20893191</v>
      </c>
      <c r="G176" s="961" t="n">
        <v>63.11727807458057</v>
      </c>
      <c r="H176" s="721" t="n">
        <v>17693338.79106809</v>
      </c>
      <c r="I176" s="962" t="n">
        <v>36.88272192541943</v>
      </c>
      <c r="J176" s="718" t="n">
        <v>28279405.84414879</v>
      </c>
      <c r="K176" s="961" t="n">
        <v>72.9703064583711</v>
      </c>
      <c r="L176" s="721" t="n">
        <v>1411317.657147507</v>
      </c>
      <c r="M176" s="961" t="n">
        <v>4.753395979339771</v>
      </c>
      <c r="N176" s="721" t="n">
        <v>29690723.5012963</v>
      </c>
      <c r="O176" s="961" t="n">
        <v>76.61197709741218</v>
      </c>
      <c r="P176" s="721" t="n">
        <v>9063952.498703705</v>
      </c>
      <c r="Q176" s="962" t="n">
        <v>23.38802290258782</v>
      </c>
      <c r="R176" s="718" t="n">
        <v>616807.0027130139</v>
      </c>
      <c r="S176" s="961" t="n">
        <v>39.977846685468</v>
      </c>
      <c r="T176" s="721" t="n">
        <v>171932.638714595</v>
      </c>
      <c r="U176" s="961" t="n">
        <v>21.79840211953834</v>
      </c>
      <c r="V176" s="721" t="n">
        <v>788739.6414276089</v>
      </c>
      <c r="W176" s="961" t="n">
        <v>51.12152151491561</v>
      </c>
      <c r="X176" s="721" t="n">
        <v>754132.3585723911</v>
      </c>
      <c r="Y176" s="962" t="n">
        <v>48.87847848508439</v>
      </c>
      <c r="Z176" s="718" t="n">
        <v>3539678.621295242</v>
      </c>
      <c r="AA176" s="961" t="n">
        <v>65.72289346048417</v>
      </c>
      <c r="AB176" s="721" t="n">
        <v>422163.2585685255</v>
      </c>
      <c r="AC176" s="961" t="n">
        <v>10.65573214100715</v>
      </c>
      <c r="AD176" s="721" t="n">
        <v>3961841.879863767</v>
      </c>
      <c r="AE176" s="961" t="n">
        <v>73.56139910868262</v>
      </c>
      <c r="AF176" s="721" t="n">
        <v>1423920.120136233</v>
      </c>
      <c r="AG176" s="962" t="n">
        <v>26.43860089131738</v>
      </c>
      <c r="AH176" s="718" t="n">
        <v>6355969.893014945</v>
      </c>
      <c r="AI176" s="961" t="n">
        <v>79.92847515735453</v>
      </c>
      <c r="AJ176" s="721" t="n">
        <v>283578.8244208728</v>
      </c>
      <c r="AK176" s="961" t="n">
        <v>4.27105570708713</v>
      </c>
      <c r="AL176" s="721" t="n">
        <v>6639548.717435817</v>
      </c>
      <c r="AM176" s="961" t="n">
        <v>83.49457496657246</v>
      </c>
      <c r="AN176" s="721" t="n">
        <v>1312523.282564183</v>
      </c>
      <c r="AO176" s="962" t="n">
        <v>16.50542503342754</v>
      </c>
      <c r="AP176" s="718" t="n">
        <v>10907755.60259815</v>
      </c>
      <c r="AQ176" s="961" t="n">
        <v>82.44015946495644</v>
      </c>
      <c r="AR176" s="721" t="n">
        <v>335427.5416589307</v>
      </c>
      <c r="AS176" s="961" t="n">
        <v>2.983385909089848</v>
      </c>
      <c r="AT176" s="721" t="n">
        <v>11243183.14425708</v>
      </c>
      <c r="AU176" s="961" t="n">
        <v>84.97530060954846</v>
      </c>
      <c r="AV176" s="721" t="n">
        <v>1987935.85574292</v>
      </c>
      <c r="AW176" s="962" t="n">
        <v>15.02469939045154</v>
      </c>
      <c r="AX176" s="718" t="n">
        <v>6859194.72452744</v>
      </c>
      <c r="AY176" s="961" t="n">
        <v>64.44884669086733</v>
      </c>
      <c r="AZ176" s="721" t="n">
        <v>198215.3937845826</v>
      </c>
      <c r="BA176" s="961" t="n">
        <v>2.808613789784848</v>
      </c>
      <c r="BB176" s="721" t="n">
        <v>7057410.118312023</v>
      </c>
      <c r="BC176" s="961" t="n">
        <v>66.31127428460685</v>
      </c>
      <c r="BD176" s="721" t="n">
        <v>3585440.881687977</v>
      </c>
      <c r="BE176" s="962" t="n">
        <v>33.68872571539315</v>
      </c>
      <c r="BF176" s="718" t="n">
        <v>575513.0130599976</v>
      </c>
      <c r="BG176" s="961" t="n">
        <v>6.243893361486427</v>
      </c>
      <c r="BH176" s="717" t="n">
        <v>12314.69457561415</v>
      </c>
      <c r="BI176" s="963" t="n">
        <v>2.094949662231284</v>
      </c>
      <c r="BJ176" s="721" t="n">
        <v>587827.7076356118</v>
      </c>
      <c r="BK176" s="961" t="n">
        <v>6.377498750008535</v>
      </c>
      <c r="BL176" s="721" t="n">
        <v>8629386.292364387</v>
      </c>
      <c r="BM176" s="962" t="n">
        <v>93.62250124999146</v>
      </c>
    </row>
    <row r="177">
      <c r="A177" s="722" t="inlineStr">
        <is>
          <t>Jun-Aug 2005</t>
        </is>
      </c>
      <c r="B177" s="721" t="n">
        <v>28906493.06227212</v>
      </c>
      <c r="C177" s="961" t="n">
        <v>60.21242099498384</v>
      </c>
      <c r="D177" s="721" t="n">
        <v>1420301.62085201</v>
      </c>
      <c r="E177" s="961" t="n">
        <v>4.683322572307193</v>
      </c>
      <c r="F177" s="721" t="n">
        <v>30326794.68312413</v>
      </c>
      <c r="G177" s="961" t="n">
        <v>63.17091889891037</v>
      </c>
      <c r="H177" s="721" t="n">
        <v>17680730.31687587</v>
      </c>
      <c r="I177" s="962" t="n">
        <v>36.82908110108963</v>
      </c>
      <c r="J177" s="718" t="n">
        <v>28330267.08961305</v>
      </c>
      <c r="K177" s="961" t="n">
        <v>73.04076025204434</v>
      </c>
      <c r="L177" s="721" t="n">
        <v>1407645.876382263</v>
      </c>
      <c r="M177" s="961" t="n">
        <v>4.733505939007476</v>
      </c>
      <c r="N177" s="721" t="n">
        <v>29737912.96599532</v>
      </c>
      <c r="O177" s="961" t="n">
        <v>76.6699362372687</v>
      </c>
      <c r="P177" s="721" t="n">
        <v>9049015.034004683</v>
      </c>
      <c r="Q177" s="962" t="n">
        <v>23.3300637627313</v>
      </c>
      <c r="R177" s="718" t="n">
        <v>597050.0705273026</v>
      </c>
      <c r="S177" s="961" t="n">
        <v>38.70032711202465</v>
      </c>
      <c r="T177" s="721" t="n">
        <v>171017.667482602</v>
      </c>
      <c r="U177" s="961" t="n">
        <v>22.2659615837681</v>
      </c>
      <c r="V177" s="721" t="n">
        <v>768067.7380099046</v>
      </c>
      <c r="W177" s="961" t="n">
        <v>49.78556099813221</v>
      </c>
      <c r="X177" s="721" t="n">
        <v>774684.2619900955</v>
      </c>
      <c r="Y177" s="962" t="n">
        <v>50.21443900186779</v>
      </c>
      <c r="Z177" s="718" t="n">
        <v>3538719.20244741</v>
      </c>
      <c r="AA177" s="961" t="n">
        <v>65.60820989854876</v>
      </c>
      <c r="AB177" s="721" t="n">
        <v>425171.8653288608</v>
      </c>
      <c r="AC177" s="961" t="n">
        <v>10.72612385302961</v>
      </c>
      <c r="AD177" s="721" t="n">
        <v>3963891.067776271</v>
      </c>
      <c r="AE177" s="961" t="n">
        <v>73.4909390408218</v>
      </c>
      <c r="AF177" s="721" t="n">
        <v>1429822.932223728</v>
      </c>
      <c r="AG177" s="962" t="n">
        <v>26.5090609591782</v>
      </c>
      <c r="AH177" s="718" t="n">
        <v>6380658.439355144</v>
      </c>
      <c r="AI177" s="961" t="n">
        <v>80.24334161366471</v>
      </c>
      <c r="AJ177" s="721" t="n">
        <v>277320.6393011591</v>
      </c>
      <c r="AK177" s="961" t="n">
        <v>4.165237469582546</v>
      </c>
      <c r="AL177" s="721" t="n">
        <v>6657979.078656303</v>
      </c>
      <c r="AM177" s="961" t="n">
        <v>83.7309338437562</v>
      </c>
      <c r="AN177" s="721" t="n">
        <v>1293656.921343698</v>
      </c>
      <c r="AO177" s="962" t="n">
        <v>16.2690661562438</v>
      </c>
      <c r="AP177" s="718" t="n">
        <v>10945233.98251911</v>
      </c>
      <c r="AQ177" s="961" t="n">
        <v>82.64702517859426</v>
      </c>
      <c r="AR177" s="721" t="n">
        <v>331111.4138352596</v>
      </c>
      <c r="AS177" s="961" t="n">
        <v>2.936336217071778</v>
      </c>
      <c r="AT177" s="721" t="n">
        <v>11276345.39635437</v>
      </c>
      <c r="AU177" s="961" t="n">
        <v>85.14723425588477</v>
      </c>
      <c r="AV177" s="721" t="n">
        <v>1967003.603645627</v>
      </c>
      <c r="AW177" s="962" t="n">
        <v>14.85276574411523</v>
      </c>
      <c r="AX177" s="718" t="n">
        <v>6868605.394764084</v>
      </c>
      <c r="AY177" s="961" t="n">
        <v>64.46079696633088</v>
      </c>
      <c r="AZ177" s="721" t="n">
        <v>203024.2904343812</v>
      </c>
      <c r="BA177" s="961" t="n">
        <v>2.870968920492665</v>
      </c>
      <c r="BB177" s="721" t="n">
        <v>7071629.685198466</v>
      </c>
      <c r="BC177" s="961" t="n">
        <v>66.36614846241484</v>
      </c>
      <c r="BD177" s="721" t="n">
        <v>3583847.314801534</v>
      </c>
      <c r="BE177" s="962" t="n">
        <v>33.63385153758516</v>
      </c>
      <c r="BF177" s="718" t="n">
        <v>576225.9726590596</v>
      </c>
      <c r="BG177" s="961" t="n">
        <v>6.24933475195868</v>
      </c>
      <c r="BH177" s="717" t="n">
        <v>12655.74446974718</v>
      </c>
      <c r="BI177" s="963" t="n">
        <v>2.149114856452399</v>
      </c>
      <c r="BJ177" s="721" t="n">
        <v>588881.7171288067</v>
      </c>
      <c r="BK177" s="961" t="n">
        <v>6.386589904415156</v>
      </c>
      <c r="BL177" s="721" t="n">
        <v>8631715.282871194</v>
      </c>
      <c r="BM177" s="962" t="n">
        <v>93.61341009558484</v>
      </c>
    </row>
    <row r="178">
      <c r="A178" s="722" t="inlineStr">
        <is>
          <t>Jul-Sep 2005</t>
        </is>
      </c>
      <c r="B178" s="721" t="n">
        <v>28928284.12370615</v>
      </c>
      <c r="C178" s="961" t="n">
        <v>60.21255172452826</v>
      </c>
      <c r="D178" s="721" t="n">
        <v>1436918.606909781</v>
      </c>
      <c r="E178" s="961" t="n">
        <v>4.732122553757883</v>
      </c>
      <c r="F178" s="721" t="n">
        <v>30365202.73061593</v>
      </c>
      <c r="G178" s="961" t="n">
        <v>63.20341476958493</v>
      </c>
      <c r="H178" s="721" t="n">
        <v>17678408.26938407</v>
      </c>
      <c r="I178" s="962" t="n">
        <v>36.79658523041507</v>
      </c>
      <c r="J178" s="718" t="n">
        <v>28355528.96962893</v>
      </c>
      <c r="K178" s="961" t="n">
        <v>73.04504645487852</v>
      </c>
      <c r="L178" s="721" t="n">
        <v>1422074.988342651</v>
      </c>
      <c r="M178" s="961" t="n">
        <v>4.775652837447171</v>
      </c>
      <c r="N178" s="721" t="n">
        <v>29777603.95797158</v>
      </c>
      <c r="O178" s="961" t="n">
        <v>76.70837199879868</v>
      </c>
      <c r="P178" s="721" t="n">
        <v>9041632.042028425</v>
      </c>
      <c r="Q178" s="962" t="n">
        <v>23.29162800120132</v>
      </c>
      <c r="R178" s="718" t="n">
        <v>593884.2893710411</v>
      </c>
      <c r="S178" s="961" t="n">
        <v>38.49751917284483</v>
      </c>
      <c r="T178" s="721" t="n">
        <v>170504.7059963605</v>
      </c>
      <c r="U178" s="961" t="n">
        <v>22.30601264928048</v>
      </c>
      <c r="V178" s="721" t="n">
        <v>764388.9953674015</v>
      </c>
      <c r="W178" s="961" t="n">
        <v>49.55019105798062</v>
      </c>
      <c r="X178" s="721" t="n">
        <v>778267.0046325985</v>
      </c>
      <c r="Y178" s="962" t="n">
        <v>50.44980894201938</v>
      </c>
      <c r="Z178" s="718" t="n">
        <v>3531747.01575989</v>
      </c>
      <c r="AA178" s="961" t="n">
        <v>65.38268393223726</v>
      </c>
      <c r="AB178" s="721" t="n">
        <v>432267.4303767447</v>
      </c>
      <c r="AC178" s="961" t="n">
        <v>10.90478948173452</v>
      </c>
      <c r="AD178" s="721" t="n">
        <v>3964014.446136635</v>
      </c>
      <c r="AE178" s="961" t="n">
        <v>73.38518372862826</v>
      </c>
      <c r="AF178" s="721" t="n">
        <v>1437640.553863366</v>
      </c>
      <c r="AG178" s="962" t="n">
        <v>26.61481627137174</v>
      </c>
      <c r="AH178" s="718" t="n">
        <v>6369884.071500892</v>
      </c>
      <c r="AI178" s="961" t="n">
        <v>80.11097611405509</v>
      </c>
      <c r="AJ178" s="721" t="n">
        <v>286757.2604989805</v>
      </c>
      <c r="AK178" s="961" t="n">
        <v>4.307837033677601</v>
      </c>
      <c r="AL178" s="721" t="n">
        <v>6656641.331999873</v>
      </c>
      <c r="AM178" s="961" t="n">
        <v>83.71738461199703</v>
      </c>
      <c r="AN178" s="721" t="n">
        <v>1294683.668000127</v>
      </c>
      <c r="AO178" s="962" t="n">
        <v>16.28261538800297</v>
      </c>
      <c r="AP178" s="718" t="n">
        <v>10961054.48652545</v>
      </c>
      <c r="AQ178" s="961" t="n">
        <v>82.69577443763004</v>
      </c>
      <c r="AR178" s="721" t="n">
        <v>330628.106956958</v>
      </c>
      <c r="AS178" s="961" t="n">
        <v>2.928067665910105</v>
      </c>
      <c r="AT178" s="721" t="n">
        <v>11291682.59348241</v>
      </c>
      <c r="AU178" s="961" t="n">
        <v>85.19020117269139</v>
      </c>
      <c r="AV178" s="721" t="n">
        <v>1962990.406517594</v>
      </c>
      <c r="AW178" s="962" t="n">
        <v>14.80979882730861</v>
      </c>
      <c r="AX178" s="718" t="n">
        <v>6898959.106471652</v>
      </c>
      <c r="AY178" s="961" t="n">
        <v>64.66403890917664</v>
      </c>
      <c r="AZ178" s="721" t="n">
        <v>201917.484513607</v>
      </c>
      <c r="BA178" s="961" t="n">
        <v>2.843557157012787</v>
      </c>
      <c r="BB178" s="721" t="n">
        <v>7100876.59098526</v>
      </c>
      <c r="BC178" s="961" t="n">
        <v>66.55661427794247</v>
      </c>
      <c r="BD178" s="721" t="n">
        <v>3568050.40901474</v>
      </c>
      <c r="BE178" s="962" t="n">
        <v>33.44338572205753</v>
      </c>
      <c r="BF178" s="718" t="n">
        <v>572755.1540772237</v>
      </c>
      <c r="BG178" s="961" t="n">
        <v>6.209148631503205</v>
      </c>
      <c r="BH178" s="717" t="n">
        <v>14843.61856713048</v>
      </c>
      <c r="BI178" s="963" t="n">
        <v>2.52614866779421</v>
      </c>
      <c r="BJ178" s="721" t="n">
        <v>587598.7726443541</v>
      </c>
      <c r="BK178" s="961" t="n">
        <v>6.370065968093819</v>
      </c>
      <c r="BL178" s="721" t="n">
        <v>8636776.227355646</v>
      </c>
      <c r="BM178" s="962" t="n">
        <v>93.62993403190617</v>
      </c>
    </row>
    <row r="179">
      <c r="A179" s="722" t="inlineStr">
        <is>
          <t>Aug-Oct 2005</t>
        </is>
      </c>
      <c r="B179" s="721" t="n">
        <v>28913082.91384332</v>
      </c>
      <c r="C179" s="961" t="n">
        <v>60.13714114521421</v>
      </c>
      <c r="D179" s="721" t="n">
        <v>1499915.453134438</v>
      </c>
      <c r="E179" s="961" t="n">
        <v>4.931823673008962</v>
      </c>
      <c r="F179" s="721" t="n">
        <v>30412998.36697776</v>
      </c>
      <c r="G179" s="961" t="n">
        <v>63.25685783470797</v>
      </c>
      <c r="H179" s="721" t="n">
        <v>17665580.63302224</v>
      </c>
      <c r="I179" s="962" t="n">
        <v>36.74314216529203</v>
      </c>
      <c r="J179" s="718" t="n">
        <v>28322820.26409122</v>
      </c>
      <c r="K179" s="961" t="n">
        <v>72.90148292665475</v>
      </c>
      <c r="L179" s="721" t="n">
        <v>1486463.497554523</v>
      </c>
      <c r="M179" s="961" t="n">
        <v>4.986579045106372</v>
      </c>
      <c r="N179" s="721" t="n">
        <v>29809283.76164575</v>
      </c>
      <c r="O179" s="961" t="n">
        <v>76.72756353153916</v>
      </c>
      <c r="P179" s="721" t="n">
        <v>9041531.238354251</v>
      </c>
      <c r="Q179" s="962" t="n">
        <v>23.27243646846084</v>
      </c>
      <c r="R179" s="718" t="n">
        <v>568416.9260006349</v>
      </c>
      <c r="S179" s="961" t="n">
        <v>36.84828965890642</v>
      </c>
      <c r="T179" s="721" t="n">
        <v>178050.4312676946</v>
      </c>
      <c r="U179" s="961" t="n">
        <v>23.85240687808022</v>
      </c>
      <c r="V179" s="721" t="n">
        <v>746467.3572683295</v>
      </c>
      <c r="W179" s="961" t="n">
        <v>48.39061636512751</v>
      </c>
      <c r="X179" s="721" t="n">
        <v>796119.6427316703</v>
      </c>
      <c r="Y179" s="962" t="n">
        <v>51.60938363487249</v>
      </c>
      <c r="Z179" s="718" t="n">
        <v>3524939.14574133</v>
      </c>
      <c r="AA179" s="961" t="n">
        <v>65.15813543849187</v>
      </c>
      <c r="AB179" s="721" t="n">
        <v>467669.8311533737</v>
      </c>
      <c r="AC179" s="961" t="n">
        <v>11.71338926150262</v>
      </c>
      <c r="AD179" s="721" t="n">
        <v>3992608.976894704</v>
      </c>
      <c r="AE179" s="961" t="n">
        <v>73.80296388485063</v>
      </c>
      <c r="AF179" s="721" t="n">
        <v>1417213.023105296</v>
      </c>
      <c r="AG179" s="962" t="n">
        <v>26.19703611514937</v>
      </c>
      <c r="AH179" s="718" t="n">
        <v>6379357.636624947</v>
      </c>
      <c r="AI179" s="961" t="n">
        <v>80.23533754839693</v>
      </c>
      <c r="AJ179" s="721" t="n">
        <v>291072.5304202857</v>
      </c>
      <c r="AK179" s="961" t="n">
        <v>4.363624580889971</v>
      </c>
      <c r="AL179" s="721" t="n">
        <v>6670430.167045233</v>
      </c>
      <c r="AM179" s="961" t="n">
        <v>83.89625516105072</v>
      </c>
      <c r="AN179" s="721" t="n">
        <v>1280377.832954767</v>
      </c>
      <c r="AO179" s="962" t="n">
        <v>16.10374483894928</v>
      </c>
      <c r="AP179" s="718" t="n">
        <v>10952474.49370366</v>
      </c>
      <c r="AQ179" s="961" t="n">
        <v>82.5582923483467</v>
      </c>
      <c r="AR179" s="721" t="n">
        <v>341550.4437529229</v>
      </c>
      <c r="AS179" s="961" t="n">
        <v>3.024169378448708</v>
      </c>
      <c r="AT179" s="721" t="n">
        <v>11294024.93745659</v>
      </c>
      <c r="AU179" s="961" t="n">
        <v>85.13285405157383</v>
      </c>
      <c r="AV179" s="721" t="n">
        <v>1972328.062543414</v>
      </c>
      <c r="AW179" s="962" t="n">
        <v>14.86714594842617</v>
      </c>
      <c r="AX179" s="718" t="n">
        <v>6897632.06202065</v>
      </c>
      <c r="AY179" s="961" t="n">
        <v>64.57704192742185</v>
      </c>
      <c r="AZ179" s="721" t="n">
        <v>208120.2609602462</v>
      </c>
      <c r="BA179" s="961" t="n">
        <v>2.92889832772751</v>
      </c>
      <c r="BB179" s="721" t="n">
        <v>7105752.322980896</v>
      </c>
      <c r="BC179" s="961" t="n">
        <v>66.52550637103535</v>
      </c>
      <c r="BD179" s="721" t="n">
        <v>3575492.677019104</v>
      </c>
      <c r="BE179" s="962" t="n">
        <v>33.47449362896465</v>
      </c>
      <c r="BF179" s="718" t="n">
        <v>590262.6497520978</v>
      </c>
      <c r="BG179" s="961" t="n">
        <v>6.396594556948983</v>
      </c>
      <c r="BH179" s="717" t="n">
        <v>13451.95557991488</v>
      </c>
      <c r="BI179" s="963" t="n">
        <v>2.2281978042451</v>
      </c>
      <c r="BJ179" s="721" t="n">
        <v>603714.6053320128</v>
      </c>
      <c r="BK179" s="961" t="n">
        <v>6.542371535856495</v>
      </c>
      <c r="BL179" s="721" t="n">
        <v>8624049.394667987</v>
      </c>
      <c r="BM179" s="962" t="n">
        <v>93.45762846414351</v>
      </c>
    </row>
    <row r="180">
      <c r="A180" s="722" t="inlineStr">
        <is>
          <t>Sep-Nov 2005</t>
        </is>
      </c>
      <c r="B180" s="721" t="n">
        <v>28880455.57478059</v>
      </c>
      <c r="C180" s="961" t="n">
        <v>60.02437386510278</v>
      </c>
      <c r="D180" s="721" t="n">
        <v>1537649.060637061</v>
      </c>
      <c r="E180" s="961" t="n">
        <v>5.055045602173</v>
      </c>
      <c r="F180" s="721" t="n">
        <v>30418104.63541765</v>
      </c>
      <c r="G180" s="961" t="n">
        <v>63.22018294262991</v>
      </c>
      <c r="H180" s="721" t="n">
        <v>17696442.36458235</v>
      </c>
      <c r="I180" s="962" t="n">
        <v>36.77981705737009</v>
      </c>
      <c r="J180" s="718" t="n">
        <v>28289365.99902099</v>
      </c>
      <c r="K180" s="961" t="n">
        <v>72.75423861837038</v>
      </c>
      <c r="L180" s="721" t="n">
        <v>1519750.667378634</v>
      </c>
      <c r="M180" s="961" t="n">
        <v>5.098274747240913</v>
      </c>
      <c r="N180" s="721" t="n">
        <v>29809116.66639962</v>
      </c>
      <c r="O180" s="961" t="n">
        <v>76.6627144286349</v>
      </c>
      <c r="P180" s="721" t="n">
        <v>9074344.333600381</v>
      </c>
      <c r="Q180" s="962" t="n">
        <v>23.3372855713651</v>
      </c>
      <c r="R180" s="718" t="n">
        <v>555390.4763420568</v>
      </c>
      <c r="S180" s="961" t="n">
        <v>36.00453508959843</v>
      </c>
      <c r="T180" s="721" t="n">
        <v>173876.7933456887</v>
      </c>
      <c r="U180" s="961" t="n">
        <v>23.84267066039293</v>
      </c>
      <c r="V180" s="721" t="n">
        <v>729267.2696877455</v>
      </c>
      <c r="W180" s="961" t="n">
        <v>47.27652006945257</v>
      </c>
      <c r="X180" s="721" t="n">
        <v>813289.7303122544</v>
      </c>
      <c r="Y180" s="962" t="n">
        <v>52.72347993054743</v>
      </c>
      <c r="Z180" s="718" t="n">
        <v>3520029.016563417</v>
      </c>
      <c r="AA180" s="961" t="n">
        <v>64.97105335599335</v>
      </c>
      <c r="AB180" s="721" t="n">
        <v>467584.0060531753</v>
      </c>
      <c r="AC180" s="961" t="n">
        <v>11.72591230395661</v>
      </c>
      <c r="AD180" s="721" t="n">
        <v>3987613.022616593</v>
      </c>
      <c r="AE180" s="961" t="n">
        <v>73.60150079342648</v>
      </c>
      <c r="AF180" s="721" t="n">
        <v>1430228.977383408</v>
      </c>
      <c r="AG180" s="962" t="n">
        <v>26.39849920657352</v>
      </c>
      <c r="AH180" s="718" t="n">
        <v>6365227.331529038</v>
      </c>
      <c r="AI180" s="961" t="n">
        <v>80.05892493104409</v>
      </c>
      <c r="AJ180" s="721" t="n">
        <v>306069.7456032659</v>
      </c>
      <c r="AK180" s="961" t="n">
        <v>4.587859633060019</v>
      </c>
      <c r="AL180" s="721" t="n">
        <v>6671297.077132305</v>
      </c>
      <c r="AM180" s="961" t="n">
        <v>83.90853053201633</v>
      </c>
      <c r="AN180" s="721" t="n">
        <v>1279380.922867696</v>
      </c>
      <c r="AO180" s="962" t="n">
        <v>16.09146946798367</v>
      </c>
      <c r="AP180" s="718" t="n">
        <v>10935915.04033701</v>
      </c>
      <c r="AQ180" s="961" t="n">
        <v>82.36152138890962</v>
      </c>
      <c r="AR180" s="721" t="n">
        <v>361575.2649589151</v>
      </c>
      <c r="AS180" s="961" t="n">
        <v>3.200491925090826</v>
      </c>
      <c r="AT180" s="721" t="n">
        <v>11297490.30529593</v>
      </c>
      <c r="AU180" s="961" t="n">
        <v>85.0846487000465</v>
      </c>
      <c r="AV180" s="721" t="n">
        <v>1980451.694704071</v>
      </c>
      <c r="AW180" s="962" t="n">
        <v>14.9153512999535</v>
      </c>
      <c r="AX180" s="718" t="n">
        <v>6912804.134249459</v>
      </c>
      <c r="AY180" s="961" t="n">
        <v>64.63922226376523</v>
      </c>
      <c r="AZ180" s="721" t="n">
        <v>210644.8574175891</v>
      </c>
      <c r="BA180" s="961" t="n">
        <v>2.957062760805892</v>
      </c>
      <c r="BB180" s="721" t="n">
        <v>7123448.991667047</v>
      </c>
      <c r="BC180" s="961" t="n">
        <v>66.60888891320414</v>
      </c>
      <c r="BD180" s="721" t="n">
        <v>3570993.008332952</v>
      </c>
      <c r="BE180" s="962" t="n">
        <v>33.39111108679586</v>
      </c>
      <c r="BF180" s="718" t="n">
        <v>591089.5757596046</v>
      </c>
      <c r="BG180" s="961" t="n">
        <v>6.4032506658437</v>
      </c>
      <c r="BH180" s="717" t="n">
        <v>17898.39325842742</v>
      </c>
      <c r="BI180" s="963" t="n">
        <v>2.939038892227681</v>
      </c>
      <c r="BJ180" s="721" t="n">
        <v>608987.9690180321</v>
      </c>
      <c r="BK180" s="961" t="n">
        <v>6.597143272395384</v>
      </c>
      <c r="BL180" s="721" t="n">
        <v>8622098.030981967</v>
      </c>
      <c r="BM180" s="962" t="n">
        <v>93.40285672760461</v>
      </c>
    </row>
    <row r="181">
      <c r="A181" s="722" t="inlineStr">
        <is>
          <t>Oct-Dec 2005</t>
        </is>
      </c>
      <c r="B181" s="721" t="n">
        <v>28879946.90615124</v>
      </c>
      <c r="C181" s="961" t="n">
        <v>59.97891701085638</v>
      </c>
      <c r="D181" s="721" t="n">
        <v>1566939.818143396</v>
      </c>
      <c r="E181" s="961" t="n">
        <v>5.146469760052938</v>
      </c>
      <c r="F181" s="721" t="n">
        <v>30446886.72429464</v>
      </c>
      <c r="G181" s="961" t="n">
        <v>63.23319423023074</v>
      </c>
      <c r="H181" s="721" t="n">
        <v>17703277.27570537</v>
      </c>
      <c r="I181" s="962" t="n">
        <v>36.76680576976926</v>
      </c>
      <c r="J181" s="718" t="n">
        <v>28281261.56591512</v>
      </c>
      <c r="K181" s="961" t="n">
        <v>72.67357433788312</v>
      </c>
      <c r="L181" s="721" t="n">
        <v>1550538.875128417</v>
      </c>
      <c r="M181" s="961" t="n">
        <v>5.197604074191703</v>
      </c>
      <c r="N181" s="721" t="n">
        <v>29831800.44104353</v>
      </c>
      <c r="O181" s="961" t="n">
        <v>76.65795112895348</v>
      </c>
      <c r="P181" s="721" t="n">
        <v>9083667.558956472</v>
      </c>
      <c r="Q181" s="962" t="n">
        <v>23.34204887104652</v>
      </c>
      <c r="R181" s="718" t="n">
        <v>540462.4062904245</v>
      </c>
      <c r="S181" s="961" t="n">
        <v>35.03889920869625</v>
      </c>
      <c r="T181" s="721" t="n">
        <v>181393.1797946362</v>
      </c>
      <c r="U181" s="961" t="n">
        <v>25.12873534419965</v>
      </c>
      <c r="V181" s="721" t="n">
        <v>721855.5860850607</v>
      </c>
      <c r="W181" s="961" t="n">
        <v>46.79886117828751</v>
      </c>
      <c r="X181" s="721" t="n">
        <v>820608.4139149394</v>
      </c>
      <c r="Y181" s="962" t="n">
        <v>53.20113882171249</v>
      </c>
      <c r="Z181" s="718" t="n">
        <v>3510825.871682401</v>
      </c>
      <c r="AA181" s="961" t="n">
        <v>64.70483055713052</v>
      </c>
      <c r="AB181" s="721" t="n">
        <v>474569.2992860952</v>
      </c>
      <c r="AC181" s="961" t="n">
        <v>11.9077099993266</v>
      </c>
      <c r="AD181" s="721" t="n">
        <v>3985395.170968496</v>
      </c>
      <c r="AE181" s="961" t="n">
        <v>73.45118461177012</v>
      </c>
      <c r="AF181" s="721" t="n">
        <v>1440514.829031504</v>
      </c>
      <c r="AG181" s="962" t="n">
        <v>26.54881538822988</v>
      </c>
      <c r="AH181" s="718" t="n">
        <v>6382099.188978597</v>
      </c>
      <c r="AI181" s="961" t="n">
        <v>80.2781286880239</v>
      </c>
      <c r="AJ181" s="721" t="n">
        <v>300916.8612342408</v>
      </c>
      <c r="AK181" s="961" t="n">
        <v>4.502710437522552</v>
      </c>
      <c r="AL181" s="721" t="n">
        <v>6683016.050212838</v>
      </c>
      <c r="AM181" s="961" t="n">
        <v>84.06325358114307</v>
      </c>
      <c r="AN181" s="721" t="n">
        <v>1266968.949787164</v>
      </c>
      <c r="AO181" s="962" t="n">
        <v>15.93674641885693</v>
      </c>
      <c r="AP181" s="718" t="n">
        <v>10930573.44419061</v>
      </c>
      <c r="AQ181" s="961" t="n">
        <v>82.24824230272922</v>
      </c>
      <c r="AR181" s="721" t="n">
        <v>382074.4705991597</v>
      </c>
      <c r="AS181" s="961" t="n">
        <v>3.377409722967233</v>
      </c>
      <c r="AT181" s="721" t="n">
        <v>11312647.91478977</v>
      </c>
      <c r="AU181" s="961" t="n">
        <v>85.12320158972148</v>
      </c>
      <c r="AV181" s="721" t="n">
        <v>1977087.08521023</v>
      </c>
      <c r="AW181" s="962" t="n">
        <v>14.87679841027852</v>
      </c>
      <c r="AX181" s="718" t="n">
        <v>6917300.654773082</v>
      </c>
      <c r="AY181" s="961" t="n">
        <v>64.60314783786465</v>
      </c>
      <c r="AZ181" s="721" t="n">
        <v>211585.0642142849</v>
      </c>
      <c r="BA181" s="961" t="n">
        <v>2.967996297804866</v>
      </c>
      <c r="BB181" s="721" t="n">
        <v>7128885.718987366</v>
      </c>
      <c r="BC181" s="961" t="n">
        <v>66.57921651926388</v>
      </c>
      <c r="BD181" s="721" t="n">
        <v>3578488.281012635</v>
      </c>
      <c r="BE181" s="962" t="n">
        <v>33.42078348073612</v>
      </c>
      <c r="BF181" s="718" t="n">
        <v>598685.3402361274</v>
      </c>
      <c r="BG181" s="961" t="n">
        <v>6.482999984364698</v>
      </c>
      <c r="BH181" s="717" t="n">
        <v>16400.94301497905</v>
      </c>
      <c r="BI181" s="963" t="n">
        <v>2.666445905489886</v>
      </c>
      <c r="BJ181" s="721" t="n">
        <v>615086.2832511065</v>
      </c>
      <c r="BK181" s="961" t="n">
        <v>6.660601315420741</v>
      </c>
      <c r="BL181" s="721" t="n">
        <v>8619609.716748893</v>
      </c>
      <c r="BM181" s="962" t="n">
        <v>93.33939868457927</v>
      </c>
    </row>
    <row r="182">
      <c r="A182" s="722" t="inlineStr">
        <is>
          <t>Nov-Jan 2006</t>
        </is>
      </c>
      <c r="B182" s="721" t="n">
        <v>28934231.73265786</v>
      </c>
      <c r="C182" s="961" t="n">
        <v>60.04688519842617</v>
      </c>
      <c r="D182" s="721" t="n">
        <v>1550723.527459281</v>
      </c>
      <c r="E182" s="961" t="n">
        <v>5.086848624928316</v>
      </c>
      <c r="F182" s="721" t="n">
        <v>30484955.26011715</v>
      </c>
      <c r="G182" s="961" t="n">
        <v>63.26508426754977</v>
      </c>
      <c r="H182" s="721" t="n">
        <v>17701110.73988286</v>
      </c>
      <c r="I182" s="962" t="n">
        <v>36.73491573245023</v>
      </c>
      <c r="J182" s="718" t="n">
        <v>28337316.83573906</v>
      </c>
      <c r="K182" s="961" t="n">
        <v>72.75720305649</v>
      </c>
      <c r="L182" s="721" t="n">
        <v>1534163.665319417</v>
      </c>
      <c r="M182" s="961" t="n">
        <v>5.135880912447761</v>
      </c>
      <c r="N182" s="721" t="n">
        <v>29871480.50105847</v>
      </c>
      <c r="O182" s="961" t="n">
        <v>76.69623009869592</v>
      </c>
      <c r="P182" s="721" t="n">
        <v>9076301.498941526</v>
      </c>
      <c r="Q182" s="962" t="n">
        <v>23.30376990130408</v>
      </c>
      <c r="R182" s="718" t="n">
        <v>541586.4747460155</v>
      </c>
      <c r="S182" s="961" t="n">
        <v>35.11279845139456</v>
      </c>
      <c r="T182" s="721" t="n">
        <v>185769.4726294604</v>
      </c>
      <c r="U182" s="961" t="n">
        <v>25.54037996111447</v>
      </c>
      <c r="V182" s="721" t="n">
        <v>727355.9473754759</v>
      </c>
      <c r="W182" s="961" t="n">
        <v>47.15683270080801</v>
      </c>
      <c r="X182" s="721" t="n">
        <v>815063.0526245243</v>
      </c>
      <c r="Y182" s="962" t="n">
        <v>52.84316729919199</v>
      </c>
      <c r="Z182" s="718" t="n">
        <v>3525201.219200077</v>
      </c>
      <c r="AA182" s="961" t="n">
        <v>64.87284120016696</v>
      </c>
      <c r="AB182" s="721" t="n">
        <v>456061.8567177625</v>
      </c>
      <c r="AC182" s="961" t="n">
        <v>11.45520524570264</v>
      </c>
      <c r="AD182" s="721" t="n">
        <v>3981263.075917839</v>
      </c>
      <c r="AE182" s="961" t="n">
        <v>73.26556166309084</v>
      </c>
      <c r="AF182" s="721" t="n">
        <v>1452753.924082162</v>
      </c>
      <c r="AG182" s="962" t="n">
        <v>26.73443833690916</v>
      </c>
      <c r="AH182" s="718" t="n">
        <v>6400707.175502224</v>
      </c>
      <c r="AI182" s="961" t="n">
        <v>80.51447056895081</v>
      </c>
      <c r="AJ182" s="721" t="n">
        <v>295430.1800644039</v>
      </c>
      <c r="AK182" s="961" t="n">
        <v>4.411949223514765</v>
      </c>
      <c r="AL182" s="721" t="n">
        <v>6696137.355566627</v>
      </c>
      <c r="AM182" s="961" t="n">
        <v>84.23068565046778</v>
      </c>
      <c r="AN182" s="721" t="n">
        <v>1253622.644433374</v>
      </c>
      <c r="AO182" s="962" t="n">
        <v>15.76931434953222</v>
      </c>
      <c r="AP182" s="718" t="n">
        <v>10931899.73713421</v>
      </c>
      <c r="AQ182" s="961" t="n">
        <v>82.18597248153698</v>
      </c>
      <c r="AR182" s="721" t="n">
        <v>387279.6194564899</v>
      </c>
      <c r="AS182" s="961" t="n">
        <v>3.421446089472844</v>
      </c>
      <c r="AT182" s="721" t="n">
        <v>11319179.3565907</v>
      </c>
      <c r="AU182" s="961" t="n">
        <v>85.0975388984144</v>
      </c>
      <c r="AV182" s="721" t="n">
        <v>1982238.643409305</v>
      </c>
      <c r="AW182" s="962" t="n">
        <v>14.9024611015856</v>
      </c>
      <c r="AX182" s="718" t="n">
        <v>6937922.229156541</v>
      </c>
      <c r="AY182" s="961" t="n">
        <v>64.71840953571382</v>
      </c>
      <c r="AZ182" s="721" t="n">
        <v>209622.5364513004</v>
      </c>
      <c r="BA182" s="961" t="n">
        <v>2.932790815944945</v>
      </c>
      <c r="BB182" s="721" t="n">
        <v>7147544.765607841</v>
      </c>
      <c r="BC182" s="961" t="n">
        <v>66.67381300001867</v>
      </c>
      <c r="BD182" s="721" t="n">
        <v>3572623.234392161</v>
      </c>
      <c r="BE182" s="962" t="n">
        <v>33.32618699998133</v>
      </c>
      <c r="BF182" s="718" t="n">
        <v>596914.8969188058</v>
      </c>
      <c r="BG182" s="961" t="n">
        <v>6.461317891058618</v>
      </c>
      <c r="BH182" s="717" t="n">
        <v>16559.86213986452</v>
      </c>
      <c r="BI182" s="963" t="n">
        <v>2.699355090871928</v>
      </c>
      <c r="BJ182" s="721" t="n">
        <v>613474.7590586704</v>
      </c>
      <c r="BK182" s="961" t="n">
        <v>6.640570468050889</v>
      </c>
      <c r="BL182" s="721" t="n">
        <v>8624809.240941331</v>
      </c>
      <c r="BM182" s="962" t="n">
        <v>93.3594295319491</v>
      </c>
    </row>
    <row r="183">
      <c r="A183" s="722" t="inlineStr">
        <is>
          <t>Dec-Feb 2006</t>
        </is>
      </c>
      <c r="B183" s="721" t="n">
        <v>28987688.84036657</v>
      </c>
      <c r="C183" s="961" t="n">
        <v>60.11402177173439</v>
      </c>
      <c r="D183" s="721" t="n">
        <v>1584013.042896237</v>
      </c>
      <c r="E183" s="961" t="n">
        <v>5.181304753476749</v>
      </c>
      <c r="F183" s="721" t="n">
        <v>30571701.88326281</v>
      </c>
      <c r="G183" s="961" t="n">
        <v>63.39891264633132</v>
      </c>
      <c r="H183" s="721" t="n">
        <v>17649475.11673719</v>
      </c>
      <c r="I183" s="962" t="n">
        <v>36.60108735366868</v>
      </c>
      <c r="J183" s="718" t="n">
        <v>28385151.83317416</v>
      </c>
      <c r="K183" s="961" t="n">
        <v>72.82095167809685</v>
      </c>
      <c r="L183" s="721" t="n">
        <v>1569945.851841263</v>
      </c>
      <c r="M183" s="961" t="n">
        <v>5.240997269812292</v>
      </c>
      <c r="N183" s="721" t="n">
        <v>29955097.68501543</v>
      </c>
      <c r="O183" s="961" t="n">
        <v>76.84858386009377</v>
      </c>
      <c r="P183" s="721" t="n">
        <v>9024277.314984577</v>
      </c>
      <c r="Q183" s="962" t="n">
        <v>23.15141613990623</v>
      </c>
      <c r="R183" s="718" t="n">
        <v>547321.9648212013</v>
      </c>
      <c r="S183" s="961" t="n">
        <v>35.48676544086963</v>
      </c>
      <c r="T183" s="721" t="n">
        <v>186178.4205624812</v>
      </c>
      <c r="U183" s="961" t="n">
        <v>25.3821844231335</v>
      </c>
      <c r="V183" s="721" t="n">
        <v>733500.3853836826</v>
      </c>
      <c r="W183" s="961" t="n">
        <v>47.55803311383919</v>
      </c>
      <c r="X183" s="721" t="n">
        <v>808826.6146163174</v>
      </c>
      <c r="Y183" s="962" t="n">
        <v>52.44196688616081</v>
      </c>
      <c r="Z183" s="718" t="n">
        <v>3562036.088017285</v>
      </c>
      <c r="AA183" s="961" t="n">
        <v>65.45417956198854</v>
      </c>
      <c r="AB183" s="721" t="n">
        <v>464078.8949991486</v>
      </c>
      <c r="AC183" s="961" t="n">
        <v>11.5267173679042</v>
      </c>
      <c r="AD183" s="721" t="n">
        <v>4026114.983016433</v>
      </c>
      <c r="AE183" s="961" t="n">
        <v>73.98185939835747</v>
      </c>
      <c r="AF183" s="721" t="n">
        <v>1415915.016983567</v>
      </c>
      <c r="AG183" s="962" t="n">
        <v>26.01814060164253</v>
      </c>
      <c r="AH183" s="718" t="n">
        <v>6384889.74370888</v>
      </c>
      <c r="AI183" s="961" t="n">
        <v>80.31814009548124</v>
      </c>
      <c r="AJ183" s="721" t="n">
        <v>308202.6205270502</v>
      </c>
      <c r="AK183" s="961" t="n">
        <v>4.604786603183744</v>
      </c>
      <c r="AL183" s="721" t="n">
        <v>6693092.36423593</v>
      </c>
      <c r="AM183" s="961" t="n">
        <v>84.1951469424165</v>
      </c>
      <c r="AN183" s="721" t="n">
        <v>1256406.635764071</v>
      </c>
      <c r="AO183" s="962" t="n">
        <v>15.8048530575835</v>
      </c>
      <c r="AP183" s="718" t="n">
        <v>10944765.5390856</v>
      </c>
      <c r="AQ183" s="961" t="n">
        <v>82.2122991564635</v>
      </c>
      <c r="AR183" s="721" t="n">
        <v>404545.0622060036</v>
      </c>
      <c r="AS183" s="961" t="n">
        <v>3.564490182865947</v>
      </c>
      <c r="AT183" s="721" t="n">
        <v>11349310.60129161</v>
      </c>
      <c r="AU183" s="961" t="n">
        <v>85.25106499914675</v>
      </c>
      <c r="AV183" s="721" t="n">
        <v>1963497.398708393</v>
      </c>
      <c r="AW183" s="962" t="n">
        <v>14.74893500085325</v>
      </c>
      <c r="AX183" s="718" t="n">
        <v>6946138.497541193</v>
      </c>
      <c r="AY183" s="961" t="n">
        <v>64.71932857915574</v>
      </c>
      <c r="AZ183" s="721" t="n">
        <v>206940.85354658</v>
      </c>
      <c r="BA183" s="961" t="n">
        <v>2.893031705500518</v>
      </c>
      <c r="BB183" s="721" t="n">
        <v>7153079.351087772</v>
      </c>
      <c r="BC183" s="961" t="n">
        <v>66.64746074955129</v>
      </c>
      <c r="BD183" s="721" t="n">
        <v>3579631.648912228</v>
      </c>
      <c r="BE183" s="962" t="n">
        <v>33.35253925044871</v>
      </c>
      <c r="BF183" s="718" t="n">
        <v>602537.0071924116</v>
      </c>
      <c r="BG183" s="961" t="n">
        <v>6.51969180028323</v>
      </c>
      <c r="BH183" s="717" t="n">
        <v>14067.19105497341</v>
      </c>
      <c r="BI183" s="963" t="n">
        <v>2.281397222879364</v>
      </c>
      <c r="BJ183" s="721" t="n">
        <v>616604.198247385</v>
      </c>
      <c r="BK183" s="961" t="n">
        <v>6.67190444295804</v>
      </c>
      <c r="BL183" s="721" t="n">
        <v>8625197.801752614</v>
      </c>
      <c r="BM183" s="962" t="n">
        <v>93.32809555704196</v>
      </c>
    </row>
    <row r="184">
      <c r="A184" s="722" t="inlineStr">
        <is>
          <t>Jan-Mar 2006</t>
        </is>
      </c>
      <c r="B184" s="721" t="n">
        <v>29048141.94757634</v>
      </c>
      <c r="C184" s="961" t="n">
        <v>60.19425971042936</v>
      </c>
      <c r="D184" s="721" t="n">
        <v>1604365.054252152</v>
      </c>
      <c r="E184" s="961" t="n">
        <v>5.234041881652448</v>
      </c>
      <c r="F184" s="721" t="n">
        <v>30652507.00182849</v>
      </c>
      <c r="G184" s="961" t="n">
        <v>63.51886363588107</v>
      </c>
      <c r="H184" s="721" t="n">
        <v>17604821.99817151</v>
      </c>
      <c r="I184" s="962" t="n">
        <v>36.48113636411893</v>
      </c>
      <c r="J184" s="718" t="n">
        <v>28441514.05482943</v>
      </c>
      <c r="K184" s="961" t="n">
        <v>72.90407284407983</v>
      </c>
      <c r="L184" s="721" t="n">
        <v>1589661.810877751</v>
      </c>
      <c r="M184" s="961" t="n">
        <v>5.29337185458994</v>
      </c>
      <c r="N184" s="721" t="n">
        <v>30031175.86570718</v>
      </c>
      <c r="O184" s="961" t="n">
        <v>76.97884960294947</v>
      </c>
      <c r="P184" s="721" t="n">
        <v>8981067.13429282</v>
      </c>
      <c r="Q184" s="962" t="n">
        <v>23.02115039705053</v>
      </c>
      <c r="R184" s="718" t="n">
        <v>544596.7685737716</v>
      </c>
      <c r="S184" s="961" t="n">
        <v>35.31215511593372</v>
      </c>
      <c r="T184" s="721" t="n">
        <v>178576.2613066886</v>
      </c>
      <c r="U184" s="961" t="n">
        <v>24.69343489430284</v>
      </c>
      <c r="V184" s="721" t="n">
        <v>723173.0298804602</v>
      </c>
      <c r="W184" s="961" t="n">
        <v>46.89120406218375</v>
      </c>
      <c r="X184" s="721" t="n">
        <v>819062.97011954</v>
      </c>
      <c r="Y184" s="962" t="n">
        <v>53.10879593781625</v>
      </c>
      <c r="Z184" s="718" t="n">
        <v>3575100.940164262</v>
      </c>
      <c r="AA184" s="961" t="n">
        <v>65.59603998556125</v>
      </c>
      <c r="AB184" s="721" t="n">
        <v>472373.7679456089</v>
      </c>
      <c r="AC184" s="961" t="n">
        <v>11.67082692324476</v>
      </c>
      <c r="AD184" s="721" t="n">
        <v>4047474.708109871</v>
      </c>
      <c r="AE184" s="961" t="n">
        <v>74.26316549862905</v>
      </c>
      <c r="AF184" s="721" t="n">
        <v>1402703.291890129</v>
      </c>
      <c r="AG184" s="962" t="n">
        <v>25.73683450137095</v>
      </c>
      <c r="AH184" s="718" t="n">
        <v>6382665.976381508</v>
      </c>
      <c r="AI184" s="961" t="n">
        <v>80.2946611808337</v>
      </c>
      <c r="AJ184" s="721" t="n">
        <v>319361.7289460212</v>
      </c>
      <c r="AK184" s="961" t="n">
        <v>4.765150831772247</v>
      </c>
      <c r="AL184" s="721" t="n">
        <v>6702027.705327529</v>
      </c>
      <c r="AM184" s="961" t="n">
        <v>84.31226791675499</v>
      </c>
      <c r="AN184" s="721" t="n">
        <v>1247026.294672471</v>
      </c>
      <c r="AO184" s="962" t="n">
        <v>15.68773208324501</v>
      </c>
      <c r="AP184" s="718" t="n">
        <v>10981592.07715289</v>
      </c>
      <c r="AQ184" s="961" t="n">
        <v>82.41403655150178</v>
      </c>
      <c r="AR184" s="721" t="n">
        <v>407826.821526293</v>
      </c>
      <c r="AS184" s="961" t="n">
        <v>3.580751793874121</v>
      </c>
      <c r="AT184" s="721" t="n">
        <v>11389418.89867918</v>
      </c>
      <c r="AU184" s="961" t="n">
        <v>85.47467241739571</v>
      </c>
      <c r="AV184" s="721" t="n">
        <v>1935486.10132082</v>
      </c>
      <c r="AW184" s="962" t="n">
        <v>14.52532758260429</v>
      </c>
      <c r="AX184" s="718" t="n">
        <v>6957558.292557001</v>
      </c>
      <c r="AY184" s="961" t="n">
        <v>64.74634713203307</v>
      </c>
      <c r="AZ184" s="721" t="n">
        <v>211523.2311531386</v>
      </c>
      <c r="BA184" s="961" t="n">
        <v>2.950492757734344</v>
      </c>
      <c r="BB184" s="721" t="n">
        <v>7169081.52371014</v>
      </c>
      <c r="BC184" s="961" t="n">
        <v>66.71476133351827</v>
      </c>
      <c r="BD184" s="721" t="n">
        <v>3576788.47628986</v>
      </c>
      <c r="BE184" s="962" t="n">
        <v>33.28523866648173</v>
      </c>
      <c r="BF184" s="718" t="n">
        <v>606627.8927469121</v>
      </c>
      <c r="BG184" s="961" t="n">
        <v>6.561625200099946</v>
      </c>
      <c r="BH184" s="717" t="n">
        <v>14703.2433744017</v>
      </c>
      <c r="BI184" s="963" t="n">
        <v>2.36641019894598</v>
      </c>
      <c r="BJ184" s="721" t="n">
        <v>621331.1361213138</v>
      </c>
      <c r="BK184" s="961" t="n">
        <v>6.7206636706388</v>
      </c>
      <c r="BL184" s="721" t="n">
        <v>8623754.863878686</v>
      </c>
      <c r="BM184" s="962" t="n">
        <v>93.2793363293612</v>
      </c>
    </row>
    <row r="185">
      <c r="A185" s="722" t="inlineStr">
        <is>
          <t>Feb-Apr 2006</t>
        </is>
      </c>
      <c r="B185" s="721" t="n">
        <v>29084601.88430955</v>
      </c>
      <c r="C185" s="961" t="n">
        <v>60.22622818316601</v>
      </c>
      <c r="D185" s="721" t="n">
        <v>1632945.56484828</v>
      </c>
      <c r="E185" s="961" t="n">
        <v>5.316002417025809</v>
      </c>
      <c r="F185" s="721" t="n">
        <v>30717547.44915783</v>
      </c>
      <c r="G185" s="961" t="n">
        <v>63.60761028323513</v>
      </c>
      <c r="H185" s="721" t="n">
        <v>17574704.55084217</v>
      </c>
      <c r="I185" s="962" t="n">
        <v>36.39238971676487</v>
      </c>
      <c r="J185" s="718" t="n">
        <v>28467326.14332186</v>
      </c>
      <c r="K185" s="961" t="n">
        <v>72.91115256190457</v>
      </c>
      <c r="L185" s="721" t="n">
        <v>1619243.685924655</v>
      </c>
      <c r="M185" s="961" t="n">
        <v>5.38194847440077</v>
      </c>
      <c r="N185" s="721" t="n">
        <v>30086569.82924651</v>
      </c>
      <c r="O185" s="961" t="n">
        <v>77.05839571445647</v>
      </c>
      <c r="P185" s="721" t="n">
        <v>8957287.170753486</v>
      </c>
      <c r="Q185" s="962" t="n">
        <v>22.94160428554353</v>
      </c>
      <c r="R185" s="718" t="n">
        <v>554718.2834020458</v>
      </c>
      <c r="S185" s="961" t="n">
        <v>35.97005275058056</v>
      </c>
      <c r="T185" s="721" t="n">
        <v>180762.9945111457</v>
      </c>
      <c r="U185" s="961" t="n">
        <v>24.57751134386877</v>
      </c>
      <c r="V185" s="721" t="n">
        <v>735481.2779131916</v>
      </c>
      <c r="W185" s="961" t="n">
        <v>47.69141590458048</v>
      </c>
      <c r="X185" s="721" t="n">
        <v>806685.7220868084</v>
      </c>
      <c r="Y185" s="962" t="n">
        <v>52.30858409541952</v>
      </c>
      <c r="Z185" s="718" t="n">
        <v>3578467.371742673</v>
      </c>
      <c r="AA185" s="961" t="n">
        <v>65.56261835397528</v>
      </c>
      <c r="AB185" s="721" t="n">
        <v>483922.8231724477</v>
      </c>
      <c r="AC185" s="961" t="n">
        <v>11.9122683925875</v>
      </c>
      <c r="AD185" s="721" t="n">
        <v>4062390.19491512</v>
      </c>
      <c r="AE185" s="961" t="n">
        <v>74.42877363010474</v>
      </c>
      <c r="AF185" s="721" t="n">
        <v>1395700.80508488</v>
      </c>
      <c r="AG185" s="962" t="n">
        <v>25.57122636989526</v>
      </c>
      <c r="AH185" s="718" t="n">
        <v>6382536.439432572</v>
      </c>
      <c r="AI185" s="961" t="n">
        <v>80.29553670617413</v>
      </c>
      <c r="AJ185" s="721" t="n">
        <v>326894.2049143473</v>
      </c>
      <c r="AK185" s="961" t="n">
        <v>4.872160131646558</v>
      </c>
      <c r="AL185" s="721" t="n">
        <v>6709430.644346919</v>
      </c>
      <c r="AM185" s="961" t="n">
        <v>84.40803114765814</v>
      </c>
      <c r="AN185" s="721" t="n">
        <v>1239375.355653081</v>
      </c>
      <c r="AO185" s="962" t="n">
        <v>15.59196885234186</v>
      </c>
      <c r="AP185" s="718" t="n">
        <v>10980034.94813126</v>
      </c>
      <c r="AQ185" s="961" t="n">
        <v>82.33165927257178</v>
      </c>
      <c r="AR185" s="721" t="n">
        <v>410417.4250470277</v>
      </c>
      <c r="AS185" s="961" t="n">
        <v>3.603170546706818</v>
      </c>
      <c r="AT185" s="721" t="n">
        <v>11390452.37317828</v>
      </c>
      <c r="AU185" s="961" t="n">
        <v>85.40909461390912</v>
      </c>
      <c r="AV185" s="721" t="n">
        <v>1945893.626821716</v>
      </c>
      <c r="AW185" s="962" t="n">
        <v>14.59090538609088</v>
      </c>
      <c r="AX185" s="718" t="n">
        <v>6971569.100613314</v>
      </c>
      <c r="AY185" s="961" t="n">
        <v>64.80088715976677</v>
      </c>
      <c r="AZ185" s="721" t="n">
        <v>217246.2382796863</v>
      </c>
      <c r="BA185" s="961" t="n">
        <v>3.022003320969152</v>
      </c>
      <c r="BB185" s="721" t="n">
        <v>7188815.338893</v>
      </c>
      <c r="BC185" s="961" t="n">
        <v>66.82019569267757</v>
      </c>
      <c r="BD185" s="721" t="n">
        <v>3569631.661107</v>
      </c>
      <c r="BE185" s="962" t="n">
        <v>33.17980430732243</v>
      </c>
      <c r="BF185" s="718" t="n">
        <v>617275.7409876917</v>
      </c>
      <c r="BG185" s="961" t="n">
        <v>6.674409354138655</v>
      </c>
      <c r="BH185" s="717" t="n">
        <v>13701.87892362449</v>
      </c>
      <c r="BI185" s="963" t="n">
        <v>2.17153168214592</v>
      </c>
      <c r="BJ185" s="721" t="n">
        <v>630977.6199113162</v>
      </c>
      <c r="BK185" s="961" t="n">
        <v>6.822563481677807</v>
      </c>
      <c r="BL185" s="721" t="n">
        <v>8617417.380088685</v>
      </c>
      <c r="BM185" s="962" t="n">
        <v>93.1774365183222</v>
      </c>
    </row>
    <row r="186">
      <c r="A186" s="722" t="inlineStr">
        <is>
          <t>Mar-May 2006</t>
        </is>
      </c>
      <c r="B186" s="721" t="n">
        <v>29063135.54528622</v>
      </c>
      <c r="C186" s="961" t="n">
        <v>60.13708813676069</v>
      </c>
      <c r="D186" s="721" t="n">
        <v>1664342.491404464</v>
      </c>
      <c r="E186" s="961" t="n">
        <v>5.416463041376603</v>
      </c>
      <c r="F186" s="721" t="n">
        <v>30727478.03669068</v>
      </c>
      <c r="G186" s="961" t="n">
        <v>63.58092546599132</v>
      </c>
      <c r="H186" s="721" t="n">
        <v>17600660.96330932</v>
      </c>
      <c r="I186" s="962" t="n">
        <v>36.41907453400868</v>
      </c>
      <c r="J186" s="718" t="n">
        <v>28451829.73977855</v>
      </c>
      <c r="K186" s="961" t="n">
        <v>72.81178879300442</v>
      </c>
      <c r="L186" s="721" t="n">
        <v>1650688.239003304</v>
      </c>
      <c r="M186" s="961" t="n">
        <v>5.483555362932805</v>
      </c>
      <c r="N186" s="721" t="n">
        <v>30102517.97878185</v>
      </c>
      <c r="O186" s="961" t="n">
        <v>77.03610633323517</v>
      </c>
      <c r="P186" s="721" t="n">
        <v>8973338.021218149</v>
      </c>
      <c r="Q186" s="962" t="n">
        <v>22.96389366676483</v>
      </c>
      <c r="R186" s="718" t="n">
        <v>549445.8175411327</v>
      </c>
      <c r="S186" s="961" t="n">
        <v>35.62844315526861</v>
      </c>
      <c r="T186" s="721" t="n">
        <v>179323.2437558822</v>
      </c>
      <c r="U186" s="961" t="n">
        <v>24.60631951591559</v>
      </c>
      <c r="V186" s="721" t="n">
        <v>728769.0612970148</v>
      </c>
      <c r="W186" s="961" t="n">
        <v>47.25653785106003</v>
      </c>
      <c r="X186" s="721" t="n">
        <v>813385.9387029854</v>
      </c>
      <c r="Y186" s="962" t="n">
        <v>52.74346214893997</v>
      </c>
      <c r="Z186" s="718" t="n">
        <v>3569310.163526608</v>
      </c>
      <c r="AA186" s="961" t="n">
        <v>65.29779745696615</v>
      </c>
      <c r="AB186" s="721" t="n">
        <v>498567.4561756393</v>
      </c>
      <c r="AC186" s="961" t="n">
        <v>12.2562058838961</v>
      </c>
      <c r="AD186" s="721" t="n">
        <v>4067877.619702247</v>
      </c>
      <c r="AE186" s="961" t="n">
        <v>74.41870745931402</v>
      </c>
      <c r="AF186" s="721" t="n">
        <v>1398325.380297754</v>
      </c>
      <c r="AG186" s="962" t="n">
        <v>25.58129254068598</v>
      </c>
      <c r="AH186" s="718" t="n">
        <v>6384078.118267898</v>
      </c>
      <c r="AI186" s="961" t="n">
        <v>80.32141911349461</v>
      </c>
      <c r="AJ186" s="721" t="n">
        <v>327112.7449309592</v>
      </c>
      <c r="AK186" s="961" t="n">
        <v>4.874138608167112</v>
      </c>
      <c r="AL186" s="721" t="n">
        <v>6711190.863198858</v>
      </c>
      <c r="AM186" s="961" t="n">
        <v>84.43699530103879</v>
      </c>
      <c r="AN186" s="721" t="n">
        <v>1236973.136801143</v>
      </c>
      <c r="AO186" s="962" t="n">
        <v>15.56300469896121</v>
      </c>
      <c r="AP186" s="718" t="n">
        <v>10980448.11430379</v>
      </c>
      <c r="AQ186" s="961" t="n">
        <v>82.26451723527728</v>
      </c>
      <c r="AR186" s="721" t="n">
        <v>421563.2306520516</v>
      </c>
      <c r="AS186" s="961" t="n">
        <v>3.697270752484803</v>
      </c>
      <c r="AT186" s="721" t="n">
        <v>11402011.34495585</v>
      </c>
      <c r="AU186" s="961" t="n">
        <v>85.42283056572863</v>
      </c>
      <c r="AV186" s="721" t="n">
        <v>1945721.655044155</v>
      </c>
      <c r="AW186" s="962" t="n">
        <v>14.57716943427137</v>
      </c>
      <c r="AX186" s="718" t="n">
        <v>6968547.526139117</v>
      </c>
      <c r="AY186" s="961" t="n">
        <v>64.69370269228425</v>
      </c>
      <c r="AZ186" s="721" t="n">
        <v>224121.5634887717</v>
      </c>
      <c r="BA186" s="961" t="n">
        <v>3.115972119612229</v>
      </c>
      <c r="BB186" s="721" t="n">
        <v>7192669.089627888</v>
      </c>
      <c r="BC186" s="961" t="n">
        <v>66.77437355531353</v>
      </c>
      <c r="BD186" s="721" t="n">
        <v>3578931.910372112</v>
      </c>
      <c r="BE186" s="962" t="n">
        <v>33.22562644468647</v>
      </c>
      <c r="BF186" s="718" t="n">
        <v>611305.8055076678</v>
      </c>
      <c r="BG186" s="961" t="n">
        <v>6.607080711946098</v>
      </c>
      <c r="BH186" s="717" t="n">
        <v>13654.2524011598</v>
      </c>
      <c r="BI186" s="963" t="n">
        <v>2.184820010233639</v>
      </c>
      <c r="BJ186" s="721" t="n">
        <v>624960.0579088277</v>
      </c>
      <c r="BK186" s="961" t="n">
        <v>6.754657827790478</v>
      </c>
      <c r="BL186" s="721" t="n">
        <v>8627322.942091173</v>
      </c>
      <c r="BM186" s="962" t="n">
        <v>93.24534217220952</v>
      </c>
    </row>
    <row r="187">
      <c r="A187" s="722" t="inlineStr">
        <is>
          <t>Apr-Jun 2006</t>
        </is>
      </c>
      <c r="B187" s="721" t="n">
        <v>29105642.54683549</v>
      </c>
      <c r="C187" s="961" t="n">
        <v>60.18086145876612</v>
      </c>
      <c r="D187" s="721" t="n">
        <v>1684863.832628706</v>
      </c>
      <c r="E187" s="961" t="n">
        <v>5.472023785073017</v>
      </c>
      <c r="F187" s="721" t="n">
        <v>30790506.37946419</v>
      </c>
      <c r="G187" s="961" t="n">
        <v>63.66460371682316</v>
      </c>
      <c r="H187" s="721" t="n">
        <v>17573112.62053581</v>
      </c>
      <c r="I187" s="962" t="n">
        <v>36.33539628317684</v>
      </c>
      <c r="J187" s="718" t="n">
        <v>28487752.09605276</v>
      </c>
      <c r="K187" s="961" t="n">
        <v>72.84348399048699</v>
      </c>
      <c r="L187" s="721" t="n">
        <v>1670487.240379036</v>
      </c>
      <c r="M187" s="961" t="n">
        <v>5.539074153977722</v>
      </c>
      <c r="N187" s="721" t="n">
        <v>30158239.33643179</v>
      </c>
      <c r="O187" s="961" t="n">
        <v>77.11493756606495</v>
      </c>
      <c r="P187" s="721" t="n">
        <v>8949928.663568206</v>
      </c>
      <c r="Q187" s="962" t="n">
        <v>22.88506243393505</v>
      </c>
      <c r="R187" s="718" t="n">
        <v>550122.3563509143</v>
      </c>
      <c r="S187" s="961" t="n">
        <v>35.67383960010832</v>
      </c>
      <c r="T187" s="721" t="n">
        <v>175069.8638221381</v>
      </c>
      <c r="U187" s="961" t="n">
        <v>24.1411668454415</v>
      </c>
      <c r="V187" s="721" t="n">
        <v>725192.2201730525</v>
      </c>
      <c r="W187" s="961" t="n">
        <v>47.02661261269956</v>
      </c>
      <c r="X187" s="721" t="n">
        <v>816896.7798269477</v>
      </c>
      <c r="Y187" s="962" t="n">
        <v>52.97338738730044</v>
      </c>
      <c r="Z187" s="718" t="n">
        <v>3573417.388567973</v>
      </c>
      <c r="AA187" s="961" t="n">
        <v>65.27649373676374</v>
      </c>
      <c r="AB187" s="721" t="n">
        <v>512643.9887390469</v>
      </c>
      <c r="AC187" s="961" t="n">
        <v>12.54616466571319</v>
      </c>
      <c r="AD187" s="721" t="n">
        <v>4086061.37730702</v>
      </c>
      <c r="AE187" s="961" t="n">
        <v>74.64108748032426</v>
      </c>
      <c r="AF187" s="721" t="n">
        <v>1388217.62269298</v>
      </c>
      <c r="AG187" s="962" t="n">
        <v>25.35891251967574</v>
      </c>
      <c r="AH187" s="718" t="n">
        <v>6379152.206782423</v>
      </c>
      <c r="AI187" s="961" t="n">
        <v>80.26199848969651</v>
      </c>
      <c r="AJ187" s="721" t="n">
        <v>340092.3318052149</v>
      </c>
      <c r="AK187" s="961" t="n">
        <v>5.06146680407469</v>
      </c>
      <c r="AL187" s="721" t="n">
        <v>6719244.538587639</v>
      </c>
      <c r="AM187" s="961" t="n">
        <v>84.54101384109157</v>
      </c>
      <c r="AN187" s="721" t="n">
        <v>1228666.461412363</v>
      </c>
      <c r="AO187" s="962" t="n">
        <v>15.45898615890843</v>
      </c>
      <c r="AP187" s="718" t="n">
        <v>10981978.88630745</v>
      </c>
      <c r="AQ187" s="961" t="n">
        <v>82.20299422704711</v>
      </c>
      <c r="AR187" s="721" t="n">
        <v>420822.9676370563</v>
      </c>
      <c r="AS187" s="961" t="n">
        <v>3.690522496376479</v>
      </c>
      <c r="AT187" s="721" t="n">
        <v>11402801.85394451</v>
      </c>
      <c r="AU187" s="961" t="n">
        <v>85.3529645864337</v>
      </c>
      <c r="AV187" s="721" t="n">
        <v>1956783.146055492</v>
      </c>
      <c r="AW187" s="962" t="n">
        <v>14.6470354135663</v>
      </c>
      <c r="AX187" s="718" t="n">
        <v>7003081.258043997</v>
      </c>
      <c r="AY187" s="961" t="n">
        <v>64.93772113660739</v>
      </c>
      <c r="AZ187" s="721" t="n">
        <v>221858.0883755799</v>
      </c>
      <c r="BA187" s="961" t="n">
        <v>3.0707259637484</v>
      </c>
      <c r="BB187" s="721" t="n">
        <v>7224939.346419577</v>
      </c>
      <c r="BC187" s="961" t="n">
        <v>66.99495253861146</v>
      </c>
      <c r="BD187" s="721" t="n">
        <v>3559364.653580423</v>
      </c>
      <c r="BE187" s="962" t="n">
        <v>33.00504746138854</v>
      </c>
      <c r="BF187" s="718" t="n">
        <v>617890.4507827314</v>
      </c>
      <c r="BG187" s="961" t="n">
        <v>6.675962638479004</v>
      </c>
      <c r="BH187" s="717" t="n">
        <v>14376.59224966937</v>
      </c>
      <c r="BI187" s="963" t="n">
        <v>2.273816484363655</v>
      </c>
      <c r="BJ187" s="721" t="n">
        <v>632267.0430324008</v>
      </c>
      <c r="BK187" s="961" t="n">
        <v>6.831293721207111</v>
      </c>
      <c r="BL187" s="721" t="n">
        <v>8623183.9569676</v>
      </c>
      <c r="BM187" s="962" t="n">
        <v>93.16870627879288</v>
      </c>
    </row>
    <row r="188">
      <c r="A188" s="722" t="inlineStr">
        <is>
          <t>May-Jul 2006</t>
        </is>
      </c>
      <c r="B188" s="721" t="n">
        <v>29140010.09078979</v>
      </c>
      <c r="C188" s="961" t="n">
        <v>60.20707277650294</v>
      </c>
      <c r="D188" s="721" t="n">
        <v>1697855.724214987</v>
      </c>
      <c r="E188" s="961" t="n">
        <v>5.505749763619702</v>
      </c>
      <c r="F188" s="721" t="n">
        <v>30837865.81500478</v>
      </c>
      <c r="G188" s="961" t="n">
        <v>63.71506480647562</v>
      </c>
      <c r="H188" s="721" t="n">
        <v>17561780.18499521</v>
      </c>
      <c r="I188" s="962" t="n">
        <v>36.28493519352438</v>
      </c>
      <c r="J188" s="718" t="n">
        <v>28530938.16245676</v>
      </c>
      <c r="K188" s="961" t="n">
        <v>72.89365138495877</v>
      </c>
      <c r="L188" s="721" t="n">
        <v>1680999.123511447</v>
      </c>
      <c r="M188" s="961" t="n">
        <v>5.564022947618719</v>
      </c>
      <c r="N188" s="721" t="n">
        <v>30211937.28596821</v>
      </c>
      <c r="O188" s="961" t="n">
        <v>77.18843354003367</v>
      </c>
      <c r="P188" s="721" t="n">
        <v>8928560.714031786</v>
      </c>
      <c r="Q188" s="962" t="n">
        <v>22.81156645996633</v>
      </c>
      <c r="R188" s="718" t="n">
        <v>548475.7987189332</v>
      </c>
      <c r="S188" s="961" t="n">
        <v>35.56914101234393</v>
      </c>
      <c r="T188" s="721" t="n">
        <v>170886.887327616</v>
      </c>
      <c r="U188" s="961" t="n">
        <v>23.75531712198902</v>
      </c>
      <c r="V188" s="721" t="n">
        <v>719362.6860465492</v>
      </c>
      <c r="W188" s="961" t="n">
        <v>46.65130691048108</v>
      </c>
      <c r="X188" s="721" t="n">
        <v>822636.3139534506</v>
      </c>
      <c r="Y188" s="962" t="n">
        <v>53.34869308951892</v>
      </c>
      <c r="Z188" s="718" t="n">
        <v>3575501.150976588</v>
      </c>
      <c r="AA188" s="961" t="n">
        <v>65.21930773574229</v>
      </c>
      <c r="AB188" s="721" t="n">
        <v>526885.1921947616</v>
      </c>
      <c r="AC188" s="961" t="n">
        <v>12.8433830487904</v>
      </c>
      <c r="AD188" s="721" t="n">
        <v>4102386.34317135</v>
      </c>
      <c r="AE188" s="961" t="n">
        <v>74.83001293206705</v>
      </c>
      <c r="AF188" s="721" t="n">
        <v>1379887.65682865</v>
      </c>
      <c r="AG188" s="962" t="n">
        <v>25.16998706793295</v>
      </c>
      <c r="AH188" s="718" t="n">
        <v>6367019.516220074</v>
      </c>
      <c r="AI188" s="961" t="n">
        <v>80.11337783892434</v>
      </c>
      <c r="AJ188" s="721" t="n">
        <v>339565.4507272911</v>
      </c>
      <c r="AK188" s="961" t="n">
        <v>5.063164820855926</v>
      </c>
      <c r="AL188" s="721" t="n">
        <v>6706584.966947366</v>
      </c>
      <c r="AM188" s="961" t="n">
        <v>84.38597904359447</v>
      </c>
      <c r="AN188" s="721" t="n">
        <v>1240926.033052634</v>
      </c>
      <c r="AO188" s="962" t="n">
        <v>15.61402095640553</v>
      </c>
      <c r="AP188" s="718" t="n">
        <v>11007678.24727908</v>
      </c>
      <c r="AQ188" s="961" t="n">
        <v>82.32201417881899</v>
      </c>
      <c r="AR188" s="721" t="n">
        <v>421174.5054462339</v>
      </c>
      <c r="AS188" s="961" t="n">
        <v>3.685186208613992</v>
      </c>
      <c r="AT188" s="721" t="n">
        <v>11428852.75272531</v>
      </c>
      <c r="AU188" s="961" t="n">
        <v>85.47180951533079</v>
      </c>
      <c r="AV188" s="721" t="n">
        <v>1942635.247274686</v>
      </c>
      <c r="AW188" s="962" t="n">
        <v>14.52819048466921</v>
      </c>
      <c r="AX188" s="718" t="n">
        <v>7032263.449262088</v>
      </c>
      <c r="AY188" s="961" t="n">
        <v>65.13027928897745</v>
      </c>
      <c r="AZ188" s="721" t="n">
        <v>222487.0878155443</v>
      </c>
      <c r="BA188" s="961" t="n">
        <v>3.066777922665372</v>
      </c>
      <c r="BB188" s="721" t="n">
        <v>7254750.537077633</v>
      </c>
      <c r="BC188" s="961" t="n">
        <v>67.190874184514</v>
      </c>
      <c r="BD188" s="721" t="n">
        <v>3542475.462922365</v>
      </c>
      <c r="BE188" s="962" t="n">
        <v>32.809125815486</v>
      </c>
      <c r="BF188" s="718" t="n">
        <v>609071.9283330304</v>
      </c>
      <c r="BG188" s="961" t="n">
        <v>6.578055867916038</v>
      </c>
      <c r="BH188" s="717" t="n">
        <v>16856.60070354003</v>
      </c>
      <c r="BI188" s="963" t="n">
        <v>2.693055184668721</v>
      </c>
      <c r="BJ188" s="721" t="n">
        <v>625928.5290365706</v>
      </c>
      <c r="BK188" s="961" t="n">
        <v>6.760109343068828</v>
      </c>
      <c r="BL188" s="721" t="n">
        <v>8633219.470963428</v>
      </c>
      <c r="BM188" s="962" t="n">
        <v>93.23989065693117</v>
      </c>
    </row>
    <row r="189">
      <c r="A189" s="722" t="inlineStr">
        <is>
          <t>Jun-Aug 2006</t>
        </is>
      </c>
      <c r="B189" s="721" t="n">
        <v>29223628.26907828</v>
      </c>
      <c r="C189" s="961" t="n">
        <v>60.32992297386513</v>
      </c>
      <c r="D189" s="721" t="n">
        <v>1690043.688107204</v>
      </c>
      <c r="E189" s="961" t="n">
        <v>5.466978139794795</v>
      </c>
      <c r="F189" s="721" t="n">
        <v>30913671.95718548</v>
      </c>
      <c r="G189" s="961" t="n">
        <v>63.81888760848099</v>
      </c>
      <c r="H189" s="721" t="n">
        <v>17526019.04281452</v>
      </c>
      <c r="I189" s="962" t="n">
        <v>36.18111239151901</v>
      </c>
      <c r="J189" s="718" t="n">
        <v>28605025.05052466</v>
      </c>
      <c r="K189" s="961" t="n">
        <v>73.02282433025111</v>
      </c>
      <c r="L189" s="721" t="n">
        <v>1675143.070781459</v>
      </c>
      <c r="M189" s="961" t="n">
        <v>5.532145872079138</v>
      </c>
      <c r="N189" s="721" t="n">
        <v>30280168.12130611</v>
      </c>
      <c r="O189" s="961" t="n">
        <v>77.29912466453339</v>
      </c>
      <c r="P189" s="721" t="n">
        <v>8892549.878693884</v>
      </c>
      <c r="Q189" s="962" t="n">
        <v>22.70087533546661</v>
      </c>
      <c r="R189" s="718" t="n">
        <v>548274.7107657701</v>
      </c>
      <c r="S189" s="961" t="n">
        <v>35.49503129285885</v>
      </c>
      <c r="T189" s="721" t="n">
        <v>168150.1651572369</v>
      </c>
      <c r="U189" s="961" t="n">
        <v>23.47073235565703</v>
      </c>
      <c r="V189" s="721" t="n">
        <v>716424.875923007</v>
      </c>
      <c r="W189" s="961" t="n">
        <v>46.38098911101057</v>
      </c>
      <c r="X189" s="721" t="n">
        <v>828227.1240769932</v>
      </c>
      <c r="Y189" s="962" t="n">
        <v>53.61901088898943</v>
      </c>
      <c r="Z189" s="718" t="n">
        <v>3616305.290439201</v>
      </c>
      <c r="AA189" s="961" t="n">
        <v>65.86565943041943</v>
      </c>
      <c r="AB189" s="721" t="n">
        <v>516284.0115555695</v>
      </c>
      <c r="AC189" s="961" t="n">
        <v>12.49299104816351</v>
      </c>
      <c r="AD189" s="721" t="n">
        <v>4132589.30199477</v>
      </c>
      <c r="AE189" s="961" t="n">
        <v>75.26901012771631</v>
      </c>
      <c r="AF189" s="721" t="n">
        <v>1357836.69800523</v>
      </c>
      <c r="AG189" s="962" t="n">
        <v>24.73098987228369</v>
      </c>
      <c r="AH189" s="718" t="n">
        <v>6363135.782823352</v>
      </c>
      <c r="AI189" s="961" t="n">
        <v>80.04421625670955</v>
      </c>
      <c r="AJ189" s="721" t="n">
        <v>341676.3664635054</v>
      </c>
      <c r="AK189" s="961" t="n">
        <v>5.095987163485961</v>
      </c>
      <c r="AL189" s="721" t="n">
        <v>6704812.149286857</v>
      </c>
      <c r="AM189" s="961" t="n">
        <v>84.34228844948562</v>
      </c>
      <c r="AN189" s="721" t="n">
        <v>1244713.850713143</v>
      </c>
      <c r="AO189" s="962" t="n">
        <v>15.65771155051438</v>
      </c>
      <c r="AP189" s="718" t="n">
        <v>11029779.08808001</v>
      </c>
      <c r="AQ189" s="961" t="n">
        <v>82.43723032623757</v>
      </c>
      <c r="AR189" s="721" t="n">
        <v>418026.3650709454</v>
      </c>
      <c r="AS189" s="961" t="n">
        <v>3.651585159982654</v>
      </c>
      <c r="AT189" s="721" t="n">
        <v>11447805.45315096</v>
      </c>
      <c r="AU189" s="961" t="n">
        <v>85.5615844465332</v>
      </c>
      <c r="AV189" s="721" t="n">
        <v>1931803.546849044</v>
      </c>
      <c r="AW189" s="962" t="n">
        <v>14.4384155534668</v>
      </c>
      <c r="AX189" s="718" t="n">
        <v>7047530.178416325</v>
      </c>
      <c r="AY189" s="961" t="n">
        <v>65.20356125492216</v>
      </c>
      <c r="AZ189" s="721" t="n">
        <v>231006.1625342019</v>
      </c>
      <c r="BA189" s="961" t="n">
        <v>3.173799672257103</v>
      </c>
      <c r="BB189" s="721" t="n">
        <v>7278536.340950526</v>
      </c>
      <c r="BC189" s="961" t="n">
        <v>67.34082410981469</v>
      </c>
      <c r="BD189" s="721" t="n">
        <v>3529968.659049475</v>
      </c>
      <c r="BE189" s="962" t="n">
        <v>32.65917589018531</v>
      </c>
      <c r="BF189" s="718" t="n">
        <v>618603.2185536205</v>
      </c>
      <c r="BG189" s="961" t="n">
        <v>6.675353630075543</v>
      </c>
      <c r="BH189" s="717" t="n">
        <v>14900.61732574512</v>
      </c>
      <c r="BI189" s="963" t="n">
        <v>2.352095833020741</v>
      </c>
      <c r="BJ189" s="721" t="n">
        <v>633503.8358793657</v>
      </c>
      <c r="BK189" s="961" t="n">
        <v>6.83614634335684</v>
      </c>
      <c r="BL189" s="721" t="n">
        <v>8633469.164120635</v>
      </c>
      <c r="BM189" s="962" t="n">
        <v>93.16385365664316</v>
      </c>
    </row>
    <row r="190">
      <c r="A190" s="722" t="inlineStr">
        <is>
          <t>Jul-Sep 2006</t>
        </is>
      </c>
      <c r="B190" s="721" t="n">
        <v>29183471.46083122</v>
      </c>
      <c r="C190" s="961" t="n">
        <v>60.19597101471739</v>
      </c>
      <c r="D190" s="721" t="n">
        <v>1693399.621367353</v>
      </c>
      <c r="E190" s="961" t="n">
        <v>5.484362767390793</v>
      </c>
      <c r="F190" s="721" t="n">
        <v>30876871.08219858</v>
      </c>
      <c r="G190" s="961" t="n">
        <v>63.68890141064292</v>
      </c>
      <c r="H190" s="721" t="n">
        <v>17603900.91780142</v>
      </c>
      <c r="I190" s="962" t="n">
        <v>36.31109858935708</v>
      </c>
      <c r="J190" s="718" t="n">
        <v>28548548.13555955</v>
      </c>
      <c r="K190" s="961" t="n">
        <v>72.81694321820822</v>
      </c>
      <c r="L190" s="721" t="n">
        <v>1677560.627356417</v>
      </c>
      <c r="M190" s="961" t="n">
        <v>5.550038347690307</v>
      </c>
      <c r="N190" s="721" t="n">
        <v>30226108.76291597</v>
      </c>
      <c r="O190" s="961" t="n">
        <v>77.09578907640304</v>
      </c>
      <c r="P190" s="721" t="n">
        <v>8979805.237084035</v>
      </c>
      <c r="Q190" s="962" t="n">
        <v>22.90421092359696</v>
      </c>
      <c r="R190" s="718" t="n">
        <v>540266.8346456235</v>
      </c>
      <c r="S190" s="961" t="n">
        <v>34.91692806823944</v>
      </c>
      <c r="T190" s="721" t="n">
        <v>179638.7140076811</v>
      </c>
      <c r="U190" s="961" t="n">
        <v>24.9530947974666</v>
      </c>
      <c r="V190" s="721" t="n">
        <v>719905.5486533046</v>
      </c>
      <c r="W190" s="961" t="n">
        <v>46.52680610080738</v>
      </c>
      <c r="X190" s="721" t="n">
        <v>827386.4513466957</v>
      </c>
      <c r="Y190" s="962" t="n">
        <v>53.47319389919262</v>
      </c>
      <c r="Z190" s="718" t="n">
        <v>3607200.770459106</v>
      </c>
      <c r="AA190" s="961" t="n">
        <v>65.60188095165456</v>
      </c>
      <c r="AB190" s="721" t="n">
        <v>512902.3367299123</v>
      </c>
      <c r="AC190" s="961" t="n">
        <v>12.44877429972487</v>
      </c>
      <c r="AD190" s="721" t="n">
        <v>4120103.107189018</v>
      </c>
      <c r="AE190" s="961" t="n">
        <v>74.929711636748</v>
      </c>
      <c r="AF190" s="721" t="n">
        <v>1378520.892810981</v>
      </c>
      <c r="AG190" s="962" t="n">
        <v>25.070288363252</v>
      </c>
      <c r="AH190" s="718" t="n">
        <v>6353551.158299694</v>
      </c>
      <c r="AI190" s="961" t="n">
        <v>79.90647940055209</v>
      </c>
      <c r="AJ190" s="721" t="n">
        <v>338460.4193709655</v>
      </c>
      <c r="AK190" s="961" t="n">
        <v>5.057678329492311</v>
      </c>
      <c r="AL190" s="721" t="n">
        <v>6692011.577670659</v>
      </c>
      <c r="AM190" s="961" t="n">
        <v>84.16318244024335</v>
      </c>
      <c r="AN190" s="721" t="n">
        <v>1259222.422329342</v>
      </c>
      <c r="AO190" s="962" t="n">
        <v>15.83681755975665</v>
      </c>
      <c r="AP190" s="718" t="n">
        <v>11024044.83518224</v>
      </c>
      <c r="AQ190" s="961" t="n">
        <v>82.33967438751523</v>
      </c>
      <c r="AR190" s="721" t="n">
        <v>412890.8787706116</v>
      </c>
      <c r="AS190" s="961" t="n">
        <v>3.610153008614817</v>
      </c>
      <c r="AT190" s="721" t="n">
        <v>11436935.71395286</v>
      </c>
      <c r="AU190" s="961" t="n">
        <v>85.4235969426057</v>
      </c>
      <c r="AV190" s="721" t="n">
        <v>1951561.286047148</v>
      </c>
      <c r="AW190" s="962" t="n">
        <v>14.5764030573943</v>
      </c>
      <c r="AX190" s="718" t="n">
        <v>7023484.536972886</v>
      </c>
      <c r="AY190" s="961" t="n">
        <v>64.91045495432678</v>
      </c>
      <c r="AZ190" s="721" t="n">
        <v>233668.278477246</v>
      </c>
      <c r="BA190" s="961" t="n">
        <v>3.219834064673096</v>
      </c>
      <c r="BB190" s="721" t="n">
        <v>7257152.815450132</v>
      </c>
      <c r="BC190" s="961" t="n">
        <v>67.06999758370225</v>
      </c>
      <c r="BD190" s="721" t="n">
        <v>3563114.184549868</v>
      </c>
      <c r="BE190" s="962" t="n">
        <v>32.93000241629775</v>
      </c>
      <c r="BF190" s="718" t="n">
        <v>634923.3252716751</v>
      </c>
      <c r="BG190" s="961" t="n">
        <v>6.845639310830151</v>
      </c>
      <c r="BH190" s="717" t="n">
        <v>15838.99401093693</v>
      </c>
      <c r="BI190" s="963" t="n">
        <v>2.433913817935485</v>
      </c>
      <c r="BJ190" s="721" t="n">
        <v>650762.3192826121</v>
      </c>
      <c r="BK190" s="961" t="n">
        <v>7.016412750282668</v>
      </c>
      <c r="BL190" s="721" t="n">
        <v>8624095.680717388</v>
      </c>
      <c r="BM190" s="962" t="n">
        <v>92.98358724971733</v>
      </c>
    </row>
    <row r="191">
      <c r="A191" s="722" t="inlineStr">
        <is>
          <t>Aug-Oct 2006</t>
        </is>
      </c>
      <c r="B191" s="721" t="n">
        <v>29189422.47010959</v>
      </c>
      <c r="C191" s="961" t="n">
        <v>60.15910444158899</v>
      </c>
      <c r="D191" s="721" t="n">
        <v>1691050.333688675</v>
      </c>
      <c r="E191" s="961" t="n">
        <v>5.476115422302335</v>
      </c>
      <c r="F191" s="721" t="n">
        <v>30880472.80379827</v>
      </c>
      <c r="G191" s="961" t="n">
        <v>63.64434207328712</v>
      </c>
      <c r="H191" s="721" t="n">
        <v>17639901.19620173</v>
      </c>
      <c r="I191" s="962" t="n">
        <v>36.35565792671288</v>
      </c>
      <c r="J191" s="718" t="n">
        <v>28557016.02292009</v>
      </c>
      <c r="K191" s="961" t="n">
        <v>72.77926340586447</v>
      </c>
      <c r="L191" s="721" t="n">
        <v>1679679.767079766</v>
      </c>
      <c r="M191" s="961" t="n">
        <v>5.555103569336716</v>
      </c>
      <c r="N191" s="721" t="n">
        <v>30236695.78999985</v>
      </c>
      <c r="O191" s="961" t="n">
        <v>77.06002775840339</v>
      </c>
      <c r="P191" s="721" t="n">
        <v>9001151.210000144</v>
      </c>
      <c r="Q191" s="962" t="n">
        <v>22.93997224159661</v>
      </c>
      <c r="R191" s="718" t="n">
        <v>538588.4981797496</v>
      </c>
      <c r="S191" s="961" t="n">
        <v>34.74845210467789</v>
      </c>
      <c r="T191" s="721" t="n">
        <v>180884.8801148327</v>
      </c>
      <c r="U191" s="961" t="n">
        <v>25.1412888331736</v>
      </c>
      <c r="V191" s="721" t="n">
        <v>719473.3782945824</v>
      </c>
      <c r="W191" s="961" t="n">
        <v>46.418715421428</v>
      </c>
      <c r="X191" s="721" t="n">
        <v>830490.6217054175</v>
      </c>
      <c r="Y191" s="962" t="n">
        <v>53.581284578572</v>
      </c>
      <c r="Z191" s="718" t="n">
        <v>3608774.315732809</v>
      </c>
      <c r="AA191" s="961" t="n">
        <v>65.53365080551703</v>
      </c>
      <c r="AB191" s="721" t="n">
        <v>501395.2573960763</v>
      </c>
      <c r="AC191" s="961" t="n">
        <v>12.1988946800165</v>
      </c>
      <c r="AD191" s="721" t="n">
        <v>4110169.573128885</v>
      </c>
      <c r="AE191" s="961" t="n">
        <v>74.63875376817333</v>
      </c>
      <c r="AF191" s="721" t="n">
        <v>1396580.426871115</v>
      </c>
      <c r="AG191" s="962" t="n">
        <v>25.36124623182667</v>
      </c>
      <c r="AH191" s="718" t="n">
        <v>6352656.60608368</v>
      </c>
      <c r="AI191" s="961" t="n">
        <v>79.87842189131194</v>
      </c>
      <c r="AJ191" s="721" t="n">
        <v>349084.7953423224</v>
      </c>
      <c r="AK191" s="961" t="n">
        <v>5.20886698594553</v>
      </c>
      <c r="AL191" s="721" t="n">
        <v>6701741.401426002</v>
      </c>
      <c r="AM191" s="961" t="n">
        <v>84.26782057712988</v>
      </c>
      <c r="AN191" s="721" t="n">
        <v>1251165.598573997</v>
      </c>
      <c r="AO191" s="962" t="n">
        <v>15.73217942287012</v>
      </c>
      <c r="AP191" s="718" t="n">
        <v>11026968.58793988</v>
      </c>
      <c r="AQ191" s="961" t="n">
        <v>82.31048502070965</v>
      </c>
      <c r="AR191" s="721" t="n">
        <v>416362.5107413612</v>
      </c>
      <c r="AS191" s="961" t="n">
        <v>3.638472986151243</v>
      </c>
      <c r="AT191" s="721" t="n">
        <v>11443331.09868124</v>
      </c>
      <c r="AU191" s="961" t="n">
        <v>85.41841082373078</v>
      </c>
      <c r="AV191" s="721" t="n">
        <v>1953465.901318759</v>
      </c>
      <c r="AW191" s="962" t="n">
        <v>14.58158917626922</v>
      </c>
      <c r="AX191" s="718" t="n">
        <v>7030028.014983967</v>
      </c>
      <c r="AY191" s="961" t="n">
        <v>64.90397541251451</v>
      </c>
      <c r="AZ191" s="721" t="n">
        <v>231952.3234851738</v>
      </c>
      <c r="BA191" s="961" t="n">
        <v>3.194064327831414</v>
      </c>
      <c r="BB191" s="721" t="n">
        <v>7261980.338469141</v>
      </c>
      <c r="BC191" s="961" t="n">
        <v>67.04545022147255</v>
      </c>
      <c r="BD191" s="721" t="n">
        <v>3569448.661530857</v>
      </c>
      <c r="BE191" s="962" t="n">
        <v>32.95454977852745</v>
      </c>
      <c r="BF191" s="718" t="n">
        <v>632406.4471895065</v>
      </c>
      <c r="BG191" s="961" t="n">
        <v>6.812869460972282</v>
      </c>
      <c r="BH191" s="717" t="n">
        <v>11370.5666089083</v>
      </c>
      <c r="BI191" s="963" t="n">
        <v>1.766227492625071</v>
      </c>
      <c r="BJ191" s="721" t="n">
        <v>643777.0137984147</v>
      </c>
      <c r="BK191" s="961" t="n">
        <v>6.935363762458378</v>
      </c>
      <c r="BL191" s="721" t="n">
        <v>8638749.986201586</v>
      </c>
      <c r="BM191" s="962" t="n">
        <v>93.06463623754162</v>
      </c>
    </row>
    <row r="192">
      <c r="A192" s="722" t="inlineStr">
        <is>
          <t>Sep-Nov 2006</t>
        </is>
      </c>
      <c r="B192" s="721" t="n">
        <v>29203534.79601559</v>
      </c>
      <c r="C192" s="961" t="n">
        <v>60.13862663547605</v>
      </c>
      <c r="D192" s="721" t="n">
        <v>1673515.977666808</v>
      </c>
      <c r="E192" s="961" t="n">
        <v>5.419934662585082</v>
      </c>
      <c r="F192" s="721" t="n">
        <v>30877050.7736824</v>
      </c>
      <c r="G192" s="961" t="n">
        <v>63.58488590690983</v>
      </c>
      <c r="H192" s="721" t="n">
        <v>17683311.2263176</v>
      </c>
      <c r="I192" s="962" t="n">
        <v>36.41511409309017</v>
      </c>
      <c r="J192" s="718" t="n">
        <v>28567084.84339445</v>
      </c>
      <c r="K192" s="961" t="n">
        <v>72.7451251422633</v>
      </c>
      <c r="L192" s="721" t="n">
        <v>1660812.539128769</v>
      </c>
      <c r="M192" s="961" t="n">
        <v>5.494303881317913</v>
      </c>
      <c r="N192" s="721" t="n">
        <v>30227897.38252322</v>
      </c>
      <c r="O192" s="961" t="n">
        <v>76.97432866999739</v>
      </c>
      <c r="P192" s="721" t="n">
        <v>9042204.617476782</v>
      </c>
      <c r="Q192" s="962" t="n">
        <v>23.02567133000261</v>
      </c>
      <c r="R192" s="718" t="n">
        <v>546699.0697678964</v>
      </c>
      <c r="S192" s="961" t="n">
        <v>35.21141179953977</v>
      </c>
      <c r="T192" s="721" t="n">
        <v>183640.7121643452</v>
      </c>
      <c r="U192" s="961" t="n">
        <v>25.14455828744418</v>
      </c>
      <c r="V192" s="721" t="n">
        <v>730339.7819322415</v>
      </c>
      <c r="W192" s="961" t="n">
        <v>47.03921450995006</v>
      </c>
      <c r="X192" s="721" t="n">
        <v>822279.2180677583</v>
      </c>
      <c r="Y192" s="962" t="n">
        <v>52.96078549004994</v>
      </c>
      <c r="Z192" s="718" t="n">
        <v>3601783.205184577</v>
      </c>
      <c r="AA192" s="961" t="n">
        <v>65.30924310489213</v>
      </c>
      <c r="AB192" s="721" t="n">
        <v>481742.2002606511</v>
      </c>
      <c r="AC192" s="961" t="n">
        <v>11.79721325152688</v>
      </c>
      <c r="AD192" s="721" t="n">
        <v>4083525.405445227</v>
      </c>
      <c r="AE192" s="961" t="n">
        <v>74.04442139808322</v>
      </c>
      <c r="AF192" s="721" t="n">
        <v>1431441.594554772</v>
      </c>
      <c r="AG192" s="962" t="n">
        <v>25.95557860191678</v>
      </c>
      <c r="AH192" s="718" t="n">
        <v>6363557.351081915</v>
      </c>
      <c r="AI192" s="961" t="n">
        <v>79.99807597884298</v>
      </c>
      <c r="AJ192" s="721" t="n">
        <v>353221.5405648617</v>
      </c>
      <c r="AK192" s="961" t="n">
        <v>5.258793631038539</v>
      </c>
      <c r="AL192" s="721" t="n">
        <v>6716778.891646778</v>
      </c>
      <c r="AM192" s="961" t="n">
        <v>84.43852368450681</v>
      </c>
      <c r="AN192" s="721" t="n">
        <v>1237859.108353222</v>
      </c>
      <c r="AO192" s="962" t="n">
        <v>15.56147631549319</v>
      </c>
      <c r="AP192" s="718" t="n">
        <v>11020670.99674408</v>
      </c>
      <c r="AQ192" s="961" t="n">
        <v>82.21033417021201</v>
      </c>
      <c r="AR192" s="721" t="n">
        <v>420825.8441326265</v>
      </c>
      <c r="AS192" s="961" t="n">
        <v>3.678066340316192</v>
      </c>
      <c r="AT192" s="721" t="n">
        <v>11441496.84087671</v>
      </c>
      <c r="AU192" s="961" t="n">
        <v>85.34954713499663</v>
      </c>
      <c r="AV192" s="721" t="n">
        <v>1963960.159123295</v>
      </c>
      <c r="AW192" s="962" t="n">
        <v>14.65045286500337</v>
      </c>
      <c r="AX192" s="718" t="n">
        <v>7034374.22061598</v>
      </c>
      <c r="AY192" s="961" t="n">
        <v>64.87826123534569</v>
      </c>
      <c r="AZ192" s="721" t="n">
        <v>221382.2420062845</v>
      </c>
      <c r="BA192" s="961" t="n">
        <v>3.051125587617586</v>
      </c>
      <c r="BB192" s="721" t="n">
        <v>7255756.462622264</v>
      </c>
      <c r="BC192" s="961" t="n">
        <v>66.92007682253129</v>
      </c>
      <c r="BD192" s="721" t="n">
        <v>3586664.537377736</v>
      </c>
      <c r="BE192" s="962" t="n">
        <v>33.07992317746871</v>
      </c>
      <c r="BF192" s="718" t="n">
        <v>636449.9526211449</v>
      </c>
      <c r="BG192" s="961" t="n">
        <v>6.85072272058204</v>
      </c>
      <c r="BH192" s="717" t="n">
        <v>12703.43853803856</v>
      </c>
      <c r="BI192" s="963" t="n">
        <v>1.956924004564502</v>
      </c>
      <c r="BJ192" s="721" t="n">
        <v>649153.3911591835</v>
      </c>
      <c r="BK192" s="961" t="n">
        <v>6.987462042603581</v>
      </c>
      <c r="BL192" s="721" t="n">
        <v>8641106.608840816</v>
      </c>
      <c r="BM192" s="962" t="n">
        <v>93.01253795739642</v>
      </c>
    </row>
    <row r="193">
      <c r="A193" s="722" t="inlineStr">
        <is>
          <t>Oct-Dec 2006</t>
        </is>
      </c>
      <c r="B193" s="721" t="n">
        <v>29214246.82126686</v>
      </c>
      <c r="C193" s="961" t="n">
        <v>60.10964871309231</v>
      </c>
      <c r="D193" s="721" t="n">
        <v>1700679.543705732</v>
      </c>
      <c r="E193" s="961" t="n">
        <v>5.501159936879699</v>
      </c>
      <c r="F193" s="721" t="n">
        <v>30914926.36497259</v>
      </c>
      <c r="G193" s="961" t="n">
        <v>63.60887464115135</v>
      </c>
      <c r="H193" s="721" t="n">
        <v>17686666.63502742</v>
      </c>
      <c r="I193" s="962" t="n">
        <v>36.39112535884865</v>
      </c>
      <c r="J193" s="718" t="n">
        <v>28576544.96240647</v>
      </c>
      <c r="K193" s="961" t="n">
        <v>72.70734080645465</v>
      </c>
      <c r="L193" s="721" t="n">
        <v>1690290.544606525</v>
      </c>
      <c r="M193" s="961" t="n">
        <v>5.584629236230776</v>
      </c>
      <c r="N193" s="721" t="n">
        <v>30266835.507013</v>
      </c>
      <c r="O193" s="961" t="n">
        <v>77.00794925475761</v>
      </c>
      <c r="P193" s="721" t="n">
        <v>9036685.492987007</v>
      </c>
      <c r="Q193" s="962" t="n">
        <v>22.99205074524239</v>
      </c>
      <c r="R193" s="718" t="n">
        <v>554612.4113363991</v>
      </c>
      <c r="S193" s="961" t="n">
        <v>35.65871091027972</v>
      </c>
      <c r="T193" s="721" t="n">
        <v>183937.8788364614</v>
      </c>
      <c r="U193" s="961" t="n">
        <v>24.90526119668981</v>
      </c>
      <c r="V193" s="721" t="n">
        <v>738550.2901728606</v>
      </c>
      <c r="W193" s="961" t="n">
        <v>47.48496562945351</v>
      </c>
      <c r="X193" s="721" t="n">
        <v>816784.7098271394</v>
      </c>
      <c r="Y193" s="962" t="n">
        <v>52.51503437054649</v>
      </c>
      <c r="Z193" s="718" t="n">
        <v>3610173.249823304</v>
      </c>
      <c r="AA193" s="961" t="n">
        <v>65.36507539297379</v>
      </c>
      <c r="AB193" s="721" t="n">
        <v>502347.3313700828</v>
      </c>
      <c r="AC193" s="961" t="n">
        <v>12.21507154681059</v>
      </c>
      <c r="AD193" s="721" t="n">
        <v>4112520.581193387</v>
      </c>
      <c r="AE193" s="961" t="n">
        <v>74.46047578409677</v>
      </c>
      <c r="AF193" s="721" t="n">
        <v>1410571.418806615</v>
      </c>
      <c r="AG193" s="962" t="n">
        <v>25.53952421590323</v>
      </c>
      <c r="AH193" s="718" t="n">
        <v>6349434.440682349</v>
      </c>
      <c r="AI193" s="961" t="n">
        <v>79.80067961901835</v>
      </c>
      <c r="AJ193" s="721" t="n">
        <v>350805.8832694216</v>
      </c>
      <c r="AK193" s="961" t="n">
        <v>5.235720904149868</v>
      </c>
      <c r="AL193" s="721" t="n">
        <v>6700240.32395177</v>
      </c>
      <c r="AM193" s="961" t="n">
        <v>84.20966252305182</v>
      </c>
      <c r="AN193" s="721" t="n">
        <v>1256376.67604823</v>
      </c>
      <c r="AO193" s="962" t="n">
        <v>15.79033747694818</v>
      </c>
      <c r="AP193" s="718" t="n">
        <v>11028384.76264822</v>
      </c>
      <c r="AQ193" s="961" t="n">
        <v>82.21551269885086</v>
      </c>
      <c r="AR193" s="721" t="n">
        <v>429357.7908256359</v>
      </c>
      <c r="AS193" s="961" t="n">
        <v>3.747315745853091</v>
      </c>
      <c r="AT193" s="721" t="n">
        <v>11457742.55347386</v>
      </c>
      <c r="AU193" s="961" t="n">
        <v>85.416332371332</v>
      </c>
      <c r="AV193" s="721" t="n">
        <v>1956252.446526145</v>
      </c>
      <c r="AW193" s="962" t="n">
        <v>14.583667628668</v>
      </c>
      <c r="AX193" s="718" t="n">
        <v>7033940.097916199</v>
      </c>
      <c r="AY193" s="961" t="n">
        <v>64.80217202365068</v>
      </c>
      <c r="AZ193" s="721" t="n">
        <v>223841.6603049236</v>
      </c>
      <c r="BA193" s="961" t="n">
        <v>3.084160805074787</v>
      </c>
      <c r="BB193" s="721" t="n">
        <v>7257781.758221123</v>
      </c>
      <c r="BC193" s="961" t="n">
        <v>66.86437692946677</v>
      </c>
      <c r="BD193" s="721" t="n">
        <v>3596700.241778878</v>
      </c>
      <c r="BE193" s="962" t="n">
        <v>33.13562307053323</v>
      </c>
      <c r="BF193" s="718" t="n">
        <v>637701.8588603854</v>
      </c>
      <c r="BG193" s="961" t="n">
        <v>6.858431068939725</v>
      </c>
      <c r="BH193" s="717" t="n">
        <v>10388.99909920626</v>
      </c>
      <c r="BI193" s="963" t="n">
        <v>1.603015838228969</v>
      </c>
      <c r="BJ193" s="721" t="n">
        <v>648090.8579595916</v>
      </c>
      <c r="BK193" s="961" t="n">
        <v>6.970163900210619</v>
      </c>
      <c r="BL193" s="721" t="n">
        <v>8649981.142040409</v>
      </c>
      <c r="BM193" s="962" t="n">
        <v>93.02983609978938</v>
      </c>
    </row>
    <row r="194">
      <c r="A194" s="722" t="inlineStr">
        <is>
          <t>Nov-Jan 2007</t>
        </is>
      </c>
      <c r="B194" s="721" t="n">
        <v>29201687.40157862</v>
      </c>
      <c r="C194" s="961" t="n">
        <v>60.03466061525931</v>
      </c>
      <c r="D194" s="721" t="n">
        <v>1702893.938994681</v>
      </c>
      <c r="E194" s="961" t="n">
        <v>5.51016666502783</v>
      </c>
      <c r="F194" s="721" t="n">
        <v>30904581.3405733</v>
      </c>
      <c r="G194" s="961" t="n">
        <v>63.53557678785696</v>
      </c>
      <c r="H194" s="721" t="n">
        <v>17736798.6594267</v>
      </c>
      <c r="I194" s="962" t="n">
        <v>36.46442321214304</v>
      </c>
      <c r="J194" s="718" t="n">
        <v>28570166.44913597</v>
      </c>
      <c r="K194" s="961" t="n">
        <v>72.63154647839208</v>
      </c>
      <c r="L194" s="721" t="n">
        <v>1691492.747093424</v>
      </c>
      <c r="M194" s="961" t="n">
        <v>5.589557188933594</v>
      </c>
      <c r="N194" s="721" t="n">
        <v>30261659.19622939</v>
      </c>
      <c r="O194" s="961" t="n">
        <v>76.93168712675343</v>
      </c>
      <c r="P194" s="721" t="n">
        <v>9074094.803770602</v>
      </c>
      <c r="Q194" s="962" t="n">
        <v>23.06831287324657</v>
      </c>
      <c r="R194" s="718" t="n">
        <v>545330.966381789</v>
      </c>
      <c r="S194" s="961" t="n">
        <v>35.00257169771697</v>
      </c>
      <c r="T194" s="721" t="n">
        <v>185158.5236353923</v>
      </c>
      <c r="U194" s="961" t="n">
        <v>25.3471851636137</v>
      </c>
      <c r="V194" s="721" t="n">
        <v>730489.4900171813</v>
      </c>
      <c r="W194" s="961" t="n">
        <v>46.88714253364827</v>
      </c>
      <c r="X194" s="721" t="n">
        <v>827484.5099828187</v>
      </c>
      <c r="Y194" s="962" t="n">
        <v>53.11285746635173</v>
      </c>
      <c r="Z194" s="718" t="n">
        <v>3600866.94329721</v>
      </c>
      <c r="AA194" s="961" t="n">
        <v>65.10013684545748</v>
      </c>
      <c r="AB194" s="721" t="n">
        <v>504979.450436971</v>
      </c>
      <c r="AC194" s="961" t="n">
        <v>12.29903415791702</v>
      </c>
      <c r="AD194" s="721" t="n">
        <v>4105846.393734181</v>
      </c>
      <c r="AE194" s="961" t="n">
        <v>74.22966921787244</v>
      </c>
      <c r="AF194" s="721" t="n">
        <v>1425427.606265819</v>
      </c>
      <c r="AG194" s="962" t="n">
        <v>25.77033078212756</v>
      </c>
      <c r="AH194" s="718" t="n">
        <v>6338163.151457349</v>
      </c>
      <c r="AI194" s="961" t="n">
        <v>79.6423543606189</v>
      </c>
      <c r="AJ194" s="721" t="n">
        <v>357917.4114747068</v>
      </c>
      <c r="AK194" s="961" t="n">
        <v>5.345177796337373</v>
      </c>
      <c r="AL194" s="721" t="n">
        <v>6696080.562932055</v>
      </c>
      <c r="AM194" s="961" t="n">
        <v>84.13977492795625</v>
      </c>
      <c r="AN194" s="721" t="n">
        <v>1262201.437067944</v>
      </c>
      <c r="AO194" s="962" t="n">
        <v>15.86022507204375</v>
      </c>
      <c r="AP194" s="718" t="n">
        <v>11039305.94678855</v>
      </c>
      <c r="AQ194" s="961" t="n">
        <v>82.24601423935314</v>
      </c>
      <c r="AR194" s="721" t="n">
        <v>415625.5043177261</v>
      </c>
      <c r="AS194" s="961" t="n">
        <v>3.628354356302903</v>
      </c>
      <c r="AT194" s="721" t="n">
        <v>11454931.45110628</v>
      </c>
      <c r="AU194" s="961" t="n">
        <v>85.34254415809305</v>
      </c>
      <c r="AV194" s="721" t="n">
        <v>1967367.548893719</v>
      </c>
      <c r="AW194" s="962" t="n">
        <v>14.65745584190695</v>
      </c>
      <c r="AX194" s="718" t="n">
        <v>7046499.441211071</v>
      </c>
      <c r="AY194" s="961" t="n">
        <v>64.8495129610325</v>
      </c>
      <c r="AZ194" s="721" t="n">
        <v>227811.8572286279</v>
      </c>
      <c r="BA194" s="961" t="n">
        <v>3.131730934823924</v>
      </c>
      <c r="BB194" s="721" t="n">
        <v>7274311.298439698</v>
      </c>
      <c r="BC194" s="961" t="n">
        <v>66.9460841892402</v>
      </c>
      <c r="BD194" s="721" t="n">
        <v>3591613.701560301</v>
      </c>
      <c r="BE194" s="962" t="n">
        <v>33.0539158107598</v>
      </c>
      <c r="BF194" s="718" t="n">
        <v>631520.9524426443</v>
      </c>
      <c r="BG194" s="961" t="n">
        <v>6.786442442911893</v>
      </c>
      <c r="BH194" s="717" t="n">
        <v>11401.19190125654</v>
      </c>
      <c r="BI194" s="963" t="n">
        <v>1.773339431773875</v>
      </c>
      <c r="BJ194" s="721" t="n">
        <v>642922.1443439008</v>
      </c>
      <c r="BK194" s="961" t="n">
        <v>6.908961786599857</v>
      </c>
      <c r="BL194" s="721" t="n">
        <v>8662703.855656099</v>
      </c>
      <c r="BM194" s="962" t="n">
        <v>93.09103821340014</v>
      </c>
    </row>
    <row r="195">
      <c r="A195" s="722" t="inlineStr">
        <is>
          <t>Dec-Feb 2007</t>
        </is>
      </c>
      <c r="B195" s="721" t="n">
        <v>29175388.43173111</v>
      </c>
      <c r="C195" s="961" t="n">
        <v>59.93022967635029</v>
      </c>
      <c r="D195" s="721" t="n">
        <v>1707725.478955142</v>
      </c>
      <c r="E195" s="961" t="n">
        <v>5.529641485939119</v>
      </c>
      <c r="F195" s="721" t="n">
        <v>30883113.91068625</v>
      </c>
      <c r="G195" s="961" t="n">
        <v>63.43813087935971</v>
      </c>
      <c r="H195" s="721" t="n">
        <v>17799143.08931374</v>
      </c>
      <c r="I195" s="962" t="n">
        <v>36.56186912064029</v>
      </c>
      <c r="J195" s="718" t="n">
        <v>28541933.86898183</v>
      </c>
      <c r="K195" s="961" t="n">
        <v>72.49854636542427</v>
      </c>
      <c r="L195" s="721" t="n">
        <v>1696308.172778917</v>
      </c>
      <c r="M195" s="961" t="n">
        <v>5.609810816502557</v>
      </c>
      <c r="N195" s="721" t="n">
        <v>30238242.04176074</v>
      </c>
      <c r="O195" s="961" t="n">
        <v>76.80729002935342</v>
      </c>
      <c r="P195" s="721" t="n">
        <v>9130731.958239254</v>
      </c>
      <c r="Q195" s="962" t="n">
        <v>23.19270997064658</v>
      </c>
      <c r="R195" s="718" t="n">
        <v>533812.2990645062</v>
      </c>
      <c r="S195" s="961" t="n">
        <v>34.20536194593821</v>
      </c>
      <c r="T195" s="721" t="n">
        <v>189277.0905233526</v>
      </c>
      <c r="U195" s="961" t="n">
        <v>26.17616760097052</v>
      </c>
      <c r="V195" s="721" t="n">
        <v>723089.3895878588</v>
      </c>
      <c r="W195" s="961" t="n">
        <v>46.33376625728778</v>
      </c>
      <c r="X195" s="721" t="n">
        <v>837520.6104121408</v>
      </c>
      <c r="Y195" s="962" t="n">
        <v>53.66623374271222</v>
      </c>
      <c r="Z195" s="718" t="n">
        <v>3601757.909305061</v>
      </c>
      <c r="AA195" s="961" t="n">
        <v>65.01953712626934</v>
      </c>
      <c r="AB195" s="721" t="n">
        <v>512437.1039913355</v>
      </c>
      <c r="AC195" s="961" t="n">
        <v>12.45534308255257</v>
      </c>
      <c r="AD195" s="721" t="n">
        <v>4114195.013296396</v>
      </c>
      <c r="AE195" s="961" t="n">
        <v>74.27013756828272</v>
      </c>
      <c r="AF195" s="721" t="n">
        <v>1425305.986703602</v>
      </c>
      <c r="AG195" s="962" t="n">
        <v>25.72986243171728</v>
      </c>
      <c r="AH195" s="718" t="n">
        <v>6338962.963934464</v>
      </c>
      <c r="AI195" s="961" t="n">
        <v>79.63244198580608</v>
      </c>
      <c r="AJ195" s="721" t="n">
        <v>351548.9241349946</v>
      </c>
      <c r="AK195" s="961" t="n">
        <v>5.254439869718754</v>
      </c>
      <c r="AL195" s="721" t="n">
        <v>6690511.888069458</v>
      </c>
      <c r="AM195" s="961" t="n">
        <v>84.04873207388961</v>
      </c>
      <c r="AN195" s="721" t="n">
        <v>1269765.11193054</v>
      </c>
      <c r="AO195" s="962" t="n">
        <v>15.95126792611039</v>
      </c>
      <c r="AP195" s="718" t="n">
        <v>11026928.35817898</v>
      </c>
      <c r="AQ195" s="961" t="n">
        <v>82.10082659160062</v>
      </c>
      <c r="AR195" s="721" t="n">
        <v>412962.9403250662</v>
      </c>
      <c r="AS195" s="961" t="n">
        <v>3.609850212292384</v>
      </c>
      <c r="AT195" s="721" t="n">
        <v>11439891.29850404</v>
      </c>
      <c r="AU195" s="961" t="n">
        <v>85.17553585342672</v>
      </c>
      <c r="AV195" s="721" t="n">
        <v>1991067.701495956</v>
      </c>
      <c r="AW195" s="962" t="n">
        <v>14.82446414657328</v>
      </c>
      <c r="AX195" s="718" t="n">
        <v>7040472.338498814</v>
      </c>
      <c r="AY195" s="961" t="n">
        <v>64.72434050642492</v>
      </c>
      <c r="AZ195" s="721" t="n">
        <v>230082.1138041686</v>
      </c>
      <c r="BA195" s="961" t="n">
        <v>3.164574521978706</v>
      </c>
      <c r="BB195" s="721" t="n">
        <v>7270554.452302983</v>
      </c>
      <c r="BC195" s="961" t="n">
        <v>66.83952715333025</v>
      </c>
      <c r="BD195" s="721" t="n">
        <v>3607072.547697015</v>
      </c>
      <c r="BE195" s="962" t="n">
        <v>33.16047284666975</v>
      </c>
      <c r="BF195" s="718" t="n">
        <v>633454.5627492864</v>
      </c>
      <c r="BG195" s="961" t="n">
        <v>6.801624762710276</v>
      </c>
      <c r="BH195" s="717" t="n">
        <v>11417.30617622481</v>
      </c>
      <c r="BI195" s="963" t="n">
        <v>1.770476698766281</v>
      </c>
      <c r="BJ195" s="721" t="n">
        <v>644871.8689255113</v>
      </c>
      <c r="BK195" s="961" t="n">
        <v>6.924216400656044</v>
      </c>
      <c r="BL195" s="721" t="n">
        <v>8668411.131074488</v>
      </c>
      <c r="BM195" s="962" t="n">
        <v>93.07578359934395</v>
      </c>
    </row>
    <row r="196">
      <c r="A196" s="722" t="inlineStr">
        <is>
          <t>Jan-Mar 2007</t>
        </is>
      </c>
      <c r="B196" s="721" t="n">
        <v>29193979.3347066</v>
      </c>
      <c r="C196" s="961" t="n">
        <v>59.91976799105772</v>
      </c>
      <c r="D196" s="721" t="n">
        <v>1703630.038967345</v>
      </c>
      <c r="E196" s="961" t="n">
        <v>5.513792404984278</v>
      </c>
      <c r="F196" s="721" t="n">
        <v>30897609.37367395</v>
      </c>
      <c r="G196" s="961" t="n">
        <v>63.41641760867815</v>
      </c>
      <c r="H196" s="721" t="n">
        <v>17824173.62632605</v>
      </c>
      <c r="I196" s="962" t="n">
        <v>36.58358239132185</v>
      </c>
      <c r="J196" s="718" t="n">
        <v>28566435.8957258</v>
      </c>
      <c r="K196" s="961" t="n">
        <v>72.50234341156822</v>
      </c>
      <c r="L196" s="721" t="n">
        <v>1689406.546153752</v>
      </c>
      <c r="M196" s="961" t="n">
        <v>5.583736593681186</v>
      </c>
      <c r="N196" s="721" t="n">
        <v>30255842.44187955</v>
      </c>
      <c r="O196" s="961" t="n">
        <v>76.790100344848</v>
      </c>
      <c r="P196" s="721" t="n">
        <v>9144864.558120448</v>
      </c>
      <c r="Q196" s="962" t="n">
        <v>23.209899655152</v>
      </c>
      <c r="R196" s="718" t="n">
        <v>527495.0242443813</v>
      </c>
      <c r="S196" s="961" t="n">
        <v>33.74279395812025</v>
      </c>
      <c r="T196" s="721" t="n">
        <v>188034.2089139214</v>
      </c>
      <c r="U196" s="961" t="n">
        <v>26.27903937396796</v>
      </c>
      <c r="V196" s="721" t="n">
        <v>715529.2331583027</v>
      </c>
      <c r="W196" s="961" t="n">
        <v>45.77096347033375</v>
      </c>
      <c r="X196" s="721" t="n">
        <v>847752.766841697</v>
      </c>
      <c r="Y196" s="962" t="n">
        <v>54.22903652966625</v>
      </c>
      <c r="Z196" s="718" t="n">
        <v>3608217.631100554</v>
      </c>
      <c r="AA196" s="961" t="n">
        <v>65.04224031587124</v>
      </c>
      <c r="AB196" s="721" t="n">
        <v>513977.8303184567</v>
      </c>
      <c r="AC196" s="961" t="n">
        <v>12.46854583022433</v>
      </c>
      <c r="AD196" s="721" t="n">
        <v>4122195.461419011</v>
      </c>
      <c r="AE196" s="961" t="n">
        <v>74.30727723283971</v>
      </c>
      <c r="AF196" s="721" t="n">
        <v>1425303.538580989</v>
      </c>
      <c r="AG196" s="962" t="n">
        <v>25.69272276716029</v>
      </c>
      <c r="AH196" s="718" t="n">
        <v>6349474.161385048</v>
      </c>
      <c r="AI196" s="961" t="n">
        <v>79.74904929232304</v>
      </c>
      <c r="AJ196" s="721" t="n">
        <v>350349.9862553821</v>
      </c>
      <c r="AK196" s="961" t="n">
        <v>5.229241522387863</v>
      </c>
      <c r="AL196" s="721" t="n">
        <v>6699824.14764043</v>
      </c>
      <c r="AM196" s="961" t="n">
        <v>84.14942601853535</v>
      </c>
      <c r="AN196" s="721" t="n">
        <v>1261993.85235957</v>
      </c>
      <c r="AO196" s="962" t="n">
        <v>15.85057398146465</v>
      </c>
      <c r="AP196" s="718" t="n">
        <v>11038284.14280192</v>
      </c>
      <c r="AQ196" s="961" t="n">
        <v>82.13427650741068</v>
      </c>
      <c r="AR196" s="721" t="n">
        <v>405117.007039522</v>
      </c>
      <c r="AS196" s="961" t="n">
        <v>3.540180071771192</v>
      </c>
      <c r="AT196" s="721" t="n">
        <v>11443401.14984144</v>
      </c>
      <c r="AU196" s="961" t="n">
        <v>85.14869358923011</v>
      </c>
      <c r="AV196" s="721" t="n">
        <v>1995913.85015856</v>
      </c>
      <c r="AW196" s="962" t="n">
        <v>14.85130641076989</v>
      </c>
      <c r="AX196" s="718" t="n">
        <v>7042964.936193896</v>
      </c>
      <c r="AY196" s="961" t="n">
        <v>64.68085981792377</v>
      </c>
      <c r="AZ196" s="721" t="n">
        <v>231927.5136264697</v>
      </c>
      <c r="BA196" s="961" t="n">
        <v>3.188054190851942</v>
      </c>
      <c r="BB196" s="721" t="n">
        <v>7274892.449820367</v>
      </c>
      <c r="BC196" s="961" t="n">
        <v>66.81082512837159</v>
      </c>
      <c r="BD196" s="721" t="n">
        <v>3613900.550179633</v>
      </c>
      <c r="BE196" s="962" t="n">
        <v>33.18917487162841</v>
      </c>
      <c r="BF196" s="718" t="n">
        <v>627543.4389808069</v>
      </c>
      <c r="BG196" s="961" t="n">
        <v>6.732521427577748</v>
      </c>
      <c r="BH196" s="717" t="n">
        <v>14223.49281359313</v>
      </c>
      <c r="BI196" s="963" t="n">
        <v>2.216301917243353</v>
      </c>
      <c r="BJ196" s="721" t="n">
        <v>641766.9317944</v>
      </c>
      <c r="BK196" s="961" t="n">
        <v>6.885116394227447</v>
      </c>
      <c r="BL196" s="721" t="n">
        <v>8679309.068205599</v>
      </c>
      <c r="BM196" s="962" t="n">
        <v>93.11488360577255</v>
      </c>
    </row>
    <row r="197">
      <c r="A197" s="722" t="inlineStr">
        <is>
          <t>Feb-Apr 2007</t>
        </is>
      </c>
      <c r="B197" s="721" t="n">
        <v>29232046.47743858</v>
      </c>
      <c r="C197" s="961" t="n">
        <v>59.94806289015645</v>
      </c>
      <c r="D197" s="721" t="n">
        <v>1692292.406034531</v>
      </c>
      <c r="E197" s="961" t="n">
        <v>5.472364057357236</v>
      </c>
      <c r="F197" s="721" t="n">
        <v>30924338.88347311</v>
      </c>
      <c r="G197" s="961" t="n">
        <v>63.41855722122532</v>
      </c>
      <c r="H197" s="721" t="n">
        <v>17837948.11652689</v>
      </c>
      <c r="I197" s="962" t="n">
        <v>36.58144277877468</v>
      </c>
      <c r="J197" s="718" t="n">
        <v>28603243.67642379</v>
      </c>
      <c r="K197" s="961" t="n">
        <v>72.5354431799051</v>
      </c>
      <c r="L197" s="721" t="n">
        <v>1676587.469521218</v>
      </c>
      <c r="M197" s="961" t="n">
        <v>5.536977605457162</v>
      </c>
      <c r="N197" s="721" t="n">
        <v>30279831.14594501</v>
      </c>
      <c r="O197" s="961" t="n">
        <v>76.78712933506085</v>
      </c>
      <c r="P197" s="721" t="n">
        <v>9153640.854054993</v>
      </c>
      <c r="Q197" s="962" t="n">
        <v>23.21287066493915</v>
      </c>
      <c r="R197" s="718" t="n">
        <v>526077.0847001569</v>
      </c>
      <c r="S197" s="961" t="n">
        <v>33.59488491926639</v>
      </c>
      <c r="T197" s="721" t="n">
        <v>186989.3125840537</v>
      </c>
      <c r="U197" s="961" t="n">
        <v>26.22326802892724</v>
      </c>
      <c r="V197" s="721" t="n">
        <v>713066.3972842107</v>
      </c>
      <c r="W197" s="961" t="n">
        <v>45.53588105859536</v>
      </c>
      <c r="X197" s="721" t="n">
        <v>852877.6027157893</v>
      </c>
      <c r="Y197" s="962" t="n">
        <v>54.46411894140464</v>
      </c>
      <c r="Z197" s="718" t="n">
        <v>3600579.944504413</v>
      </c>
      <c r="AA197" s="961" t="n">
        <v>64.8090689373621</v>
      </c>
      <c r="AB197" s="721" t="n">
        <v>518652.8836387483</v>
      </c>
      <c r="AC197" s="961" t="n">
        <v>12.59100675483165</v>
      </c>
      <c r="AD197" s="721" t="n">
        <v>4119232.828143162</v>
      </c>
      <c r="AE197" s="961" t="n">
        <v>74.14462348923635</v>
      </c>
      <c r="AF197" s="721" t="n">
        <v>1436440.171856839</v>
      </c>
      <c r="AG197" s="962" t="n">
        <v>25.85537651076365</v>
      </c>
      <c r="AH197" s="718" t="n">
        <v>6387233.246687425</v>
      </c>
      <c r="AI197" s="961" t="n">
        <v>80.2086333672234</v>
      </c>
      <c r="AJ197" s="721" t="n">
        <v>328667.092713807</v>
      </c>
      <c r="AK197" s="961" t="n">
        <v>4.893864948911822</v>
      </c>
      <c r="AL197" s="721" t="n">
        <v>6715900.339401232</v>
      </c>
      <c r="AM197" s="961" t="n">
        <v>84.33591936433723</v>
      </c>
      <c r="AN197" s="721" t="n">
        <v>1247373.660598768</v>
      </c>
      <c r="AO197" s="962" t="n">
        <v>15.66408063566277</v>
      </c>
      <c r="AP197" s="718" t="n">
        <v>11033871.04205433</v>
      </c>
      <c r="AQ197" s="961" t="n">
        <v>82.04725722981556</v>
      </c>
      <c r="AR197" s="721" t="n">
        <v>406005.0923912963</v>
      </c>
      <c r="AS197" s="961" t="n">
        <v>3.54903398970212</v>
      </c>
      <c r="AT197" s="721" t="n">
        <v>11439876.13444563</v>
      </c>
      <c r="AU197" s="961" t="n">
        <v>85.06628873064426</v>
      </c>
      <c r="AV197" s="721" t="n">
        <v>2008313.865554371</v>
      </c>
      <c r="AW197" s="962" t="n">
        <v>14.93371126935574</v>
      </c>
      <c r="AX197" s="718" t="n">
        <v>7055482.358477462</v>
      </c>
      <c r="AY197" s="961" t="n">
        <v>64.72687409541055</v>
      </c>
      <c r="AZ197" s="721" t="n">
        <v>236273.0881933125</v>
      </c>
      <c r="BA197" s="961" t="n">
        <v>3.240277185944143</v>
      </c>
      <c r="BB197" s="721" t="n">
        <v>7291755.446670774</v>
      </c>
      <c r="BC197" s="961" t="n">
        <v>66.89443935241198</v>
      </c>
      <c r="BD197" s="721" t="n">
        <v>3608635.553329226</v>
      </c>
      <c r="BE197" s="962" t="n">
        <v>33.10556064758802</v>
      </c>
      <c r="BF197" s="718" t="n">
        <v>628802.8010147922</v>
      </c>
      <c r="BG197" s="961" t="n">
        <v>6.740435961210424</v>
      </c>
      <c r="BH197" s="717" t="n">
        <v>15704.93651331319</v>
      </c>
      <c r="BI197" s="963" t="n">
        <v>2.436733587333905</v>
      </c>
      <c r="BJ197" s="721" t="n">
        <v>644507.7375281053</v>
      </c>
      <c r="BK197" s="961" t="n">
        <v>6.908784636935186</v>
      </c>
      <c r="BL197" s="721" t="n">
        <v>8684307.262471894</v>
      </c>
      <c r="BM197" s="962" t="n">
        <v>93.09121536306482</v>
      </c>
    </row>
    <row r="198">
      <c r="A198" s="722" t="inlineStr">
        <is>
          <t>Mar-May 2007</t>
        </is>
      </c>
      <c r="B198" s="721" t="n">
        <v>29314295.95541625</v>
      </c>
      <c r="C198" s="961" t="n">
        <v>60.06695152810747</v>
      </c>
      <c r="D198" s="721" t="n">
        <v>1669795.631606752</v>
      </c>
      <c r="E198" s="961" t="n">
        <v>5.38920312353488</v>
      </c>
      <c r="F198" s="721" t="n">
        <v>30984091.587023</v>
      </c>
      <c r="G198" s="961" t="n">
        <v>63.48847437205067</v>
      </c>
      <c r="H198" s="721" t="n">
        <v>17818611.412977</v>
      </c>
      <c r="I198" s="962" t="n">
        <v>36.51152562794933</v>
      </c>
      <c r="J198" s="718" t="n">
        <v>28688283.68674874</v>
      </c>
      <c r="K198" s="961" t="n">
        <v>72.69101431784142</v>
      </c>
      <c r="L198" s="721" t="n">
        <v>1654522.426445765</v>
      </c>
      <c r="M198" s="961" t="n">
        <v>5.452766696242705</v>
      </c>
      <c r="N198" s="721" t="n">
        <v>30342806.11319451</v>
      </c>
      <c r="O198" s="961" t="n">
        <v>76.8832802164637</v>
      </c>
      <c r="P198" s="721" t="n">
        <v>9123259.886805492</v>
      </c>
      <c r="Q198" s="962" t="n">
        <v>23.1167197835363</v>
      </c>
      <c r="R198" s="718" t="n">
        <v>520779.9691245654</v>
      </c>
      <c r="S198" s="961" t="n">
        <v>33.1999653914384</v>
      </c>
      <c r="T198" s="721" t="n">
        <v>187852.8389386626</v>
      </c>
      <c r="U198" s="961" t="n">
        <v>26.50919302651048</v>
      </c>
      <c r="V198" s="721" t="n">
        <v>708632.8080632279</v>
      </c>
      <c r="W198" s="961" t="n">
        <v>45.17567129643125</v>
      </c>
      <c r="X198" s="721" t="n">
        <v>859983.1919367719</v>
      </c>
      <c r="Y198" s="962" t="n">
        <v>54.82432870356875</v>
      </c>
      <c r="Z198" s="718" t="n">
        <v>3594337.989607878</v>
      </c>
      <c r="AA198" s="961" t="n">
        <v>64.60068148941932</v>
      </c>
      <c r="AB198" s="721" t="n">
        <v>522656.3439879664</v>
      </c>
      <c r="AC198" s="961" t="n">
        <v>12.69509505327569</v>
      </c>
      <c r="AD198" s="721" t="n">
        <v>4116994.333595845</v>
      </c>
      <c r="AE198" s="961" t="n">
        <v>73.99433231024112</v>
      </c>
      <c r="AF198" s="721" t="n">
        <v>1446937.666404156</v>
      </c>
      <c r="AG198" s="962" t="n">
        <v>26.00566768975888</v>
      </c>
      <c r="AH198" s="718" t="n">
        <v>6408567.904426636</v>
      </c>
      <c r="AI198" s="961" t="n">
        <v>80.4570366290213</v>
      </c>
      <c r="AJ198" s="721" t="n">
        <v>316933.7490950682</v>
      </c>
      <c r="AK198" s="961" t="n">
        <v>4.712417978948986</v>
      </c>
      <c r="AL198" s="721" t="n">
        <v>6725501.653521705</v>
      </c>
      <c r="AM198" s="961" t="n">
        <v>84.43601455984756</v>
      </c>
      <c r="AN198" s="721" t="n">
        <v>1239703.346478295</v>
      </c>
      <c r="AO198" s="962" t="n">
        <v>15.56398544015244</v>
      </c>
      <c r="AP198" s="718" t="n">
        <v>11068582.64846759</v>
      </c>
      <c r="AQ198" s="961" t="n">
        <v>82.25526481388232</v>
      </c>
      <c r="AR198" s="721" t="n">
        <v>393181.6869516629</v>
      </c>
      <c r="AS198" s="961" t="n">
        <v>3.430376645737245</v>
      </c>
      <c r="AT198" s="721" t="n">
        <v>11461764.33541926</v>
      </c>
      <c r="AU198" s="961" t="n">
        <v>85.17716229681393</v>
      </c>
      <c r="AV198" s="721" t="n">
        <v>1994617.664580742</v>
      </c>
      <c r="AW198" s="962" t="n">
        <v>14.82283770318607</v>
      </c>
      <c r="AX198" s="718" t="n">
        <v>7096015.175122068</v>
      </c>
      <c r="AY198" s="961" t="n">
        <v>65.02987578570711</v>
      </c>
      <c r="AZ198" s="721" t="n">
        <v>233897.8074724052</v>
      </c>
      <c r="BA198" s="961" t="n">
        <v>3.191003877233144</v>
      </c>
      <c r="BB198" s="721" t="n">
        <v>7329912.982594473</v>
      </c>
      <c r="BC198" s="961" t="n">
        <v>67.17338097715678</v>
      </c>
      <c r="BD198" s="721" t="n">
        <v>3582018.017405527</v>
      </c>
      <c r="BE198" s="962" t="n">
        <v>32.82661902284322</v>
      </c>
      <c r="BF198" s="718" t="n">
        <v>626012.2686675106</v>
      </c>
      <c r="BG198" s="961" t="n">
        <v>6.704901011654524</v>
      </c>
      <c r="BH198" s="717" t="n">
        <v>15273.20516098686</v>
      </c>
      <c r="BI198" s="963" t="n">
        <v>2.381654627198286</v>
      </c>
      <c r="BJ198" s="721" t="n">
        <v>641285.4738284975</v>
      </c>
      <c r="BK198" s="961" t="n">
        <v>6.868484592776793</v>
      </c>
      <c r="BL198" s="721" t="n">
        <v>8695351.526171502</v>
      </c>
      <c r="BM198" s="962" t="n">
        <v>93.1315154072232</v>
      </c>
    </row>
    <row r="199">
      <c r="A199" s="722" t="inlineStr">
        <is>
          <t>Apr-Jun 2007</t>
        </is>
      </c>
      <c r="B199" s="721" t="n">
        <v>29322143.18511371</v>
      </c>
      <c r="C199" s="961" t="n">
        <v>60.0338023444183</v>
      </c>
      <c r="D199" s="721" t="n">
        <v>1657561.056519765</v>
      </c>
      <c r="E199" s="961" t="n">
        <v>5.350474115541028</v>
      </c>
      <c r="F199" s="721" t="n">
        <v>30979704.24163348</v>
      </c>
      <c r="G199" s="961" t="n">
        <v>63.42747286204377</v>
      </c>
      <c r="H199" s="721" t="n">
        <v>17863017.75836652</v>
      </c>
      <c r="I199" s="962" t="n">
        <v>36.57252713795623</v>
      </c>
      <c r="J199" s="718" t="n">
        <v>28695985.00573377</v>
      </c>
      <c r="K199" s="961" t="n">
        <v>72.65089577095858</v>
      </c>
      <c r="L199" s="721" t="n">
        <v>1640249.078186454</v>
      </c>
      <c r="M199" s="961" t="n">
        <v>5.406897486513894</v>
      </c>
      <c r="N199" s="721" t="n">
        <v>30336234.08392022</v>
      </c>
      <c r="O199" s="961" t="n">
        <v>76.80358698521465</v>
      </c>
      <c r="P199" s="721" t="n">
        <v>9162225.916079782</v>
      </c>
      <c r="Q199" s="962" t="n">
        <v>23.19641301478535</v>
      </c>
      <c r="R199" s="718" t="n">
        <v>509737.2663838487</v>
      </c>
      <c r="S199" s="961" t="n">
        <v>32.44097576643751</v>
      </c>
      <c r="T199" s="721" t="n">
        <v>192891.3417869558</v>
      </c>
      <c r="U199" s="961" t="n">
        <v>27.45281640170068</v>
      </c>
      <c r="V199" s="721" t="n">
        <v>702628.6081708046</v>
      </c>
      <c r="W199" s="961" t="n">
        <v>44.71707123196718</v>
      </c>
      <c r="X199" s="721" t="n">
        <v>868647.3918291952</v>
      </c>
      <c r="Y199" s="962" t="n">
        <v>55.28292876803282</v>
      </c>
      <c r="Z199" s="718" t="n">
        <v>3595367.259310971</v>
      </c>
      <c r="AA199" s="961" t="n">
        <v>64.52633283627655</v>
      </c>
      <c r="AB199" s="721" t="n">
        <v>514518.0273723063</v>
      </c>
      <c r="AC199" s="961" t="n">
        <v>12.51903621347855</v>
      </c>
      <c r="AD199" s="721" t="n">
        <v>4109885.286683278</v>
      </c>
      <c r="AE199" s="961" t="n">
        <v>73.76042746138377</v>
      </c>
      <c r="AF199" s="721" t="n">
        <v>1462052.713316723</v>
      </c>
      <c r="AG199" s="962" t="n">
        <v>26.23957253861623</v>
      </c>
      <c r="AH199" s="718" t="n">
        <v>6409330.941376605</v>
      </c>
      <c r="AI199" s="961" t="n">
        <v>80.44757799116873</v>
      </c>
      <c r="AJ199" s="721" t="n">
        <v>305493.4967090898</v>
      </c>
      <c r="AK199" s="961" t="n">
        <v>4.549538108194857</v>
      </c>
      <c r="AL199" s="721" t="n">
        <v>6714824.438085695</v>
      </c>
      <c r="AM199" s="961" t="n">
        <v>84.2820206384727</v>
      </c>
      <c r="AN199" s="721" t="n">
        <v>1252265.561914305</v>
      </c>
      <c r="AO199" s="962" t="n">
        <v>15.7179793615273</v>
      </c>
      <c r="AP199" s="718" t="n">
        <v>11080484.57154414</v>
      </c>
      <c r="AQ199" s="961" t="n">
        <v>82.29106556063901</v>
      </c>
      <c r="AR199" s="721" t="n">
        <v>394073.2027497821</v>
      </c>
      <c r="AS199" s="961" t="n">
        <v>3.434321483243663</v>
      </c>
      <c r="AT199" s="721" t="n">
        <v>11474557.77429392</v>
      </c>
      <c r="AU199" s="961" t="n">
        <v>85.21771588480023</v>
      </c>
      <c r="AV199" s="721" t="n">
        <v>1990433.225706076</v>
      </c>
      <c r="AW199" s="962" t="n">
        <v>14.78228411519977</v>
      </c>
      <c r="AX199" s="718" t="n">
        <v>7101064.967118198</v>
      </c>
      <c r="AY199" s="961" t="n">
        <v>65.00922550486236</v>
      </c>
      <c r="AZ199" s="721" t="n">
        <v>233273.0095683194</v>
      </c>
      <c r="BA199" s="961" t="n">
        <v>3.180559858433285</v>
      </c>
      <c r="BB199" s="721" t="n">
        <v>7334337.976686518</v>
      </c>
      <c r="BC199" s="961" t="n">
        <v>67.14480625978385</v>
      </c>
      <c r="BD199" s="721" t="n">
        <v>3588827.023313482</v>
      </c>
      <c r="BE199" s="962" t="n">
        <v>32.85519374021615</v>
      </c>
      <c r="BF199" s="718" t="n">
        <v>626158.1793799504</v>
      </c>
      <c r="BG199" s="961" t="n">
        <v>6.700991254097438</v>
      </c>
      <c r="BH199" s="717" t="n">
        <v>17311.97833331164</v>
      </c>
      <c r="BI199" s="963" t="n">
        <v>2.690408890885358</v>
      </c>
      <c r="BJ199" s="721" t="n">
        <v>643470.1577132621</v>
      </c>
      <c r="BK199" s="961" t="n">
        <v>6.886259800006273</v>
      </c>
      <c r="BL199" s="721" t="n">
        <v>8700791.842286738</v>
      </c>
      <c r="BM199" s="962" t="n">
        <v>93.11374019999373</v>
      </c>
    </row>
    <row r="200">
      <c r="A200" s="722" t="inlineStr">
        <is>
          <t>May-Jul 2007</t>
        </is>
      </c>
      <c r="B200" s="721" t="n">
        <v>29351896.85396836</v>
      </c>
      <c r="C200" s="961" t="n">
        <v>60.04459553059444</v>
      </c>
      <c r="D200" s="721" t="n">
        <v>1644790.98027445</v>
      </c>
      <c r="E200" s="961" t="n">
        <v>5.306344307075961</v>
      </c>
      <c r="F200" s="721" t="n">
        <v>30996687.83424281</v>
      </c>
      <c r="G200" s="961" t="n">
        <v>63.40931194515206</v>
      </c>
      <c r="H200" s="721" t="n">
        <v>17886807.16575719</v>
      </c>
      <c r="I200" s="962" t="n">
        <v>36.59068805484794</v>
      </c>
      <c r="J200" s="718" t="n">
        <v>28714680.27444866</v>
      </c>
      <c r="K200" s="961" t="n">
        <v>72.6374780433258</v>
      </c>
      <c r="L200" s="721" t="n">
        <v>1629448.574828742</v>
      </c>
      <c r="M200" s="961" t="n">
        <v>5.369897362756371</v>
      </c>
      <c r="N200" s="721" t="n">
        <v>30344128.8492774</v>
      </c>
      <c r="O200" s="961" t="n">
        <v>76.7593778501703</v>
      </c>
      <c r="P200" s="721" t="n">
        <v>9187365.150722599</v>
      </c>
      <c r="Q200" s="962" t="n">
        <v>23.2406221498297</v>
      </c>
      <c r="R200" s="718" t="n">
        <v>519590.4316891618</v>
      </c>
      <c r="S200" s="961" t="n">
        <v>33.01227510539927</v>
      </c>
      <c r="T200" s="721" t="n">
        <v>206431.2662998438</v>
      </c>
      <c r="U200" s="961" t="n">
        <v>28.43320893461367</v>
      </c>
      <c r="V200" s="721" t="n">
        <v>726021.6979890056</v>
      </c>
      <c r="W200" s="961" t="n">
        <v>46.12792415861976</v>
      </c>
      <c r="X200" s="721" t="n">
        <v>847909.3020109943</v>
      </c>
      <c r="Y200" s="962" t="n">
        <v>53.87207584138024</v>
      </c>
      <c r="Z200" s="718" t="n">
        <v>3593158.370600319</v>
      </c>
      <c r="AA200" s="961" t="n">
        <v>64.39186900049548</v>
      </c>
      <c r="AB200" s="721" t="n">
        <v>495659.1601485435</v>
      </c>
      <c r="AC200" s="961" t="n">
        <v>12.12231058053021</v>
      </c>
      <c r="AD200" s="721" t="n">
        <v>4088817.530748862</v>
      </c>
      <c r="AE200" s="961" t="n">
        <v>73.27442201299971</v>
      </c>
      <c r="AF200" s="721" t="n">
        <v>1491325.469251137</v>
      </c>
      <c r="AG200" s="962" t="n">
        <v>26.72557798700029</v>
      </c>
      <c r="AH200" s="718" t="n">
        <v>6397150.730846429</v>
      </c>
      <c r="AI200" s="961" t="n">
        <v>80.27603577546968</v>
      </c>
      <c r="AJ200" s="721" t="n">
        <v>310179.7920423654</v>
      </c>
      <c r="AK200" s="961" t="n">
        <v>4.624489444554365</v>
      </c>
      <c r="AL200" s="721" t="n">
        <v>6707330.522888795</v>
      </c>
      <c r="AM200" s="961" t="n">
        <v>84.16839428482217</v>
      </c>
      <c r="AN200" s="721" t="n">
        <v>1261611.477111206</v>
      </c>
      <c r="AO200" s="962" t="n">
        <v>15.83160571517783</v>
      </c>
      <c r="AP200" s="718" t="n">
        <v>11107101.91562146</v>
      </c>
      <c r="AQ200" s="961" t="n">
        <v>82.43559061899053</v>
      </c>
      <c r="AR200" s="721" t="n">
        <v>384198.4036063062</v>
      </c>
      <c r="AS200" s="961" t="n">
        <v>3.343384934109223</v>
      </c>
      <c r="AT200" s="721" t="n">
        <v>11491300.31922777</v>
      </c>
      <c r="AU200" s="961" t="n">
        <v>85.28706551827231</v>
      </c>
      <c r="AV200" s="721" t="n">
        <v>1982372.680772234</v>
      </c>
      <c r="AW200" s="962" t="n">
        <v>14.71293448172769</v>
      </c>
      <c r="AX200" s="718" t="n">
        <v>7097678.825691288</v>
      </c>
      <c r="AY200" s="961" t="n">
        <v>64.909057140857</v>
      </c>
      <c r="AZ200" s="721" t="n">
        <v>232979.9527316833</v>
      </c>
      <c r="BA200" s="961" t="n">
        <v>3.178158468068865</v>
      </c>
      <c r="BB200" s="721" t="n">
        <v>7330658.778422972</v>
      </c>
      <c r="BC200" s="961" t="n">
        <v>67.03968455242661</v>
      </c>
      <c r="BD200" s="721" t="n">
        <v>3604146.221577028</v>
      </c>
      <c r="BE200" s="962" t="n">
        <v>32.96031544757339</v>
      </c>
      <c r="BF200" s="718" t="n">
        <v>637216.5795196987</v>
      </c>
      <c r="BG200" s="961" t="n">
        <v>6.813692380055335</v>
      </c>
      <c r="BH200" s="717" t="n">
        <v>15342.4054457082</v>
      </c>
      <c r="BI200" s="963" t="n">
        <v>2.351113968114549</v>
      </c>
      <c r="BJ200" s="721" t="n">
        <v>652558.9849654069</v>
      </c>
      <c r="BK200" s="961" t="n">
        <v>6.977747168391096</v>
      </c>
      <c r="BL200" s="721" t="n">
        <v>8699442.015034596</v>
      </c>
      <c r="BM200" s="962" t="n">
        <v>93.02225283160891</v>
      </c>
    </row>
    <row r="201">
      <c r="A201" s="722" t="inlineStr">
        <is>
          <t>Jun-Aug 2007</t>
        </is>
      </c>
      <c r="B201" s="721" t="n">
        <v>29375656.75792204</v>
      </c>
      <c r="C201" s="961" t="n">
        <v>60.04506858152914</v>
      </c>
      <c r="D201" s="721" t="n">
        <v>1644636.875196525</v>
      </c>
      <c r="E201" s="961" t="n">
        <v>5.301809501379581</v>
      </c>
      <c r="F201" s="721" t="n">
        <v>31020293.63311856</v>
      </c>
      <c r="G201" s="961" t="n">
        <v>63.40677500316533</v>
      </c>
      <c r="H201" s="721" t="n">
        <v>17902386.36688144</v>
      </c>
      <c r="I201" s="962" t="n">
        <v>36.59322499683467</v>
      </c>
      <c r="J201" s="718" t="n">
        <v>28736304.8504218</v>
      </c>
      <c r="K201" s="961" t="n">
        <v>72.64425663935904</v>
      </c>
      <c r="L201" s="721" t="n">
        <v>1631048.02523404</v>
      </c>
      <c r="M201" s="961" t="n">
        <v>5.371057635193415</v>
      </c>
      <c r="N201" s="721" t="n">
        <v>30367352.87565584</v>
      </c>
      <c r="O201" s="961" t="n">
        <v>76.76748236211519</v>
      </c>
      <c r="P201" s="721" t="n">
        <v>9190220.124344157</v>
      </c>
      <c r="Q201" s="962" t="n">
        <v>23.23251763788481</v>
      </c>
      <c r="R201" s="718" t="n">
        <v>521000.5999825718</v>
      </c>
      <c r="S201" s="961" t="n">
        <v>33.08001226578596</v>
      </c>
      <c r="T201" s="721" t="n">
        <v>205211.6468213884</v>
      </c>
      <c r="U201" s="961" t="n">
        <v>28.25780585834501</v>
      </c>
      <c r="V201" s="721" t="n">
        <v>726212.2468039603</v>
      </c>
      <c r="W201" s="961" t="n">
        <v>46.10956308427014</v>
      </c>
      <c r="X201" s="721" t="n">
        <v>848758.7531960397</v>
      </c>
      <c r="Y201" s="962" t="n">
        <v>53.89043691572986</v>
      </c>
      <c r="Z201" s="718" t="n">
        <v>3595376.841026077</v>
      </c>
      <c r="AA201" s="961" t="n">
        <v>64.36836618388728</v>
      </c>
      <c r="AB201" s="721" t="n">
        <v>499515.7661115795</v>
      </c>
      <c r="AC201" s="961" t="n">
        <v>12.19850711691173</v>
      </c>
      <c r="AD201" s="721" t="n">
        <v>4094892.607137657</v>
      </c>
      <c r="AE201" s="961" t="n">
        <v>73.31124343135797</v>
      </c>
      <c r="AF201" s="721" t="n">
        <v>1490734.392862343</v>
      </c>
      <c r="AG201" s="962" t="n">
        <v>26.68875656864203</v>
      </c>
      <c r="AH201" s="718" t="n">
        <v>6427479.515392324</v>
      </c>
      <c r="AI201" s="961" t="n">
        <v>80.58650254081587</v>
      </c>
      <c r="AJ201" s="721" t="n">
        <v>299590.8841654041</v>
      </c>
      <c r="AK201" s="961" t="n">
        <v>4.453511950537945</v>
      </c>
      <c r="AL201" s="721" t="n">
        <v>6727070.399557727</v>
      </c>
      <c r="AM201" s="961" t="n">
        <v>84.34271545291988</v>
      </c>
      <c r="AN201" s="721" t="n">
        <v>1248805.600442272</v>
      </c>
      <c r="AO201" s="962" t="n">
        <v>15.65728454708012</v>
      </c>
      <c r="AP201" s="718" t="n">
        <v>11087638.11049995</v>
      </c>
      <c r="AQ201" s="961" t="n">
        <v>82.277142551731</v>
      </c>
      <c r="AR201" s="721" t="n">
        <v>397411.9338888625</v>
      </c>
      <c r="AS201" s="961" t="n">
        <v>3.46025426404671</v>
      </c>
      <c r="AT201" s="721" t="n">
        <v>11485050.04438881</v>
      </c>
      <c r="AU201" s="961" t="n">
        <v>85.22618526132018</v>
      </c>
      <c r="AV201" s="721" t="n">
        <v>1990913.955611187</v>
      </c>
      <c r="AW201" s="962" t="n">
        <v>14.77381473867982</v>
      </c>
      <c r="AX201" s="718" t="n">
        <v>7104809.783520879</v>
      </c>
      <c r="AY201" s="961" t="n">
        <v>64.91294793093807</v>
      </c>
      <c r="AZ201" s="721" t="n">
        <v>229317.7942468058</v>
      </c>
      <c r="BA201" s="961" t="n">
        <v>3.126722187679806</v>
      </c>
      <c r="BB201" s="721" t="n">
        <v>7334127.577767685</v>
      </c>
      <c r="BC201" s="961" t="n">
        <v>67.00810522453752</v>
      </c>
      <c r="BD201" s="721" t="n">
        <v>3611007.422232315</v>
      </c>
      <c r="BE201" s="962" t="n">
        <v>32.99189477546248</v>
      </c>
      <c r="BF201" s="718" t="n">
        <v>639351.9075002363</v>
      </c>
      <c r="BG201" s="961" t="n">
        <v>6.826957850030292</v>
      </c>
      <c r="BH201" s="717" t="n">
        <v>13588.84996248502</v>
      </c>
      <c r="BI201" s="963" t="n">
        <v>2.081176555020132</v>
      </c>
      <c r="BJ201" s="721" t="n">
        <v>652940.7574627213</v>
      </c>
      <c r="BK201" s="961" t="n">
        <v>6.972058701120247</v>
      </c>
      <c r="BL201" s="721" t="n">
        <v>8712166.242537279</v>
      </c>
      <c r="BM201" s="962" t="n">
        <v>93.02794129887975</v>
      </c>
    </row>
    <row r="202">
      <c r="A202" s="722" t="inlineStr">
        <is>
          <t>Jul-Sep 2007</t>
        </is>
      </c>
      <c r="B202" s="721" t="n">
        <v>29419618.55765876</v>
      </c>
      <c r="C202" s="961" t="n">
        <v>60.08667248817554</v>
      </c>
      <c r="D202" s="721" t="n">
        <v>1649852.245610293</v>
      </c>
      <c r="E202" s="961" t="n">
        <v>5.310203884891078</v>
      </c>
      <c r="F202" s="721" t="n">
        <v>31069470.80326905</v>
      </c>
      <c r="G202" s="961" t="n">
        <v>63.45633315667047</v>
      </c>
      <c r="H202" s="721" t="n">
        <v>17892499.19673095</v>
      </c>
      <c r="I202" s="962" t="n">
        <v>36.54366684332953</v>
      </c>
      <c r="J202" s="718" t="n">
        <v>28770726.10278178</v>
      </c>
      <c r="K202" s="961" t="n">
        <v>72.68253188219961</v>
      </c>
      <c r="L202" s="721" t="n">
        <v>1638298.311207651</v>
      </c>
      <c r="M202" s="961" t="n">
        <v>5.387539859562102</v>
      </c>
      <c r="N202" s="721" t="n">
        <v>30409024.41398943</v>
      </c>
      <c r="O202" s="961" t="n">
        <v>76.82131061206249</v>
      </c>
      <c r="P202" s="721" t="n">
        <v>9175075.586010575</v>
      </c>
      <c r="Q202" s="962" t="n">
        <v>23.17868938793751</v>
      </c>
      <c r="R202" s="718" t="n">
        <v>514849.3578332961</v>
      </c>
      <c r="S202" s="961" t="n">
        <v>32.6702209047347</v>
      </c>
      <c r="T202" s="721" t="n">
        <v>211819.3928599216</v>
      </c>
      <c r="U202" s="961" t="n">
        <v>29.14937413475576</v>
      </c>
      <c r="V202" s="721" t="n">
        <v>726668.7506932177</v>
      </c>
      <c r="W202" s="961" t="n">
        <v>46.11140763508918</v>
      </c>
      <c r="X202" s="721" t="n">
        <v>849229.2493067824</v>
      </c>
      <c r="Y202" s="962" t="n">
        <v>53.88859236491082</v>
      </c>
      <c r="Z202" s="718" t="n">
        <v>3616007.869275354</v>
      </c>
      <c r="AA202" s="961" t="n">
        <v>64.67511857869857</v>
      </c>
      <c r="AB202" s="721" t="n">
        <v>487546.4400878046</v>
      </c>
      <c r="AC202" s="961" t="n">
        <v>11.88107682589604</v>
      </c>
      <c r="AD202" s="721" t="n">
        <v>4103554.309363158</v>
      </c>
      <c r="AE202" s="961" t="n">
        <v>73.39526658866961</v>
      </c>
      <c r="AF202" s="721" t="n">
        <v>1487479.690636841</v>
      </c>
      <c r="AG202" s="962" t="n">
        <v>26.60473341133039</v>
      </c>
      <c r="AH202" s="718" t="n">
        <v>6422962.614733726</v>
      </c>
      <c r="AI202" s="961" t="n">
        <v>80.46266256087632</v>
      </c>
      <c r="AJ202" s="721" t="n">
        <v>305494.2030052572</v>
      </c>
      <c r="AK202" s="961" t="n">
        <v>4.540330885379968</v>
      </c>
      <c r="AL202" s="721" t="n">
        <v>6728456.817738984</v>
      </c>
      <c r="AM202" s="961" t="n">
        <v>84.28969355033429</v>
      </c>
      <c r="AN202" s="721" t="n">
        <v>1254081.182261018</v>
      </c>
      <c r="AO202" s="962" t="n">
        <v>15.71030644966571</v>
      </c>
      <c r="AP202" s="718" t="n">
        <v>11095685.46335308</v>
      </c>
      <c r="AQ202" s="961" t="n">
        <v>82.31918673336378</v>
      </c>
      <c r="AR202" s="721" t="n">
        <v>399153.1549157592</v>
      </c>
      <c r="AS202" s="961" t="n">
        <v>3.472455492166563</v>
      </c>
      <c r="AT202" s="721" t="n">
        <v>11494838.61826883</v>
      </c>
      <c r="AU202" s="961" t="n">
        <v>85.2805146480064</v>
      </c>
      <c r="AV202" s="721" t="n">
        <v>1984018.381731167</v>
      </c>
      <c r="AW202" s="962" t="n">
        <v>14.7194853519936</v>
      </c>
      <c r="AX202" s="718" t="n">
        <v>7121220.797586326</v>
      </c>
      <c r="AY202" s="961" t="n">
        <v>64.99971108917943</v>
      </c>
      <c r="AZ202" s="721" t="n">
        <v>234285.1203389086</v>
      </c>
      <c r="BA202" s="961" t="n">
        <v>3.185166635077542</v>
      </c>
      <c r="BB202" s="721" t="n">
        <v>7355505.917925234</v>
      </c>
      <c r="BC202" s="961" t="n">
        <v>67.13817380047244</v>
      </c>
      <c r="BD202" s="721" t="n">
        <v>3600267.082074767</v>
      </c>
      <c r="BE202" s="962" t="n">
        <v>32.86182619952756</v>
      </c>
      <c r="BF202" s="718" t="n">
        <v>648892.4548769853</v>
      </c>
      <c r="BG202" s="961" t="n">
        <v>6.919401259315658</v>
      </c>
      <c r="BH202" s="717" t="n">
        <v>11553.93440264141</v>
      </c>
      <c r="BI202" s="963" t="n">
        <v>1.749412910750214</v>
      </c>
      <c r="BJ202" s="721" t="n">
        <v>660446.3892796267</v>
      </c>
      <c r="BK202" s="961" t="n">
        <v>7.042605509349422</v>
      </c>
      <c r="BL202" s="721" t="n">
        <v>8717423.610720374</v>
      </c>
      <c r="BM202" s="962" t="n">
        <v>92.95739449065057</v>
      </c>
    </row>
    <row r="203">
      <c r="A203" s="722" t="inlineStr">
        <is>
          <t>Aug-Oct 2007</t>
        </is>
      </c>
      <c r="B203" s="721" t="n">
        <v>29470433.94343469</v>
      </c>
      <c r="C203" s="961" t="n">
        <v>60.14208331115984</v>
      </c>
      <c r="D203" s="721" t="n">
        <v>1629374.874813028</v>
      </c>
      <c r="E203" s="961" t="n">
        <v>5.239179714368525</v>
      </c>
      <c r="F203" s="721" t="n">
        <v>31099808.81824772</v>
      </c>
      <c r="G203" s="961" t="n">
        <v>63.46724641035969</v>
      </c>
      <c r="H203" s="721" t="n">
        <v>17901543.18175228</v>
      </c>
      <c r="I203" s="962" t="n">
        <v>36.53275358964031</v>
      </c>
      <c r="J203" s="718" t="n">
        <v>28823284.29586148</v>
      </c>
      <c r="K203" s="961" t="n">
        <v>72.76693154614047</v>
      </c>
      <c r="L203" s="721" t="n">
        <v>1617451.014402462</v>
      </c>
      <c r="M203" s="961" t="n">
        <v>5.313442654774154</v>
      </c>
      <c r="N203" s="721" t="n">
        <v>30440735.31026394</v>
      </c>
      <c r="O203" s="961" t="n">
        <v>76.85032974726633</v>
      </c>
      <c r="P203" s="721" t="n">
        <v>9169680.689736065</v>
      </c>
      <c r="Q203" s="962" t="n">
        <v>23.14967025273367</v>
      </c>
      <c r="R203" s="718" t="n">
        <v>529417.9919946829</v>
      </c>
      <c r="S203" s="961" t="n">
        <v>33.57357378957447</v>
      </c>
      <c r="T203" s="721" t="n">
        <v>201442.8625412617</v>
      </c>
      <c r="U203" s="961" t="n">
        <v>27.5624096284602</v>
      </c>
      <c r="V203" s="721" t="n">
        <v>730860.8545359445</v>
      </c>
      <c r="W203" s="961" t="n">
        <v>46.34827527720369</v>
      </c>
      <c r="X203" s="721" t="n">
        <v>846028.1454640555</v>
      </c>
      <c r="Y203" s="962" t="n">
        <v>53.65172472279631</v>
      </c>
      <c r="Z203" s="718" t="n">
        <v>3628352.994208501</v>
      </c>
      <c r="AA203" s="961" t="n">
        <v>64.83479714219473</v>
      </c>
      <c r="AB203" s="721" t="n">
        <v>484656.5245581553</v>
      </c>
      <c r="AC203" s="961" t="n">
        <v>11.7835011649447</v>
      </c>
      <c r="AD203" s="721" t="n">
        <v>4113009.518766656</v>
      </c>
      <c r="AE203" s="961" t="n">
        <v>73.49509218612381</v>
      </c>
      <c r="AF203" s="721" t="n">
        <v>1483295.481233344</v>
      </c>
      <c r="AG203" s="962" t="n">
        <v>26.50490781387619</v>
      </c>
      <c r="AH203" s="718" t="n">
        <v>6423499.36130899</v>
      </c>
      <c r="AI203" s="961" t="n">
        <v>80.3996887061549</v>
      </c>
      <c r="AJ203" s="721" t="n">
        <v>295830.3223693498</v>
      </c>
      <c r="AK203" s="961" t="n">
        <v>4.402676104551613</v>
      </c>
      <c r="AL203" s="721" t="n">
        <v>6719329.68367834</v>
      </c>
      <c r="AM203" s="961" t="n">
        <v>84.10244704557356</v>
      </c>
      <c r="AN203" s="721" t="n">
        <v>1270128.31632166</v>
      </c>
      <c r="AO203" s="962" t="n">
        <v>15.89755295442644</v>
      </c>
      <c r="AP203" s="718" t="n">
        <v>11087422.43298684</v>
      </c>
      <c r="AQ203" s="961" t="n">
        <v>82.24114059588949</v>
      </c>
      <c r="AR203" s="721" t="n">
        <v>406874.3329718541</v>
      </c>
      <c r="AS203" s="961" t="n">
        <v>3.539793179664942</v>
      </c>
      <c r="AT203" s="721" t="n">
        <v>11494296.7659587</v>
      </c>
      <c r="AU203" s="961" t="n">
        <v>85.25913773860167</v>
      </c>
      <c r="AV203" s="721" t="n">
        <v>1987304.234041303</v>
      </c>
      <c r="AW203" s="962" t="n">
        <v>14.74086226139833</v>
      </c>
      <c r="AX203" s="718" t="n">
        <v>7154591.515362459</v>
      </c>
      <c r="AY203" s="961" t="n">
        <v>65.24243270287391</v>
      </c>
      <c r="AZ203" s="721" t="n">
        <v>228646.9719618409</v>
      </c>
      <c r="BA203" s="961" t="n">
        <v>3.096838499181448</v>
      </c>
      <c r="BB203" s="721" t="n">
        <v>7383238.4873243</v>
      </c>
      <c r="BC203" s="961" t="n">
        <v>67.32745525781716</v>
      </c>
      <c r="BD203" s="721" t="n">
        <v>3582924.5126757</v>
      </c>
      <c r="BE203" s="962" t="n">
        <v>32.67254474218284</v>
      </c>
      <c r="BF203" s="718" t="n">
        <v>647149.6475732161</v>
      </c>
      <c r="BG203" s="961" t="n">
        <v>6.891215610171511</v>
      </c>
      <c r="BH203" s="717" t="n">
        <v>11923.86041056654</v>
      </c>
      <c r="BI203" s="963" t="n">
        <v>1.809185207131697</v>
      </c>
      <c r="BJ203" s="721" t="n">
        <v>659073.5079837827</v>
      </c>
      <c r="BK203" s="961" t="n">
        <v>7.018187622445544</v>
      </c>
      <c r="BL203" s="721" t="n">
        <v>8731862.492016219</v>
      </c>
      <c r="BM203" s="962" t="n">
        <v>92.98181237755446</v>
      </c>
    </row>
    <row r="204">
      <c r="A204" s="722" t="inlineStr">
        <is>
          <t>Sep-Nov 2007</t>
        </is>
      </c>
      <c r="B204" s="721" t="n">
        <v>29526722.77315915</v>
      </c>
      <c r="C204" s="961" t="n">
        <v>60.20909776463068</v>
      </c>
      <c r="D204" s="721" t="n">
        <v>1632551.013179386</v>
      </c>
      <c r="E204" s="961" t="n">
        <v>5.239374397407044</v>
      </c>
      <c r="F204" s="721" t="n">
        <v>31159273.78633854</v>
      </c>
      <c r="G204" s="961" t="n">
        <v>63.53809652664762</v>
      </c>
      <c r="H204" s="721" t="n">
        <v>17881027.21366146</v>
      </c>
      <c r="I204" s="962" t="n">
        <v>36.46190347335238</v>
      </c>
      <c r="J204" s="718" t="n">
        <v>28867010.23848019</v>
      </c>
      <c r="K204" s="961" t="n">
        <v>72.82990447365027</v>
      </c>
      <c r="L204" s="721" t="n">
        <v>1621124.861780815</v>
      </c>
      <c r="M204" s="961" t="n">
        <v>5.317231954167432</v>
      </c>
      <c r="N204" s="721" t="n">
        <v>30488135.100261</v>
      </c>
      <c r="O204" s="961" t="n">
        <v>76.91991476040909</v>
      </c>
      <c r="P204" s="721" t="n">
        <v>9148069.899738993</v>
      </c>
      <c r="Q204" s="962" t="n">
        <v>23.08008523959091</v>
      </c>
      <c r="R204" s="718" t="n">
        <v>542375.2776759457</v>
      </c>
      <c r="S204" s="961" t="n">
        <v>34.37319159719334</v>
      </c>
      <c r="T204" s="721" t="n">
        <v>191735.7324603195</v>
      </c>
      <c r="U204" s="961" t="n">
        <v>26.1180842969144</v>
      </c>
      <c r="V204" s="721" t="n">
        <v>734111.0101362651</v>
      </c>
      <c r="W204" s="961" t="n">
        <v>46.52449962901784</v>
      </c>
      <c r="X204" s="721" t="n">
        <v>843790.9898637347</v>
      </c>
      <c r="Y204" s="962" t="n">
        <v>53.47550037098216</v>
      </c>
      <c r="Z204" s="718" t="n">
        <v>3629359.909510319</v>
      </c>
      <c r="AA204" s="961" t="n">
        <v>64.7885256156231</v>
      </c>
      <c r="AB204" s="721" t="n">
        <v>489755.1901133556</v>
      </c>
      <c r="AC204" s="961" t="n">
        <v>11.88981561010762</v>
      </c>
      <c r="AD204" s="721" t="n">
        <v>4119115.099623675</v>
      </c>
      <c r="AE204" s="961" t="n">
        <v>73.53125641972366</v>
      </c>
      <c r="AF204" s="721" t="n">
        <v>1482740.900376326</v>
      </c>
      <c r="AG204" s="962" t="n">
        <v>26.46874358027634</v>
      </c>
      <c r="AH204" s="718" t="n">
        <v>6420710.695450423</v>
      </c>
      <c r="AI204" s="961" t="n">
        <v>80.29637206183665</v>
      </c>
      <c r="AJ204" s="721" t="n">
        <v>301720.5814086288</v>
      </c>
      <c r="AK204" s="961" t="n">
        <v>4.488265762526365</v>
      </c>
      <c r="AL204" s="721" t="n">
        <v>6722431.276859052</v>
      </c>
      <c r="AM204" s="961" t="n">
        <v>84.06964097436804</v>
      </c>
      <c r="AN204" s="721" t="n">
        <v>1273833.723140948</v>
      </c>
      <c r="AO204" s="962" t="n">
        <v>15.93035902563196</v>
      </c>
      <c r="AP204" s="718" t="n">
        <v>11094425.3354426</v>
      </c>
      <c r="AQ204" s="961" t="n">
        <v>82.28231851205241</v>
      </c>
      <c r="AR204" s="721" t="n">
        <v>408106.7251800152</v>
      </c>
      <c r="AS204" s="961" t="n">
        <v>3.547972942210822</v>
      </c>
      <c r="AT204" s="721" t="n">
        <v>11502532.06062261</v>
      </c>
      <c r="AU204" s="961" t="n">
        <v>85.30906091040784</v>
      </c>
      <c r="AV204" s="721" t="n">
        <v>1980832.939377389</v>
      </c>
      <c r="AW204" s="962" t="n">
        <v>14.69093908959216</v>
      </c>
      <c r="AX204" s="718" t="n">
        <v>7180139.020400909</v>
      </c>
      <c r="AY204" s="961" t="n">
        <v>65.41184954072669</v>
      </c>
      <c r="AZ204" s="721" t="n">
        <v>229806.6326184955</v>
      </c>
      <c r="BA204" s="961" t="n">
        <v>3.101326829905343</v>
      </c>
      <c r="BB204" s="721" t="n">
        <v>7409945.653019404</v>
      </c>
      <c r="BC204" s="961" t="n">
        <v>67.50541302655773</v>
      </c>
      <c r="BD204" s="721" t="n">
        <v>3566871.346980596</v>
      </c>
      <c r="BE204" s="962" t="n">
        <v>32.49458697344227</v>
      </c>
      <c r="BF204" s="718" t="n">
        <v>659712.5346789621</v>
      </c>
      <c r="BG204" s="961" t="n">
        <v>7.015161634663897</v>
      </c>
      <c r="BH204" s="717" t="n">
        <v>11426.15139857103</v>
      </c>
      <c r="BI204" s="963" t="n">
        <v>1.702502274954692</v>
      </c>
      <c r="BJ204" s="721" t="n">
        <v>671138.6860775332</v>
      </c>
      <c r="BK204" s="961" t="n">
        <v>7.136663492987877</v>
      </c>
      <c r="BL204" s="721" t="n">
        <v>8732957.313922465</v>
      </c>
      <c r="BM204" s="962" t="n">
        <v>92.86333650701212</v>
      </c>
    </row>
    <row r="205">
      <c r="A205" s="722" t="inlineStr">
        <is>
          <t>Oct-Dec 2007</t>
        </is>
      </c>
      <c r="B205" s="721" t="n">
        <v>29575856.48949975</v>
      </c>
      <c r="C205" s="961" t="n">
        <v>60.26143698286895</v>
      </c>
      <c r="D205" s="721" t="n">
        <v>1608040.288836854</v>
      </c>
      <c r="E205" s="961" t="n">
        <v>5.156636773996626</v>
      </c>
      <c r="F205" s="721" t="n">
        <v>31183896.7783366</v>
      </c>
      <c r="G205" s="961" t="n">
        <v>63.53785329108506</v>
      </c>
      <c r="H205" s="721" t="n">
        <v>17895345.2216634</v>
      </c>
      <c r="I205" s="962" t="n">
        <v>36.46214670891494</v>
      </c>
      <c r="J205" s="718" t="n">
        <v>28917173.12925059</v>
      </c>
      <c r="K205" s="961" t="n">
        <v>72.9088467102014</v>
      </c>
      <c r="L205" s="721" t="n">
        <v>1599531.199128735</v>
      </c>
      <c r="M205" s="961" t="n">
        <v>5.241493910734111</v>
      </c>
      <c r="N205" s="721" t="n">
        <v>30516704.32837932</v>
      </c>
      <c r="O205" s="961" t="n">
        <v>76.94174351115103</v>
      </c>
      <c r="P205" s="721" t="n">
        <v>9145386.67162068</v>
      </c>
      <c r="Q205" s="962" t="n">
        <v>23.05825648884897</v>
      </c>
      <c r="R205" s="718" t="n">
        <v>555504.8195539599</v>
      </c>
      <c r="S205" s="961" t="n">
        <v>35.18447586694999</v>
      </c>
      <c r="T205" s="721" t="n">
        <v>185207.6015409849</v>
      </c>
      <c r="U205" s="961" t="n">
        <v>25.00398214832217</v>
      </c>
      <c r="V205" s="721" t="n">
        <v>740712.4210949448</v>
      </c>
      <c r="W205" s="961" t="n">
        <v>46.91512546244191</v>
      </c>
      <c r="X205" s="721" t="n">
        <v>838122.5789050553</v>
      </c>
      <c r="Y205" s="962" t="n">
        <v>53.08487453755809</v>
      </c>
      <c r="Z205" s="718" t="n">
        <v>3622588.274846503</v>
      </c>
      <c r="AA205" s="961" t="n">
        <v>64.60642625838129</v>
      </c>
      <c r="AB205" s="721" t="n">
        <v>487581.4537983412</v>
      </c>
      <c r="AC205" s="961" t="n">
        <v>11.86280582040832</v>
      </c>
      <c r="AD205" s="721" t="n">
        <v>4110169.728644844</v>
      </c>
      <c r="AE205" s="961" t="n">
        <v>73.30211366467691</v>
      </c>
      <c r="AF205" s="721" t="n">
        <v>1496994.271355156</v>
      </c>
      <c r="AG205" s="962" t="n">
        <v>26.69788633532309</v>
      </c>
      <c r="AH205" s="718" t="n">
        <v>6433520.302676801</v>
      </c>
      <c r="AI205" s="961" t="n">
        <v>80.38901867949255</v>
      </c>
      <c r="AJ205" s="721" t="n">
        <v>299808.3343603171</v>
      </c>
      <c r="AK205" s="961" t="n">
        <v>4.452602130708453</v>
      </c>
      <c r="AL205" s="721" t="n">
        <v>6733328.637037118</v>
      </c>
      <c r="AM205" s="961" t="n">
        <v>84.13522552384357</v>
      </c>
      <c r="AN205" s="721" t="n">
        <v>1269655.362962882</v>
      </c>
      <c r="AO205" s="962" t="n">
        <v>15.86477447615643</v>
      </c>
      <c r="AP205" s="718" t="n">
        <v>11106994.94368279</v>
      </c>
      <c r="AQ205" s="961" t="n">
        <v>82.35947084429503</v>
      </c>
      <c r="AR205" s="721" t="n">
        <v>401545.1210762052</v>
      </c>
      <c r="AS205" s="961" t="n">
        <v>3.489105645170416</v>
      </c>
      <c r="AT205" s="721" t="n">
        <v>11508540.064759</v>
      </c>
      <c r="AU205" s="961" t="n">
        <v>85.33696780541086</v>
      </c>
      <c r="AV205" s="721" t="n">
        <v>1977455.935241002</v>
      </c>
      <c r="AW205" s="962" t="n">
        <v>14.66303219458914</v>
      </c>
      <c r="AX205" s="718" t="n">
        <v>7198564.78849053</v>
      </c>
      <c r="AY205" s="961" t="n">
        <v>65.51826165502391</v>
      </c>
      <c r="AZ205" s="721" t="n">
        <v>225388.6883528865</v>
      </c>
      <c r="BA205" s="961" t="n">
        <v>3.035965797144506</v>
      </c>
      <c r="BB205" s="721" t="n">
        <v>7423953.476843417</v>
      </c>
      <c r="BC205" s="961" t="n">
        <v>67.56965321590803</v>
      </c>
      <c r="BD205" s="721" t="n">
        <v>3563158.523156585</v>
      </c>
      <c r="BE205" s="962" t="n">
        <v>32.43034678409197</v>
      </c>
      <c r="BF205" s="718" t="n">
        <v>658683.3602491625</v>
      </c>
      <c r="BG205" s="961" t="n">
        <v>6.994507789555064</v>
      </c>
      <c r="BH205" s="717" t="n">
        <v>8509.089708119234</v>
      </c>
      <c r="BI205" s="963" t="n">
        <v>1.275357613633674</v>
      </c>
      <c r="BJ205" s="721" t="n">
        <v>667192.4499572818</v>
      </c>
      <c r="BK205" s="961" t="n">
        <v>7.08486515674732</v>
      </c>
      <c r="BL205" s="721" t="n">
        <v>8749958.550042719</v>
      </c>
      <c r="BM205" s="962" t="n">
        <v>92.91513484325267</v>
      </c>
    </row>
    <row r="206">
      <c r="A206" s="722" t="inlineStr">
        <is>
          <t>Nov-Jan 2008</t>
        </is>
      </c>
      <c r="B206" s="721" t="n">
        <v>29614017.08134665</v>
      </c>
      <c r="C206" s="961" t="n">
        <v>60.29068645092025</v>
      </c>
      <c r="D206" s="721" t="n">
        <v>1616870.56316522</v>
      </c>
      <c r="E206" s="961" t="n">
        <v>5.177152124426885</v>
      </c>
      <c r="F206" s="721" t="n">
        <v>31230887.64451186</v>
      </c>
      <c r="G206" s="961" t="n">
        <v>63.58244642687162</v>
      </c>
      <c r="H206" s="721" t="n">
        <v>17887838.35548814</v>
      </c>
      <c r="I206" s="962" t="n">
        <v>36.41755357312838</v>
      </c>
      <c r="J206" s="718" t="n">
        <v>28945584.90791473</v>
      </c>
      <c r="K206" s="961" t="n">
        <v>72.9319820723601</v>
      </c>
      <c r="L206" s="721" t="n">
        <v>1606347.787501617</v>
      </c>
      <c r="M206" s="961" t="n">
        <v>5.257761607149045</v>
      </c>
      <c r="N206" s="721" t="n">
        <v>30551932.69541635</v>
      </c>
      <c r="O206" s="961" t="n">
        <v>76.97937404639512</v>
      </c>
      <c r="P206" s="721" t="n">
        <v>9136533.304583658</v>
      </c>
      <c r="Q206" s="962" t="n">
        <v>23.02062595360488</v>
      </c>
      <c r="R206" s="718" t="n">
        <v>551862.216404659</v>
      </c>
      <c r="S206" s="961" t="n">
        <v>34.93150363895221</v>
      </c>
      <c r="T206" s="721" t="n">
        <v>175666.8839120987</v>
      </c>
      <c r="U206" s="961" t="n">
        <v>24.14568487165879</v>
      </c>
      <c r="V206" s="721" t="n">
        <v>727529.1003167576</v>
      </c>
      <c r="W206" s="961" t="n">
        <v>46.05077981371274</v>
      </c>
      <c r="X206" s="721" t="n">
        <v>852311.8996832424</v>
      </c>
      <c r="Y206" s="962" t="n">
        <v>53.94922018628726</v>
      </c>
      <c r="Z206" s="718" t="n">
        <v>3637123.068948848</v>
      </c>
      <c r="AA206" s="961" t="n">
        <v>64.80358192839184</v>
      </c>
      <c r="AB206" s="721" t="n">
        <v>497305.6959746932</v>
      </c>
      <c r="AC206" s="961" t="n">
        <v>12.02840160637983</v>
      </c>
      <c r="AD206" s="721" t="n">
        <v>4134428.764923541</v>
      </c>
      <c r="AE206" s="961" t="n">
        <v>73.6642088034307</v>
      </c>
      <c r="AF206" s="721" t="n">
        <v>1478105.23507646</v>
      </c>
      <c r="AG206" s="962" t="n">
        <v>26.3357911965693</v>
      </c>
      <c r="AH206" s="718" t="n">
        <v>6452696.292186933</v>
      </c>
      <c r="AI206" s="961" t="n">
        <v>80.56095300598302</v>
      </c>
      <c r="AJ206" s="721" t="n">
        <v>303633.7427606906</v>
      </c>
      <c r="AK206" s="961" t="n">
        <v>4.494063214646447</v>
      </c>
      <c r="AL206" s="721" t="n">
        <v>6756330.034947624</v>
      </c>
      <c r="AM206" s="961" t="n">
        <v>84.35177510173123</v>
      </c>
      <c r="AN206" s="721" t="n">
        <v>1253376.965052377</v>
      </c>
      <c r="AO206" s="962" t="n">
        <v>15.64822489826877</v>
      </c>
      <c r="AP206" s="718" t="n">
        <v>11105305.28531579</v>
      </c>
      <c r="AQ206" s="961" t="n">
        <v>82.331429163265</v>
      </c>
      <c r="AR206" s="721" t="n">
        <v>409911.5707464689</v>
      </c>
      <c r="AS206" s="961" t="n">
        <v>3.559738178362384</v>
      </c>
      <c r="AT206" s="721" t="n">
        <v>11515216.85606226</v>
      </c>
      <c r="AU206" s="961" t="n">
        <v>85.37039158555342</v>
      </c>
      <c r="AV206" s="721" t="n">
        <v>1973320.143937741</v>
      </c>
      <c r="AW206" s="962" t="n">
        <v>14.62960841444658</v>
      </c>
      <c r="AX206" s="718" t="n">
        <v>7198598.0450585</v>
      </c>
      <c r="AY206" s="961" t="n">
        <v>65.4546116622508</v>
      </c>
      <c r="AZ206" s="721" t="n">
        <v>219829.894107666</v>
      </c>
      <c r="BA206" s="961" t="n">
        <v>2.963294863957052</v>
      </c>
      <c r="BB206" s="721" t="n">
        <v>7418427.939166166</v>
      </c>
      <c r="BC206" s="961" t="n">
        <v>67.45345647349127</v>
      </c>
      <c r="BD206" s="721" t="n">
        <v>3579419.060833836</v>
      </c>
      <c r="BE206" s="962" t="n">
        <v>32.54654352650873</v>
      </c>
      <c r="BF206" s="718" t="n">
        <v>668432.1734319138</v>
      </c>
      <c r="BG206" s="961" t="n">
        <v>7.088162716954929</v>
      </c>
      <c r="BH206" s="717" t="n">
        <v>10522.77566360233</v>
      </c>
      <c r="BI206" s="963" t="n">
        <v>1.549848878430073</v>
      </c>
      <c r="BJ206" s="721" t="n">
        <v>678954.9490955161</v>
      </c>
      <c r="BK206" s="961" t="n">
        <v>7.199747929489919</v>
      </c>
      <c r="BL206" s="721" t="n">
        <v>8751305.050904484</v>
      </c>
      <c r="BM206" s="962" t="n">
        <v>92.80025207051008</v>
      </c>
    </row>
    <row r="207">
      <c r="A207" s="722" t="inlineStr">
        <is>
          <t>Dec-Feb 2008</t>
        </is>
      </c>
      <c r="B207" s="721" t="n">
        <v>29675909.74942851</v>
      </c>
      <c r="C207" s="961" t="n">
        <v>60.36841638659735</v>
      </c>
      <c r="D207" s="721" t="n">
        <v>1621601.591013967</v>
      </c>
      <c r="E207" s="961" t="n">
        <v>5.181247714474159</v>
      </c>
      <c r="F207" s="721" t="n">
        <v>31297511.34044248</v>
      </c>
      <c r="G207" s="961" t="n">
        <v>63.66717018676973</v>
      </c>
      <c r="H207" s="721" t="n">
        <v>17860494.65955753</v>
      </c>
      <c r="I207" s="962" t="n">
        <v>36.33282981323027</v>
      </c>
      <c r="J207" s="718" t="n">
        <v>29000336.5248156</v>
      </c>
      <c r="K207" s="961" t="n">
        <v>73.02100277425124</v>
      </c>
      <c r="L207" s="721" t="n">
        <v>1609218.017253223</v>
      </c>
      <c r="M207" s="961" t="n">
        <v>5.257240888760938</v>
      </c>
      <c r="N207" s="721" t="n">
        <v>30609554.54206882</v>
      </c>
      <c r="O207" s="961" t="n">
        <v>77.07291138578312</v>
      </c>
      <c r="P207" s="721" t="n">
        <v>9105507.45793118</v>
      </c>
      <c r="Q207" s="962" t="n">
        <v>22.92708861421688</v>
      </c>
      <c r="R207" s="718" t="n">
        <v>545523.9044125422</v>
      </c>
      <c r="S207" s="961" t="n">
        <v>34.50857042808629</v>
      </c>
      <c r="T207" s="721" t="n">
        <v>174384.1232811764</v>
      </c>
      <c r="U207" s="961" t="n">
        <v>24.22311136602123</v>
      </c>
      <c r="V207" s="721" t="n">
        <v>719908.0276937187</v>
      </c>
      <c r="W207" s="961" t="n">
        <v>45.53970352988664</v>
      </c>
      <c r="X207" s="721" t="n">
        <v>860927.9723062818</v>
      </c>
      <c r="Y207" s="962" t="n">
        <v>54.46029647011336</v>
      </c>
      <c r="Z207" s="718" t="n">
        <v>3641281.674942473</v>
      </c>
      <c r="AA207" s="961" t="n">
        <v>64.81386234647678</v>
      </c>
      <c r="AB207" s="721" t="n">
        <v>495940.0988030552</v>
      </c>
      <c r="AC207" s="961" t="n">
        <v>11.98727372920279</v>
      </c>
      <c r="AD207" s="721" t="n">
        <v>4137221.773745528</v>
      </c>
      <c r="AE207" s="961" t="n">
        <v>73.64146651594196</v>
      </c>
      <c r="AF207" s="721" t="n">
        <v>1480838.226254472</v>
      </c>
      <c r="AG207" s="962" t="n">
        <v>26.35853348405804</v>
      </c>
      <c r="AH207" s="718" t="n">
        <v>6474243.34547205</v>
      </c>
      <c r="AI207" s="961" t="n">
        <v>80.76430229104332</v>
      </c>
      <c r="AJ207" s="721" t="n">
        <v>312193.4770261548</v>
      </c>
      <c r="AK207" s="961" t="n">
        <v>4.600256146070347</v>
      </c>
      <c r="AL207" s="721" t="n">
        <v>6786436.822498204</v>
      </c>
      <c r="AM207" s="961" t="n">
        <v>84.65882509569917</v>
      </c>
      <c r="AN207" s="721" t="n">
        <v>1229782.177501796</v>
      </c>
      <c r="AO207" s="962" t="n">
        <v>15.34117490430083</v>
      </c>
      <c r="AP207" s="718" t="n">
        <v>11115911.822652</v>
      </c>
      <c r="AQ207" s="961" t="n">
        <v>82.39286172893112</v>
      </c>
      <c r="AR207" s="721" t="n">
        <v>403907.4962972666</v>
      </c>
      <c r="AS207" s="961" t="n">
        <v>3.506196452516126</v>
      </c>
      <c r="AT207" s="721" t="n">
        <v>11519819.31894927</v>
      </c>
      <c r="AU207" s="961" t="n">
        <v>85.38668670925198</v>
      </c>
      <c r="AV207" s="721" t="n">
        <v>1971533.681050733</v>
      </c>
      <c r="AW207" s="962" t="n">
        <v>14.61331329074802</v>
      </c>
      <c r="AX207" s="718" t="n">
        <v>7223375.777336538</v>
      </c>
      <c r="AY207" s="961" t="n">
        <v>65.61578869505531</v>
      </c>
      <c r="AZ207" s="721" t="n">
        <v>222792.8218455701</v>
      </c>
      <c r="BA207" s="961" t="n">
        <v>2.992046431369306</v>
      </c>
      <c r="BB207" s="721" t="n">
        <v>7446168.599182108</v>
      </c>
      <c r="BC207" s="961" t="n">
        <v>67.63959683845283</v>
      </c>
      <c r="BD207" s="721" t="n">
        <v>3562425.400817895</v>
      </c>
      <c r="BE207" s="962" t="n">
        <v>32.36040316154717</v>
      </c>
      <c r="BF207" s="718" t="n">
        <v>675573.2246129091</v>
      </c>
      <c r="BG207" s="961" t="n">
        <v>7.154264862874429</v>
      </c>
      <c r="BH207" s="717" t="n">
        <v>12383.57376074335</v>
      </c>
      <c r="BI207" s="963" t="n">
        <v>1.800051077337768</v>
      </c>
      <c r="BJ207" s="721" t="n">
        <v>687956.7983736525</v>
      </c>
      <c r="BK207" s="961" t="n">
        <v>7.285405890087377</v>
      </c>
      <c r="BL207" s="721" t="n">
        <v>8754987.201626347</v>
      </c>
      <c r="BM207" s="962" t="n">
        <v>92.71459410991262</v>
      </c>
    </row>
    <row r="208">
      <c r="A208" s="715" t="inlineStr">
        <is>
          <t>Jan-Mar 2008</t>
        </is>
      </c>
      <c r="B208" s="715" t="n">
        <v>29683561.39215224</v>
      </c>
      <c r="C208" s="715" t="n">
        <v>60.33614050843492</v>
      </c>
      <c r="D208" s="715" t="n">
        <v>1622486.659481696</v>
      </c>
      <c r="E208" s="715" t="n">
        <v>5.18266201088583</v>
      </c>
      <c r="F208" s="715" t="n">
        <v>31306048.05163394</v>
      </c>
      <c r="G208" s="715" t="n">
        <v>63.63407978756165</v>
      </c>
      <c r="H208" s="715" t="n">
        <v>17890935.94836607</v>
      </c>
      <c r="I208" s="715" t="n">
        <v>36.36592021243835</v>
      </c>
      <c r="J208" s="715" t="n">
        <v>29001072.17341781</v>
      </c>
      <c r="K208" s="715" t="n">
        <v>72.9755804386823</v>
      </c>
      <c r="L208" s="715" t="n">
        <v>1609761.543847745</v>
      </c>
      <c r="M208" s="715" t="n">
        <v>5.258796799578135</v>
      </c>
      <c r="N208" s="715" t="n">
        <v>30610833.71726555</v>
      </c>
      <c r="O208" s="715" t="n">
        <v>77.02623354308143</v>
      </c>
      <c r="P208" s="715" t="n">
        <v>9129956.282734448</v>
      </c>
      <c r="Q208" s="715" t="n">
        <v>22.97376645691857</v>
      </c>
      <c r="R208" s="715" t="n">
        <v>539968.6056306725</v>
      </c>
      <c r="S208" s="715" t="n">
        <v>34.13577761591177</v>
      </c>
      <c r="T208" s="715" t="n">
        <v>172154.7053690566</v>
      </c>
      <c r="U208" s="715" t="n">
        <v>24.17484482109898</v>
      </c>
      <c r="V208" s="715" t="n">
        <v>712123.3109997292</v>
      </c>
      <c r="W208" s="715" t="n">
        <v>45.01906726781132</v>
      </c>
      <c r="X208" s="715" t="n">
        <v>869702.6890002708</v>
      </c>
      <c r="Y208" s="715" t="n">
        <v>54.98093273218868</v>
      </c>
      <c r="Z208" s="715" t="n">
        <v>3633994.367213447</v>
      </c>
      <c r="AA208" s="715" t="n">
        <v>64.62288676632632</v>
      </c>
      <c r="AB208" s="715" t="n">
        <v>504848.4744672438</v>
      </c>
      <c r="AC208" s="715" t="n">
        <v>12.19781696910812</v>
      </c>
      <c r="AD208" s="715" t="n">
        <v>4138842.841680691</v>
      </c>
      <c r="AE208" s="715" t="n">
        <v>73.60054674675881</v>
      </c>
      <c r="AF208" s="715" t="n">
        <v>1484543.15831931</v>
      </c>
      <c r="AG208" s="715" t="n">
        <v>26.39945325324119</v>
      </c>
      <c r="AH208" s="715" t="n">
        <v>6468817.955550944</v>
      </c>
      <c r="AI208" s="715" t="n">
        <v>80.62577476957873</v>
      </c>
      <c r="AJ208" s="715" t="n">
        <v>314729.2916610881</v>
      </c>
      <c r="AK208" s="715" t="n">
        <v>4.639597546702997</v>
      </c>
      <c r="AL208" s="715" t="n">
        <v>6783547.247212032</v>
      </c>
      <c r="AM208" s="715" t="n">
        <v>84.54848416675401</v>
      </c>
      <c r="AN208" s="715" t="n">
        <v>1239715.752787968</v>
      </c>
      <c r="AO208" s="715" t="n">
        <v>15.45151583324599</v>
      </c>
      <c r="AP208" s="715" t="n">
        <v>11123671.1063084</v>
      </c>
      <c r="AQ208" s="715" t="n">
        <v>82.43645543818712</v>
      </c>
      <c r="AR208" s="715" t="n">
        <v>399469.2433160764</v>
      </c>
      <c r="AS208" s="715" t="n">
        <v>3.466669945828564</v>
      </c>
      <c r="AT208" s="715" t="n">
        <v>11523140.34962448</v>
      </c>
      <c r="AU208" s="715" t="n">
        <v>85.39688353434653</v>
      </c>
      <c r="AV208" s="715" t="n">
        <v>1970490.650375521</v>
      </c>
      <c r="AW208" s="715" t="n">
        <v>14.60311646565347</v>
      </c>
      <c r="AX208" s="715" t="n">
        <v>7234620.138714342</v>
      </c>
      <c r="AY208" s="715" t="n">
        <v>65.65775131326338</v>
      </c>
      <c r="AZ208" s="715" t="n">
        <v>218559.8290342802</v>
      </c>
      <c r="BA208" s="715" t="n">
        <v>2.93243729495372</v>
      </c>
      <c r="BB208" s="715" t="n">
        <v>7453179.967748622</v>
      </c>
      <c r="BC208" s="715" t="n">
        <v>67.64128971979433</v>
      </c>
      <c r="BD208" s="715" t="n">
        <v>3565504.032251378</v>
      </c>
      <c r="BE208" s="715" t="n">
        <v>32.35871028020567</v>
      </c>
      <c r="BF208" s="715" t="n">
        <v>682489.2187344313</v>
      </c>
      <c r="BG208" s="715" t="n">
        <v>7.217377506578559</v>
      </c>
      <c r="BH208" s="715" t="n">
        <v>12725.11563395051</v>
      </c>
      <c r="BI208" s="715" t="n">
        <v>1.830387407864881</v>
      </c>
      <c r="BJ208" s="715" t="n">
        <v>695214.3343683818</v>
      </c>
      <c r="BK208" s="715" t="n">
        <v>7.351946611590052</v>
      </c>
      <c r="BL208" s="715" t="n">
        <v>8760979.665631618</v>
      </c>
      <c r="BM208" s="715" t="n">
        <v>92.64805338840995</v>
      </c>
    </row>
    <row r="209">
      <c r="A209" s="715" t="inlineStr">
        <is>
          <t>Feb-Apr 2008</t>
        </is>
      </c>
      <c r="B209" s="715" t="n">
        <v>29705812.55951943</v>
      </c>
      <c r="C209" s="715" t="n">
        <v>60.33287064744556</v>
      </c>
      <c r="D209" s="715" t="n">
        <v>1667246.927582305</v>
      </c>
      <c r="E209" s="715" t="n">
        <v>5.314263112489086</v>
      </c>
      <c r="F209" s="715" t="n">
        <v>31373059.48710173</v>
      </c>
      <c r="G209" s="715" t="n">
        <v>63.71906966212087</v>
      </c>
      <c r="H209" s="715" t="n">
        <v>17863471.51289826</v>
      </c>
      <c r="I209" s="715" t="n">
        <v>36.28093033787913</v>
      </c>
      <c r="J209" s="715" t="n">
        <v>29015624.57691459</v>
      </c>
      <c r="K209" s="715" t="n">
        <v>72.96386986129617</v>
      </c>
      <c r="L209" s="715" t="n">
        <v>1650683.634802373</v>
      </c>
      <c r="M209" s="715" t="n">
        <v>5.382726943870213</v>
      </c>
      <c r="N209" s="715" t="n">
        <v>30666308.21171696</v>
      </c>
      <c r="O209" s="715" t="n">
        <v>77.11474607602761</v>
      </c>
      <c r="P209" s="715" t="n">
        <v>9100804.788283035</v>
      </c>
      <c r="Q209" s="715" t="n">
        <v>22.88525392397239</v>
      </c>
      <c r="R209" s="715" t="n">
        <v>543541.9678603767</v>
      </c>
      <c r="S209" s="715" t="n">
        <v>34.34036016120569</v>
      </c>
      <c r="T209" s="715" t="n">
        <v>184044.1320548512</v>
      </c>
      <c r="U209" s="715" t="n">
        <v>25.29516878844916</v>
      </c>
      <c r="V209" s="715" t="n">
        <v>727586.0999152279</v>
      </c>
      <c r="W209" s="715" t="n">
        <v>45.96805802821491</v>
      </c>
      <c r="X209" s="715" t="n">
        <v>855221.9000847719</v>
      </c>
      <c r="Y209" s="715" t="n">
        <v>54.03194197178509</v>
      </c>
      <c r="Z209" s="715" t="n">
        <v>3616684.640374997</v>
      </c>
      <c r="AA209" s="715" t="n">
        <v>64.25354025550155</v>
      </c>
      <c r="AB209" s="715" t="n">
        <v>510428.4337843577</v>
      </c>
      <c r="AC209" s="715" t="n">
        <v>12.36768716079644</v>
      </c>
      <c r="AD209" s="715" t="n">
        <v>4127113.074159354</v>
      </c>
      <c r="AE209" s="715" t="n">
        <v>73.32174419885538</v>
      </c>
      <c r="AF209" s="715" t="n">
        <v>1501657.925840645</v>
      </c>
      <c r="AG209" s="715" t="n">
        <v>26.67825580114462</v>
      </c>
      <c r="AH209" s="715" t="n">
        <v>6462565.145692473</v>
      </c>
      <c r="AI209" s="715" t="n">
        <v>80.48088473027406</v>
      </c>
      <c r="AJ209" s="715" t="n">
        <v>327436.7407966943</v>
      </c>
      <c r="AK209" s="715" t="n">
        <v>4.822336521706012</v>
      </c>
      <c r="AL209" s="715" t="n">
        <v>6790001.886489168</v>
      </c>
      <c r="AM209" s="715" t="n">
        <v>84.55858421931984</v>
      </c>
      <c r="AN209" s="715" t="n">
        <v>1239936.113510832</v>
      </c>
      <c r="AO209" s="715" t="n">
        <v>15.44141578068016</v>
      </c>
      <c r="AP209" s="715" t="n">
        <v>11141387.94568206</v>
      </c>
      <c r="AQ209" s="715" t="n">
        <v>82.55143703615656</v>
      </c>
      <c r="AR209" s="715" t="n">
        <v>405770.3219329108</v>
      </c>
      <c r="AS209" s="715" t="n">
        <v>3.514027542784528</v>
      </c>
      <c r="AT209" s="715" t="n">
        <v>11547158.26761497</v>
      </c>
      <c r="AU209" s="715" t="n">
        <v>85.55796758203596</v>
      </c>
      <c r="AV209" s="715" t="n">
        <v>1949139.732385032</v>
      </c>
      <c r="AW209" s="715" t="n">
        <v>14.44203241796404</v>
      </c>
      <c r="AX209" s="715" t="n">
        <v>7251444.877304686</v>
      </c>
      <c r="AY209" s="715" t="n">
        <v>65.74711171377078</v>
      </c>
      <c r="AZ209" s="715" t="n">
        <v>223004.0062335588</v>
      </c>
      <c r="BA209" s="715" t="n">
        <v>2.983551158195806</v>
      </c>
      <c r="BB209" s="715" t="n">
        <v>7474448.883538245</v>
      </c>
      <c r="BC209" s="715" t="n">
        <v>67.7690355590922</v>
      </c>
      <c r="BD209" s="715" t="n">
        <v>3554849.116461754</v>
      </c>
      <c r="BE209" s="715" t="n">
        <v>32.2309644409078</v>
      </c>
      <c r="BF209" s="715" t="n">
        <v>690187.9826048398</v>
      </c>
      <c r="BG209" s="715" t="n">
        <v>7.288599812626709</v>
      </c>
      <c r="BH209" s="715" t="n">
        <v>16563.29277993227</v>
      </c>
      <c r="BI209" s="715" t="n">
        <v>2.343581590413802</v>
      </c>
      <c r="BJ209" s="715" t="n">
        <v>706751.2753847721</v>
      </c>
      <c r="BK209" s="715" t="n">
        <v>7.463513337195296</v>
      </c>
      <c r="BL209" s="715" t="n">
        <v>8762666.724615227</v>
      </c>
      <c r="BM209" s="715" t="n">
        <v>92.53648666280471</v>
      </c>
    </row>
    <row r="210">
      <c r="A210" s="715" t="inlineStr">
        <is>
          <t>Mar-May 2008</t>
        </is>
      </c>
      <c r="B210" s="715" t="n">
        <v>29748614.83501459</v>
      </c>
      <c r="C210" s="715" t="n">
        <v>60.37156202447996</v>
      </c>
      <c r="D210" s="715" t="n">
        <v>1624707.063085971</v>
      </c>
      <c r="E210" s="715" t="n">
        <v>5.178626185531014</v>
      </c>
      <c r="F210" s="715" t="n">
        <v>31373321.89810056</v>
      </c>
      <c r="G210" s="715" t="n">
        <v>63.66872741435405</v>
      </c>
      <c r="H210" s="715" t="n">
        <v>17902552.10189943</v>
      </c>
      <c r="I210" s="715" t="n">
        <v>36.33127258564595</v>
      </c>
      <c r="J210" s="715" t="n">
        <v>29060034.14338616</v>
      </c>
      <c r="K210" s="715" t="n">
        <v>73.0271611048302</v>
      </c>
      <c r="L210" s="715" t="n">
        <v>1609870.981988128</v>
      </c>
      <c r="M210" s="715" t="n">
        <v>5.249024982004999</v>
      </c>
      <c r="N210" s="715" t="n">
        <v>30669905.12537429</v>
      </c>
      <c r="O210" s="715" t="n">
        <v>77.07272784365644</v>
      </c>
      <c r="P210" s="715" t="n">
        <v>9123554.874625709</v>
      </c>
      <c r="Q210" s="715" t="n">
        <v>22.92727215634356</v>
      </c>
      <c r="R210" s="715" t="n">
        <v>537329.7593798471</v>
      </c>
      <c r="S210" s="715" t="n">
        <v>33.92895201019941</v>
      </c>
      <c r="T210" s="715" t="n">
        <v>182151.5955479753</v>
      </c>
      <c r="U210" s="715" t="n">
        <v>25.31706962249891</v>
      </c>
      <c r="V210" s="715" t="n">
        <v>719481.3549278224</v>
      </c>
      <c r="W210" s="715" t="n">
        <v>45.4306651315075</v>
      </c>
      <c r="X210" s="715" t="n">
        <v>864209.6450721774</v>
      </c>
      <c r="Y210" s="715" t="n">
        <v>54.5693348684925</v>
      </c>
      <c r="Z210" s="715" t="n">
        <v>3638338.703386673</v>
      </c>
      <c r="AA210" s="715" t="n">
        <v>64.57589061150183</v>
      </c>
      <c r="AB210" s="715" t="n">
        <v>496997.3370964105</v>
      </c>
      <c r="AC210" s="715" t="n">
        <v>12.01830594251663</v>
      </c>
      <c r="AD210" s="715" t="n">
        <v>4135336.040483084</v>
      </c>
      <c r="AE210" s="715" t="n">
        <v>73.39696206498455</v>
      </c>
      <c r="AF210" s="715" t="n">
        <v>1498869.959516916</v>
      </c>
      <c r="AG210" s="715" t="n">
        <v>26.60303793501545</v>
      </c>
      <c r="AH210" s="715" t="n">
        <v>6491223.157846567</v>
      </c>
      <c r="AI210" s="715" t="n">
        <v>80.76994915994013</v>
      </c>
      <c r="AJ210" s="715" t="n">
        <v>323669.9649288598</v>
      </c>
      <c r="AK210" s="715" t="n">
        <v>4.749450344968027</v>
      </c>
      <c r="AL210" s="715" t="n">
        <v>6814893.122775427</v>
      </c>
      <c r="AM210" s="715" t="n">
        <v>84.7973575506534</v>
      </c>
      <c r="AN210" s="715" t="n">
        <v>1221787.877224572</v>
      </c>
      <c r="AO210" s="715" t="n">
        <v>15.2026424493466</v>
      </c>
      <c r="AP210" s="715" t="n">
        <v>11158208.23354096</v>
      </c>
      <c r="AQ210" s="715" t="n">
        <v>82.66022144451898</v>
      </c>
      <c r="AR210" s="715" t="n">
        <v>391567.7516954692</v>
      </c>
      <c r="AS210" s="715" t="n">
        <v>3.390262739259992</v>
      </c>
      <c r="AT210" s="715" t="n">
        <v>11549775.98523643</v>
      </c>
      <c r="AU210" s="715" t="n">
        <v>85.56096288868619</v>
      </c>
      <c r="AV210" s="715" t="n">
        <v>1949109.014763571</v>
      </c>
      <c r="AW210" s="715" t="n">
        <v>14.43903711131381</v>
      </c>
      <c r="AX210" s="715" t="n">
        <v>7234934.289232114</v>
      </c>
      <c r="AY210" s="715" t="n">
        <v>65.53384289173371</v>
      </c>
      <c r="AZ210" s="715" t="n">
        <v>215484.332719413</v>
      </c>
      <c r="BA210" s="715" t="n">
        <v>2.89224463286561</v>
      </c>
      <c r="BB210" s="715" t="n">
        <v>7450418.621951528</v>
      </c>
      <c r="BC210" s="715" t="n">
        <v>67.48569426197786</v>
      </c>
      <c r="BD210" s="715" t="n">
        <v>3589578.378048471</v>
      </c>
      <c r="BE210" s="715" t="n">
        <v>32.51430573802214</v>
      </c>
      <c r="BF210" s="715" t="n">
        <v>688580.6916284288</v>
      </c>
      <c r="BG210" s="715" t="n">
        <v>7.261660286383074</v>
      </c>
      <c r="BH210" s="715" t="n">
        <v>14836.08109784348</v>
      </c>
      <c r="BI210" s="715" t="n">
        <v>2.109145199984703</v>
      </c>
      <c r="BJ210" s="715" t="n">
        <v>703416.7727262722</v>
      </c>
      <c r="BK210" s="715" t="n">
        <v>7.418119191234133</v>
      </c>
      <c r="BL210" s="715" t="n">
        <v>8778997.227273727</v>
      </c>
      <c r="BM210" s="715" t="n">
        <v>92.58188080876587</v>
      </c>
    </row>
    <row r="211">
      <c r="A211" s="715" t="inlineStr">
        <is>
          <t>Apr-Jun 2008</t>
        </is>
      </c>
      <c r="B211" s="715" t="n">
        <v>29721697.3102641</v>
      </c>
      <c r="C211" s="715" t="n">
        <v>60.26931445737547</v>
      </c>
      <c r="D211" s="715" t="n">
        <v>1680152.318529159</v>
      </c>
      <c r="E211" s="715" t="n">
        <v>5.350488389666637</v>
      </c>
      <c r="F211" s="715" t="n">
        <v>31401849.62879326</v>
      </c>
      <c r="G211" s="715" t="n">
        <v>63.67630791958103</v>
      </c>
      <c r="H211" s="715" t="n">
        <v>17912959.37120674</v>
      </c>
      <c r="I211" s="715" t="n">
        <v>36.32369208041897</v>
      </c>
      <c r="J211" s="715" t="n">
        <v>29028370.73365601</v>
      </c>
      <c r="K211" s="715" t="n">
        <v>72.89978322374608</v>
      </c>
      <c r="L211" s="715" t="n">
        <v>1665607.830505447</v>
      </c>
      <c r="M211" s="715" t="n">
        <v>5.426497014793074</v>
      </c>
      <c r="N211" s="715" t="n">
        <v>30693978.56416146</v>
      </c>
      <c r="O211" s="715" t="n">
        <v>77.08267212556247</v>
      </c>
      <c r="P211" s="715" t="n">
        <v>9125578.435838541</v>
      </c>
      <c r="Q211" s="715" t="n">
        <v>22.91732787443753</v>
      </c>
      <c r="R211" s="715" t="n">
        <v>527748.3038055331</v>
      </c>
      <c r="S211" s="715" t="n">
        <v>33.30224296647005</v>
      </c>
      <c r="T211" s="715" t="n">
        <v>186408.2921044065</v>
      </c>
      <c r="U211" s="715" t="n">
        <v>26.10187921976625</v>
      </c>
      <c r="V211" s="715" t="n">
        <v>714156.5959099396</v>
      </c>
      <c r="W211" s="715" t="n">
        <v>45.06507420602462</v>
      </c>
      <c r="X211" s="715" t="n">
        <v>870566.4040900603</v>
      </c>
      <c r="Y211" s="715" t="n">
        <v>54.93492579397538</v>
      </c>
      <c r="Z211" s="715" t="n">
        <v>3605176.934884265</v>
      </c>
      <c r="AA211" s="715" t="n">
        <v>63.92632599627996</v>
      </c>
      <c r="AB211" s="715" t="n">
        <v>518588.5105608455</v>
      </c>
      <c r="AC211" s="715" t="n">
        <v>12.57560638259992</v>
      </c>
      <c r="AD211" s="715" t="n">
        <v>4123765.445445111</v>
      </c>
      <c r="AE211" s="715" t="n">
        <v>73.12184088578763</v>
      </c>
      <c r="AF211" s="715" t="n">
        <v>1515815.554554889</v>
      </c>
      <c r="AG211" s="715" t="n">
        <v>26.87815911421237</v>
      </c>
      <c r="AH211" s="715" t="n">
        <v>6491181.578348397</v>
      </c>
      <c r="AI211" s="715" t="n">
        <v>80.69917242272001</v>
      </c>
      <c r="AJ211" s="715" t="n">
        <v>329077.7992851612</v>
      </c>
      <c r="AK211" s="715" t="n">
        <v>4.825004168673451</v>
      </c>
      <c r="AL211" s="715" t="n">
        <v>6820259.377633559</v>
      </c>
      <c r="AM211" s="715" t="n">
        <v>84.79030833449025</v>
      </c>
      <c r="AN211" s="715" t="n">
        <v>1223418.622366441</v>
      </c>
      <c r="AO211" s="715" t="n">
        <v>15.20969166550975</v>
      </c>
      <c r="AP211" s="715" t="n">
        <v>11151730.86090804</v>
      </c>
      <c r="AQ211" s="715" t="n">
        <v>82.59862846013645</v>
      </c>
      <c r="AR211" s="715" t="n">
        <v>405793.193020072</v>
      </c>
      <c r="AS211" s="715" t="n">
        <v>3.511073748379117</v>
      </c>
      <c r="AT211" s="715" t="n">
        <v>11557524.05392812</v>
      </c>
      <c r="AU211" s="715" t="n">
        <v>85.60425705716557</v>
      </c>
      <c r="AV211" s="715" t="n">
        <v>1943584.946071884</v>
      </c>
      <c r="AW211" s="715" t="n">
        <v>14.39574294283443</v>
      </c>
      <c r="AX211" s="715" t="n">
        <v>7252533.055709769</v>
      </c>
      <c r="AY211" s="715" t="n">
        <v>65.63101552196775</v>
      </c>
      <c r="AZ211" s="715" t="n">
        <v>225740.0355349624</v>
      </c>
      <c r="BA211" s="715" t="n">
        <v>3.018611820946335</v>
      </c>
      <c r="BB211" s="715" t="n">
        <v>7478273.091244731</v>
      </c>
      <c r="BC211" s="715" t="n">
        <v>67.67382562187632</v>
      </c>
      <c r="BD211" s="715" t="n">
        <v>3572192.908755268</v>
      </c>
      <c r="BE211" s="715" t="n">
        <v>32.32617437812368</v>
      </c>
      <c r="BF211" s="715" t="n">
        <v>693326.5766080887</v>
      </c>
      <c r="BG211" s="715" t="n">
        <v>7.301823865318041</v>
      </c>
      <c r="BH211" s="715" t="n">
        <v>14544.48802371159</v>
      </c>
      <c r="BI211" s="715" t="n">
        <v>2.054680400204933</v>
      </c>
      <c r="BJ211" s="715" t="n">
        <v>707871.0646318003</v>
      </c>
      <c r="BK211" s="715" t="n">
        <v>7.45500029521913</v>
      </c>
      <c r="BL211" s="715" t="n">
        <v>8787380.935368199</v>
      </c>
      <c r="BM211" s="715" t="n">
        <v>92.54499970478086</v>
      </c>
    </row>
    <row r="212">
      <c r="A212" s="715" t="inlineStr">
        <is>
          <t>May-Jul 2008</t>
        </is>
      </c>
      <c r="B212" s="715" t="n">
        <v>29695790.4200624</v>
      </c>
      <c r="C212" s="715" t="n">
        <v>60.16848473865821</v>
      </c>
      <c r="D212" s="715" t="n">
        <v>1723914.508908542</v>
      </c>
      <c r="E212" s="715" t="n">
        <v>5.486730422216613</v>
      </c>
      <c r="F212" s="715" t="n">
        <v>31419704.92897095</v>
      </c>
      <c r="G212" s="715" t="n">
        <v>63.66141496051009</v>
      </c>
      <c r="H212" s="715" t="n">
        <v>17934688.07102905</v>
      </c>
      <c r="I212" s="715" t="n">
        <v>36.33858503948991</v>
      </c>
      <c r="J212" s="715" t="n">
        <v>29002931.12540068</v>
      </c>
      <c r="K212" s="715" t="n">
        <v>72.78734253993642</v>
      </c>
      <c r="L212" s="715" t="n">
        <v>1710679.65671172</v>
      </c>
      <c r="M212" s="715" t="n">
        <v>5.569777089537189</v>
      </c>
      <c r="N212" s="715" t="n">
        <v>30713610.7821124</v>
      </c>
      <c r="O212" s="715" t="n">
        <v>77.08055778810579</v>
      </c>
      <c r="P212" s="715" t="n">
        <v>9132508.217887586</v>
      </c>
      <c r="Q212" s="715" t="n">
        <v>22.91944221189421</v>
      </c>
      <c r="R212" s="715" t="n">
        <v>528169.5506868574</v>
      </c>
      <c r="S212" s="715" t="n">
        <v>33.30870987127651</v>
      </c>
      <c r="T212" s="715" t="n">
        <v>185788.7586570093</v>
      </c>
      <c r="U212" s="715" t="n">
        <v>26.02235399819783</v>
      </c>
      <c r="V212" s="715" t="n">
        <v>713958.3093438668</v>
      </c>
      <c r="W212" s="715" t="n">
        <v>45.02537140809411</v>
      </c>
      <c r="X212" s="715" t="n">
        <v>871721.690656133</v>
      </c>
      <c r="Y212" s="715" t="n">
        <v>54.97462859190589</v>
      </c>
      <c r="Z212" s="715" t="n">
        <v>3594418.337290455</v>
      </c>
      <c r="AA212" s="715" t="n">
        <v>63.67431627235857</v>
      </c>
      <c r="AB212" s="715" t="n">
        <v>529919.4560954067</v>
      </c>
      <c r="AC212" s="715" t="n">
        <v>12.84859491735208</v>
      </c>
      <c r="AD212" s="715" t="n">
        <v>4124337.793385861</v>
      </c>
      <c r="AE212" s="715" t="n">
        <v>73.06172082019168</v>
      </c>
      <c r="AF212" s="715" t="n">
        <v>1520667.206614137</v>
      </c>
      <c r="AG212" s="715" t="n">
        <v>26.93827917980832</v>
      </c>
      <c r="AH212" s="715" t="n">
        <v>6491668.788561651</v>
      </c>
      <c r="AI212" s="715" t="n">
        <v>80.63760105755487</v>
      </c>
      <c r="AJ212" s="715" t="n">
        <v>335248.2564026492</v>
      </c>
      <c r="AK212" s="715" t="n">
        <v>4.910683024190787</v>
      </c>
      <c r="AL212" s="715" t="n">
        <v>6826917.0449643</v>
      </c>
      <c r="AM212" s="715" t="n">
        <v>84.80195633129759</v>
      </c>
      <c r="AN212" s="715" t="n">
        <v>1223506.9550357</v>
      </c>
      <c r="AO212" s="715" t="n">
        <v>15.19804366870241</v>
      </c>
      <c r="AP212" s="715" t="n">
        <v>11136666.85340725</v>
      </c>
      <c r="AQ212" s="715" t="n">
        <v>82.46867254423617</v>
      </c>
      <c r="AR212" s="715" t="n">
        <v>425054.5270394037</v>
      </c>
      <c r="AS212" s="715" t="n">
        <v>3.676394829564582</v>
      </c>
      <c r="AT212" s="715" t="n">
        <v>11561721.38044666</v>
      </c>
      <c r="AU212" s="715" t="n">
        <v>85.61626446426681</v>
      </c>
      <c r="AV212" s="715" t="n">
        <v>1942396.619553339</v>
      </c>
      <c r="AW212" s="715" t="n">
        <v>14.38373553573319</v>
      </c>
      <c r="AX212" s="715" t="n">
        <v>7252007.595454469</v>
      </c>
      <c r="AY212" s="715" t="n">
        <v>65.5644010940028</v>
      </c>
      <c r="AZ212" s="715" t="n">
        <v>234668.6585172513</v>
      </c>
      <c r="BA212" s="715" t="n">
        <v>3.134483855806619</v>
      </c>
      <c r="BB212" s="715" t="n">
        <v>7486676.253971721</v>
      </c>
      <c r="BC212" s="715" t="n">
        <v>67.68600809023107</v>
      </c>
      <c r="BD212" s="715" t="n">
        <v>3574215.746028277</v>
      </c>
      <c r="BE212" s="715" t="n">
        <v>32.31399190976893</v>
      </c>
      <c r="BF212" s="715" t="n">
        <v>692859.2946617157</v>
      </c>
      <c r="BG212" s="715" t="n">
        <v>7.286909218873118</v>
      </c>
      <c r="BH212" s="715" t="n">
        <v>13234.85219682151</v>
      </c>
      <c r="BI212" s="715" t="n">
        <v>1.874375004481243</v>
      </c>
      <c r="BJ212" s="715" t="n">
        <v>706094.1468585373</v>
      </c>
      <c r="BK212" s="715" t="n">
        <v>7.426102222743448</v>
      </c>
      <c r="BL212" s="715" t="n">
        <v>8802179.853141462</v>
      </c>
      <c r="BM212" s="715" t="n">
        <v>92.57389777725655</v>
      </c>
    </row>
    <row r="213">
      <c r="A213" s="715" t="inlineStr">
        <is>
          <t>Jun-Aug 2008</t>
        </is>
      </c>
      <c r="B213" s="715" t="n">
        <v>29611885.36393131</v>
      </c>
      <c r="C213" s="715" t="n">
        <v>59.95865882646185</v>
      </c>
      <c r="D213" s="715" t="n">
        <v>1793118.109996132</v>
      </c>
      <c r="E213" s="715" t="n">
        <v>5.709657416483923</v>
      </c>
      <c r="F213" s="715" t="n">
        <v>31405003.47392744</v>
      </c>
      <c r="G213" s="715" t="n">
        <v>63.58939546046774</v>
      </c>
      <c r="H213" s="715" t="n">
        <v>17982167.52607257</v>
      </c>
      <c r="I213" s="715" t="n">
        <v>36.41060453953226</v>
      </c>
      <c r="J213" s="715" t="n">
        <v>28922880.1717799</v>
      </c>
      <c r="K213" s="715" t="n">
        <v>72.55520682353378</v>
      </c>
      <c r="L213" s="715" t="n">
        <v>1776630.602807125</v>
      </c>
      <c r="M213" s="715" t="n">
        <v>5.787162589828029</v>
      </c>
      <c r="N213" s="715" t="n">
        <v>30699510.77458703</v>
      </c>
      <c r="O213" s="715" t="n">
        <v>77.01201748934922</v>
      </c>
      <c r="P213" s="715" t="n">
        <v>9163762.225412972</v>
      </c>
      <c r="Q213" s="715" t="n">
        <v>22.98798251065078</v>
      </c>
      <c r="R213" s="715" t="n">
        <v>522262.912804158</v>
      </c>
      <c r="S213" s="715" t="n">
        <v>32.97830544033287</v>
      </c>
      <c r="T213" s="715" t="n">
        <v>191909.1960560883</v>
      </c>
      <c r="U213" s="715" t="n">
        <v>26.87156130506944</v>
      </c>
      <c r="V213" s="715" t="n">
        <v>714172.1088602463</v>
      </c>
      <c r="W213" s="715" t="n">
        <v>45.09641670035956</v>
      </c>
      <c r="X213" s="715" t="n">
        <v>869483.8911397536</v>
      </c>
      <c r="Y213" s="715" t="n">
        <v>54.90358329964044</v>
      </c>
      <c r="Z213" s="715" t="n">
        <v>3569205.632160193</v>
      </c>
      <c r="AA213" s="715" t="n">
        <v>63.18438442783531</v>
      </c>
      <c r="AB213" s="715" t="n">
        <v>545417.8613382976</v>
      </c>
      <c r="AC213" s="715" t="n">
        <v>13.25559585707201</v>
      </c>
      <c r="AD213" s="715" t="n">
        <v>4114623.493498491</v>
      </c>
      <c r="AE213" s="715" t="n">
        <v>72.83972384400377</v>
      </c>
      <c r="AF213" s="715" t="n">
        <v>1534249.506501509</v>
      </c>
      <c r="AG213" s="715" t="n">
        <v>27.16027615599623</v>
      </c>
      <c r="AH213" s="715" t="n">
        <v>6461483.339428931</v>
      </c>
      <c r="AI213" s="715" t="n">
        <v>80.19724663182402</v>
      </c>
      <c r="AJ213" s="715" t="n">
        <v>357864.9374586216</v>
      </c>
      <c r="AK213" s="715" t="n">
        <v>5.247787954627772</v>
      </c>
      <c r="AL213" s="715" t="n">
        <v>6819348.276887554</v>
      </c>
      <c r="AM213" s="715" t="n">
        <v>84.63891755204772</v>
      </c>
      <c r="AN213" s="715" t="n">
        <v>1237640.723112447</v>
      </c>
      <c r="AO213" s="715" t="n">
        <v>15.36108244795228</v>
      </c>
      <c r="AP213" s="715" t="n">
        <v>11125431.65664662</v>
      </c>
      <c r="AQ213" s="715" t="n">
        <v>82.39089818180982</v>
      </c>
      <c r="AR213" s="715" t="n">
        <v>435389.3404377144</v>
      </c>
      <c r="AS213" s="715" t="n">
        <v>3.766076306756421</v>
      </c>
      <c r="AT213" s="715" t="n">
        <v>11560820.99708433</v>
      </c>
      <c r="AU213" s="715" t="n">
        <v>85.61523319410736</v>
      </c>
      <c r="AV213" s="715" t="n">
        <v>1942408.002915669</v>
      </c>
      <c r="AW213" s="715" t="n">
        <v>14.38476680589264</v>
      </c>
      <c r="AX213" s="715" t="n">
        <v>7244496.630740004</v>
      </c>
      <c r="AY213" s="715" t="n">
        <v>65.43949791310732</v>
      </c>
      <c r="AZ213" s="715" t="n">
        <v>246049.2675164035</v>
      </c>
      <c r="BA213" s="715" t="n">
        <v>3.284797541574065</v>
      </c>
      <c r="BB213" s="715" t="n">
        <v>7490545.898256408</v>
      </c>
      <c r="BC213" s="715" t="n">
        <v>67.66205958286362</v>
      </c>
      <c r="BD213" s="715" t="n">
        <v>3579980.101743593</v>
      </c>
      <c r="BE213" s="715" t="n">
        <v>32.33794041713638</v>
      </c>
      <c r="BF213" s="715" t="n">
        <v>689005.1921514028</v>
      </c>
      <c r="BG213" s="715" t="n">
        <v>7.234487309202628</v>
      </c>
      <c r="BH213" s="715" t="n">
        <v>16487.50718900612</v>
      </c>
      <c r="BI213" s="715" t="n">
        <v>2.33702024194168</v>
      </c>
      <c r="BJ213" s="715" t="n">
        <v>705492.6993404089</v>
      </c>
      <c r="BK213" s="715" t="n">
        <v>7.407604526428242</v>
      </c>
      <c r="BL213" s="715" t="n">
        <v>8818405.300659593</v>
      </c>
      <c r="BM213" s="715" t="n">
        <v>92.59239547357176</v>
      </c>
    </row>
    <row r="214">
      <c r="A214" s="715" t="inlineStr">
        <is>
          <t>Jul-Sep 2008</t>
        </is>
      </c>
      <c r="B214" s="715" t="n">
        <v>29580175.11332586</v>
      </c>
      <c r="C214" s="715" t="n">
        <v>59.85553757942495</v>
      </c>
      <c r="D214" s="715" t="n">
        <v>1839785.297870681</v>
      </c>
      <c r="E214" s="715" t="n">
        <v>5.855466632653906</v>
      </c>
      <c r="F214" s="715" t="n">
        <v>31419960.41119654</v>
      </c>
      <c r="G214" s="715" t="n">
        <v>63.57834644086278</v>
      </c>
      <c r="H214" s="715" t="n">
        <v>17999318.58880345</v>
      </c>
      <c r="I214" s="715" t="n">
        <v>36.42165355913722</v>
      </c>
      <c r="J214" s="715" t="n">
        <v>28887679.9303713</v>
      </c>
      <c r="K214" s="715" t="n">
        <v>72.43636041262727</v>
      </c>
      <c r="L214" s="715" t="n">
        <v>1821604.414554202</v>
      </c>
      <c r="M214" s="715" t="n">
        <v>5.931770972237618</v>
      </c>
      <c r="N214" s="715" t="n">
        <v>30709284.3449255</v>
      </c>
      <c r="O214" s="715" t="n">
        <v>77.00406519957882</v>
      </c>
      <c r="P214" s="715" t="n">
        <v>9170797.6550745</v>
      </c>
      <c r="Q214" s="715" t="n">
        <v>22.99593480042118</v>
      </c>
      <c r="R214" s="715" t="n">
        <v>519838.0474404022</v>
      </c>
      <c r="S214" s="715" t="n">
        <v>32.86696476008822</v>
      </c>
      <c r="T214" s="715" t="n">
        <v>187239.7896122425</v>
      </c>
      <c r="U214" s="715" t="n">
        <v>26.48078893162958</v>
      </c>
      <c r="V214" s="715" t="n">
        <v>707077.8370526447</v>
      </c>
      <c r="W214" s="715" t="n">
        <v>44.70527401269722</v>
      </c>
      <c r="X214" s="715" t="n">
        <v>874565.1629473551</v>
      </c>
      <c r="Y214" s="715" t="n">
        <v>55.29472598730278</v>
      </c>
      <c r="Z214" s="715" t="n">
        <v>3577098.721618949</v>
      </c>
      <c r="AA214" s="715" t="n">
        <v>63.28082699794717</v>
      </c>
      <c r="AB214" s="715" t="n">
        <v>566180.864212257</v>
      </c>
      <c r="AC214" s="715" t="n">
        <v>13.66504124289436</v>
      </c>
      <c r="AD214" s="715" t="n">
        <v>4143279.585831206</v>
      </c>
      <c r="AE214" s="715" t="n">
        <v>73.29687522754386</v>
      </c>
      <c r="AF214" s="715" t="n">
        <v>1509457.414168794</v>
      </c>
      <c r="AG214" s="715" t="n">
        <v>26.70312477245614</v>
      </c>
      <c r="AH214" s="715" t="n">
        <v>6447305.7759827</v>
      </c>
      <c r="AI214" s="715" t="n">
        <v>79.95794533059065</v>
      </c>
      <c r="AJ214" s="715" t="n">
        <v>372769.4450567071</v>
      </c>
      <c r="AK214" s="715" t="n">
        <v>5.465767355567312</v>
      </c>
      <c r="AL214" s="715" t="n">
        <v>6820075.221039407</v>
      </c>
      <c r="AM214" s="715" t="n">
        <v>84.58094289645618</v>
      </c>
      <c r="AN214" s="715" t="n">
        <v>1243295.778960591</v>
      </c>
      <c r="AO214" s="715" t="n">
        <v>15.41905710354382</v>
      </c>
      <c r="AP214" s="715" t="n">
        <v>11106439.67614552</v>
      </c>
      <c r="AQ214" s="715" t="n">
        <v>82.25650657682</v>
      </c>
      <c r="AR214" s="715" t="n">
        <v>440223.7797656395</v>
      </c>
      <c r="AS214" s="715" t="n">
        <v>3.812562663201834</v>
      </c>
      <c r="AT214" s="715" t="n">
        <v>11546663.45591116</v>
      </c>
      <c r="AU214" s="715" t="n">
        <v>85.5168916589395</v>
      </c>
      <c r="AV214" s="715" t="n">
        <v>1955538.544088837</v>
      </c>
      <c r="AW214" s="715" t="n">
        <v>14.4831083410605</v>
      </c>
      <c r="AX214" s="715" t="n">
        <v>7236997.709183721</v>
      </c>
      <c r="AY214" s="715" t="n">
        <v>65.31510336372185</v>
      </c>
      <c r="AZ214" s="715" t="n">
        <v>255190.5359073554</v>
      </c>
      <c r="BA214" s="715" t="n">
        <v>3.406088148873699</v>
      </c>
      <c r="BB214" s="715" t="n">
        <v>7492188.245091075</v>
      </c>
      <c r="BC214" s="715" t="n">
        <v>67.61824023069654</v>
      </c>
      <c r="BD214" s="715" t="n">
        <v>3587940.754908922</v>
      </c>
      <c r="BE214" s="715" t="n">
        <v>32.38175976930346</v>
      </c>
      <c r="BF214" s="715" t="n">
        <v>692495.1829545703</v>
      </c>
      <c r="BG214" s="715" t="n">
        <v>7.259470403583975</v>
      </c>
      <c r="BH214" s="715" t="n">
        <v>18180.88331647922</v>
      </c>
      <c r="BI214" s="715" t="n">
        <v>2.558251808292232</v>
      </c>
      <c r="BJ214" s="715" t="n">
        <v>710676.0662710494</v>
      </c>
      <c r="BK214" s="715" t="n">
        <v>7.45006174283904</v>
      </c>
      <c r="BL214" s="715" t="n">
        <v>8828520.933728948</v>
      </c>
      <c r="BM214" s="715" t="n">
        <v>92.54993825716096</v>
      </c>
    </row>
    <row r="215">
      <c r="A215" s="715" t="inlineStr">
        <is>
          <t>Aug-Oct 2008</t>
        </is>
      </c>
      <c r="B215" s="715" t="n">
        <v>29535097.05092162</v>
      </c>
      <c r="C215" s="715" t="n">
        <v>59.72397694927292</v>
      </c>
      <c r="D215" s="715" t="n">
        <v>1874553.290920367</v>
      </c>
      <c r="E215" s="715" t="n">
        <v>5.968080734802719</v>
      </c>
      <c r="F215" s="715" t="n">
        <v>31409650.34184198</v>
      </c>
      <c r="G215" s="715" t="n">
        <v>63.51457825808487</v>
      </c>
      <c r="H215" s="715" t="n">
        <v>18043012.65815802</v>
      </c>
      <c r="I215" s="715" t="n">
        <v>36.48542174191513</v>
      </c>
      <c r="J215" s="715" t="n">
        <v>28838211.76309979</v>
      </c>
      <c r="K215" s="715" t="n">
        <v>72.28021982544746</v>
      </c>
      <c r="L215" s="715" t="n">
        <v>1854673.724871774</v>
      </c>
      <c r="M215" s="715" t="n">
        <v>6.042682841268262</v>
      </c>
      <c r="N215" s="715" t="n">
        <v>30692885.48797157</v>
      </c>
      <c r="O215" s="715" t="n">
        <v>76.92878214406343</v>
      </c>
      <c r="P215" s="715" t="n">
        <v>9204906.512028433</v>
      </c>
      <c r="Q215" s="715" t="n">
        <v>23.07121785593657</v>
      </c>
      <c r="R215" s="715" t="n">
        <v>507844.3974871304</v>
      </c>
      <c r="S215" s="715" t="n">
        <v>32.14815455384759</v>
      </c>
      <c r="T215" s="715" t="n">
        <v>189789.8311786892</v>
      </c>
      <c r="U215" s="715" t="n">
        <v>27.20477628250122</v>
      </c>
      <c r="V215" s="715" t="n">
        <v>697634.2286658196</v>
      </c>
      <c r="W215" s="715" t="n">
        <v>44.16245038082038</v>
      </c>
      <c r="X215" s="715" t="n">
        <v>882065.7713341804</v>
      </c>
      <c r="Y215" s="715" t="n">
        <v>55.83754961917962</v>
      </c>
      <c r="Z215" s="715" t="n">
        <v>3556538.577816388</v>
      </c>
      <c r="AA215" s="715" t="n">
        <v>62.87441743133234</v>
      </c>
      <c r="AB215" s="715" t="n">
        <v>577346.1355586727</v>
      </c>
      <c r="AC215" s="715" t="n">
        <v>13.96618859956802</v>
      </c>
      <c r="AD215" s="715" t="n">
        <v>4133884.71337506</v>
      </c>
      <c r="AE215" s="715" t="n">
        <v>73.08105546863712</v>
      </c>
      <c r="AF215" s="715" t="n">
        <v>1522690.286624939</v>
      </c>
      <c r="AG215" s="715" t="n">
        <v>26.91894453136288</v>
      </c>
      <c r="AH215" s="715" t="n">
        <v>6445295.092590241</v>
      </c>
      <c r="AI215" s="715" t="n">
        <v>79.86902194841801</v>
      </c>
      <c r="AJ215" s="715" t="n">
        <v>375336.1786797068</v>
      </c>
      <c r="AK215" s="715" t="n">
        <v>5.502953667363727</v>
      </c>
      <c r="AL215" s="715" t="n">
        <v>6820631.271269947</v>
      </c>
      <c r="AM215" s="715" t="n">
        <v>84.5201252823008</v>
      </c>
      <c r="AN215" s="715" t="n">
        <v>1249199.728730053</v>
      </c>
      <c r="AO215" s="715" t="n">
        <v>15.4798747176992</v>
      </c>
      <c r="AP215" s="715" t="n">
        <v>11079568.95881093</v>
      </c>
      <c r="AQ215" s="715" t="n">
        <v>82.06138029212566</v>
      </c>
      <c r="AR215" s="715" t="n">
        <v>448912.439265845</v>
      </c>
      <c r="AS215" s="715" t="n">
        <v>3.893942521698775</v>
      </c>
      <c r="AT215" s="715" t="n">
        <v>11528481.39807677</v>
      </c>
      <c r="AU215" s="715" t="n">
        <v>85.3862726713698</v>
      </c>
      <c r="AV215" s="715" t="n">
        <v>1973081.601923224</v>
      </c>
      <c r="AW215" s="715" t="n">
        <v>14.6137273286302</v>
      </c>
      <c r="AX215" s="715" t="n">
        <v>7248964.7363951</v>
      </c>
      <c r="AY215" s="715" t="n">
        <v>65.36415093317811</v>
      </c>
      <c r="AZ215" s="715" t="n">
        <v>263289.1401888608</v>
      </c>
      <c r="BA215" s="715" t="n">
        <v>3.504795558221815</v>
      </c>
      <c r="BB215" s="715" t="n">
        <v>7512253.876583962</v>
      </c>
      <c r="BC215" s="715" t="n">
        <v>67.7382376785538</v>
      </c>
      <c r="BD215" s="715" t="n">
        <v>3577869.123416036</v>
      </c>
      <c r="BE215" s="715" t="n">
        <v>32.2617623214462</v>
      </c>
      <c r="BF215" s="715" t="n">
        <v>696885.2878218241</v>
      </c>
      <c r="BG215" s="715" t="n">
        <v>7.293508073754467</v>
      </c>
      <c r="BH215" s="715" t="n">
        <v>19879.56604859318</v>
      </c>
      <c r="BI215" s="715" t="n">
        <v>2.773512950760164</v>
      </c>
      <c r="BJ215" s="715" t="n">
        <v>716764.8538704172</v>
      </c>
      <c r="BK215" s="715" t="n">
        <v>7.501564949128221</v>
      </c>
      <c r="BL215" s="715" t="n">
        <v>8838106.146129582</v>
      </c>
      <c r="BM215" s="715" t="n">
        <v>92.49843505087178</v>
      </c>
    </row>
    <row r="216">
      <c r="A216" s="715" t="inlineStr">
        <is>
          <t>Sep-Nov 2008</t>
        </is>
      </c>
      <c r="B216" s="715" t="n">
        <v>29556106.43633733</v>
      </c>
      <c r="C216" s="715" t="n">
        <v>59.72709616039437</v>
      </c>
      <c r="D216" s="715" t="n">
        <v>1941135.071320841</v>
      </c>
      <c r="E216" s="715" t="n">
        <v>6.162873249865001</v>
      </c>
      <c r="F216" s="715" t="n">
        <v>31497241.50765817</v>
      </c>
      <c r="G216" s="715" t="n">
        <v>63.64974954895285</v>
      </c>
      <c r="H216" s="715" t="n">
        <v>17988014.49234183</v>
      </c>
      <c r="I216" s="715" t="n">
        <v>36.35025045104715</v>
      </c>
      <c r="J216" s="715" t="n">
        <v>28855172.89843638</v>
      </c>
      <c r="K216" s="715" t="n">
        <v>72.29106822318484</v>
      </c>
      <c r="L216" s="715" t="n">
        <v>1921514.31857165</v>
      </c>
      <c r="M216" s="715" t="n">
        <v>6.243408541741196</v>
      </c>
      <c r="N216" s="715" t="n">
        <v>30776687.21700803</v>
      </c>
      <c r="O216" s="715" t="n">
        <v>77.10505160095266</v>
      </c>
      <c r="P216" s="715" t="n">
        <v>9138579.782991964</v>
      </c>
      <c r="Q216" s="715" t="n">
        <v>22.89494839904734</v>
      </c>
      <c r="R216" s="715" t="n">
        <v>501234.5669297586</v>
      </c>
      <c r="S216" s="715" t="n">
        <v>31.77065897574952</v>
      </c>
      <c r="T216" s="715" t="n">
        <v>192991.0627533996</v>
      </c>
      <c r="U216" s="715" t="n">
        <v>27.79947246278994</v>
      </c>
      <c r="V216" s="715" t="n">
        <v>694225.6296831582</v>
      </c>
      <c r="W216" s="715" t="n">
        <v>44.00336127651677</v>
      </c>
      <c r="X216" s="715" t="n">
        <v>883439.3703168416</v>
      </c>
      <c r="Y216" s="715" t="n">
        <v>55.99663872348323</v>
      </c>
      <c r="Z216" s="715" t="n">
        <v>3551428.735164468</v>
      </c>
      <c r="AA216" s="715" t="n">
        <v>62.74167885658338</v>
      </c>
      <c r="AB216" s="715" t="n">
        <v>596656.3913887229</v>
      </c>
      <c r="AC216" s="715" t="n">
        <v>14.38389939418887</v>
      </c>
      <c r="AD216" s="715" t="n">
        <v>4148085.126553191</v>
      </c>
      <c r="AE216" s="715" t="n">
        <v>73.28256999866778</v>
      </c>
      <c r="AF216" s="715" t="n">
        <v>1512312.873446809</v>
      </c>
      <c r="AG216" s="715" t="n">
        <v>26.71743000133222</v>
      </c>
      <c r="AH216" s="715" t="n">
        <v>6447709.547090456</v>
      </c>
      <c r="AI216" s="715" t="n">
        <v>79.8344591979675</v>
      </c>
      <c r="AJ216" s="715" t="n">
        <v>380698.1625784464</v>
      </c>
      <c r="AK216" s="715" t="n">
        <v>5.575211363542114</v>
      </c>
      <c r="AL216" s="715" t="n">
        <v>6828407.709668902</v>
      </c>
      <c r="AM216" s="715" t="n">
        <v>84.54820005511033</v>
      </c>
      <c r="AN216" s="715" t="n">
        <v>1247941.290331098</v>
      </c>
      <c r="AO216" s="715" t="n">
        <v>15.45179994488967</v>
      </c>
      <c r="AP216" s="715" t="n">
        <v>11074282.05034444</v>
      </c>
      <c r="AQ216" s="715" t="n">
        <v>82.02510827530672</v>
      </c>
      <c r="AR216" s="715" t="n">
        <v>474030.6413763521</v>
      </c>
      <c r="AS216" s="715" t="n">
        <v>4.104761050644166</v>
      </c>
      <c r="AT216" s="715" t="n">
        <v>11548312.69172079</v>
      </c>
      <c r="AU216" s="715" t="n">
        <v>85.53616339454121</v>
      </c>
      <c r="AV216" s="715" t="n">
        <v>1952775.308279205</v>
      </c>
      <c r="AW216" s="715" t="n">
        <v>14.46383660545879</v>
      </c>
      <c r="AX216" s="715" t="n">
        <v>7280517.998907259</v>
      </c>
      <c r="AY216" s="715" t="n">
        <v>65.59162907570274</v>
      </c>
      <c r="AZ216" s="715" t="n">
        <v>277138.0604747291</v>
      </c>
      <c r="BA216" s="715" t="n">
        <v>3.666984291124138</v>
      </c>
      <c r="BB216" s="715" t="n">
        <v>7557656.059381988</v>
      </c>
      <c r="BC216" s="715" t="n">
        <v>68.08842076939082</v>
      </c>
      <c r="BD216" s="715" t="n">
        <v>3542110.940618011</v>
      </c>
      <c r="BE216" s="715" t="n">
        <v>31.91157923060918</v>
      </c>
      <c r="BF216" s="715" t="n">
        <v>700933.5379009438</v>
      </c>
      <c r="BG216" s="715" t="n">
        <v>7.324287811625946</v>
      </c>
      <c r="BH216" s="715" t="n">
        <v>19620.75274919098</v>
      </c>
      <c r="BI216" s="715" t="n">
        <v>2.723008245705921</v>
      </c>
      <c r="BJ216" s="715" t="n">
        <v>720554.2906501347</v>
      </c>
      <c r="BK216" s="715" t="n">
        <v>7.529311586984423</v>
      </c>
      <c r="BL216" s="715" t="n">
        <v>8849434.709349865</v>
      </c>
      <c r="BM216" s="715" t="n">
        <v>92.47068841301558</v>
      </c>
    </row>
    <row r="217">
      <c r="A217" s="715" t="inlineStr">
        <is>
          <t>Oct-Dec 2008</t>
        </is>
      </c>
      <c r="B217" s="715" t="n">
        <v>29528328.85019298</v>
      </c>
      <c r="C217" s="715" t="n">
        <v>59.63245677652876</v>
      </c>
      <c r="D217" s="715" t="n">
        <v>2003173.792085227</v>
      </c>
      <c r="E217" s="715" t="n">
        <v>6.352928418321945</v>
      </c>
      <c r="F217" s="715" t="n">
        <v>31531502.6422782</v>
      </c>
      <c r="G217" s="715" t="n">
        <v>63.67786602330423</v>
      </c>
      <c r="H217" s="715" t="n">
        <v>17985707.3577218</v>
      </c>
      <c r="I217" s="715" t="n">
        <v>36.32213397669577</v>
      </c>
      <c r="J217" s="715" t="n">
        <v>28820491.89928156</v>
      </c>
      <c r="K217" s="715" t="n">
        <v>72.17424172143787</v>
      </c>
      <c r="L217" s="715" t="n">
        <v>1986652.669571908</v>
      </c>
      <c r="M217" s="715" t="n">
        <v>6.448675128367613</v>
      </c>
      <c r="N217" s="715" t="n">
        <v>30807144.56885347</v>
      </c>
      <c r="O217" s="715" t="n">
        <v>77.14935285039809</v>
      </c>
      <c r="P217" s="715" t="n">
        <v>9124680.43114653</v>
      </c>
      <c r="Q217" s="715" t="n">
        <v>22.85064714960191</v>
      </c>
      <c r="R217" s="715" t="n">
        <v>487975.7720338965</v>
      </c>
      <c r="S217" s="715" t="n">
        <v>30.97027924354488</v>
      </c>
      <c r="T217" s="715" t="n">
        <v>191261.6577573634</v>
      </c>
      <c r="U217" s="715" t="n">
        <v>28.15829183856093</v>
      </c>
      <c r="V217" s="715" t="n">
        <v>679237.4297912599</v>
      </c>
      <c r="W217" s="715" t="n">
        <v>43.10905188104664</v>
      </c>
      <c r="X217" s="715" t="n">
        <v>896388.5702087402</v>
      </c>
      <c r="Y217" s="715" t="n">
        <v>56.89094811895336</v>
      </c>
      <c r="Z217" s="715" t="n">
        <v>3543701.772329752</v>
      </c>
      <c r="AA217" s="715" t="n">
        <v>62.5630917724509</v>
      </c>
      <c r="AB217" s="715" t="n">
        <v>606453.7855941425</v>
      </c>
      <c r="AC217" s="715" t="n">
        <v>14.61279648750129</v>
      </c>
      <c r="AD217" s="715" t="n">
        <v>4150155.557923895</v>
      </c>
      <c r="AE217" s="715" t="n">
        <v>73.26986855037724</v>
      </c>
      <c r="AF217" s="715" t="n">
        <v>1514049.442076106</v>
      </c>
      <c r="AG217" s="715" t="n">
        <v>26.73013144962276</v>
      </c>
      <c r="AH217" s="715" t="n">
        <v>6443162.415930234</v>
      </c>
      <c r="AI217" s="715" t="n">
        <v>79.71578711299578</v>
      </c>
      <c r="AJ217" s="715" t="n">
        <v>400691.6329184949</v>
      </c>
      <c r="AK217" s="715" t="n">
        <v>5.854765897380572</v>
      </c>
      <c r="AL217" s="715" t="n">
        <v>6843854.048848729</v>
      </c>
      <c r="AM217" s="715" t="n">
        <v>84.67320504626355</v>
      </c>
      <c r="AN217" s="715" t="n">
        <v>1238813.951151272</v>
      </c>
      <c r="AO217" s="715" t="n">
        <v>15.32679495373645</v>
      </c>
      <c r="AP217" s="715" t="n">
        <v>11085443.69758119</v>
      </c>
      <c r="AQ217" s="715" t="n">
        <v>82.11220810097795</v>
      </c>
      <c r="AR217" s="715" t="n">
        <v>493295.8132351462</v>
      </c>
      <c r="AS217" s="715" t="n">
        <v>4.260358502532436</v>
      </c>
      <c r="AT217" s="715" t="n">
        <v>11578739.51081633</v>
      </c>
      <c r="AU217" s="715" t="n">
        <v>85.76615372342908</v>
      </c>
      <c r="AV217" s="715" t="n">
        <v>1921620.489183669</v>
      </c>
      <c r="AW217" s="715" t="n">
        <v>14.23384627657092</v>
      </c>
      <c r="AX217" s="715" t="n">
        <v>7260208.241406495</v>
      </c>
      <c r="AY217" s="715" t="n">
        <v>65.35449151078953</v>
      </c>
      <c r="AZ217" s="715" t="n">
        <v>294949.7800667611</v>
      </c>
      <c r="BA217" s="715" t="n">
        <v>3.90395249481818</v>
      </c>
      <c r="BB217" s="715" t="n">
        <v>7555158.021473257</v>
      </c>
      <c r="BC217" s="715" t="n">
        <v>68.0095521173911</v>
      </c>
      <c r="BD217" s="715" t="n">
        <v>3553807.978526744</v>
      </c>
      <c r="BE217" s="715" t="n">
        <v>31.9904478826089</v>
      </c>
      <c r="BF217" s="715" t="n">
        <v>707836.9509114118</v>
      </c>
      <c r="BG217" s="715" t="n">
        <v>7.384543770661395</v>
      </c>
      <c r="BH217" s="715" t="n">
        <v>16521.12251331874</v>
      </c>
      <c r="BI217" s="715" t="n">
        <v>2.28079497136101</v>
      </c>
      <c r="BJ217" s="715" t="n">
        <v>724358.0734247304</v>
      </c>
      <c r="BK217" s="715" t="n">
        <v>7.556901193063507</v>
      </c>
      <c r="BL217" s="715" t="n">
        <v>8861026.92657527</v>
      </c>
      <c r="BM217" s="715" t="n">
        <v>92.44309880693649</v>
      </c>
    </row>
    <row r="218">
      <c r="A218" s="715" t="inlineStr">
        <is>
          <t>Nov-Jan 2009</t>
        </is>
      </c>
      <c r="B218" s="715" t="n">
        <v>29539079.32359538</v>
      </c>
      <c r="C218" s="715" t="n">
        <v>59.61482320867994</v>
      </c>
      <c r="D218" s="715" t="n">
        <v>2057332.357491529</v>
      </c>
      <c r="E218" s="715" t="n">
        <v>6.511284820114602</v>
      </c>
      <c r="F218" s="715" t="n">
        <v>31596411.68108691</v>
      </c>
      <c r="G218" s="715" t="n">
        <v>63.76686543822179</v>
      </c>
      <c r="H218" s="715" t="n">
        <v>17953478.31891309</v>
      </c>
      <c r="I218" s="715" t="n">
        <v>36.23313456177821</v>
      </c>
      <c r="J218" s="715" t="n">
        <v>28840894.7604658</v>
      </c>
      <c r="K218" s="715" t="n">
        <v>72.19417618453551</v>
      </c>
      <c r="L218" s="715" t="n">
        <v>2041570.673093078</v>
      </c>
      <c r="M218" s="715" t="n">
        <v>6.610776194294955</v>
      </c>
      <c r="N218" s="715" t="n">
        <v>30882465.43355888</v>
      </c>
      <c r="O218" s="715" t="n">
        <v>77.30461100601336</v>
      </c>
      <c r="P218" s="715" t="n">
        <v>9066594.566441122</v>
      </c>
      <c r="Q218" s="715" t="n">
        <v>22.69538899398664</v>
      </c>
      <c r="R218" s="715" t="n">
        <v>496001.3927831254</v>
      </c>
      <c r="S218" s="715" t="n">
        <v>31.5187277134705</v>
      </c>
      <c r="T218" s="715" t="n">
        <v>197837.784371798</v>
      </c>
      <c r="U218" s="715" t="n">
        <v>28.51349287929066</v>
      </c>
      <c r="V218" s="715" t="n">
        <v>693839.1771549233</v>
      </c>
      <c r="W218" s="715" t="n">
        <v>44.09045704282235</v>
      </c>
      <c r="X218" s="715" t="n">
        <v>879832.8228450764</v>
      </c>
      <c r="Y218" s="715" t="n">
        <v>55.90954295717765</v>
      </c>
      <c r="Z218" s="715" t="n">
        <v>3534229.742507654</v>
      </c>
      <c r="AA218" s="715" t="n">
        <v>62.35314253361107</v>
      </c>
      <c r="AB218" s="715" t="n">
        <v>614052.6131435519</v>
      </c>
      <c r="AC218" s="715" t="n">
        <v>14.8025751503397</v>
      </c>
      <c r="AD218" s="715" t="n">
        <v>4148282.355651206</v>
      </c>
      <c r="AE218" s="715" t="n">
        <v>73.18665164309797</v>
      </c>
      <c r="AF218" s="715" t="n">
        <v>1519803.644348794</v>
      </c>
      <c r="AG218" s="715" t="n">
        <v>26.81334835690203</v>
      </c>
      <c r="AH218" s="715" t="n">
        <v>6435154.439376969</v>
      </c>
      <c r="AI218" s="715" t="n">
        <v>79.55202762406566</v>
      </c>
      <c r="AJ218" s="715" t="n">
        <v>424555.5514254547</v>
      </c>
      <c r="AK218" s="715" t="n">
        <v>6.189118082174081</v>
      </c>
      <c r="AL218" s="715" t="n">
        <v>6859709.990802423</v>
      </c>
      <c r="AM218" s="715" t="n">
        <v>84.80042613153303</v>
      </c>
      <c r="AN218" s="715" t="n">
        <v>1229530.009197576</v>
      </c>
      <c r="AO218" s="715" t="n">
        <v>15.19957386846697</v>
      </c>
      <c r="AP218" s="715" t="n">
        <v>11104645.62962316</v>
      </c>
      <c r="AQ218" s="715" t="n">
        <v>82.25937017922416</v>
      </c>
      <c r="AR218" s="715" t="n">
        <v>507125.6206322685</v>
      </c>
      <c r="AS218" s="715" t="n">
        <v>4.367340776034605</v>
      </c>
      <c r="AT218" s="715" t="n">
        <v>11611771.25025543</v>
      </c>
      <c r="AU218" s="715" t="n">
        <v>86.0159812000816</v>
      </c>
      <c r="AV218" s="715" t="n">
        <v>1887779.749744572</v>
      </c>
      <c r="AW218" s="715" t="n">
        <v>13.9840187999184</v>
      </c>
      <c r="AX218" s="715" t="n">
        <v>7270863.556174891</v>
      </c>
      <c r="AY218" s="715" t="n">
        <v>65.39422010892368</v>
      </c>
      <c r="AZ218" s="715" t="n">
        <v>297999.1035200054</v>
      </c>
      <c r="BA218" s="715" t="n">
        <v>3.937171500110399</v>
      </c>
      <c r="BB218" s="715" t="n">
        <v>7568862.659694895</v>
      </c>
      <c r="BC218" s="715" t="n">
        <v>68.07442704958331</v>
      </c>
      <c r="BD218" s="715" t="n">
        <v>3549648.340305104</v>
      </c>
      <c r="BE218" s="715" t="n">
        <v>31.92557295041669</v>
      </c>
      <c r="BF218" s="715" t="n">
        <v>698184.5631295801</v>
      </c>
      <c r="BG218" s="715" t="n">
        <v>7.272127129941684</v>
      </c>
      <c r="BH218" s="715" t="n">
        <v>15761.68439845039</v>
      </c>
      <c r="BI218" s="715" t="n">
        <v>2.207685025731795</v>
      </c>
      <c r="BJ218" s="715" t="n">
        <v>713946.2475280305</v>
      </c>
      <c r="BK218" s="715" t="n">
        <v>7.436297148559349</v>
      </c>
      <c r="BL218" s="715" t="n">
        <v>8886883.752471969</v>
      </c>
      <c r="BM218" s="715" t="n">
        <v>92.56370285144065</v>
      </c>
    </row>
    <row r="219">
      <c r="A219" s="715" t="inlineStr">
        <is>
          <t>Dec-Feb 2009</t>
        </is>
      </c>
      <c r="B219" s="715" t="n">
        <v>29429317.12312717</v>
      </c>
      <c r="C219" s="715" t="n">
        <v>59.35455700219248</v>
      </c>
      <c r="D219" s="715" t="n">
        <v>2128405.713572895</v>
      </c>
      <c r="E219" s="715" t="n">
        <v>6.744484462920959</v>
      </c>
      <c r="F219" s="715" t="n">
        <v>31557722.83670006</v>
      </c>
      <c r="G219" s="715" t="n">
        <v>63.64723486901178</v>
      </c>
      <c r="H219" s="715" t="n">
        <v>18024514.16329994</v>
      </c>
      <c r="I219" s="715" t="n">
        <v>36.35276513098822</v>
      </c>
      <c r="J219" s="715" t="n">
        <v>28728360.22251529</v>
      </c>
      <c r="K219" s="715" t="n">
        <v>71.88187795335605</v>
      </c>
      <c r="L219" s="715" t="n">
        <v>2110347.24063538</v>
      </c>
      <c r="M219" s="715" t="n">
        <v>6.843176690064085</v>
      </c>
      <c r="N219" s="715" t="n">
        <v>30838707.46315067</v>
      </c>
      <c r="O219" s="715" t="n">
        <v>77.16222537366113</v>
      </c>
      <c r="P219" s="715" t="n">
        <v>9127360.536849339</v>
      </c>
      <c r="Q219" s="715" t="n">
        <v>22.83777462633887</v>
      </c>
      <c r="R219" s="715" t="n">
        <v>490746.0815011396</v>
      </c>
      <c r="S219" s="715" t="n">
        <v>31.22511476879484</v>
      </c>
      <c r="T219" s="715" t="n">
        <v>186864.0610788682</v>
      </c>
      <c r="U219" s="715" t="n">
        <v>27.57692799098038</v>
      </c>
      <c r="V219" s="715" t="n">
        <v>677610.1425800077</v>
      </c>
      <c r="W219" s="715" t="n">
        <v>43.11487196360027</v>
      </c>
      <c r="X219" s="715" t="n">
        <v>894028.8574199926</v>
      </c>
      <c r="Y219" s="715" t="n">
        <v>56.88512803639973</v>
      </c>
      <c r="Z219" s="715" t="n">
        <v>3481551.304307518</v>
      </c>
      <c r="AA219" s="715" t="n">
        <v>61.38203010130253</v>
      </c>
      <c r="AB219" s="715" t="n">
        <v>623826.5131024797</v>
      </c>
      <c r="AC219" s="715" t="n">
        <v>15.19534963279067</v>
      </c>
      <c r="AD219" s="715" t="n">
        <v>4105377.817409998</v>
      </c>
      <c r="AE219" s="715" t="n">
        <v>72.38050016775564</v>
      </c>
      <c r="AF219" s="715" t="n">
        <v>1566561.182590002</v>
      </c>
      <c r="AG219" s="715" t="n">
        <v>27.61949983224436</v>
      </c>
      <c r="AH219" s="715" t="n">
        <v>6419427.729441398</v>
      </c>
      <c r="AI219" s="715" t="n">
        <v>79.29830468632252</v>
      </c>
      <c r="AJ219" s="715" t="n">
        <v>447271.8536445145</v>
      </c>
      <c r="AK219" s="715" t="n">
        <v>6.513636547406802</v>
      </c>
      <c r="AL219" s="715" t="n">
        <v>6866699.583085912</v>
      </c>
      <c r="AM219" s="715" t="n">
        <v>84.82339215872331</v>
      </c>
      <c r="AN219" s="715" t="n">
        <v>1228590.416914089</v>
      </c>
      <c r="AO219" s="715" t="n">
        <v>15.17660784127669</v>
      </c>
      <c r="AP219" s="715" t="n">
        <v>11082265.38562508</v>
      </c>
      <c r="AQ219" s="715" t="n">
        <v>82.09821314077101</v>
      </c>
      <c r="AR219" s="715" t="n">
        <v>535206.6313299633</v>
      </c>
      <c r="AS219" s="715" t="n">
        <v>4.606911301777697</v>
      </c>
      <c r="AT219" s="715" t="n">
        <v>11617472.01695504</v>
      </c>
      <c r="AU219" s="715" t="n">
        <v>86.06306207411956</v>
      </c>
      <c r="AV219" s="715" t="n">
        <v>1881317.983044954</v>
      </c>
      <c r="AW219" s="715" t="n">
        <v>13.93693792588044</v>
      </c>
      <c r="AX219" s="715" t="n">
        <v>7254369.721640148</v>
      </c>
      <c r="AY219" s="715" t="n">
        <v>65.18783655203347</v>
      </c>
      <c r="AZ219" s="715" t="n">
        <v>317178.181479554</v>
      </c>
      <c r="BA219" s="715" t="n">
        <v>4.189079769922174</v>
      </c>
      <c r="BB219" s="715" t="n">
        <v>7571547.903119703</v>
      </c>
      <c r="BC219" s="715" t="n">
        <v>68.03800276157781</v>
      </c>
      <c r="BD219" s="715" t="n">
        <v>3556862.096880299</v>
      </c>
      <c r="BE219" s="715" t="n">
        <v>31.96199723842219</v>
      </c>
      <c r="BF219" s="715" t="n">
        <v>700956.9006118841</v>
      </c>
      <c r="BG219" s="715" t="n">
        <v>7.289357129766377</v>
      </c>
      <c r="BH219" s="715" t="n">
        <v>18058.47293751522</v>
      </c>
      <c r="BI219" s="715" t="n">
        <v>2.511555886262914</v>
      </c>
      <c r="BJ219" s="715" t="n">
        <v>719015.3735493993</v>
      </c>
      <c r="BK219" s="715" t="n">
        <v>7.477149928931151</v>
      </c>
      <c r="BL219" s="715" t="n">
        <v>8897153.626450602</v>
      </c>
      <c r="BM219" s="715" t="n">
        <v>92.52285007106885</v>
      </c>
    </row>
    <row r="220">
      <c r="A220" s="715" t="inlineStr">
        <is>
          <t>Jan-Mar 2009</t>
        </is>
      </c>
      <c r="B220" s="715" t="n">
        <v>29366018.24503193</v>
      </c>
      <c r="C220" s="715" t="n">
        <v>59.18780150172362</v>
      </c>
      <c r="D220" s="715" t="n">
        <v>2234703.719074792</v>
      </c>
      <c r="E220" s="715" t="n">
        <v>7.071685645704715</v>
      </c>
      <c r="F220" s="715" t="n">
        <v>31600721.96410672</v>
      </c>
      <c r="G220" s="715" t="n">
        <v>63.6918918770723</v>
      </c>
      <c r="H220" s="715" t="n">
        <v>18014262.03589327</v>
      </c>
      <c r="I220" s="715" t="n">
        <v>36.3081081229277</v>
      </c>
      <c r="J220" s="715" t="n">
        <v>28657576.24734615</v>
      </c>
      <c r="K220" s="715" t="n">
        <v>71.67345933259151</v>
      </c>
      <c r="L220" s="715" t="n">
        <v>2215440.373644038</v>
      </c>
      <c r="M220" s="715" t="n">
        <v>7.175976357742076</v>
      </c>
      <c r="N220" s="715" t="n">
        <v>30873016.62099019</v>
      </c>
      <c r="O220" s="715" t="n">
        <v>77.21434227934321</v>
      </c>
      <c r="P220" s="715" t="n">
        <v>9110509.379009815</v>
      </c>
      <c r="Q220" s="715" t="n">
        <v>22.78565772065679</v>
      </c>
      <c r="R220" s="715" t="n">
        <v>475678.2384136422</v>
      </c>
      <c r="S220" s="715" t="n">
        <v>30.30544716523386</v>
      </c>
      <c r="T220" s="715" t="n">
        <v>195904.8318335459</v>
      </c>
      <c r="U220" s="715" t="n">
        <v>29.17060308882409</v>
      </c>
      <c r="V220" s="715" t="n">
        <v>671583.070247188</v>
      </c>
      <c r="W220" s="715" t="n">
        <v>42.78653848096237</v>
      </c>
      <c r="X220" s="715" t="n">
        <v>898029.9297528119</v>
      </c>
      <c r="Y220" s="715" t="n">
        <v>57.21346151903763</v>
      </c>
      <c r="Z220" s="715" t="n">
        <v>3438547.78766121</v>
      </c>
      <c r="AA220" s="715" t="n">
        <v>60.58341071248536</v>
      </c>
      <c r="AB220" s="715" t="n">
        <v>667735.5202443807</v>
      </c>
      <c r="AC220" s="715" t="n">
        <v>16.26131151152742</v>
      </c>
      <c r="AD220" s="715" t="n">
        <v>4106283.30790559</v>
      </c>
      <c r="AE220" s="715" t="n">
        <v>72.34817239921931</v>
      </c>
      <c r="AF220" s="715" t="n">
        <v>1569441.69209441</v>
      </c>
      <c r="AG220" s="715" t="n">
        <v>27.65182760078069</v>
      </c>
      <c r="AH220" s="715" t="n">
        <v>6411047.025657369</v>
      </c>
      <c r="AI220" s="715" t="n">
        <v>79.12832142003586</v>
      </c>
      <c r="AJ220" s="715" t="n">
        <v>464598.598130856</v>
      </c>
      <c r="AK220" s="715" t="n">
        <v>6.757163233128927</v>
      </c>
      <c r="AL220" s="715" t="n">
        <v>6875645.623788225</v>
      </c>
      <c r="AM220" s="715" t="n">
        <v>84.86262769747684</v>
      </c>
      <c r="AN220" s="715" t="n">
        <v>1226443.376211775</v>
      </c>
      <c r="AO220" s="715" t="n">
        <v>15.13737230252316</v>
      </c>
      <c r="AP220" s="715" t="n">
        <v>11061090.60642149</v>
      </c>
      <c r="AQ220" s="715" t="n">
        <v>81.94556185125288</v>
      </c>
      <c r="AR220" s="715" t="n">
        <v>559366.7352815421</v>
      </c>
      <c r="AS220" s="715" t="n">
        <v>4.813637870121593</v>
      </c>
      <c r="AT220" s="715" t="n">
        <v>11620457.34170303</v>
      </c>
      <c r="AU220" s="715" t="n">
        <v>86.08960361300609</v>
      </c>
      <c r="AV220" s="715" t="n">
        <v>1877638.65829697</v>
      </c>
      <c r="AW220" s="715" t="n">
        <v>13.91039638699391</v>
      </c>
      <c r="AX220" s="715" t="n">
        <v>7271212.589192438</v>
      </c>
      <c r="AY220" s="715" t="n">
        <v>65.28291103164938</v>
      </c>
      <c r="AZ220" s="715" t="n">
        <v>327834.6881537129</v>
      </c>
      <c r="BA220" s="715" t="n">
        <v>4.314155132723481</v>
      </c>
      <c r="BB220" s="715" t="n">
        <v>7599047.277346151</v>
      </c>
      <c r="BC220" s="715" t="n">
        <v>68.22629943039296</v>
      </c>
      <c r="BD220" s="715" t="n">
        <v>3538955.722653848</v>
      </c>
      <c r="BE220" s="715" t="n">
        <v>31.77370056960704</v>
      </c>
      <c r="BF220" s="715" t="n">
        <v>708441.9976857863</v>
      </c>
      <c r="BG220" s="715" t="n">
        <v>7.355501084942553</v>
      </c>
      <c r="BH220" s="715" t="n">
        <v>19263.34543075481</v>
      </c>
      <c r="BI220" s="715" t="n">
        <v>2.647135356771704</v>
      </c>
      <c r="BJ220" s="715" t="n">
        <v>727705.3431165412</v>
      </c>
      <c r="BK220" s="715" t="n">
        <v>7.555505543569221</v>
      </c>
      <c r="BL220" s="715" t="n">
        <v>8903752.656883458</v>
      </c>
      <c r="BM220" s="715" t="n">
        <v>92.44449445643077</v>
      </c>
    </row>
    <row r="221">
      <c r="A221" s="715" t="inlineStr">
        <is>
          <t>Feb-Apr 2009</t>
        </is>
      </c>
      <c r="B221" s="715" t="n">
        <v>29271826.51716223</v>
      </c>
      <c r="C221" s="715" t="n">
        <v>58.95929246246788</v>
      </c>
      <c r="D221" s="715" t="n">
        <v>2296411.12441397</v>
      </c>
      <c r="E221" s="715" t="n">
        <v>7.274435622562394</v>
      </c>
      <c r="F221" s="715" t="n">
        <v>31568237.6415762</v>
      </c>
      <c r="G221" s="715" t="n">
        <v>63.58472214035303</v>
      </c>
      <c r="H221" s="715" t="n">
        <v>18079282.3584238</v>
      </c>
      <c r="I221" s="715" t="n">
        <v>36.41527785964697</v>
      </c>
      <c r="J221" s="715" t="n">
        <v>28558735.36338582</v>
      </c>
      <c r="K221" s="715" t="n">
        <v>71.39585136081949</v>
      </c>
      <c r="L221" s="715" t="n">
        <v>2278446.87616935</v>
      </c>
      <c r="M221" s="715" t="n">
        <v>7.388635117403051</v>
      </c>
      <c r="N221" s="715" t="n">
        <v>30837182.23955517</v>
      </c>
      <c r="O221" s="715" t="n">
        <v>77.09188980351139</v>
      </c>
      <c r="P221" s="715" t="n">
        <v>9163370.760444824</v>
      </c>
      <c r="Q221" s="715" t="n">
        <v>22.90811019648861</v>
      </c>
      <c r="R221" s="715" t="n">
        <v>453248.6102369233</v>
      </c>
      <c r="S221" s="715" t="n">
        <v>28.91283639698217</v>
      </c>
      <c r="T221" s="715" t="n">
        <v>191933.0594528218</v>
      </c>
      <c r="U221" s="715" t="n">
        <v>29.74868451317263</v>
      </c>
      <c r="V221" s="715" t="n">
        <v>645181.6696897451</v>
      </c>
      <c r="W221" s="715" t="n">
        <v>41.15629180268309</v>
      </c>
      <c r="X221" s="715" t="n">
        <v>922456.3303102549</v>
      </c>
      <c r="Y221" s="715" t="n">
        <v>58.84370819731691</v>
      </c>
      <c r="Z221" s="715" t="n">
        <v>3406692.228285792</v>
      </c>
      <c r="AA221" s="715" t="n">
        <v>59.98149558251559</v>
      </c>
      <c r="AB221" s="715" t="n">
        <v>692333.4946978255</v>
      </c>
      <c r="AC221" s="715" t="n">
        <v>16.89019639022628</v>
      </c>
      <c r="AD221" s="715" t="n">
        <v>4099025.722983618</v>
      </c>
      <c r="AE221" s="715" t="n">
        <v>72.17138409344257</v>
      </c>
      <c r="AF221" s="715" t="n">
        <v>1580546.277016382</v>
      </c>
      <c r="AG221" s="715" t="n">
        <v>27.82861590655743</v>
      </c>
      <c r="AH221" s="715" t="n">
        <v>6384704.732107027</v>
      </c>
      <c r="AI221" s="715" t="n">
        <v>78.73900201570102</v>
      </c>
      <c r="AJ221" s="715" t="n">
        <v>480830.3740059389</v>
      </c>
      <c r="AK221" s="715" t="n">
        <v>7.003538203130226</v>
      </c>
      <c r="AL221" s="715" t="n">
        <v>6865535.106112966</v>
      </c>
      <c r="AM221" s="715" t="n">
        <v>84.66881480683531</v>
      </c>
      <c r="AN221" s="715" t="n">
        <v>1243158.893887034</v>
      </c>
      <c r="AO221" s="715" t="n">
        <v>15.33118519316469</v>
      </c>
      <c r="AP221" s="715" t="n">
        <v>11036153.84990984</v>
      </c>
      <c r="AQ221" s="715" t="n">
        <v>81.76692520571727</v>
      </c>
      <c r="AR221" s="715" t="n">
        <v>571243.4811046924</v>
      </c>
      <c r="AS221" s="715" t="n">
        <v>4.92137440301411</v>
      </c>
      <c r="AT221" s="715" t="n">
        <v>11607397.33101454</v>
      </c>
      <c r="AU221" s="715" t="n">
        <v>85.99927133182014</v>
      </c>
      <c r="AV221" s="715" t="n">
        <v>1889690.668985465</v>
      </c>
      <c r="AW221" s="715" t="n">
        <v>14.00072866817986</v>
      </c>
      <c r="AX221" s="715" t="n">
        <v>7277935.94284624</v>
      </c>
      <c r="AY221" s="715" t="n">
        <v>65.28724931710389</v>
      </c>
      <c r="AZ221" s="715" t="n">
        <v>342106.4669080715</v>
      </c>
      <c r="BA221" s="715" t="n">
        <v>4.489561192863517</v>
      </c>
      <c r="BB221" s="715" t="n">
        <v>7620042.409754312</v>
      </c>
      <c r="BC221" s="715" t="n">
        <v>68.35614005390337</v>
      </c>
      <c r="BD221" s="715" t="n">
        <v>3527518.590245688</v>
      </c>
      <c r="BE221" s="715" t="n">
        <v>31.64385994609663</v>
      </c>
      <c r="BF221" s="715" t="n">
        <v>713091.1537764096</v>
      </c>
      <c r="BG221" s="715" t="n">
        <v>7.391868903214965</v>
      </c>
      <c r="BH221" s="715" t="n">
        <v>17964.24824461988</v>
      </c>
      <c r="BI221" s="715" t="n">
        <v>2.457303262510209</v>
      </c>
      <c r="BJ221" s="715" t="n">
        <v>731055.4020210295</v>
      </c>
      <c r="BK221" s="715" t="n">
        <v>7.578085444067855</v>
      </c>
      <c r="BL221" s="715" t="n">
        <v>8915911.597978972</v>
      </c>
      <c r="BM221" s="715" t="n">
        <v>92.42191455593215</v>
      </c>
    </row>
    <row r="222">
      <c r="A222" s="715" t="inlineStr">
        <is>
          <t>Mar-May 2009</t>
        </is>
      </c>
      <c r="B222" s="715" t="n">
        <v>29155207.6029957</v>
      </c>
      <c r="C222" s="715" t="n">
        <v>58.68624071782353</v>
      </c>
      <c r="D222" s="715" t="n">
        <v>2394608.476344923</v>
      </c>
      <c r="E222" s="715" t="n">
        <v>7.589928481113886</v>
      </c>
      <c r="F222" s="715" t="n">
        <v>31549816.07934063</v>
      </c>
      <c r="G222" s="715" t="n">
        <v>63.50632539639324</v>
      </c>
      <c r="H222" s="715" t="n">
        <v>18129984.92065938</v>
      </c>
      <c r="I222" s="715" t="n">
        <v>36.49367460360676</v>
      </c>
      <c r="J222" s="715" t="n">
        <v>28432095.6930237</v>
      </c>
      <c r="K222" s="715" t="n">
        <v>71.04905757741496</v>
      </c>
      <c r="L222" s="715" t="n">
        <v>2376476.990763095</v>
      </c>
      <c r="M222" s="715" t="n">
        <v>7.713687404979107</v>
      </c>
      <c r="N222" s="715" t="n">
        <v>30808572.68378679</v>
      </c>
      <c r="O222" s="715" t="n">
        <v>76.98764375731299</v>
      </c>
      <c r="P222" s="715" t="n">
        <v>9208982.316213211</v>
      </c>
      <c r="Q222" s="715" t="n">
        <v>23.01235624268701</v>
      </c>
      <c r="R222" s="715" t="n">
        <v>445170.7158918554</v>
      </c>
      <c r="S222" s="715" t="n">
        <v>28.43374895997012</v>
      </c>
      <c r="T222" s="715" t="n">
        <v>200425.8945868371</v>
      </c>
      <c r="U222" s="715" t="n">
        <v>31.04506611926396</v>
      </c>
      <c r="V222" s="715" t="n">
        <v>645596.6104786926</v>
      </c>
      <c r="W222" s="715" t="n">
        <v>41.23526390315874</v>
      </c>
      <c r="X222" s="715" t="n">
        <v>920045.3895213074</v>
      </c>
      <c r="Y222" s="715" t="n">
        <v>58.76473609684126</v>
      </c>
      <c r="Z222" s="715" t="n">
        <v>3380610.790446936</v>
      </c>
      <c r="AA222" s="715" t="n">
        <v>59.48099697558475</v>
      </c>
      <c r="AB222" s="715" t="n">
        <v>722471.2162372599</v>
      </c>
      <c r="AC222" s="715" t="n">
        <v>17.60801307554433</v>
      </c>
      <c r="AD222" s="715" t="n">
        <v>4103082.006684195</v>
      </c>
      <c r="AE222" s="715" t="n">
        <v>72.19269639670449</v>
      </c>
      <c r="AF222" s="715" t="n">
        <v>1580431.993315804</v>
      </c>
      <c r="AG222" s="715" t="n">
        <v>27.80730360329551</v>
      </c>
      <c r="AH222" s="715" t="n">
        <v>6337211.491853528</v>
      </c>
      <c r="AI222" s="715" t="n">
        <v>78.09277476603791</v>
      </c>
      <c r="AJ222" s="715" t="n">
        <v>513837.5628950354</v>
      </c>
      <c r="AK222" s="715" t="n">
        <v>7.500129670490201</v>
      </c>
      <c r="AL222" s="715" t="n">
        <v>6851049.054748563</v>
      </c>
      <c r="AM222" s="715" t="n">
        <v>84.42473971893162</v>
      </c>
      <c r="AN222" s="715" t="n">
        <v>1263928.945251437</v>
      </c>
      <c r="AO222" s="715" t="n">
        <v>15.57526028106838</v>
      </c>
      <c r="AP222" s="715" t="n">
        <v>11002126.74316892</v>
      </c>
      <c r="AQ222" s="715" t="n">
        <v>81.51937217298354</v>
      </c>
      <c r="AR222" s="715" t="n">
        <v>596155.3839836067</v>
      </c>
      <c r="AS222" s="715" t="n">
        <v>5.140031751667416</v>
      </c>
      <c r="AT222" s="715" t="n">
        <v>11598282.12715252</v>
      </c>
      <c r="AU222" s="715" t="n">
        <v>85.9365374860501</v>
      </c>
      <c r="AV222" s="715" t="n">
        <v>1898051.872847476</v>
      </c>
      <c r="AW222" s="715" t="n">
        <v>14.0634625139499</v>
      </c>
      <c r="AX222" s="715" t="n">
        <v>7266975.951662458</v>
      </c>
      <c r="AY222" s="715" t="n">
        <v>65.13327315331016</v>
      </c>
      <c r="AZ222" s="715" t="n">
        <v>343586.9330603562</v>
      </c>
      <c r="BA222" s="715" t="n">
        <v>4.514606058246505</v>
      </c>
      <c r="BB222" s="715" t="n">
        <v>7610562.884722814</v>
      </c>
      <c r="BC222" s="715" t="n">
        <v>68.21281293874301</v>
      </c>
      <c r="BD222" s="715" t="n">
        <v>3546524.115277186</v>
      </c>
      <c r="BE222" s="715" t="n">
        <v>31.78718706125699</v>
      </c>
      <c r="BF222" s="715" t="n">
        <v>723111.9099720083</v>
      </c>
      <c r="BG222" s="715" t="n">
        <v>7.483890494735989</v>
      </c>
      <c r="BH222" s="715" t="n">
        <v>18131.48558182711</v>
      </c>
      <c r="BI222" s="715" t="n">
        <v>2.446090675557357</v>
      </c>
      <c r="BJ222" s="715" t="n">
        <v>741243.3955538354</v>
      </c>
      <c r="BK222" s="715" t="n">
        <v>7.671543402577781</v>
      </c>
      <c r="BL222" s="715" t="n">
        <v>8921002.604446165</v>
      </c>
      <c r="BM222" s="715" t="n">
        <v>92.32845659742222</v>
      </c>
    </row>
    <row r="223">
      <c r="A223" s="715" t="inlineStr">
        <is>
          <t>Apr-Jun 2009</t>
        </is>
      </c>
      <c r="B223" s="715" t="n">
        <v>29087482.07218169</v>
      </c>
      <c r="C223" s="715" t="n">
        <v>58.51168484785843</v>
      </c>
      <c r="D223" s="715" t="n">
        <v>2448383.462885813</v>
      </c>
      <c r="E223" s="715" t="n">
        <v>7.763806134203737</v>
      </c>
      <c r="F223" s="715" t="n">
        <v>31535865.5350675</v>
      </c>
      <c r="G223" s="715" t="n">
        <v>63.43679459821704</v>
      </c>
      <c r="H223" s="715" t="n">
        <v>18176396.46493249</v>
      </c>
      <c r="I223" s="715" t="n">
        <v>36.56320540178296</v>
      </c>
      <c r="J223" s="715" t="n">
        <v>28360452.70426536</v>
      </c>
      <c r="K223" s="715" t="n">
        <v>70.84011893722572</v>
      </c>
      <c r="L223" s="715" t="n">
        <v>2427054.440778607</v>
      </c>
      <c r="M223" s="715" t="n">
        <v>7.883244425553641</v>
      </c>
      <c r="N223" s="715" t="n">
        <v>30787507.14504397</v>
      </c>
      <c r="O223" s="715" t="n">
        <v>76.90253363295518</v>
      </c>
      <c r="P223" s="715" t="n">
        <v>9246943.854956033</v>
      </c>
      <c r="Q223" s="715" t="n">
        <v>23.09746636704482</v>
      </c>
      <c r="R223" s="715" t="n">
        <v>432464.984257994</v>
      </c>
      <c r="S223" s="715" t="n">
        <v>27.65713783054516</v>
      </c>
      <c r="T223" s="715" t="n">
        <v>206336.4434673892</v>
      </c>
      <c r="U223" s="715" t="n">
        <v>32.30056078648778</v>
      </c>
      <c r="V223" s="715" t="n">
        <v>638801.4277253831</v>
      </c>
      <c r="W223" s="715" t="n">
        <v>40.85283150325569</v>
      </c>
      <c r="X223" s="715" t="n">
        <v>924863.5722746168</v>
      </c>
      <c r="Y223" s="715" t="n">
        <v>59.14716849674431</v>
      </c>
      <c r="Z223" s="715" t="n">
        <v>3378308.925325904</v>
      </c>
      <c r="AA223" s="715" t="n">
        <v>59.40057196088542</v>
      </c>
      <c r="AB223" s="715" t="n">
        <v>709773.7914682936</v>
      </c>
      <c r="AC223" s="715" t="n">
        <v>17.36202128573577</v>
      </c>
      <c r="AD223" s="715" t="n">
        <v>4088082.716794197</v>
      </c>
      <c r="AE223" s="715" t="n">
        <v>71.88047540014702</v>
      </c>
      <c r="AF223" s="715" t="n">
        <v>1599251.283205803</v>
      </c>
      <c r="AG223" s="715" t="n">
        <v>28.11952459985298</v>
      </c>
      <c r="AH223" s="715" t="n">
        <v>6304778.302805277</v>
      </c>
      <c r="AI223" s="715" t="n">
        <v>77.6326910358397</v>
      </c>
      <c r="AJ223" s="715" t="n">
        <v>543984.7636557567</v>
      </c>
      <c r="AK223" s="715" t="n">
        <v>7.942817679293007</v>
      </c>
      <c r="AL223" s="715" t="n">
        <v>6848763.066461032</v>
      </c>
      <c r="AM223" s="715" t="n">
        <v>84.33094417922162</v>
      </c>
      <c r="AN223" s="715" t="n">
        <v>1272529.933538967</v>
      </c>
      <c r="AO223" s="715" t="n">
        <v>15.66905582077838</v>
      </c>
      <c r="AP223" s="715" t="n">
        <v>10978610.21012908</v>
      </c>
      <c r="AQ223" s="715" t="n">
        <v>81.35073399899015</v>
      </c>
      <c r="AR223" s="715" t="n">
        <v>614217.6773537508</v>
      </c>
      <c r="AS223" s="715" t="n">
        <v>5.298255812259082</v>
      </c>
      <c r="AT223" s="715" t="n">
        <v>11592827.88748283</v>
      </c>
      <c r="AU223" s="715" t="n">
        <v>85.90204404019939</v>
      </c>
      <c r="AV223" s="715" t="n">
        <v>1902576.112517169</v>
      </c>
      <c r="AW223" s="715" t="n">
        <v>14.09795595980061</v>
      </c>
      <c r="AX223" s="715" t="n">
        <v>7266290.281747106</v>
      </c>
      <c r="AY223" s="715" t="n">
        <v>65.07074151575014</v>
      </c>
      <c r="AZ223" s="715" t="n">
        <v>352741.7648334164</v>
      </c>
      <c r="BA223" s="715" t="n">
        <v>4.629745126111256</v>
      </c>
      <c r="BB223" s="715" t="n">
        <v>7619032.046580522</v>
      </c>
      <c r="BC223" s="715" t="n">
        <v>68.22959800390106</v>
      </c>
      <c r="BD223" s="715" t="n">
        <v>3547722.953419478</v>
      </c>
      <c r="BE223" s="715" t="n">
        <v>31.77040199609894</v>
      </c>
      <c r="BF223" s="715" t="n">
        <v>727029.36791633</v>
      </c>
      <c r="BG223" s="715" t="n">
        <v>7.512332777694563</v>
      </c>
      <c r="BH223" s="715" t="n">
        <v>21329.02210720615</v>
      </c>
      <c r="BI223" s="715" t="n">
        <v>2.850107968527664</v>
      </c>
      <c r="BJ223" s="715" t="n">
        <v>748358.3900235363</v>
      </c>
      <c r="BK223" s="715" t="n">
        <v>7.732723753579567</v>
      </c>
      <c r="BL223" s="715" t="n">
        <v>8929452.609976463</v>
      </c>
      <c r="BM223" s="715" t="n">
        <v>92.26727624642044</v>
      </c>
    </row>
    <row r="224">
      <c r="A224" s="715" t="inlineStr">
        <is>
          <t>May-Jul 2009</t>
        </is>
      </c>
      <c r="B224" s="715" t="n">
        <v>29017697.47602176</v>
      </c>
      <c r="C224" s="715" t="n">
        <v>58.33284345407078</v>
      </c>
      <c r="D224" s="715" t="n">
        <v>2478245.888879823</v>
      </c>
      <c r="E224" s="715" t="n">
        <v>7.868460582900108</v>
      </c>
      <c r="F224" s="715" t="n">
        <v>31495943.36490159</v>
      </c>
      <c r="G224" s="715" t="n">
        <v>63.31473871285823</v>
      </c>
      <c r="H224" s="715" t="n">
        <v>18249098.63509841</v>
      </c>
      <c r="I224" s="715" t="n">
        <v>36.68526128714177</v>
      </c>
      <c r="J224" s="715" t="n">
        <v>28282635.11225052</v>
      </c>
      <c r="K224" s="715" t="n">
        <v>70.61506359669862</v>
      </c>
      <c r="L224" s="715" t="n">
        <v>2455163.1074812</v>
      </c>
      <c r="M224" s="715" t="n">
        <v>7.987439731142294</v>
      </c>
      <c r="N224" s="715" t="n">
        <v>30737798.21973172</v>
      </c>
      <c r="O224" s="715" t="n">
        <v>76.74502632071501</v>
      </c>
      <c r="P224" s="715" t="n">
        <v>9314045.780268282</v>
      </c>
      <c r="Q224" s="715" t="n">
        <v>23.25497367928499</v>
      </c>
      <c r="R224" s="715" t="n">
        <v>409407.3831411322</v>
      </c>
      <c r="S224" s="715" t="n">
        <v>26.21705609293069</v>
      </c>
      <c r="T224" s="715" t="n">
        <v>221182.481018451</v>
      </c>
      <c r="U224" s="715" t="n">
        <v>35.07548940914731</v>
      </c>
      <c r="V224" s="715" t="n">
        <v>630589.8641595832</v>
      </c>
      <c r="W224" s="715" t="n">
        <v>40.38082975803664</v>
      </c>
      <c r="X224" s="715" t="n">
        <v>931017.1358404168</v>
      </c>
      <c r="Y224" s="715" t="n">
        <v>59.61917024196336</v>
      </c>
      <c r="Z224" s="715" t="n">
        <v>3347966.61735703</v>
      </c>
      <c r="AA224" s="715" t="n">
        <v>58.82750099508781</v>
      </c>
      <c r="AB224" s="715" t="n">
        <v>710919.9303839291</v>
      </c>
      <c r="AC224" s="715" t="n">
        <v>17.51514663004324</v>
      </c>
      <c r="AD224" s="715" t="n">
        <v>4058886.547740958</v>
      </c>
      <c r="AE224" s="715" t="n">
        <v>71.31915568939399</v>
      </c>
      <c r="AF224" s="715" t="n">
        <v>1632272.452259042</v>
      </c>
      <c r="AG224" s="715" t="n">
        <v>28.68084431060601</v>
      </c>
      <c r="AH224" s="715" t="n">
        <v>6305276.776608174</v>
      </c>
      <c r="AI224" s="715" t="n">
        <v>77.57603288302053</v>
      </c>
      <c r="AJ224" s="715" t="n">
        <v>546635.4199216766</v>
      </c>
      <c r="AK224" s="715" t="n">
        <v>7.977852083371998</v>
      </c>
      <c r="AL224" s="715" t="n">
        <v>6851912.19652985</v>
      </c>
      <c r="AM224" s="715" t="n">
        <v>84.30148028418589</v>
      </c>
      <c r="AN224" s="715" t="n">
        <v>1275954.80347015</v>
      </c>
      <c r="AO224" s="715" t="n">
        <v>15.69851971581411</v>
      </c>
      <c r="AP224" s="715" t="n">
        <v>10957335.99499316</v>
      </c>
      <c r="AQ224" s="715" t="n">
        <v>81.19644479847129</v>
      </c>
      <c r="AR224" s="715" t="n">
        <v>623111.1642917531</v>
      </c>
      <c r="AS224" s="715" t="n">
        <v>5.380717650372923</v>
      </c>
      <c r="AT224" s="715" t="n">
        <v>11580447.15928491</v>
      </c>
      <c r="AU224" s="715" t="n">
        <v>85.81384553144554</v>
      </c>
      <c r="AV224" s="715" t="n">
        <v>1914399.840715087</v>
      </c>
      <c r="AW224" s="715" t="n">
        <v>14.18615446855446</v>
      </c>
      <c r="AX224" s="715" t="n">
        <v>7262648.340151023</v>
      </c>
      <c r="AY224" s="715" t="n">
        <v>64.9822101369553</v>
      </c>
      <c r="AZ224" s="715" t="n">
        <v>353314.1118653906</v>
      </c>
      <c r="BA224" s="715" t="n">
        <v>4.639126231141628</v>
      </c>
      <c r="BB224" s="715" t="n">
        <v>7615962.452016415</v>
      </c>
      <c r="BC224" s="715" t="n">
        <v>68.14347181262542</v>
      </c>
      <c r="BD224" s="715" t="n">
        <v>3560401.547983586</v>
      </c>
      <c r="BE224" s="715" t="n">
        <v>31.85652818737458</v>
      </c>
      <c r="BF224" s="715" t="n">
        <v>735062.3637712438</v>
      </c>
      <c r="BG224" s="715" t="n">
        <v>7.583280190616594</v>
      </c>
      <c r="BH224" s="715" t="n">
        <v>23082.78139862324</v>
      </c>
      <c r="BI224" s="715" t="n">
        <v>3.04463881958268</v>
      </c>
      <c r="BJ224" s="715" t="n">
        <v>758145.1451698671</v>
      </c>
      <c r="BK224" s="715" t="n">
        <v>7.82141399742239</v>
      </c>
      <c r="BL224" s="715" t="n">
        <v>8935052.854830133</v>
      </c>
      <c r="BM224" s="715" t="n">
        <v>92.17858600257762</v>
      </c>
    </row>
    <row r="225">
      <c r="A225" s="715" t="inlineStr">
        <is>
          <t>Jun-Aug 2009</t>
        </is>
      </c>
      <c r="B225" s="715" t="n">
        <v>29075863.60107086</v>
      </c>
      <c r="C225" s="715" t="n">
        <v>58.40652449712995</v>
      </c>
      <c r="D225" s="715" t="n">
        <v>2483796.077929775</v>
      </c>
      <c r="E225" s="715" t="n">
        <v>7.870161158874786</v>
      </c>
      <c r="F225" s="715" t="n">
        <v>31559659.67900064</v>
      </c>
      <c r="G225" s="715" t="n">
        <v>63.39588262804849</v>
      </c>
      <c r="H225" s="715" t="n">
        <v>18222216.32099936</v>
      </c>
      <c r="I225" s="715" t="n">
        <v>36.60411737195151</v>
      </c>
      <c r="J225" s="715" t="n">
        <v>28315672.3921859</v>
      </c>
      <c r="K225" s="715" t="n">
        <v>70.66099310634571</v>
      </c>
      <c r="L225" s="715" t="n">
        <v>2463928.669688689</v>
      </c>
      <c r="M225" s="715" t="n">
        <v>8.005070191571308</v>
      </c>
      <c r="N225" s="715" t="n">
        <v>30779601.06187459</v>
      </c>
      <c r="O225" s="715" t="n">
        <v>76.80966032964096</v>
      </c>
      <c r="P225" s="715" t="n">
        <v>9292963.938125404</v>
      </c>
      <c r="Q225" s="715" t="n">
        <v>23.19033967035904</v>
      </c>
      <c r="R225" s="715" t="n">
        <v>406383.4340839204</v>
      </c>
      <c r="S225" s="715" t="n">
        <v>26.0479993746636</v>
      </c>
      <c r="T225" s="715" t="n">
        <v>214208.7926196344</v>
      </c>
      <c r="U225" s="715" t="n">
        <v>34.51683463027936</v>
      </c>
      <c r="V225" s="715" t="n">
        <v>620592.2267035549</v>
      </c>
      <c r="W225" s="715" t="n">
        <v>39.77816165054869</v>
      </c>
      <c r="X225" s="715" t="n">
        <v>939540.7732964451</v>
      </c>
      <c r="Y225" s="715" t="n">
        <v>60.22183834945131</v>
      </c>
      <c r="Z225" s="715" t="n">
        <v>3355282.718016247</v>
      </c>
      <c r="AA225" s="715" t="n">
        <v>58.8916062401281</v>
      </c>
      <c r="AB225" s="715" t="n">
        <v>719116.9084618846</v>
      </c>
      <c r="AC225" s="715" t="n">
        <v>17.64964103640176</v>
      </c>
      <c r="AD225" s="715" t="n">
        <v>4074399.626478132</v>
      </c>
      <c r="AE225" s="715" t="n">
        <v>71.51347848545538</v>
      </c>
      <c r="AF225" s="715" t="n">
        <v>1622987.373521867</v>
      </c>
      <c r="AG225" s="715" t="n">
        <v>28.48652151454462</v>
      </c>
      <c r="AH225" s="715" t="n">
        <v>6329589.65457138</v>
      </c>
      <c r="AI225" s="715" t="n">
        <v>77.78423753935401</v>
      </c>
      <c r="AJ225" s="715" t="n">
        <v>546501.505793834</v>
      </c>
      <c r="AK225" s="715" t="n">
        <v>7.947851374396369</v>
      </c>
      <c r="AL225" s="715" t="n">
        <v>6876091.160365215</v>
      </c>
      <c r="AM225" s="715" t="n">
        <v>84.50018679707264</v>
      </c>
      <c r="AN225" s="715" t="n">
        <v>1261276.839634785</v>
      </c>
      <c r="AO225" s="715" t="n">
        <v>15.49981320292736</v>
      </c>
      <c r="AP225" s="715" t="n">
        <v>10944624.12663221</v>
      </c>
      <c r="AQ225" s="715" t="n">
        <v>81.12830198994074</v>
      </c>
      <c r="AR225" s="715" t="n">
        <v>625575.9950695352</v>
      </c>
      <c r="AS225" s="715" t="n">
        <v>5.406786300058614</v>
      </c>
      <c r="AT225" s="715" t="n">
        <v>11570200.12170175</v>
      </c>
      <c r="AU225" s="715" t="n">
        <v>85.76545696743888</v>
      </c>
      <c r="AV225" s="715" t="n">
        <v>1920312.87829825</v>
      </c>
      <c r="AW225" s="715" t="n">
        <v>14.23454303256112</v>
      </c>
      <c r="AX225" s="715" t="n">
        <v>7279792.458882142</v>
      </c>
      <c r="AY225" s="715" t="n">
        <v>65.07272494514376</v>
      </c>
      <c r="AZ225" s="715" t="n">
        <v>358525.4677438007</v>
      </c>
      <c r="BA225" s="715" t="n">
        <v>4.693775137246368</v>
      </c>
      <c r="BB225" s="715" t="n">
        <v>7638317.926625943</v>
      </c>
      <c r="BC225" s="715" t="n">
        <v>68.27751811474242</v>
      </c>
      <c r="BD225" s="715" t="n">
        <v>3548846.073374057</v>
      </c>
      <c r="BE225" s="715" t="n">
        <v>31.72248188525758</v>
      </c>
      <c r="BF225" s="715" t="n">
        <v>760191.2088849561</v>
      </c>
      <c r="BG225" s="715" t="n">
        <v>7.829507252213427</v>
      </c>
      <c r="BH225" s="715" t="n">
        <v>19867.4082410863</v>
      </c>
      <c r="BI225" s="715" t="n">
        <v>2.54691221978721</v>
      </c>
      <c r="BJ225" s="715" t="n">
        <v>780058.6171260424</v>
      </c>
      <c r="BK225" s="715" t="n">
        <v>8.034129477632783</v>
      </c>
      <c r="BL225" s="715" t="n">
        <v>8929252.382873956</v>
      </c>
      <c r="BM225" s="715" t="n">
        <v>91.96587052236721</v>
      </c>
    </row>
    <row r="226">
      <c r="A226" s="715" t="inlineStr">
        <is>
          <t>Jul-Sep 2009</t>
        </is>
      </c>
      <c r="B226" s="715" t="n">
        <v>29069187.59563212</v>
      </c>
      <c r="C226" s="715" t="n">
        <v>58.34898117088204</v>
      </c>
      <c r="D226" s="715" t="n">
        <v>2475439.463461455</v>
      </c>
      <c r="E226" s="715" t="n">
        <v>7.847420287531484</v>
      </c>
      <c r="F226" s="715" t="n">
        <v>31544627.05909357</v>
      </c>
      <c r="G226" s="715" t="n">
        <v>63.31779463248954</v>
      </c>
      <c r="H226" s="715" t="n">
        <v>18274901.94090643</v>
      </c>
      <c r="I226" s="715" t="n">
        <v>36.68220536751046</v>
      </c>
      <c r="J226" s="715" t="n">
        <v>28312698.04608164</v>
      </c>
      <c r="K226" s="715" t="n">
        <v>70.61651835097943</v>
      </c>
      <c r="L226" s="715" t="n">
        <v>2451025.471164554</v>
      </c>
      <c r="M226" s="715" t="n">
        <v>7.967258806595715</v>
      </c>
      <c r="N226" s="715" t="n">
        <v>30763723.51724619</v>
      </c>
      <c r="O226" s="715" t="n">
        <v>76.72977837591597</v>
      </c>
      <c r="P226" s="715" t="n">
        <v>9329867.48275381</v>
      </c>
      <c r="Q226" s="715" t="n">
        <v>23.27022162408403</v>
      </c>
      <c r="R226" s="715" t="n">
        <v>404790.8871030334</v>
      </c>
      <c r="S226" s="715" t="n">
        <v>25.96992521949722</v>
      </c>
      <c r="T226" s="715" t="n">
        <v>205533.3076369078</v>
      </c>
      <c r="U226" s="715" t="n">
        <v>33.67608713668732</v>
      </c>
      <c r="V226" s="715" t="n">
        <v>610324.1947399413</v>
      </c>
      <c r="W226" s="715" t="n">
        <v>39.15620188606602</v>
      </c>
      <c r="X226" s="715" t="n">
        <v>948366.8052600587</v>
      </c>
      <c r="Y226" s="715" t="n">
        <v>60.84379811393398</v>
      </c>
      <c r="Z226" s="715" t="n">
        <v>3320789.229062389</v>
      </c>
      <c r="AA226" s="715" t="n">
        <v>58.2201666535303</v>
      </c>
      <c r="AB226" s="715" t="n">
        <v>727809.6744781034</v>
      </c>
      <c r="AC226" s="715" t="n">
        <v>17.97682832551368</v>
      </c>
      <c r="AD226" s="715" t="n">
        <v>4048598.903540492</v>
      </c>
      <c r="AE226" s="715" t="n">
        <v>70.98014556737746</v>
      </c>
      <c r="AF226" s="715" t="n">
        <v>1655248.096459507</v>
      </c>
      <c r="AG226" s="715" t="n">
        <v>29.01985443262254</v>
      </c>
      <c r="AH226" s="715" t="n">
        <v>6347881.135328129</v>
      </c>
      <c r="AI226" s="715" t="n">
        <v>77.92283794849592</v>
      </c>
      <c r="AJ226" s="715" t="n">
        <v>541112.1021209096</v>
      </c>
      <c r="AK226" s="715" t="n">
        <v>7.854734116726769</v>
      </c>
      <c r="AL226" s="715" t="n">
        <v>6888993.237449039</v>
      </c>
      <c r="AM226" s="715" t="n">
        <v>84.56521037901847</v>
      </c>
      <c r="AN226" s="715" t="n">
        <v>1257374.762550962</v>
      </c>
      <c r="AO226" s="715" t="n">
        <v>15.43478962098153</v>
      </c>
      <c r="AP226" s="715" t="n">
        <v>10960856.53227305</v>
      </c>
      <c r="AQ226" s="715" t="n">
        <v>81.27363430014006</v>
      </c>
      <c r="AR226" s="715" t="n">
        <v>623589.2260200615</v>
      </c>
      <c r="AS226" s="715" t="n">
        <v>5.382987145273171</v>
      </c>
      <c r="AT226" s="715" t="n">
        <v>11584445.75829311</v>
      </c>
      <c r="AU226" s="715" t="n">
        <v>85.89748486873712</v>
      </c>
      <c r="AV226" s="715" t="n">
        <v>1901916.241706884</v>
      </c>
      <c r="AW226" s="715" t="n">
        <v>14.10251513126288</v>
      </c>
      <c r="AX226" s="715" t="n">
        <v>7278380.262315031</v>
      </c>
      <c r="AY226" s="715" t="n">
        <v>64.99526993742752</v>
      </c>
      <c r="AZ226" s="715" t="n">
        <v>352981.1609085721</v>
      </c>
      <c r="BA226" s="715" t="n">
        <v>4.625402222916438</v>
      </c>
      <c r="BB226" s="715" t="n">
        <v>7631361.423223604</v>
      </c>
      <c r="BC226" s="715" t="n">
        <v>68.14735941465167</v>
      </c>
      <c r="BD226" s="715" t="n">
        <v>3566961.576776397</v>
      </c>
      <c r="BE226" s="715" t="n">
        <v>31.85264058534833</v>
      </c>
      <c r="BF226" s="715" t="n">
        <v>756489.5495504804</v>
      </c>
      <c r="BG226" s="715" t="n">
        <v>7.778062635711644</v>
      </c>
      <c r="BH226" s="715" t="n">
        <v>24413.99229690033</v>
      </c>
      <c r="BI226" s="715" t="n">
        <v>3.126377457469874</v>
      </c>
      <c r="BJ226" s="715" t="n">
        <v>780903.5418473808</v>
      </c>
      <c r="BK226" s="715" t="n">
        <v>8.029082046866645</v>
      </c>
      <c r="BL226" s="715" t="n">
        <v>8945034.458152618</v>
      </c>
      <c r="BM226" s="715" t="n">
        <v>91.97091795313335</v>
      </c>
    </row>
    <row r="227">
      <c r="A227" s="715" t="inlineStr">
        <is>
          <t>Aug-Oct 2009</t>
        </is>
      </c>
      <c r="B227" s="715" t="n">
        <v>29083933.92915631</v>
      </c>
      <c r="C227" s="715" t="n">
        <v>58.33456237035967</v>
      </c>
      <c r="D227" s="715" t="n">
        <v>2483874.773941835</v>
      </c>
      <c r="E227" s="715" t="n">
        <v>7.868378820028966</v>
      </c>
      <c r="F227" s="715" t="n">
        <v>31567808.70309815</v>
      </c>
      <c r="G227" s="715" t="n">
        <v>63.31654824179011</v>
      </c>
      <c r="H227" s="715" t="n">
        <v>18289313.29690185</v>
      </c>
      <c r="I227" s="715" t="n">
        <v>36.68345175820989</v>
      </c>
      <c r="J227" s="715" t="n">
        <v>28320873.22548623</v>
      </c>
      <c r="K227" s="715" t="n">
        <v>70.59955176023095</v>
      </c>
      <c r="L227" s="715" t="n">
        <v>2457493.327819706</v>
      </c>
      <c r="M227" s="715" t="n">
        <v>7.984482618866412</v>
      </c>
      <c r="N227" s="715" t="n">
        <v>30778366.55330594</v>
      </c>
      <c r="O227" s="715" t="n">
        <v>76.72570210935568</v>
      </c>
      <c r="P227" s="715" t="n">
        <v>9336439.446694061</v>
      </c>
      <c r="Q227" s="715" t="n">
        <v>23.27429789064432</v>
      </c>
      <c r="R227" s="715" t="n">
        <v>409075.0955485059</v>
      </c>
      <c r="S227" s="715" t="n">
        <v>26.26827737730863</v>
      </c>
      <c r="T227" s="715" t="n">
        <v>198270.8827378413</v>
      </c>
      <c r="U227" s="715" t="n">
        <v>32.64545906721423</v>
      </c>
      <c r="V227" s="715" t="n">
        <v>607345.9782863472</v>
      </c>
      <c r="W227" s="715" t="n">
        <v>39.00000952203384</v>
      </c>
      <c r="X227" s="715" t="n">
        <v>949951.0217136526</v>
      </c>
      <c r="Y227" s="715" t="n">
        <v>60.99999047796616</v>
      </c>
      <c r="Z227" s="715" t="n">
        <v>3286132.641486572</v>
      </c>
      <c r="AA227" s="715" t="n">
        <v>57.54915370584379</v>
      </c>
      <c r="AB227" s="715" t="n">
        <v>733699.9489910419</v>
      </c>
      <c r="AC227" s="715" t="n">
        <v>18.25200260152793</v>
      </c>
      <c r="AD227" s="715" t="n">
        <v>4019832.590477614</v>
      </c>
      <c r="AE227" s="715" t="n">
        <v>70.39824281606124</v>
      </c>
      <c r="AF227" s="715" t="n">
        <v>1690299.409522385</v>
      </c>
      <c r="AG227" s="715" t="n">
        <v>29.60175718393876</v>
      </c>
      <c r="AH227" s="715" t="n">
        <v>6375470.752716394</v>
      </c>
      <c r="AI227" s="715" t="n">
        <v>78.16815754786137</v>
      </c>
      <c r="AJ227" s="715" t="n">
        <v>533348.5242073708</v>
      </c>
      <c r="AK227" s="715" t="n">
        <v>7.719821619720392</v>
      </c>
      <c r="AL227" s="715" t="n">
        <v>6908819.276923764</v>
      </c>
      <c r="AM227" s="715" t="n">
        <v>84.70741920950383</v>
      </c>
      <c r="AN227" s="715" t="n">
        <v>1247277.723076235</v>
      </c>
      <c r="AO227" s="715" t="n">
        <v>15.29258079049617</v>
      </c>
      <c r="AP227" s="715" t="n">
        <v>10984680.41220943</v>
      </c>
      <c r="AQ227" s="715" t="n">
        <v>81.47521236247039</v>
      </c>
      <c r="AR227" s="715" t="n">
        <v>632706.1747540458</v>
      </c>
      <c r="AS227" s="715" t="n">
        <v>5.446200572029176</v>
      </c>
      <c r="AT227" s="715" t="n">
        <v>11617386.58696348</v>
      </c>
      <c r="AU227" s="715" t="n">
        <v>86.16809991282959</v>
      </c>
      <c r="AV227" s="715" t="n">
        <v>1864849.413036521</v>
      </c>
      <c r="AW227" s="715" t="n">
        <v>13.83190008717041</v>
      </c>
      <c r="AX227" s="715" t="n">
        <v>7265514.323525324</v>
      </c>
      <c r="AY227" s="715" t="n">
        <v>64.81832280723783</v>
      </c>
      <c r="AZ227" s="715" t="n">
        <v>359467.7971294064</v>
      </c>
      <c r="BA227" s="715" t="n">
        <v>4.714342819974247</v>
      </c>
      <c r="BB227" s="715" t="n">
        <v>7624982.120654731</v>
      </c>
      <c r="BC227" s="715" t="n">
        <v>68.02526710266041</v>
      </c>
      <c r="BD227" s="715" t="n">
        <v>3584061.879345268</v>
      </c>
      <c r="BE227" s="715" t="n">
        <v>31.97473289733959</v>
      </c>
      <c r="BF227" s="715" t="n">
        <v>763060.7036700805</v>
      </c>
      <c r="BG227" s="715" t="n">
        <v>7.832436390588033</v>
      </c>
      <c r="BH227" s="715" t="n">
        <v>26381.446122129</v>
      </c>
      <c r="BI227" s="715" t="n">
        <v>3.341783324981179</v>
      </c>
      <c r="BJ227" s="715" t="n">
        <v>789442.1497922095</v>
      </c>
      <c r="BK227" s="715" t="n">
        <v>8.103228737316769</v>
      </c>
      <c r="BL227" s="715" t="n">
        <v>8952873.850207791</v>
      </c>
      <c r="BM227" s="715" t="n">
        <v>91.89677126268323</v>
      </c>
    </row>
    <row r="228">
      <c r="A228" s="715" t="inlineStr">
        <is>
          <t>Sep-Nov 2009</t>
        </is>
      </c>
      <c r="B228" s="715" t="n">
        <v>29092061.29648769</v>
      </c>
      <c r="C228" s="715" t="n">
        <v>58.30812648557225</v>
      </c>
      <c r="D228" s="715" t="n">
        <v>2454725.416125247</v>
      </c>
      <c r="E228" s="715" t="n">
        <v>7.781221708846203</v>
      </c>
      <c r="F228" s="715" t="n">
        <v>31546786.71261293</v>
      </c>
      <c r="G228" s="715" t="n">
        <v>63.228040498955</v>
      </c>
      <c r="H228" s="715" t="n">
        <v>18346878.28738706</v>
      </c>
      <c r="I228" s="715" t="n">
        <v>36.771959501045</v>
      </c>
      <c r="J228" s="715" t="n">
        <v>28326962.14989433</v>
      </c>
      <c r="K228" s="715" t="n">
        <v>70.57904933826312</v>
      </c>
      <c r="L228" s="715" t="n">
        <v>2428104.06872748</v>
      </c>
      <c r="M228" s="715" t="n">
        <v>7.89497265740658</v>
      </c>
      <c r="N228" s="715" t="n">
        <v>30755066.21862182</v>
      </c>
      <c r="O228" s="715" t="n">
        <v>76.62887833010204</v>
      </c>
      <c r="P228" s="715" t="n">
        <v>9380019.781378182</v>
      </c>
      <c r="Q228" s="715" t="n">
        <v>23.37112166989796</v>
      </c>
      <c r="R228" s="715" t="n">
        <v>407922.3266013414</v>
      </c>
      <c r="S228" s="715" t="n">
        <v>26.21841311127474</v>
      </c>
      <c r="T228" s="715" t="n">
        <v>199719.0792858475</v>
      </c>
      <c r="U228" s="715" t="n">
        <v>32.86791804357818</v>
      </c>
      <c r="V228" s="715" t="n">
        <v>607641.4058871889</v>
      </c>
      <c r="W228" s="715" t="n">
        <v>39.05496797834184</v>
      </c>
      <c r="X228" s="715" t="n">
        <v>948220.5941128111</v>
      </c>
      <c r="Y228" s="715" t="n">
        <v>60.94503202165816</v>
      </c>
      <c r="Z228" s="715" t="n">
        <v>3302826.175258529</v>
      </c>
      <c r="AA228" s="715" t="n">
        <v>57.77833286407083</v>
      </c>
      <c r="AB228" s="715" t="n">
        <v>704114.7931337757</v>
      </c>
      <c r="AC228" s="715" t="n">
        <v>17.57237749914459</v>
      </c>
      <c r="AD228" s="715" t="n">
        <v>4006940.968392305</v>
      </c>
      <c r="AE228" s="715" t="n">
        <v>70.09583815603955</v>
      </c>
      <c r="AF228" s="715" t="n">
        <v>1709434.031607695</v>
      </c>
      <c r="AG228" s="715" t="n">
        <v>29.90416184396045</v>
      </c>
      <c r="AH228" s="715" t="n">
        <v>6379956.67712051</v>
      </c>
      <c r="AI228" s="715" t="n">
        <v>78.13513768497377</v>
      </c>
      <c r="AJ228" s="715" t="n">
        <v>540146.0654432757</v>
      </c>
      <c r="AK228" s="715" t="n">
        <v>7.805463091190469</v>
      </c>
      <c r="AL228" s="715" t="n">
        <v>6920102.742563786</v>
      </c>
      <c r="AM228" s="715" t="n">
        <v>84.75029031520377</v>
      </c>
      <c r="AN228" s="715" t="n">
        <v>1245182.257436213</v>
      </c>
      <c r="AO228" s="715" t="n">
        <v>15.24970968479623</v>
      </c>
      <c r="AP228" s="715" t="n">
        <v>10969539.30713086</v>
      </c>
      <c r="AQ228" s="715" t="n">
        <v>81.39163811691802</v>
      </c>
      <c r="AR228" s="715" t="n">
        <v>618119.6465355884</v>
      </c>
      <c r="AS228" s="715" t="n">
        <v>5.334292707501625</v>
      </c>
      <c r="AT228" s="715" t="n">
        <v>11587658.95366645</v>
      </c>
      <c r="AU228" s="715" t="n">
        <v>85.97795383858899</v>
      </c>
      <c r="AV228" s="715" t="n">
        <v>1889818.046333552</v>
      </c>
      <c r="AW228" s="715" t="n">
        <v>14.02204616141101</v>
      </c>
      <c r="AX228" s="715" t="n">
        <v>7266717.663783097</v>
      </c>
      <c r="AY228" s="715" t="n">
        <v>64.7652523887123</v>
      </c>
      <c r="AZ228" s="715" t="n">
        <v>366004.4843289932</v>
      </c>
      <c r="BA228" s="715" t="n">
        <v>4.79520251394874</v>
      </c>
      <c r="BB228" s="715" t="n">
        <v>7632722.14811209</v>
      </c>
      <c r="BC228" s="715" t="n">
        <v>68.02729914760991</v>
      </c>
      <c r="BD228" s="715" t="n">
        <v>3587364.85188791</v>
      </c>
      <c r="BE228" s="715" t="n">
        <v>31.97270085239009</v>
      </c>
      <c r="BF228" s="715" t="n">
        <v>765099.146593352</v>
      </c>
      <c r="BG228" s="715" t="n">
        <v>7.840272098974164</v>
      </c>
      <c r="BH228" s="715" t="n">
        <v>26621.34739776627</v>
      </c>
      <c r="BI228" s="715" t="n">
        <v>3.362467891107151</v>
      </c>
      <c r="BJ228" s="715" t="n">
        <v>791720.4939911182</v>
      </c>
      <c r="BK228" s="715" t="n">
        <v>8.113071523949523</v>
      </c>
      <c r="BL228" s="715" t="n">
        <v>8966858.50600888</v>
      </c>
      <c r="BM228" s="715" t="n">
        <v>91.88692847605047</v>
      </c>
    </row>
    <row r="229">
      <c r="A229" s="715" t="inlineStr">
        <is>
          <t>Oct-Dec 2009</t>
        </is>
      </c>
      <c r="B229" s="715" t="n">
        <v>29101654.14043649</v>
      </c>
      <c r="C229" s="715" t="n">
        <v>58.28311068168055</v>
      </c>
      <c r="D229" s="715" t="n">
        <v>2452614.182360023</v>
      </c>
      <c r="E229" s="715" t="n">
        <v>7.772685955732087</v>
      </c>
      <c r="F229" s="715" t="n">
        <v>31554268.32279651</v>
      </c>
      <c r="G229" s="715" t="n">
        <v>63.19506459193359</v>
      </c>
      <c r="H229" s="715" t="n">
        <v>18377270.67720349</v>
      </c>
      <c r="I229" s="715" t="n">
        <v>36.80493540806641</v>
      </c>
      <c r="J229" s="715" t="n">
        <v>28331084.74177115</v>
      </c>
      <c r="K229" s="715" t="n">
        <v>70.55178558480034</v>
      </c>
      <c r="L229" s="715" t="n">
        <v>2430048.584432804</v>
      </c>
      <c r="M229" s="715" t="n">
        <v>7.899736848651027</v>
      </c>
      <c r="N229" s="715" t="n">
        <v>30761133.32620395</v>
      </c>
      <c r="O229" s="715" t="n">
        <v>76.60323995911079</v>
      </c>
      <c r="P229" s="715" t="n">
        <v>9395305.67379605</v>
      </c>
      <c r="Q229" s="715" t="n">
        <v>23.39676004088921</v>
      </c>
      <c r="R229" s="715" t="n">
        <v>398477.1015236997</v>
      </c>
      <c r="S229" s="715" t="n">
        <v>25.6351481953491</v>
      </c>
      <c r="T229" s="715" t="n">
        <v>196083.531760966</v>
      </c>
      <c r="U229" s="715" t="n">
        <v>32.97956857279591</v>
      </c>
      <c r="V229" s="715" t="n">
        <v>594560.6332846656</v>
      </c>
      <c r="W229" s="715" t="n">
        <v>38.2497510825387</v>
      </c>
      <c r="X229" s="715" t="n">
        <v>959856.3667153345</v>
      </c>
      <c r="Y229" s="715" t="n">
        <v>61.7502489174613</v>
      </c>
      <c r="Z229" s="715" t="n">
        <v>3312894.084437615</v>
      </c>
      <c r="AA229" s="715" t="n">
        <v>57.89070633878269</v>
      </c>
      <c r="AB229" s="715" t="n">
        <v>704412.4798510782</v>
      </c>
      <c r="AC229" s="715" t="n">
        <v>17.53444673883886</v>
      </c>
      <c r="AD229" s="715" t="n">
        <v>4017306.564288693</v>
      </c>
      <c r="AE229" s="715" t="n">
        <v>70.19986412441558</v>
      </c>
      <c r="AF229" s="715" t="n">
        <v>1705363.435711306</v>
      </c>
      <c r="AG229" s="715" t="n">
        <v>29.80013587558442</v>
      </c>
      <c r="AH229" s="715" t="n">
        <v>6390287.149952488</v>
      </c>
      <c r="AI229" s="715" t="n">
        <v>78.16928124376892</v>
      </c>
      <c r="AJ229" s="715" t="n">
        <v>542462.3252114881</v>
      </c>
      <c r="AK229" s="715" t="n">
        <v>7.824634759337782</v>
      </c>
      <c r="AL229" s="715" t="n">
        <v>6932749.475163976</v>
      </c>
      <c r="AM229" s="715" t="n">
        <v>84.80495958944715</v>
      </c>
      <c r="AN229" s="715" t="n">
        <v>1242184.524836025</v>
      </c>
      <c r="AO229" s="715" t="n">
        <v>15.19504041055285</v>
      </c>
      <c r="AP229" s="715" t="n">
        <v>10957213.84253654</v>
      </c>
      <c r="AQ229" s="715" t="n">
        <v>81.32388758549466</v>
      </c>
      <c r="AR229" s="715" t="n">
        <v>612464.9230263022</v>
      </c>
      <c r="AS229" s="715" t="n">
        <v>5.293707244917678</v>
      </c>
      <c r="AT229" s="715" t="n">
        <v>11569678.76556284</v>
      </c>
      <c r="AU229" s="715" t="n">
        <v>85.86957130272684</v>
      </c>
      <c r="AV229" s="715" t="n">
        <v>1903870.234437161</v>
      </c>
      <c r="AW229" s="715" t="n">
        <v>14.13042869727316</v>
      </c>
      <c r="AX229" s="715" t="n">
        <v>7272212.563320808</v>
      </c>
      <c r="AY229" s="715" t="n">
        <v>64.75200239020515</v>
      </c>
      <c r="AZ229" s="715" t="n">
        <v>374625.32458297</v>
      </c>
      <c r="BA229" s="715" t="n">
        <v>4.899088094643337</v>
      </c>
      <c r="BB229" s="715" t="n">
        <v>7646837.887903778</v>
      </c>
      <c r="BC229" s="715" t="n">
        <v>68.08767770244474</v>
      </c>
      <c r="BD229" s="715" t="n">
        <v>3584031.112096223</v>
      </c>
      <c r="BE229" s="715" t="n">
        <v>31.91232229755526</v>
      </c>
      <c r="BF229" s="715" t="n">
        <v>770569.3986653409</v>
      </c>
      <c r="BG229" s="715" t="n">
        <v>7.88298225762745</v>
      </c>
      <c r="BH229" s="715" t="n">
        <v>22565.59792721859</v>
      </c>
      <c r="BI229" s="715" t="n">
        <v>2.845114390887323</v>
      </c>
      <c r="BJ229" s="715" t="n">
        <v>793134.9965925594</v>
      </c>
      <c r="BK229" s="715" t="n">
        <v>8.113830002686003</v>
      </c>
      <c r="BL229" s="715" t="n">
        <v>8981965.003407441</v>
      </c>
      <c r="BM229" s="715" t="n">
        <v>91.886169997314</v>
      </c>
    </row>
    <row r="230">
      <c r="A230" s="715" t="inlineStr">
        <is>
          <t>Nov-Jan 2010</t>
        </is>
      </c>
      <c r="B230" s="715" t="n">
        <v>29057114.23899348</v>
      </c>
      <c r="C230" s="715" t="n">
        <v>58.15092520084421</v>
      </c>
      <c r="D230" s="715" t="n">
        <v>2433994.718902801</v>
      </c>
      <c r="E230" s="715" t="n">
        <v>7.729148954890919</v>
      </c>
      <c r="F230" s="715" t="n">
        <v>31491108.95789628</v>
      </c>
      <c r="G230" s="715" t="n">
        <v>63.02198857190074</v>
      </c>
      <c r="H230" s="715" t="n">
        <v>18477338.04210372</v>
      </c>
      <c r="I230" s="715" t="n">
        <v>36.97801142809926</v>
      </c>
      <c r="J230" s="715" t="n">
        <v>28291301.3504271</v>
      </c>
      <c r="K230" s="715" t="n">
        <v>70.41635119010628</v>
      </c>
      <c r="L230" s="715" t="n">
        <v>2409202.098734887</v>
      </c>
      <c r="M230" s="715" t="n">
        <v>7.847435149473583</v>
      </c>
      <c r="N230" s="715" t="n">
        <v>30700503.44916198</v>
      </c>
      <c r="O230" s="715" t="n">
        <v>76.41279578525375</v>
      </c>
      <c r="P230" s="715" t="n">
        <v>9476672.550838012</v>
      </c>
      <c r="Q230" s="715" t="n">
        <v>23.58720421474625</v>
      </c>
      <c r="R230" s="715" t="n">
        <v>391156.4024705498</v>
      </c>
      <c r="S230" s="715" t="n">
        <v>25.18670972691072</v>
      </c>
      <c r="T230" s="715" t="n">
        <v>199260.6687017105</v>
      </c>
      <c r="U230" s="715" t="n">
        <v>33.74913742010927</v>
      </c>
      <c r="V230" s="715" t="n">
        <v>590417.0711722603</v>
      </c>
      <c r="W230" s="715" t="n">
        <v>38.01718007299682</v>
      </c>
      <c r="X230" s="715" t="n">
        <v>962609.9288277397</v>
      </c>
      <c r="Y230" s="715" t="n">
        <v>61.98281992700318</v>
      </c>
      <c r="Z230" s="715" t="n">
        <v>3296317.828363709</v>
      </c>
      <c r="AA230" s="715" t="n">
        <v>57.53680059841771</v>
      </c>
      <c r="AB230" s="715" t="n">
        <v>700057.8696030579</v>
      </c>
      <c r="AC230" s="715" t="n">
        <v>17.51731875357028</v>
      </c>
      <c r="AD230" s="715" t="n">
        <v>3996375.697966767</v>
      </c>
      <c r="AE230" s="715" t="n">
        <v>69.75622000758879</v>
      </c>
      <c r="AF230" s="715" t="n">
        <v>1732684.302033233</v>
      </c>
      <c r="AG230" s="715" t="n">
        <v>30.24377999241121</v>
      </c>
      <c r="AH230" s="715" t="n">
        <v>6374733.213209823</v>
      </c>
      <c r="AI230" s="715" t="n">
        <v>77.8909690128794</v>
      </c>
      <c r="AJ230" s="715" t="n">
        <v>541700.4264296077</v>
      </c>
      <c r="AK230" s="715" t="n">
        <v>7.832077261972368</v>
      </c>
      <c r="AL230" s="715" t="n">
        <v>6916433.63963943</v>
      </c>
      <c r="AM230" s="715" t="n">
        <v>84.5098453984602</v>
      </c>
      <c r="AN230" s="715" t="n">
        <v>1267741.360360569</v>
      </c>
      <c r="AO230" s="715" t="n">
        <v>15.4901546015398</v>
      </c>
      <c r="AP230" s="715" t="n">
        <v>10945920.44335746</v>
      </c>
      <c r="AQ230" s="715" t="n">
        <v>81.26587135530539</v>
      </c>
      <c r="AR230" s="715" t="n">
        <v>600230.2117678412</v>
      </c>
      <c r="AS230" s="715" t="n">
        <v>5.198530919059168</v>
      </c>
      <c r="AT230" s="715" t="n">
        <v>11546150.6551253</v>
      </c>
      <c r="AU230" s="715" t="n">
        <v>85.72216458578418</v>
      </c>
      <c r="AV230" s="715" t="n">
        <v>1923120.344874701</v>
      </c>
      <c r="AW230" s="715" t="n">
        <v>14.27783541421582</v>
      </c>
      <c r="AX230" s="715" t="n">
        <v>7283173.463025561</v>
      </c>
      <c r="AY230" s="715" t="n">
        <v>64.78744666616402</v>
      </c>
      <c r="AZ230" s="715" t="n">
        <v>367952.9222326697</v>
      </c>
      <c r="BA230" s="715" t="n">
        <v>4.809134024261071</v>
      </c>
      <c r="BB230" s="715" t="n">
        <v>7651126.38525823</v>
      </c>
      <c r="BC230" s="715" t="n">
        <v>68.06057073025919</v>
      </c>
      <c r="BD230" s="715" t="n">
        <v>3590516.614741769</v>
      </c>
      <c r="BE230" s="715" t="n">
        <v>31.93942926974081</v>
      </c>
      <c r="BF230" s="715" t="n">
        <v>765812.8885663801</v>
      </c>
      <c r="BG230" s="715" t="n">
        <v>7.821383848597185</v>
      </c>
      <c r="BH230" s="715" t="n">
        <v>24792.62016791351</v>
      </c>
      <c r="BI230" s="715" t="n">
        <v>3.135902785145633</v>
      </c>
      <c r="BJ230" s="715" t="n">
        <v>790605.5087342936</v>
      </c>
      <c r="BK230" s="715" t="n">
        <v>8.074595307741902</v>
      </c>
      <c r="BL230" s="715" t="n">
        <v>9000665.491265707</v>
      </c>
      <c r="BM230" s="715" t="n">
        <v>91.9254046922581</v>
      </c>
    </row>
    <row r="231">
      <c r="A231" s="715" t="inlineStr">
        <is>
          <t>Dec-Feb 2010</t>
        </is>
      </c>
      <c r="B231" s="715" t="n">
        <v>29024163.9940607</v>
      </c>
      <c r="C231" s="715" t="n">
        <v>58.04149070051687</v>
      </c>
      <c r="D231" s="715" t="n">
        <v>2496312.240423961</v>
      </c>
      <c r="E231" s="715" t="n">
        <v>7.919652678638451</v>
      </c>
      <c r="F231" s="715" t="n">
        <v>31520476.23448466</v>
      </c>
      <c r="G231" s="715" t="n">
        <v>63.03352711947464</v>
      </c>
      <c r="H231" s="715" t="n">
        <v>18485413.76551534</v>
      </c>
      <c r="I231" s="715" t="n">
        <v>36.96647288052536</v>
      </c>
      <c r="J231" s="715" t="n">
        <v>28251360.50602385</v>
      </c>
      <c r="K231" s="715" t="n">
        <v>70.28016480545274</v>
      </c>
      <c r="L231" s="715" t="n">
        <v>2471969.434739564</v>
      </c>
      <c r="M231" s="715" t="n">
        <v>8.04590335587217</v>
      </c>
      <c r="N231" s="715" t="n">
        <v>30723329.94076342</v>
      </c>
      <c r="O231" s="715" t="n">
        <v>76.42961800543209</v>
      </c>
      <c r="P231" s="715" t="n">
        <v>9474869.059236581</v>
      </c>
      <c r="Q231" s="715" t="n">
        <v>23.57038199456791</v>
      </c>
      <c r="R231" s="715" t="n">
        <v>384960.4839989644</v>
      </c>
      <c r="S231" s="715" t="n">
        <v>24.81088516917053</v>
      </c>
      <c r="T231" s="715" t="n">
        <v>199355.451739127</v>
      </c>
      <c r="U231" s="715" t="n">
        <v>34.11775026934818</v>
      </c>
      <c r="V231" s="715" t="n">
        <v>584315.9357380915</v>
      </c>
      <c r="W231" s="715" t="n">
        <v>37.65943827146999</v>
      </c>
      <c r="X231" s="715" t="n">
        <v>967263.0642619086</v>
      </c>
      <c r="Y231" s="715" t="n">
        <v>62.34056172853001</v>
      </c>
      <c r="Z231" s="715" t="n">
        <v>3300700.335763267</v>
      </c>
      <c r="AA231" s="715" t="n">
        <v>57.54951975985091</v>
      </c>
      <c r="AB231" s="715" t="n">
        <v>715220.4225608192</v>
      </c>
      <c r="AC231" s="715" t="n">
        <v>17.8096248806287</v>
      </c>
      <c r="AD231" s="715" t="n">
        <v>4015920.758324086</v>
      </c>
      <c r="AE231" s="715" t="n">
        <v>70.0197799027774</v>
      </c>
      <c r="AF231" s="715" t="n">
        <v>1719488.241675914</v>
      </c>
      <c r="AG231" s="715" t="n">
        <v>29.9802200972226</v>
      </c>
      <c r="AH231" s="715" t="n">
        <v>6361340.405493036</v>
      </c>
      <c r="AI231" s="715" t="n">
        <v>77.6372636665337</v>
      </c>
      <c r="AJ231" s="715" t="n">
        <v>563981.8467488476</v>
      </c>
      <c r="AK231" s="715" t="n">
        <v>8.143763224393984</v>
      </c>
      <c r="AL231" s="715" t="n">
        <v>6925322.252241883</v>
      </c>
      <c r="AM231" s="715" t="n">
        <v>84.52040535493786</v>
      </c>
      <c r="AN231" s="715" t="n">
        <v>1268346.747758118</v>
      </c>
      <c r="AO231" s="715" t="n">
        <v>15.47959464506214</v>
      </c>
      <c r="AP231" s="715" t="n">
        <v>10904584.10814647</v>
      </c>
      <c r="AQ231" s="715" t="n">
        <v>80.98588428778622</v>
      </c>
      <c r="AR231" s="715" t="n">
        <v>626859.7885120492</v>
      </c>
      <c r="AS231" s="715" t="n">
        <v>5.436091040547797</v>
      </c>
      <c r="AT231" s="715" t="n">
        <v>11531443.89665851</v>
      </c>
      <c r="AU231" s="715" t="n">
        <v>85.64143041349095</v>
      </c>
      <c r="AV231" s="715" t="n">
        <v>1933352.103341484</v>
      </c>
      <c r="AW231" s="715" t="n">
        <v>14.35856958650905</v>
      </c>
      <c r="AX231" s="715" t="n">
        <v>7299775.172622122</v>
      </c>
      <c r="AY231" s="715" t="n">
        <v>64.87105611929854</v>
      </c>
      <c r="AZ231" s="715" t="n">
        <v>366551.9251787207</v>
      </c>
      <c r="BA231" s="715" t="n">
        <v>4.78132383998942</v>
      </c>
      <c r="BB231" s="715" t="n">
        <v>7666327.097800843</v>
      </c>
      <c r="BC231" s="715" t="n">
        <v>68.12850034827804</v>
      </c>
      <c r="BD231" s="715" t="n">
        <v>3586418.902199157</v>
      </c>
      <c r="BE231" s="715" t="n">
        <v>31.87149965172196</v>
      </c>
      <c r="BF231" s="715" t="n">
        <v>772803.4880368412</v>
      </c>
      <c r="BG231" s="715" t="n">
        <v>7.879566026670713</v>
      </c>
      <c r="BH231" s="715" t="n">
        <v>24342.80568439681</v>
      </c>
      <c r="BI231" s="715" t="n">
        <v>3.053743820442259</v>
      </c>
      <c r="BJ231" s="715" t="n">
        <v>797146.2937212379</v>
      </c>
      <c r="BK231" s="715" t="n">
        <v>8.127767215761976</v>
      </c>
      <c r="BL231" s="715" t="n">
        <v>9010544.706278762</v>
      </c>
      <c r="BM231" s="715" t="n">
        <v>91.87223278423802</v>
      </c>
    </row>
    <row r="232">
      <c r="A232" s="715" t="inlineStr">
        <is>
          <t>Jan-Mar 2010</t>
        </is>
      </c>
      <c r="B232" s="715" t="n">
        <v>29012557.19234098</v>
      </c>
      <c r="C232" s="715" t="n">
        <v>57.97534950417457</v>
      </c>
      <c r="D232" s="715" t="n">
        <v>2526117.502900427</v>
      </c>
      <c r="E232" s="715" t="n">
        <v>8.009586729025017</v>
      </c>
      <c r="F232" s="715" t="n">
        <v>31538674.69524141</v>
      </c>
      <c r="G232" s="715" t="n">
        <v>63.02325149186724</v>
      </c>
      <c r="H232" s="715" t="n">
        <v>18504244.30475859</v>
      </c>
      <c r="I232" s="715" t="n">
        <v>36.97674850813276</v>
      </c>
      <c r="J232" s="715" t="n">
        <v>28231550.66097278</v>
      </c>
      <c r="K232" s="715" t="n">
        <v>70.19506233571616</v>
      </c>
      <c r="L232" s="715" t="n">
        <v>2500537.792767464</v>
      </c>
      <c r="M232" s="715" t="n">
        <v>8.136569685237697</v>
      </c>
      <c r="N232" s="715" t="n">
        <v>30732088.45374025</v>
      </c>
      <c r="O232" s="715" t="n">
        <v>76.41241144076453</v>
      </c>
      <c r="P232" s="715" t="n">
        <v>9486624.546259755</v>
      </c>
      <c r="Q232" s="715" t="n">
        <v>23.58758855923547</v>
      </c>
      <c r="R232" s="715" t="n">
        <v>384272.7122488181</v>
      </c>
      <c r="S232" s="715" t="n">
        <v>24.79055635615638</v>
      </c>
      <c r="T232" s="715" t="n">
        <v>205084.493850098</v>
      </c>
      <c r="U232" s="715" t="n">
        <v>34.79799546485518</v>
      </c>
      <c r="V232" s="715" t="n">
        <v>589357.2060989161</v>
      </c>
      <c r="W232" s="715" t="n">
        <v>38.02115676181997</v>
      </c>
      <c r="X232" s="715" t="n">
        <v>960719.793901084</v>
      </c>
      <c r="Y232" s="715" t="n">
        <v>61.97884323818003</v>
      </c>
      <c r="Z232" s="715" t="n">
        <v>3305229.032352525</v>
      </c>
      <c r="AA232" s="715" t="n">
        <v>57.56479696539638</v>
      </c>
      <c r="AB232" s="715" t="n">
        <v>732495.9469894835</v>
      </c>
      <c r="AC232" s="715" t="n">
        <v>18.14130359886105</v>
      </c>
      <c r="AD232" s="715" t="n">
        <v>4037724.979342008</v>
      </c>
      <c r="AE232" s="715" t="n">
        <v>70.32215206959421</v>
      </c>
      <c r="AF232" s="715" t="n">
        <v>1704029.020657992</v>
      </c>
      <c r="AG232" s="715" t="n">
        <v>29.67784793040579</v>
      </c>
      <c r="AH232" s="715" t="n">
        <v>6355354.565823315</v>
      </c>
      <c r="AI232" s="715" t="n">
        <v>77.47676303226419</v>
      </c>
      <c r="AJ232" s="715" t="n">
        <v>566249.3703740138</v>
      </c>
      <c r="AK232" s="715" t="n">
        <v>8.180898179000785</v>
      </c>
      <c r="AL232" s="715" t="n">
        <v>6921603.936197327</v>
      </c>
      <c r="AM232" s="715" t="n">
        <v>84.37978753408485</v>
      </c>
      <c r="AN232" s="715" t="n">
        <v>1281313.063802673</v>
      </c>
      <c r="AO232" s="715" t="n">
        <v>15.62021246591515</v>
      </c>
      <c r="AP232" s="715" t="n">
        <v>10870349.31069625</v>
      </c>
      <c r="AQ232" s="715" t="n">
        <v>80.75820011652171</v>
      </c>
      <c r="AR232" s="715" t="n">
        <v>633807.9480873264</v>
      </c>
      <c r="AS232" s="715" t="n">
        <v>5.509381815894473</v>
      </c>
      <c r="AT232" s="715" t="n">
        <v>11504157.25878358</v>
      </c>
      <c r="AU232" s="715" t="n">
        <v>85.46689784500343</v>
      </c>
      <c r="AV232" s="715" t="n">
        <v>1956208.741216424</v>
      </c>
      <c r="AW232" s="715" t="n">
        <v>14.53310215499657</v>
      </c>
      <c r="AX232" s="715" t="n">
        <v>7316345.039851874</v>
      </c>
      <c r="AY232" s="715" t="n">
        <v>64.95565973053439</v>
      </c>
      <c r="AZ232" s="715" t="n">
        <v>362900.0334665422</v>
      </c>
      <c r="BA232" s="715" t="n">
        <v>4.725725380577325</v>
      </c>
      <c r="BB232" s="715" t="n">
        <v>7679245.073318417</v>
      </c>
      <c r="BC232" s="715" t="n">
        <v>68.17754319306304</v>
      </c>
      <c r="BD232" s="715" t="n">
        <v>3584353.926681583</v>
      </c>
      <c r="BE232" s="715" t="n">
        <v>31.82245680693696</v>
      </c>
      <c r="BF232" s="715" t="n">
        <v>781006.5313682017</v>
      </c>
      <c r="BG232" s="715" t="n">
        <v>7.949818350390878</v>
      </c>
      <c r="BH232" s="715" t="n">
        <v>25579.71013296356</v>
      </c>
      <c r="BI232" s="715" t="n">
        <v>3.171354632253122</v>
      </c>
      <c r="BJ232" s="715" t="n">
        <v>806586.2415011653</v>
      </c>
      <c r="BK232" s="715" t="n">
        <v>8.210192676142634</v>
      </c>
      <c r="BL232" s="715" t="n">
        <v>9017619.758498836</v>
      </c>
      <c r="BM232" s="715" t="n">
        <v>91.78980732385736</v>
      </c>
    </row>
    <row r="233">
      <c r="A233" s="715" t="inlineStr">
        <is>
          <t>Feb-Apr 2010</t>
        </is>
      </c>
      <c r="B233" s="715" t="n">
        <v>29047598.05233167</v>
      </c>
      <c r="C233" s="715" t="n">
        <v>58.00262854970829</v>
      </c>
      <c r="D233" s="715" t="n">
        <v>2509542.269363748</v>
      </c>
      <c r="E233" s="715" t="n">
        <v>7.952375417358229</v>
      </c>
      <c r="F233" s="715" t="n">
        <v>31557140.32169542</v>
      </c>
      <c r="G233" s="715" t="n">
        <v>63.01371579408075</v>
      </c>
      <c r="H233" s="715" t="n">
        <v>18522655.67830458</v>
      </c>
      <c r="I233" s="715" t="n">
        <v>36.98628420591925</v>
      </c>
      <c r="J233" s="715" t="n">
        <v>28253577.95312198</v>
      </c>
      <c r="K233" s="715" t="n">
        <v>70.21358318165471</v>
      </c>
      <c r="L233" s="715" t="n">
        <v>2486798.201613774</v>
      </c>
      <c r="M233" s="715" t="n">
        <v>8.089680455099657</v>
      </c>
      <c r="N233" s="715" t="n">
        <v>30740376.15473575</v>
      </c>
      <c r="O233" s="715" t="n">
        <v>76.39357966474452</v>
      </c>
      <c r="P233" s="715" t="n">
        <v>9499099.845264245</v>
      </c>
      <c r="Q233" s="715" t="n">
        <v>23.60642033525548</v>
      </c>
      <c r="R233" s="715" t="n">
        <v>378498.8987543867</v>
      </c>
      <c r="S233" s="715" t="n">
        <v>24.44050761205451</v>
      </c>
      <c r="T233" s="715" t="n">
        <v>217321.4750376033</v>
      </c>
      <c r="U233" s="715" t="n">
        <v>36.4743275988534</v>
      </c>
      <c r="V233" s="715" t="n">
        <v>595820.3737919901</v>
      </c>
      <c r="W233" s="715" t="n">
        <v>38.47343394922237</v>
      </c>
      <c r="X233" s="715" t="n">
        <v>952833.6262080098</v>
      </c>
      <c r="Y233" s="715" t="n">
        <v>61.52656605077763</v>
      </c>
      <c r="Z233" s="715" t="n">
        <v>3334655.139801118</v>
      </c>
      <c r="AA233" s="715" t="n">
        <v>58.01457490405933</v>
      </c>
      <c r="AB233" s="715" t="n">
        <v>721426.5172134597</v>
      </c>
      <c r="AC233" s="715" t="n">
        <v>17.78629175193814</v>
      </c>
      <c r="AD233" s="715" t="n">
        <v>4056081.657014577</v>
      </c>
      <c r="AE233" s="715" t="n">
        <v>70.56557372283106</v>
      </c>
      <c r="AF233" s="715" t="n">
        <v>1691879.342985423</v>
      </c>
      <c r="AG233" s="715" t="n">
        <v>29.43442627716894</v>
      </c>
      <c r="AH233" s="715" t="n">
        <v>6361513.38892265</v>
      </c>
      <c r="AI233" s="715" t="n">
        <v>77.46243495552937</v>
      </c>
      <c r="AJ233" s="715" t="n">
        <v>546161.0625397426</v>
      </c>
      <c r="AK233" s="715" t="n">
        <v>7.906583704507343</v>
      </c>
      <c r="AL233" s="715" t="n">
        <v>6907674.451462394</v>
      </c>
      <c r="AM233" s="715" t="n">
        <v>84.11289109634284</v>
      </c>
      <c r="AN233" s="715" t="n">
        <v>1304710.548537608</v>
      </c>
      <c r="AO233" s="715" t="n">
        <v>15.88710890365716</v>
      </c>
      <c r="AP233" s="715" t="n">
        <v>10867834.91003577</v>
      </c>
      <c r="AQ233" s="715" t="n">
        <v>80.76498496398716</v>
      </c>
      <c r="AR233" s="715" t="n">
        <v>649631.0290508228</v>
      </c>
      <c r="AS233" s="715" t="n">
        <v>5.640398960036715</v>
      </c>
      <c r="AT233" s="715" t="n">
        <v>11517465.93908659</v>
      </c>
      <c r="AU233" s="715" t="n">
        <v>85.59275799585191</v>
      </c>
      <c r="AV233" s="715" t="n">
        <v>1938656.06091341</v>
      </c>
      <c r="AW233" s="715" t="n">
        <v>14.40724200414809</v>
      </c>
      <c r="AX233" s="715" t="n">
        <v>7311075.61560806</v>
      </c>
      <c r="AY233" s="715" t="n">
        <v>64.84695811048739</v>
      </c>
      <c r="AZ233" s="715" t="n">
        <v>352258.1177721447</v>
      </c>
      <c r="BA233" s="715" t="n">
        <v>4.596669413440356</v>
      </c>
      <c r="BB233" s="715" t="n">
        <v>7663333.733380204</v>
      </c>
      <c r="BC233" s="715" t="n">
        <v>67.97137763618389</v>
      </c>
      <c r="BD233" s="715" t="n">
        <v>3611020.266619796</v>
      </c>
      <c r="BE233" s="715" t="n">
        <v>32.02862236381611</v>
      </c>
      <c r="BF233" s="715" t="n">
        <v>794020.0992096907</v>
      </c>
      <c r="BG233" s="715" t="n">
        <v>8.069047543267807</v>
      </c>
      <c r="BH233" s="715" t="n">
        <v>22744.06774997483</v>
      </c>
      <c r="BI233" s="715" t="n">
        <v>2.784655432992081</v>
      </c>
      <c r="BJ233" s="715" t="n">
        <v>816764.1669596655</v>
      </c>
      <c r="BK233" s="715" t="n">
        <v>8.300178926698171</v>
      </c>
      <c r="BL233" s="715" t="n">
        <v>9023555.833040334</v>
      </c>
      <c r="BM233" s="715" t="n">
        <v>91.69982107330183</v>
      </c>
    </row>
    <row r="234">
      <c r="A234" s="715" t="inlineStr">
        <is>
          <t>Mar-May 2010</t>
        </is>
      </c>
      <c r="B234" s="715" t="n">
        <v>29143686.59779103</v>
      </c>
      <c r="C234" s="715" t="n">
        <v>58.15075381457012</v>
      </c>
      <c r="D234" s="715" t="n">
        <v>2507703.908500712</v>
      </c>
      <c r="E234" s="715" t="n">
        <v>7.922887015034062</v>
      </c>
      <c r="F234" s="715" t="n">
        <v>31651390.50629174</v>
      </c>
      <c r="G234" s="715" t="n">
        <v>63.15440605100725</v>
      </c>
      <c r="H234" s="715" t="n">
        <v>18466079.49370825</v>
      </c>
      <c r="I234" s="715" t="n">
        <v>36.84559394899275</v>
      </c>
      <c r="J234" s="715" t="n">
        <v>28342611.65735774</v>
      </c>
      <c r="K234" s="715" t="n">
        <v>70.39761588514109</v>
      </c>
      <c r="L234" s="715" t="n">
        <v>2485617.871719085</v>
      </c>
      <c r="M234" s="715" t="n">
        <v>8.062797992906727</v>
      </c>
      <c r="N234" s="715" t="n">
        <v>30828229.52907682</v>
      </c>
      <c r="O234" s="715" t="n">
        <v>76.57141434401025</v>
      </c>
      <c r="P234" s="715" t="n">
        <v>9432525.470923178</v>
      </c>
      <c r="Q234" s="715" t="n">
        <v>23.42858565598975</v>
      </c>
      <c r="R234" s="715" t="n">
        <v>388865.2211949545</v>
      </c>
      <c r="S234" s="715" t="n">
        <v>25.13250657258343</v>
      </c>
      <c r="T234" s="715" t="n">
        <v>220009.9740056886</v>
      </c>
      <c r="U234" s="715" t="n">
        <v>36.13383756472269</v>
      </c>
      <c r="V234" s="715" t="n">
        <v>608875.1952006432</v>
      </c>
      <c r="W234" s="715" t="n">
        <v>39.35183454627168</v>
      </c>
      <c r="X234" s="715" t="n">
        <v>938384.8047993566</v>
      </c>
      <c r="Y234" s="715" t="n">
        <v>60.64816545372832</v>
      </c>
      <c r="Z234" s="715" t="n">
        <v>3344549.435620474</v>
      </c>
      <c r="AA234" s="715" t="n">
        <v>58.1221065041312</v>
      </c>
      <c r="AB234" s="715" t="n">
        <v>718827.4146317984</v>
      </c>
      <c r="AC234" s="715" t="n">
        <v>17.69039498729168</v>
      </c>
      <c r="AD234" s="715" t="n">
        <v>4063376.850252272</v>
      </c>
      <c r="AE234" s="715" t="n">
        <v>70.61400245470422</v>
      </c>
      <c r="AF234" s="715" t="n">
        <v>1690973.149747727</v>
      </c>
      <c r="AG234" s="715" t="n">
        <v>29.38599754529578</v>
      </c>
      <c r="AH234" s="715" t="n">
        <v>6393235.060265735</v>
      </c>
      <c r="AI234" s="715" t="n">
        <v>77.7597342992441</v>
      </c>
      <c r="AJ234" s="715" t="n">
        <v>544764.1518174204</v>
      </c>
      <c r="AK234" s="715" t="n">
        <v>7.851891232110032</v>
      </c>
      <c r="AL234" s="715" t="n">
        <v>6937999.212083155</v>
      </c>
      <c r="AM234" s="715" t="n">
        <v>84.3855998120499</v>
      </c>
      <c r="AN234" s="715" t="n">
        <v>1283781.787916845</v>
      </c>
      <c r="AO234" s="715" t="n">
        <v>15.6144001879501</v>
      </c>
      <c r="AP234" s="715" t="n">
        <v>10896955.52009891</v>
      </c>
      <c r="AQ234" s="715" t="n">
        <v>81.00765639662696</v>
      </c>
      <c r="AR234" s="715" t="n">
        <v>633998.2068841346</v>
      </c>
      <c r="AS234" s="715" t="n">
        <v>5.498228697254636</v>
      </c>
      <c r="AT234" s="715" t="n">
        <v>11530953.72698304</v>
      </c>
      <c r="AU234" s="715" t="n">
        <v>85.72078097574624</v>
      </c>
      <c r="AV234" s="715" t="n">
        <v>1920806.27301696</v>
      </c>
      <c r="AW234" s="715" t="n">
        <v>14.27921902425376</v>
      </c>
      <c r="AX234" s="715" t="n">
        <v>7319006.420177666</v>
      </c>
      <c r="AY234" s="715" t="n">
        <v>64.85258937118178</v>
      </c>
      <c r="AZ234" s="715" t="n">
        <v>368018.1243800431</v>
      </c>
      <c r="BA234" s="715" t="n">
        <v>4.787523732321033</v>
      </c>
      <c r="BB234" s="715" t="n">
        <v>7687024.544557709</v>
      </c>
      <c r="BC234" s="715" t="n">
        <v>68.11354132714305</v>
      </c>
      <c r="BD234" s="715" t="n">
        <v>3598579.455442289</v>
      </c>
      <c r="BE234" s="715" t="n">
        <v>31.88645867285695</v>
      </c>
      <c r="BF234" s="715" t="n">
        <v>801074.9404332952</v>
      </c>
      <c r="BG234" s="715" t="n">
        <v>8.127199989380795</v>
      </c>
      <c r="BH234" s="715" t="n">
        <v>22086.03678162735</v>
      </c>
      <c r="BI234" s="715" t="n">
        <v>2.683076262477007</v>
      </c>
      <c r="BJ234" s="715" t="n">
        <v>823160.9772149227</v>
      </c>
      <c r="BK234" s="715" t="n">
        <v>8.351270958071961</v>
      </c>
      <c r="BL234" s="715" t="n">
        <v>9033554.022785075</v>
      </c>
      <c r="BM234" s="715" t="n">
        <v>91.64872904192804</v>
      </c>
    </row>
    <row r="235">
      <c r="A235" s="715" t="inlineStr">
        <is>
          <t>Apr-Jun 2010</t>
        </is>
      </c>
      <c r="B235" s="715" t="n">
        <v>29191922.66525341</v>
      </c>
      <c r="C235" s="715" t="n">
        <v>58.20373155506042</v>
      </c>
      <c r="D235" s="715" t="n">
        <v>2487586.434360432</v>
      </c>
      <c r="E235" s="715" t="n">
        <v>7.852351583284964</v>
      </c>
      <c r="F235" s="715" t="n">
        <v>31679509.09961384</v>
      </c>
      <c r="G235" s="715" t="n">
        <v>63.16355604849337</v>
      </c>
      <c r="H235" s="715" t="n">
        <v>18475217.90038616</v>
      </c>
      <c r="I235" s="715" t="n">
        <v>36.83644395150663</v>
      </c>
      <c r="J235" s="715" t="n">
        <v>28367387.04688931</v>
      </c>
      <c r="K235" s="715" t="n">
        <v>70.42266739085805</v>
      </c>
      <c r="L235" s="715" t="n">
        <v>2467947.423319694</v>
      </c>
      <c r="M235" s="715" t="n">
        <v>8.003634355593114</v>
      </c>
      <c r="N235" s="715" t="n">
        <v>30835334.47020901</v>
      </c>
      <c r="O235" s="715" t="n">
        <v>76.54940159599616</v>
      </c>
      <c r="P235" s="715" t="n">
        <v>9446279.529790996</v>
      </c>
      <c r="Q235" s="715" t="n">
        <v>23.45059840400384</v>
      </c>
      <c r="R235" s="715" t="n">
        <v>391506.1186552214</v>
      </c>
      <c r="S235" s="715" t="n">
        <v>25.32695643024369</v>
      </c>
      <c r="T235" s="715" t="n">
        <v>199180.0638360354</v>
      </c>
      <c r="U235" s="715" t="n">
        <v>33.72011564516047</v>
      </c>
      <c r="V235" s="715" t="n">
        <v>590686.1824912569</v>
      </c>
      <c r="W235" s="715" t="n">
        <v>38.21213129258335</v>
      </c>
      <c r="X235" s="715" t="n">
        <v>955121.8175087431</v>
      </c>
      <c r="Y235" s="715" t="n">
        <v>61.78786870741665</v>
      </c>
      <c r="Z235" s="715" t="n">
        <v>3345874.916364498</v>
      </c>
      <c r="AA235" s="715" t="n">
        <v>58.08171316498319</v>
      </c>
      <c r="AB235" s="715" t="n">
        <v>728117.9994047608</v>
      </c>
      <c r="AC235" s="715" t="n">
        <v>17.87234328725572</v>
      </c>
      <c r="AD235" s="715" t="n">
        <v>4073992.915769259</v>
      </c>
      <c r="AE235" s="715" t="n">
        <v>70.72125942681411</v>
      </c>
      <c r="AF235" s="715" t="n">
        <v>1686641.084230741</v>
      </c>
      <c r="AG235" s="715" t="n">
        <v>29.27874057318589</v>
      </c>
      <c r="AH235" s="715" t="n">
        <v>6441881.443741281</v>
      </c>
      <c r="AI235" s="715" t="n">
        <v>78.26088816130157</v>
      </c>
      <c r="AJ235" s="715" t="n">
        <v>528792.0286030226</v>
      </c>
      <c r="AK235" s="715" t="n">
        <v>7.585953218164224</v>
      </c>
      <c r="AL235" s="715" t="n">
        <v>6970673.472344304</v>
      </c>
      <c r="AM235" s="715" t="n">
        <v>84.68505696547848</v>
      </c>
      <c r="AN235" s="715" t="n">
        <v>1260617.527655696</v>
      </c>
      <c r="AO235" s="715" t="n">
        <v>15.31494303452152</v>
      </c>
      <c r="AP235" s="715" t="n">
        <v>10884585.49164282</v>
      </c>
      <c r="AQ235" s="715" t="n">
        <v>80.94032586948218</v>
      </c>
      <c r="AR235" s="715" t="n">
        <v>637356.5761970737</v>
      </c>
      <c r="AS235" s="715" t="n">
        <v>5.531676625731932</v>
      </c>
      <c r="AT235" s="715" t="n">
        <v>11521942.06783989</v>
      </c>
      <c r="AU235" s="715" t="n">
        <v>85.67985857948364</v>
      </c>
      <c r="AV235" s="715" t="n">
        <v>1925724.93216011</v>
      </c>
      <c r="AW235" s="715" t="n">
        <v>14.32014142051636</v>
      </c>
      <c r="AX235" s="715" t="n">
        <v>7303539.076485494</v>
      </c>
      <c r="AY235" s="715" t="n">
        <v>64.65475137497833</v>
      </c>
      <c r="AZ235" s="715" t="n">
        <v>374500.7552788016</v>
      </c>
      <c r="BA235" s="715" t="n">
        <v>4.877556817685161</v>
      </c>
      <c r="BB235" s="715" t="n">
        <v>7678039.831764296</v>
      </c>
      <c r="BC235" s="715" t="n">
        <v>67.97002811529859</v>
      </c>
      <c r="BD235" s="715" t="n">
        <v>3618174.168235705</v>
      </c>
      <c r="BE235" s="715" t="n">
        <v>32.02997188470141</v>
      </c>
      <c r="BF235" s="715" t="n">
        <v>824535.6183640971</v>
      </c>
      <c r="BG235" s="715" t="n">
        <v>8.351323623705078</v>
      </c>
      <c r="BH235" s="715" t="n">
        <v>19639.01104073761</v>
      </c>
      <c r="BI235" s="715" t="n">
        <v>2.326415691334343</v>
      </c>
      <c r="BJ235" s="715" t="n">
        <v>844174.6294048347</v>
      </c>
      <c r="BK235" s="715" t="n">
        <v>8.550237695090036</v>
      </c>
      <c r="BL235" s="715" t="n">
        <v>9028938.370595166</v>
      </c>
      <c r="BM235" s="715" t="n">
        <v>91.44976230490997</v>
      </c>
    </row>
    <row r="236">
      <c r="A236" s="715" t="inlineStr">
        <is>
          <t>May-Jul 2010</t>
        </is>
      </c>
      <c r="B236" s="715" t="n">
        <v>29325225.93022446</v>
      </c>
      <c r="C236" s="715" t="n">
        <v>58.42607237211106</v>
      </c>
      <c r="D236" s="715" t="n">
        <v>2487888.078691182</v>
      </c>
      <c r="E236" s="715" t="n">
        <v>7.820322392815586</v>
      </c>
      <c r="F236" s="715" t="n">
        <v>31813114.00891564</v>
      </c>
      <c r="G236" s="715" t="n">
        <v>63.38281266407616</v>
      </c>
      <c r="H236" s="715" t="n">
        <v>18378905.99108436</v>
      </c>
      <c r="I236" s="715" t="n">
        <v>36.61718733592384</v>
      </c>
      <c r="J236" s="715" t="n">
        <v>28462305.67096733</v>
      </c>
      <c r="K236" s="715" t="n">
        <v>70.62148615162398</v>
      </c>
      <c r="L236" s="715" t="n">
        <v>2469039.623727462</v>
      </c>
      <c r="M236" s="715" t="n">
        <v>7.982322140223692</v>
      </c>
      <c r="N236" s="715" t="n">
        <v>30931345.29469479</v>
      </c>
      <c r="O236" s="715" t="n">
        <v>76.74773781972904</v>
      </c>
      <c r="P236" s="715" t="n">
        <v>9371269.705305211</v>
      </c>
      <c r="Q236" s="715" t="n">
        <v>23.25226218027096</v>
      </c>
      <c r="R236" s="715" t="n">
        <v>390980.8345922413</v>
      </c>
      <c r="S236" s="715" t="n">
        <v>25.31716546467313</v>
      </c>
      <c r="T236" s="715" t="n">
        <v>194067.7587841529</v>
      </c>
      <c r="U236" s="715" t="n">
        <v>33.17122047318527</v>
      </c>
      <c r="V236" s="715" t="n">
        <v>585048.5933763941</v>
      </c>
      <c r="W236" s="715" t="n">
        <v>37.88362685048698</v>
      </c>
      <c r="X236" s="715" t="n">
        <v>959282.4066236061</v>
      </c>
      <c r="Y236" s="715" t="n">
        <v>62.11637314951302</v>
      </c>
      <c r="Z236" s="715" t="n">
        <v>3381327.157592011</v>
      </c>
      <c r="AA236" s="715" t="n">
        <v>58.63204706603713</v>
      </c>
      <c r="AB236" s="715" t="n">
        <v>726496.3734106428</v>
      </c>
      <c r="AC236" s="715" t="n">
        <v>17.68567631806999</v>
      </c>
      <c r="AD236" s="715" t="n">
        <v>4107823.531002653</v>
      </c>
      <c r="AE236" s="715" t="n">
        <v>71.22945854793956</v>
      </c>
      <c r="AF236" s="715" t="n">
        <v>1659205.468997348</v>
      </c>
      <c r="AG236" s="715" t="n">
        <v>28.77054145206044</v>
      </c>
      <c r="AH236" s="715" t="n">
        <v>6464511.599635467</v>
      </c>
      <c r="AI236" s="715" t="n">
        <v>78.44855503148636</v>
      </c>
      <c r="AJ236" s="715" t="n">
        <v>531520.9431415275</v>
      </c>
      <c r="AK236" s="715" t="n">
        <v>7.597462417328127</v>
      </c>
      <c r="AL236" s="715" t="n">
        <v>6996032.542776994</v>
      </c>
      <c r="AM236" s="715" t="n">
        <v>84.89870200945404</v>
      </c>
      <c r="AN236" s="715" t="n">
        <v>1244414.457223007</v>
      </c>
      <c r="AO236" s="715" t="n">
        <v>15.10129799054596</v>
      </c>
      <c r="AP236" s="715" t="n">
        <v>10880596.31901442</v>
      </c>
      <c r="AQ236" s="715" t="n">
        <v>80.93695698045538</v>
      </c>
      <c r="AR236" s="715" t="n">
        <v>638021.9050094225</v>
      </c>
      <c r="AS236" s="715" t="n">
        <v>5.53904897792975</v>
      </c>
      <c r="AT236" s="715" t="n">
        <v>11518618.22402384</v>
      </c>
      <c r="AU236" s="715" t="n">
        <v>85.68297916198719</v>
      </c>
      <c r="AV236" s="715" t="n">
        <v>1924679.77597616</v>
      </c>
      <c r="AW236" s="715" t="n">
        <v>14.31702083801281</v>
      </c>
      <c r="AX236" s="715" t="n">
        <v>7344889.760133196</v>
      </c>
      <c r="AY236" s="715" t="n">
        <v>64.95585464999098</v>
      </c>
      <c r="AZ236" s="715" t="n">
        <v>378932.6433817163</v>
      </c>
      <c r="BA236" s="715" t="n">
        <v>4.906024809804973</v>
      </c>
      <c r="BB236" s="715" t="n">
        <v>7723822.403514911</v>
      </c>
      <c r="BC236" s="715" t="n">
        <v>68.30701368837977</v>
      </c>
      <c r="BD236" s="715" t="n">
        <v>3583687.59648509</v>
      </c>
      <c r="BE236" s="715" t="n">
        <v>31.69298631162023</v>
      </c>
      <c r="BF236" s="715" t="n">
        <v>862920.2592571264</v>
      </c>
      <c r="BG236" s="715" t="n">
        <v>8.725704521729329</v>
      </c>
      <c r="BH236" s="715" t="n">
        <v>18848.45496372032</v>
      </c>
      <c r="BI236" s="715" t="n">
        <v>2.137573567732587</v>
      </c>
      <c r="BJ236" s="715" t="n">
        <v>881768.7142208468</v>
      </c>
      <c r="BK236" s="715" t="n">
        <v>8.91629692808462</v>
      </c>
      <c r="BL236" s="715" t="n">
        <v>9007636.285779152</v>
      </c>
      <c r="BM236" s="715" t="n">
        <v>91.08370307191538</v>
      </c>
    </row>
    <row r="237">
      <c r="A237" s="715" t="inlineStr">
        <is>
          <t>Jun-Aug 2010</t>
        </is>
      </c>
      <c r="B237" s="715" t="n">
        <v>29339442.91369782</v>
      </c>
      <c r="C237" s="715" t="n">
        <v>58.40965702706765</v>
      </c>
      <c r="D237" s="715" t="n">
        <v>2475873.813955332</v>
      </c>
      <c r="E237" s="715" t="n">
        <v>7.78201843831829</v>
      </c>
      <c r="F237" s="715" t="n">
        <v>31815316.72765316</v>
      </c>
      <c r="G237" s="715" t="n">
        <v>63.33868518690063</v>
      </c>
      <c r="H237" s="715" t="n">
        <v>18415149.27234685</v>
      </c>
      <c r="I237" s="715" t="n">
        <v>36.66131481309937</v>
      </c>
      <c r="J237" s="715" t="n">
        <v>28484425.8949025</v>
      </c>
      <c r="K237" s="715" t="n">
        <v>70.6385936803868</v>
      </c>
      <c r="L237" s="715" t="n">
        <v>2456276.543685385</v>
      </c>
      <c r="M237" s="715" t="n">
        <v>7.938657981539633</v>
      </c>
      <c r="N237" s="715" t="n">
        <v>30940702.43858789</v>
      </c>
      <c r="O237" s="715" t="n">
        <v>76.72991956409042</v>
      </c>
      <c r="P237" s="715" t="n">
        <v>9383466.561412118</v>
      </c>
      <c r="Q237" s="715" t="n">
        <v>23.27008043590958</v>
      </c>
      <c r="R237" s="715" t="n">
        <v>388944.9815572445</v>
      </c>
      <c r="S237" s="715" t="n">
        <v>25.20361645667666</v>
      </c>
      <c r="T237" s="715" t="n">
        <v>188676.6678047165</v>
      </c>
      <c r="U237" s="715" t="n">
        <v>32.66440376899448</v>
      </c>
      <c r="V237" s="715" t="n">
        <v>577621.6493619611</v>
      </c>
      <c r="W237" s="715" t="n">
        <v>37.42985562972018</v>
      </c>
      <c r="X237" s="715" t="n">
        <v>965589.3506380389</v>
      </c>
      <c r="Y237" s="715" t="n">
        <v>62.57014437027982</v>
      </c>
      <c r="Z237" s="715" t="n">
        <v>3378757.502701438</v>
      </c>
      <c r="AA237" s="715" t="n">
        <v>58.52440876320749</v>
      </c>
      <c r="AB237" s="715" t="n">
        <v>740713.199778372</v>
      </c>
      <c r="AC237" s="715" t="n">
        <v>17.98078571920617</v>
      </c>
      <c r="AD237" s="715" t="n">
        <v>4119470.70247981</v>
      </c>
      <c r="AE237" s="715" t="n">
        <v>71.35451037466468</v>
      </c>
      <c r="AF237" s="715" t="n">
        <v>1653774.29752019</v>
      </c>
      <c r="AG237" s="715" t="n">
        <v>28.64548962533532</v>
      </c>
      <c r="AH237" s="715" t="n">
        <v>6473152.991379816</v>
      </c>
      <c r="AI237" s="715" t="n">
        <v>78.44025953114866</v>
      </c>
      <c r="AJ237" s="715" t="n">
        <v>511961.5107224389</v>
      </c>
      <c r="AK237" s="715" t="n">
        <v>7.329321667788807</v>
      </c>
      <c r="AL237" s="715" t="n">
        <v>6985114.502102256</v>
      </c>
      <c r="AM237" s="715" t="n">
        <v>84.64409772630724</v>
      </c>
      <c r="AN237" s="715" t="n">
        <v>1267220.497897745</v>
      </c>
      <c r="AO237" s="715" t="n">
        <v>15.35590227369276</v>
      </c>
      <c r="AP237" s="715" t="n">
        <v>10888782.84823617</v>
      </c>
      <c r="AQ237" s="715" t="n">
        <v>81.04692812869168</v>
      </c>
      <c r="AR237" s="715" t="n">
        <v>641285.3265228572</v>
      </c>
      <c r="AS237" s="715" t="n">
        <v>5.561851992572973</v>
      </c>
      <c r="AT237" s="715" t="n">
        <v>11530068.17475903</v>
      </c>
      <c r="AU237" s="715" t="n">
        <v>85.82011595813779</v>
      </c>
      <c r="AV237" s="715" t="n">
        <v>1905089.825240975</v>
      </c>
      <c r="AW237" s="715" t="n">
        <v>14.17988404186221</v>
      </c>
      <c r="AX237" s="715" t="n">
        <v>7354787.57102783</v>
      </c>
      <c r="AY237" s="715" t="n">
        <v>64.97035897736819</v>
      </c>
      <c r="AZ237" s="715" t="n">
        <v>373639.8388570005</v>
      </c>
      <c r="BA237" s="715" t="n">
        <v>4.834616656670759</v>
      </c>
      <c r="BB237" s="715" t="n">
        <v>7728427.409884831</v>
      </c>
      <c r="BC237" s="715" t="n">
        <v>68.27100012088839</v>
      </c>
      <c r="BD237" s="715" t="n">
        <v>3591792.59011517</v>
      </c>
      <c r="BE237" s="715" t="n">
        <v>31.72899987911161</v>
      </c>
      <c r="BF237" s="715" t="n">
        <v>855017.0187953266</v>
      </c>
      <c r="BG237" s="715" t="n">
        <v>8.631045675244005</v>
      </c>
      <c r="BH237" s="715" t="n">
        <v>19597.27026994749</v>
      </c>
      <c r="BI237" s="715" t="n">
        <v>2.240675748722521</v>
      </c>
      <c r="BJ237" s="715" t="n">
        <v>874614.2890652742</v>
      </c>
      <c r="BK237" s="715" t="n">
        <v>8.828872070616034</v>
      </c>
      <c r="BL237" s="715" t="n">
        <v>9031682.710934728</v>
      </c>
      <c r="BM237" s="715" t="n">
        <v>91.17112792938397</v>
      </c>
    </row>
    <row r="238">
      <c r="A238" s="715" t="inlineStr">
        <is>
          <t>Jul-Sep 2010</t>
        </is>
      </c>
      <c r="B238" s="715" t="n">
        <v>29385322.42807163</v>
      </c>
      <c r="C238" s="715" t="n">
        <v>58.45704269746587</v>
      </c>
      <c r="D238" s="715" t="n">
        <v>2470289.915312855</v>
      </c>
      <c r="E238" s="715" t="n">
        <v>7.754645833470739</v>
      </c>
      <c r="F238" s="715" t="n">
        <v>31855612.34338448</v>
      </c>
      <c r="G238" s="715" t="n">
        <v>63.37125942617573</v>
      </c>
      <c r="H238" s="715" t="n">
        <v>18412620.65661552</v>
      </c>
      <c r="I238" s="715" t="n">
        <v>36.62874057382427</v>
      </c>
      <c r="J238" s="715" t="n">
        <v>28526213.65012947</v>
      </c>
      <c r="K238" s="715" t="n">
        <v>70.7053995562033</v>
      </c>
      <c r="L238" s="715" t="n">
        <v>2451146.513402662</v>
      </c>
      <c r="M238" s="715" t="n">
        <v>7.912703020731431</v>
      </c>
      <c r="N238" s="715" t="n">
        <v>30977360.16353213</v>
      </c>
      <c r="O238" s="715" t="n">
        <v>76.78083935086191</v>
      </c>
      <c r="P238" s="715" t="n">
        <v>9367809.83646787</v>
      </c>
      <c r="Q238" s="715" t="n">
        <v>23.21916064913809</v>
      </c>
      <c r="R238" s="715" t="n">
        <v>379765.5846322214</v>
      </c>
      <c r="S238" s="715" t="n">
        <v>24.62594639073476</v>
      </c>
      <c r="T238" s="715" t="n">
        <v>195911.8694300453</v>
      </c>
      <c r="U238" s="715" t="n">
        <v>34.03153415990042</v>
      </c>
      <c r="V238" s="715" t="n">
        <v>575677.4540622667</v>
      </c>
      <c r="W238" s="715" t="n">
        <v>37.32987583859444</v>
      </c>
      <c r="X238" s="715" t="n">
        <v>966458.5459377335</v>
      </c>
      <c r="Y238" s="715" t="n">
        <v>62.67012416140556</v>
      </c>
      <c r="Z238" s="715" t="n">
        <v>3405980.239873625</v>
      </c>
      <c r="AA238" s="715" t="n">
        <v>58.93316237899685</v>
      </c>
      <c r="AB238" s="715" t="n">
        <v>710934.0661904025</v>
      </c>
      <c r="AC238" s="715" t="n">
        <v>17.26861463070118</v>
      </c>
      <c r="AD238" s="715" t="n">
        <v>4116914.306064028</v>
      </c>
      <c r="AE238" s="715" t="n">
        <v>71.23434729870561</v>
      </c>
      <c r="AF238" s="715" t="n">
        <v>1662480.693935972</v>
      </c>
      <c r="AG238" s="715" t="n">
        <v>28.76565270129439</v>
      </c>
      <c r="AH238" s="715" t="n">
        <v>6487091.054956703</v>
      </c>
      <c r="AI238" s="715" t="n">
        <v>78.49774172362871</v>
      </c>
      <c r="AJ238" s="715" t="n">
        <v>518304.3656800671</v>
      </c>
      <c r="AK238" s="715" t="n">
        <v>7.398645394851312</v>
      </c>
      <c r="AL238" s="715" t="n">
        <v>7005395.42063677</v>
      </c>
      <c r="AM238" s="715" t="n">
        <v>84.7695393424236</v>
      </c>
      <c r="AN238" s="715" t="n">
        <v>1258652.57936323</v>
      </c>
      <c r="AO238" s="715" t="n">
        <v>15.2304606575764</v>
      </c>
      <c r="AP238" s="715" t="n">
        <v>10874069.55929459</v>
      </c>
      <c r="AQ238" s="715" t="n">
        <v>80.98826771936288</v>
      </c>
      <c r="AR238" s="715" t="n">
        <v>646021.4441383278</v>
      </c>
      <c r="AS238" s="715" t="n">
        <v>5.607780736678358</v>
      </c>
      <c r="AT238" s="715" t="n">
        <v>11520091.00343292</v>
      </c>
      <c r="AU238" s="715" t="n">
        <v>85.79972835836564</v>
      </c>
      <c r="AV238" s="715" t="n">
        <v>1906630.996567081</v>
      </c>
      <c r="AW238" s="715" t="n">
        <v>14.20027164163436</v>
      </c>
      <c r="AX238" s="715" t="n">
        <v>7379307.211372329</v>
      </c>
      <c r="AY238" s="715" t="n">
        <v>65.11420198514894</v>
      </c>
      <c r="AZ238" s="715" t="n">
        <v>379974.7679638196</v>
      </c>
      <c r="BA238" s="715" t="n">
        <v>4.897035176395647</v>
      </c>
      <c r="BB238" s="715" t="n">
        <v>7759281.979336148</v>
      </c>
      <c r="BC238" s="715" t="n">
        <v>68.46705789448505</v>
      </c>
      <c r="BD238" s="715" t="n">
        <v>3573587.020663852</v>
      </c>
      <c r="BE238" s="715" t="n">
        <v>31.53294210551495</v>
      </c>
      <c r="BF238" s="715" t="n">
        <v>859108.7779421541</v>
      </c>
      <c r="BG238" s="715" t="n">
        <v>8.657697506729063</v>
      </c>
      <c r="BH238" s="715" t="n">
        <v>19143.40191019255</v>
      </c>
      <c r="BI238" s="715" t="n">
        <v>2.17971584350761</v>
      </c>
      <c r="BJ238" s="715" t="n">
        <v>878252.1798523465</v>
      </c>
      <c r="BK238" s="715" t="n">
        <v>8.850615781158968</v>
      </c>
      <c r="BL238" s="715" t="n">
        <v>9044810.820147652</v>
      </c>
      <c r="BM238" s="715" t="n">
        <v>91.14938421884104</v>
      </c>
    </row>
    <row r="239">
      <c r="A239" s="715" t="inlineStr">
        <is>
          <t>Aug-Oct 2010</t>
        </is>
      </c>
      <c r="B239" s="715" t="n">
        <v>29307905.83487842</v>
      </c>
      <c r="C239" s="715" t="n">
        <v>58.25856316937465</v>
      </c>
      <c r="D239" s="715" t="n">
        <v>2512940.235747492</v>
      </c>
      <c r="E239" s="715" t="n">
        <v>7.89715091223551</v>
      </c>
      <c r="F239" s="715" t="n">
        <v>31820846.07062592</v>
      </c>
      <c r="G239" s="715" t="n">
        <v>63.25381217454009</v>
      </c>
      <c r="H239" s="715" t="n">
        <v>18485759.92937409</v>
      </c>
      <c r="I239" s="715" t="n">
        <v>36.74618782545991</v>
      </c>
      <c r="J239" s="715" t="n">
        <v>28454649.18574023</v>
      </c>
      <c r="K239" s="715" t="n">
        <v>70.49040918716814</v>
      </c>
      <c r="L239" s="715" t="n">
        <v>2494895.144852581</v>
      </c>
      <c r="M239" s="715" t="n">
        <v>8.061169231452766</v>
      </c>
      <c r="N239" s="715" t="n">
        <v>30949544.33059281</v>
      </c>
      <c r="O239" s="715" t="n">
        <v>76.67098721825738</v>
      </c>
      <c r="P239" s="715" t="n">
        <v>9417151.669407189</v>
      </c>
      <c r="Q239" s="715" t="n">
        <v>23.32901278174262</v>
      </c>
      <c r="R239" s="715" t="n">
        <v>376017.4329655586</v>
      </c>
      <c r="S239" s="715" t="n">
        <v>24.40057085380249</v>
      </c>
      <c r="T239" s="715" t="n">
        <v>213065.5405080226</v>
      </c>
      <c r="U239" s="715" t="n">
        <v>36.1690203421875</v>
      </c>
      <c r="V239" s="715" t="n">
        <v>589082.9734735811</v>
      </c>
      <c r="W239" s="715" t="n">
        <v>38.226846876877</v>
      </c>
      <c r="X239" s="715" t="n">
        <v>951936.0265264189</v>
      </c>
      <c r="Y239" s="715" t="n">
        <v>61.773153123123</v>
      </c>
      <c r="Z239" s="715" t="n">
        <v>3367712.879918098</v>
      </c>
      <c r="AA239" s="715" t="n">
        <v>58.20783871179111</v>
      </c>
      <c r="AB239" s="715" t="n">
        <v>735152.1438331197</v>
      </c>
      <c r="AC239" s="715" t="n">
        <v>17.91801922747573</v>
      </c>
      <c r="AD239" s="715" t="n">
        <v>4102865.023751217</v>
      </c>
      <c r="AE239" s="715" t="n">
        <v>70.91427151728205</v>
      </c>
      <c r="AF239" s="715" t="n">
        <v>1682803.976248783</v>
      </c>
      <c r="AG239" s="715" t="n">
        <v>29.08572848271795</v>
      </c>
      <c r="AH239" s="715" t="n">
        <v>6490269.839706397</v>
      </c>
      <c r="AI239" s="715" t="n">
        <v>78.42485265690175</v>
      </c>
      <c r="AJ239" s="715" t="n">
        <v>523060.6771263799</v>
      </c>
      <c r="AK239" s="715" t="n">
        <v>7.458092497864969</v>
      </c>
      <c r="AL239" s="715" t="n">
        <v>7013330.516832777</v>
      </c>
      <c r="AM239" s="715" t="n">
        <v>84.74523032183275</v>
      </c>
      <c r="AN239" s="715" t="n">
        <v>1262451.483167223</v>
      </c>
      <c r="AO239" s="715" t="n">
        <v>15.25476967816725</v>
      </c>
      <c r="AP239" s="715" t="n">
        <v>10862685.84353991</v>
      </c>
      <c r="AQ239" s="715" t="n">
        <v>80.95478163889705</v>
      </c>
      <c r="AR239" s="715" t="n">
        <v>643037.2881377416</v>
      </c>
      <c r="AS239" s="715" t="n">
        <v>5.588847226536556</v>
      </c>
      <c r="AT239" s="715" t="n">
        <v>11505723.13167766</v>
      </c>
      <c r="AU239" s="715" t="n">
        <v>85.74705345791665</v>
      </c>
      <c r="AV239" s="715" t="n">
        <v>1912490.868322345</v>
      </c>
      <c r="AW239" s="715" t="n">
        <v>14.25294654208335</v>
      </c>
      <c r="AX239" s="715" t="n">
        <v>7357963.189610263</v>
      </c>
      <c r="AY239" s="715" t="n">
        <v>64.85065580408573</v>
      </c>
      <c r="AZ239" s="715" t="n">
        <v>380579.4952473177</v>
      </c>
      <c r="BA239" s="715" t="n">
        <v>4.917973716059199</v>
      </c>
      <c r="BB239" s="715" t="n">
        <v>7738542.684857581</v>
      </c>
      <c r="BC239" s="715" t="n">
        <v>68.20495769665659</v>
      </c>
      <c r="BD239" s="715" t="n">
        <v>3607469.315142418</v>
      </c>
      <c r="BE239" s="715" t="n">
        <v>31.79504230334341</v>
      </c>
      <c r="BF239" s="715" t="n">
        <v>853256.64913819</v>
      </c>
      <c r="BG239" s="715" t="n">
        <v>8.584148640563043</v>
      </c>
      <c r="BH239" s="715" t="n">
        <v>18045.09089491102</v>
      </c>
      <c r="BI239" s="715" t="n">
        <v>2.071049564784007</v>
      </c>
      <c r="BJ239" s="715" t="n">
        <v>871301.7400331011</v>
      </c>
      <c r="BK239" s="715" t="n">
        <v>8.765690434149816</v>
      </c>
      <c r="BL239" s="715" t="n">
        <v>9068608.259966899</v>
      </c>
      <c r="BM239" s="715" t="n">
        <v>91.23430956585018</v>
      </c>
    </row>
    <row r="240">
      <c r="A240" s="715" t="inlineStr">
        <is>
          <t>Sep-Nov 2010</t>
        </is>
      </c>
      <c r="B240" s="715" t="n">
        <v>29283658.21792509</v>
      </c>
      <c r="C240" s="715" t="n">
        <v>58.16665058661346</v>
      </c>
      <c r="D240" s="715" t="n">
        <v>2501869.620513333</v>
      </c>
      <c r="E240" s="715" t="n">
        <v>7.871096661442908</v>
      </c>
      <c r="F240" s="715" t="n">
        <v>31785527.83843843</v>
      </c>
      <c r="G240" s="715" t="n">
        <v>63.13615866332579</v>
      </c>
      <c r="H240" s="715" t="n">
        <v>18558884.16156157</v>
      </c>
      <c r="I240" s="715" t="n">
        <v>36.86384133667421</v>
      </c>
      <c r="J240" s="715" t="n">
        <v>28408296.52103635</v>
      </c>
      <c r="K240" s="715" t="n">
        <v>70.33870207789259</v>
      </c>
      <c r="L240" s="715" t="n">
        <v>2481177.26676156</v>
      </c>
      <c r="M240" s="715" t="n">
        <v>8.032436174881314</v>
      </c>
      <c r="N240" s="715" t="n">
        <v>30889473.78779791</v>
      </c>
      <c r="O240" s="715" t="n">
        <v>76.48207601937294</v>
      </c>
      <c r="P240" s="715" t="n">
        <v>9498386.212202087</v>
      </c>
      <c r="Q240" s="715" t="n">
        <v>23.51792398062706</v>
      </c>
      <c r="R240" s="715" t="n">
        <v>356766.7419803989</v>
      </c>
      <c r="S240" s="715" t="n">
        <v>23.16757418992941</v>
      </c>
      <c r="T240" s="715" t="n">
        <v>208299.4549595391</v>
      </c>
      <c r="U240" s="715" t="n">
        <v>36.86284121888105</v>
      </c>
      <c r="V240" s="715" t="n">
        <v>565066.196939938</v>
      </c>
      <c r="W240" s="715" t="n">
        <v>36.69403982882047</v>
      </c>
      <c r="X240" s="715" t="n">
        <v>974873.8030600618</v>
      </c>
      <c r="Y240" s="715" t="n">
        <v>63.30596017117953</v>
      </c>
      <c r="Z240" s="715" t="n">
        <v>3320056.151980633</v>
      </c>
      <c r="AA240" s="715" t="n">
        <v>57.32243083709246</v>
      </c>
      <c r="AB240" s="715" t="n">
        <v>737918.0643935825</v>
      </c>
      <c r="AC240" s="715" t="n">
        <v>18.18439509585917</v>
      </c>
      <c r="AD240" s="715" t="n">
        <v>4057974.216374216</v>
      </c>
      <c r="AE240" s="715" t="n">
        <v>70.06295547683627</v>
      </c>
      <c r="AF240" s="715" t="n">
        <v>1733922.783625784</v>
      </c>
      <c r="AG240" s="715" t="n">
        <v>29.93704452316373</v>
      </c>
      <c r="AH240" s="715" t="n">
        <v>6530456.560205195</v>
      </c>
      <c r="AI240" s="715" t="n">
        <v>78.80015614378267</v>
      </c>
      <c r="AJ240" s="715" t="n">
        <v>525307.8550408388</v>
      </c>
      <c r="AK240" s="715" t="n">
        <v>7.445087790994809</v>
      </c>
      <c r="AL240" s="715" t="n">
        <v>7055764.415246034</v>
      </c>
      <c r="AM240" s="715" t="n">
        <v>85.13881571821723</v>
      </c>
      <c r="AN240" s="715" t="n">
        <v>1231600.584753966</v>
      </c>
      <c r="AO240" s="715" t="n">
        <v>14.86118428178277</v>
      </c>
      <c r="AP240" s="715" t="n">
        <v>10849585.27575141</v>
      </c>
      <c r="AQ240" s="715" t="n">
        <v>80.90946969870335</v>
      </c>
      <c r="AR240" s="715" t="n">
        <v>640697.5459890706</v>
      </c>
      <c r="AS240" s="715" t="n">
        <v>5.575994568008564</v>
      </c>
      <c r="AT240" s="715" t="n">
        <v>11490282.82174048</v>
      </c>
      <c r="AU240" s="715" t="n">
        <v>85.68739414150156</v>
      </c>
      <c r="AV240" s="715" t="n">
        <v>1919254.178259516</v>
      </c>
      <c r="AW240" s="715" t="n">
        <v>14.31260585849844</v>
      </c>
      <c r="AX240" s="715" t="n">
        <v>7351431.791118711</v>
      </c>
      <c r="AY240" s="715" t="n">
        <v>64.71831571403025</v>
      </c>
      <c r="AZ240" s="715" t="n">
        <v>368954.3463785295</v>
      </c>
      <c r="BA240" s="715" t="n">
        <v>4.77896234472717</v>
      </c>
      <c r="BB240" s="715" t="n">
        <v>7720386.137497241</v>
      </c>
      <c r="BC240" s="715" t="n">
        <v>67.96640459677505</v>
      </c>
      <c r="BD240" s="715" t="n">
        <v>3638734.862502759</v>
      </c>
      <c r="BE240" s="715" t="n">
        <v>32.03359540322495</v>
      </c>
      <c r="BF240" s="715" t="n">
        <v>875361.6968887448</v>
      </c>
      <c r="BG240" s="715" t="n">
        <v>8.791815649521489</v>
      </c>
      <c r="BH240" s="715" t="n">
        <v>20692.35375177272</v>
      </c>
      <c r="BI240" s="715" t="n">
        <v>2.309275175641627</v>
      </c>
      <c r="BJ240" s="715" t="n">
        <v>896054.0506405174</v>
      </c>
      <c r="BK240" s="715" t="n">
        <v>8.999642151625556</v>
      </c>
      <c r="BL240" s="715" t="n">
        <v>9060497.949359482</v>
      </c>
      <c r="BM240" s="715" t="n">
        <v>91.00035784837445</v>
      </c>
    </row>
    <row r="241">
      <c r="A241" s="715" t="inlineStr">
        <is>
          <t>Oct-Dec 2010</t>
        </is>
      </c>
      <c r="B241" s="715" t="n">
        <v>29324410.55529442</v>
      </c>
      <c r="C241" s="715" t="n">
        <v>58.20295620055536</v>
      </c>
      <c r="D241" s="715" t="n">
        <v>2502647.035496386</v>
      </c>
      <c r="E241" s="715" t="n">
        <v>7.863268630338387</v>
      </c>
      <c r="F241" s="715" t="n">
        <v>31827057.5907908</v>
      </c>
      <c r="G241" s="715" t="n">
        <v>63.17019861171261</v>
      </c>
      <c r="H241" s="715" t="n">
        <v>18555968.4092092</v>
      </c>
      <c r="I241" s="715" t="n">
        <v>36.82980138828739</v>
      </c>
      <c r="J241" s="715" t="n">
        <v>28444152.40962034</v>
      </c>
      <c r="K241" s="715" t="n">
        <v>70.38984940855012</v>
      </c>
      <c r="L241" s="715" t="n">
        <v>2481887.470913949</v>
      </c>
      <c r="M241" s="715" t="n">
        <v>8.025235304944808</v>
      </c>
      <c r="N241" s="715" t="n">
        <v>30926039.8805343</v>
      </c>
      <c r="O241" s="715" t="n">
        <v>76.5316982782501</v>
      </c>
      <c r="P241" s="715" t="n">
        <v>9483412.119465707</v>
      </c>
      <c r="Q241" s="715" t="n">
        <v>23.4683017217499</v>
      </c>
      <c r="R241" s="715" t="n">
        <v>358110.289916112</v>
      </c>
      <c r="S241" s="715" t="n">
        <v>23.27115674120319</v>
      </c>
      <c r="T241" s="715" t="n">
        <v>214558.0885352491</v>
      </c>
      <c r="U241" s="715" t="n">
        <v>37.46637611028358</v>
      </c>
      <c r="V241" s="715" t="n">
        <v>572668.3784513611</v>
      </c>
      <c r="W241" s="715" t="n">
        <v>37.21383040625302</v>
      </c>
      <c r="X241" s="715" t="n">
        <v>966190.621548639</v>
      </c>
      <c r="Y241" s="715" t="n">
        <v>62.78616959374698</v>
      </c>
      <c r="Z241" s="715" t="n">
        <v>3344602.231919691</v>
      </c>
      <c r="AA241" s="715" t="n">
        <v>57.68290037417615</v>
      </c>
      <c r="AB241" s="715" t="n">
        <v>745004.7875183069</v>
      </c>
      <c r="AC241" s="715" t="n">
        <v>18.21702632984738</v>
      </c>
      <c r="AD241" s="715" t="n">
        <v>4089607.019437998</v>
      </c>
      <c r="AE241" s="715" t="n">
        <v>70.53167399711219</v>
      </c>
      <c r="AF241" s="715" t="n">
        <v>1708648.980562002</v>
      </c>
      <c r="AG241" s="715" t="n">
        <v>29.46832600288781</v>
      </c>
      <c r="AH241" s="715" t="n">
        <v>6531628.577761736</v>
      </c>
      <c r="AI241" s="715" t="n">
        <v>78.70385950106406</v>
      </c>
      <c r="AJ241" s="715" t="n">
        <v>519513.1442427103</v>
      </c>
      <c r="AK241" s="715" t="n">
        <v>7.367787582845902</v>
      </c>
      <c r="AL241" s="715" t="n">
        <v>7051141.722004446</v>
      </c>
      <c r="AM241" s="715" t="n">
        <v>84.96381274651417</v>
      </c>
      <c r="AN241" s="715" t="n">
        <v>1247852.277995554</v>
      </c>
      <c r="AO241" s="715" t="n">
        <v>15.03618725348583</v>
      </c>
      <c r="AP241" s="715" t="n">
        <v>10853556.89145926</v>
      </c>
      <c r="AQ241" s="715" t="n">
        <v>80.98806859492839</v>
      </c>
      <c r="AR241" s="715" t="n">
        <v>632637.8302654852</v>
      </c>
      <c r="AS241" s="715" t="n">
        <v>5.507810424534486</v>
      </c>
      <c r="AT241" s="715" t="n">
        <v>11486194.72172474</v>
      </c>
      <c r="AU241" s="715" t="n">
        <v>85.70874371605906</v>
      </c>
      <c r="AV241" s="715" t="n">
        <v>1915232.27827526</v>
      </c>
      <c r="AW241" s="715" t="n">
        <v>14.29125628394094</v>
      </c>
      <c r="AX241" s="715" t="n">
        <v>7356254.418563552</v>
      </c>
      <c r="AY241" s="715" t="n">
        <v>64.68790675699286</v>
      </c>
      <c r="AZ241" s="715" t="n">
        <v>370173.6203521981</v>
      </c>
      <c r="BA241" s="715" t="n">
        <v>4.791005863094075</v>
      </c>
      <c r="BB241" s="715" t="n">
        <v>7726428.038915751</v>
      </c>
      <c r="BC241" s="715" t="n">
        <v>67.94306288329733</v>
      </c>
      <c r="BD241" s="715" t="n">
        <v>3645487.961084251</v>
      </c>
      <c r="BE241" s="715" t="n">
        <v>32.05693711670267</v>
      </c>
      <c r="BF241" s="715" t="n">
        <v>880258.1456740699</v>
      </c>
      <c r="BG241" s="715" t="n">
        <v>8.825904792746009</v>
      </c>
      <c r="BH241" s="715" t="n">
        <v>20759.56458243632</v>
      </c>
      <c r="BI241" s="715" t="n">
        <v>2.304012934055023</v>
      </c>
      <c r="BJ241" s="715" t="n">
        <v>901017.7102565062</v>
      </c>
      <c r="BK241" s="715" t="n">
        <v>9.034050484375072</v>
      </c>
      <c r="BL241" s="715" t="n">
        <v>9072556.289743494</v>
      </c>
      <c r="BM241" s="715" t="n">
        <v>90.96594951562493</v>
      </c>
    </row>
    <row r="242">
      <c r="A242" s="715" t="inlineStr">
        <is>
          <t>Nov-Jan 2011</t>
        </is>
      </c>
      <c r="B242" s="715" t="n">
        <v>29391159.37853779</v>
      </c>
      <c r="C242" s="715" t="n">
        <v>58.2924280260957</v>
      </c>
      <c r="D242" s="715" t="n">
        <v>2524049.81790235</v>
      </c>
      <c r="E242" s="715" t="n">
        <v>7.908611227852726</v>
      </c>
      <c r="F242" s="715" t="n">
        <v>31915209.19644014</v>
      </c>
      <c r="G242" s="715" t="n">
        <v>63.29845689516418</v>
      </c>
      <c r="H242" s="715" t="n">
        <v>18504991.80355987</v>
      </c>
      <c r="I242" s="715" t="n">
        <v>36.70154310483582</v>
      </c>
      <c r="J242" s="715" t="n">
        <v>28490509.32606182</v>
      </c>
      <c r="K242" s="715" t="n">
        <v>70.46886514397892</v>
      </c>
      <c r="L242" s="715" t="n">
        <v>2503257.027630096</v>
      </c>
      <c r="M242" s="715" t="n">
        <v>8.076646765235468</v>
      </c>
      <c r="N242" s="715" t="n">
        <v>30993766.35369191</v>
      </c>
      <c r="O242" s="715" t="n">
        <v>76.66045968102071</v>
      </c>
      <c r="P242" s="715" t="n">
        <v>9436158.646308091</v>
      </c>
      <c r="Q242" s="715" t="n">
        <v>23.33954031897929</v>
      </c>
      <c r="R242" s="715" t="n">
        <v>366759.629597963</v>
      </c>
      <c r="S242" s="715" t="n">
        <v>23.85084102314742</v>
      </c>
      <c r="T242" s="715" t="n">
        <v>217439.2344882182</v>
      </c>
      <c r="U242" s="715" t="n">
        <v>37.22007142693477</v>
      </c>
      <c r="V242" s="715" t="n">
        <v>584198.8640861812</v>
      </c>
      <c r="W242" s="715" t="n">
        <v>37.99118852992811</v>
      </c>
      <c r="X242" s="715" t="n">
        <v>953523.1359138188</v>
      </c>
      <c r="Y242" s="715" t="n">
        <v>62.00881147007189</v>
      </c>
      <c r="Z242" s="715" t="n">
        <v>3356857.0658644</v>
      </c>
      <c r="AA242" s="715" t="n">
        <v>57.83379966780588</v>
      </c>
      <c r="AB242" s="715" t="n">
        <v>751125.2422920722</v>
      </c>
      <c r="AC242" s="715" t="n">
        <v>18.28452962907604</v>
      </c>
      <c r="AD242" s="715" t="n">
        <v>4107982.308156473</v>
      </c>
      <c r="AE242" s="715" t="n">
        <v>70.77460290601758</v>
      </c>
      <c r="AF242" s="715" t="n">
        <v>1696334.691843528</v>
      </c>
      <c r="AG242" s="715" t="n">
        <v>29.22539709398242</v>
      </c>
      <c r="AH242" s="715" t="n">
        <v>6523918.105992464</v>
      </c>
      <c r="AI242" s="715" t="n">
        <v>78.50338831077171</v>
      </c>
      <c r="AJ242" s="715" t="n">
        <v>534611.97936851</v>
      </c>
      <c r="AK242" s="715" t="n">
        <v>7.57398456765478</v>
      </c>
      <c r="AL242" s="715" t="n">
        <v>7058530.085360974</v>
      </c>
      <c r="AM242" s="715" t="n">
        <v>84.936462903386</v>
      </c>
      <c r="AN242" s="715" t="n">
        <v>1251834.914639026</v>
      </c>
      <c r="AO242" s="715" t="n">
        <v>15.063537096614</v>
      </c>
      <c r="AP242" s="715" t="n">
        <v>10848847.76072396</v>
      </c>
      <c r="AQ242" s="715" t="n">
        <v>81.00562597696968</v>
      </c>
      <c r="AR242" s="715" t="n">
        <v>629958.2665605597</v>
      </c>
      <c r="AS242" s="715" t="n">
        <v>5.488012124807947</v>
      </c>
      <c r="AT242" s="715" t="n">
        <v>11478806.02728452</v>
      </c>
      <c r="AU242" s="715" t="n">
        <v>85.70936639692921</v>
      </c>
      <c r="AV242" s="715" t="n">
        <v>1913902.972715484</v>
      </c>
      <c r="AW242" s="715" t="n">
        <v>14.29063360307079</v>
      </c>
      <c r="AX242" s="715" t="n">
        <v>7394126.763883031</v>
      </c>
      <c r="AY242" s="715" t="n">
        <v>64.94728910660123</v>
      </c>
      <c r="AZ242" s="715" t="n">
        <v>370122.3049207361</v>
      </c>
      <c r="BA242" s="715" t="n">
        <v>4.767007107073145</v>
      </c>
      <c r="BB242" s="715" t="n">
        <v>7764249.068803768</v>
      </c>
      <c r="BC242" s="715" t="n">
        <v>68.19830726061852</v>
      </c>
      <c r="BD242" s="715" t="n">
        <v>3620562.931196232</v>
      </c>
      <c r="BE242" s="715" t="n">
        <v>31.80169273938148</v>
      </c>
      <c r="BF242" s="715" t="n">
        <v>900650.0524759695</v>
      </c>
      <c r="BG242" s="715" t="n">
        <v>9.015266970361674</v>
      </c>
      <c r="BH242" s="715" t="n">
        <v>20792.79027225423</v>
      </c>
      <c r="BI242" s="715" t="n">
        <v>2.256546940040173</v>
      </c>
      <c r="BJ242" s="715" t="n">
        <v>921442.8427482238</v>
      </c>
      <c r="BK242" s="715" t="n">
        <v>9.223397258976867</v>
      </c>
      <c r="BL242" s="715" t="n">
        <v>9068833.157251777</v>
      </c>
      <c r="BM242" s="715" t="n">
        <v>90.77660274102314</v>
      </c>
    </row>
    <row r="243">
      <c r="A243" s="715" t="inlineStr">
        <is>
          <t>Dec-Feb 2011</t>
        </is>
      </c>
      <c r="B243" s="715" t="n">
        <v>29441982.32234783</v>
      </c>
      <c r="C243" s="715" t="n">
        <v>58.34772455003651</v>
      </c>
      <c r="D243" s="715" t="n">
        <v>2491674.454127051</v>
      </c>
      <c r="E243" s="715" t="n">
        <v>7.802659343300253</v>
      </c>
      <c r="F243" s="715" t="n">
        <v>31933656.77647488</v>
      </c>
      <c r="G243" s="715" t="n">
        <v>63.28569146836506</v>
      </c>
      <c r="H243" s="715" t="n">
        <v>18525864.22352513</v>
      </c>
      <c r="I243" s="715" t="n">
        <v>36.71430853163494</v>
      </c>
      <c r="J243" s="715" t="n">
        <v>28553868.2607273</v>
      </c>
      <c r="K243" s="715" t="n">
        <v>70.5863967384833</v>
      </c>
      <c r="L243" s="715" t="n">
        <v>2474157.296347649</v>
      </c>
      <c r="M243" s="715" t="n">
        <v>7.973943723220559</v>
      </c>
      <c r="N243" s="715" t="n">
        <v>31028025.55707495</v>
      </c>
      <c r="O243" s="715" t="n">
        <v>76.70262053410855</v>
      </c>
      <c r="P243" s="715" t="n">
        <v>9424341.442925055</v>
      </c>
      <c r="Q243" s="715" t="n">
        <v>23.29737946589145</v>
      </c>
      <c r="R243" s="715" t="n">
        <v>367827.2479717507</v>
      </c>
      <c r="S243" s="715" t="n">
        <v>23.93729959181732</v>
      </c>
      <c r="T243" s="715" t="n">
        <v>219830.1335854045</v>
      </c>
      <c r="U243" s="715" t="n">
        <v>37.40787412606065</v>
      </c>
      <c r="V243" s="715" t="n">
        <v>587657.3815571552</v>
      </c>
      <c r="W243" s="715" t="n">
        <v>38.24330817589912</v>
      </c>
      <c r="X243" s="715" t="n">
        <v>948970.6184428449</v>
      </c>
      <c r="Y243" s="715" t="n">
        <v>61.75669182410088</v>
      </c>
      <c r="Z243" s="715" t="n">
        <v>3359550.754527875</v>
      </c>
      <c r="AA243" s="715" t="n">
        <v>57.8173535236021</v>
      </c>
      <c r="AB243" s="715" t="n">
        <v>739952.6321022408</v>
      </c>
      <c r="AC243" s="715" t="n">
        <v>18.0498114604681</v>
      </c>
      <c r="AD243" s="715" t="n">
        <v>4099503.386630116</v>
      </c>
      <c r="AE243" s="715" t="n">
        <v>70.55182489996547</v>
      </c>
      <c r="AF243" s="715" t="n">
        <v>1711123.613369884</v>
      </c>
      <c r="AG243" s="715" t="n">
        <v>29.44817510003453</v>
      </c>
      <c r="AH243" s="715" t="n">
        <v>6558683.368172038</v>
      </c>
      <c r="AI243" s="715" t="n">
        <v>78.80689525941492</v>
      </c>
      <c r="AJ243" s="715" t="n">
        <v>517055.3806718891</v>
      </c>
      <c r="AK243" s="715" t="n">
        <v>7.307440240870515</v>
      </c>
      <c r="AL243" s="715" t="n">
        <v>7075738.748843927</v>
      </c>
      <c r="AM243" s="715" t="n">
        <v>85.01965579999322</v>
      </c>
      <c r="AN243" s="715" t="n">
        <v>1246735.251156074</v>
      </c>
      <c r="AO243" s="715" t="n">
        <v>14.98034420000678</v>
      </c>
      <c r="AP243" s="715" t="n">
        <v>10849874.4763013</v>
      </c>
      <c r="AQ243" s="715" t="n">
        <v>81.06231923772525</v>
      </c>
      <c r="AR243" s="715" t="n">
        <v>626038.5112696685</v>
      </c>
      <c r="AS243" s="715" t="n">
        <v>5.455239264603187</v>
      </c>
      <c r="AT243" s="715" t="n">
        <v>11475912.98757097</v>
      </c>
      <c r="AU243" s="715" t="n">
        <v>85.73962069098152</v>
      </c>
      <c r="AV243" s="715" t="n">
        <v>1908696.012429026</v>
      </c>
      <c r="AW243" s="715" t="n">
        <v>14.26037930901848</v>
      </c>
      <c r="AX243" s="715" t="n">
        <v>7417932.413754329</v>
      </c>
      <c r="AY243" s="715" t="n">
        <v>65.08083471058312</v>
      </c>
      <c r="AZ243" s="715" t="n">
        <v>371280.6387184458</v>
      </c>
      <c r="BA243" s="715" t="n">
        <v>4.76660012015692</v>
      </c>
      <c r="BB243" s="715" t="n">
        <v>7789213.052472774</v>
      </c>
      <c r="BC243" s="715" t="n">
        <v>68.33824560783951</v>
      </c>
      <c r="BD243" s="715" t="n">
        <v>3608815.947527226</v>
      </c>
      <c r="BE243" s="715" t="n">
        <v>31.66175439216049</v>
      </c>
      <c r="BF243" s="715" t="n">
        <v>888114.0616205264</v>
      </c>
      <c r="BG243" s="715" t="n">
        <v>8.874791590301561</v>
      </c>
      <c r="BH243" s="715" t="n">
        <v>17517.15777940239</v>
      </c>
      <c r="BI243" s="715" t="n">
        <v>1.934248445080025</v>
      </c>
      <c r="BJ243" s="715" t="n">
        <v>905631.2193999288</v>
      </c>
      <c r="BK243" s="715" t="n">
        <v>9.049837939937056</v>
      </c>
      <c r="BL243" s="715" t="n">
        <v>9101522.780600071</v>
      </c>
      <c r="BM243" s="715" t="n">
        <v>90.95016206006295</v>
      </c>
    </row>
    <row r="244">
      <c r="A244" s="715" t="inlineStr">
        <is>
          <t>Jan-Mar 2011</t>
        </is>
      </c>
      <c r="B244" s="715" t="n">
        <v>29441076.06741219</v>
      </c>
      <c r="C244" s="715" t="n">
        <v>58.30292655223035</v>
      </c>
      <c r="D244" s="715" t="n">
        <v>2483220.803536227</v>
      </c>
      <c r="E244" s="715" t="n">
        <v>7.778466706955086</v>
      </c>
      <c r="F244" s="715" t="n">
        <v>31924296.87094842</v>
      </c>
      <c r="G244" s="715" t="n">
        <v>63.22051311700257</v>
      </c>
      <c r="H244" s="715" t="n">
        <v>18572441.12905159</v>
      </c>
      <c r="I244" s="715" t="n">
        <v>36.77948688299743</v>
      </c>
      <c r="J244" s="715" t="n">
        <v>28552090.53015867</v>
      </c>
      <c r="K244" s="715" t="n">
        <v>70.54614688519727</v>
      </c>
      <c r="L244" s="715" t="n">
        <v>2466225.476797318</v>
      </c>
      <c r="M244" s="715" t="n">
        <v>7.95086837159134</v>
      </c>
      <c r="N244" s="715" t="n">
        <v>31018316.00695599</v>
      </c>
      <c r="O244" s="715" t="n">
        <v>76.63966583626627</v>
      </c>
      <c r="P244" s="715" t="n">
        <v>9454610.993044017</v>
      </c>
      <c r="Q244" s="715" t="n">
        <v>23.36033416373373</v>
      </c>
      <c r="R244" s="715" t="n">
        <v>361987.7345492152</v>
      </c>
      <c r="S244" s="715" t="n">
        <v>23.5745991725957</v>
      </c>
      <c r="T244" s="715" t="n">
        <v>214627.4260187058</v>
      </c>
      <c r="U244" s="715" t="n">
        <v>37.22195334012976</v>
      </c>
      <c r="V244" s="715" t="n">
        <v>576615.1605679209</v>
      </c>
      <c r="W244" s="715" t="n">
        <v>37.55229801959629</v>
      </c>
      <c r="X244" s="715" t="n">
        <v>958883.8394320791</v>
      </c>
      <c r="Y244" s="715" t="n">
        <v>62.44770198040371</v>
      </c>
      <c r="Z244" s="715" t="n">
        <v>3346675.84295327</v>
      </c>
      <c r="AA244" s="715" t="n">
        <v>57.53357741978206</v>
      </c>
      <c r="AB244" s="715" t="n">
        <v>728345.3490224287</v>
      </c>
      <c r="AC244" s="715" t="n">
        <v>17.87341254707203</v>
      </c>
      <c r="AD244" s="715" t="n">
        <v>4075021.191975699</v>
      </c>
      <c r="AE244" s="715" t="n">
        <v>70.05475230875537</v>
      </c>
      <c r="AF244" s="715" t="n">
        <v>1741887.808024301</v>
      </c>
      <c r="AG244" s="715" t="n">
        <v>29.94524769124463</v>
      </c>
      <c r="AH244" s="715" t="n">
        <v>6570491.528341893</v>
      </c>
      <c r="AI244" s="715" t="n">
        <v>78.84164404499005</v>
      </c>
      <c r="AJ244" s="715" t="n">
        <v>525976.3027532262</v>
      </c>
      <c r="AK244" s="715" t="n">
        <v>7.411804228133282</v>
      </c>
      <c r="AL244" s="715" t="n">
        <v>7096467.831095119</v>
      </c>
      <c r="AM244" s="715" t="n">
        <v>85.15301911622991</v>
      </c>
      <c r="AN244" s="715" t="n">
        <v>1237315.168904882</v>
      </c>
      <c r="AO244" s="715" t="n">
        <v>14.84698088377009</v>
      </c>
      <c r="AP244" s="715" t="n">
        <v>10856909.85455808</v>
      </c>
      <c r="AQ244" s="715" t="n">
        <v>81.1656875136059</v>
      </c>
      <c r="AR244" s="715" t="n">
        <v>616066.8792507339</v>
      </c>
      <c r="AS244" s="715" t="n">
        <v>5.369721333394625</v>
      </c>
      <c r="AT244" s="715" t="n">
        <v>11472976.73380882</v>
      </c>
      <c r="AU244" s="715" t="n">
        <v>85.77137112695509</v>
      </c>
      <c r="AV244" s="715" t="n">
        <v>1903254.266191186</v>
      </c>
      <c r="AW244" s="715" t="n">
        <v>14.22862887304491</v>
      </c>
      <c r="AX244" s="715" t="n">
        <v>7416025.569756209</v>
      </c>
      <c r="AY244" s="715" t="n">
        <v>64.99296542752673</v>
      </c>
      <c r="AZ244" s="715" t="n">
        <v>381209.5197522229</v>
      </c>
      <c r="BA244" s="715" t="n">
        <v>4.889034579259503</v>
      </c>
      <c r="BB244" s="715" t="n">
        <v>7797235.089508432</v>
      </c>
      <c r="BC244" s="715" t="n">
        <v>68.3338300058449</v>
      </c>
      <c r="BD244" s="715" t="n">
        <v>3613269.910491569</v>
      </c>
      <c r="BE244" s="715" t="n">
        <v>31.6661699941551</v>
      </c>
      <c r="BF244" s="715" t="n">
        <v>888985.5372535185</v>
      </c>
      <c r="BG244" s="715" t="n">
        <v>8.868738020434726</v>
      </c>
      <c r="BH244" s="715" t="n">
        <v>16995.32673890964</v>
      </c>
      <c r="BI244" s="715" t="n">
        <v>1.875903500214733</v>
      </c>
      <c r="BJ244" s="715" t="n">
        <v>905980.8639924282</v>
      </c>
      <c r="BK244" s="715" t="n">
        <v>9.038287573383299</v>
      </c>
      <c r="BL244" s="715" t="n">
        <v>9117830.136007573</v>
      </c>
      <c r="BM244" s="715" t="n">
        <v>90.9617124266167</v>
      </c>
    </row>
    <row r="245">
      <c r="A245" s="715" t="inlineStr">
        <is>
          <t>Feb-Apr 2011</t>
        </is>
      </c>
      <c r="B245" s="715" t="n">
        <v>29435768.16536939</v>
      </c>
      <c r="C245" s="715" t="n">
        <v>58.24815986402124</v>
      </c>
      <c r="D245" s="715" t="n">
        <v>2461507.786069584</v>
      </c>
      <c r="E245" s="715" t="n">
        <v>7.716984327492511</v>
      </c>
      <c r="F245" s="715" t="n">
        <v>31897275.95143897</v>
      </c>
      <c r="G245" s="715" t="n">
        <v>63.11904681434707</v>
      </c>
      <c r="H245" s="715" t="n">
        <v>18637828.04856103</v>
      </c>
      <c r="I245" s="715" t="n">
        <v>36.88095318565293</v>
      </c>
      <c r="J245" s="715" t="n">
        <v>28541139.9215129</v>
      </c>
      <c r="K245" s="715" t="n">
        <v>70.48174477557745</v>
      </c>
      <c r="L245" s="715" t="n">
        <v>2443746.605363795</v>
      </c>
      <c r="M245" s="715" t="n">
        <v>7.886898676372614</v>
      </c>
      <c r="N245" s="715" t="n">
        <v>30984886.5268767</v>
      </c>
      <c r="O245" s="715" t="n">
        <v>76.51652562207089</v>
      </c>
      <c r="P245" s="715" t="n">
        <v>9509485.473123306</v>
      </c>
      <c r="Q245" s="715" t="n">
        <v>23.48347437792911</v>
      </c>
      <c r="R245" s="715" t="n">
        <v>365191.7720548932</v>
      </c>
      <c r="S245" s="715" t="n">
        <v>23.79980162398159</v>
      </c>
      <c r="T245" s="715" t="n">
        <v>210307.4108820821</v>
      </c>
      <c r="U245" s="715" t="n">
        <v>36.54347688363504</v>
      </c>
      <c r="V245" s="715" t="n">
        <v>575499.1829369753</v>
      </c>
      <c r="W245" s="715" t="n">
        <v>37.50568177260219</v>
      </c>
      <c r="X245" s="715" t="n">
        <v>958932.8170630248</v>
      </c>
      <c r="Y245" s="715" t="n">
        <v>62.49431822739781</v>
      </c>
      <c r="Z245" s="715" t="n">
        <v>3351990.390135279</v>
      </c>
      <c r="AA245" s="715" t="n">
        <v>57.56380404646674</v>
      </c>
      <c r="AB245" s="715" t="n">
        <v>702069.033836015</v>
      </c>
      <c r="AC245" s="715" t="n">
        <v>17.31767989597644</v>
      </c>
      <c r="AD245" s="715" t="n">
        <v>4054059.423971294</v>
      </c>
      <c r="AE245" s="715" t="n">
        <v>69.62045087032521</v>
      </c>
      <c r="AF245" s="715" t="n">
        <v>1769027.576028706</v>
      </c>
      <c r="AG245" s="715" t="n">
        <v>30.37954912967479</v>
      </c>
      <c r="AH245" s="715" t="n">
        <v>6555772.503660436</v>
      </c>
      <c r="AI245" s="715" t="n">
        <v>78.55246253213994</v>
      </c>
      <c r="AJ245" s="715" t="n">
        <v>545442.4571611105</v>
      </c>
      <c r="AK245" s="715" t="n">
        <v>7.68097375125802</v>
      </c>
      <c r="AL245" s="715" t="n">
        <v>7101214.960821547</v>
      </c>
      <c r="AM245" s="715" t="n">
        <v>85.08805359416404</v>
      </c>
      <c r="AN245" s="715" t="n">
        <v>1244510.039178456</v>
      </c>
      <c r="AO245" s="715" t="n">
        <v>14.91194640583596</v>
      </c>
      <c r="AP245" s="715" t="n">
        <v>10841651.7582534</v>
      </c>
      <c r="AQ245" s="715" t="n">
        <v>81.10404204090268</v>
      </c>
      <c r="AR245" s="715" t="n">
        <v>606909.922432655</v>
      </c>
      <c r="AS245" s="715" t="n">
        <v>5.301189261674014</v>
      </c>
      <c r="AT245" s="715" t="n">
        <v>11448561.68068605</v>
      </c>
      <c r="AU245" s="715" t="n">
        <v>85.64420335225886</v>
      </c>
      <c r="AV245" s="715" t="n">
        <v>1919023.319313946</v>
      </c>
      <c r="AW245" s="715" t="n">
        <v>14.35579664774114</v>
      </c>
      <c r="AX245" s="715" t="n">
        <v>7426533.497408895</v>
      </c>
      <c r="AY245" s="715" t="n">
        <v>65.0107720293861</v>
      </c>
      <c r="AZ245" s="715" t="n">
        <v>379017.7810519322</v>
      </c>
      <c r="BA245" s="715" t="n">
        <v>4.855746474919969</v>
      </c>
      <c r="BB245" s="715" t="n">
        <v>7805551.278460828</v>
      </c>
      <c r="BC245" s="715" t="n">
        <v>68.32863743289475</v>
      </c>
      <c r="BD245" s="715" t="n">
        <v>3617991.721539173</v>
      </c>
      <c r="BE245" s="715" t="n">
        <v>31.67136256710525</v>
      </c>
      <c r="BF245" s="715" t="n">
        <v>894628.2438564906</v>
      </c>
      <c r="BG245" s="715" t="n">
        <v>8.909990266212569</v>
      </c>
      <c r="BH245" s="715" t="n">
        <v>17761.18070578883</v>
      </c>
      <c r="BI245" s="715" t="n">
        <v>1.946666656544139</v>
      </c>
      <c r="BJ245" s="715" t="n">
        <v>912389.4245622794</v>
      </c>
      <c r="BK245" s="715" t="n">
        <v>9.086881559654012</v>
      </c>
      <c r="BL245" s="715" t="n">
        <v>9128342.575437723</v>
      </c>
      <c r="BM245" s="715" t="n">
        <v>90.91311844034598</v>
      </c>
    </row>
    <row r="246">
      <c r="A246" s="715" t="inlineStr">
        <is>
          <t>Mar-May 2011</t>
        </is>
      </c>
      <c r="B246" s="715" t="n">
        <v>29466488.69456456</v>
      </c>
      <c r="C246" s="715" t="n">
        <v>58.26441536331293</v>
      </c>
      <c r="D246" s="715" t="n">
        <v>2500440.089803457</v>
      </c>
      <c r="E246" s="715" t="n">
        <v>7.821959083620771</v>
      </c>
      <c r="F246" s="715" t="n">
        <v>31966928.78436801</v>
      </c>
      <c r="G246" s="715" t="n">
        <v>63.20856332384893</v>
      </c>
      <c r="H246" s="715" t="n">
        <v>18606802.21563198</v>
      </c>
      <c r="I246" s="715" t="n">
        <v>36.79143667615107</v>
      </c>
      <c r="J246" s="715" t="n">
        <v>28568792.85819208</v>
      </c>
      <c r="K246" s="715" t="n">
        <v>70.51215847624927</v>
      </c>
      <c r="L246" s="715" t="n">
        <v>2481875.862931735</v>
      </c>
      <c r="M246" s="715" t="n">
        <v>7.992986834590495</v>
      </c>
      <c r="N246" s="715" t="n">
        <v>31050668.72112381</v>
      </c>
      <c r="O246" s="715" t="n">
        <v>76.63780841302069</v>
      </c>
      <c r="P246" s="715" t="n">
        <v>9465454.278876184</v>
      </c>
      <c r="Q246" s="715" t="n">
        <v>23.36219158697931</v>
      </c>
      <c r="R246" s="715" t="n">
        <v>361163.1381170633</v>
      </c>
      <c r="S246" s="715" t="n">
        <v>23.55364663035413</v>
      </c>
      <c r="T246" s="715" t="n">
        <v>206933.4035682593</v>
      </c>
      <c r="U246" s="715" t="n">
        <v>36.42574604562245</v>
      </c>
      <c r="V246" s="715" t="n">
        <v>568096.5416853225</v>
      </c>
      <c r="W246" s="715" t="n">
        <v>37.04903347706888</v>
      </c>
      <c r="X246" s="715" t="n">
        <v>965267.4583146771</v>
      </c>
      <c r="Y246" s="715" t="n">
        <v>62.95096652293112</v>
      </c>
      <c r="Z246" s="715" t="n">
        <v>3364527.919581135</v>
      </c>
      <c r="AA246" s="715" t="n">
        <v>57.71779636296217</v>
      </c>
      <c r="AB246" s="715" t="n">
        <v>727693.5753050791</v>
      </c>
      <c r="AC246" s="715" t="n">
        <v>17.78236041754902</v>
      </c>
      <c r="AD246" s="715" t="n">
        <v>4092221.494886214</v>
      </c>
      <c r="AE246" s="715" t="n">
        <v>70.20123255311964</v>
      </c>
      <c r="AF246" s="715" t="n">
        <v>1737051.505113784</v>
      </c>
      <c r="AG246" s="715" t="n">
        <v>29.79876744688036</v>
      </c>
      <c r="AH246" s="715" t="n">
        <v>6565738.869480472</v>
      </c>
      <c r="AI246" s="715" t="n">
        <v>78.56206403984774</v>
      </c>
      <c r="AJ246" s="715" t="n">
        <v>551995.5089336629</v>
      </c>
      <c r="AK246" s="715" t="n">
        <v>7.755213661915972</v>
      </c>
      <c r="AL246" s="715" t="n">
        <v>7117734.378414135</v>
      </c>
      <c r="AM246" s="715" t="n">
        <v>85.16694239164035</v>
      </c>
      <c r="AN246" s="715" t="n">
        <v>1239656.621585863</v>
      </c>
      <c r="AO246" s="715" t="n">
        <v>14.83305760835965</v>
      </c>
      <c r="AP246" s="715" t="n">
        <v>10832209.66769487</v>
      </c>
      <c r="AQ246" s="715" t="n">
        <v>81.0836984925616</v>
      </c>
      <c r="AR246" s="715" t="n">
        <v>616885.865879199</v>
      </c>
      <c r="AS246" s="715" t="n">
        <v>5.3880751022664</v>
      </c>
      <c r="AT246" s="715" t="n">
        <v>11449095.53357407</v>
      </c>
      <c r="AU246" s="715" t="n">
        <v>85.70135168500724</v>
      </c>
      <c r="AV246" s="715" t="n">
        <v>1910198.466425927</v>
      </c>
      <c r="AW246" s="715" t="n">
        <v>14.29864831499276</v>
      </c>
      <c r="AX246" s="715" t="n">
        <v>7445153.263318532</v>
      </c>
      <c r="AY246" s="715" t="n">
        <v>65.09821464340013</v>
      </c>
      <c r="AZ246" s="715" t="n">
        <v>378367.5092455345</v>
      </c>
      <c r="BA246" s="715" t="n">
        <v>4.83628177447184</v>
      </c>
      <c r="BB246" s="715" t="n">
        <v>7823520.772564067</v>
      </c>
      <c r="BC246" s="715" t="n">
        <v>68.4065480597596</v>
      </c>
      <c r="BD246" s="715" t="n">
        <v>3613280.227435932</v>
      </c>
      <c r="BE246" s="715" t="n">
        <v>31.5934519402404</v>
      </c>
      <c r="BF246" s="715" t="n">
        <v>897695.8363724792</v>
      </c>
      <c r="BG246" s="715" t="n">
        <v>8.925540112246164</v>
      </c>
      <c r="BH246" s="715" t="n">
        <v>18564.22687172222</v>
      </c>
      <c r="BI246" s="715" t="n">
        <v>2.02608709212883</v>
      </c>
      <c r="BJ246" s="715" t="n">
        <v>916260.0632442015</v>
      </c>
      <c r="BK246" s="715" t="n">
        <v>9.110119058569408</v>
      </c>
      <c r="BL246" s="715" t="n">
        <v>9141347.936755799</v>
      </c>
      <c r="BM246" s="715" t="n">
        <v>90.88988094143059</v>
      </c>
    </row>
    <row r="247">
      <c r="A247" s="715" t="inlineStr">
        <is>
          <t>Apr-Jun 2011</t>
        </is>
      </c>
      <c r="B247" s="715" t="n">
        <v>29446562.507604</v>
      </c>
      <c r="C247" s="715" t="n">
        <v>58.1821668635752</v>
      </c>
      <c r="D247" s="715" t="n">
        <v>2539721.654291189</v>
      </c>
      <c r="E247" s="715" t="n">
        <v>7.940033426316908</v>
      </c>
      <c r="F247" s="715" t="n">
        <v>31986284.16189519</v>
      </c>
      <c r="G247" s="715" t="n">
        <v>63.20029110265565</v>
      </c>
      <c r="H247" s="715" t="n">
        <v>18624691.83810481</v>
      </c>
      <c r="I247" s="715" t="n">
        <v>36.79970889734435</v>
      </c>
      <c r="J247" s="715" t="n">
        <v>28558379.73251145</v>
      </c>
      <c r="K247" s="715" t="n">
        <v>70.45046186280268</v>
      </c>
      <c r="L247" s="715" t="n">
        <v>2521767.23458593</v>
      </c>
      <c r="M247" s="715" t="n">
        <v>8.11375582379185</v>
      </c>
      <c r="N247" s="715" t="n">
        <v>31080146.96709738</v>
      </c>
      <c r="O247" s="715" t="n">
        <v>76.67139134308445</v>
      </c>
      <c r="P247" s="715" t="n">
        <v>9456677.032902624</v>
      </c>
      <c r="Q247" s="715" t="n">
        <v>23.32860865691555</v>
      </c>
      <c r="R247" s="715" t="n">
        <v>359037.0749211963</v>
      </c>
      <c r="S247" s="715" t="n">
        <v>23.43275070266168</v>
      </c>
      <c r="T247" s="715" t="n">
        <v>211183.0619899114</v>
      </c>
      <c r="U247" s="715" t="n">
        <v>37.03535675430433</v>
      </c>
      <c r="V247" s="715" t="n">
        <v>570220.1369111077</v>
      </c>
      <c r="W247" s="715" t="n">
        <v>37.21572853390791</v>
      </c>
      <c r="X247" s="715" t="n">
        <v>961981.8630888924</v>
      </c>
      <c r="Y247" s="715" t="n">
        <v>62.78427146609209</v>
      </c>
      <c r="Z247" s="715" t="n">
        <v>3362606.873699389</v>
      </c>
      <c r="AA247" s="715" t="n">
        <v>57.62242725023874</v>
      </c>
      <c r="AB247" s="715" t="n">
        <v>755910.4662301755</v>
      </c>
      <c r="AC247" s="715" t="n">
        <v>18.35394642876757</v>
      </c>
      <c r="AD247" s="715" t="n">
        <v>4118517.339929565</v>
      </c>
      <c r="AE247" s="715" t="n">
        <v>70.57588790861254</v>
      </c>
      <c r="AF247" s="715" t="n">
        <v>1717069.660070435</v>
      </c>
      <c r="AG247" s="715" t="n">
        <v>29.42411209138746</v>
      </c>
      <c r="AH247" s="715" t="n">
        <v>6555002.655784095</v>
      </c>
      <c r="AI247" s="715" t="n">
        <v>78.32471748786618</v>
      </c>
      <c r="AJ247" s="715" t="n">
        <v>565098.1314974049</v>
      </c>
      <c r="AK247" s="715" t="n">
        <v>7.936659162280804</v>
      </c>
      <c r="AL247" s="715" t="n">
        <v>7120100.7872815</v>
      </c>
      <c r="AM247" s="715" t="n">
        <v>85.07698805535399</v>
      </c>
      <c r="AN247" s="715" t="n">
        <v>1248908.2127185</v>
      </c>
      <c r="AO247" s="715" t="n">
        <v>14.92301194464601</v>
      </c>
      <c r="AP247" s="715" t="n">
        <v>10847944.41453177</v>
      </c>
      <c r="AQ247" s="715" t="n">
        <v>81.25331798839014</v>
      </c>
      <c r="AR247" s="715" t="n">
        <v>618533.4391894748</v>
      </c>
      <c r="AS247" s="715" t="n">
        <v>5.394275793143754</v>
      </c>
      <c r="AT247" s="715" t="n">
        <v>11466477.85372125</v>
      </c>
      <c r="AU247" s="715" t="n">
        <v>85.88625970531027</v>
      </c>
      <c r="AV247" s="715" t="n">
        <v>1884293.146278751</v>
      </c>
      <c r="AW247" s="715" t="n">
        <v>14.11374029468973</v>
      </c>
      <c r="AX247" s="715" t="n">
        <v>7433788.713574992</v>
      </c>
      <c r="AY247" s="715" t="n">
        <v>64.92814347811269</v>
      </c>
      <c r="AZ247" s="715" t="n">
        <v>371042.1356789634</v>
      </c>
      <c r="BA247" s="715" t="n">
        <v>4.754006112950294</v>
      </c>
      <c r="BB247" s="715" t="n">
        <v>7804830.849253954</v>
      </c>
      <c r="BC247" s="715" t="n">
        <v>68.16889700905391</v>
      </c>
      <c r="BD247" s="715" t="n">
        <v>3644424.150746045</v>
      </c>
      <c r="BE247" s="715" t="n">
        <v>31.83110299094609</v>
      </c>
      <c r="BF247" s="715" t="n">
        <v>888182.7750925516</v>
      </c>
      <c r="BG247" s="715" t="n">
        <v>8.816451996084153</v>
      </c>
      <c r="BH247" s="715" t="n">
        <v>17954.41970525892</v>
      </c>
      <c r="BI247" s="715" t="n">
        <v>1.981423983954786</v>
      </c>
      <c r="BJ247" s="715" t="n">
        <v>906137.1947978105</v>
      </c>
      <c r="BK247" s="715" t="n">
        <v>8.994674636612695</v>
      </c>
      <c r="BL247" s="715" t="n">
        <v>9168014.80520219</v>
      </c>
      <c r="BM247" s="715" t="n">
        <v>91.0053253633873</v>
      </c>
    </row>
    <row r="248">
      <c r="A248" s="714" t="inlineStr">
        <is>
          <t>May-Jul 2011</t>
        </is>
      </c>
      <c r="B248" s="713" t="n">
        <v>29345106.20635027</v>
      </c>
      <c r="C248" s="964" t="n">
        <v>57.93754003633452</v>
      </c>
      <c r="D248" s="713" t="n">
        <v>2556212.94362196</v>
      </c>
      <c r="E248" s="964" t="n">
        <v>8.012875366077724</v>
      </c>
      <c r="F248" s="713" t="n">
        <v>31901319.14997223</v>
      </c>
      <c r="G248" s="964" t="n">
        <v>62.98440163980164</v>
      </c>
      <c r="H248" s="713" t="n">
        <v>18748235.85002776</v>
      </c>
      <c r="I248" s="965" t="n">
        <v>37.01559836019836</v>
      </c>
      <c r="J248" s="710" t="n">
        <v>28479978.60146243</v>
      </c>
      <c r="K248" s="964" t="n">
        <v>70.2195568503123</v>
      </c>
      <c r="L248" s="713" t="n">
        <v>2534548.080981186</v>
      </c>
      <c r="M248" s="964" t="n">
        <v>8.172132068731253</v>
      </c>
      <c r="N248" s="713" t="n">
        <v>31014526.68244362</v>
      </c>
      <c r="O248" s="964" t="n">
        <v>76.46867822616788</v>
      </c>
      <c r="P248" s="713" t="n">
        <v>9543944.317556381</v>
      </c>
      <c r="Q248" s="965" t="n">
        <v>23.53132177383212</v>
      </c>
      <c r="R248" s="710" t="n">
        <v>352242.4699090902</v>
      </c>
      <c r="S248" s="964" t="n">
        <v>23.00447624816827</v>
      </c>
      <c r="T248" s="713" t="n">
        <v>211282.9012676094</v>
      </c>
      <c r="U248" s="964" t="n">
        <v>37.49305924353125</v>
      </c>
      <c r="V248" s="713" t="n">
        <v>563525.3711766996</v>
      </c>
      <c r="W248" s="964" t="n">
        <v>36.80307493818209</v>
      </c>
      <c r="X248" s="713" t="n">
        <v>967665.6288233004</v>
      </c>
      <c r="Y248" s="965" t="n">
        <v>63.19692506181791</v>
      </c>
      <c r="Z248" s="710" t="n">
        <v>3325133.413862497</v>
      </c>
      <c r="AA248" s="964" t="n">
        <v>56.91920457126746</v>
      </c>
      <c r="AB248" s="713" t="n">
        <v>782232.7953020707</v>
      </c>
      <c r="AC248" s="964" t="n">
        <v>19.04463238648437</v>
      </c>
      <c r="AD248" s="713" t="n">
        <v>4107366.209164567</v>
      </c>
      <c r="AE248" s="964" t="n">
        <v>70.30936459087205</v>
      </c>
      <c r="AF248" s="713" t="n">
        <v>1734481.790835432</v>
      </c>
      <c r="AG248" s="965" t="n">
        <v>29.69063540912795</v>
      </c>
      <c r="AH248" s="710" t="n">
        <v>6555221.645984469</v>
      </c>
      <c r="AI248" s="964" t="n">
        <v>78.21818024945527</v>
      </c>
      <c r="AJ248" s="713" t="n">
        <v>557077.8906836766</v>
      </c>
      <c r="AK248" s="964" t="n">
        <v>7.832598835462536</v>
      </c>
      <c r="AL248" s="713" t="n">
        <v>7112299.536668146</v>
      </c>
      <c r="AM248" s="964" t="n">
        <v>84.86534204194388</v>
      </c>
      <c r="AN248" s="713" t="n">
        <v>1268388.463331853</v>
      </c>
      <c r="AO248" s="965" t="n">
        <v>15.13465795805612</v>
      </c>
      <c r="AP248" s="710" t="n">
        <v>10815365.5432617</v>
      </c>
      <c r="AQ248" s="964" t="n">
        <v>81.06080114041688</v>
      </c>
      <c r="AR248" s="713" t="n">
        <v>619194.1881319839</v>
      </c>
      <c r="AS248" s="964" t="n">
        <v>5.415111754866964</v>
      </c>
      <c r="AT248" s="713" t="n">
        <v>11434559.73139369</v>
      </c>
      <c r="AU248" s="964" t="n">
        <v>85.70164076351588</v>
      </c>
      <c r="AV248" s="713" t="n">
        <v>1907728.268606308</v>
      </c>
      <c r="AW248" s="965" t="n">
        <v>14.29835923648412</v>
      </c>
      <c r="AX248" s="710" t="n">
        <v>7432015.528444667</v>
      </c>
      <c r="AY248" s="964" t="n">
        <v>64.83789799013987</v>
      </c>
      <c r="AZ248" s="713" t="n">
        <v>364760.3055958451</v>
      </c>
      <c r="BA248" s="964" t="n">
        <v>4.67834799101587</v>
      </c>
      <c r="BB248" s="713" t="n">
        <v>7796775.834040512</v>
      </c>
      <c r="BC248" s="964" t="n">
        <v>68.02011570679539</v>
      </c>
      <c r="BD248" s="713" t="n">
        <v>3665680.165959487</v>
      </c>
      <c r="BE248" s="965" t="n">
        <v>31.97988429320461</v>
      </c>
      <c r="BF248" s="710" t="n">
        <v>865127.6048878419</v>
      </c>
      <c r="BG248" s="964" t="n">
        <v>8.573188023088916</v>
      </c>
      <c r="BH248" s="709" t="n">
        <v>21664.86264077517</v>
      </c>
      <c r="BI248" s="966" t="n">
        <v>2.443058938147333</v>
      </c>
      <c r="BJ248" s="713" t="n">
        <v>886792.467528617</v>
      </c>
      <c r="BK248" s="964" t="n">
        <v>8.787881138722232</v>
      </c>
      <c r="BL248" s="713" t="n">
        <v>9204291.532471383</v>
      </c>
      <c r="BM248" s="965" t="n">
        <v>91.21211886127777</v>
      </c>
    </row>
    <row r="249" ht="15" customFormat="1" customHeight="1" s="24">
      <c r="A249" s="707" t="inlineStr">
        <is>
          <t>Jun-Aug 20111</t>
        </is>
      </c>
      <c r="B249" s="715" t="n">
        <v>29299595.82683992</v>
      </c>
      <c r="C249" s="715" t="n">
        <v>57.81757565099704</v>
      </c>
      <c r="D249" s="715" t="n">
        <v>2610267.645849539</v>
      </c>
      <c r="E249" s="715" t="n">
        <v>8.180127903347428</v>
      </c>
      <c r="F249" s="715" t="n">
        <v>31909863.47268946</v>
      </c>
      <c r="G249" s="715" t="n">
        <v>62.96847766258745</v>
      </c>
      <c r="H249" s="715" t="n">
        <v>18766069.40229033</v>
      </c>
      <c r="I249" s="715" t="n">
        <v>37.03152233741255</v>
      </c>
      <c r="J249" s="715" t="n">
        <v>28467778.76560758</v>
      </c>
      <c r="K249" s="715" t="n">
        <v>70.19652540160183</v>
      </c>
      <c r="L249" s="715" t="n">
        <v>2587634.708765855</v>
      </c>
      <c r="M249" s="715" t="n">
        <v>8.332314463953734</v>
      </c>
      <c r="N249" s="715" t="n">
        <v>31055413.47437344</v>
      </c>
      <c r="O249" s="715" t="n">
        <v>76.57717656021612</v>
      </c>
      <c r="P249" s="715" t="n">
        <v>9498985.198125483</v>
      </c>
      <c r="Q249" s="715" t="n">
        <v>23.42282343978388</v>
      </c>
      <c r="R249" s="715" t="n">
        <v>347410.2695741749</v>
      </c>
      <c r="S249" s="715" t="n">
        <v>22.72167094165341</v>
      </c>
      <c r="T249" s="715" t="n">
        <v>219272.5641679036</v>
      </c>
      <c r="U249" s="715" t="n">
        <v>38.69405443604877</v>
      </c>
      <c r="V249" s="715" t="n">
        <v>566682.8337420784</v>
      </c>
      <c r="W249" s="715" t="n">
        <v>37.06275261336818</v>
      </c>
      <c r="X249" s="715" t="n">
        <v>962299.2136886925</v>
      </c>
      <c r="Y249" s="715" t="n">
        <v>62.93724738663182</v>
      </c>
      <c r="Z249" s="715" t="n">
        <v>3306035.281628657</v>
      </c>
      <c r="AA249" s="715" t="n">
        <v>56.61124084724938</v>
      </c>
      <c r="AB249" s="715" t="n">
        <v>803846.4640415041</v>
      </c>
      <c r="AC249" s="715" t="n">
        <v>19.55887088207274</v>
      </c>
      <c r="AD249" s="715" t="n">
        <v>4109881.745670161</v>
      </c>
      <c r="AE249" s="715" t="n">
        <v>70.3759898300991</v>
      </c>
      <c r="AF249" s="715" t="n">
        <v>1730010.17711798</v>
      </c>
      <c r="AG249" s="715" t="n">
        <v>29.6240101699009</v>
      </c>
      <c r="AH249" s="715" t="n">
        <v>6554349.72332651</v>
      </c>
      <c r="AI249" s="715" t="n">
        <v>78.13671370001406</v>
      </c>
      <c r="AJ249" s="715" t="n">
        <v>580239.4496979197</v>
      </c>
      <c r="AK249" s="715" t="n">
        <v>8.132766100839831</v>
      </c>
      <c r="AL249" s="715" t="n">
        <v>7134589.173024429</v>
      </c>
      <c r="AM249" s="715" t="n">
        <v>85.05395273551211</v>
      </c>
      <c r="AN249" s="715" t="n">
        <v>1253720.768561111</v>
      </c>
      <c r="AO249" s="715" t="n">
        <v>14.94604726448789</v>
      </c>
      <c r="AP249" s="715" t="n">
        <v>10810550.52809876</v>
      </c>
      <c r="AQ249" s="715" t="n">
        <v>81.07563394205953</v>
      </c>
      <c r="AR249" s="715" t="n">
        <v>619323.560498632</v>
      </c>
      <c r="AS249" s="715" t="n">
        <v>5.418463542975318</v>
      </c>
      <c r="AT249" s="715" t="n">
        <v>11429874.08859739</v>
      </c>
      <c r="AU249" s="715" t="n">
        <v>85.72036042034284</v>
      </c>
      <c r="AV249" s="715" t="n">
        <v>1904034.019755469</v>
      </c>
      <c r="AW249" s="715" t="n">
        <v>14.27963957965716</v>
      </c>
      <c r="AX249" s="715" t="n">
        <v>7449432.962979482</v>
      </c>
      <c r="AY249" s="715" t="n">
        <v>64.9850273477399</v>
      </c>
      <c r="AZ249" s="715" t="n">
        <v>364952.6703598956</v>
      </c>
      <c r="BA249" s="715" t="n">
        <v>4.670266959987969</v>
      </c>
      <c r="BB249" s="715" t="n">
        <v>7814385.633339377</v>
      </c>
      <c r="BC249" s="715" t="n">
        <v>68.16868701443256</v>
      </c>
      <c r="BD249" s="715" t="n">
        <v>3648921.019002232</v>
      </c>
      <c r="BE249" s="715" t="n">
        <v>31.83131298556744</v>
      </c>
      <c r="BF249" s="715" t="n">
        <v>831817.0612323326</v>
      </c>
      <c r="BG249" s="715" t="n">
        <v>8.218290276867794</v>
      </c>
      <c r="BH249" s="715" t="n">
        <v>22632.9370836838</v>
      </c>
      <c r="BI249" s="715" t="n">
        <v>2.648831075930679</v>
      </c>
      <c r="BJ249" s="715" t="n">
        <v>854449.9983160164</v>
      </c>
      <c r="BK249" s="715" t="n">
        <v>8.441902000455473</v>
      </c>
      <c r="BL249" s="715" t="n">
        <v>9267084.204164842</v>
      </c>
      <c r="BM249" s="715" t="n">
        <v>91.55809799954453</v>
      </c>
    </row>
    <row r="250" ht="15" customFormat="1" customHeight="1" s="24">
      <c r="A250" s="715" t="inlineStr">
        <is>
          <t>Jul-Sep 2011</t>
        </is>
      </c>
      <c r="B250" s="715" t="n">
        <v>29284012.18089331</v>
      </c>
      <c r="C250" s="715" t="n">
        <v>57.75477422341903</v>
      </c>
      <c r="D250" s="715" t="n">
        <v>2661269.663761181</v>
      </c>
      <c r="E250" s="715" t="n">
        <v>8.330712737807634</v>
      </c>
      <c r="F250" s="715" t="n">
        <v>31945281.84465449</v>
      </c>
      <c r="G250" s="715" t="n">
        <v>63.00340708249308</v>
      </c>
      <c r="H250" s="715" t="n">
        <v>18758772.62469691</v>
      </c>
      <c r="I250" s="715" t="n">
        <v>36.99659291750692</v>
      </c>
      <c r="J250" s="715" t="n">
        <v>28429865.25123263</v>
      </c>
      <c r="K250" s="715" t="n">
        <v>70.1070736229214</v>
      </c>
      <c r="L250" s="715" t="n">
        <v>2633997.595189218</v>
      </c>
      <c r="M250" s="715" t="n">
        <v>8.479298303020354</v>
      </c>
      <c r="N250" s="715" t="n">
        <v>31063862.84642185</v>
      </c>
      <c r="O250" s="715" t="n">
        <v>76.60242144454088</v>
      </c>
      <c r="P250" s="715" t="n">
        <v>9488200.992593562</v>
      </c>
      <c r="Q250" s="715" t="n">
        <v>23.39757855545912</v>
      </c>
      <c r="R250" s="715" t="n">
        <v>337117.7065360108</v>
      </c>
      <c r="S250" s="715" t="n">
        <v>22.07854952389605</v>
      </c>
      <c r="T250" s="715" t="n">
        <v>228562.6357609181</v>
      </c>
      <c r="U250" s="715" t="n">
        <v>40.40491045399351</v>
      </c>
      <c r="V250" s="715" t="n">
        <v>565680.3422969289</v>
      </c>
      <c r="W250" s="715" t="n">
        <v>37.04759853888925</v>
      </c>
      <c r="X250" s="715" t="n">
        <v>961221.1698297702</v>
      </c>
      <c r="Y250" s="715" t="n">
        <v>62.95240146111075</v>
      </c>
      <c r="Z250" s="715" t="n">
        <v>3284438.663765526</v>
      </c>
      <c r="AA250" s="715" t="n">
        <v>56.23948300766241</v>
      </c>
      <c r="AB250" s="715" t="n">
        <v>811069.0065723031</v>
      </c>
      <c r="AC250" s="715" t="n">
        <v>19.80386979730402</v>
      </c>
      <c r="AD250" s="715" t="n">
        <v>4095507.67033783</v>
      </c>
      <c r="AE250" s="715" t="n">
        <v>70.1274274276289</v>
      </c>
      <c r="AF250" s="715" t="n">
        <v>1744586.313666317</v>
      </c>
      <c r="AG250" s="715" t="n">
        <v>29.8725725723711</v>
      </c>
      <c r="AH250" s="715" t="n">
        <v>6532109.855901862</v>
      </c>
      <c r="AI250" s="715" t="n">
        <v>77.80223818799462</v>
      </c>
      <c r="AJ250" s="715" t="n">
        <v>586714.8295935056</v>
      </c>
      <c r="AK250" s="715" t="n">
        <v>8.241737302351879</v>
      </c>
      <c r="AL250" s="715" t="n">
        <v>7118824.685495367</v>
      </c>
      <c r="AM250" s="715" t="n">
        <v>84.7904438255987</v>
      </c>
      <c r="AN250" s="715" t="n">
        <v>1276961.872878744</v>
      </c>
      <c r="AO250" s="715" t="n">
        <v>15.2095561744013</v>
      </c>
      <c r="AP250" s="715" t="n">
        <v>10820659.42537756</v>
      </c>
      <c r="AQ250" s="715" t="n">
        <v>81.20435845664586</v>
      </c>
      <c r="AR250" s="715" t="n">
        <v>620892.0401211339</v>
      </c>
      <c r="AS250" s="715" t="n">
        <v>5.426642024845984</v>
      </c>
      <c r="AT250" s="715" t="n">
        <v>11441551.4654987</v>
      </c>
      <c r="AU250" s="715" t="n">
        <v>85.8638840739689</v>
      </c>
      <c r="AV250" s="715" t="n">
        <v>1883668.548590321</v>
      </c>
      <c r="AW250" s="715" t="n">
        <v>14.1361159260311</v>
      </c>
      <c r="AX250" s="715" t="n">
        <v>7455539.599651669</v>
      </c>
      <c r="AY250" s="715" t="n">
        <v>65.03401454873347</v>
      </c>
      <c r="AZ250" s="715" t="n">
        <v>386759.0831413578</v>
      </c>
      <c r="BA250" s="715" t="n">
        <v>4.931705597874703</v>
      </c>
      <c r="BB250" s="715" t="n">
        <v>7842298.682793027</v>
      </c>
      <c r="BC250" s="715" t="n">
        <v>68.40767992917689</v>
      </c>
      <c r="BD250" s="715" t="n">
        <v>3621763.08762841</v>
      </c>
      <c r="BE250" s="715" t="n">
        <v>31.59232007082311</v>
      </c>
      <c r="BF250" s="715" t="n">
        <v>854146.9296606721</v>
      </c>
      <c r="BG250" s="715" t="n">
        <v>8.413590602697434</v>
      </c>
      <c r="BH250" s="715" t="n">
        <v>27272.06857196258</v>
      </c>
      <c r="BI250" s="715" t="n">
        <v>3.094109456075578</v>
      </c>
      <c r="BJ250" s="715" t="n">
        <v>881418.9982326347</v>
      </c>
      <c r="BK250" s="715" t="n">
        <v>8.682228247914212</v>
      </c>
      <c r="BL250" s="715" t="n">
        <v>9270571.632103346</v>
      </c>
      <c r="BM250" s="715" t="n">
        <v>91.31777175208579</v>
      </c>
    </row>
    <row r="251" ht="15" customFormat="1" customHeight="1" s="24">
      <c r="A251" s="715" t="inlineStr">
        <is>
          <t>Aug-Oct 2011</t>
        </is>
      </c>
      <c r="B251" s="715" t="n">
        <v>29306087.47243402</v>
      </c>
      <c r="C251" s="715" t="n">
        <v>57.76627329295636</v>
      </c>
      <c r="D251" s="715" t="n">
        <v>2676508.359104371</v>
      </c>
      <c r="E251" s="715" t="n">
        <v>8.368640160424492</v>
      </c>
      <c r="F251" s="715" t="n">
        <v>31982595.83153839</v>
      </c>
      <c r="G251" s="715" t="n">
        <v>63.042034292726</v>
      </c>
      <c r="H251" s="715" t="n">
        <v>18749580.23218461</v>
      </c>
      <c r="I251" s="715" t="n">
        <v>36.957965707274</v>
      </c>
      <c r="J251" s="715" t="n">
        <v>28444108.94466225</v>
      </c>
      <c r="K251" s="715" t="n">
        <v>70.14623683621126</v>
      </c>
      <c r="L251" s="715" t="n">
        <v>2644890.892917966</v>
      </c>
      <c r="M251" s="715" t="n">
        <v>8.507481445964162</v>
      </c>
      <c r="N251" s="715" t="n">
        <v>31088999.83758022</v>
      </c>
      <c r="O251" s="715" t="n">
        <v>76.66882270246241</v>
      </c>
      <c r="P251" s="715" t="n">
        <v>9460729.167951677</v>
      </c>
      <c r="Q251" s="715" t="n">
        <v>23.33117729753759</v>
      </c>
      <c r="R251" s="715" t="n">
        <v>333599.4205892547</v>
      </c>
      <c r="S251" s="715" t="n">
        <v>21.87794014248141</v>
      </c>
      <c r="T251" s="715" t="n">
        <v>217738.2693084811</v>
      </c>
      <c r="U251" s="715" t="n">
        <v>39.49272347930141</v>
      </c>
      <c r="V251" s="715" t="n">
        <v>551337.6898977358</v>
      </c>
      <c r="W251" s="715" t="n">
        <v>36.15753575521997</v>
      </c>
      <c r="X251" s="715" t="n">
        <v>973483.2869248914</v>
      </c>
      <c r="Y251" s="715" t="n">
        <v>63.84246424478003</v>
      </c>
      <c r="Z251" s="715" t="n">
        <v>3286135.31576778</v>
      </c>
      <c r="AA251" s="715" t="n">
        <v>56.2665880346466</v>
      </c>
      <c r="AB251" s="715" t="n">
        <v>827562.841460607</v>
      </c>
      <c r="AC251" s="715" t="n">
        <v>20.11724754297917</v>
      </c>
      <c r="AD251" s="715" t="n">
        <v>4113698.157228387</v>
      </c>
      <c r="AE251" s="715" t="n">
        <v>70.43646632596894</v>
      </c>
      <c r="AF251" s="715" t="n">
        <v>1726597.887991765</v>
      </c>
      <c r="AG251" s="715" t="n">
        <v>29.56353367403106</v>
      </c>
      <c r="AH251" s="715" t="n">
        <v>6533114.971521412</v>
      </c>
      <c r="AI251" s="715" t="n">
        <v>77.74497639001926</v>
      </c>
      <c r="AJ251" s="715" t="n">
        <v>589262.1429289416</v>
      </c>
      <c r="AK251" s="715" t="n">
        <v>8.273391502022649</v>
      </c>
      <c r="AL251" s="715" t="n">
        <v>7122377.114450354</v>
      </c>
      <c r="AM251" s="715" t="n">
        <v>84.75727780967026</v>
      </c>
      <c r="AN251" s="715" t="n">
        <v>1280886.060712329</v>
      </c>
      <c r="AO251" s="715" t="n">
        <v>15.24272219032974</v>
      </c>
      <c r="AP251" s="715" t="n">
        <v>10817019.99592501</v>
      </c>
      <c r="AQ251" s="715" t="n">
        <v>81.23000839145682</v>
      </c>
      <c r="AR251" s="715" t="n">
        <v>622900.9049892304</v>
      </c>
      <c r="AS251" s="715" t="n">
        <v>5.444975628629129</v>
      </c>
      <c r="AT251" s="715" t="n">
        <v>11439920.90091424</v>
      </c>
      <c r="AU251" s="715" t="n">
        <v>85.90765951518429</v>
      </c>
      <c r="AV251" s="715" t="n">
        <v>1876611.018910928</v>
      </c>
      <c r="AW251" s="715" t="n">
        <v>14.09234048481571</v>
      </c>
      <c r="AX251" s="715" t="n">
        <v>7474239.240858795</v>
      </c>
      <c r="AY251" s="715" t="n">
        <v>65.1928357299378</v>
      </c>
      <c r="AZ251" s="715" t="n">
        <v>387426.7342307051</v>
      </c>
      <c r="BA251" s="715" t="n">
        <v>4.928048780733074</v>
      </c>
      <c r="BB251" s="715" t="n">
        <v>7861665.9750895</v>
      </c>
      <c r="BC251" s="715" t="n">
        <v>68.57210238546789</v>
      </c>
      <c r="BD251" s="715" t="n">
        <v>3603150.913411764</v>
      </c>
      <c r="BE251" s="715" t="n">
        <v>31.42789761453211</v>
      </c>
      <c r="BF251" s="715" t="n">
        <v>861978.527771763</v>
      </c>
      <c r="BG251" s="715" t="n">
        <v>8.465337682049215</v>
      </c>
      <c r="BH251" s="715" t="n">
        <v>31617.46618640539</v>
      </c>
      <c r="BI251" s="715" t="n">
        <v>3.538228282152021</v>
      </c>
      <c r="BJ251" s="715" t="n">
        <v>893595.9939581684</v>
      </c>
      <c r="BK251" s="715" t="n">
        <v>8.77584718929945</v>
      </c>
      <c r="BL251" s="715" t="n">
        <v>9288851.064232934</v>
      </c>
      <c r="BM251" s="715" t="n">
        <v>91.22415281070055</v>
      </c>
    </row>
    <row r="252" ht="15" customFormat="1" customHeight="1" s="24">
      <c r="A252" s="715" t="inlineStr">
        <is>
          <t>Sep-Nov 2011</t>
        </is>
      </c>
      <c r="B252" s="715" t="n">
        <v>29332811.35630156</v>
      </c>
      <c r="C252" s="715" t="n">
        <v>57.7869175509532</v>
      </c>
      <c r="D252" s="715" t="n">
        <v>2712112.503876382</v>
      </c>
      <c r="E252" s="715" t="n">
        <v>8.463469957707433</v>
      </c>
      <c r="F252" s="715" t="n">
        <v>32044923.86017795</v>
      </c>
      <c r="G252" s="715" t="n">
        <v>63.12989745651703</v>
      </c>
      <c r="H252" s="715" t="n">
        <v>18715373.79791667</v>
      </c>
      <c r="I252" s="715" t="n">
        <v>36.87010254348297</v>
      </c>
      <c r="J252" s="715" t="n">
        <v>28443012.42968754</v>
      </c>
      <c r="K252" s="715" t="n">
        <v>70.14757177489574</v>
      </c>
      <c r="L252" s="715" t="n">
        <v>2682592.018485229</v>
      </c>
      <c r="M252" s="715" t="n">
        <v>8.618602163861629</v>
      </c>
      <c r="N252" s="715" t="n">
        <v>31125604.44817277</v>
      </c>
      <c r="O252" s="715" t="n">
        <v>76.76351362088123</v>
      </c>
      <c r="P252" s="715" t="n">
        <v>9421789.723875627</v>
      </c>
      <c r="Q252" s="715" t="n">
        <v>23.23648637911877</v>
      </c>
      <c r="R252" s="715" t="n">
        <v>348883.6237464786</v>
      </c>
      <c r="S252" s="715" t="n">
        <v>22.91156222255146</v>
      </c>
      <c r="T252" s="715" t="n">
        <v>218736.1298362233</v>
      </c>
      <c r="U252" s="715" t="n">
        <v>38.53567964391738</v>
      </c>
      <c r="V252" s="715" t="n">
        <v>567619.7535827019</v>
      </c>
      <c r="W252" s="715" t="n">
        <v>37.27619876021958</v>
      </c>
      <c r="X252" s="715" t="n">
        <v>955120.6879358536</v>
      </c>
      <c r="Y252" s="715" t="n">
        <v>62.72380123978042</v>
      </c>
      <c r="Z252" s="715" t="n">
        <v>3279284.39843403</v>
      </c>
      <c r="AA252" s="715" t="n">
        <v>56.14734118003219</v>
      </c>
      <c r="AB252" s="715" t="n">
        <v>834219.042847245</v>
      </c>
      <c r="AC252" s="715" t="n">
        <v>20.28001324796272</v>
      </c>
      <c r="AD252" s="715" t="n">
        <v>4113503.441281276</v>
      </c>
      <c r="AE252" s="715" t="n">
        <v>70.43069557283555</v>
      </c>
      <c r="AF252" s="715" t="n">
        <v>1726994.665154883</v>
      </c>
      <c r="AG252" s="715" t="n">
        <v>29.56930442716445</v>
      </c>
      <c r="AH252" s="715" t="n">
        <v>6539264.140089426</v>
      </c>
      <c r="AI252" s="715" t="n">
        <v>77.74897692527885</v>
      </c>
      <c r="AJ252" s="715" t="n">
        <v>588559.6127592137</v>
      </c>
      <c r="AK252" s="715" t="n">
        <v>8.257213325792398</v>
      </c>
      <c r="AL252" s="715" t="n">
        <v>7127823.75284864</v>
      </c>
      <c r="AM252" s="715" t="n">
        <v>84.74669207659578</v>
      </c>
      <c r="AN252" s="715" t="n">
        <v>1282916.039102612</v>
      </c>
      <c r="AO252" s="715" t="n">
        <v>15.25330792340422</v>
      </c>
      <c r="AP252" s="715" t="n">
        <v>10801413.48548046</v>
      </c>
      <c r="AQ252" s="715" t="n">
        <v>81.16576679937741</v>
      </c>
      <c r="AR252" s="715" t="n">
        <v>629210.6050240855</v>
      </c>
      <c r="AS252" s="715" t="n">
        <v>5.504604123468401</v>
      </c>
      <c r="AT252" s="715" t="n">
        <v>11430624.09050454</v>
      </c>
      <c r="AU252" s="715" t="n">
        <v>85.89388514275259</v>
      </c>
      <c r="AV252" s="715" t="n">
        <v>1877219.735056789</v>
      </c>
      <c r="AW252" s="715" t="n">
        <v>14.10611485724741</v>
      </c>
      <c r="AX252" s="715" t="n">
        <v>7474166.781937145</v>
      </c>
      <c r="AY252" s="715" t="n">
        <v>65.1879101857898</v>
      </c>
      <c r="AZ252" s="715" t="n">
        <v>411866.6280184621</v>
      </c>
      <c r="BA252" s="715" t="n">
        <v>5.222735012744266</v>
      </c>
      <c r="BB252" s="715" t="n">
        <v>7886033.409955607</v>
      </c>
      <c r="BC252" s="715" t="n">
        <v>68.78011324187855</v>
      </c>
      <c r="BD252" s="715" t="n">
        <v>3579538.59662549</v>
      </c>
      <c r="BE252" s="715" t="n">
        <v>31.21988675812145</v>
      </c>
      <c r="BF252" s="715" t="n">
        <v>889798.926614027</v>
      </c>
      <c r="BG252" s="715" t="n">
        <v>8.712497164295632</v>
      </c>
      <c r="BH252" s="715" t="n">
        <v>29520.48539115177</v>
      </c>
      <c r="BI252" s="715" t="n">
        <v>3.21112390379781</v>
      </c>
      <c r="BJ252" s="715" t="n">
        <v>919319.4120051787</v>
      </c>
      <c r="BK252" s="715" t="n">
        <v>9.001548024626246</v>
      </c>
      <c r="BL252" s="715" t="n">
        <v>9293584.074041044</v>
      </c>
      <c r="BM252" s="715" t="n">
        <v>90.99845197537375</v>
      </c>
    </row>
    <row r="253" ht="15" customFormat="1" customHeight="1" s="24">
      <c r="A253" s="715" t="inlineStr">
        <is>
          <t>Oct-Dec 2011</t>
        </is>
      </c>
      <c r="B253" s="715" t="n">
        <v>29351741.90284827</v>
      </c>
      <c r="C253" s="715" t="n">
        <v>57.79219423416685</v>
      </c>
      <c r="D253" s="715" t="n">
        <v>2687922.806805468</v>
      </c>
      <c r="E253" s="715" t="n">
        <v>8.389359973531747</v>
      </c>
      <c r="F253" s="715" t="n">
        <v>32039664.70965374</v>
      </c>
      <c r="G253" s="715" t="n">
        <v>63.08458735521274</v>
      </c>
      <c r="H253" s="715" t="n">
        <v>18748754.54281249</v>
      </c>
      <c r="I253" s="715" t="n">
        <v>36.91541264478726</v>
      </c>
      <c r="J253" s="715" t="n">
        <v>28471290.95480765</v>
      </c>
      <c r="K253" s="715" t="n">
        <v>70.22135722397837</v>
      </c>
      <c r="L253" s="715" t="n">
        <v>2660760.677175857</v>
      </c>
      <c r="M253" s="715" t="n">
        <v>8.546692356254237</v>
      </c>
      <c r="N253" s="715" t="n">
        <v>31132051.63198351</v>
      </c>
      <c r="O253" s="715" t="n">
        <v>76.78383541634605</v>
      </c>
      <c r="P253" s="715" t="n">
        <v>9413007.706581373</v>
      </c>
      <c r="Q253" s="715" t="n">
        <v>23.21616458365395</v>
      </c>
      <c r="R253" s="715" t="n">
        <v>354214.291091427</v>
      </c>
      <c r="S253" s="715" t="n">
        <v>23.29345895448803</v>
      </c>
      <c r="T253" s="715" t="n">
        <v>214046.9432553801</v>
      </c>
      <c r="U253" s="715" t="n">
        <v>37.66699720444916</v>
      </c>
      <c r="V253" s="715" t="n">
        <v>568261.234346807</v>
      </c>
      <c r="W253" s="715" t="n">
        <v>37.36938364880225</v>
      </c>
      <c r="X253" s="715" t="n">
        <v>952398.6718676771</v>
      </c>
      <c r="Y253" s="715" t="n">
        <v>62.63061635119775</v>
      </c>
      <c r="Z253" s="715" t="n">
        <v>3272729.184182619</v>
      </c>
      <c r="AA253" s="715" t="n">
        <v>56.03316537815338</v>
      </c>
      <c r="AB253" s="715" t="n">
        <v>826346.6721208193</v>
      </c>
      <c r="AC253" s="715" t="n">
        <v>20.15934081459087</v>
      </c>
      <c r="AD253" s="715" t="n">
        <v>4099075.856303439</v>
      </c>
      <c r="AE253" s="715" t="n">
        <v>70.18124092391443</v>
      </c>
      <c r="AF253" s="715" t="n">
        <v>1741624.311348725</v>
      </c>
      <c r="AG253" s="715" t="n">
        <v>29.81875907608557</v>
      </c>
      <c r="AH253" s="715" t="n">
        <v>6549425.618172153</v>
      </c>
      <c r="AI253" s="715" t="n">
        <v>77.80063258260401</v>
      </c>
      <c r="AJ253" s="715" t="n">
        <v>578731.9520870663</v>
      </c>
      <c r="AK253" s="715" t="n">
        <v>8.118955654146971</v>
      </c>
      <c r="AL253" s="715" t="n">
        <v>7128157.570259219</v>
      </c>
      <c r="AM253" s="715" t="n">
        <v>84.67538994196846</v>
      </c>
      <c r="AN253" s="715" t="n">
        <v>1290058.838480605</v>
      </c>
      <c r="AO253" s="715" t="n">
        <v>15.32461005803154</v>
      </c>
      <c r="AP253" s="715" t="n">
        <v>10823564.19705347</v>
      </c>
      <c r="AQ253" s="715" t="n">
        <v>81.38534818102703</v>
      </c>
      <c r="AR253" s="715" t="n">
        <v>635011.4679214146</v>
      </c>
      <c r="AS253" s="715" t="n">
        <v>5.541801062259744</v>
      </c>
      <c r="AT253" s="715" t="n">
        <v>11458575.66497489</v>
      </c>
      <c r="AU253" s="715" t="n">
        <v>86.16017359665108</v>
      </c>
      <c r="AV253" s="715" t="n">
        <v>1840580.066322601</v>
      </c>
      <c r="AW253" s="715" t="n">
        <v>13.83982640334892</v>
      </c>
      <c r="AX253" s="715" t="n">
        <v>7471357.66430798</v>
      </c>
      <c r="AY253" s="715" t="n">
        <v>65.15911837400088</v>
      </c>
      <c r="AZ253" s="715" t="n">
        <v>406623.6417911769</v>
      </c>
      <c r="BA253" s="715" t="n">
        <v>5.16152077533324</v>
      </c>
      <c r="BB253" s="715" t="n">
        <v>7877981.306099157</v>
      </c>
      <c r="BC253" s="715" t="n">
        <v>68.70535979351037</v>
      </c>
      <c r="BD253" s="715" t="n">
        <v>3588345.818561764</v>
      </c>
      <c r="BE253" s="715" t="n">
        <v>31.29464020648963</v>
      </c>
      <c r="BF253" s="715" t="n">
        <v>880450.948040623</v>
      </c>
      <c r="BG253" s="715" t="n">
        <v>8.595333517918821</v>
      </c>
      <c r="BH253" s="715" t="n">
        <v>27162.12962961051</v>
      </c>
      <c r="BI253" s="715" t="n">
        <v>2.992699234715019</v>
      </c>
      <c r="BJ253" s="715" t="n">
        <v>907613.0776702334</v>
      </c>
      <c r="BK253" s="715" t="n">
        <v>8.860501684008041</v>
      </c>
      <c r="BL253" s="715" t="n">
        <v>9335746.836231114</v>
      </c>
      <c r="BM253" s="715" t="n">
        <v>91.13949831599196</v>
      </c>
    </row>
    <row r="254" ht="15" customFormat="1" customHeight="1" s="24">
      <c r="A254" s="715" t="inlineStr">
        <is>
          <t>Nov-Jan 2012</t>
        </is>
      </c>
      <c r="B254" s="715" t="n">
        <v>29358088.24589739</v>
      </c>
      <c r="C254" s="715" t="n">
        <v>57.77270108641063</v>
      </c>
      <c r="D254" s="715" t="n">
        <v>2673578.340936215</v>
      </c>
      <c r="E254" s="715" t="n">
        <v>8.346672608146999</v>
      </c>
      <c r="F254" s="715" t="n">
        <v>32031666.5868336</v>
      </c>
      <c r="G254" s="715" t="n">
        <v>63.03393747988031</v>
      </c>
      <c r="H254" s="715" t="n">
        <v>18784874.26000424</v>
      </c>
      <c r="I254" s="715" t="n">
        <v>36.96606252011969</v>
      </c>
      <c r="J254" s="715" t="n">
        <v>28478679.91855242</v>
      </c>
      <c r="K254" s="715" t="n">
        <v>70.24362636256249</v>
      </c>
      <c r="L254" s="715" t="n">
        <v>2649584.786881167</v>
      </c>
      <c r="M254" s="715" t="n">
        <v>8.511829399917271</v>
      </c>
      <c r="N254" s="715" t="n">
        <v>31128264.70543358</v>
      </c>
      <c r="O254" s="715" t="n">
        <v>76.77891677342051</v>
      </c>
      <c r="P254" s="715" t="n">
        <v>9414459.799647786</v>
      </c>
      <c r="Q254" s="715" t="n">
        <v>23.22108322657949</v>
      </c>
      <c r="R254" s="715" t="n">
        <v>346896.584717497</v>
      </c>
      <c r="S254" s="715" t="n">
        <v>22.84349381814182</v>
      </c>
      <c r="T254" s="715" t="n">
        <v>220768.4177330997</v>
      </c>
      <c r="U254" s="715" t="n">
        <v>38.89061625783649</v>
      </c>
      <c r="V254" s="715" t="n">
        <v>567665.0024505967</v>
      </c>
      <c r="W254" s="715" t="n">
        <v>37.38131923326947</v>
      </c>
      <c r="X254" s="715" t="n">
        <v>950914.3684598159</v>
      </c>
      <c r="Y254" s="715" t="n">
        <v>62.61868076673053</v>
      </c>
      <c r="Z254" s="715" t="n">
        <v>3264480.203920543</v>
      </c>
      <c r="AA254" s="715" t="n">
        <v>55.88999911325553</v>
      </c>
      <c r="AB254" s="715" t="n">
        <v>818601.9517852382</v>
      </c>
      <c r="AC254" s="715" t="n">
        <v>20.04862798661319</v>
      </c>
      <c r="AD254" s="715" t="n">
        <v>4083082.155705781</v>
      </c>
      <c r="AE254" s="715" t="n">
        <v>69.90499062842534</v>
      </c>
      <c r="AF254" s="715" t="n">
        <v>1757820.073162389</v>
      </c>
      <c r="AG254" s="715" t="n">
        <v>30.09500937157466</v>
      </c>
      <c r="AH254" s="715" t="n">
        <v>6570406.701765159</v>
      </c>
      <c r="AI254" s="715" t="n">
        <v>77.98060862006199</v>
      </c>
      <c r="AJ254" s="715" t="n">
        <v>566335.9625264434</v>
      </c>
      <c r="AK254" s="715" t="n">
        <v>7.935496474604332</v>
      </c>
      <c r="AL254" s="715" t="n">
        <v>7136742.664291603</v>
      </c>
      <c r="AM254" s="715" t="n">
        <v>84.70214429446341</v>
      </c>
      <c r="AN254" s="715" t="n">
        <v>1288950.361236794</v>
      </c>
      <c r="AO254" s="715" t="n">
        <v>15.29785570553659</v>
      </c>
      <c r="AP254" s="715" t="n">
        <v>10804625.69740478</v>
      </c>
      <c r="AQ254" s="715" t="n">
        <v>81.29605362641935</v>
      </c>
      <c r="AR254" s="715" t="n">
        <v>634388.3879820115</v>
      </c>
      <c r="AS254" s="715" t="n">
        <v>5.545830988987377</v>
      </c>
      <c r="AT254" s="715" t="n">
        <v>11439014.08538679</v>
      </c>
      <c r="AU254" s="715" t="n">
        <v>86.06931221526163</v>
      </c>
      <c r="AV254" s="715" t="n">
        <v>1851453.551646852</v>
      </c>
      <c r="AW254" s="715" t="n">
        <v>13.93068778473837</v>
      </c>
      <c r="AX254" s="715" t="n">
        <v>7492270.730744442</v>
      </c>
      <c r="AY254" s="715" t="n">
        <v>65.3372023688714</v>
      </c>
      <c r="AZ254" s="715" t="n">
        <v>409490.0668543745</v>
      </c>
      <c r="BA254" s="715" t="n">
        <v>5.18226351497264</v>
      </c>
      <c r="BB254" s="715" t="n">
        <v>7901760.797598816</v>
      </c>
      <c r="BC254" s="715" t="n">
        <v>68.90820725211974</v>
      </c>
      <c r="BD254" s="715" t="n">
        <v>3565321.445141934</v>
      </c>
      <c r="BE254" s="715" t="n">
        <v>31.09179274788026</v>
      </c>
      <c r="BF254" s="715" t="n">
        <v>879408.3273449682</v>
      </c>
      <c r="BG254" s="715" t="n">
        <v>8.559704574148729</v>
      </c>
      <c r="BH254" s="715" t="n">
        <v>23993.5540550481</v>
      </c>
      <c r="BI254" s="715" t="n">
        <v>2.655911455250116</v>
      </c>
      <c r="BJ254" s="715" t="n">
        <v>903401.8814000164</v>
      </c>
      <c r="BK254" s="715" t="n">
        <v>8.793245385634037</v>
      </c>
      <c r="BL254" s="715" t="n">
        <v>9370414.460356453</v>
      </c>
      <c r="BM254" s="715" t="n">
        <v>91.20675461436596</v>
      </c>
    </row>
    <row r="255" ht="15" customFormat="1" customHeight="1" s="24">
      <c r="A255" s="715" t="inlineStr">
        <is>
          <t>Dec-Feb 2012</t>
        </is>
      </c>
      <c r="B255" s="715" t="n">
        <v>29394522.18046131</v>
      </c>
      <c r="C255" s="715" t="n">
        <v>57.8124050178316</v>
      </c>
      <c r="D255" s="715" t="n">
        <v>2654387.392599929</v>
      </c>
      <c r="E255" s="715" t="n">
        <v>8.282301731822658</v>
      </c>
      <c r="F255" s="715" t="n">
        <v>32048909.57306124</v>
      </c>
      <c r="G255" s="715" t="n">
        <v>63.03298720906778</v>
      </c>
      <c r="H255" s="715" t="n">
        <v>18795752.86814821</v>
      </c>
      <c r="I255" s="715" t="n">
        <v>36.96701279093222</v>
      </c>
      <c r="J255" s="715" t="n">
        <v>28506665.87291174</v>
      </c>
      <c r="K255" s="715" t="n">
        <v>70.31670416548363</v>
      </c>
      <c r="L255" s="715" t="n">
        <v>2630008.430136393</v>
      </c>
      <c r="M255" s="715" t="n">
        <v>8.446658125845275</v>
      </c>
      <c r="N255" s="715" t="n">
        <v>31136674.30304813</v>
      </c>
      <c r="O255" s="715" t="n">
        <v>76.80408243550292</v>
      </c>
      <c r="P255" s="715" t="n">
        <v>9403715.368549727</v>
      </c>
      <c r="Q255" s="715" t="n">
        <v>23.19591756449708</v>
      </c>
      <c r="R255" s="715" t="n">
        <v>353892.312214366</v>
      </c>
      <c r="S255" s="715" t="n">
        <v>23.3361413741455</v>
      </c>
      <c r="T255" s="715" t="n">
        <v>218205.0268910449</v>
      </c>
      <c r="U255" s="715" t="n">
        <v>38.14124135453107</v>
      </c>
      <c r="V255" s="715" t="n">
        <v>572097.339105411</v>
      </c>
      <c r="W255" s="715" t="n">
        <v>37.72487823089357</v>
      </c>
      <c r="X255" s="715" t="n">
        <v>944401.4965009301</v>
      </c>
      <c r="Y255" s="715" t="n">
        <v>62.27512176910643</v>
      </c>
      <c r="Z255" s="715" t="n">
        <v>3281880.762984978</v>
      </c>
      <c r="AA255" s="715" t="n">
        <v>56.18596416017225</v>
      </c>
      <c r="AB255" s="715" t="n">
        <v>811421.7548238499</v>
      </c>
      <c r="AC255" s="715" t="n">
        <v>19.82315627280364</v>
      </c>
      <c r="AD255" s="715" t="n">
        <v>4093302.517808828</v>
      </c>
      <c r="AE255" s="715" t="n">
        <v>70.07754552093164</v>
      </c>
      <c r="AF255" s="715" t="n">
        <v>1747801.772275347</v>
      </c>
      <c r="AG255" s="715" t="n">
        <v>29.92245447906836</v>
      </c>
      <c r="AH255" s="715" t="n">
        <v>6570212.199660756</v>
      </c>
      <c r="AI255" s="715" t="n">
        <v>77.90916675850988</v>
      </c>
      <c r="AJ255" s="715" t="n">
        <v>566688.2397104374</v>
      </c>
      <c r="AK255" s="715" t="n">
        <v>7.940257041898237</v>
      </c>
      <c r="AL255" s="715" t="n">
        <v>7136900.439371193</v>
      </c>
      <c r="AM255" s="715" t="n">
        <v>84.62892058472062</v>
      </c>
      <c r="AN255" s="715" t="n">
        <v>1296269.202945773</v>
      </c>
      <c r="AO255" s="715" t="n">
        <v>15.37107941527938</v>
      </c>
      <c r="AP255" s="715" t="n">
        <v>10823208.09175837</v>
      </c>
      <c r="AQ255" s="715" t="n">
        <v>81.48914124726758</v>
      </c>
      <c r="AR255" s="715" t="n">
        <v>621051.1479529515</v>
      </c>
      <c r="AS255" s="715" t="n">
        <v>5.42674833682479</v>
      </c>
      <c r="AT255" s="715" t="n">
        <v>11444259.23971132</v>
      </c>
      <c r="AU255" s="715" t="n">
        <v>86.1651046296822</v>
      </c>
      <c r="AV255" s="715" t="n">
        <v>1837520.303058476</v>
      </c>
      <c r="AW255" s="715" t="n">
        <v>13.8348953703178</v>
      </c>
      <c r="AX255" s="715" t="n">
        <v>7477472.50629327</v>
      </c>
      <c r="AY255" s="715" t="n">
        <v>65.20385902785617</v>
      </c>
      <c r="AZ255" s="715" t="n">
        <v>412642.260758109</v>
      </c>
      <c r="BA255" s="715" t="n">
        <v>5.229863860552157</v>
      </c>
      <c r="BB255" s="715" t="n">
        <v>7890114.767051378</v>
      </c>
      <c r="BC255" s="715" t="n">
        <v>68.80211602937142</v>
      </c>
      <c r="BD255" s="715" t="n">
        <v>3577722.593769199</v>
      </c>
      <c r="BE255" s="715" t="n">
        <v>31.19788397062858</v>
      </c>
      <c r="BF255" s="715" t="n">
        <v>887856.3075495725</v>
      </c>
      <c r="BG255" s="715" t="n">
        <v>8.616389796744865</v>
      </c>
      <c r="BH255" s="715" t="n">
        <v>24378.96246353611</v>
      </c>
      <c r="BI255" s="715" t="n">
        <v>2.672442435073333</v>
      </c>
      <c r="BJ255" s="715" t="n">
        <v>912235.2700131086</v>
      </c>
      <c r="BK255" s="715" t="n">
        <v>8.85298060726215</v>
      </c>
      <c r="BL255" s="715" t="n">
        <v>9392037.499598481</v>
      </c>
      <c r="BM255" s="715" t="n">
        <v>91.14701939273785</v>
      </c>
    </row>
    <row r="256" ht="15" customFormat="1" customHeight="1" s="24">
      <c r="A256" s="715" t="inlineStr">
        <is>
          <t>Jan-Mar 2012</t>
        </is>
      </c>
      <c r="B256" s="715" t="n">
        <v>29469533.88299309</v>
      </c>
      <c r="C256" s="715" t="n">
        <v>57.92789689351723</v>
      </c>
      <c r="D256" s="715" t="n">
        <v>2633496.603460784</v>
      </c>
      <c r="E256" s="715" t="n">
        <v>8.203264811937329</v>
      </c>
      <c r="F256" s="715" t="n">
        <v>32103030.48645388</v>
      </c>
      <c r="G256" s="715" t="n">
        <v>63.1045284724355</v>
      </c>
      <c r="H256" s="715" t="n">
        <v>18769753.54912718</v>
      </c>
      <c r="I256" s="715" t="n">
        <v>36.8954715275645</v>
      </c>
      <c r="J256" s="715" t="n">
        <v>28567662.13977418</v>
      </c>
      <c r="K256" s="715" t="n">
        <v>70.4712208167288</v>
      </c>
      <c r="L256" s="715" t="n">
        <v>2604419.230813822</v>
      </c>
      <c r="M256" s="715" t="n">
        <v>8.354973798031937</v>
      </c>
      <c r="N256" s="715" t="n">
        <v>31172081.370588</v>
      </c>
      <c r="O256" s="715" t="n">
        <v>76.89584883900163</v>
      </c>
      <c r="P256" s="715" t="n">
        <v>9365973.467526346</v>
      </c>
      <c r="Q256" s="715" t="n">
        <v>23.10415116099837</v>
      </c>
      <c r="R256" s="715" t="n">
        <v>354339.9241607194</v>
      </c>
      <c r="S256" s="715" t="n">
        <v>23.39775767963152</v>
      </c>
      <c r="T256" s="715" t="n">
        <v>209025.6221442341</v>
      </c>
      <c r="U256" s="715" t="n">
        <v>37.10301837150105</v>
      </c>
      <c r="V256" s="715" t="n">
        <v>563365.5463049535</v>
      </c>
      <c r="W256" s="715" t="n">
        <v>37.20012800905199</v>
      </c>
      <c r="X256" s="715" t="n">
        <v>951052.7539973158</v>
      </c>
      <c r="Y256" s="715" t="n">
        <v>62.79987199094801</v>
      </c>
      <c r="Z256" s="715" t="n">
        <v>3290443.591197716</v>
      </c>
      <c r="AA256" s="715" t="n">
        <v>56.33061156714228</v>
      </c>
      <c r="AB256" s="715" t="n">
        <v>815356.6954378264</v>
      </c>
      <c r="AC256" s="715" t="n">
        <v>19.85865455004785</v>
      </c>
      <c r="AD256" s="715" t="n">
        <v>4105800.286635542</v>
      </c>
      <c r="AE256" s="715" t="n">
        <v>70.28907644471784</v>
      </c>
      <c r="AF256" s="715" t="n">
        <v>1735506.064664639</v>
      </c>
      <c r="AG256" s="715" t="n">
        <v>29.71092355528216</v>
      </c>
      <c r="AH256" s="715" t="n">
        <v>6595032.53558851</v>
      </c>
      <c r="AI256" s="715" t="n">
        <v>78.13421310570821</v>
      </c>
      <c r="AJ256" s="715" t="n">
        <v>560543.5611802699</v>
      </c>
      <c r="AK256" s="715" t="n">
        <v>7.833660820592666</v>
      </c>
      <c r="AL256" s="715" t="n">
        <v>7155576.096768781</v>
      </c>
      <c r="AM256" s="715" t="n">
        <v>84.7752159859743</v>
      </c>
      <c r="AN256" s="715" t="n">
        <v>1285070.162336758</v>
      </c>
      <c r="AO256" s="715" t="n">
        <v>15.2247840140257</v>
      </c>
      <c r="AP256" s="715" t="n">
        <v>10819872.99333433</v>
      </c>
      <c r="AQ256" s="715" t="n">
        <v>81.51735438055945</v>
      </c>
      <c r="AR256" s="715" t="n">
        <v>618927.4984967709</v>
      </c>
      <c r="AS256" s="715" t="n">
        <v>5.410772737392976</v>
      </c>
      <c r="AT256" s="715" t="n">
        <v>11438800.4918311</v>
      </c>
      <c r="AU256" s="715" t="n">
        <v>86.1803788228904</v>
      </c>
      <c r="AV256" s="715" t="n">
        <v>1834290.956674851</v>
      </c>
      <c r="AW256" s="715" t="n">
        <v>13.8196211771096</v>
      </c>
      <c r="AX256" s="715" t="n">
        <v>7507973.095492899</v>
      </c>
      <c r="AY256" s="715" t="n">
        <v>65.46551470292327</v>
      </c>
      <c r="AZ256" s="715" t="n">
        <v>400565.8535547211</v>
      </c>
      <c r="BA256" s="715" t="n">
        <v>5.064979209629597</v>
      </c>
      <c r="BB256" s="715" t="n">
        <v>7908538.949047621</v>
      </c>
      <c r="BC256" s="715" t="n">
        <v>68.95823496734694</v>
      </c>
      <c r="BD256" s="715" t="n">
        <v>3560053.529852785</v>
      </c>
      <c r="BE256" s="715" t="n">
        <v>31.04176503265306</v>
      </c>
      <c r="BF256" s="715" t="n">
        <v>901871.743218913</v>
      </c>
      <c r="BG256" s="715" t="n">
        <v>8.726612240986277</v>
      </c>
      <c r="BH256" s="715" t="n">
        <v>29077.37264696159</v>
      </c>
      <c r="BI256" s="715" t="n">
        <v>3.123411596982587</v>
      </c>
      <c r="BJ256" s="715" t="n">
        <v>930949.1158658746</v>
      </c>
      <c r="BK256" s="715" t="n">
        <v>9.007968163249719</v>
      </c>
      <c r="BL256" s="715" t="n">
        <v>9403780.081600837</v>
      </c>
      <c r="BM256" s="715" t="n">
        <v>90.99203183675029</v>
      </c>
    </row>
    <row r="257" ht="15" customFormat="1" customHeight="1" s="24">
      <c r="A257" s="715" t="inlineStr">
        <is>
          <t>Feb-Apr 2012</t>
        </is>
      </c>
      <c r="B257" s="715" t="n">
        <v>29509599.04906128</v>
      </c>
      <c r="C257" s="715" t="n">
        <v>57.97460513491598</v>
      </c>
      <c r="D257" s="715" t="n">
        <v>2623979.451189328</v>
      </c>
      <c r="E257" s="715" t="n">
        <v>8.16584885237374</v>
      </c>
      <c r="F257" s="715" t="n">
        <v>32133578.5002506</v>
      </c>
      <c r="G257" s="715" t="n">
        <v>63.12967932999128</v>
      </c>
      <c r="H257" s="715" t="n">
        <v>18767327.12970207</v>
      </c>
      <c r="I257" s="715" t="n">
        <v>36.87032067000872</v>
      </c>
      <c r="J257" s="715" t="n">
        <v>28590914.82416821</v>
      </c>
      <c r="K257" s="715" t="n">
        <v>70.53264335973792</v>
      </c>
      <c r="L257" s="715" t="n">
        <v>2596885.6114674</v>
      </c>
      <c r="M257" s="715" t="n">
        <v>8.326607119430465</v>
      </c>
      <c r="N257" s="715" t="n">
        <v>31187800.4356356</v>
      </c>
      <c r="O257" s="715" t="n">
        <v>76.93905629916696</v>
      </c>
      <c r="P257" s="715" t="n">
        <v>9347919.56899523</v>
      </c>
      <c r="Q257" s="715" t="n">
        <v>23.06094370083304</v>
      </c>
      <c r="R257" s="715" t="n">
        <v>355582.1546609603</v>
      </c>
      <c r="S257" s="715" t="n">
        <v>23.51208591695679</v>
      </c>
      <c r="T257" s="715" t="n">
        <v>205230.9266321804</v>
      </c>
      <c r="U257" s="715" t="n">
        <v>36.59524598801305</v>
      </c>
      <c r="V257" s="715" t="n">
        <v>560813.0812931407</v>
      </c>
      <c r="W257" s="715" t="n">
        <v>37.08252840553837</v>
      </c>
      <c r="X257" s="715" t="n">
        <v>951524.683705057</v>
      </c>
      <c r="Y257" s="715" t="n">
        <v>62.91747159446163</v>
      </c>
      <c r="Z257" s="715" t="n">
        <v>3279662.723931929</v>
      </c>
      <c r="AA257" s="715" t="n">
        <v>56.14410683557055</v>
      </c>
      <c r="AB257" s="715" t="n">
        <v>812124.4262732418</v>
      </c>
      <c r="AC257" s="715" t="n">
        <v>19.84767038120544</v>
      </c>
      <c r="AD257" s="715" t="n">
        <v>4091787.150205171</v>
      </c>
      <c r="AE257" s="715" t="n">
        <v>70.04675609878413</v>
      </c>
      <c r="AF257" s="715" t="n">
        <v>1749721.262311016</v>
      </c>
      <c r="AG257" s="715" t="n">
        <v>29.95324390121587</v>
      </c>
      <c r="AH257" s="715" t="n">
        <v>6609446.641897835</v>
      </c>
      <c r="AI257" s="715" t="n">
        <v>78.23568310964373</v>
      </c>
      <c r="AJ257" s="715" t="n">
        <v>552358.4072691837</v>
      </c>
      <c r="AK257" s="715" t="n">
        <v>7.712558544628744</v>
      </c>
      <c r="AL257" s="715" t="n">
        <v>7161805.049167018</v>
      </c>
      <c r="AM257" s="715" t="n">
        <v>84.77392143055266</v>
      </c>
      <c r="AN257" s="715" t="n">
        <v>1286317.82672709</v>
      </c>
      <c r="AO257" s="715" t="n">
        <v>15.22607856944734</v>
      </c>
      <c r="AP257" s="715" t="n">
        <v>10814903.68889092</v>
      </c>
      <c r="AQ257" s="715" t="n">
        <v>81.53328423499869</v>
      </c>
      <c r="AR257" s="715" t="n">
        <v>622192.0261304635</v>
      </c>
      <c r="AS257" s="715" t="n">
        <v>5.440122576864351</v>
      </c>
      <c r="AT257" s="715" t="n">
        <v>11437095.71502138</v>
      </c>
      <c r="AU257" s="715" t="n">
        <v>86.22397411764223</v>
      </c>
      <c r="AV257" s="715" t="n">
        <v>1827307.639220726</v>
      </c>
      <c r="AW257" s="715" t="n">
        <v>13.77602588235777</v>
      </c>
      <c r="AX257" s="715" t="n">
        <v>7531319.614786561</v>
      </c>
      <c r="AY257" s="715" t="n">
        <v>65.66476036326149</v>
      </c>
      <c r="AZ257" s="715" t="n">
        <v>404979.8251623304</v>
      </c>
      <c r="BA257" s="715" t="n">
        <v>5.102879852589564</v>
      </c>
      <c r="BB257" s="715" t="n">
        <v>7936299.43994889</v>
      </c>
      <c r="BC257" s="715" t="n">
        <v>69.19573561480028</v>
      </c>
      <c r="BD257" s="715" t="n">
        <v>3533048.157031342</v>
      </c>
      <c r="BE257" s="715" t="n">
        <v>30.80426438519972</v>
      </c>
      <c r="BF257" s="715" t="n">
        <v>918684.2248930708</v>
      </c>
      <c r="BG257" s="715" t="n">
        <v>8.863171949846734</v>
      </c>
      <c r="BH257" s="715" t="n">
        <v>27093.83972192872</v>
      </c>
      <c r="BI257" s="715" t="n">
        <v>2.864714327346753</v>
      </c>
      <c r="BJ257" s="715" t="n">
        <v>945778.0646149996</v>
      </c>
      <c r="BK257" s="715" t="n">
        <v>9.124564660998374</v>
      </c>
      <c r="BL257" s="715" t="n">
        <v>9419407.560706835</v>
      </c>
      <c r="BM257" s="715" t="n">
        <v>90.87543533900163</v>
      </c>
    </row>
    <row r="258" ht="15" customFormat="1" customHeight="1" s="24">
      <c r="A258" s="715" t="inlineStr">
        <is>
          <t>Mar-May 2012</t>
        </is>
      </c>
      <c r="B258" s="715" t="n">
        <v>29584699.66007025</v>
      </c>
      <c r="C258" s="715" t="n">
        <v>58.09005447867707</v>
      </c>
      <c r="D258" s="715" t="n">
        <v>2597630.593457123</v>
      </c>
      <c r="E258" s="715" t="n">
        <v>8.071605048464157</v>
      </c>
      <c r="F258" s="715" t="n">
        <v>32182330.25352737</v>
      </c>
      <c r="G258" s="715" t="n">
        <v>63.19054576042782</v>
      </c>
      <c r="H258" s="715" t="n">
        <v>18746696.97079691</v>
      </c>
      <c r="I258" s="715" t="n">
        <v>36.80945423957218</v>
      </c>
      <c r="J258" s="715" t="n">
        <v>28643144.75282758</v>
      </c>
      <c r="K258" s="715" t="n">
        <v>70.66556279936987</v>
      </c>
      <c r="L258" s="715" t="n">
        <v>2574680.450328497</v>
      </c>
      <c r="M258" s="715" t="n">
        <v>8.247468981497791</v>
      </c>
      <c r="N258" s="715" t="n">
        <v>31217825.20315608</v>
      </c>
      <c r="O258" s="715" t="n">
        <v>77.01756236579448</v>
      </c>
      <c r="P258" s="715" t="n">
        <v>9315559.967991244</v>
      </c>
      <c r="Q258" s="715" t="n">
        <v>22.98243763420552</v>
      </c>
      <c r="R258" s="715" t="n">
        <v>357526.6610103074</v>
      </c>
      <c r="S258" s="715" t="n">
        <v>23.67322956518589</v>
      </c>
      <c r="T258" s="715" t="n">
        <v>200759.1145618736</v>
      </c>
      <c r="U258" s="715" t="n">
        <v>35.95991933631441</v>
      </c>
      <c r="V258" s="715" t="n">
        <v>558285.775572181</v>
      </c>
      <c r="W258" s="715" t="n">
        <v>36.96627068524287</v>
      </c>
      <c r="X258" s="715" t="n">
        <v>951971.4541219455</v>
      </c>
      <c r="Y258" s="715" t="n">
        <v>63.03372931475713</v>
      </c>
      <c r="Z258" s="715" t="n">
        <v>3302441.848664204</v>
      </c>
      <c r="AA258" s="715" t="n">
        <v>56.53210414165419</v>
      </c>
      <c r="AB258" s="715" t="n">
        <v>825930.2852976806</v>
      </c>
      <c r="AC258" s="715" t="n">
        <v>20.00619756400347</v>
      </c>
      <c r="AD258" s="715" t="n">
        <v>4128372.133961884</v>
      </c>
      <c r="AE258" s="715" t="n">
        <v>70.67060499703817</v>
      </c>
      <c r="AF258" s="715" t="n">
        <v>1713338.339770308</v>
      </c>
      <c r="AG258" s="715" t="n">
        <v>29.32939500296183</v>
      </c>
      <c r="AH258" s="715" t="n">
        <v>6615689.351466174</v>
      </c>
      <c r="AI258" s="715" t="n">
        <v>78.24033478869559</v>
      </c>
      <c r="AJ258" s="715" t="n">
        <v>551556.3934081425</v>
      </c>
      <c r="AK258" s="715" t="n">
        <v>7.695513912057363</v>
      </c>
      <c r="AL258" s="715" t="n">
        <v>7167245.744874317</v>
      </c>
      <c r="AM258" s="715" t="n">
        <v>84.76330686046236</v>
      </c>
      <c r="AN258" s="715" t="n">
        <v>1288353.747808362</v>
      </c>
      <c r="AO258" s="715" t="n">
        <v>15.23669313953764</v>
      </c>
      <c r="AP258" s="715" t="n">
        <v>10834064.47407855</v>
      </c>
      <c r="AQ258" s="715" t="n">
        <v>81.73127033581376</v>
      </c>
      <c r="AR258" s="715" t="n">
        <v>606682.8192011988</v>
      </c>
      <c r="AS258" s="715" t="n">
        <v>5.302825100922923</v>
      </c>
      <c r="AT258" s="715" t="n">
        <v>11440747.29327976</v>
      </c>
      <c r="AU258" s="715" t="n">
        <v>86.30803445078311</v>
      </c>
      <c r="AV258" s="715" t="n">
        <v>1814967.966698511</v>
      </c>
      <c r="AW258" s="715" t="n">
        <v>13.69196554921689</v>
      </c>
      <c r="AX258" s="715" t="n">
        <v>7533422.417608342</v>
      </c>
      <c r="AY258" s="715" t="n">
        <v>65.67877031926731</v>
      </c>
      <c r="AZ258" s="715" t="n">
        <v>389751.8378596014</v>
      </c>
      <c r="BA258" s="715" t="n">
        <v>4.919137523583125</v>
      </c>
      <c r="BB258" s="715" t="n">
        <v>7923174.255467944</v>
      </c>
      <c r="BC258" s="715" t="n">
        <v>69.07675068214466</v>
      </c>
      <c r="BD258" s="715" t="n">
        <v>3546928.459592117</v>
      </c>
      <c r="BE258" s="715" t="n">
        <v>30.92324931785534</v>
      </c>
      <c r="BF258" s="715" t="n">
        <v>941554.9072426653</v>
      </c>
      <c r="BG258" s="715" t="n">
        <v>9.057207841769831</v>
      </c>
      <c r="BH258" s="715" t="n">
        <v>22950.14312862655</v>
      </c>
      <c r="BI258" s="715" t="n">
        <v>2.379473608748006</v>
      </c>
      <c r="BJ258" s="715" t="n">
        <v>964505.0503712919</v>
      </c>
      <c r="BK258" s="715" t="n">
        <v>9.277974803648947</v>
      </c>
      <c r="BL258" s="715" t="n">
        <v>9431137.002805663</v>
      </c>
      <c r="BM258" s="715" t="n">
        <v>90.72202519635105</v>
      </c>
    </row>
    <row r="259" ht="15" customFormat="1" customHeight="1" s="24">
      <c r="A259" s="715" t="inlineStr">
        <is>
          <t>Apr-Jun 2012</t>
        </is>
      </c>
      <c r="B259" s="715" t="n">
        <v>29689163.55739914</v>
      </c>
      <c r="C259" s="715" t="n">
        <v>58.26299988453505</v>
      </c>
      <c r="D259" s="715" t="n">
        <v>2575462.126563051</v>
      </c>
      <c r="E259" s="715" t="n">
        <v>7.982309021000788</v>
      </c>
      <c r="F259" s="715" t="n">
        <v>32264625.68396219</v>
      </c>
      <c r="G259" s="715" t="n">
        <v>63.3171722357521</v>
      </c>
      <c r="H259" s="715" t="n">
        <v>18692523.1347337</v>
      </c>
      <c r="I259" s="715" t="n">
        <v>36.6828277642479</v>
      </c>
      <c r="J259" s="715" t="n">
        <v>28741658.15637153</v>
      </c>
      <c r="K259" s="715" t="n">
        <v>70.91269018918838</v>
      </c>
      <c r="L259" s="715" t="n">
        <v>2556102.86639427</v>
      </c>
      <c r="M259" s="715" t="n">
        <v>8.167047043828394</v>
      </c>
      <c r="N259" s="715" t="n">
        <v>31297761.0227658</v>
      </c>
      <c r="O259" s="715" t="n">
        <v>77.21922023245004</v>
      </c>
      <c r="P259" s="715" t="n">
        <v>9233289.314898012</v>
      </c>
      <c r="Q259" s="715" t="n">
        <v>22.78077976754996</v>
      </c>
      <c r="R259" s="715" t="n">
        <v>359028.3835531322</v>
      </c>
      <c r="S259" s="715" t="n">
        <v>23.80545892855959</v>
      </c>
      <c r="T259" s="715" t="n">
        <v>202983.5300356462</v>
      </c>
      <c r="U259" s="715" t="n">
        <v>36.11730020801095</v>
      </c>
      <c r="V259" s="715" t="n">
        <v>562011.9135887783</v>
      </c>
      <c r="W259" s="715" t="n">
        <v>37.26432822356205</v>
      </c>
      <c r="X259" s="715" t="n">
        <v>946164.7808012764</v>
      </c>
      <c r="Y259" s="715" t="n">
        <v>62.73567177643795</v>
      </c>
      <c r="Z259" s="715" t="n">
        <v>3350588.440915977</v>
      </c>
      <c r="AA259" s="715" t="n">
        <v>57.3543068450902</v>
      </c>
      <c r="AB259" s="715" t="n">
        <v>813874.9835107129</v>
      </c>
      <c r="AC259" s="715" t="n">
        <v>19.54333369184907</v>
      </c>
      <c r="AD259" s="715" t="n">
        <v>4164463.424426689</v>
      </c>
      <c r="AE259" s="715" t="n">
        <v>71.28595985498809</v>
      </c>
      <c r="AF259" s="715" t="n">
        <v>1677449.110521508</v>
      </c>
      <c r="AG259" s="715" t="n">
        <v>28.71404014501191</v>
      </c>
      <c r="AH259" s="715" t="n">
        <v>6621918.603000452</v>
      </c>
      <c r="AI259" s="715" t="n">
        <v>78.24481922819633</v>
      </c>
      <c r="AJ259" s="715" t="n">
        <v>550249.264991414</v>
      </c>
      <c r="AK259" s="715" t="n">
        <v>7.672007614979014</v>
      </c>
      <c r="AL259" s="715" t="n">
        <v>7172167.867991867</v>
      </c>
      <c r="AM259" s="715" t="n">
        <v>84.74658357338068</v>
      </c>
      <c r="AN259" s="715" t="n">
        <v>1290908.241479385</v>
      </c>
      <c r="AO259" s="715" t="n">
        <v>15.25341642661932</v>
      </c>
      <c r="AP259" s="715" t="n">
        <v>10836411.72560531</v>
      </c>
      <c r="AQ259" s="715" t="n">
        <v>81.80259306519585</v>
      </c>
      <c r="AR259" s="715" t="n">
        <v>603847.5309879836</v>
      </c>
      <c r="AS259" s="715" t="n">
        <v>5.278267891000561</v>
      </c>
      <c r="AT259" s="715" t="n">
        <v>11440259.2565933</v>
      </c>
      <c r="AU259" s="715" t="n">
        <v>86.36095565805626</v>
      </c>
      <c r="AV259" s="715" t="n">
        <v>1806767.909121123</v>
      </c>
      <c r="AW259" s="715" t="n">
        <v>13.63904434194374</v>
      </c>
      <c r="AX259" s="715" t="n">
        <v>7573711.003296658</v>
      </c>
      <c r="AY259" s="715" t="n">
        <v>66.02567230338975</v>
      </c>
      <c r="AZ259" s="715" t="n">
        <v>385147.5568685132</v>
      </c>
      <c r="BA259" s="715" t="n">
        <v>4.839231077634834</v>
      </c>
      <c r="BB259" s="715" t="n">
        <v>7958858.560165172</v>
      </c>
      <c r="BC259" s="715" t="n">
        <v>69.38329003757352</v>
      </c>
      <c r="BD259" s="715" t="n">
        <v>3511999.272974719</v>
      </c>
      <c r="BE259" s="715" t="n">
        <v>30.61670996242648</v>
      </c>
      <c r="BF259" s="715" t="n">
        <v>947505.4010276044</v>
      </c>
      <c r="BG259" s="715" t="n">
        <v>9.087823242331499</v>
      </c>
      <c r="BH259" s="715" t="n">
        <v>19359.26016878107</v>
      </c>
      <c r="BI259" s="715" t="n">
        <v>2.002271977220285</v>
      </c>
      <c r="BJ259" s="715" t="n">
        <v>966864.6611963855</v>
      </c>
      <c r="BK259" s="715" t="n">
        <v>9.273504014520643</v>
      </c>
      <c r="BL259" s="715" t="n">
        <v>9459233.819835693</v>
      </c>
      <c r="BM259" s="715" t="n">
        <v>90.72649598547936</v>
      </c>
    </row>
    <row r="260" ht="15" customFormat="1" customHeight="1" s="24">
      <c r="A260" s="715" t="inlineStr">
        <is>
          <t>May-Jul 2012</t>
        </is>
      </c>
      <c r="B260" s="715" t="n">
        <v>29768393.92781055</v>
      </c>
      <c r="C260" s="715" t="n">
        <v>58.38626271202617</v>
      </c>
      <c r="D260" s="715" t="n">
        <v>2598484.904005198</v>
      </c>
      <c r="E260" s="715" t="n">
        <v>8.028222052263375</v>
      </c>
      <c r="F260" s="715" t="n">
        <v>32366878.83181574</v>
      </c>
      <c r="G260" s="715" t="n">
        <v>63.48280311075906</v>
      </c>
      <c r="H260" s="715" t="n">
        <v>18618391.58125176</v>
      </c>
      <c r="I260" s="715" t="n">
        <v>36.51719688924094</v>
      </c>
      <c r="J260" s="715" t="n">
        <v>28803320.80823483</v>
      </c>
      <c r="K260" s="715" t="n">
        <v>71.06892101049669</v>
      </c>
      <c r="L260" s="715" t="n">
        <v>2576083.216850402</v>
      </c>
      <c r="M260" s="715" t="n">
        <v>8.209471457109375</v>
      </c>
      <c r="N260" s="715" t="n">
        <v>31379404.02508523</v>
      </c>
      <c r="O260" s="715" t="n">
        <v>77.42511361320746</v>
      </c>
      <c r="P260" s="715" t="n">
        <v>9149311.479095079</v>
      </c>
      <c r="Q260" s="715" t="n">
        <v>22.57488638679254</v>
      </c>
      <c r="R260" s="715" t="n">
        <v>352103.6194326355</v>
      </c>
      <c r="S260" s="715" t="n">
        <v>23.37856167472862</v>
      </c>
      <c r="T260" s="715" t="n">
        <v>202790.4903061676</v>
      </c>
      <c r="U260" s="715" t="n">
        <v>36.54579977459557</v>
      </c>
      <c r="V260" s="715" t="n">
        <v>554894.1097388032</v>
      </c>
      <c r="W260" s="715" t="n">
        <v>36.84320595276972</v>
      </c>
      <c r="X260" s="715" t="n">
        <v>951202.0493471802</v>
      </c>
      <c r="Y260" s="715" t="n">
        <v>63.15679404723028</v>
      </c>
      <c r="Z260" s="715" t="n">
        <v>3367277.503164973</v>
      </c>
      <c r="AA260" s="715" t="n">
        <v>57.63799130841851</v>
      </c>
      <c r="AB260" s="715" t="n">
        <v>823125.5203944746</v>
      </c>
      <c r="AC260" s="715" t="n">
        <v>19.64311107467864</v>
      </c>
      <c r="AD260" s="715" t="n">
        <v>4190403.023559447</v>
      </c>
      <c r="AE260" s="715" t="n">
        <v>71.7275047345146</v>
      </c>
      <c r="AF260" s="715" t="n">
        <v>1651711.572604757</v>
      </c>
      <c r="AG260" s="715" t="n">
        <v>28.2724952654854</v>
      </c>
      <c r="AH260" s="715" t="n">
        <v>6650334.959496034</v>
      </c>
      <c r="AI260" s="715" t="n">
        <v>78.51122794949525</v>
      </c>
      <c r="AJ260" s="715" t="n">
        <v>553726.3169066864</v>
      </c>
      <c r="AK260" s="715" t="n">
        <v>7.686307704245187</v>
      </c>
      <c r="AL260" s="715" t="n">
        <v>7204061.27640272</v>
      </c>
      <c r="AM260" s="715" t="n">
        <v>85.04830214997878</v>
      </c>
      <c r="AN260" s="715" t="n">
        <v>1266491.449857103</v>
      </c>
      <c r="AO260" s="715" t="n">
        <v>14.95169785002122</v>
      </c>
      <c r="AP260" s="715" t="n">
        <v>10856865.72397067</v>
      </c>
      <c r="AQ260" s="715" t="n">
        <v>82.01078447510285</v>
      </c>
      <c r="AR260" s="715" t="n">
        <v>607164.386101906</v>
      </c>
      <c r="AS260" s="715" t="n">
        <v>5.296256031013359</v>
      </c>
      <c r="AT260" s="715" t="n">
        <v>11464030.11007257</v>
      </c>
      <c r="AU260" s="715" t="n">
        <v>86.59719356180842</v>
      </c>
      <c r="AV260" s="715" t="n">
        <v>1774308.961378008</v>
      </c>
      <c r="AW260" s="715" t="n">
        <v>13.40280643819158</v>
      </c>
      <c r="AX260" s="715" t="n">
        <v>7576739.00217052</v>
      </c>
      <c r="AY260" s="715" t="n">
        <v>66.04772174923251</v>
      </c>
      <c r="AZ260" s="715" t="n">
        <v>389276.5031411678</v>
      </c>
      <c r="BA260" s="715" t="n">
        <v>4.8867153582817</v>
      </c>
      <c r="BB260" s="715" t="n">
        <v>7966015.505311688</v>
      </c>
      <c r="BC260" s="715" t="n">
        <v>69.44111119495801</v>
      </c>
      <c r="BD260" s="715" t="n">
        <v>3505597.44590803</v>
      </c>
      <c r="BE260" s="715" t="n">
        <v>30.55888880504199</v>
      </c>
      <c r="BF260" s="715" t="n">
        <v>965073.1195757156</v>
      </c>
      <c r="BG260" s="715" t="n">
        <v>9.229360224135428</v>
      </c>
      <c r="BH260" s="715" t="n">
        <v>22401.68715479544</v>
      </c>
      <c r="BI260" s="715" t="n">
        <v>2.268583157981166</v>
      </c>
      <c r="BJ260" s="715" t="n">
        <v>987474.8067305111</v>
      </c>
      <c r="BK260" s="715" t="n">
        <v>9.443596053717846</v>
      </c>
      <c r="BL260" s="715" t="n">
        <v>9469080.102156688</v>
      </c>
      <c r="BM260" s="715" t="n">
        <v>90.55640394628216</v>
      </c>
    </row>
    <row r="261" ht="15" customFormat="1" customHeight="1" s="24">
      <c r="A261" s="715" t="inlineStr">
        <is>
          <t>Jun-Aug 2012</t>
        </is>
      </c>
      <c r="B261" s="715" t="n">
        <v>29805810.17968423</v>
      </c>
      <c r="C261" s="715" t="n">
        <v>58.4252474469242</v>
      </c>
      <c r="D261" s="715" t="n">
        <v>2549435.590036216</v>
      </c>
      <c r="E261" s="715" t="n">
        <v>7.879512361553741</v>
      </c>
      <c r="F261" s="715" t="n">
        <v>32355245.76972044</v>
      </c>
      <c r="G261" s="715" t="n">
        <v>63.42264239441625</v>
      </c>
      <c r="H261" s="715" t="n">
        <v>18660045.53351451</v>
      </c>
      <c r="I261" s="715" t="n">
        <v>36.57735760558375</v>
      </c>
      <c r="J261" s="715" t="n">
        <v>28848590.64033895</v>
      </c>
      <c r="K261" s="715" t="n">
        <v>71.1680422566354</v>
      </c>
      <c r="L261" s="715" t="n">
        <v>2528924.974872199</v>
      </c>
      <c r="M261" s="715" t="n">
        <v>8.05967242877008</v>
      </c>
      <c r="N261" s="715" t="n">
        <v>31377515.61521115</v>
      </c>
      <c r="O261" s="715" t="n">
        <v>77.40677473821117</v>
      </c>
      <c r="P261" s="715" t="n">
        <v>9158362.182732958</v>
      </c>
      <c r="Q261" s="715" t="n">
        <v>22.59322526178883</v>
      </c>
      <c r="R261" s="715" t="n">
        <v>354683.5644440532</v>
      </c>
      <c r="S261" s="715" t="n">
        <v>23.54856651154636</v>
      </c>
      <c r="T261" s="715" t="n">
        <v>199707.9272654977</v>
      </c>
      <c r="U261" s="715" t="n">
        <v>36.02290624079886</v>
      </c>
      <c r="V261" s="715" t="n">
        <v>554391.491709551</v>
      </c>
      <c r="W261" s="715" t="n">
        <v>36.80780905769047</v>
      </c>
      <c r="X261" s="715" t="n">
        <v>951787.5118834889</v>
      </c>
      <c r="Y261" s="715" t="n">
        <v>63.19219094230953</v>
      </c>
      <c r="Z261" s="715" t="n">
        <v>3369450.25603347</v>
      </c>
      <c r="AA261" s="715" t="n">
        <v>57.69181334249203</v>
      </c>
      <c r="AB261" s="715" t="n">
        <v>779552.0432344927</v>
      </c>
      <c r="AC261" s="715" t="n">
        <v>18.78890362080625</v>
      </c>
      <c r="AD261" s="715" t="n">
        <v>4149002.299267963</v>
      </c>
      <c r="AE261" s="715" t="n">
        <v>71.03932333718947</v>
      </c>
      <c r="AF261" s="715" t="n">
        <v>1691428.189596136</v>
      </c>
      <c r="AG261" s="715" t="n">
        <v>28.96067666281053</v>
      </c>
      <c r="AH261" s="715" t="n">
        <v>6653887.596940106</v>
      </c>
      <c r="AI261" s="715" t="n">
        <v>78.47112805070954</v>
      </c>
      <c r="AJ261" s="715" t="n">
        <v>558119.62046393</v>
      </c>
      <c r="AK261" s="715" t="n">
        <v>7.738755711684179</v>
      </c>
      <c r="AL261" s="715" t="n">
        <v>7212007.217404035</v>
      </c>
      <c r="AM261" s="715" t="n">
        <v>85.05318636879396</v>
      </c>
      <c r="AN261" s="715" t="n">
        <v>1267401.403611629</v>
      </c>
      <c r="AO261" s="715" t="n">
        <v>14.94681363120604</v>
      </c>
      <c r="AP261" s="715" t="n">
        <v>10867637.13890143</v>
      </c>
      <c r="AQ261" s="715" t="n">
        <v>82.14581474604211</v>
      </c>
      <c r="AR261" s="715" t="n">
        <v>601800.6683433156</v>
      </c>
      <c r="AS261" s="715" t="n">
        <v>5.246993605590539</v>
      </c>
      <c r="AT261" s="715" t="n">
        <v>11469437.80724475</v>
      </c>
      <c r="AU261" s="715" t="n">
        <v>86.69467901008869</v>
      </c>
      <c r="AV261" s="715" t="n">
        <v>1760252.801460367</v>
      </c>
      <c r="AW261" s="715" t="n">
        <v>13.30532098991131</v>
      </c>
      <c r="AX261" s="715" t="n">
        <v>7602932.084019894</v>
      </c>
      <c r="AY261" s="715" t="n">
        <v>66.22665601736766</v>
      </c>
      <c r="AZ261" s="715" t="n">
        <v>389744.7155649635</v>
      </c>
      <c r="BA261" s="715" t="n">
        <v>4.876272684830782</v>
      </c>
      <c r="BB261" s="715" t="n">
        <v>7992676.799584856</v>
      </c>
      <c r="BC261" s="715" t="n">
        <v>69.62159482874532</v>
      </c>
      <c r="BD261" s="715" t="n">
        <v>3487492.276181339</v>
      </c>
      <c r="BE261" s="715" t="n">
        <v>30.37840517125468</v>
      </c>
      <c r="BF261" s="715" t="n">
        <v>957219.5393452751</v>
      </c>
      <c r="BG261" s="715" t="n">
        <v>9.134285414560598</v>
      </c>
      <c r="BH261" s="715" t="n">
        <v>20510.61516401706</v>
      </c>
      <c r="BI261" s="715" t="n">
        <v>2.097778724469332</v>
      </c>
      <c r="BJ261" s="715" t="n">
        <v>977730.1545092922</v>
      </c>
      <c r="BK261" s="715" t="n">
        <v>9.330008344604932</v>
      </c>
      <c r="BL261" s="715" t="n">
        <v>9501683.350781552</v>
      </c>
      <c r="BM261" s="715" t="n">
        <v>90.66999165539507</v>
      </c>
    </row>
    <row r="262" ht="15" customFormat="1" customHeight="1" s="24">
      <c r="A262" s="715" t="inlineStr">
        <is>
          <t>Jul-Sep 2012</t>
        </is>
      </c>
      <c r="B262" s="715" t="n">
        <v>29787722.1125318</v>
      </c>
      <c r="C262" s="715" t="n">
        <v>58.35545093675</v>
      </c>
      <c r="D262" s="715" t="n">
        <v>2537431.809592271</v>
      </c>
      <c r="E262" s="715" t="n">
        <v>7.849712999682255</v>
      </c>
      <c r="F262" s="715" t="n">
        <v>32325153.92212407</v>
      </c>
      <c r="G262" s="715" t="n">
        <v>63.32639087336621</v>
      </c>
      <c r="H262" s="715" t="n">
        <v>18720158.27127833</v>
      </c>
      <c r="I262" s="715" t="n">
        <v>36.67360912663379</v>
      </c>
      <c r="J262" s="715" t="n">
        <v>28839870.98844592</v>
      </c>
      <c r="K262" s="715" t="n">
        <v>71.13396263134302</v>
      </c>
      <c r="L262" s="715" t="n">
        <v>2517683.250458434</v>
      </c>
      <c r="M262" s="715" t="n">
        <v>8.028952868189004</v>
      </c>
      <c r="N262" s="715" t="n">
        <v>31357554.23890435</v>
      </c>
      <c r="O262" s="715" t="n">
        <v>77.34386510723891</v>
      </c>
      <c r="P262" s="715" t="n">
        <v>9185485.852803553</v>
      </c>
      <c r="Q262" s="715" t="n">
        <v>22.65613489276109</v>
      </c>
      <c r="R262" s="715" t="n">
        <v>364686.9015368958</v>
      </c>
      <c r="S262" s="715" t="n">
        <v>24.21138807949554</v>
      </c>
      <c r="T262" s="715" t="n">
        <v>197875.3990220292</v>
      </c>
      <c r="U262" s="715" t="n">
        <v>35.17395296937481</v>
      </c>
      <c r="V262" s="715" t="n">
        <v>562562.3005589249</v>
      </c>
      <c r="W262" s="715" t="n">
        <v>37.34824069722709</v>
      </c>
      <c r="X262" s="715" t="n">
        <v>943699.5475411708</v>
      </c>
      <c r="Y262" s="715" t="n">
        <v>62.65175930277291</v>
      </c>
      <c r="Z262" s="715" t="n">
        <v>3342722.258266138</v>
      </c>
      <c r="AA262" s="715" t="n">
        <v>57.25068430478295</v>
      </c>
      <c r="AB262" s="715" t="n">
        <v>785863.5521944043</v>
      </c>
      <c r="AC262" s="715" t="n">
        <v>19.0346910121929</v>
      </c>
      <c r="AD262" s="715" t="n">
        <v>4128585.810460542</v>
      </c>
      <c r="AE262" s="715" t="n">
        <v>70.71014119566267</v>
      </c>
      <c r="AF262" s="715" t="n">
        <v>1710160.571103448</v>
      </c>
      <c r="AG262" s="715" t="n">
        <v>29.28985880433733</v>
      </c>
      <c r="AH262" s="715" t="n">
        <v>6666397.069319136</v>
      </c>
      <c r="AI262" s="715" t="n">
        <v>78.53663203983253</v>
      </c>
      <c r="AJ262" s="715" t="n">
        <v>547070.7706971723</v>
      </c>
      <c r="AK262" s="715" t="n">
        <v>7.584018988236529</v>
      </c>
      <c r="AL262" s="715" t="n">
        <v>7213467.840016308</v>
      </c>
      <c r="AM262" s="715" t="n">
        <v>84.98165704677821</v>
      </c>
      <c r="AN262" s="715" t="n">
        <v>1274796.675755194</v>
      </c>
      <c r="AO262" s="715" t="n">
        <v>15.01834295322179</v>
      </c>
      <c r="AP262" s="715" t="n">
        <v>10841697.70852984</v>
      </c>
      <c r="AQ262" s="715" t="n">
        <v>82.00335184502124</v>
      </c>
      <c r="AR262" s="715" t="n">
        <v>608315.6041779927</v>
      </c>
      <c r="AS262" s="715" t="n">
        <v>5.312793859399726</v>
      </c>
      <c r="AT262" s="715" t="n">
        <v>11450013.31270783</v>
      </c>
      <c r="AU262" s="715" t="n">
        <v>86.60446874232947</v>
      </c>
      <c r="AV262" s="715" t="n">
        <v>1771028.833251819</v>
      </c>
      <c r="AW262" s="715" t="n">
        <v>13.39553125767053</v>
      </c>
      <c r="AX262" s="715" t="n">
        <v>7624367.050793915</v>
      </c>
      <c r="AY262" s="715" t="n">
        <v>66.36390824794395</v>
      </c>
      <c r="AZ262" s="715" t="n">
        <v>378557.9243668353</v>
      </c>
      <c r="BA262" s="715" t="n">
        <v>4.730244573600185</v>
      </c>
      <c r="BB262" s="715" t="n">
        <v>8002924.97516075</v>
      </c>
      <c r="BC262" s="715" t="n">
        <v>69.65894679892723</v>
      </c>
      <c r="BD262" s="715" t="n">
        <v>3485800.225151921</v>
      </c>
      <c r="BE262" s="715" t="n">
        <v>30.34105320107277</v>
      </c>
      <c r="BF262" s="715" t="n">
        <v>947851.1240858794</v>
      </c>
      <c r="BG262" s="715" t="n">
        <v>9.025200593811963</v>
      </c>
      <c r="BH262" s="715" t="n">
        <v>19748.55913383744</v>
      </c>
      <c r="BI262" s="715" t="n">
        <v>2.040984456311883</v>
      </c>
      <c r="BJ262" s="715" t="n">
        <v>967599.6832197169</v>
      </c>
      <c r="BK262" s="715" t="n">
        <v>9.213241419098248</v>
      </c>
      <c r="BL262" s="715" t="n">
        <v>9534672.418474773</v>
      </c>
      <c r="BM262" s="715" t="n">
        <v>90.78675858090175</v>
      </c>
    </row>
    <row r="263" ht="15" customFormat="1" customHeight="1" s="24">
      <c r="A263" s="715" t="inlineStr">
        <is>
          <t>Aug-Oct 2012</t>
        </is>
      </c>
      <c r="B263" s="715" t="n">
        <v>29776345.28276511</v>
      </c>
      <c r="C263" s="715" t="n">
        <v>58.29887635592083</v>
      </c>
      <c r="D263" s="715" t="n">
        <v>2533567.528734599</v>
      </c>
      <c r="E263" s="715" t="n">
        <v>7.841455789484073</v>
      </c>
      <c r="F263" s="715" t="n">
        <v>32309912.8114997</v>
      </c>
      <c r="G263" s="715" t="n">
        <v>63.25932864428702</v>
      </c>
      <c r="H263" s="715" t="n">
        <v>18765420.27207014</v>
      </c>
      <c r="I263" s="715" t="n">
        <v>36.74067135571298</v>
      </c>
      <c r="J263" s="715" t="n">
        <v>28820870.75212792</v>
      </c>
      <c r="K263" s="715" t="n">
        <v>71.0745423121583</v>
      </c>
      <c r="L263" s="715" t="n">
        <v>2512377.467455964</v>
      </c>
      <c r="M263" s="715" t="n">
        <v>8.018247740704007</v>
      </c>
      <c r="N263" s="715" t="n">
        <v>31333248.21958388</v>
      </c>
      <c r="O263" s="715" t="n">
        <v>77.27026346682287</v>
      </c>
      <c r="P263" s="715" t="n">
        <v>9216954.165887829</v>
      </c>
      <c r="Q263" s="715" t="n">
        <v>22.72973653317713</v>
      </c>
      <c r="R263" s="715" t="n">
        <v>349315.95361388</v>
      </c>
      <c r="S263" s="715" t="n">
        <v>23.18964280408428</v>
      </c>
      <c r="T263" s="715" t="n">
        <v>203372.7705002452</v>
      </c>
      <c r="U263" s="715" t="n">
        <v>36.79698203110989</v>
      </c>
      <c r="V263" s="715" t="n">
        <v>552688.7241141254</v>
      </c>
      <c r="W263" s="715" t="n">
        <v>36.6907207113096</v>
      </c>
      <c r="X263" s="715" t="n">
        <v>953655.9684930268</v>
      </c>
      <c r="Y263" s="715" t="n">
        <v>63.3092792886904</v>
      </c>
      <c r="Z263" s="715" t="n">
        <v>3369736.297213481</v>
      </c>
      <c r="AA263" s="715" t="n">
        <v>57.73000421926184</v>
      </c>
      <c r="AB263" s="715" t="n">
        <v>755721.3918201714</v>
      </c>
      <c r="AC263" s="715" t="n">
        <v>18.31848606347461</v>
      </c>
      <c r="AD263" s="715" t="n">
        <v>4125457.689033652</v>
      </c>
      <c r="AE263" s="715" t="n">
        <v>70.67695178143217</v>
      </c>
      <c r="AF263" s="715" t="n">
        <v>1711604.585230231</v>
      </c>
      <c r="AG263" s="715" t="n">
        <v>29.32304821856783</v>
      </c>
      <c r="AH263" s="715" t="n">
        <v>6649860.440179283</v>
      </c>
      <c r="AI263" s="715" t="n">
        <v>78.26016484291037</v>
      </c>
      <c r="AJ263" s="715" t="n">
        <v>542775.9975267549</v>
      </c>
      <c r="AK263" s="715" t="n">
        <v>7.546273223005604</v>
      </c>
      <c r="AL263" s="715" t="n">
        <v>7192636.437706037</v>
      </c>
      <c r="AM263" s="715" t="n">
        <v>84.64792883004057</v>
      </c>
      <c r="AN263" s="715" t="n">
        <v>1304483.972821308</v>
      </c>
      <c r="AO263" s="715" t="n">
        <v>15.35207116995943</v>
      </c>
      <c r="AP263" s="715" t="n">
        <v>10825765.85135339</v>
      </c>
      <c r="AQ263" s="715" t="n">
        <v>81.93644627095161</v>
      </c>
      <c r="AR263" s="715" t="n">
        <v>624987.3825751005</v>
      </c>
      <c r="AS263" s="715" t="n">
        <v>5.458046032493896</v>
      </c>
      <c r="AT263" s="715" t="n">
        <v>11450753.23392849</v>
      </c>
      <c r="AU263" s="715" t="n">
        <v>86.66675780692348</v>
      </c>
      <c r="AV263" s="715" t="n">
        <v>1761640.44928569</v>
      </c>
      <c r="AW263" s="715" t="n">
        <v>13.33324219307652</v>
      </c>
      <c r="AX263" s="715" t="n">
        <v>7626192.209767883</v>
      </c>
      <c r="AY263" s="715" t="n">
        <v>66.33039580651742</v>
      </c>
      <c r="AZ263" s="715" t="n">
        <v>385519.9250336922</v>
      </c>
      <c r="BA263" s="715" t="n">
        <v>4.811954280771725</v>
      </c>
      <c r="BB263" s="715" t="n">
        <v>8011712.134801575</v>
      </c>
      <c r="BC263" s="715" t="n">
        <v>69.68353568490006</v>
      </c>
      <c r="BD263" s="715" t="n">
        <v>3485569.190057572</v>
      </c>
      <c r="BE263" s="715" t="n">
        <v>30.31646431509994</v>
      </c>
      <c r="BF263" s="715" t="n">
        <v>955474.5306371835</v>
      </c>
      <c r="BG263" s="715" t="n">
        <v>9.078030079092846</v>
      </c>
      <c r="BH263" s="715" t="n">
        <v>21190.06127863542</v>
      </c>
      <c r="BI263" s="715" t="n">
        <v>2.169635456638102</v>
      </c>
      <c r="BJ263" s="715" t="n">
        <v>976664.5919158189</v>
      </c>
      <c r="BK263" s="715" t="n">
        <v>9.279358327515114</v>
      </c>
      <c r="BL263" s="715" t="n">
        <v>9548466.106182314</v>
      </c>
      <c r="BM263" s="715" t="n">
        <v>90.72064167248489</v>
      </c>
    </row>
    <row r="264" ht="15" customFormat="1" customHeight="1" s="24">
      <c r="A264" s="715" t="inlineStr">
        <is>
          <t>Sep-Nov 2012</t>
        </is>
      </c>
      <c r="B264" s="715" t="n">
        <v>29883521.1859499</v>
      </c>
      <c r="C264" s="715" t="n">
        <v>58.4743453715375</v>
      </c>
      <c r="D264" s="715" t="n">
        <v>2531391.662971271</v>
      </c>
      <c r="E264" s="715" t="n">
        <v>7.809342800856922</v>
      </c>
      <c r="F264" s="715" t="n">
        <v>32414912.84892117</v>
      </c>
      <c r="G264" s="715" t="n">
        <v>63.42762612617649</v>
      </c>
      <c r="H264" s="715" t="n">
        <v>18690441.12481612</v>
      </c>
      <c r="I264" s="715" t="n">
        <v>36.57237387382351</v>
      </c>
      <c r="J264" s="715" t="n">
        <v>28913889.58116077</v>
      </c>
      <c r="K264" s="715" t="n">
        <v>71.29134205301078</v>
      </c>
      <c r="L264" s="715" t="n">
        <v>2507019.825700447</v>
      </c>
      <c r="M264" s="715" t="n">
        <v>7.978826434453875</v>
      </c>
      <c r="N264" s="715" t="n">
        <v>31420909.40686122</v>
      </c>
      <c r="O264" s="715" t="n">
        <v>77.47275902999692</v>
      </c>
      <c r="P264" s="715" t="n">
        <v>9136455.272374297</v>
      </c>
      <c r="Q264" s="715" t="n">
        <v>22.52724097000308</v>
      </c>
      <c r="R264" s="715" t="n">
        <v>342394.6357745216</v>
      </c>
      <c r="S264" s="715" t="n">
        <v>22.72891508810511</v>
      </c>
      <c r="T264" s="715" t="n">
        <v>202146.652176266</v>
      </c>
      <c r="U264" s="715" t="n">
        <v>37.122373757366</v>
      </c>
      <c r="V264" s="715" t="n">
        <v>544541.2879507875</v>
      </c>
      <c r="W264" s="715" t="n">
        <v>36.14785806384948</v>
      </c>
      <c r="X264" s="715" t="n">
        <v>961886.2491634212</v>
      </c>
      <c r="Y264" s="715" t="n">
        <v>63.85214193615052</v>
      </c>
      <c r="Z264" s="715" t="n">
        <v>3390198.93266283</v>
      </c>
      <c r="AA264" s="715" t="n">
        <v>58.09733038136233</v>
      </c>
      <c r="AB264" s="715" t="n">
        <v>777360.0389852766</v>
      </c>
      <c r="AC264" s="715" t="n">
        <v>18.65264641181217</v>
      </c>
      <c r="AD264" s="715" t="n">
        <v>4167558.971648106</v>
      </c>
      <c r="AE264" s="715" t="n">
        <v>71.41883272008303</v>
      </c>
      <c r="AF264" s="715" t="n">
        <v>1667819.195315669</v>
      </c>
      <c r="AG264" s="715" t="n">
        <v>28.58116727991697</v>
      </c>
      <c r="AH264" s="715" t="n">
        <v>6680876.363809175</v>
      </c>
      <c r="AI264" s="715" t="n">
        <v>78.54332206003896</v>
      </c>
      <c r="AJ264" s="715" t="n">
        <v>534625.121214747</v>
      </c>
      <c r="AK264" s="715" t="n">
        <v>7.409396593215095</v>
      </c>
      <c r="AL264" s="715" t="n">
        <v>7215501.485023921</v>
      </c>
      <c r="AM264" s="715" t="n">
        <v>84.82861021541136</v>
      </c>
      <c r="AN264" s="715" t="n">
        <v>1290474.820259264</v>
      </c>
      <c r="AO264" s="715" t="n">
        <v>15.17138978458864</v>
      </c>
      <c r="AP264" s="715" t="n">
        <v>10829735.54390689</v>
      </c>
      <c r="AQ264" s="715" t="n">
        <v>82.0201796011514</v>
      </c>
      <c r="AR264" s="715" t="n">
        <v>610551.7267091487</v>
      </c>
      <c r="AS264" s="715" t="n">
        <v>5.336856603918758</v>
      </c>
      <c r="AT264" s="715" t="n">
        <v>11440287.27061603</v>
      </c>
      <c r="AU264" s="715" t="n">
        <v>86.64425948541526</v>
      </c>
      <c r="AV264" s="715" t="n">
        <v>1763457.949852686</v>
      </c>
      <c r="AW264" s="715" t="n">
        <v>13.35574051458474</v>
      </c>
      <c r="AX264" s="715" t="n">
        <v>7670684.105007356</v>
      </c>
      <c r="AY264" s="715" t="n">
        <v>66.66776007168097</v>
      </c>
      <c r="AZ264" s="715" t="n">
        <v>382336.2866150086</v>
      </c>
      <c r="BA264" s="715" t="n">
        <v>4.747737718542931</v>
      </c>
      <c r="BB264" s="715" t="n">
        <v>8053020.391622365</v>
      </c>
      <c r="BC264" s="715" t="n">
        <v>69.99073667635011</v>
      </c>
      <c r="BD264" s="715" t="n">
        <v>3452817.057783255</v>
      </c>
      <c r="BE264" s="715" t="n">
        <v>30.00926332364989</v>
      </c>
      <c r="BF264" s="715" t="n">
        <v>969631.6047891285</v>
      </c>
      <c r="BG264" s="715" t="n">
        <v>9.192572894386197</v>
      </c>
      <c r="BH264" s="715" t="n">
        <v>24371.83727082414</v>
      </c>
      <c r="BI264" s="715" t="n">
        <v>2.451886607184824</v>
      </c>
      <c r="BJ264" s="715" t="n">
        <v>994003.4420599528</v>
      </c>
      <c r="BK264" s="715" t="n">
        <v>9.423629606621658</v>
      </c>
      <c r="BL264" s="715" t="n">
        <v>9553985.852441827</v>
      </c>
      <c r="BM264" s="715" t="n">
        <v>90.57637039337834</v>
      </c>
    </row>
    <row r="265" ht="15" customFormat="1" customHeight="1" s="24">
      <c r="A265" s="715" t="inlineStr">
        <is>
          <t>Oct-Dec 2012</t>
        </is>
      </c>
      <c r="B265" s="715" t="n">
        <v>29944509.71438488</v>
      </c>
      <c r="C265" s="715" t="n">
        <v>58.55928463237299</v>
      </c>
      <c r="D265" s="715" t="n">
        <v>2534336.573071329</v>
      </c>
      <c r="E265" s="715" t="n">
        <v>7.803037554477807</v>
      </c>
      <c r="F265" s="715" t="n">
        <v>32478846.28745621</v>
      </c>
      <c r="G265" s="715" t="n">
        <v>63.51541642922867</v>
      </c>
      <c r="H265" s="715" t="n">
        <v>18656528.57644852</v>
      </c>
      <c r="I265" s="715" t="n">
        <v>36.48458357077133</v>
      </c>
      <c r="J265" s="715" t="n">
        <v>28964969.27900543</v>
      </c>
      <c r="K265" s="715" t="n">
        <v>71.40467654974798</v>
      </c>
      <c r="L265" s="715" t="n">
        <v>2511861.211082548</v>
      </c>
      <c r="M265" s="715" t="n">
        <v>7.98003220773302</v>
      </c>
      <c r="N265" s="715" t="n">
        <v>31476830.49008798</v>
      </c>
      <c r="O265" s="715" t="n">
        <v>77.5969371244972</v>
      </c>
      <c r="P265" s="715" t="n">
        <v>9087696.482911328</v>
      </c>
      <c r="Q265" s="715" t="n">
        <v>22.4030628755028</v>
      </c>
      <c r="R265" s="715" t="n">
        <v>332418.7985653894</v>
      </c>
      <c r="S265" s="715" t="n">
        <v>22.06548342585262</v>
      </c>
      <c r="T265" s="715" t="n">
        <v>201286.3560950455</v>
      </c>
      <c r="U265" s="715" t="n">
        <v>37.71489826121543</v>
      </c>
      <c r="V265" s="715" t="n">
        <v>533705.1546604349</v>
      </c>
      <c r="W265" s="715" t="n">
        <v>35.42658325965707</v>
      </c>
      <c r="X265" s="715" t="n">
        <v>972805.2269608302</v>
      </c>
      <c r="Y265" s="715" t="n">
        <v>64.57341674034294</v>
      </c>
      <c r="Z265" s="715" t="n">
        <v>3390258.969091981</v>
      </c>
      <c r="AA265" s="715" t="n">
        <v>58.11513141447532</v>
      </c>
      <c r="AB265" s="715" t="n">
        <v>788232.6088147466</v>
      </c>
      <c r="AC265" s="715" t="n">
        <v>18.86404684844722</v>
      </c>
      <c r="AD265" s="715" t="n">
        <v>4178491.577906727</v>
      </c>
      <c r="AE265" s="715" t="n">
        <v>71.62685487397039</v>
      </c>
      <c r="AF265" s="715" t="n">
        <v>1655202.481756941</v>
      </c>
      <c r="AG265" s="715" t="n">
        <v>28.37314512602961</v>
      </c>
      <c r="AH265" s="715" t="n">
        <v>6712044.69178536</v>
      </c>
      <c r="AI265" s="715" t="n">
        <v>78.8276801479963</v>
      </c>
      <c r="AJ265" s="715" t="n">
        <v>528802.2809304358</v>
      </c>
      <c r="AK265" s="715" t="n">
        <v>7.303044559883856</v>
      </c>
      <c r="AL265" s="715" t="n">
        <v>7240846.972715795</v>
      </c>
      <c r="AM265" s="715" t="n">
        <v>85.03804658279242</v>
      </c>
      <c r="AN265" s="715" t="n">
        <v>1273985.227323231</v>
      </c>
      <c r="AO265" s="715" t="n">
        <v>14.96195341720758</v>
      </c>
      <c r="AP265" s="715" t="n">
        <v>10820394.98113652</v>
      </c>
      <c r="AQ265" s="715" t="n">
        <v>82.00314995646558</v>
      </c>
      <c r="AR265" s="715" t="n">
        <v>615129.0354851105</v>
      </c>
      <c r="AS265" s="715" t="n">
        <v>5.379106673126785</v>
      </c>
      <c r="AT265" s="715" t="n">
        <v>11435524.01662163</v>
      </c>
      <c r="AU265" s="715" t="n">
        <v>86.66495006888285</v>
      </c>
      <c r="AV265" s="715" t="n">
        <v>1759572.741101615</v>
      </c>
      <c r="AW265" s="715" t="n">
        <v>13.33504993111715</v>
      </c>
      <c r="AX265" s="715" t="n">
        <v>7709851.838426176</v>
      </c>
      <c r="AY265" s="715" t="n">
        <v>66.95838377339672</v>
      </c>
      <c r="AZ265" s="715" t="n">
        <v>378410.9297572095</v>
      </c>
      <c r="BA265" s="715" t="n">
        <v>4.678519239579553</v>
      </c>
      <c r="BB265" s="715" t="n">
        <v>8088262.768183386</v>
      </c>
      <c r="BC265" s="715" t="n">
        <v>70.24480026877562</v>
      </c>
      <c r="BD265" s="715" t="n">
        <v>3426130.805768711</v>
      </c>
      <c r="BE265" s="715" t="n">
        <v>29.75519973122438</v>
      </c>
      <c r="BF265" s="715" t="n">
        <v>979540.4353794523</v>
      </c>
      <c r="BG265" s="715" t="n">
        <v>9.266432035430148</v>
      </c>
      <c r="BH265" s="715" t="n">
        <v>22475.36198878115</v>
      </c>
      <c r="BI265" s="715" t="n">
        <v>2.243014735677029</v>
      </c>
      <c r="BJ265" s="715" t="n">
        <v>1002015.797368233</v>
      </c>
      <c r="BK265" s="715" t="n">
        <v>9.47904848985967</v>
      </c>
      <c r="BL265" s="715" t="n">
        <v>9568832.093537191</v>
      </c>
      <c r="BM265" s="715" t="n">
        <v>90.52095151014034</v>
      </c>
    </row>
    <row r="266" ht="15" customFormat="1" customHeight="1" s="24">
      <c r="A266" s="715" t="inlineStr">
        <is>
          <t>Nov-Jan 2013</t>
        </is>
      </c>
      <c r="B266" s="715" t="n">
        <v>29930074.22781024</v>
      </c>
      <c r="C266" s="715" t="n">
        <v>58.4967120584192</v>
      </c>
      <c r="D266" s="715" t="n">
        <v>2536087.844262358</v>
      </c>
      <c r="E266" s="715" t="n">
        <v>7.811480268694591</v>
      </c>
      <c r="F266" s="715" t="n">
        <v>32466162.0720726</v>
      </c>
      <c r="G266" s="715" t="n">
        <v>63.45335864911915</v>
      </c>
      <c r="H266" s="715" t="n">
        <v>18699233.68199958</v>
      </c>
      <c r="I266" s="715" t="n">
        <v>36.54664135088085</v>
      </c>
      <c r="J266" s="715" t="n">
        <v>28950425.32763157</v>
      </c>
      <c r="K266" s="715" t="n">
        <v>71.35622363978855</v>
      </c>
      <c r="L266" s="715" t="n">
        <v>2518823.368556558</v>
      </c>
      <c r="M266" s="715" t="n">
        <v>8.004078498580943</v>
      </c>
      <c r="N266" s="715" t="n">
        <v>31469248.69618813</v>
      </c>
      <c r="O266" s="715" t="n">
        <v>77.56455120533563</v>
      </c>
      <c r="P266" s="715" t="n">
        <v>9102440.570574977</v>
      </c>
      <c r="Q266" s="715" t="n">
        <v>22.43544879466437</v>
      </c>
      <c r="R266" s="715" t="n">
        <v>330507.354565528</v>
      </c>
      <c r="S266" s="715" t="n">
        <v>21.93739815324098</v>
      </c>
      <c r="T266" s="715" t="n">
        <v>194938.4552506944</v>
      </c>
      <c r="U266" s="715" t="n">
        <v>37.09963075333594</v>
      </c>
      <c r="V266" s="715" t="n">
        <v>525445.8098162224</v>
      </c>
      <c r="W266" s="715" t="n">
        <v>34.8764218970057</v>
      </c>
      <c r="X266" s="715" t="n">
        <v>981147.4163120987</v>
      </c>
      <c r="Y266" s="715" t="n">
        <v>65.1235781029943</v>
      </c>
      <c r="Z266" s="715" t="n">
        <v>3359966.519913805</v>
      </c>
      <c r="AA266" s="715" t="n">
        <v>57.6124963324539</v>
      </c>
      <c r="AB266" s="715" t="n">
        <v>807104.3221686622</v>
      </c>
      <c r="AC266" s="715" t="n">
        <v>19.36862493475914</v>
      </c>
      <c r="AD266" s="715" t="n">
        <v>4167070.842082467</v>
      </c>
      <c r="AE266" s="715" t="n">
        <v>71.45171006427485</v>
      </c>
      <c r="AF266" s="715" t="n">
        <v>1664939.110281096</v>
      </c>
      <c r="AG266" s="715" t="n">
        <v>28.54828993572515</v>
      </c>
      <c r="AH266" s="715" t="n">
        <v>6743908.870722386</v>
      </c>
      <c r="AI266" s="715" t="n">
        <v>79.11961108526094</v>
      </c>
      <c r="AJ266" s="715" t="n">
        <v>522420.1391516895</v>
      </c>
      <c r="AK266" s="715" t="n">
        <v>7.18960204584437</v>
      </c>
      <c r="AL266" s="715" t="n">
        <v>7266329.009874076</v>
      </c>
      <c r="AM266" s="715" t="n">
        <v>85.24864975187657</v>
      </c>
      <c r="AN266" s="715" t="n">
        <v>1257359.08492079</v>
      </c>
      <c r="AO266" s="715" t="n">
        <v>14.75135024812343</v>
      </c>
      <c r="AP266" s="715" t="n">
        <v>10800270.71525206</v>
      </c>
      <c r="AQ266" s="715" t="n">
        <v>81.90431929548055</v>
      </c>
      <c r="AR266" s="715" t="n">
        <v>613416.7527162834</v>
      </c>
      <c r="AS266" s="715" t="n">
        <v>5.37439591225703</v>
      </c>
      <c r="AT266" s="715" t="n">
        <v>11413687.46796834</v>
      </c>
      <c r="AU266" s="715" t="n">
        <v>86.55619172537443</v>
      </c>
      <c r="AV266" s="715" t="n">
        <v>1772760.827009445</v>
      </c>
      <c r="AW266" s="715" t="n">
        <v>13.44380827462557</v>
      </c>
      <c r="AX266" s="715" t="n">
        <v>7715771.867177795</v>
      </c>
      <c r="AY266" s="715" t="n">
        <v>66.96004121395369</v>
      </c>
      <c r="AZ266" s="715" t="n">
        <v>380943.6992692288</v>
      </c>
      <c r="BA266" s="715" t="n">
        <v>4.704916408918553</v>
      </c>
      <c r="BB266" s="715" t="n">
        <v>8096715.566447023</v>
      </c>
      <c r="BC266" s="715" t="n">
        <v>70.26599766813196</v>
      </c>
      <c r="BD266" s="715" t="n">
        <v>3426234.132051547</v>
      </c>
      <c r="BE266" s="715" t="n">
        <v>29.73400233186804</v>
      </c>
      <c r="BF266" s="715" t="n">
        <v>979648.9001786701</v>
      </c>
      <c r="BG266" s="715" t="n">
        <v>9.247461229478642</v>
      </c>
      <c r="BH266" s="715" t="n">
        <v>17264.47570579938</v>
      </c>
      <c r="BI266" s="715" t="n">
        <v>1.731792964507293</v>
      </c>
      <c r="BJ266" s="715" t="n">
        <v>996913.3758844694</v>
      </c>
      <c r="BK266" s="715" t="n">
        <v>9.410430401094652</v>
      </c>
      <c r="BL266" s="715" t="n">
        <v>9596793.111424603</v>
      </c>
      <c r="BM266" s="715" t="n">
        <v>90.58956959890534</v>
      </c>
    </row>
    <row r="267" ht="15" customFormat="1" customHeight="1" s="24">
      <c r="A267" s="715" t="inlineStr">
        <is>
          <t>Dec-Feb 2013</t>
        </is>
      </c>
      <c r="B267" s="715" t="n">
        <v>29857044.44049993</v>
      </c>
      <c r="C267" s="715" t="n">
        <v>58.31976063009414</v>
      </c>
      <c r="D267" s="715" t="n">
        <v>2583856.463253594</v>
      </c>
      <c r="E267" s="715" t="n">
        <v>7.964811060332275</v>
      </c>
      <c r="F267" s="715" t="n">
        <v>32440900.90375353</v>
      </c>
      <c r="G267" s="715" t="n">
        <v>63.36680708975866</v>
      </c>
      <c r="H267" s="715" t="n">
        <v>18754515.7404861</v>
      </c>
      <c r="I267" s="715" t="n">
        <v>36.63319291024134</v>
      </c>
      <c r="J267" s="715" t="n">
        <v>28876684.5454924</v>
      </c>
      <c r="K267" s="715" t="n">
        <v>71.16190684307637</v>
      </c>
      <c r="L267" s="715" t="n">
        <v>2567725.16579611</v>
      </c>
      <c r="M267" s="715" t="n">
        <v>8.165919441236321</v>
      </c>
      <c r="N267" s="715" t="n">
        <v>31444409.71128851</v>
      </c>
      <c r="O267" s="715" t="n">
        <v>77.48964916955921</v>
      </c>
      <c r="P267" s="715" t="n">
        <v>9134441.849238401</v>
      </c>
      <c r="Q267" s="715" t="n">
        <v>22.51035083044079</v>
      </c>
      <c r="R267" s="715" t="n">
        <v>318316.0772119481</v>
      </c>
      <c r="S267" s="715" t="n">
        <v>21.12704140032645</v>
      </c>
      <c r="T267" s="715" t="n">
        <v>196724.7531598511</v>
      </c>
      <c r="U267" s="715" t="n">
        <v>38.19595293403027</v>
      </c>
      <c r="V267" s="715" t="n">
        <v>515040.8303717991</v>
      </c>
      <c r="W267" s="715" t="n">
        <v>34.18391254827603</v>
      </c>
      <c r="X267" s="715" t="n">
        <v>991635.2402635786</v>
      </c>
      <c r="Y267" s="715" t="n">
        <v>65.81608745172397</v>
      </c>
      <c r="Z267" s="715" t="n">
        <v>3345823.695300985</v>
      </c>
      <c r="AA267" s="715" t="n">
        <v>57.38656439131783</v>
      </c>
      <c r="AB267" s="715" t="n">
        <v>789944.0879537505</v>
      </c>
      <c r="AC267" s="715" t="n">
        <v>19.1003008232751</v>
      </c>
      <c r="AD267" s="715" t="n">
        <v>4135767.783254735</v>
      </c>
      <c r="AE267" s="715" t="n">
        <v>70.9354484322089</v>
      </c>
      <c r="AF267" s="715" t="n">
        <v>1694558.061808721</v>
      </c>
      <c r="AG267" s="715" t="n">
        <v>29.0645515677911</v>
      </c>
      <c r="AH267" s="715" t="n">
        <v>6722934.792129764</v>
      </c>
      <c r="AI267" s="715" t="n">
        <v>78.79168042219224</v>
      </c>
      <c r="AJ267" s="715" t="n">
        <v>554832.6805701564</v>
      </c>
      <c r="AK267" s="715" t="n">
        <v>7.623665947715742</v>
      </c>
      <c r="AL267" s="715" t="n">
        <v>7277767.472699921</v>
      </c>
      <c r="AM267" s="715" t="n">
        <v>85.29422739118093</v>
      </c>
      <c r="AN267" s="715" t="n">
        <v>1254776.516850786</v>
      </c>
      <c r="AO267" s="715" t="n">
        <v>14.70577260881907</v>
      </c>
      <c r="AP267" s="715" t="n">
        <v>10771334.5877644</v>
      </c>
      <c r="AQ267" s="715" t="n">
        <v>81.73848992164977</v>
      </c>
      <c r="AR267" s="715" t="n">
        <v>631182.442525578</v>
      </c>
      <c r="AS267" s="715" t="n">
        <v>5.535465905018047</v>
      </c>
      <c r="AT267" s="715" t="n">
        <v>11402517.03028998</v>
      </c>
      <c r="AU267" s="715" t="n">
        <v>86.52823062617719</v>
      </c>
      <c r="AV267" s="715" t="n">
        <v>1775282.801942347</v>
      </c>
      <c r="AW267" s="715" t="n">
        <v>13.47176937382281</v>
      </c>
      <c r="AX267" s="715" t="n">
        <v>7718275.393085308</v>
      </c>
      <c r="AY267" s="715" t="n">
        <v>66.93206864328836</v>
      </c>
      <c r="AZ267" s="715" t="n">
        <v>395041.2015867742</v>
      </c>
      <c r="BA267" s="715" t="n">
        <v>4.86904704108543</v>
      </c>
      <c r="BB267" s="715" t="n">
        <v>8113316.594672083</v>
      </c>
      <c r="BC267" s="715" t="n">
        <v>70.35782420070487</v>
      </c>
      <c r="BD267" s="715" t="n">
        <v>3418189.228372969</v>
      </c>
      <c r="BE267" s="715" t="n">
        <v>29.64217579929513</v>
      </c>
      <c r="BF267" s="715" t="n">
        <v>980359.89500753</v>
      </c>
      <c r="BG267" s="715" t="n">
        <v>9.234247492266009</v>
      </c>
      <c r="BH267" s="715" t="n">
        <v>16131.29745748365</v>
      </c>
      <c r="BI267" s="715" t="n">
        <v>1.618809837905317</v>
      </c>
      <c r="BJ267" s="715" t="n">
        <v>996491.1924650137</v>
      </c>
      <c r="BK267" s="715" t="n">
        <v>9.386192093276662</v>
      </c>
      <c r="BL267" s="715" t="n">
        <v>9620073.891247701</v>
      </c>
      <c r="BM267" s="715" t="n">
        <v>90.61380790672334</v>
      </c>
    </row>
    <row r="268" ht="15" customFormat="1" customHeight="1" s="24">
      <c r="A268" s="715" t="inlineStr">
        <is>
          <t>Jan-Mar 2013</t>
        </is>
      </c>
      <c r="B268" s="715" t="n">
        <v>29883529.16404826</v>
      </c>
      <c r="C268" s="715" t="n">
        <v>58.3372843696574</v>
      </c>
      <c r="D268" s="715" t="n">
        <v>2539998.522735593</v>
      </c>
      <c r="E268" s="715" t="n">
        <v>7.833812986891372</v>
      </c>
      <c r="F268" s="715" t="n">
        <v>32423527.68678385</v>
      </c>
      <c r="G268" s="715" t="n">
        <v>63.29575548282167</v>
      </c>
      <c r="H268" s="715" t="n">
        <v>18801909.84762322</v>
      </c>
      <c r="I268" s="715" t="n">
        <v>36.70424451717833</v>
      </c>
      <c r="J268" s="715" t="n">
        <v>28888401.73931587</v>
      </c>
      <c r="K268" s="715" t="n">
        <v>71.17821878992392</v>
      </c>
      <c r="L268" s="715" t="n">
        <v>2522003.306277107</v>
      </c>
      <c r="M268" s="715" t="n">
        <v>8.029197021230249</v>
      </c>
      <c r="N268" s="715" t="n">
        <v>31410405.04559298</v>
      </c>
      <c r="O268" s="715" t="n">
        <v>77.39219022188429</v>
      </c>
      <c r="P268" s="715" t="n">
        <v>9175608.80869773</v>
      </c>
      <c r="Q268" s="715" t="n">
        <v>22.60780977811571</v>
      </c>
      <c r="R268" s="715" t="n">
        <v>323098.9064548733</v>
      </c>
      <c r="S268" s="715" t="n">
        <v>21.44330477874297</v>
      </c>
      <c r="T268" s="715" t="n">
        <v>191267.4725314764</v>
      </c>
      <c r="U268" s="715" t="n">
        <v>37.18506503251689</v>
      </c>
      <c r="V268" s="715" t="n">
        <v>514366.3789863496</v>
      </c>
      <c r="W268" s="715" t="n">
        <v>34.13727131906344</v>
      </c>
      <c r="X268" s="715" t="n">
        <v>992392.5361560846</v>
      </c>
      <c r="Y268" s="715" t="n">
        <v>65.86272868093656</v>
      </c>
      <c r="Z268" s="715" t="n">
        <v>3359267.570157433</v>
      </c>
      <c r="AA268" s="715" t="n">
        <v>57.63379739730752</v>
      </c>
      <c r="AB268" s="715" t="n">
        <v>773438.4585422904</v>
      </c>
      <c r="AC268" s="715" t="n">
        <v>18.71506110454311</v>
      </c>
      <c r="AD268" s="715" t="n">
        <v>4132706.028699724</v>
      </c>
      <c r="AE268" s="715" t="n">
        <v>70.90341480287285</v>
      </c>
      <c r="AF268" s="715" t="n">
        <v>1695935.709063625</v>
      </c>
      <c r="AG268" s="715" t="n">
        <v>29.09658519712715</v>
      </c>
      <c r="AH268" s="715" t="n">
        <v>6723373.910008881</v>
      </c>
      <c r="AI268" s="715" t="n">
        <v>78.71512868004227</v>
      </c>
      <c r="AJ268" s="715" t="n">
        <v>537190.6014006376</v>
      </c>
      <c r="AK268" s="715" t="n">
        <v>7.398744278857057</v>
      </c>
      <c r="AL268" s="715" t="n">
        <v>7260564.511409519</v>
      </c>
      <c r="AM268" s="715" t="n">
        <v>85.00438581209202</v>
      </c>
      <c r="AN268" s="715" t="n">
        <v>1280835.372897028</v>
      </c>
      <c r="AO268" s="715" t="n">
        <v>14.99561418790798</v>
      </c>
      <c r="AP268" s="715" t="n">
        <v>10765839.35249632</v>
      </c>
      <c r="AQ268" s="715" t="n">
        <v>81.75044124286514</v>
      </c>
      <c r="AR268" s="715" t="n">
        <v>619896.9508379654</v>
      </c>
      <c r="AS268" s="715" t="n">
        <v>5.444504723479588</v>
      </c>
      <c r="AT268" s="715" t="n">
        <v>11385736.30333429</v>
      </c>
      <c r="AU268" s="715" t="n">
        <v>86.45763104914434</v>
      </c>
      <c r="AV268" s="715" t="n">
        <v>1783415.06615257</v>
      </c>
      <c r="AW268" s="715" t="n">
        <v>13.54236895085566</v>
      </c>
      <c r="AX268" s="715" t="n">
        <v>7716822.000198365</v>
      </c>
      <c r="AY268" s="715" t="n">
        <v>66.86984901158965</v>
      </c>
      <c r="AZ268" s="715" t="n">
        <v>400209.8229647378</v>
      </c>
      <c r="BA268" s="715" t="n">
        <v>4.930494689237047</v>
      </c>
      <c r="BB268" s="715" t="n">
        <v>8117031.823163103</v>
      </c>
      <c r="BC268" s="715" t="n">
        <v>70.33785312441213</v>
      </c>
      <c r="BD268" s="715" t="n">
        <v>3423030.124428423</v>
      </c>
      <c r="BE268" s="715" t="n">
        <v>29.66214687558787</v>
      </c>
      <c r="BF268" s="715" t="n">
        <v>995127.4247323883</v>
      </c>
      <c r="BG268" s="715" t="n">
        <v>9.353207980542654</v>
      </c>
      <c r="BH268" s="715" t="n">
        <v>17995.21645848521</v>
      </c>
      <c r="BI268" s="715" t="n">
        <v>1.776213039453226</v>
      </c>
      <c r="BJ268" s="715" t="n">
        <v>1013122.641190873</v>
      </c>
      <c r="BK268" s="715" t="n">
        <v>9.522345116157583</v>
      </c>
      <c r="BL268" s="715" t="n">
        <v>9626301.038925486</v>
      </c>
      <c r="BM268" s="715" t="n">
        <v>90.47765488384242</v>
      </c>
    </row>
    <row r="269" ht="15" customFormat="1" customHeight="1" s="24">
      <c r="A269" s="715" t="inlineStr">
        <is>
          <t>Feb-Apr 2013</t>
        </is>
      </c>
      <c r="B269" s="715" t="n">
        <v>29930188.37146579</v>
      </c>
      <c r="C269" s="715" t="n">
        <v>58.39414823595786</v>
      </c>
      <c r="D269" s="715" t="n">
        <v>2525440.049970989</v>
      </c>
      <c r="E269" s="715" t="n">
        <v>7.781208292066066</v>
      </c>
      <c r="F269" s="715" t="n">
        <v>32455628.42143678</v>
      </c>
      <c r="G269" s="715" t="n">
        <v>63.32131136666582</v>
      </c>
      <c r="H269" s="715" t="n">
        <v>18799830.00313774</v>
      </c>
      <c r="I269" s="715" t="n">
        <v>36.67868863333418</v>
      </c>
      <c r="J269" s="715" t="n">
        <v>28917189.07690047</v>
      </c>
      <c r="K269" s="715" t="n">
        <v>71.23657673750758</v>
      </c>
      <c r="L269" s="715" t="n">
        <v>2504243.854124827</v>
      </c>
      <c r="M269" s="715" t="n">
        <v>7.969858852783748</v>
      </c>
      <c r="N269" s="715" t="n">
        <v>31421432.9310253</v>
      </c>
      <c r="O269" s="715" t="n">
        <v>77.40570192493108</v>
      </c>
      <c r="P269" s="715" t="n">
        <v>9171743.217029212</v>
      </c>
      <c r="Q269" s="715" t="n">
        <v>22.59429807506892</v>
      </c>
      <c r="R269" s="715" t="n">
        <v>331628.8905743298</v>
      </c>
      <c r="S269" s="715" t="n">
        <v>22.00820945203103</v>
      </c>
      <c r="T269" s="715" t="n">
        <v>184076.8881563974</v>
      </c>
      <c r="U269" s="715" t="n">
        <v>35.69416821534438</v>
      </c>
      <c r="V269" s="715" t="n">
        <v>515705.7787307273</v>
      </c>
      <c r="W269" s="715" t="n">
        <v>34.22428237260207</v>
      </c>
      <c r="X269" s="715" t="n">
        <v>991135.980918763</v>
      </c>
      <c r="Y269" s="715" t="n">
        <v>65.77571762739794</v>
      </c>
      <c r="Z269" s="715" t="n">
        <v>3359635.224439124</v>
      </c>
      <c r="AA269" s="715" t="n">
        <v>57.65676425850437</v>
      </c>
      <c r="AB269" s="715" t="n">
        <v>767807.5472522851</v>
      </c>
      <c r="AC269" s="715" t="n">
        <v>18.60250013684964</v>
      </c>
      <c r="AD269" s="715" t="n">
        <v>4127442.771691409</v>
      </c>
      <c r="AE269" s="715" t="n">
        <v>70.83358132060552</v>
      </c>
      <c r="AF269" s="715" t="n">
        <v>1699514.858771833</v>
      </c>
      <c r="AG269" s="715" t="n">
        <v>29.16641867939448</v>
      </c>
      <c r="AH269" s="715" t="n">
        <v>6739208.987679786</v>
      </c>
      <c r="AI269" s="715" t="n">
        <v>78.81879983266187</v>
      </c>
      <c r="AJ269" s="715" t="n">
        <v>534283.3591184728</v>
      </c>
      <c r="AK269" s="715" t="n">
        <v>7.345623445299432</v>
      </c>
      <c r="AL269" s="715" t="n">
        <v>7273492.346798259</v>
      </c>
      <c r="AM269" s="715" t="n">
        <v>85.0675410741439</v>
      </c>
      <c r="AN269" s="715" t="n">
        <v>1276763.432264128</v>
      </c>
      <c r="AO269" s="715" t="n">
        <v>14.9324589258561</v>
      </c>
      <c r="AP269" s="715" t="n">
        <v>10768257.95868829</v>
      </c>
      <c r="AQ269" s="715" t="n">
        <v>81.82254154719513</v>
      </c>
      <c r="AR269" s="715" t="n">
        <v>608957.4685110028</v>
      </c>
      <c r="AS269" s="715" t="n">
        <v>5.352429796267895</v>
      </c>
      <c r="AT269" s="715" t="n">
        <v>11377215.4271993</v>
      </c>
      <c r="AU269" s="715" t="n">
        <v>86.44970110808902</v>
      </c>
      <c r="AV269" s="715" t="n">
        <v>1783287.479542092</v>
      </c>
      <c r="AW269" s="715" t="n">
        <v>13.55029889191098</v>
      </c>
      <c r="AX269" s="715" t="n">
        <v>7718458.015518935</v>
      </c>
      <c r="AY269" s="715" t="n">
        <v>66.83447289802021</v>
      </c>
      <c r="AZ269" s="715" t="n">
        <v>409118.591086669</v>
      </c>
      <c r="BA269" s="715" t="n">
        <v>5.033709442420538</v>
      </c>
      <c r="BB269" s="715" t="n">
        <v>8127576.606605604</v>
      </c>
      <c r="BC269" s="715" t="n">
        <v>70.37704906194844</v>
      </c>
      <c r="BD269" s="715" t="n">
        <v>3421041.465532396</v>
      </c>
      <c r="BE269" s="715" t="n">
        <v>29.62295093805156</v>
      </c>
      <c r="BF269" s="715" t="n">
        <v>1012999.294565316</v>
      </c>
      <c r="BG269" s="715" t="n">
        <v>9.500773551982366</v>
      </c>
      <c r="BH269" s="715" t="n">
        <v>21196.19584616188</v>
      </c>
      <c r="BI269" s="715" t="n">
        <v>2.049534739097392</v>
      </c>
      <c r="BJ269" s="715" t="n">
        <v>1034195.490411478</v>
      </c>
      <c r="BK269" s="715" t="n">
        <v>9.699569600487285</v>
      </c>
      <c r="BL269" s="715" t="n">
        <v>9628086.786108527</v>
      </c>
      <c r="BM269" s="715" t="n">
        <v>90.30043039951272</v>
      </c>
    </row>
    <row r="270" ht="15" customFormat="1" customHeight="1" s="24">
      <c r="A270" s="715" t="inlineStr">
        <is>
          <t>Mar-May 2013</t>
        </is>
      </c>
      <c r="B270" s="715" t="n">
        <v>29909860.90268863</v>
      </c>
      <c r="C270" s="715" t="n">
        <v>58.32033024227009</v>
      </c>
      <c r="D270" s="715" t="n">
        <v>2511706.214587707</v>
      </c>
      <c r="E270" s="715" t="n">
        <v>7.747022855194761</v>
      </c>
      <c r="F270" s="715" t="n">
        <v>32421567.11727633</v>
      </c>
      <c r="G270" s="715" t="n">
        <v>63.21782997932669</v>
      </c>
      <c r="H270" s="715" t="n">
        <v>18863912.19746563</v>
      </c>
      <c r="I270" s="715" t="n">
        <v>36.78217002067331</v>
      </c>
      <c r="J270" s="715" t="n">
        <v>28908085.87328789</v>
      </c>
      <c r="K270" s="715" t="n">
        <v>71.20158841708715</v>
      </c>
      <c r="L270" s="715" t="n">
        <v>2490660.974240041</v>
      </c>
      <c r="M270" s="715" t="n">
        <v>7.932357894200908</v>
      </c>
      <c r="N270" s="715" t="n">
        <v>31398746.84752794</v>
      </c>
      <c r="O270" s="715" t="n">
        <v>77.33617022065819</v>
      </c>
      <c r="P270" s="715" t="n">
        <v>9201591.594290376</v>
      </c>
      <c r="Q270" s="715" t="n">
        <v>22.66382977934181</v>
      </c>
      <c r="R270" s="715" t="n">
        <v>327444.2431932397</v>
      </c>
      <c r="S270" s="715" t="n">
        <v>21.7293049891183</v>
      </c>
      <c r="T270" s="715" t="n">
        <v>193371.7797447553</v>
      </c>
      <c r="U270" s="715" t="n">
        <v>37.12861571614453</v>
      </c>
      <c r="V270" s="715" t="n">
        <v>520816.022937995</v>
      </c>
      <c r="W270" s="715" t="n">
        <v>34.56151830698293</v>
      </c>
      <c r="X270" s="715" t="n">
        <v>986108.5812185518</v>
      </c>
      <c r="Y270" s="715" t="n">
        <v>65.43848169301707</v>
      </c>
      <c r="Z270" s="715" t="n">
        <v>3326735.178910193</v>
      </c>
      <c r="AA270" s="715" t="n">
        <v>57.1086519059069</v>
      </c>
      <c r="AB270" s="715" t="n">
        <v>771827.3034465939</v>
      </c>
      <c r="AC270" s="715" t="n">
        <v>18.83165882596895</v>
      </c>
      <c r="AD270" s="715" t="n">
        <v>4098562.482356787</v>
      </c>
      <c r="AE270" s="715" t="n">
        <v>70.35828388245811</v>
      </c>
      <c r="AF270" s="715" t="n">
        <v>1726711.040806348</v>
      </c>
      <c r="AG270" s="715" t="n">
        <v>29.64171611754189</v>
      </c>
      <c r="AH270" s="715" t="n">
        <v>6761471.108128426</v>
      </c>
      <c r="AI270" s="715" t="n">
        <v>78.99734652150096</v>
      </c>
      <c r="AJ270" s="715" t="n">
        <v>514813.4344900394</v>
      </c>
      <c r="AK270" s="715" t="n">
        <v>7.075224058029719</v>
      </c>
      <c r="AL270" s="715" t="n">
        <v>7276284.542618465</v>
      </c>
      <c r="AM270" s="715" t="n">
        <v>85.01214635247898</v>
      </c>
      <c r="AN270" s="715" t="n">
        <v>1282827.131199762</v>
      </c>
      <c r="AO270" s="715" t="n">
        <v>14.98785364752102</v>
      </c>
      <c r="AP270" s="715" t="n">
        <v>10752339.26155353</v>
      </c>
      <c r="AQ270" s="715" t="n">
        <v>81.75530916449719</v>
      </c>
      <c r="AR270" s="715" t="n">
        <v>606784.6561578382</v>
      </c>
      <c r="AS270" s="715" t="n">
        <v>5.341826187948592</v>
      </c>
      <c r="AT270" s="715" t="n">
        <v>11359123.91771137</v>
      </c>
      <c r="AU270" s="715" t="n">
        <v>86.36899051826894</v>
      </c>
      <c r="AV270" s="715" t="n">
        <v>1792730.526284553</v>
      </c>
      <c r="AW270" s="715" t="n">
        <v>13.63100948173106</v>
      </c>
      <c r="AX270" s="715" t="n">
        <v>7740096.081502503</v>
      </c>
      <c r="AY270" s="715" t="n">
        <v>66.97221959086662</v>
      </c>
      <c r="AZ270" s="715" t="n">
        <v>403863.8004008139</v>
      </c>
      <c r="BA270" s="715" t="n">
        <v>4.959059306004677</v>
      </c>
      <c r="BB270" s="715" t="n">
        <v>8143959.881903316</v>
      </c>
      <c r="BC270" s="715" t="n">
        <v>70.46670529756017</v>
      </c>
      <c r="BD270" s="715" t="n">
        <v>3413214.31478116</v>
      </c>
      <c r="BE270" s="715" t="n">
        <v>29.53329470243983</v>
      </c>
      <c r="BF270" s="715" t="n">
        <v>1001775.029400734</v>
      </c>
      <c r="BG270" s="715" t="n">
        <v>9.375403107124686</v>
      </c>
      <c r="BH270" s="715" t="n">
        <v>21045.24034766557</v>
      </c>
      <c r="BI270" s="715" t="n">
        <v>2.057569738312131</v>
      </c>
      <c r="BJ270" s="715" t="n">
        <v>1022820.2697484</v>
      </c>
      <c r="BK270" s="715" t="n">
        <v>9.572361112619914</v>
      </c>
      <c r="BL270" s="715" t="n">
        <v>9662320.603175253</v>
      </c>
      <c r="BM270" s="715" t="n">
        <v>90.42763888738008</v>
      </c>
    </row>
    <row r="271" ht="15" customFormat="1" customHeight="1" s="24">
      <c r="A271" s="715" t="inlineStr">
        <is>
          <t>Apr-Jun 2013</t>
        </is>
      </c>
      <c r="B271" s="715" t="n">
        <v>29989807.18699112</v>
      </c>
      <c r="C271" s="715" t="n">
        <v>58.4420049833636</v>
      </c>
      <c r="D271" s="715" t="n">
        <v>2514899.10401425</v>
      </c>
      <c r="E271" s="715" t="n">
        <v>7.73703069795209</v>
      </c>
      <c r="F271" s="715" t="n">
        <v>32504706.29100537</v>
      </c>
      <c r="G271" s="715" t="n">
        <v>63.34286163285924</v>
      </c>
      <c r="H271" s="715" t="n">
        <v>18810793.91390404</v>
      </c>
      <c r="I271" s="715" t="n">
        <v>36.65713836714076</v>
      </c>
      <c r="J271" s="715" t="n">
        <v>28964374.61165988</v>
      </c>
      <c r="K271" s="715" t="n">
        <v>71.32764658495712</v>
      </c>
      <c r="L271" s="715" t="n">
        <v>2489570.049662298</v>
      </c>
      <c r="M271" s="715" t="n">
        <v>7.914969255743734</v>
      </c>
      <c r="N271" s="715" t="n">
        <v>31453944.66132218</v>
      </c>
      <c r="O271" s="715" t="n">
        <v>77.45845986960931</v>
      </c>
      <c r="P271" s="715" t="n">
        <v>9153556.074259937</v>
      </c>
      <c r="Q271" s="715" t="n">
        <v>22.54154013039069</v>
      </c>
      <c r="R271" s="715" t="n">
        <v>329152.8397932535</v>
      </c>
      <c r="S271" s="715" t="n">
        <v>21.84148725244473</v>
      </c>
      <c r="T271" s="715" t="n">
        <v>195620.2070339065</v>
      </c>
      <c r="U271" s="715" t="n">
        <v>37.27710640183398</v>
      </c>
      <c r="V271" s="715" t="n">
        <v>524773.0468271599</v>
      </c>
      <c r="W271" s="715" t="n">
        <v>34.82219330053894</v>
      </c>
      <c r="X271" s="715" t="n">
        <v>982234.4018364432</v>
      </c>
      <c r="Y271" s="715" t="n">
        <v>65.17780669946106</v>
      </c>
      <c r="Z271" s="715" t="n">
        <v>3290775.380027195</v>
      </c>
      <c r="AA271" s="715" t="n">
        <v>56.50768186135111</v>
      </c>
      <c r="AB271" s="715" t="n">
        <v>787147.9305685171</v>
      </c>
      <c r="AC271" s="715" t="n">
        <v>19.30266634792425</v>
      </c>
      <c r="AD271" s="715" t="n">
        <v>4077923.310595712</v>
      </c>
      <c r="AE271" s="715" t="n">
        <v>70.02422422651826</v>
      </c>
      <c r="AF271" s="715" t="n">
        <v>1745666.105267316</v>
      </c>
      <c r="AG271" s="715" t="n">
        <v>29.97577577348174</v>
      </c>
      <c r="AH271" s="715" t="n">
        <v>6789554.554806916</v>
      </c>
      <c r="AI271" s="715" t="n">
        <v>79.2434670237305</v>
      </c>
      <c r="AJ271" s="715" t="n">
        <v>512879.5024086473</v>
      </c>
      <c r="AK271" s="715" t="n">
        <v>7.023404776957474</v>
      </c>
      <c r="AL271" s="715" t="n">
        <v>7302434.057215563</v>
      </c>
      <c r="AM271" s="715" t="n">
        <v>85.22947827206676</v>
      </c>
      <c r="AN271" s="715" t="n">
        <v>1265533.511358507</v>
      </c>
      <c r="AO271" s="715" t="n">
        <v>14.77052172793324</v>
      </c>
      <c r="AP271" s="715" t="n">
        <v>10767781.0251251</v>
      </c>
      <c r="AQ271" s="715" t="n">
        <v>81.92659416953492</v>
      </c>
      <c r="AR271" s="715" t="n">
        <v>592004.9733977374</v>
      </c>
      <c r="AS271" s="715" t="n">
        <v>5.211409558901183</v>
      </c>
      <c r="AT271" s="715" t="n">
        <v>11359785.99852284</v>
      </c>
      <c r="AU271" s="715" t="n">
        <v>86.43086028422769</v>
      </c>
      <c r="AV271" s="715" t="n">
        <v>1783419.982727619</v>
      </c>
      <c r="AW271" s="715" t="n">
        <v>13.56913971577231</v>
      </c>
      <c r="AX271" s="715" t="n">
        <v>7787110.811907412</v>
      </c>
      <c r="AY271" s="715" t="n">
        <v>67.32917503370096</v>
      </c>
      <c r="AZ271" s="715" t="n">
        <v>401917.4362534893</v>
      </c>
      <c r="BA271" s="715" t="n">
        <v>4.907999143167594</v>
      </c>
      <c r="BB271" s="715" t="n">
        <v>8189028.248160901</v>
      </c>
      <c r="BC271" s="715" t="n">
        <v>70.80424686306654</v>
      </c>
      <c r="BD271" s="715" t="n">
        <v>3376702.073070051</v>
      </c>
      <c r="BE271" s="715" t="n">
        <v>29.19575313693346</v>
      </c>
      <c r="BF271" s="715" t="n">
        <v>1025432.575331239</v>
      </c>
      <c r="BG271" s="715" t="n">
        <v>9.576322620005316</v>
      </c>
      <c r="BH271" s="715" t="n">
        <v>25329.05435195183</v>
      </c>
      <c r="BI271" s="715" t="n">
        <v>2.41054237578019</v>
      </c>
      <c r="BJ271" s="715" t="n">
        <v>1050761.629683191</v>
      </c>
      <c r="BK271" s="715" t="n">
        <v>9.812865911070149</v>
      </c>
      <c r="BL271" s="715" t="n">
        <v>9657237.839644104</v>
      </c>
      <c r="BM271" s="715" t="n">
        <v>90.18713408892985</v>
      </c>
    </row>
    <row r="272" ht="15" customFormat="1" customHeight="1" s="24">
      <c r="A272" s="715" t="inlineStr">
        <is>
          <t>May-Jul 2013</t>
        </is>
      </c>
      <c r="B272" s="715" t="n">
        <v>30049007.77109031</v>
      </c>
      <c r="C272" s="715" t="n">
        <v>58.52313333318473</v>
      </c>
      <c r="D272" s="715" t="n">
        <v>2492650.915218908</v>
      </c>
      <c r="E272" s="715" t="n">
        <v>7.659876649949638</v>
      </c>
      <c r="F272" s="715" t="n">
        <v>32541658.68630922</v>
      </c>
      <c r="G272" s="715" t="n">
        <v>63.37779419173021</v>
      </c>
      <c r="H272" s="715" t="n">
        <v>18803862.40876762</v>
      </c>
      <c r="I272" s="715" t="n">
        <v>36.62220580826979</v>
      </c>
      <c r="J272" s="715" t="n">
        <v>29031003.47778416</v>
      </c>
      <c r="K272" s="715" t="n">
        <v>71.47911939293444</v>
      </c>
      <c r="L272" s="715" t="n">
        <v>2468662.970740674</v>
      </c>
      <c r="M272" s="715" t="n">
        <v>7.837108290574563</v>
      </c>
      <c r="N272" s="715" t="n">
        <v>31499666.44852484</v>
      </c>
      <c r="O272" s="715" t="n">
        <v>77.55737484702242</v>
      </c>
      <c r="P272" s="715" t="n">
        <v>9114996.580821069</v>
      </c>
      <c r="Q272" s="715" t="n">
        <v>22.44262515297758</v>
      </c>
      <c r="R272" s="715" t="n">
        <v>327146.622860729</v>
      </c>
      <c r="S272" s="715" t="n">
        <v>21.7071680670485</v>
      </c>
      <c r="T272" s="715" t="n">
        <v>198625.9818539608</v>
      </c>
      <c r="U272" s="715" t="n">
        <v>37.7779252994258</v>
      </c>
      <c r="V272" s="715" t="n">
        <v>525772.6047146898</v>
      </c>
      <c r="W272" s="715" t="n">
        <v>34.88660281983201</v>
      </c>
      <c r="X272" s="715" t="n">
        <v>981317.6884559696</v>
      </c>
      <c r="Y272" s="715" t="n">
        <v>65.11339718016799</v>
      </c>
      <c r="Z272" s="715" t="n">
        <v>3303384.395151617</v>
      </c>
      <c r="AA272" s="715" t="n">
        <v>56.74060672702738</v>
      </c>
      <c r="AB272" s="715" t="n">
        <v>780386.3976604603</v>
      </c>
      <c r="AC272" s="715" t="n">
        <v>19.10945636405533</v>
      </c>
      <c r="AD272" s="715" t="n">
        <v>4083770.792812078</v>
      </c>
      <c r="AE272" s="715" t="n">
        <v>70.14491951295778</v>
      </c>
      <c r="AF272" s="715" t="n">
        <v>1738134.515750844</v>
      </c>
      <c r="AG272" s="715" t="n">
        <v>29.85508048704222</v>
      </c>
      <c r="AH272" s="715" t="n">
        <v>6810980.122486079</v>
      </c>
      <c r="AI272" s="715" t="n">
        <v>79.41145287187422</v>
      </c>
      <c r="AJ272" s="715" t="n">
        <v>514455.6820524606</v>
      </c>
      <c r="AK272" s="715" t="n">
        <v>7.022867932768246</v>
      </c>
      <c r="AL272" s="715" t="n">
        <v>7325435.804538539</v>
      </c>
      <c r="AM272" s="715" t="n">
        <v>85.40966053292738</v>
      </c>
      <c r="AN272" s="715" t="n">
        <v>1251387.658791369</v>
      </c>
      <c r="AO272" s="715" t="n">
        <v>14.59033946707262</v>
      </c>
      <c r="AP272" s="715" t="n">
        <v>10764440.11231284</v>
      </c>
      <c r="AQ272" s="715" t="n">
        <v>81.95510276723867</v>
      </c>
      <c r="AR272" s="715" t="n">
        <v>583046.0453435089</v>
      </c>
      <c r="AS272" s="715" t="n">
        <v>5.138107570636847</v>
      </c>
      <c r="AT272" s="715" t="n">
        <v>11347486.15765635</v>
      </c>
      <c r="AU272" s="715" t="n">
        <v>86.39412589018794</v>
      </c>
      <c r="AV272" s="715" t="n">
        <v>1787071.360848645</v>
      </c>
      <c r="AW272" s="715" t="n">
        <v>13.60587410981206</v>
      </c>
      <c r="AX272" s="715" t="n">
        <v>7825052.224972902</v>
      </c>
      <c r="AY272" s="715" t="n">
        <v>67.6072107047918</v>
      </c>
      <c r="AZ272" s="715" t="n">
        <v>392148.8638302829</v>
      </c>
      <c r="BA272" s="715" t="n">
        <v>4.772292409451044</v>
      </c>
      <c r="BB272" s="715" t="n">
        <v>8217201.088803184</v>
      </c>
      <c r="BC272" s="715" t="n">
        <v>70.99531472025228</v>
      </c>
      <c r="BD272" s="715" t="n">
        <v>3357085.356974241</v>
      </c>
      <c r="BE272" s="715" t="n">
        <v>29.00468527974772</v>
      </c>
      <c r="BF272" s="715" t="n">
        <v>1018004.293306152</v>
      </c>
      <c r="BG272" s="715" t="n">
        <v>9.486699824659459</v>
      </c>
      <c r="BH272" s="715" t="n">
        <v>23987.9444782347</v>
      </c>
      <c r="BI272" s="715" t="n">
        <v>2.302123145297208</v>
      </c>
      <c r="BJ272" s="715" t="n">
        <v>1041992.237784387</v>
      </c>
      <c r="BK272" s="715" t="n">
        <v>9.710241542677707</v>
      </c>
      <c r="BL272" s="715" t="n">
        <v>9688865.827946551</v>
      </c>
      <c r="BM272" s="715" t="n">
        <v>90.28975845732229</v>
      </c>
    </row>
    <row r="273" ht="15" customFormat="1" customHeight="1" s="24">
      <c r="A273" s="715" t="inlineStr">
        <is>
          <t>Jun-Aug 2013</t>
        </is>
      </c>
      <c r="B273" s="715" t="n">
        <v>30079865.47253953</v>
      </c>
      <c r="C273" s="715" t="n">
        <v>58.54548554275589</v>
      </c>
      <c r="D273" s="715" t="n">
        <v>2504385.558301215</v>
      </c>
      <c r="E273" s="715" t="n">
        <v>7.6858773151816</v>
      </c>
      <c r="F273" s="715" t="n">
        <v>32584251.03084074</v>
      </c>
      <c r="G273" s="715" t="n">
        <v>63.41985802393811</v>
      </c>
      <c r="H273" s="715" t="n">
        <v>18794373.97103433</v>
      </c>
      <c r="I273" s="715" t="n">
        <v>36.58014197606189</v>
      </c>
      <c r="J273" s="715" t="n">
        <v>29049373.00485437</v>
      </c>
      <c r="K273" s="715" t="n">
        <v>71.50330009889693</v>
      </c>
      <c r="L273" s="715" t="n">
        <v>2478924.558729202</v>
      </c>
      <c r="M273" s="715" t="n">
        <v>7.862538577384075</v>
      </c>
      <c r="N273" s="715" t="n">
        <v>31528297.56358358</v>
      </c>
      <c r="O273" s="715" t="n">
        <v>77.60502513839157</v>
      </c>
      <c r="P273" s="715" t="n">
        <v>9098321.018601999</v>
      </c>
      <c r="Q273" s="715" t="n">
        <v>22.39497486160843</v>
      </c>
      <c r="R273" s="715" t="n">
        <v>334676.1532341345</v>
      </c>
      <c r="S273" s="715" t="n">
        <v>22.22538632516433</v>
      </c>
      <c r="T273" s="715" t="n">
        <v>191100.6141210151</v>
      </c>
      <c r="U273" s="715" t="n">
        <v>36.34634049775942</v>
      </c>
      <c r="V273" s="715" t="n">
        <v>525776.7673551497</v>
      </c>
      <c r="W273" s="715" t="n">
        <v>34.91611715486997</v>
      </c>
      <c r="X273" s="715" t="n">
        <v>980051.5153919666</v>
      </c>
      <c r="Y273" s="715" t="n">
        <v>65.08388284513003</v>
      </c>
      <c r="Z273" s="715" t="n">
        <v>3295064.192808653</v>
      </c>
      <c r="AA273" s="715" t="n">
        <v>56.60839010234193</v>
      </c>
      <c r="AB273" s="715" t="n">
        <v>791004.0543886095</v>
      </c>
      <c r="AC273" s="715" t="n">
        <v>19.3585619851352</v>
      </c>
      <c r="AD273" s="715" t="n">
        <v>4086068.247197263</v>
      </c>
      <c r="AE273" s="715" t="n">
        <v>70.19764465498147</v>
      </c>
      <c r="AF273" s="715" t="n">
        <v>1734737.090759758</v>
      </c>
      <c r="AG273" s="715" t="n">
        <v>29.80235534501853</v>
      </c>
      <c r="AH273" s="715" t="n">
        <v>6805558.090687025</v>
      </c>
      <c r="AI273" s="715" t="n">
        <v>79.30223986081839</v>
      </c>
      <c r="AJ273" s="715" t="n">
        <v>518807.0841090912</v>
      </c>
      <c r="AK273" s="715" t="n">
        <v>7.083304446566358</v>
      </c>
      <c r="AL273" s="715" t="n">
        <v>7324365.174796117</v>
      </c>
      <c r="AM273" s="715" t="n">
        <v>85.3476755587095</v>
      </c>
      <c r="AN273" s="715" t="n">
        <v>1257432.89626885</v>
      </c>
      <c r="AO273" s="715" t="n">
        <v>14.6523244412905</v>
      </c>
      <c r="AP273" s="715" t="n">
        <v>10774799.9221356</v>
      </c>
      <c r="AQ273" s="715" t="n">
        <v>82.06499924768745</v>
      </c>
      <c r="AR273" s="715" t="n">
        <v>589147.342011106</v>
      </c>
      <c r="AS273" s="715" t="n">
        <v>5.184354769665891</v>
      </c>
      <c r="AT273" s="715" t="n">
        <v>11363947.2641467</v>
      </c>
      <c r="AU273" s="715" t="n">
        <v>86.55217084514722</v>
      </c>
      <c r="AV273" s="715" t="n">
        <v>1765645.157605771</v>
      </c>
      <c r="AW273" s="715" t="n">
        <v>13.44782915485278</v>
      </c>
      <c r="AX273" s="715" t="n">
        <v>7839274.645988965</v>
      </c>
      <c r="AY273" s="715" t="n">
        <v>67.64646624909227</v>
      </c>
      <c r="AZ273" s="715" t="n">
        <v>388865.46409938</v>
      </c>
      <c r="BA273" s="715" t="n">
        <v>4.726043296499053</v>
      </c>
      <c r="BB273" s="715" t="n">
        <v>8228140.110088346</v>
      </c>
      <c r="BC273" s="715" t="n">
        <v>71.00205406563799</v>
      </c>
      <c r="BD273" s="715" t="n">
        <v>3360454.358575653</v>
      </c>
      <c r="BE273" s="715" t="n">
        <v>28.99794593436201</v>
      </c>
      <c r="BF273" s="715" t="n">
        <v>1030492.467685152</v>
      </c>
      <c r="BG273" s="715" t="n">
        <v>9.584187615421012</v>
      </c>
      <c r="BH273" s="715" t="n">
        <v>25460.99957201297</v>
      </c>
      <c r="BI273" s="715" t="n">
        <v>2.411185754060527</v>
      </c>
      <c r="BJ273" s="715" t="n">
        <v>1055953.467257165</v>
      </c>
      <c r="BK273" s="715" t="n">
        <v>9.820989925410222</v>
      </c>
      <c r="BL273" s="715" t="n">
        <v>9696052.952432327</v>
      </c>
      <c r="BM273" s="715" t="n">
        <v>90.17901007458978</v>
      </c>
    </row>
    <row r="274" ht="15" customFormat="1" customHeight="1" s="24">
      <c r="A274" s="715" t="inlineStr">
        <is>
          <t>Jul-Sep 2013</t>
        </is>
      </c>
      <c r="B274" s="715" t="n">
        <v>30163205.50299786</v>
      </c>
      <c r="C274" s="715" t="n">
        <v>58.66989137163456</v>
      </c>
      <c r="D274" s="715" t="n">
        <v>2483163.726425741</v>
      </c>
      <c r="E274" s="715" t="n">
        <v>7.606247754459962</v>
      </c>
      <c r="F274" s="715" t="n">
        <v>32646369.2294236</v>
      </c>
      <c r="G274" s="715" t="n">
        <v>63.49984706294536</v>
      </c>
      <c r="H274" s="715" t="n">
        <v>18765359.67924968</v>
      </c>
      <c r="I274" s="715" t="n">
        <v>36.50015293705464</v>
      </c>
      <c r="J274" s="715" t="n">
        <v>29116644.85281467</v>
      </c>
      <c r="K274" s="715" t="n">
        <v>71.6478013132844</v>
      </c>
      <c r="L274" s="715" t="n">
        <v>2461740.278339836</v>
      </c>
      <c r="M274" s="715" t="n">
        <v>7.795649676560374</v>
      </c>
      <c r="N274" s="715" t="n">
        <v>31578385.13115451</v>
      </c>
      <c r="O274" s="715" t="n">
        <v>77.70544563456518</v>
      </c>
      <c r="P274" s="715" t="n">
        <v>9060189.003870733</v>
      </c>
      <c r="Q274" s="715" t="n">
        <v>22.29455436543482</v>
      </c>
      <c r="R274" s="715" t="n">
        <v>332533.8738846292</v>
      </c>
      <c r="S274" s="715" t="n">
        <v>22.10164351026433</v>
      </c>
      <c r="T274" s="715" t="n">
        <v>190191.7555413266</v>
      </c>
      <c r="U274" s="715" t="n">
        <v>36.38462413832481</v>
      </c>
      <c r="V274" s="715" t="n">
        <v>522725.6294259558</v>
      </c>
      <c r="W274" s="715" t="n">
        <v>34.74261247520094</v>
      </c>
      <c r="X274" s="715" t="n">
        <v>981840.6428976184</v>
      </c>
      <c r="Y274" s="715" t="n">
        <v>65.25738752479907</v>
      </c>
      <c r="Z274" s="715" t="n">
        <v>3346233.328536477</v>
      </c>
      <c r="AA274" s="715" t="n">
        <v>57.49832882106089</v>
      </c>
      <c r="AB274" s="715" t="n">
        <v>795747.2801986323</v>
      </c>
      <c r="AC274" s="715" t="n">
        <v>19.21175774025751</v>
      </c>
      <c r="AD274" s="715" t="n">
        <v>4141980.608735109</v>
      </c>
      <c r="AE274" s="715" t="n">
        <v>71.17165470217542</v>
      </c>
      <c r="AF274" s="715" t="n">
        <v>1677724.758616011</v>
      </c>
      <c r="AG274" s="715" t="n">
        <v>28.82834529782458</v>
      </c>
      <c r="AH274" s="715" t="n">
        <v>6822667.782945164</v>
      </c>
      <c r="AI274" s="715" t="n">
        <v>79.45555377039059</v>
      </c>
      <c r="AJ274" s="715" t="n">
        <v>514872.1357691421</v>
      </c>
      <c r="AK274" s="715" t="n">
        <v>7.016958564763198</v>
      </c>
      <c r="AL274" s="715" t="n">
        <v>7337539.918714305</v>
      </c>
      <c r="AM274" s="715" t="n">
        <v>85.45166144703045</v>
      </c>
      <c r="AN274" s="715" t="n">
        <v>1249232.76008572</v>
      </c>
      <c r="AO274" s="715" t="n">
        <v>14.54833855296955</v>
      </c>
      <c r="AP274" s="715" t="n">
        <v>10750721.79766125</v>
      </c>
      <c r="AQ274" s="715" t="n">
        <v>81.91258716491812</v>
      </c>
      <c r="AR274" s="715" t="n">
        <v>572383.1292060509</v>
      </c>
      <c r="AS274" s="715" t="n">
        <v>5.055001546862894</v>
      </c>
      <c r="AT274" s="715" t="n">
        <v>11323104.9268673</v>
      </c>
      <c r="AU274" s="715" t="n">
        <v>86.27372531408119</v>
      </c>
      <c r="AV274" s="715" t="n">
        <v>1801522.398132652</v>
      </c>
      <c r="AW274" s="715" t="n">
        <v>13.72627468591881</v>
      </c>
      <c r="AX274" s="715" t="n">
        <v>7864488.06978715</v>
      </c>
      <c r="AY274" s="715" t="n">
        <v>67.78035130015276</v>
      </c>
      <c r="AZ274" s="715" t="n">
        <v>388545.9776246842</v>
      </c>
      <c r="BA274" s="715" t="n">
        <v>4.707916814502091</v>
      </c>
      <c r="BB274" s="715" t="n">
        <v>8253034.047411835</v>
      </c>
      <c r="BC274" s="715" t="n">
        <v>71.12904769665897</v>
      </c>
      <c r="BD274" s="715" t="n">
        <v>3349868.444138732</v>
      </c>
      <c r="BE274" s="715" t="n">
        <v>28.87095230334103</v>
      </c>
      <c r="BF274" s="715" t="n">
        <v>1046560.650183187</v>
      </c>
      <c r="BG274" s="715" t="n">
        <v>9.714523481488953</v>
      </c>
      <c r="BH274" s="715" t="n">
        <v>21423.44808590544</v>
      </c>
      <c r="BI274" s="715" t="n">
        <v>2.00597069943522</v>
      </c>
      <c r="BJ274" s="715" t="n">
        <v>1067984.098269093</v>
      </c>
      <c r="BK274" s="715" t="n">
        <v>9.913383040606298</v>
      </c>
      <c r="BL274" s="715" t="n">
        <v>9705170.675378948</v>
      </c>
      <c r="BM274" s="715" t="n">
        <v>90.08661695939369</v>
      </c>
    </row>
    <row r="275" ht="15" customFormat="1" customHeight="1" s="24">
      <c r="A275" s="715" t="inlineStr">
        <is>
          <t>Aug-Oct 2013</t>
        </is>
      </c>
      <c r="B275" s="715" t="n">
        <v>30280466.42366766</v>
      </c>
      <c r="C275" s="715" t="n">
        <v>58.8600735321296</v>
      </c>
      <c r="D275" s="715" t="n">
        <v>2404683.099290685</v>
      </c>
      <c r="E275" s="715" t="n">
        <v>7.357112127027638</v>
      </c>
      <c r="F275" s="715" t="n">
        <v>32685149.52295835</v>
      </c>
      <c r="G275" s="715" t="n">
        <v>63.53436824296303</v>
      </c>
      <c r="H275" s="715" t="n">
        <v>18759683.29251315</v>
      </c>
      <c r="I275" s="715" t="n">
        <v>36.46563175703697</v>
      </c>
      <c r="J275" s="715" t="n">
        <v>29214842.3894967</v>
      </c>
      <c r="K275" s="715" t="n">
        <v>71.86829449412558</v>
      </c>
      <c r="L275" s="715" t="n">
        <v>2379596.8601945</v>
      </c>
      <c r="M275" s="715" t="n">
        <v>7.531695186575459</v>
      </c>
      <c r="N275" s="715" t="n">
        <v>31594439.2496912</v>
      </c>
      <c r="O275" s="715" t="n">
        <v>77.72208503133687</v>
      </c>
      <c r="P275" s="715" t="n">
        <v>9056090.438173706</v>
      </c>
      <c r="Q275" s="715" t="n">
        <v>22.27791496866313</v>
      </c>
      <c r="R275" s="715" t="n">
        <v>339675.3982972462</v>
      </c>
      <c r="S275" s="715" t="n">
        <v>22.59525279785539</v>
      </c>
      <c r="T275" s="715" t="n">
        <v>190817.2853489305</v>
      </c>
      <c r="U275" s="715" t="n">
        <v>35.96982413355961</v>
      </c>
      <c r="V275" s="715" t="n">
        <v>530492.6836461766</v>
      </c>
      <c r="W275" s="715" t="n">
        <v>35.28844406891291</v>
      </c>
      <c r="X275" s="715" t="n">
        <v>972811.5782538546</v>
      </c>
      <c r="Y275" s="715" t="n">
        <v>64.71155593108709</v>
      </c>
      <c r="Z275" s="715" t="n">
        <v>3352669.106209558</v>
      </c>
      <c r="AA275" s="715" t="n">
        <v>57.61980539331566</v>
      </c>
      <c r="AB275" s="715" t="n">
        <v>765658.7865214376</v>
      </c>
      <c r="AC275" s="715" t="n">
        <v>18.5914965117968</v>
      </c>
      <c r="AD275" s="715" t="n">
        <v>4118327.892730995</v>
      </c>
      <c r="AE275" s="715" t="n">
        <v>70.77860779207822</v>
      </c>
      <c r="AF275" s="715" t="n">
        <v>1700277.504014224</v>
      </c>
      <c r="AG275" s="715" t="n">
        <v>29.22139220792178</v>
      </c>
      <c r="AH275" s="715" t="n">
        <v>6845964.187047578</v>
      </c>
      <c r="AI275" s="715" t="n">
        <v>79.68069775255748</v>
      </c>
      <c r="AJ275" s="715" t="n">
        <v>486247.9985121909</v>
      </c>
      <c r="AK275" s="715" t="n">
        <v>6.631668399747339</v>
      </c>
      <c r="AL275" s="715" t="n">
        <v>7332212.18555977</v>
      </c>
      <c r="AM275" s="715" t="n">
        <v>85.340175182419</v>
      </c>
      <c r="AN275" s="715" t="n">
        <v>1259535.100975312</v>
      </c>
      <c r="AO275" s="715" t="n">
        <v>14.659824817581</v>
      </c>
      <c r="AP275" s="715" t="n">
        <v>10764112.74020055</v>
      </c>
      <c r="AQ275" s="715" t="n">
        <v>82.04565447595712</v>
      </c>
      <c r="AR275" s="715" t="n">
        <v>551578.6544535491</v>
      </c>
      <c r="AS275" s="715" t="n">
        <v>4.874458265220391</v>
      </c>
      <c r="AT275" s="715" t="n">
        <v>11315691.3946541</v>
      </c>
      <c r="AU275" s="715" t="n">
        <v>86.24986831056304</v>
      </c>
      <c r="AV275" s="715" t="n">
        <v>1803970.833593341</v>
      </c>
      <c r="AW275" s="715" t="n">
        <v>13.75013168943696</v>
      </c>
      <c r="AX275" s="715" t="n">
        <v>7912420.957741772</v>
      </c>
      <c r="AY275" s="715" t="n">
        <v>68.10947385268361</v>
      </c>
      <c r="AZ275" s="715" t="n">
        <v>385294.1353583921</v>
      </c>
      <c r="BA275" s="715" t="n">
        <v>4.643376291369385</v>
      </c>
      <c r="BB275" s="715" t="n">
        <v>8297715.093100164</v>
      </c>
      <c r="BC275" s="715" t="n">
        <v>71.42605432507474</v>
      </c>
      <c r="BD275" s="715" t="n">
        <v>3319495.421336974</v>
      </c>
      <c r="BE275" s="715" t="n">
        <v>28.57394567492526</v>
      </c>
      <c r="BF275" s="715" t="n">
        <v>1065624.034170959</v>
      </c>
      <c r="BG275" s="715" t="n">
        <v>9.872096619610481</v>
      </c>
      <c r="BH275" s="715" t="n">
        <v>25086.23909618462</v>
      </c>
      <c r="BI275" s="715" t="n">
        <v>2.299991089388075</v>
      </c>
      <c r="BJ275" s="715" t="n">
        <v>1090710.273267143</v>
      </c>
      <c r="BK275" s="715" t="n">
        <v>10.10449920085749</v>
      </c>
      <c r="BL275" s="715" t="n">
        <v>9703592.854339447</v>
      </c>
      <c r="BM275" s="715" t="n">
        <v>89.89550079914251</v>
      </c>
    </row>
    <row r="276" ht="15" customFormat="1" customHeight="1" s="24">
      <c r="A276" s="715" t="inlineStr">
        <is>
          <t>Sep-Nov 2013</t>
        </is>
      </c>
      <c r="B276" s="715" t="n">
        <v>30360494.34068633</v>
      </c>
      <c r="C276" s="715" t="n">
        <v>58.97768301104455</v>
      </c>
      <c r="D276" s="715" t="n">
        <v>2340721.237679536</v>
      </c>
      <c r="E276" s="715" t="n">
        <v>7.157902837190207</v>
      </c>
      <c r="F276" s="715" t="n">
        <v>32701215.57836586</v>
      </c>
      <c r="G276" s="715" t="n">
        <v>63.52472080377512</v>
      </c>
      <c r="H276" s="715" t="n">
        <v>18776721.14390385</v>
      </c>
      <c r="I276" s="715" t="n">
        <v>36.47527919622488</v>
      </c>
      <c r="J276" s="715" t="n">
        <v>29287698.33626474</v>
      </c>
      <c r="K276" s="715" t="n">
        <v>72.02633622341098</v>
      </c>
      <c r="L276" s="715" t="n">
        <v>2316532.88567902</v>
      </c>
      <c r="M276" s="715" t="n">
        <v>7.329818812585392</v>
      </c>
      <c r="N276" s="715" t="n">
        <v>31604231.22194376</v>
      </c>
      <c r="O276" s="715" t="n">
        <v>77.723314339643</v>
      </c>
      <c r="P276" s="715" t="n">
        <v>9058254.018760815</v>
      </c>
      <c r="Q276" s="715" t="n">
        <v>22.276685660357</v>
      </c>
      <c r="R276" s="715" t="n">
        <v>342389.2286242876</v>
      </c>
      <c r="S276" s="715" t="n">
        <v>22.79491327808677</v>
      </c>
      <c r="T276" s="715" t="n">
        <v>194535.2570873841</v>
      </c>
      <c r="U276" s="715" t="n">
        <v>36.23139980839866</v>
      </c>
      <c r="V276" s="715" t="n">
        <v>536924.4857116716</v>
      </c>
      <c r="W276" s="715" t="n">
        <v>35.74629709543002</v>
      </c>
      <c r="X276" s="715" t="n">
        <v>965117.7657648169</v>
      </c>
      <c r="Y276" s="715" t="n">
        <v>64.25370290456999</v>
      </c>
      <c r="Z276" s="715" t="n">
        <v>3375465.73276006</v>
      </c>
      <c r="AA276" s="715" t="n">
        <v>58.02256268800983</v>
      </c>
      <c r="AB276" s="715" t="n">
        <v>743725.9432515489</v>
      </c>
      <c r="AC276" s="715" t="n">
        <v>18.05514289569692</v>
      </c>
      <c r="AD276" s="715" t="n">
        <v>4119191.676011609</v>
      </c>
      <c r="AE276" s="715" t="n">
        <v>70.8068385721341</v>
      </c>
      <c r="AF276" s="715" t="n">
        <v>1698313.750127709</v>
      </c>
      <c r="AG276" s="715" t="n">
        <v>29.1931614278659</v>
      </c>
      <c r="AH276" s="715" t="n">
        <v>6849300.168267565</v>
      </c>
      <c r="AI276" s="715" t="n">
        <v>79.67339472540965</v>
      </c>
      <c r="AJ276" s="715" t="n">
        <v>480551.5386865552</v>
      </c>
      <c r="AK276" s="715" t="n">
        <v>6.556088143374537</v>
      </c>
      <c r="AL276" s="715" t="n">
        <v>7329851.70695412</v>
      </c>
      <c r="AM276" s="715" t="n">
        <v>85.26333406038862</v>
      </c>
      <c r="AN276" s="715" t="n">
        <v>1266870.187316022</v>
      </c>
      <c r="AO276" s="715" t="n">
        <v>14.73666593961138</v>
      </c>
      <c r="AP276" s="715" t="n">
        <v>10781359.86887889</v>
      </c>
      <c r="AQ276" s="715" t="n">
        <v>82.20822609000608</v>
      </c>
      <c r="AR276" s="715" t="n">
        <v>531436.6446456362</v>
      </c>
      <c r="AS276" s="715" t="n">
        <v>4.697659363096474</v>
      </c>
      <c r="AT276" s="715" t="n">
        <v>11312796.51352452</v>
      </c>
      <c r="AU276" s="715" t="n">
        <v>86.26044810716111</v>
      </c>
      <c r="AV276" s="715" t="n">
        <v>1801900.617970398</v>
      </c>
      <c r="AW276" s="715" t="n">
        <v>13.73955189283889</v>
      </c>
      <c r="AX276" s="715" t="n">
        <v>7939183.337733941</v>
      </c>
      <c r="AY276" s="715" t="n">
        <v>68.25577685543254</v>
      </c>
      <c r="AZ276" s="715" t="n">
        <v>366283.5020078956</v>
      </c>
      <c r="BA276" s="715" t="n">
        <v>4.410149472335753</v>
      </c>
      <c r="BB276" s="715" t="n">
        <v>8305466.839741837</v>
      </c>
      <c r="BC276" s="715" t="n">
        <v>71.40483689288638</v>
      </c>
      <c r="BD276" s="715" t="n">
        <v>3326051.69758187</v>
      </c>
      <c r="BE276" s="715" t="n">
        <v>28.59516310711362</v>
      </c>
      <c r="BF276" s="715" t="n">
        <v>1072796.004421588</v>
      </c>
      <c r="BG276" s="715" t="n">
        <v>9.919105145542572</v>
      </c>
      <c r="BH276" s="715" t="n">
        <v>24188.35200051606</v>
      </c>
      <c r="BI276" s="715" t="n">
        <v>2.204986047331447</v>
      </c>
      <c r="BJ276" s="715" t="n">
        <v>1096984.356422104</v>
      </c>
      <c r="BK276" s="715" t="n">
        <v>10.14275139869941</v>
      </c>
      <c r="BL276" s="715" t="n">
        <v>9718467.125143036</v>
      </c>
      <c r="BM276" s="715" t="n">
        <v>89.8572486013006</v>
      </c>
    </row>
    <row r="277" ht="15" customFormat="1" customHeight="1" s="24">
      <c r="A277" s="715" t="inlineStr">
        <is>
          <t>Oct-Dec 2013</t>
        </is>
      </c>
      <c r="B277" s="715" t="n">
        <v>30350099.28504701</v>
      </c>
      <c r="C277" s="715" t="n">
        <v>58.91960036994534</v>
      </c>
      <c r="D277" s="715" t="n">
        <v>2357736.678622037</v>
      </c>
      <c r="E277" s="715" t="n">
        <v>7.20847652911353</v>
      </c>
      <c r="F277" s="715" t="n">
        <v>32707835.96366904</v>
      </c>
      <c r="G277" s="715" t="n">
        <v>63.49674858871293</v>
      </c>
      <c r="H277" s="715" t="n">
        <v>18803204.6653989</v>
      </c>
      <c r="I277" s="715" t="n">
        <v>36.50325141128707</v>
      </c>
      <c r="J277" s="715" t="n">
        <v>29280427.2592006</v>
      </c>
      <c r="K277" s="715" t="n">
        <v>71.98728903938103</v>
      </c>
      <c r="L277" s="715" t="n">
        <v>2326915.930926298</v>
      </c>
      <c r="M277" s="715" t="n">
        <v>7.361947244123797</v>
      </c>
      <c r="N277" s="715" t="n">
        <v>31607343.1901269</v>
      </c>
      <c r="O277" s="715" t="n">
        <v>77.7081198253217</v>
      </c>
      <c r="P277" s="715" t="n">
        <v>9067097.603417352</v>
      </c>
      <c r="Q277" s="715" t="n">
        <v>22.2918801746783</v>
      </c>
      <c r="R277" s="715" t="n">
        <v>325277.8403940425</v>
      </c>
      <c r="S277" s="715" t="n">
        <v>21.67391544053298</v>
      </c>
      <c r="T277" s="715" t="n">
        <v>187623.4770787802</v>
      </c>
      <c r="U277" s="715" t="n">
        <v>36.58081402544298</v>
      </c>
      <c r="V277" s="715" t="n">
        <v>512901.3174728227</v>
      </c>
      <c r="W277" s="715" t="n">
        <v>34.17564433770607</v>
      </c>
      <c r="X277" s="715" t="n">
        <v>987878.9235801236</v>
      </c>
      <c r="Y277" s="715" t="n">
        <v>65.82435566229393</v>
      </c>
      <c r="Z277" s="715" t="n">
        <v>3384999.58314153</v>
      </c>
      <c r="AA277" s="715" t="n">
        <v>58.19744873392933</v>
      </c>
      <c r="AB277" s="715" t="n">
        <v>743141.4933410853</v>
      </c>
      <c r="AC277" s="715" t="n">
        <v>18.00184343443707</v>
      </c>
      <c r="AD277" s="715" t="n">
        <v>4128141.076482615</v>
      </c>
      <c r="AE277" s="715" t="n">
        <v>70.974094018073</v>
      </c>
      <c r="AF277" s="715" t="n">
        <v>1688264.379050804</v>
      </c>
      <c r="AG277" s="715" t="n">
        <v>29.025905981927</v>
      </c>
      <c r="AH277" s="715" t="n">
        <v>6854437.383376953</v>
      </c>
      <c r="AI277" s="715" t="n">
        <v>79.68704059459745</v>
      </c>
      <c r="AJ277" s="715" t="n">
        <v>486558.6435434698</v>
      </c>
      <c r="AK277" s="715" t="n">
        <v>6.627964948614515</v>
      </c>
      <c r="AL277" s="715" t="n">
        <v>7340996.026920423</v>
      </c>
      <c r="AM277" s="715" t="n">
        <v>85.34358338740634</v>
      </c>
      <c r="AN277" s="715" t="n">
        <v>1260700.475084778</v>
      </c>
      <c r="AO277" s="715" t="n">
        <v>14.65641661259366</v>
      </c>
      <c r="AP277" s="715" t="n">
        <v>10754862.29093258</v>
      </c>
      <c r="AQ277" s="715" t="n">
        <v>82.03723968141281</v>
      </c>
      <c r="AR277" s="715" t="n">
        <v>541156.7811278455</v>
      </c>
      <c r="AS277" s="715" t="n">
        <v>4.790685795373192</v>
      </c>
      <c r="AT277" s="715" t="n">
        <v>11296019.07206043</v>
      </c>
      <c r="AU277" s="715" t="n">
        <v>86.16514084440922</v>
      </c>
      <c r="AV277" s="715" t="n">
        <v>1813712.962681975</v>
      </c>
      <c r="AW277" s="715" t="n">
        <v>13.83485915559078</v>
      </c>
      <c r="AX277" s="715" t="n">
        <v>7960850.161355491</v>
      </c>
      <c r="AY277" s="715" t="n">
        <v>68.35796600779661</v>
      </c>
      <c r="AZ277" s="715" t="n">
        <v>368435.5358351171</v>
      </c>
      <c r="BA277" s="715" t="n">
        <v>4.423374935492812</v>
      </c>
      <c r="BB277" s="715" t="n">
        <v>8329285.697190608</v>
      </c>
      <c r="BC277" s="715" t="n">
        <v>71.52163613400245</v>
      </c>
      <c r="BD277" s="715" t="n">
        <v>3316540.86301967</v>
      </c>
      <c r="BE277" s="715" t="n">
        <v>28.47836386599755</v>
      </c>
      <c r="BF277" s="715" t="n">
        <v>1069672.025846406</v>
      </c>
      <c r="BG277" s="715" t="n">
        <v>9.870919311239041</v>
      </c>
      <c r="BH277" s="715" t="n">
        <v>30820.74769573954</v>
      </c>
      <c r="BI277" s="715" t="n">
        <v>2.800631538591307</v>
      </c>
      <c r="BJ277" s="715" t="n">
        <v>1100492.773542145</v>
      </c>
      <c r="BK277" s="715" t="n">
        <v>10.15533276346144</v>
      </c>
      <c r="BL277" s="715" t="n">
        <v>9736107.061981544</v>
      </c>
      <c r="BM277" s="715" t="n">
        <v>89.84466723653856</v>
      </c>
    </row>
    <row r="278" ht="15" customFormat="1" customHeight="1" s="24">
      <c r="A278" s="715" t="inlineStr">
        <is>
          <t>Nov-Jan 2014</t>
        </is>
      </c>
      <c r="B278" s="715" t="n">
        <v>30389849.5813619</v>
      </c>
      <c r="C278" s="715" t="n">
        <v>58.95887855935921</v>
      </c>
      <c r="D278" s="715" t="n">
        <v>2340010.046349294</v>
      </c>
      <c r="E278" s="715" t="n">
        <v>7.149465573534238</v>
      </c>
      <c r="F278" s="715" t="n">
        <v>32729859.6277112</v>
      </c>
      <c r="G278" s="715" t="n">
        <v>63.49869596717561</v>
      </c>
      <c r="H278" s="715" t="n">
        <v>18814284.90815495</v>
      </c>
      <c r="I278" s="715" t="n">
        <v>36.50130403282439</v>
      </c>
      <c r="J278" s="715" t="n">
        <v>29333396.82620385</v>
      </c>
      <c r="K278" s="715" t="n">
        <v>72.09632570177457</v>
      </c>
      <c r="L278" s="715" t="n">
        <v>2309468.115715048</v>
      </c>
      <c r="M278" s="715" t="n">
        <v>7.298543036334168</v>
      </c>
      <c r="N278" s="715" t="n">
        <v>31642864.9419189</v>
      </c>
      <c r="O278" s="715" t="n">
        <v>77.772591783571</v>
      </c>
      <c r="P278" s="715" t="n">
        <v>9043531.404465005</v>
      </c>
      <c r="Q278" s="715" t="n">
        <v>22.227408216429</v>
      </c>
      <c r="R278" s="715" t="n">
        <v>326082.8545256736</v>
      </c>
      <c r="S278" s="715" t="n">
        <v>21.74584128855869</v>
      </c>
      <c r="T278" s="715" t="n">
        <v>187844.6601963811</v>
      </c>
      <c r="U278" s="715" t="n">
        <v>36.55080820064136</v>
      </c>
      <c r="V278" s="715" t="n">
        <v>513927.5147220546</v>
      </c>
      <c r="W278" s="715" t="n">
        <v>34.2728420518329</v>
      </c>
      <c r="X278" s="715" t="n">
        <v>985590.7159073486</v>
      </c>
      <c r="Y278" s="715" t="n">
        <v>65.7271579481671</v>
      </c>
      <c r="Z278" s="715" t="n">
        <v>3392096.306955903</v>
      </c>
      <c r="AA278" s="715" t="n">
        <v>58.3304921082436</v>
      </c>
      <c r="AB278" s="715" t="n">
        <v>733045.6240565574</v>
      </c>
      <c r="AC278" s="715" t="n">
        <v>17.77019157924201</v>
      </c>
      <c r="AD278" s="715" t="n">
        <v>4125141.931012461</v>
      </c>
      <c r="AE278" s="715" t="n">
        <v>70.93594552692491</v>
      </c>
      <c r="AF278" s="715" t="n">
        <v>1690163.553915057</v>
      </c>
      <c r="AG278" s="715" t="n">
        <v>29.06405447307509</v>
      </c>
      <c r="AH278" s="715" t="n">
        <v>6852239.556225155</v>
      </c>
      <c r="AI278" s="715" t="n">
        <v>79.61544561021282</v>
      </c>
      <c r="AJ278" s="715" t="n">
        <v>482178.1186283182</v>
      </c>
      <c r="AK278" s="715" t="n">
        <v>6.574184073010964</v>
      </c>
      <c r="AL278" s="715" t="n">
        <v>7334417.674853474</v>
      </c>
      <c r="AM278" s="715" t="n">
        <v>85.21782209794257</v>
      </c>
      <c r="AN278" s="715" t="n">
        <v>1272253.434886785</v>
      </c>
      <c r="AO278" s="715" t="n">
        <v>14.78217790205743</v>
      </c>
      <c r="AP278" s="715" t="n">
        <v>10795361.46689758</v>
      </c>
      <c r="AQ278" s="715" t="n">
        <v>82.37736327536288</v>
      </c>
      <c r="AR278" s="715" t="n">
        <v>535937.2555845643</v>
      </c>
      <c r="AS278" s="715" t="n">
        <v>4.729707235775408</v>
      </c>
      <c r="AT278" s="715" t="n">
        <v>11331298.72248214</v>
      </c>
      <c r="AU278" s="715" t="n">
        <v>86.46699919273978</v>
      </c>
      <c r="AV278" s="715" t="n">
        <v>1773468.215507743</v>
      </c>
      <c r="AW278" s="715" t="n">
        <v>13.53300080726022</v>
      </c>
      <c r="AX278" s="715" t="n">
        <v>7967616.641599546</v>
      </c>
      <c r="AY278" s="715" t="n">
        <v>68.3321155928151</v>
      </c>
      <c r="AZ278" s="715" t="n">
        <v>370462.4572492266</v>
      </c>
      <c r="BA278" s="715" t="n">
        <v>4.443019223700767</v>
      </c>
      <c r="BB278" s="715" t="n">
        <v>8338079.098848773</v>
      </c>
      <c r="BC278" s="715" t="n">
        <v>71.50928695914108</v>
      </c>
      <c r="BD278" s="715" t="n">
        <v>3322055.484248073</v>
      </c>
      <c r="BE278" s="715" t="n">
        <v>28.49071304085892</v>
      </c>
      <c r="BF278" s="715" t="n">
        <v>1056452.755158055</v>
      </c>
      <c r="BG278" s="715" t="n">
        <v>9.729943416641646</v>
      </c>
      <c r="BH278" s="715" t="n">
        <v>30541.93063424537</v>
      </c>
      <c r="BI278" s="715" t="n">
        <v>2.809758965103278</v>
      </c>
      <c r="BJ278" s="715" t="n">
        <v>1086994.6857923</v>
      </c>
      <c r="BK278" s="715" t="n">
        <v>10.01123498927022</v>
      </c>
      <c r="BL278" s="715" t="n">
        <v>9770753.503689941</v>
      </c>
      <c r="BM278" s="715" t="n">
        <v>89.98876501072978</v>
      </c>
    </row>
    <row r="279" ht="15" customFormat="1" customHeight="1" s="24">
      <c r="A279" s="715" t="inlineStr">
        <is>
          <t>Dec-Feb 2014</t>
        </is>
      </c>
      <c r="B279" s="715" t="n">
        <v>30554528.84272003</v>
      </c>
      <c r="C279" s="715" t="n">
        <v>59.24032352498572</v>
      </c>
      <c r="D279" s="715" t="n">
        <v>2256592.847543322</v>
      </c>
      <c r="E279" s="715" t="n">
        <v>6.877524239632934</v>
      </c>
      <c r="F279" s="715" t="n">
        <v>32811121.69026335</v>
      </c>
      <c r="G279" s="715" t="n">
        <v>63.61549458524857</v>
      </c>
      <c r="H279" s="715" t="n">
        <v>18766126.75240102</v>
      </c>
      <c r="I279" s="715" t="n">
        <v>36.38450541475143</v>
      </c>
      <c r="J279" s="715" t="n">
        <v>29451432.20156766</v>
      </c>
      <c r="K279" s="715" t="n">
        <v>72.36517162782093</v>
      </c>
      <c r="L279" s="715" t="n">
        <v>2225078.793983635</v>
      </c>
      <c r="M279" s="715" t="n">
        <v>7.024380918391324</v>
      </c>
      <c r="N279" s="715" t="n">
        <v>31676510.9955513</v>
      </c>
      <c r="O279" s="715" t="n">
        <v>77.83241708162538</v>
      </c>
      <c r="P279" s="715" t="n">
        <v>9021840.903672278</v>
      </c>
      <c r="Q279" s="715" t="n">
        <v>22.16758291837462</v>
      </c>
      <c r="R279" s="715" t="n">
        <v>316011.5708444504</v>
      </c>
      <c r="S279" s="715" t="n">
        <v>21.09195787627236</v>
      </c>
      <c r="T279" s="715" t="n">
        <v>178515.2677105208</v>
      </c>
      <c r="U279" s="715" t="n">
        <v>36.09819605183616</v>
      </c>
      <c r="V279" s="715" t="n">
        <v>494526.8385549713</v>
      </c>
      <c r="W279" s="715" t="n">
        <v>33.00682699565387</v>
      </c>
      <c r="X279" s="715" t="n">
        <v>1003729.381650889</v>
      </c>
      <c r="Y279" s="715" t="n">
        <v>66.99317300434612</v>
      </c>
      <c r="Z279" s="715" t="n">
        <v>3420767.933435671</v>
      </c>
      <c r="AA279" s="715" t="n">
        <v>58.83465806307666</v>
      </c>
      <c r="AB279" s="715" t="n">
        <v>707176.641383057</v>
      </c>
      <c r="AC279" s="715" t="n">
        <v>17.13144710558793</v>
      </c>
      <c r="AD279" s="715" t="n">
        <v>4127944.574818728</v>
      </c>
      <c r="AE279" s="715" t="n">
        <v>70.99756905136442</v>
      </c>
      <c r="AF279" s="715" t="n">
        <v>1686260.939502889</v>
      </c>
      <c r="AG279" s="715" t="n">
        <v>29.00243094863558</v>
      </c>
      <c r="AH279" s="715" t="n">
        <v>6897810.24574165</v>
      </c>
      <c r="AI279" s="715" t="n">
        <v>80.09863006491501</v>
      </c>
      <c r="AJ279" s="715" t="n">
        <v>470123.1241968424</v>
      </c>
      <c r="AK279" s="715" t="n">
        <v>6.38066470735154</v>
      </c>
      <c r="AL279" s="715" t="n">
        <v>7367933.369938493</v>
      </c>
      <c r="AM279" s="715" t="n">
        <v>85.55778548793523</v>
      </c>
      <c r="AN279" s="715" t="n">
        <v>1243712.347536824</v>
      </c>
      <c r="AO279" s="715" t="n">
        <v>14.44221451206477</v>
      </c>
      <c r="AP279" s="715" t="n">
        <v>10826984.5861214</v>
      </c>
      <c r="AQ279" s="715" t="n">
        <v>82.64998751384709</v>
      </c>
      <c r="AR279" s="715" t="n">
        <v>501980.7014487997</v>
      </c>
      <c r="AS279" s="715" t="n">
        <v>4.430949241229984</v>
      </c>
      <c r="AT279" s="715" t="n">
        <v>11328965.28757019</v>
      </c>
      <c r="AU279" s="715" t="n">
        <v>86.48195923015652</v>
      </c>
      <c r="AV279" s="715" t="n">
        <v>1770836.553667173</v>
      </c>
      <c r="AW279" s="715" t="n">
        <v>13.51804076984348</v>
      </c>
      <c r="AX279" s="715" t="n">
        <v>7989857.865424495</v>
      </c>
      <c r="AY279" s="715" t="n">
        <v>68.4388808535451</v>
      </c>
      <c r="AZ279" s="715" t="n">
        <v>367283.0592444144</v>
      </c>
      <c r="BA279" s="715" t="n">
        <v>4.394841041393176</v>
      </c>
      <c r="BB279" s="715" t="n">
        <v>8357140.924668909</v>
      </c>
      <c r="BC279" s="715" t="n">
        <v>71.58492449468797</v>
      </c>
      <c r="BD279" s="715" t="n">
        <v>3317301.681314504</v>
      </c>
      <c r="BE279" s="715" t="n">
        <v>28.41507550531203</v>
      </c>
      <c r="BF279" s="715" t="n">
        <v>1103096.64115237</v>
      </c>
      <c r="BG279" s="715" t="n">
        <v>10.13978427635162</v>
      </c>
      <c r="BH279" s="715" t="n">
        <v>31514.05355968713</v>
      </c>
      <c r="BI279" s="715" t="n">
        <v>2.777521286072913</v>
      </c>
      <c r="BJ279" s="715" t="n">
        <v>1134610.694712057</v>
      </c>
      <c r="BK279" s="715" t="n">
        <v>10.42946488351475</v>
      </c>
      <c r="BL279" s="715" t="n">
        <v>9744285.848728735</v>
      </c>
      <c r="BM279" s="715" t="n">
        <v>89.57053511648526</v>
      </c>
    </row>
    <row r="280" ht="15" customFormat="1" customHeight="1" s="24">
      <c r="A280" s="715" t="inlineStr">
        <is>
          <t>Jan-Mar 2014</t>
        </is>
      </c>
      <c r="B280" s="715" t="n">
        <v>30595132.73313507</v>
      </c>
      <c r="C280" s="715" t="n">
        <v>59.28099952887389</v>
      </c>
      <c r="D280" s="715" t="n">
        <v>2212055.653593906</v>
      </c>
      <c r="E280" s="715" t="n">
        <v>6.742594420217727</v>
      </c>
      <c r="F280" s="715" t="n">
        <v>32807188.38672898</v>
      </c>
      <c r="G280" s="715" t="n">
        <v>63.56706918911512</v>
      </c>
      <c r="H280" s="715" t="n">
        <v>18803163.9627336</v>
      </c>
      <c r="I280" s="715" t="n">
        <v>36.43293081088488</v>
      </c>
      <c r="J280" s="715" t="n">
        <v>29495416.2585329</v>
      </c>
      <c r="K280" s="715" t="n">
        <v>72.45196144309159</v>
      </c>
      <c r="L280" s="715" t="n">
        <v>2185285.194880922</v>
      </c>
      <c r="M280" s="715" t="n">
        <v>6.897843465033007</v>
      </c>
      <c r="N280" s="715" t="n">
        <v>31680701.45341383</v>
      </c>
      <c r="O280" s="715" t="n">
        <v>77.81985309425173</v>
      </c>
      <c r="P280" s="715" t="n">
        <v>9029605.998649413</v>
      </c>
      <c r="Q280" s="715" t="n">
        <v>22.18014690574827</v>
      </c>
      <c r="R280" s="715" t="n">
        <v>322272.3619840279</v>
      </c>
      <c r="S280" s="715" t="n">
        <v>21.5279631596498</v>
      </c>
      <c r="T280" s="715" t="n">
        <v>178373.7966175075</v>
      </c>
      <c r="U280" s="715" t="n">
        <v>35.62871572125161</v>
      </c>
      <c r="V280" s="715" t="n">
        <v>500646.1586015354</v>
      </c>
      <c r="W280" s="715" t="n">
        <v>33.44342652296135</v>
      </c>
      <c r="X280" s="715" t="n">
        <v>996348.0511807821</v>
      </c>
      <c r="Y280" s="715" t="n">
        <v>66.55657347703865</v>
      </c>
      <c r="Z280" s="715" t="n">
        <v>3406916.293630447</v>
      </c>
      <c r="AA280" s="715" t="n">
        <v>58.60750794923223</v>
      </c>
      <c r="AB280" s="715" t="n">
        <v>687382.5046100953</v>
      </c>
      <c r="AC280" s="715" t="n">
        <v>16.78877235109188</v>
      </c>
      <c r="AD280" s="715" t="n">
        <v>4094298.798240542</v>
      </c>
      <c r="AE280" s="715" t="n">
        <v>70.43221161994389</v>
      </c>
      <c r="AF280" s="715" t="n">
        <v>1718806.745475173</v>
      </c>
      <c r="AG280" s="715" t="n">
        <v>29.56778838005611</v>
      </c>
      <c r="AH280" s="715" t="n">
        <v>6924828.748918358</v>
      </c>
      <c r="AI280" s="715" t="n">
        <v>80.36594961318882</v>
      </c>
      <c r="AJ280" s="715" t="n">
        <v>458562.4602399484</v>
      </c>
      <c r="AK280" s="715" t="n">
        <v>6.210729558406043</v>
      </c>
      <c r="AL280" s="715" t="n">
        <v>7383391.209158307</v>
      </c>
      <c r="AM280" s="715" t="n">
        <v>85.6877862838646</v>
      </c>
      <c r="AN280" s="715" t="n">
        <v>1233229.116052072</v>
      </c>
      <c r="AO280" s="715" t="n">
        <v>14.3122137161354</v>
      </c>
      <c r="AP280" s="715" t="n">
        <v>10836602.25003021</v>
      </c>
      <c r="AQ280" s="715" t="n">
        <v>82.75477168200864</v>
      </c>
      <c r="AR280" s="715" t="n">
        <v>500197.5776178497</v>
      </c>
      <c r="AS280" s="715" t="n">
        <v>4.412158503477971</v>
      </c>
      <c r="AT280" s="715" t="n">
        <v>11336799.82764806</v>
      </c>
      <c r="AU280" s="715" t="n">
        <v>86.57457934649531</v>
      </c>
      <c r="AV280" s="715" t="n">
        <v>1758036.91683679</v>
      </c>
      <c r="AW280" s="715" t="n">
        <v>13.42542065350469</v>
      </c>
      <c r="AX280" s="715" t="n">
        <v>8004796.603969866</v>
      </c>
      <c r="AY280" s="715" t="n">
        <v>68.4829102624438</v>
      </c>
      <c r="AZ280" s="715" t="n">
        <v>360768.8557955213</v>
      </c>
      <c r="BA280" s="715" t="n">
        <v>4.312545966326574</v>
      </c>
      <c r="BB280" s="715" t="n">
        <v>8365565.459765388</v>
      </c>
      <c r="BC280" s="715" t="n">
        <v>71.56937234252668</v>
      </c>
      <c r="BD280" s="715" t="n">
        <v>3323185.169104597</v>
      </c>
      <c r="BE280" s="715" t="n">
        <v>28.43062765747332</v>
      </c>
      <c r="BF280" s="715" t="n">
        <v>1099716.474602166</v>
      </c>
      <c r="BG280" s="715" t="n">
        <v>10.08910041154554</v>
      </c>
      <c r="BH280" s="715" t="n">
        <v>26770.45871298425</v>
      </c>
      <c r="BI280" s="715" t="n">
        <v>2.376455325069879</v>
      </c>
      <c r="BJ280" s="715" t="n">
        <v>1126486.93331515</v>
      </c>
      <c r="BK280" s="715" t="n">
        <v>10.33469993856557</v>
      </c>
      <c r="BL280" s="715" t="n">
        <v>9773557.964084191</v>
      </c>
      <c r="BM280" s="715" t="n">
        <v>89.66530006143442</v>
      </c>
    </row>
    <row r="281" ht="15" customFormat="1" customHeight="1" s="24">
      <c r="A281" s="715" t="inlineStr">
        <is>
          <t>Feb-Apr 2014</t>
        </is>
      </c>
      <c r="B281" s="715" t="n">
        <v>30704534.710237</v>
      </c>
      <c r="C281" s="715" t="n">
        <v>59.45484081831693</v>
      </c>
      <c r="D281" s="715" t="n">
        <v>2161341.261180749</v>
      </c>
      <c r="E281" s="715" t="n">
        <v>6.576247239113264</v>
      </c>
      <c r="F281" s="715" t="n">
        <v>32865875.97141775</v>
      </c>
      <c r="G281" s="715" t="n">
        <v>63.6399620667011</v>
      </c>
      <c r="H281" s="715" t="n">
        <v>18777580.28484305</v>
      </c>
      <c r="I281" s="715" t="n">
        <v>36.3600379332989</v>
      </c>
      <c r="J281" s="715" t="n">
        <v>29597304.33082312</v>
      </c>
      <c r="K281" s="715" t="n">
        <v>72.68089282577358</v>
      </c>
      <c r="L281" s="715" t="n">
        <v>2132319.593819799</v>
      </c>
      <c r="M281" s="715" t="n">
        <v>6.720280072918627</v>
      </c>
      <c r="N281" s="715" t="n">
        <v>31729623.92464292</v>
      </c>
      <c r="O281" s="715" t="n">
        <v>77.91714306452644</v>
      </c>
      <c r="P281" s="715" t="n">
        <v>8992639.080259984</v>
      </c>
      <c r="Q281" s="715" t="n">
        <v>22.08285693547356</v>
      </c>
      <c r="R281" s="715" t="n">
        <v>327606.5175265769</v>
      </c>
      <c r="S281" s="715" t="n">
        <v>21.9027522217562</v>
      </c>
      <c r="T281" s="715" t="n">
        <v>171374.4403549878</v>
      </c>
      <c r="U281" s="715" t="n">
        <v>34.34488584144813</v>
      </c>
      <c r="V281" s="715" t="n">
        <v>498980.9578815647</v>
      </c>
      <c r="W281" s="715" t="n">
        <v>33.36031397167751</v>
      </c>
      <c r="X281" s="715" t="n">
        <v>996751.2414772101</v>
      </c>
      <c r="Y281" s="715" t="n">
        <v>66.63968602832249</v>
      </c>
      <c r="Z281" s="715" t="n">
        <v>3457665.008758651</v>
      </c>
      <c r="AA281" s="715" t="n">
        <v>59.49177035817201</v>
      </c>
      <c r="AB281" s="715" t="n">
        <v>672162.3100566065</v>
      </c>
      <c r="AC281" s="715" t="n">
        <v>16.27579698052443</v>
      </c>
      <c r="AD281" s="715" t="n">
        <v>4129827.318815257</v>
      </c>
      <c r="AE281" s="715" t="n">
        <v>71.05683686751046</v>
      </c>
      <c r="AF281" s="715" t="n">
        <v>1682178.254294558</v>
      </c>
      <c r="AG281" s="715" t="n">
        <v>28.94316313248954</v>
      </c>
      <c r="AH281" s="715" t="n">
        <v>6954714.59950071</v>
      </c>
      <c r="AI281" s="715" t="n">
        <v>80.66621841539869</v>
      </c>
      <c r="AJ281" s="715" t="n">
        <v>450085.4574725367</v>
      </c>
      <c r="AK281" s="715" t="n">
        <v>6.078293188331025</v>
      </c>
      <c r="AL281" s="715" t="n">
        <v>7404800.056973247</v>
      </c>
      <c r="AM281" s="715" t="n">
        <v>85.88666151175246</v>
      </c>
      <c r="AN281" s="715" t="n">
        <v>1216794.875972187</v>
      </c>
      <c r="AO281" s="715" t="n">
        <v>14.11333848824754</v>
      </c>
      <c r="AP281" s="715" t="n">
        <v>10850528.06690207</v>
      </c>
      <c r="AQ281" s="715" t="n">
        <v>82.89254745123348</v>
      </c>
      <c r="AR281" s="715" t="n">
        <v>486785.5114469984</v>
      </c>
      <c r="AS281" s="715" t="n">
        <v>4.293658352862492</v>
      </c>
      <c r="AT281" s="715" t="n">
        <v>11337313.57834907</v>
      </c>
      <c r="AU281" s="715" t="n">
        <v>86.61134259718381</v>
      </c>
      <c r="AV281" s="715" t="n">
        <v>1752558.069383253</v>
      </c>
      <c r="AW281" s="715" t="n">
        <v>13.38865740281619</v>
      </c>
      <c r="AX281" s="715" t="n">
        <v>8006790.138135113</v>
      </c>
      <c r="AY281" s="715" t="n">
        <v>68.41621815621117</v>
      </c>
      <c r="AZ281" s="715" t="n">
        <v>351911.8744886698</v>
      </c>
      <c r="BA281" s="715" t="n">
        <v>4.210125853956663</v>
      </c>
      <c r="BB281" s="715" t="n">
        <v>8358702.012623782</v>
      </c>
      <c r="BC281" s="715" t="n">
        <v>71.42322585360358</v>
      </c>
      <c r="BD281" s="715" t="n">
        <v>3344356.639132776</v>
      </c>
      <c r="BE281" s="715" t="n">
        <v>28.57677414639642</v>
      </c>
      <c r="BF281" s="715" t="n">
        <v>1107230.379413874</v>
      </c>
      <c r="BG281" s="715" t="n">
        <v>10.13836449855153</v>
      </c>
      <c r="BH281" s="715" t="n">
        <v>29021.66736094992</v>
      </c>
      <c r="BI281" s="715" t="n">
        <v>2.554157543066786</v>
      </c>
      <c r="BJ281" s="715" t="n">
        <v>1136252.046774824</v>
      </c>
      <c r="BK281" s="715" t="n">
        <v>10.40410164551889</v>
      </c>
      <c r="BL281" s="715" t="n">
        <v>9784941.204583067</v>
      </c>
      <c r="BM281" s="715" t="n">
        <v>89.59589835448111</v>
      </c>
    </row>
    <row r="282" ht="15" customFormat="1" customHeight="1" s="24">
      <c r="A282" s="715" t="inlineStr">
        <is>
          <t>Mar-May 2014</t>
        </is>
      </c>
      <c r="B282" s="715" t="n">
        <v>30807860.79131938</v>
      </c>
      <c r="C282" s="715" t="n">
        <v>59.61670183562718</v>
      </c>
      <c r="D282" s="715" t="n">
        <v>2112431.314141216</v>
      </c>
      <c r="E282" s="715" t="n">
        <v>6.416806106622669</v>
      </c>
      <c r="F282" s="715" t="n">
        <v>32920292.1054606</v>
      </c>
      <c r="G282" s="715" t="n">
        <v>63.70449581315916</v>
      </c>
      <c r="H282" s="715" t="n">
        <v>18756268.05759842</v>
      </c>
      <c r="I282" s="715" t="n">
        <v>36.29550418684084</v>
      </c>
      <c r="J282" s="715" t="n">
        <v>29692479.70839193</v>
      </c>
      <c r="K282" s="715" t="n">
        <v>72.89321057258411</v>
      </c>
      <c r="L282" s="715" t="n">
        <v>2084046.324005552</v>
      </c>
      <c r="M282" s="715" t="n">
        <v>6.558446073937663</v>
      </c>
      <c r="N282" s="715" t="n">
        <v>31776526.03239748</v>
      </c>
      <c r="O282" s="715" t="n">
        <v>78.0094160572955</v>
      </c>
      <c r="P282" s="715" t="n">
        <v>8957692.525345096</v>
      </c>
      <c r="Q282" s="715" t="n">
        <v>21.9905839427045</v>
      </c>
      <c r="R282" s="715" t="n">
        <v>325783.3826606022</v>
      </c>
      <c r="S282" s="715" t="n">
        <v>21.79925602214344</v>
      </c>
      <c r="T282" s="715" t="n">
        <v>165662.6974612341</v>
      </c>
      <c r="U282" s="715" t="n">
        <v>33.70923162519966</v>
      </c>
      <c r="V282" s="715" t="n">
        <v>491446.0801218363</v>
      </c>
      <c r="W282" s="715" t="n">
        <v>32.88430132366692</v>
      </c>
      <c r="X282" s="715" t="n">
        <v>1003024.108813396</v>
      </c>
      <c r="Y282" s="715" t="n">
        <v>67.11569867633308</v>
      </c>
      <c r="Z282" s="715" t="n">
        <v>3475140.296900696</v>
      </c>
      <c r="AA282" s="715" t="n">
        <v>59.80376441502096</v>
      </c>
      <c r="AB282" s="715" t="n">
        <v>647483.9222074171</v>
      </c>
      <c r="AC282" s="715" t="n">
        <v>15.70562553837355</v>
      </c>
      <c r="AD282" s="715" t="n">
        <v>4122624.219108113</v>
      </c>
      <c r="AE282" s="715" t="n">
        <v>70.94632921470412</v>
      </c>
      <c r="AF282" s="715" t="n">
        <v>1688281.383395802</v>
      </c>
      <c r="AG282" s="715" t="n">
        <v>29.05367078529588</v>
      </c>
      <c r="AH282" s="715" t="n">
        <v>6967814.120955159</v>
      </c>
      <c r="AI282" s="715" t="n">
        <v>80.77155221547677</v>
      </c>
      <c r="AJ282" s="715" t="n">
        <v>431860.4450084041</v>
      </c>
      <c r="AK282" s="715" t="n">
        <v>5.836208621860772</v>
      </c>
      <c r="AL282" s="715" t="n">
        <v>7399674.565963563</v>
      </c>
      <c r="AM282" s="715" t="n">
        <v>85.77771883793163</v>
      </c>
      <c r="AN282" s="715" t="n">
        <v>1226894.974716929</v>
      </c>
      <c r="AO282" s="715" t="n">
        <v>14.22228116206837</v>
      </c>
      <c r="AP282" s="715" t="n">
        <v>10876590.57567765</v>
      </c>
      <c r="AQ282" s="715" t="n">
        <v>83.12318114998841</v>
      </c>
      <c r="AR282" s="715" t="n">
        <v>486660.1250696835</v>
      </c>
      <c r="AS282" s="715" t="n">
        <v>4.282754450165191</v>
      </c>
      <c r="AT282" s="715" t="n">
        <v>11363250.70074733</v>
      </c>
      <c r="AU282" s="715" t="n">
        <v>86.8424291489987</v>
      </c>
      <c r="AV282" s="715" t="n">
        <v>1721655.850232479</v>
      </c>
      <c r="AW282" s="715" t="n">
        <v>13.1575708510013</v>
      </c>
      <c r="AX282" s="715" t="n">
        <v>8047151.332197822</v>
      </c>
      <c r="AY282" s="715" t="n">
        <v>68.67713160852256</v>
      </c>
      <c r="AZ282" s="715" t="n">
        <v>352379.1342588131</v>
      </c>
      <c r="BA282" s="715" t="n">
        <v>4.195224193376433</v>
      </c>
      <c r="BB282" s="715" t="n">
        <v>8399530.466456635</v>
      </c>
      <c r="BC282" s="715" t="n">
        <v>71.68445521666206</v>
      </c>
      <c r="BD282" s="715" t="n">
        <v>3317836.20818649</v>
      </c>
      <c r="BE282" s="715" t="n">
        <v>28.31554478333794</v>
      </c>
      <c r="BF282" s="715" t="n">
        <v>1115381.082927456</v>
      </c>
      <c r="BG282" s="715" t="n">
        <v>10.19325774279919</v>
      </c>
      <c r="BH282" s="715" t="n">
        <v>28384.99013566441</v>
      </c>
      <c r="BI282" s="715" t="n">
        <v>2.481712896033589</v>
      </c>
      <c r="BJ282" s="715" t="n">
        <v>1143766.07306312</v>
      </c>
      <c r="BK282" s="715" t="n">
        <v>10.45266282408338</v>
      </c>
      <c r="BL282" s="715" t="n">
        <v>9798575.532253321</v>
      </c>
      <c r="BM282" s="715" t="n">
        <v>89.54733717591662</v>
      </c>
    </row>
    <row r="283" ht="15" customFormat="1" customHeight="1" s="24">
      <c r="A283" s="715" t="inlineStr">
        <is>
          <t>Apr-Jun 2014</t>
        </is>
      </c>
      <c r="B283" s="715" t="n">
        <v>30770775.55518468</v>
      </c>
      <c r="C283" s="715" t="n">
        <v>59.50681774612742</v>
      </c>
      <c r="D283" s="715" t="n">
        <v>2061174.282387328</v>
      </c>
      <c r="E283" s="715" t="n">
        <v>6.277952703340739</v>
      </c>
      <c r="F283" s="715" t="n">
        <v>32831949.83757202</v>
      </c>
      <c r="G283" s="715" t="n">
        <v>63.49287010106593</v>
      </c>
      <c r="H283" s="715" t="n">
        <v>18877714.23228522</v>
      </c>
      <c r="I283" s="715" t="n">
        <v>36.50712989893407</v>
      </c>
      <c r="J283" s="715" t="n">
        <v>29671243.56284535</v>
      </c>
      <c r="K283" s="715" t="n">
        <v>72.81970445205404</v>
      </c>
      <c r="L283" s="715" t="n">
        <v>2035780.733156998</v>
      </c>
      <c r="M283" s="715" t="n">
        <v>6.420598521488095</v>
      </c>
      <c r="N283" s="715" t="n">
        <v>31707024.29600234</v>
      </c>
      <c r="O283" s="715" t="n">
        <v>77.81595447452739</v>
      </c>
      <c r="P283" s="715" t="n">
        <v>9039149.814579897</v>
      </c>
      <c r="Q283" s="715" t="n">
        <v>22.18404552547261</v>
      </c>
      <c r="R283" s="715" t="n">
        <v>321146.0868260529</v>
      </c>
      <c r="S283" s="715" t="n">
        <v>21.50712080522795</v>
      </c>
      <c r="T283" s="715" t="n">
        <v>158899.9017980318</v>
      </c>
      <c r="U283" s="715" t="n">
        <v>33.10097481565739</v>
      </c>
      <c r="V283" s="715" t="n">
        <v>480045.9886240846</v>
      </c>
      <c r="W283" s="715" t="n">
        <v>32.14863108388249</v>
      </c>
      <c r="X283" s="715" t="n">
        <v>1013162.189887605</v>
      </c>
      <c r="Y283" s="715" t="n">
        <v>67.85136891611751</v>
      </c>
      <c r="Z283" s="715" t="n">
        <v>3484578.685319996</v>
      </c>
      <c r="AA283" s="715" t="n">
        <v>59.9775432449642</v>
      </c>
      <c r="AB283" s="715" t="n">
        <v>602118.0865219913</v>
      </c>
      <c r="AC283" s="715" t="n">
        <v>14.7336129920547</v>
      </c>
      <c r="AD283" s="715" t="n">
        <v>4086696.771841988</v>
      </c>
      <c r="AE283" s="715" t="n">
        <v>70.34136821040084</v>
      </c>
      <c r="AF283" s="715" t="n">
        <v>1723108.860056027</v>
      </c>
      <c r="AG283" s="715" t="n">
        <v>29.65863178959916</v>
      </c>
      <c r="AH283" s="715" t="n">
        <v>6947190.197796717</v>
      </c>
      <c r="AI283" s="715" t="n">
        <v>80.4860645829168</v>
      </c>
      <c r="AJ283" s="715" t="n">
        <v>440119.0017676377</v>
      </c>
      <c r="AK283" s="715" t="n">
        <v>5.957771495385525</v>
      </c>
      <c r="AL283" s="715" t="n">
        <v>7387309.199564354</v>
      </c>
      <c r="AM283" s="715" t="n">
        <v>85.58502479443848</v>
      </c>
      <c r="AN283" s="715" t="n">
        <v>1244234.948851198</v>
      </c>
      <c r="AO283" s="715" t="n">
        <v>14.41497520556152</v>
      </c>
      <c r="AP283" s="715" t="n">
        <v>10889678.69781094</v>
      </c>
      <c r="AQ283" s="715" t="n">
        <v>83.25479694170585</v>
      </c>
      <c r="AR283" s="715" t="n">
        <v>483121.2604910335</v>
      </c>
      <c r="AS283" s="715" t="n">
        <v>4.248041487253649</v>
      </c>
      <c r="AT283" s="715" t="n">
        <v>11372799.95830197</v>
      </c>
      <c r="AU283" s="715" t="n">
        <v>86.94840109262422</v>
      </c>
      <c r="AV283" s="715" t="n">
        <v>1707141.495925323</v>
      </c>
      <c r="AW283" s="715" t="n">
        <v>13.05159890737578</v>
      </c>
      <c r="AX283" s="715" t="n">
        <v>8028649.895091645</v>
      </c>
      <c r="AY283" s="715" t="n">
        <v>68.43566755888838</v>
      </c>
      <c r="AZ283" s="715" t="n">
        <v>351522.4825783034</v>
      </c>
      <c r="BA283" s="715" t="n">
        <v>4.194692743015412</v>
      </c>
      <c r="BB283" s="715" t="n">
        <v>8380172.377669949</v>
      </c>
      <c r="BC283" s="715" t="n">
        <v>71.43202137572514</v>
      </c>
      <c r="BD283" s="715" t="n">
        <v>3351502.319859745</v>
      </c>
      <c r="BE283" s="715" t="n">
        <v>28.56797862427486</v>
      </c>
      <c r="BF283" s="715" t="n">
        <v>1099531.992339334</v>
      </c>
      <c r="BG283" s="715" t="n">
        <v>10.02903269327248</v>
      </c>
      <c r="BH283" s="715" t="n">
        <v>25393.54923033015</v>
      </c>
      <c r="BI283" s="715" t="n">
        <v>2.257353779601916</v>
      </c>
      <c r="BJ283" s="715" t="n">
        <v>1124925.541569665</v>
      </c>
      <c r="BK283" s="715" t="n">
        <v>10.26065190690479</v>
      </c>
      <c r="BL283" s="715" t="n">
        <v>9838564.417705327</v>
      </c>
      <c r="BM283" s="715" t="n">
        <v>89.7393480930952</v>
      </c>
    </row>
    <row r="284" ht="15" customFormat="1" customHeight="1" s="24">
      <c r="A284" s="715" t="inlineStr">
        <is>
          <t>May-Jul 2014</t>
        </is>
      </c>
      <c r="B284" s="715" t="n">
        <v>30770102.20069509</v>
      </c>
      <c r="C284" s="715" t="n">
        <v>59.46744521780802</v>
      </c>
      <c r="D284" s="715" t="n">
        <v>2010015.61989328</v>
      </c>
      <c r="E284" s="715" t="n">
        <v>6.131813286622293</v>
      </c>
      <c r="F284" s="715" t="n">
        <v>32780117.82058837</v>
      </c>
      <c r="G284" s="715" t="n">
        <v>63.35207624643822</v>
      </c>
      <c r="H284" s="715" t="n">
        <v>18962650.15606707</v>
      </c>
      <c r="I284" s="715" t="n">
        <v>36.64792375356178</v>
      </c>
      <c r="J284" s="715" t="n">
        <v>29661624.901971</v>
      </c>
      <c r="K284" s="715" t="n">
        <v>72.77474493288787</v>
      </c>
      <c r="L284" s="715" t="n">
        <v>1990236.186398118</v>
      </c>
      <c r="M284" s="715" t="n">
        <v>6.287896249896837</v>
      </c>
      <c r="N284" s="715" t="n">
        <v>31651861.08836912</v>
      </c>
      <c r="O284" s="715" t="n">
        <v>77.65778594294737</v>
      </c>
      <c r="P284" s="715" t="n">
        <v>9106268.575052787</v>
      </c>
      <c r="Q284" s="715" t="n">
        <v>22.34221405705263</v>
      </c>
      <c r="R284" s="715" t="n">
        <v>316835.5857538636</v>
      </c>
      <c r="S284" s="715" t="n">
        <v>21.2363952889716</v>
      </c>
      <c r="T284" s="715" t="n">
        <v>158291.3472202867</v>
      </c>
      <c r="U284" s="715" t="n">
        <v>33.31559131565768</v>
      </c>
      <c r="V284" s="715" t="n">
        <v>475126.9329741503</v>
      </c>
      <c r="W284" s="715" t="n">
        <v>31.84611771770567</v>
      </c>
      <c r="X284" s="715" t="n">
        <v>1016819.235113997</v>
      </c>
      <c r="Y284" s="715" t="n">
        <v>68.15388228229432</v>
      </c>
      <c r="Z284" s="715" t="n">
        <v>3467954.701030705</v>
      </c>
      <c r="AA284" s="715" t="n">
        <v>59.70271009151597</v>
      </c>
      <c r="AB284" s="715" t="n">
        <v>590467.995828615</v>
      </c>
      <c r="AC284" s="715" t="n">
        <v>14.54919903453031</v>
      </c>
      <c r="AD284" s="715" t="n">
        <v>4058422.69685932</v>
      </c>
      <c r="AE284" s="715" t="n">
        <v>69.86793501870342</v>
      </c>
      <c r="AF284" s="715" t="n">
        <v>1750282.964432793</v>
      </c>
      <c r="AG284" s="715" t="n">
        <v>30.13206498129658</v>
      </c>
      <c r="AH284" s="715" t="n">
        <v>6931842.101247127</v>
      </c>
      <c r="AI284" s="715" t="n">
        <v>80.26199325174308</v>
      </c>
      <c r="AJ284" s="715" t="n">
        <v>433519.9992972782</v>
      </c>
      <c r="AK284" s="715" t="n">
        <v>5.885929209987312</v>
      </c>
      <c r="AL284" s="715" t="n">
        <v>7365362.100544406</v>
      </c>
      <c r="AM284" s="715" t="n">
        <v>85.28160834826032</v>
      </c>
      <c r="AN284" s="715" t="n">
        <v>1271156.655606203</v>
      </c>
      <c r="AO284" s="715" t="n">
        <v>14.71839165173968</v>
      </c>
      <c r="AP284" s="715" t="n">
        <v>10886808.14965414</v>
      </c>
      <c r="AQ284" s="715" t="n">
        <v>83.26445763269244</v>
      </c>
      <c r="AR284" s="715" t="n">
        <v>472430.4496150534</v>
      </c>
      <c r="AS284" s="715" t="n">
        <v>4.158997502222094</v>
      </c>
      <c r="AT284" s="715" t="n">
        <v>11359238.59926919</v>
      </c>
      <c r="AU284" s="715" t="n">
        <v>86.87769896253215</v>
      </c>
      <c r="AV284" s="715" t="n">
        <v>1715737.758205586</v>
      </c>
      <c r="AW284" s="715" t="n">
        <v>13.12230103746785</v>
      </c>
      <c r="AX284" s="715" t="n">
        <v>8058184.36428517</v>
      </c>
      <c r="AY284" s="715" t="n">
        <v>68.60374781821234</v>
      </c>
      <c r="AZ284" s="715" t="n">
        <v>335526.3944368844</v>
      </c>
      <c r="BA284" s="715" t="n">
        <v>3.997354734772496</v>
      </c>
      <c r="BB284" s="715" t="n">
        <v>8393710.758722054</v>
      </c>
      <c r="BC284" s="715" t="n">
        <v>71.46026823394298</v>
      </c>
      <c r="BD284" s="715" t="n">
        <v>3352271.961694208</v>
      </c>
      <c r="BE284" s="715" t="n">
        <v>28.53973176605702</v>
      </c>
      <c r="BF284" s="715" t="n">
        <v>1108477.298724091</v>
      </c>
      <c r="BG284" s="715" t="n">
        <v>10.0911588266741</v>
      </c>
      <c r="BH284" s="715" t="n">
        <v>19779.43349516228</v>
      </c>
      <c r="BI284" s="715" t="n">
        <v>1.753096873284915</v>
      </c>
      <c r="BJ284" s="715" t="n">
        <v>1128256.732219253</v>
      </c>
      <c r="BK284" s="715" t="n">
        <v>10.2712233215727</v>
      </c>
      <c r="BL284" s="715" t="n">
        <v>9856381.581014285</v>
      </c>
      <c r="BM284" s="715" t="n">
        <v>89.72877667842729</v>
      </c>
    </row>
    <row r="285" ht="15" customFormat="1" customHeight="1" s="24">
      <c r="A285" s="715" t="inlineStr">
        <is>
          <t>Jun-Aug 2014</t>
        </is>
      </c>
      <c r="B285" s="715" t="n">
        <v>30852833.47055252</v>
      </c>
      <c r="C285" s="715" t="n">
        <v>59.59036954669556</v>
      </c>
      <c r="D285" s="715" t="n">
        <v>1972018.939920451</v>
      </c>
      <c r="E285" s="715" t="n">
        <v>6.007700858058593</v>
      </c>
      <c r="F285" s="715" t="n">
        <v>32824852.41047297</v>
      </c>
      <c r="G285" s="715" t="n">
        <v>63.39920407384207</v>
      </c>
      <c r="H285" s="715" t="n">
        <v>18950012.73174763</v>
      </c>
      <c r="I285" s="715" t="n">
        <v>36.60079592615793</v>
      </c>
      <c r="J285" s="715" t="n">
        <v>29750530.10755313</v>
      </c>
      <c r="K285" s="715" t="n">
        <v>72.96262563066769</v>
      </c>
      <c r="L285" s="715" t="n">
        <v>1953218.666465542</v>
      </c>
      <c r="M285" s="715" t="n">
        <v>6.160844512073005</v>
      </c>
      <c r="N285" s="715" t="n">
        <v>31703748.77401868</v>
      </c>
      <c r="O285" s="715" t="n">
        <v>77.75285833647</v>
      </c>
      <c r="P285" s="715" t="n">
        <v>9071277.96110525</v>
      </c>
      <c r="Q285" s="715" t="n">
        <v>22.24714166353</v>
      </c>
      <c r="R285" s="715" t="n">
        <v>322483.3343577733</v>
      </c>
      <c r="S285" s="715" t="n">
        <v>21.64277359727499</v>
      </c>
      <c r="T285" s="715" t="n">
        <v>160052.3384467399</v>
      </c>
      <c r="U285" s="715" t="n">
        <v>33.16901681413738</v>
      </c>
      <c r="V285" s="715" t="n">
        <v>482535.6728045132</v>
      </c>
      <c r="W285" s="715" t="n">
        <v>32.38434116266793</v>
      </c>
      <c r="X285" s="715" t="n">
        <v>1007492.0859222</v>
      </c>
      <c r="Y285" s="715" t="n">
        <v>67.61565883733206</v>
      </c>
      <c r="Z285" s="715" t="n">
        <v>3514394.886814465</v>
      </c>
      <c r="AA285" s="715" t="n">
        <v>60.50739815257413</v>
      </c>
      <c r="AB285" s="715" t="n">
        <v>573464.9188291269</v>
      </c>
      <c r="AC285" s="715" t="n">
        <v>14.02848791530024</v>
      </c>
      <c r="AD285" s="715" t="n">
        <v>4087859.805643591</v>
      </c>
      <c r="AE285" s="715" t="n">
        <v>70.3807536768247</v>
      </c>
      <c r="AF285" s="715" t="n">
        <v>1720347.114694718</v>
      </c>
      <c r="AG285" s="715" t="n">
        <v>29.6192463231753</v>
      </c>
      <c r="AH285" s="715" t="n">
        <v>6936613.134246601</v>
      </c>
      <c r="AI285" s="715" t="n">
        <v>80.27369390997274</v>
      </c>
      <c r="AJ285" s="715" t="n">
        <v>417253.0612969367</v>
      </c>
      <c r="AK285" s="715" t="n">
        <v>5.673927838798498</v>
      </c>
      <c r="AL285" s="715" t="n">
        <v>7353866.195543537</v>
      </c>
      <c r="AM285" s="715" t="n">
        <v>85.10233922683273</v>
      </c>
      <c r="AN285" s="715" t="n">
        <v>1287337.163088545</v>
      </c>
      <c r="AO285" s="715" t="n">
        <v>14.89766077316727</v>
      </c>
      <c r="AP285" s="715" t="n">
        <v>10883902.71085347</v>
      </c>
      <c r="AQ285" s="715" t="n">
        <v>83.25769505421007</v>
      </c>
      <c r="AR285" s="715" t="n">
        <v>474795.1158417178</v>
      </c>
      <c r="AS285" s="715" t="n">
        <v>4.180013616753279</v>
      </c>
      <c r="AT285" s="715" t="n">
        <v>11358697.82669519</v>
      </c>
      <c r="AU285" s="715" t="n">
        <v>86.88969618635528</v>
      </c>
      <c r="AV285" s="715" t="n">
        <v>1713850.847354498</v>
      </c>
      <c r="AW285" s="715" t="n">
        <v>13.11030381364472</v>
      </c>
      <c r="AX285" s="715" t="n">
        <v>8093136.041280823</v>
      </c>
      <c r="AY285" s="715" t="n">
        <v>68.80139849220124</v>
      </c>
      <c r="AZ285" s="715" t="n">
        <v>327653.232051021</v>
      </c>
      <c r="BA285" s="715" t="n">
        <v>3.891003817049312</v>
      </c>
      <c r="BB285" s="715" t="n">
        <v>8420789.273331843</v>
      </c>
      <c r="BC285" s="715" t="n">
        <v>71.58684537837915</v>
      </c>
      <c r="BD285" s="715" t="n">
        <v>3342250.75004529</v>
      </c>
      <c r="BE285" s="715" t="n">
        <v>28.41315462162085</v>
      </c>
      <c r="BF285" s="715" t="n">
        <v>1102303.362999381</v>
      </c>
      <c r="BG285" s="715" t="n">
        <v>10.0210868760419</v>
      </c>
      <c r="BH285" s="715" t="n">
        <v>18800.27345490884</v>
      </c>
      <c r="BI285" s="715" t="n">
        <v>1.676943401447559</v>
      </c>
      <c r="BJ285" s="715" t="n">
        <v>1121103.63645429</v>
      </c>
      <c r="BK285" s="715" t="n">
        <v>10.19200096367777</v>
      </c>
      <c r="BL285" s="715" t="n">
        <v>9878734.770642385</v>
      </c>
      <c r="BM285" s="715" t="n">
        <v>89.80799903632223</v>
      </c>
    </row>
    <row r="286" ht="15" customFormat="1" customHeight="1" s="24">
      <c r="A286" s="715" t="inlineStr">
        <is>
          <t>Jul-Sep 2014</t>
        </is>
      </c>
      <c r="B286" s="715" t="n">
        <v>30899231.40425079</v>
      </c>
      <c r="C286" s="715" t="n">
        <v>59.64300940996715</v>
      </c>
      <c r="D286" s="715" t="n">
        <v>1961612.774329036</v>
      </c>
      <c r="E286" s="715" t="n">
        <v>5.969453382477931</v>
      </c>
      <c r="F286" s="715" t="n">
        <v>32860844.17857983</v>
      </c>
      <c r="G286" s="715" t="n">
        <v>63.42939773876951</v>
      </c>
      <c r="H286" s="715" t="n">
        <v>18946118.12920592</v>
      </c>
      <c r="I286" s="715" t="n">
        <v>36.57060226123049</v>
      </c>
      <c r="J286" s="715" t="n">
        <v>29790458.09711448</v>
      </c>
      <c r="K286" s="715" t="n">
        <v>73.03028471564627</v>
      </c>
      <c r="L286" s="715" t="n">
        <v>1940584.431791031</v>
      </c>
      <c r="M286" s="715" t="n">
        <v>6.115728564616963</v>
      </c>
      <c r="N286" s="715" t="n">
        <v>31731042.52890551</v>
      </c>
      <c r="O286" s="715" t="n">
        <v>77.78756079063812</v>
      </c>
      <c r="P286" s="715" t="n">
        <v>9060881.277920432</v>
      </c>
      <c r="Q286" s="715" t="n">
        <v>22.21243920936188</v>
      </c>
      <c r="R286" s="715" t="n">
        <v>326710.2564149658</v>
      </c>
      <c r="S286" s="715" t="n">
        <v>21.95472103943955</v>
      </c>
      <c r="T286" s="715" t="n">
        <v>159026.8028403</v>
      </c>
      <c r="U286" s="715" t="n">
        <v>32.73927731273388</v>
      </c>
      <c r="V286" s="715" t="n">
        <v>485737.0592552658</v>
      </c>
      <c r="W286" s="715" t="n">
        <v>32.64122085265082</v>
      </c>
      <c r="X286" s="715" t="n">
        <v>1002372.290110013</v>
      </c>
      <c r="Y286" s="715" t="n">
        <v>67.35877914734918</v>
      </c>
      <c r="Z286" s="715" t="n">
        <v>3491223.290250312</v>
      </c>
      <c r="AA286" s="715" t="n">
        <v>60.11361422467871</v>
      </c>
      <c r="AB286" s="715" t="n">
        <v>588615.5777388244</v>
      </c>
      <c r="AC286" s="715" t="n">
        <v>14.42742217976222</v>
      </c>
      <c r="AD286" s="715" t="n">
        <v>4079838.867989136</v>
      </c>
      <c r="AE286" s="715" t="n">
        <v>70.2486891898469</v>
      </c>
      <c r="AF286" s="715" t="n">
        <v>1727869.311395367</v>
      </c>
      <c r="AG286" s="715" t="n">
        <v>29.7513108101531</v>
      </c>
      <c r="AH286" s="715" t="n">
        <v>6955566.993757149</v>
      </c>
      <c r="AI286" s="715" t="n">
        <v>80.44942318291736</v>
      </c>
      <c r="AJ286" s="715" t="n">
        <v>404495.9681770203</v>
      </c>
      <c r="AK286" s="715" t="n">
        <v>5.495822118221687</v>
      </c>
      <c r="AL286" s="715" t="n">
        <v>7360062.96193417</v>
      </c>
      <c r="AM286" s="715" t="n">
        <v>85.12790120618476</v>
      </c>
      <c r="AN286" s="715" t="n">
        <v>1285824.999179385</v>
      </c>
      <c r="AO286" s="715" t="n">
        <v>14.87209879381524</v>
      </c>
      <c r="AP286" s="715" t="n">
        <v>10905660.71513559</v>
      </c>
      <c r="AQ286" s="715" t="n">
        <v>83.43963091817118</v>
      </c>
      <c r="AR286" s="715" t="n">
        <v>469514.0968531438</v>
      </c>
      <c r="AS286" s="715" t="n">
        <v>4.127533023565537</v>
      </c>
      <c r="AT286" s="715" t="n">
        <v>11375174.81198873</v>
      </c>
      <c r="AU286" s="715" t="n">
        <v>87.03190138904083</v>
      </c>
      <c r="AV286" s="715" t="n">
        <v>1694946.178635873</v>
      </c>
      <c r="AW286" s="715" t="n">
        <v>12.96809861095917</v>
      </c>
      <c r="AX286" s="715" t="n">
        <v>8111296.841556462</v>
      </c>
      <c r="AY286" s="715" t="n">
        <v>68.8559408029778</v>
      </c>
      <c r="AZ286" s="715" t="n">
        <v>318931.9861817423</v>
      </c>
      <c r="BA286" s="715" t="n">
        <v>3.78319488947147</v>
      </c>
      <c r="BB286" s="715" t="n">
        <v>8430228.827738203</v>
      </c>
      <c r="BC286" s="715" t="n">
        <v>71.56332069421751</v>
      </c>
      <c r="BD286" s="715" t="n">
        <v>3349868.498599794</v>
      </c>
      <c r="BE286" s="715" t="n">
        <v>28.43667930578249</v>
      </c>
      <c r="BF286" s="715" t="n">
        <v>1108773.307136312</v>
      </c>
      <c r="BG286" s="715" t="n">
        <v>10.06599574790136</v>
      </c>
      <c r="BH286" s="715" t="n">
        <v>21028.34253800516</v>
      </c>
      <c r="BI286" s="715" t="n">
        <v>1.861241975002152</v>
      </c>
      <c r="BJ286" s="715" t="n">
        <v>1129801.649674317</v>
      </c>
      <c r="BK286" s="715" t="n">
        <v>10.25690150402898</v>
      </c>
      <c r="BL286" s="715" t="n">
        <v>9885236.851285489</v>
      </c>
      <c r="BM286" s="715" t="n">
        <v>89.74309849597103</v>
      </c>
    </row>
    <row r="287" ht="15" customFormat="1" customHeight="1" s="24">
      <c r="A287" s="715" t="inlineStr">
        <is>
          <t>Aug-Oct 2014</t>
        </is>
      </c>
      <c r="B287" s="715" t="n">
        <v>30913561.74280661</v>
      </c>
      <c r="C287" s="715" t="n">
        <v>59.63372417799837</v>
      </c>
      <c r="D287" s="715" t="n">
        <v>1953627.819328152</v>
      </c>
      <c r="E287" s="715" t="n">
        <v>5.944006303413492</v>
      </c>
      <c r="F287" s="715" t="n">
        <v>32867189.56213477</v>
      </c>
      <c r="G287" s="715" t="n">
        <v>63.40236473431955</v>
      </c>
      <c r="H287" s="715" t="n">
        <v>18971869.91121614</v>
      </c>
      <c r="I287" s="715" t="n">
        <v>36.59763526568045</v>
      </c>
      <c r="J287" s="715" t="n">
        <v>29787861.8545732</v>
      </c>
      <c r="K287" s="715" t="n">
        <v>72.99368424106179</v>
      </c>
      <c r="L287" s="715" t="n">
        <v>1933880.779102185</v>
      </c>
      <c r="M287" s="715" t="n">
        <v>6.096388844190429</v>
      </c>
      <c r="N287" s="715" t="n">
        <v>31721742.63367538</v>
      </c>
      <c r="O287" s="715" t="n">
        <v>77.73256357516114</v>
      </c>
      <c r="P287" s="715" t="n">
        <v>9087078.244852578</v>
      </c>
      <c r="Q287" s="715" t="n">
        <v>22.26743642483886</v>
      </c>
      <c r="R287" s="715" t="n">
        <v>326476.6338525604</v>
      </c>
      <c r="S287" s="715" t="n">
        <v>21.96734114471968</v>
      </c>
      <c r="T287" s="715" t="n">
        <v>156756.924076108</v>
      </c>
      <c r="U287" s="715" t="n">
        <v>32.43916352747327</v>
      </c>
      <c r="V287" s="715" t="n">
        <v>483233.5579286685</v>
      </c>
      <c r="W287" s="715" t="n">
        <v>32.51490403564287</v>
      </c>
      <c r="X287" s="715" t="n">
        <v>1002957.382075175</v>
      </c>
      <c r="Y287" s="715" t="n">
        <v>67.48509596435713</v>
      </c>
      <c r="Z287" s="715" t="n">
        <v>3471767.802829579</v>
      </c>
      <c r="AA287" s="715" t="n">
        <v>59.78375396372419</v>
      </c>
      <c r="AB287" s="715" t="n">
        <v>599910.6343118863</v>
      </c>
      <c r="AC287" s="715" t="n">
        <v>14.73374294098371</v>
      </c>
      <c r="AD287" s="715" t="n">
        <v>4071678.437141465</v>
      </c>
      <c r="AE287" s="715" t="n">
        <v>70.11419994939546</v>
      </c>
      <c r="AF287" s="715" t="n">
        <v>1735531.001289234</v>
      </c>
      <c r="AG287" s="715" t="n">
        <v>29.88580005060454</v>
      </c>
      <c r="AH287" s="715" t="n">
        <v>6977479.05537147</v>
      </c>
      <c r="AI287" s="715" t="n">
        <v>80.65915873286139</v>
      </c>
      <c r="AJ287" s="715" t="n">
        <v>398657.2483083791</v>
      </c>
      <c r="AK287" s="715" t="n">
        <v>5.404689283053171</v>
      </c>
      <c r="AL287" s="715" t="n">
        <v>7376136.303679849</v>
      </c>
      <c r="AM287" s="715" t="n">
        <v>85.26760800460188</v>
      </c>
      <c r="AN287" s="715" t="n">
        <v>1274436.25991518</v>
      </c>
      <c r="AO287" s="715" t="n">
        <v>14.73239199539812</v>
      </c>
      <c r="AP287" s="715" t="n">
        <v>10897074.79202562</v>
      </c>
      <c r="AQ287" s="715" t="n">
        <v>83.38942869145841</v>
      </c>
      <c r="AR287" s="715" t="n">
        <v>462359.8277823437</v>
      </c>
      <c r="AS287" s="715" t="n">
        <v>4.070271481435403</v>
      </c>
      <c r="AT287" s="715" t="n">
        <v>11359434.61980797</v>
      </c>
      <c r="AU287" s="715" t="n">
        <v>86.92761876764889</v>
      </c>
      <c r="AV287" s="715" t="n">
        <v>1708258.687391552</v>
      </c>
      <c r="AW287" s="715" t="n">
        <v>13.07238123235111</v>
      </c>
      <c r="AX287" s="715" t="n">
        <v>8115063.570493964</v>
      </c>
      <c r="AY287" s="715" t="n">
        <v>68.78831231337568</v>
      </c>
      <c r="AZ287" s="715" t="n">
        <v>316196.1446234679</v>
      </c>
      <c r="BA287" s="715" t="n">
        <v>3.750283531849</v>
      </c>
      <c r="BB287" s="715" t="n">
        <v>8431259.715117432</v>
      </c>
      <c r="BC287" s="715" t="n">
        <v>71.46858696060441</v>
      </c>
      <c r="BD287" s="715" t="n">
        <v>3365894.914181437</v>
      </c>
      <c r="BE287" s="715" t="n">
        <v>28.53141303939559</v>
      </c>
      <c r="BF287" s="715" t="n">
        <v>1125699.888233415</v>
      </c>
      <c r="BG287" s="715" t="n">
        <v>10.20558058247048</v>
      </c>
      <c r="BH287" s="715" t="n">
        <v>19747.04022596663</v>
      </c>
      <c r="BI287" s="715" t="n">
        <v>1.723959420147581</v>
      </c>
      <c r="BJ287" s="715" t="n">
        <v>1145446.928459381</v>
      </c>
      <c r="BK287" s="715" t="n">
        <v>10.38460699297111</v>
      </c>
      <c r="BL287" s="715" t="n">
        <v>9884791.666363558</v>
      </c>
      <c r="BM287" s="715" t="n">
        <v>89.61539300702889</v>
      </c>
    </row>
    <row r="288" ht="15" customFormat="1" customHeight="1" s="24">
      <c r="A288" s="715" t="inlineStr">
        <is>
          <t>Sep-Nov 2014</t>
        </is>
      </c>
      <c r="B288" s="715" t="n">
        <v>30914801.97265862</v>
      </c>
      <c r="C288" s="715" t="n">
        <v>59.59921462299717</v>
      </c>
      <c r="D288" s="715" t="n">
        <v>1924256.651576618</v>
      </c>
      <c r="E288" s="715" t="n">
        <v>5.859658383010152</v>
      </c>
      <c r="F288" s="715" t="n">
        <v>32839058.62423524</v>
      </c>
      <c r="G288" s="715" t="n">
        <v>63.30889988213201</v>
      </c>
      <c r="H288" s="715" t="n">
        <v>19032098.01468082</v>
      </c>
      <c r="I288" s="715" t="n">
        <v>36.69110011786799</v>
      </c>
      <c r="J288" s="715" t="n">
        <v>29793868.64104266</v>
      </c>
      <c r="K288" s="715" t="n">
        <v>72.97818663560045</v>
      </c>
      <c r="L288" s="715" t="n">
        <v>1904457.459891208</v>
      </c>
      <c r="M288" s="715" t="n">
        <v>6.008069491830676</v>
      </c>
      <c r="N288" s="715" t="n">
        <v>31698326.10093387</v>
      </c>
      <c r="O288" s="715" t="n">
        <v>77.64303407860905</v>
      </c>
      <c r="P288" s="715" t="n">
        <v>9127391.849296104</v>
      </c>
      <c r="Q288" s="715" t="n">
        <v>22.35696592139095</v>
      </c>
      <c r="R288" s="715" t="n">
        <v>330383.8075990682</v>
      </c>
      <c r="S288" s="715" t="n">
        <v>22.25897204040247</v>
      </c>
      <c r="T288" s="715" t="n">
        <v>154554.8427862368</v>
      </c>
      <c r="U288" s="715" t="n">
        <v>31.87100938715366</v>
      </c>
      <c r="V288" s="715" t="n">
        <v>484938.6503853049</v>
      </c>
      <c r="W288" s="715" t="n">
        <v>32.67180658362101</v>
      </c>
      <c r="X288" s="715" t="n">
        <v>999333.8802571046</v>
      </c>
      <c r="Y288" s="715" t="n">
        <v>67.32819341637898</v>
      </c>
      <c r="Z288" s="715" t="n">
        <v>3433924.1536573</v>
      </c>
      <c r="AA288" s="715" t="n">
        <v>59.13716616103145</v>
      </c>
      <c r="AB288" s="715" t="n">
        <v>616521.0344510097</v>
      </c>
      <c r="AC288" s="715" t="n">
        <v>15.22106844603285</v>
      </c>
      <c r="AD288" s="715" t="n">
        <v>4050445.18810831</v>
      </c>
      <c r="AE288" s="715" t="n">
        <v>69.75455467186079</v>
      </c>
      <c r="AF288" s="715" t="n">
        <v>1756265.509368586</v>
      </c>
      <c r="AG288" s="715" t="n">
        <v>30.24544532813921</v>
      </c>
      <c r="AH288" s="715" t="n">
        <v>6983324.673444437</v>
      </c>
      <c r="AI288" s="715" t="n">
        <v>80.68304083228105</v>
      </c>
      <c r="AJ288" s="715" t="n">
        <v>389166.9257633626</v>
      </c>
      <c r="AK288" s="715" t="n">
        <v>5.278635052024745</v>
      </c>
      <c r="AL288" s="715" t="n">
        <v>7372491.5992078</v>
      </c>
      <c r="AM288" s="715" t="n">
        <v>85.17934773912452</v>
      </c>
      <c r="AN288" s="715" t="n">
        <v>1282765.566868703</v>
      </c>
      <c r="AO288" s="715" t="n">
        <v>14.82065226087548</v>
      </c>
      <c r="AP288" s="715" t="n">
        <v>10901006.53564439</v>
      </c>
      <c r="AQ288" s="715" t="n">
        <v>83.43501655112304</v>
      </c>
      <c r="AR288" s="715" t="n">
        <v>440129.4892930735</v>
      </c>
      <c r="AS288" s="715" t="n">
        <v>3.880823652280465</v>
      </c>
      <c r="AT288" s="715" t="n">
        <v>11341136.02493746</v>
      </c>
      <c r="AU288" s="715" t="n">
        <v>86.80371568030252</v>
      </c>
      <c r="AV288" s="715" t="n">
        <v>1724129.598836972</v>
      </c>
      <c r="AW288" s="715" t="n">
        <v>13.19628431969748</v>
      </c>
      <c r="AX288" s="715" t="n">
        <v>8145229.470697472</v>
      </c>
      <c r="AY288" s="715" t="n">
        <v>68.94433177092594</v>
      </c>
      <c r="AZ288" s="715" t="n">
        <v>304085.1675975253</v>
      </c>
      <c r="BA288" s="715" t="n">
        <v>3.598932938528695</v>
      </c>
      <c r="BB288" s="715" t="n">
        <v>8449314.638294997</v>
      </c>
      <c r="BC288" s="715" t="n">
        <v>71.51822471732886</v>
      </c>
      <c r="BD288" s="715" t="n">
        <v>3364897.293964739</v>
      </c>
      <c r="BE288" s="715" t="n">
        <v>28.48177528267114</v>
      </c>
      <c r="BF288" s="715" t="n">
        <v>1120933.331615952</v>
      </c>
      <c r="BG288" s="715" t="n">
        <v>10.14838218027621</v>
      </c>
      <c r="BH288" s="715" t="n">
        <v>19799.19168541006</v>
      </c>
      <c r="BI288" s="715" t="n">
        <v>1.735655929937877</v>
      </c>
      <c r="BJ288" s="715" t="n">
        <v>1140732.523301362</v>
      </c>
      <c r="BK288" s="715" t="n">
        <v>10.32763437879405</v>
      </c>
      <c r="BL288" s="715" t="n">
        <v>9904706.165384712</v>
      </c>
      <c r="BM288" s="715" t="n">
        <v>89.67236562120594</v>
      </c>
    </row>
    <row r="289" ht="15" customFormat="1" customHeight="1" s="24">
      <c r="A289" s="715" t="inlineStr">
        <is>
          <t>Oct-Dec 2014</t>
        </is>
      </c>
      <c r="B289" s="715" t="n">
        <v>31007550.72790646</v>
      </c>
      <c r="C289" s="715" t="n">
        <v>59.74105370100967</v>
      </c>
      <c r="D289" s="715" t="n">
        <v>1870021.77821931</v>
      </c>
      <c r="E289" s="715" t="n">
        <v>5.687834093806306</v>
      </c>
      <c r="F289" s="715" t="n">
        <v>32877572.50612577</v>
      </c>
      <c r="G289" s="715" t="n">
        <v>63.34395263536871</v>
      </c>
      <c r="H289" s="715" t="n">
        <v>19025681.29835542</v>
      </c>
      <c r="I289" s="715" t="n">
        <v>36.65604736463129</v>
      </c>
      <c r="J289" s="715" t="n">
        <v>29891505.78084224</v>
      </c>
      <c r="K289" s="715" t="n">
        <v>73.18705172230247</v>
      </c>
      <c r="L289" s="715" t="n">
        <v>1851580.069071145</v>
      </c>
      <c r="M289" s="715" t="n">
        <v>5.833018496770368</v>
      </c>
      <c r="N289" s="715" t="n">
        <v>31743085.84991339</v>
      </c>
      <c r="O289" s="715" t="n">
        <v>77.72050304043395</v>
      </c>
      <c r="P289" s="715" t="n">
        <v>9099529.172018599</v>
      </c>
      <c r="Q289" s="715" t="n">
        <v>22.27949695956605</v>
      </c>
      <c r="R289" s="715" t="n">
        <v>346154.6153700069</v>
      </c>
      <c r="S289" s="715" t="n">
        <v>23.35168165288857</v>
      </c>
      <c r="T289" s="715" t="n">
        <v>156750.4196227992</v>
      </c>
      <c r="U289" s="715" t="n">
        <v>31.16898991179149</v>
      </c>
      <c r="V289" s="715" t="n">
        <v>502905.034992806</v>
      </c>
      <c r="W289" s="715" t="n">
        <v>33.92610630435737</v>
      </c>
      <c r="X289" s="715" t="n">
        <v>979449.0862881688</v>
      </c>
      <c r="Y289" s="715" t="n">
        <v>66.07389369564262</v>
      </c>
      <c r="Z289" s="715" t="n">
        <v>3478809.286228815</v>
      </c>
      <c r="AA289" s="715" t="n">
        <v>59.91529954948486</v>
      </c>
      <c r="AB289" s="715" t="n">
        <v>593320.0649187936</v>
      </c>
      <c r="AC289" s="715" t="n">
        <v>14.57026567074997</v>
      </c>
      <c r="AD289" s="715" t="n">
        <v>4072129.351147608</v>
      </c>
      <c r="AE289" s="715" t="n">
        <v>70.1340113251068</v>
      </c>
      <c r="AF289" s="715" t="n">
        <v>1734082.605375482</v>
      </c>
      <c r="AG289" s="715" t="n">
        <v>29.8659886748932</v>
      </c>
      <c r="AH289" s="715" t="n">
        <v>6964603.997332115</v>
      </c>
      <c r="AI289" s="715" t="n">
        <v>80.4232197336338</v>
      </c>
      <c r="AJ289" s="715" t="n">
        <v>380286.7266086206</v>
      </c>
      <c r="AK289" s="715" t="n">
        <v>5.177568202193569</v>
      </c>
      <c r="AL289" s="715" t="n">
        <v>7344890.723940736</v>
      </c>
      <c r="AM289" s="715" t="n">
        <v>84.81455095469748</v>
      </c>
      <c r="AN289" s="715" t="n">
        <v>1315051.044617241</v>
      </c>
      <c r="AO289" s="715" t="n">
        <v>15.18544904530252</v>
      </c>
      <c r="AP289" s="715" t="n">
        <v>10933426.35773901</v>
      </c>
      <c r="AQ289" s="715" t="n">
        <v>83.69870626632459</v>
      </c>
      <c r="AR289" s="715" t="n">
        <v>422808.8597601381</v>
      </c>
      <c r="AS289" s="715" t="n">
        <v>3.723142852030927</v>
      </c>
      <c r="AT289" s="715" t="n">
        <v>11356235.21749914</v>
      </c>
      <c r="AU289" s="715" t="n">
        <v>86.93543676616595</v>
      </c>
      <c r="AV289" s="715" t="n">
        <v>1706602.722850206</v>
      </c>
      <c r="AW289" s="715" t="n">
        <v>13.06456323383405</v>
      </c>
      <c r="AX289" s="715" t="n">
        <v>8168511.524172308</v>
      </c>
      <c r="AY289" s="715" t="n">
        <v>69.04171785606398</v>
      </c>
      <c r="AZ289" s="715" t="n">
        <v>298413.9981607939</v>
      </c>
      <c r="BA289" s="715" t="n">
        <v>3.524467026120296</v>
      </c>
      <c r="BB289" s="715" t="n">
        <v>8466925.522333102</v>
      </c>
      <c r="BC289" s="715" t="n">
        <v>71.56396624909728</v>
      </c>
      <c r="BD289" s="715" t="n">
        <v>3364343.712887501</v>
      </c>
      <c r="BE289" s="715" t="n">
        <v>28.43603375090272</v>
      </c>
      <c r="BF289" s="715" t="n">
        <v>1116044.947064214</v>
      </c>
      <c r="BG289" s="715" t="n">
        <v>10.09023953322697</v>
      </c>
      <c r="BH289" s="715" t="n">
        <v>18441.70914816496</v>
      </c>
      <c r="BI289" s="715" t="n">
        <v>1.625555404039289</v>
      </c>
      <c r="BJ289" s="715" t="n">
        <v>1134486.656212379</v>
      </c>
      <c r="BK289" s="715" t="n">
        <v>10.25697230075267</v>
      </c>
      <c r="BL289" s="715" t="n">
        <v>9926152.126336828</v>
      </c>
      <c r="BM289" s="715" t="n">
        <v>89.74302769924734</v>
      </c>
    </row>
    <row r="290" ht="15" customFormat="1" customHeight="1" s="135">
      <c r="A290" s="706" t="inlineStr">
        <is>
          <t>Nov-Jan 2015</t>
        </is>
      </c>
      <c r="B290" s="706" t="n">
        <v>31066667.75977232</v>
      </c>
      <c r="C290" s="706" t="n">
        <v>59.81796055963882</v>
      </c>
      <c r="D290" s="706" t="n">
        <v>1858220.477297946</v>
      </c>
      <c r="E290" s="706" t="n">
        <v>5.643817114634175</v>
      </c>
      <c r="F290" s="706" t="n">
        <v>32924888.23707026</v>
      </c>
      <c r="G290" s="706" t="n">
        <v>63.39590976492997</v>
      </c>
      <c r="H290" s="706" t="n">
        <v>19010462.73297608</v>
      </c>
      <c r="I290" s="706" t="n">
        <v>36.60409023507003</v>
      </c>
      <c r="J290" s="706" t="n">
        <v>29942032.49979069</v>
      </c>
      <c r="K290" s="706" t="n">
        <v>73.28044552067894</v>
      </c>
      <c r="L290" s="706" t="n">
        <v>1837492.241308675</v>
      </c>
      <c r="M290" s="706" t="n">
        <v>5.78200038005071</v>
      </c>
      <c r="N290" s="706" t="n">
        <v>31779524.74109937</v>
      </c>
      <c r="O290" s="706" t="n">
        <v>77.77754337416741</v>
      </c>
      <c r="P290" s="706" t="n">
        <v>9079987.352534637</v>
      </c>
      <c r="Q290" s="706" t="n">
        <v>22.22245662583259</v>
      </c>
      <c r="R290" s="706" t="n">
        <v>346170.5347184063</v>
      </c>
      <c r="S290" s="706" t="n">
        <v>23.38301703554285</v>
      </c>
      <c r="T290" s="706" t="n">
        <v>150991.0543512963</v>
      </c>
      <c r="U290" s="706" t="n">
        <v>30.37061946676801</v>
      </c>
      <c r="V290" s="706" t="n">
        <v>497161.5890697025</v>
      </c>
      <c r="W290" s="706" t="n">
        <v>33.58211268931633</v>
      </c>
      <c r="X290" s="706" t="n">
        <v>983274.1228498381</v>
      </c>
      <c r="Y290" s="706" t="n">
        <v>66.41788731068367</v>
      </c>
      <c r="Z290" s="706" t="n">
        <v>3495556.540679563</v>
      </c>
      <c r="AA290" s="706" t="n">
        <v>60.2089082062384</v>
      </c>
      <c r="AB290" s="706" t="n">
        <v>592986.2593266608</v>
      </c>
      <c r="AC290" s="706" t="n">
        <v>14.50360894658503</v>
      </c>
      <c r="AD290" s="706" t="n">
        <v>4088542.800006223</v>
      </c>
      <c r="AE290" s="706" t="n">
        <v>70.42274821708217</v>
      </c>
      <c r="AF290" s="706" t="n">
        <v>1717170.415563062</v>
      </c>
      <c r="AG290" s="706" t="n">
        <v>29.57725178291783</v>
      </c>
      <c r="AH290" s="706" t="n">
        <v>6977711.894648593</v>
      </c>
      <c r="AI290" s="706" t="n">
        <v>80.53101883274296</v>
      </c>
      <c r="AJ290" s="706" t="n">
        <v>370444.4895845593</v>
      </c>
      <c r="AK290" s="706" t="n">
        <v>5.041325608957064</v>
      </c>
      <c r="AL290" s="706" t="n">
        <v>7348156.384233152</v>
      </c>
      <c r="AM290" s="706" t="n">
        <v>84.80638482916642</v>
      </c>
      <c r="AN290" s="706" t="n">
        <v>1316469.986806297</v>
      </c>
      <c r="AO290" s="706" t="n">
        <v>15.19361517083358</v>
      </c>
      <c r="AP290" s="706" t="n">
        <v>10920997.00101558</v>
      </c>
      <c r="AQ290" s="706" t="n">
        <v>83.61909607874361</v>
      </c>
      <c r="AR290" s="706" t="n">
        <v>438485.5480182305</v>
      </c>
      <c r="AS290" s="706" t="n">
        <v>3.860083820944169</v>
      </c>
      <c r="AT290" s="706" t="n">
        <v>11359482.54903381</v>
      </c>
      <c r="AU290" s="706" t="n">
        <v>86.97646035285403</v>
      </c>
      <c r="AV290" s="706" t="n">
        <v>1700927.707890449</v>
      </c>
      <c r="AW290" s="706" t="n">
        <v>13.02353964714597</v>
      </c>
      <c r="AX290" s="706" t="n">
        <v>8201596.528728552</v>
      </c>
      <c r="AY290" s="706" t="n">
        <v>69.22156054948977</v>
      </c>
      <c r="AZ290" s="706" t="n">
        <v>284584.8900279278</v>
      </c>
      <c r="BA290" s="706" t="n">
        <v>3.353509381721766</v>
      </c>
      <c r="BB290" s="706" t="n">
        <v>8486181.418756479</v>
      </c>
      <c r="BC290" s="706" t="n">
        <v>71.6234600001071</v>
      </c>
      <c r="BD290" s="706" t="n">
        <v>3362145.119424992</v>
      </c>
      <c r="BE290" s="706" t="n">
        <v>28.3765399998929</v>
      </c>
      <c r="BF290" s="706" t="n">
        <v>1124635.259981622</v>
      </c>
      <c r="BG290" s="706" t="n">
        <v>10.1539510689046</v>
      </c>
      <c r="BH290" s="706" t="n">
        <v>20728.23598927108</v>
      </c>
      <c r="BI290" s="706" t="n">
        <v>1.80975175672945</v>
      </c>
      <c r="BJ290" s="706" t="n">
        <v>1145363.495970893</v>
      </c>
      <c r="BK290" s="706" t="n">
        <v>10.34109929506212</v>
      </c>
      <c r="BL290" s="706" t="n">
        <v>9930475.380441446</v>
      </c>
      <c r="BM290" s="706" t="n">
        <v>89.65890070493788</v>
      </c>
    </row>
    <row r="291" ht="15" customFormat="1" customHeight="1" s="20">
      <c r="A291" s="722" t="inlineStr">
        <is>
          <t>Dec-Feb 2015</t>
        </is>
      </c>
      <c r="B291" s="721" t="n">
        <v>31184889.41036161</v>
      </c>
      <c r="C291" s="961" t="n">
        <v>60.00850634224558</v>
      </c>
      <c r="D291" s="721" t="n">
        <v>1840147.45184488</v>
      </c>
      <c r="E291" s="961" t="n">
        <v>5.571976980745555</v>
      </c>
      <c r="F291" s="721" t="n">
        <v>33025036.86220649</v>
      </c>
      <c r="G291" s="961" t="n">
        <v>63.5494680747573</v>
      </c>
      <c r="H291" s="721" t="n">
        <v>18942411.27340501</v>
      </c>
      <c r="I291" s="962" t="n">
        <v>36.4505319252427</v>
      </c>
      <c r="J291" s="718" t="n">
        <v>30009088.63196518</v>
      </c>
      <c r="K291" s="961" t="n">
        <v>73.41419964406624</v>
      </c>
      <c r="L291" s="721" t="n">
        <v>1820327.822030666</v>
      </c>
      <c r="M291" s="961" t="n">
        <v>5.719010980492365</v>
      </c>
      <c r="N291" s="721" t="n">
        <v>31829416.45399585</v>
      </c>
      <c r="O291" s="961" t="n">
        <v>77.86744751784067</v>
      </c>
      <c r="P291" s="721" t="n">
        <v>9046992.711340178</v>
      </c>
      <c r="Q291" s="962" t="n">
        <v>22.13255248215933</v>
      </c>
      <c r="R291" s="718" t="n">
        <v>345728.4416598137</v>
      </c>
      <c r="S291" s="961" t="n">
        <v>23.38345591638597</v>
      </c>
      <c r="T291" s="721" t="n">
        <v>151685.1045065199</v>
      </c>
      <c r="U291" s="961" t="n">
        <v>30.49476751801143</v>
      </c>
      <c r="V291" s="721" t="n">
        <v>497413.5461663335</v>
      </c>
      <c r="W291" s="961" t="n">
        <v>33.6427274341475</v>
      </c>
      <c r="X291" s="721" t="n">
        <v>981103.7563917725</v>
      </c>
      <c r="Y291" s="962" t="n">
        <v>66.3572725658525</v>
      </c>
      <c r="Z291" s="718" t="n">
        <v>3515445.343141008</v>
      </c>
      <c r="AA291" s="961" t="n">
        <v>60.556683280403</v>
      </c>
      <c r="AB291" s="721" t="n">
        <v>588483.6909508975</v>
      </c>
      <c r="AC291" s="961" t="n">
        <v>14.33951917935915</v>
      </c>
      <c r="AD291" s="721" t="n">
        <v>4103929.034091906</v>
      </c>
      <c r="AE291" s="961" t="n">
        <v>70.69384003015215</v>
      </c>
      <c r="AF291" s="721" t="n">
        <v>1701285.440523576</v>
      </c>
      <c r="AG291" s="962" t="n">
        <v>29.30615996984785</v>
      </c>
      <c r="AH291" s="718" t="n">
        <v>6996272.371881536</v>
      </c>
      <c r="AI291" s="961" t="n">
        <v>80.70159662342917</v>
      </c>
      <c r="AJ291" s="721" t="n">
        <v>360961.5288544565</v>
      </c>
      <c r="AK291" s="961" t="n">
        <v>4.906212494050884</v>
      </c>
      <c r="AL291" s="721" t="n">
        <v>7357233.900735993</v>
      </c>
      <c r="AM291" s="961" t="n">
        <v>84.8652669538275</v>
      </c>
      <c r="AN291" s="721" t="n">
        <v>1312077.072784931</v>
      </c>
      <c r="AO291" s="962" t="n">
        <v>15.1347330461725</v>
      </c>
      <c r="AP291" s="718" t="n">
        <v>10937635.82288802</v>
      </c>
      <c r="AQ291" s="961" t="n">
        <v>83.76206478545669</v>
      </c>
      <c r="AR291" s="721" t="n">
        <v>432963.2412275677</v>
      </c>
      <c r="AS291" s="961" t="n">
        <v>3.807743451213172</v>
      </c>
      <c r="AT291" s="721" t="n">
        <v>11370599.06411559</v>
      </c>
      <c r="AU291" s="961" t="n">
        <v>87.07776258785884</v>
      </c>
      <c r="AV291" s="721" t="n">
        <v>1687383.509383583</v>
      </c>
      <c r="AW291" s="962" t="n">
        <v>12.92223741214116</v>
      </c>
      <c r="AX291" s="718" t="n">
        <v>8214006.6523948</v>
      </c>
      <c r="AY291" s="961" t="n">
        <v>69.22664080965792</v>
      </c>
      <c r="AZ291" s="721" t="n">
        <v>286234.2564912244</v>
      </c>
      <c r="BA291" s="961" t="n">
        <v>3.367366402427482</v>
      </c>
      <c r="BB291" s="721" t="n">
        <v>8500240.908886025</v>
      </c>
      <c r="BC291" s="961" t="n">
        <v>71.63898802339685</v>
      </c>
      <c r="BD291" s="721" t="n">
        <v>3365142.932256315</v>
      </c>
      <c r="BE291" s="962" t="n">
        <v>28.36101197660315</v>
      </c>
      <c r="BF291" s="718" t="n">
        <v>1175800.778396429</v>
      </c>
      <c r="BG291" s="961" t="n">
        <v>10.6013582816509</v>
      </c>
      <c r="BH291" s="717" t="n">
        <v>19819.62981421351</v>
      </c>
      <c r="BI291" s="963" t="n">
        <v>1.657685807143041</v>
      </c>
      <c r="BJ291" s="721" t="n">
        <v>1195620.408210642</v>
      </c>
      <c r="BK291" s="961" t="n">
        <v>10.78005776929432</v>
      </c>
      <c r="BL291" s="721" t="n">
        <v>9895418.562064834</v>
      </c>
      <c r="BM291" s="962" t="n">
        <v>89.21994223070568</v>
      </c>
    </row>
    <row r="292" ht="15" customFormat="1" customHeight="1" s="136">
      <c r="A292" s="705" t="inlineStr">
        <is>
          <t>Jan-Mar 2015</t>
        </is>
      </c>
      <c r="B292" s="705" t="n">
        <v>31217642.19943592</v>
      </c>
      <c r="C292" s="705" t="n">
        <v>60.03445226035375</v>
      </c>
      <c r="D292" s="705" t="n">
        <v>1825831.153668664</v>
      </c>
      <c r="E292" s="705" t="n">
        <v>5.525542469938678</v>
      </c>
      <c r="F292" s="705" t="n">
        <v>33043473.35310458</v>
      </c>
      <c r="G292" s="705" t="n">
        <v>63.54569672046127</v>
      </c>
      <c r="H292" s="705" t="n">
        <v>18956071.94807207</v>
      </c>
      <c r="I292" s="705" t="n">
        <v>36.45430327953873</v>
      </c>
      <c r="J292" s="705" t="n">
        <v>30022598.7287586</v>
      </c>
      <c r="K292" s="705" t="n">
        <v>73.41690240141652</v>
      </c>
      <c r="L292" s="705" t="n">
        <v>1803269.66488675</v>
      </c>
      <c r="M292" s="705" t="n">
        <v>5.666050153235748</v>
      </c>
      <c r="N292" s="705" t="n">
        <v>31825868.39364535</v>
      </c>
      <c r="O292" s="705" t="n">
        <v>77.82659638515581</v>
      </c>
      <c r="P292" s="705" t="n">
        <v>9067437.843392696</v>
      </c>
      <c r="Q292" s="705" t="n">
        <v>22.17340361484419</v>
      </c>
      <c r="R292" s="705" t="n">
        <v>348742.4161740063</v>
      </c>
      <c r="S292" s="705" t="n">
        <v>23.61795188800513</v>
      </c>
      <c r="T292" s="705" t="n">
        <v>142932.5868657122</v>
      </c>
      <c r="U292" s="705" t="n">
        <v>29.070541715981</v>
      </c>
      <c r="V292" s="705" t="n">
        <v>491675.0030397186</v>
      </c>
      <c r="W292" s="705" t="n">
        <v>33.29780384538262</v>
      </c>
      <c r="X292" s="705" t="n">
        <v>984923.8901569534</v>
      </c>
      <c r="Y292" s="705" t="n">
        <v>66.70219615461738</v>
      </c>
      <c r="Z292" s="705" t="n">
        <v>3517193.973329115</v>
      </c>
      <c r="AA292" s="705" t="n">
        <v>60.59201061186904</v>
      </c>
      <c r="AB292" s="705" t="n">
        <v>586757.2586409422</v>
      </c>
      <c r="AC292" s="705" t="n">
        <v>14.29737405430317</v>
      </c>
      <c r="AD292" s="705" t="n">
        <v>4103951.231970056</v>
      </c>
      <c r="AE292" s="705" t="n">
        <v>70.70029645329834</v>
      </c>
      <c r="AF292" s="705" t="n">
        <v>1700764.501691619</v>
      </c>
      <c r="AG292" s="705" t="n">
        <v>29.29970354670166</v>
      </c>
      <c r="AH292" s="705" t="n">
        <v>7001033.880663727</v>
      </c>
      <c r="AI292" s="705" t="n">
        <v>80.71290582661685</v>
      </c>
      <c r="AJ292" s="705" t="n">
        <v>362249.6246820547</v>
      </c>
      <c r="AK292" s="705" t="n">
        <v>4.919675093578287</v>
      </c>
      <c r="AL292" s="705" t="n">
        <v>7363283.505345782</v>
      </c>
      <c r="AM292" s="705" t="n">
        <v>84.88917755177498</v>
      </c>
      <c r="AN292" s="705" t="n">
        <v>1310712.070656616</v>
      </c>
      <c r="AO292" s="705" t="n">
        <v>15.11082244822502</v>
      </c>
      <c r="AP292" s="705" t="n">
        <v>10927292.55628094</v>
      </c>
      <c r="AQ292" s="705" t="n">
        <v>83.6984153357493</v>
      </c>
      <c r="AR292" s="705" t="n">
        <v>424104.7772856779</v>
      </c>
      <c r="AS292" s="705" t="n">
        <v>3.7361459987977</v>
      </c>
      <c r="AT292" s="705" t="n">
        <v>11351397.33356662</v>
      </c>
      <c r="AU292" s="705" t="n">
        <v>86.94687762522362</v>
      </c>
      <c r="AV292" s="705" t="n">
        <v>1704157.556507473</v>
      </c>
      <c r="AW292" s="705" t="n">
        <v>13.05312237477638</v>
      </c>
      <c r="AX292" s="705" t="n">
        <v>8228335.902310811</v>
      </c>
      <c r="AY292" s="705" t="n">
        <v>69.24785742695821</v>
      </c>
      <c r="AZ292" s="705" t="n">
        <v>287225.4174123631</v>
      </c>
      <c r="BA292" s="705" t="n">
        <v>3.372947555989183</v>
      </c>
      <c r="BB292" s="705" t="n">
        <v>8515561.319723174</v>
      </c>
      <c r="BC292" s="705" t="n">
        <v>71.66508309573337</v>
      </c>
      <c r="BD292" s="705" t="n">
        <v>3366879.824380035</v>
      </c>
      <c r="BE292" s="705" t="n">
        <v>28.33491690426663</v>
      </c>
      <c r="BF292" s="705" t="n">
        <v>1195043.470677316</v>
      </c>
      <c r="BG292" s="705" t="n">
        <v>10.76010937434294</v>
      </c>
      <c r="BH292" s="705" t="n">
        <v>22561.48878191405</v>
      </c>
      <c r="BI292" s="705" t="n">
        <v>1.852939954509892</v>
      </c>
      <c r="BJ292" s="705" t="n">
        <v>1217604.95945923</v>
      </c>
      <c r="BK292" s="705" t="n">
        <v>10.96325184815087</v>
      </c>
      <c r="BL292" s="705" t="n">
        <v>9888634.104679376</v>
      </c>
      <c r="BM292" s="705" t="n">
        <v>89.03674815184912</v>
      </c>
    </row>
    <row r="293" ht="15" customFormat="1" customHeight="1" s="20">
      <c r="A293" s="722" t="inlineStr">
        <is>
          <t>Feb-Apr 2015</t>
        </is>
      </c>
      <c r="B293" s="721" t="n">
        <v>31190008.55640616</v>
      </c>
      <c r="C293" s="961" t="n">
        <v>59.94430903530012</v>
      </c>
      <c r="D293" s="721" t="n">
        <v>1812840.425538391</v>
      </c>
      <c r="E293" s="961" t="n">
        <v>5.492981610557845</v>
      </c>
      <c r="F293" s="721" t="n">
        <v>33002848.98194455</v>
      </c>
      <c r="G293" s="961" t="n">
        <v>63.42842050976903</v>
      </c>
      <c r="H293" s="721" t="n">
        <v>19028793.48479725</v>
      </c>
      <c r="I293" s="962" t="n">
        <v>36.57157949023097</v>
      </c>
      <c r="J293" s="718" t="n">
        <v>30033420.94460757</v>
      </c>
      <c r="K293" s="961" t="n">
        <v>73.41303272915106</v>
      </c>
      <c r="L293" s="721" t="n">
        <v>1793096.100854181</v>
      </c>
      <c r="M293" s="961" t="n">
        <v>5.633968989735447</v>
      </c>
      <c r="N293" s="721" t="n">
        <v>31826517.04546176</v>
      </c>
      <c r="O293" s="961" t="n">
        <v>77.79603734861502</v>
      </c>
      <c r="P293" s="721" t="n">
        <v>9083686.263278304</v>
      </c>
      <c r="Q293" s="962" t="n">
        <v>22.20396265138498</v>
      </c>
      <c r="R293" s="718" t="n">
        <v>348626.8656051661</v>
      </c>
      <c r="S293" s="961" t="n">
        <v>23.64084080766321</v>
      </c>
      <c r="T293" s="721" t="n">
        <v>145507.1722692162</v>
      </c>
      <c r="U293" s="961" t="n">
        <v>29.44690329270673</v>
      </c>
      <c r="V293" s="721" t="n">
        <v>494134.0378743823</v>
      </c>
      <c r="W293" s="961" t="n">
        <v>33.50787125013521</v>
      </c>
      <c r="X293" s="721" t="n">
        <v>980546.4459608551</v>
      </c>
      <c r="Y293" s="962" t="n">
        <v>66.49212874986479</v>
      </c>
      <c r="Z293" s="718" t="n">
        <v>3511576.06240034</v>
      </c>
      <c r="AA293" s="961" t="n">
        <v>60.50042696219161</v>
      </c>
      <c r="AB293" s="721" t="n">
        <v>583961.6068241294</v>
      </c>
      <c r="AC293" s="961" t="n">
        <v>14.25848457486434</v>
      </c>
      <c r="AD293" s="721" t="n">
        <v>4095537.669224469</v>
      </c>
      <c r="AE293" s="961" t="n">
        <v>70.56141550823995</v>
      </c>
      <c r="AF293" s="721" t="n">
        <v>1708679.323483401</v>
      </c>
      <c r="AG293" s="962" t="n">
        <v>29.43858449176005</v>
      </c>
      <c r="AH293" s="718" t="n">
        <v>7001027.783730789</v>
      </c>
      <c r="AI293" s="961" t="n">
        <v>80.66926813466053</v>
      </c>
      <c r="AJ293" s="721" t="n">
        <v>363320.3098726853</v>
      </c>
      <c r="AK293" s="961" t="n">
        <v>4.933502670633645</v>
      </c>
      <c r="AL293" s="721" t="n">
        <v>7364348.093603475</v>
      </c>
      <c r="AM293" s="961" t="n">
        <v>84.85562253879478</v>
      </c>
      <c r="AN293" s="721" t="n">
        <v>1314332.084880397</v>
      </c>
      <c r="AO293" s="962" t="n">
        <v>15.14437746120522</v>
      </c>
      <c r="AP293" s="718" t="n">
        <v>10924221.4960065</v>
      </c>
      <c r="AQ293" s="961" t="n">
        <v>83.69045457889904</v>
      </c>
      <c r="AR293" s="721" t="n">
        <v>418660.2593922984</v>
      </c>
      <c r="AS293" s="961" t="n">
        <v>3.690951456785057</v>
      </c>
      <c r="AT293" s="721" t="n">
        <v>11342881.7553988</v>
      </c>
      <c r="AU293" s="961" t="n">
        <v>86.89781058458512</v>
      </c>
      <c r="AV293" s="721" t="n">
        <v>1710245.451250207</v>
      </c>
      <c r="AW293" s="962" t="n">
        <v>13.10218941541488</v>
      </c>
      <c r="AX293" s="718" t="n">
        <v>8247968.736864779</v>
      </c>
      <c r="AY293" s="961" t="n">
        <v>69.31358303508814</v>
      </c>
      <c r="AZ293" s="721" t="n">
        <v>281646.7524958518</v>
      </c>
      <c r="BA293" s="961" t="n">
        <v>3.301986506275252</v>
      </c>
      <c r="BB293" s="721" t="n">
        <v>8529615.489360631</v>
      </c>
      <c r="BC293" s="961" t="n">
        <v>71.6804622254068</v>
      </c>
      <c r="BD293" s="721" t="n">
        <v>3369882.957703442</v>
      </c>
      <c r="BE293" s="962" t="n">
        <v>28.3195377745932</v>
      </c>
      <c r="BF293" s="718" t="n">
        <v>1156587.611798579</v>
      </c>
      <c r="BG293" s="961" t="n">
        <v>10.39962180583821</v>
      </c>
      <c r="BH293" s="717" t="n">
        <v>19744.32468420953</v>
      </c>
      <c r="BI293" s="963" t="n">
        <v>1.67846541200307</v>
      </c>
      <c r="BJ293" s="721" t="n">
        <v>1176331.936482789</v>
      </c>
      <c r="BK293" s="961" t="n">
        <v>10.57715570593606</v>
      </c>
      <c r="BL293" s="721" t="n">
        <v>9945107.221518952</v>
      </c>
      <c r="BM293" s="962" t="n">
        <v>89.42284429406394</v>
      </c>
    </row>
    <row r="294" ht="15" customFormat="1" customHeight="1" s="20">
      <c r="A294" s="722" t="inlineStr">
        <is>
          <t>Mar-May 2015</t>
        </is>
      </c>
      <c r="B294" s="721" t="n">
        <v>31117953.24648999</v>
      </c>
      <c r="C294" s="961" t="n">
        <v>59.76895525802849</v>
      </c>
      <c r="D294" s="721" t="n">
        <v>1848145.769945831</v>
      </c>
      <c r="E294" s="961" t="n">
        <v>5.606200991583524</v>
      </c>
      <c r="F294" s="721" t="n">
        <v>32966099.01643582</v>
      </c>
      <c r="G294" s="961" t="n">
        <v>63.31873055845467</v>
      </c>
      <c r="H294" s="721" t="n">
        <v>19097640.61587114</v>
      </c>
      <c r="I294" s="962" t="n">
        <v>36.68126944154533</v>
      </c>
      <c r="J294" s="718" t="n">
        <v>29994164.02210372</v>
      </c>
      <c r="K294" s="961" t="n">
        <v>73.28680444812818</v>
      </c>
      <c r="L294" s="721" t="n">
        <v>1829873.336277375</v>
      </c>
      <c r="M294" s="961" t="n">
        <v>5.749972310774278</v>
      </c>
      <c r="N294" s="721" t="n">
        <v>31824037.35838109</v>
      </c>
      <c r="O294" s="961" t="n">
        <v>77.75785985950012</v>
      </c>
      <c r="P294" s="721" t="n">
        <v>9103063.022060987</v>
      </c>
      <c r="Q294" s="962" t="n">
        <v>22.24214014049988</v>
      </c>
      <c r="R294" s="718" t="n">
        <v>360667.5502566574</v>
      </c>
      <c r="S294" s="961" t="n">
        <v>24.4891932313995</v>
      </c>
      <c r="T294" s="721" t="n">
        <v>141247.8282880087</v>
      </c>
      <c r="U294" s="961" t="n">
        <v>28.14176140559097</v>
      </c>
      <c r="V294" s="721" t="n">
        <v>501915.3785446661</v>
      </c>
      <c r="W294" s="961" t="n">
        <v>34.07986851671159</v>
      </c>
      <c r="X294" s="721" t="n">
        <v>970846.6959291368</v>
      </c>
      <c r="Y294" s="962" t="n">
        <v>65.9201314832884</v>
      </c>
      <c r="Z294" s="718" t="n">
        <v>3505260.427250877</v>
      </c>
      <c r="AA294" s="961" t="n">
        <v>60.39680555119086</v>
      </c>
      <c r="AB294" s="721" t="n">
        <v>576311.7064578386</v>
      </c>
      <c r="AC294" s="961" t="n">
        <v>14.11984616658419</v>
      </c>
      <c r="AD294" s="721" t="n">
        <v>4081572.133708715</v>
      </c>
      <c r="AE294" s="961" t="n">
        <v>70.32684835234957</v>
      </c>
      <c r="AF294" s="721" t="n">
        <v>1722146.118045351</v>
      </c>
      <c r="AG294" s="962" t="n">
        <v>29.67315164765043</v>
      </c>
      <c r="AH294" s="718" t="n">
        <v>6996878.975404214</v>
      </c>
      <c r="AI294" s="961" t="n">
        <v>80.57796893137501</v>
      </c>
      <c r="AJ294" s="721" t="n">
        <v>386803.3084821702</v>
      </c>
      <c r="AK294" s="961" t="n">
        <v>5.238623407812412</v>
      </c>
      <c r="AL294" s="721" t="n">
        <v>7383682.283886385</v>
      </c>
      <c r="AM294" s="961" t="n">
        <v>85.03250145694709</v>
      </c>
      <c r="AN294" s="721" t="n">
        <v>1299682.497078959</v>
      </c>
      <c r="AO294" s="962" t="n">
        <v>14.96749854305291</v>
      </c>
      <c r="AP294" s="718" t="n">
        <v>10902656.00424417</v>
      </c>
      <c r="AQ294" s="961" t="n">
        <v>83.54077867506433</v>
      </c>
      <c r="AR294" s="721" t="n">
        <v>427588.4897230268</v>
      </c>
      <c r="AS294" s="961" t="n">
        <v>3.773868162780573</v>
      </c>
      <c r="AT294" s="721" t="n">
        <v>11330244.4939672</v>
      </c>
      <c r="AU294" s="961" t="n">
        <v>86.81714320220809</v>
      </c>
      <c r="AV294" s="721" t="n">
        <v>1720455.029256721</v>
      </c>
      <c r="AW294" s="962" t="n">
        <v>13.18285679779191</v>
      </c>
      <c r="AX294" s="718" t="n">
        <v>8228701.064947796</v>
      </c>
      <c r="AY294" s="961" t="n">
        <v>69.0526796296033</v>
      </c>
      <c r="AZ294" s="721" t="n">
        <v>297922.0033263306</v>
      </c>
      <c r="BA294" s="961" t="n">
        <v>3.494021032017227</v>
      </c>
      <c r="BB294" s="721" t="n">
        <v>8526623.068274127</v>
      </c>
      <c r="BC294" s="961" t="n">
        <v>71.55274768262026</v>
      </c>
      <c r="BD294" s="721" t="n">
        <v>3389932.681750819</v>
      </c>
      <c r="BE294" s="962" t="n">
        <v>28.44725231737974</v>
      </c>
      <c r="BF294" s="718" t="n">
        <v>1123789.224386269</v>
      </c>
      <c r="BG294" s="961" t="n">
        <v>10.09091880387601</v>
      </c>
      <c r="BH294" s="717" t="n">
        <v>18272.43366845575</v>
      </c>
      <c r="BI294" s="963" t="n">
        <v>1.59995159101823</v>
      </c>
      <c r="BJ294" s="721" t="n">
        <v>1142061.658054725</v>
      </c>
      <c r="BK294" s="961" t="n">
        <v>10.25499373936785</v>
      </c>
      <c r="BL294" s="721" t="n">
        <v>9994577.593810149</v>
      </c>
      <c r="BM294" s="962" t="n">
        <v>89.74500626063215</v>
      </c>
    </row>
    <row r="295" ht="15" customFormat="1" customHeight="1" s="20">
      <c r="A295" s="722" t="inlineStr">
        <is>
          <t>Apr-Jun 2015</t>
        </is>
      </c>
      <c r="B295" s="721" t="n">
        <v>31170406.56258763</v>
      </c>
      <c r="C295" s="961" t="n">
        <v>59.83281674412189</v>
      </c>
      <c r="D295" s="721" t="n">
        <v>1848184.692786916</v>
      </c>
      <c r="E295" s="961" t="n">
        <v>5.597406256652698</v>
      </c>
      <c r="F295" s="721" t="n">
        <v>33018591.25537455</v>
      </c>
      <c r="G295" s="961" t="n">
        <v>63.38047967918086</v>
      </c>
      <c r="H295" s="721" t="n">
        <v>19077245.54249755</v>
      </c>
      <c r="I295" s="962" t="n">
        <v>36.61952032081914</v>
      </c>
      <c r="J295" s="718" t="n">
        <v>30036377.95194848</v>
      </c>
      <c r="K295" s="961" t="n">
        <v>73.35966154026707</v>
      </c>
      <c r="L295" s="721" t="n">
        <v>1825969.676600615</v>
      </c>
      <c r="M295" s="961" t="n">
        <v>5.730807088943195</v>
      </c>
      <c r="N295" s="721" t="n">
        <v>31862347.62854909</v>
      </c>
      <c r="O295" s="961" t="n">
        <v>77.81933765942185</v>
      </c>
      <c r="P295" s="721" t="n">
        <v>9081649.823595002</v>
      </c>
      <c r="Q295" s="962" t="n">
        <v>22.18066234057815</v>
      </c>
      <c r="R295" s="718" t="n">
        <v>356235.3518471015</v>
      </c>
      <c r="S295" s="961" t="n">
        <v>24.21979713390451</v>
      </c>
      <c r="T295" s="721" t="n">
        <v>139567.0258547031</v>
      </c>
      <c r="U295" s="961" t="n">
        <v>28.14972903148204</v>
      </c>
      <c r="V295" s="721" t="n">
        <v>495802.3777018045</v>
      </c>
      <c r="W295" s="961" t="n">
        <v>33.70870674171388</v>
      </c>
      <c r="X295" s="721" t="n">
        <v>975041.2874105639</v>
      </c>
      <c r="Y295" s="962" t="n">
        <v>66.29129325828612</v>
      </c>
      <c r="Z295" s="718" t="n">
        <v>3523718.814800762</v>
      </c>
      <c r="AA295" s="961" t="n">
        <v>60.72006768385781</v>
      </c>
      <c r="AB295" s="721" t="n">
        <v>583132.5490544335</v>
      </c>
      <c r="AC295" s="961" t="n">
        <v>14.19901762665775</v>
      </c>
      <c r="AD295" s="721" t="n">
        <v>4106851.363855195</v>
      </c>
      <c r="AE295" s="961" t="n">
        <v>70.76849938576356</v>
      </c>
      <c r="AF295" s="721" t="n">
        <v>1696368.146945067</v>
      </c>
      <c r="AG295" s="962" t="n">
        <v>29.23150061423644</v>
      </c>
      <c r="AH295" s="718" t="n">
        <v>6996729.664114809</v>
      </c>
      <c r="AI295" s="961" t="n">
        <v>80.53280265010407</v>
      </c>
      <c r="AJ295" s="721" t="n">
        <v>385886.3376576795</v>
      </c>
      <c r="AK295" s="961" t="n">
        <v>5.226959353771512</v>
      </c>
      <c r="AL295" s="721" t="n">
        <v>7382616.001772488</v>
      </c>
      <c r="AM295" s="961" t="n">
        <v>84.97437889612428</v>
      </c>
      <c r="AN295" s="721" t="n">
        <v>1305433.38167433</v>
      </c>
      <c r="AO295" s="962" t="n">
        <v>15.02562110387572</v>
      </c>
      <c r="AP295" s="718" t="n">
        <v>10884177.20263976</v>
      </c>
      <c r="AQ295" s="961" t="n">
        <v>83.41470300642942</v>
      </c>
      <c r="AR295" s="721" t="n">
        <v>418342.8410955287</v>
      </c>
      <c r="AS295" s="961" t="n">
        <v>3.701323594001551</v>
      </c>
      <c r="AT295" s="721" t="n">
        <v>11302520.04373529</v>
      </c>
      <c r="AU295" s="961" t="n">
        <v>86.62081984881104</v>
      </c>
      <c r="AV295" s="721" t="n">
        <v>1745751.796063544</v>
      </c>
      <c r="AW295" s="962" t="n">
        <v>13.37918015118896</v>
      </c>
      <c r="AX295" s="718" t="n">
        <v>8275516.918546045</v>
      </c>
      <c r="AY295" s="961" t="n">
        <v>69.34628164833528</v>
      </c>
      <c r="AZ295" s="721" t="n">
        <v>299040.9229382704</v>
      </c>
      <c r="BA295" s="961" t="n">
        <v>3.487537532156928</v>
      </c>
      <c r="BB295" s="721" t="n">
        <v>8574557.841484316</v>
      </c>
      <c r="BC295" s="961" t="n">
        <v>71.85215243206619</v>
      </c>
      <c r="BD295" s="721" t="n">
        <v>3359055.211501497</v>
      </c>
      <c r="BE295" s="962" t="n">
        <v>28.14784756793381</v>
      </c>
      <c r="BF295" s="718" t="n">
        <v>1134028.610639154</v>
      </c>
      <c r="BG295" s="961" t="n">
        <v>10.16898267166637</v>
      </c>
      <c r="BH295" s="717" t="n">
        <v>22215.01618630067</v>
      </c>
      <c r="BI295" s="963" t="n">
        <v>1.921309287324984</v>
      </c>
      <c r="BJ295" s="721" t="n">
        <v>1156243.626825454</v>
      </c>
      <c r="BK295" s="961" t="n">
        <v>10.36818762340208</v>
      </c>
      <c r="BL295" s="721" t="n">
        <v>9995595.718902553</v>
      </c>
      <c r="BM295" s="962" t="n">
        <v>89.63181237659792</v>
      </c>
    </row>
    <row r="296" ht="15" customFormat="1" customHeight="1" s="20">
      <c r="A296" s="722" t="inlineStr">
        <is>
          <t>May-Jul 2015</t>
        </is>
      </c>
      <c r="B296" s="721" t="n">
        <v>31247165.55585821</v>
      </c>
      <c r="C296" s="961" t="n">
        <v>59.94322655828851</v>
      </c>
      <c r="D296" s="721" t="n">
        <v>1821292.449332955</v>
      </c>
      <c r="E296" s="961" t="n">
        <v>5.507642506484712</v>
      </c>
      <c r="F296" s="721" t="n">
        <v>33068458.00519117</v>
      </c>
      <c r="G296" s="961" t="n">
        <v>63.43711613121963</v>
      </c>
      <c r="H296" s="721" t="n">
        <v>19059475.95824608</v>
      </c>
      <c r="I296" s="962" t="n">
        <v>36.56288386878037</v>
      </c>
      <c r="J296" s="718" t="n">
        <v>30088420.80273131</v>
      </c>
      <c r="K296" s="961" t="n">
        <v>73.4564543877693</v>
      </c>
      <c r="L296" s="721" t="n">
        <v>1798436.959366802</v>
      </c>
      <c r="M296" s="961" t="n">
        <v>5.640057019053442</v>
      </c>
      <c r="N296" s="721" t="n">
        <v>31886857.76209811</v>
      </c>
      <c r="O296" s="961" t="n">
        <v>77.84707373403336</v>
      </c>
      <c r="P296" s="721" t="n">
        <v>9074036.761748001</v>
      </c>
      <c r="Q296" s="962" t="n">
        <v>22.15292626596664</v>
      </c>
      <c r="R296" s="718" t="n">
        <v>370563.3944798014</v>
      </c>
      <c r="S296" s="961" t="n">
        <v>25.2268379911791</v>
      </c>
      <c r="T296" s="721" t="n">
        <v>141649.342495627</v>
      </c>
      <c r="U296" s="961" t="n">
        <v>27.65439675164152</v>
      </c>
      <c r="V296" s="721" t="n">
        <v>512212.7369754284</v>
      </c>
      <c r="W296" s="961" t="n">
        <v>34.86989790461315</v>
      </c>
      <c r="X296" s="721" t="n">
        <v>956712.5187755057</v>
      </c>
      <c r="Y296" s="962" t="n">
        <v>65.13010209538685</v>
      </c>
      <c r="Z296" s="718" t="n">
        <v>3530129.035467383</v>
      </c>
      <c r="AA296" s="961" t="n">
        <v>60.83575576842365</v>
      </c>
      <c r="AB296" s="721" t="n">
        <v>571864.5791448554</v>
      </c>
      <c r="AC296" s="961" t="n">
        <v>13.9411377216128</v>
      </c>
      <c r="AD296" s="721" t="n">
        <v>4101993.614612239</v>
      </c>
      <c r="AE296" s="961" t="n">
        <v>70.69086687624259</v>
      </c>
      <c r="AF296" s="721" t="n">
        <v>1700727.155234218</v>
      </c>
      <c r="AG296" s="962" t="n">
        <v>29.30913312375741</v>
      </c>
      <c r="AH296" s="718" t="n">
        <v>7012527.66250093</v>
      </c>
      <c r="AI296" s="961" t="n">
        <v>80.67114067740643</v>
      </c>
      <c r="AJ296" s="721" t="n">
        <v>375643.6972216417</v>
      </c>
      <c r="AK296" s="961" t="n">
        <v>5.084393403075416</v>
      </c>
      <c r="AL296" s="721" t="n">
        <v>7388171.359722571</v>
      </c>
      <c r="AM296" s="961" t="n">
        <v>84.99249340521024</v>
      </c>
      <c r="AN296" s="721" t="n">
        <v>1304562.626205718</v>
      </c>
      <c r="AO296" s="962" t="n">
        <v>15.00750659478976</v>
      </c>
      <c r="AP296" s="718" t="n">
        <v>10878922.45263609</v>
      </c>
      <c r="AQ296" s="961" t="n">
        <v>83.38994642459396</v>
      </c>
      <c r="AR296" s="721" t="n">
        <v>405573.5052444717</v>
      </c>
      <c r="AS296" s="961" t="n">
        <v>3.594077278757304</v>
      </c>
      <c r="AT296" s="721" t="n">
        <v>11284495.95788056</v>
      </c>
      <c r="AU296" s="961" t="n">
        <v>86.49877940146439</v>
      </c>
      <c r="AV296" s="721" t="n">
        <v>1761348.198493187</v>
      </c>
      <c r="AW296" s="962" t="n">
        <v>13.50122059853561</v>
      </c>
      <c r="AX296" s="718" t="n">
        <v>8296278.257647102</v>
      </c>
      <c r="AY296" s="961" t="n">
        <v>69.42102836531555</v>
      </c>
      <c r="AZ296" s="721" t="n">
        <v>303705.8352602057</v>
      </c>
      <c r="BA296" s="961" t="n">
        <v>3.531469732725226</v>
      </c>
      <c r="BB296" s="721" t="n">
        <v>8599984.092907308</v>
      </c>
      <c r="BC296" s="961" t="n">
        <v>71.96235722984306</v>
      </c>
      <c r="BD296" s="721" t="n">
        <v>3350686.263039373</v>
      </c>
      <c r="BE296" s="962" t="n">
        <v>28.03764277015694</v>
      </c>
      <c r="BF296" s="718" t="n">
        <v>1158744.753126908</v>
      </c>
      <c r="BG296" s="961" t="n">
        <v>10.37647229057636</v>
      </c>
      <c r="BH296" s="717" t="n">
        <v>22855.48996615371</v>
      </c>
      <c r="BI296" s="963" t="n">
        <v>1.934282774546927</v>
      </c>
      <c r="BJ296" s="721" t="n">
        <v>1181600.243093062</v>
      </c>
      <c r="BK296" s="961" t="n">
        <v>10.58114148772384</v>
      </c>
      <c r="BL296" s="721" t="n">
        <v>9985439.196498077</v>
      </c>
      <c r="BM296" s="962" t="n">
        <v>89.41885851227616</v>
      </c>
    </row>
    <row r="297" ht="15" customFormat="1" customHeight="1" s="20">
      <c r="A297" s="722" t="inlineStr">
        <is>
          <t>Jun-Aug 2015</t>
        </is>
      </c>
      <c r="B297" s="721" t="n">
        <v>31279913.80001917</v>
      </c>
      <c r="C297" s="961" t="n">
        <v>59.9667165115583</v>
      </c>
      <c r="D297" s="721" t="n">
        <v>1779149.032305076</v>
      </c>
      <c r="E297" s="961" t="n">
        <v>5.381728578722663</v>
      </c>
      <c r="F297" s="721" t="n">
        <v>33059062.83232424</v>
      </c>
      <c r="G297" s="961" t="n">
        <v>63.37752276678482</v>
      </c>
      <c r="H297" s="721" t="n">
        <v>19103062.45927833</v>
      </c>
      <c r="I297" s="962" t="n">
        <v>36.62247723321518</v>
      </c>
      <c r="J297" s="718" t="n">
        <v>30133127.89232191</v>
      </c>
      <c r="K297" s="961" t="n">
        <v>73.53110668204816</v>
      </c>
      <c r="L297" s="721" t="n">
        <v>1754978.657850797</v>
      </c>
      <c r="M297" s="961" t="n">
        <v>5.503552414093685</v>
      </c>
      <c r="N297" s="721" t="n">
        <v>31888106.55017272</v>
      </c>
      <c r="O297" s="961" t="n">
        <v>77.81362004661749</v>
      </c>
      <c r="P297" s="721" t="n">
        <v>9092002.755972944</v>
      </c>
      <c r="Q297" s="962" t="n">
        <v>22.18637995338251</v>
      </c>
      <c r="R297" s="718" t="n">
        <v>366666.2449383821</v>
      </c>
      <c r="S297" s="961" t="n">
        <v>24.99053048725925</v>
      </c>
      <c r="T297" s="721" t="n">
        <v>140402.2493237251</v>
      </c>
      <c r="U297" s="961" t="n">
        <v>27.68901063909331</v>
      </c>
      <c r="V297" s="721" t="n">
        <v>507068.4942621071</v>
      </c>
      <c r="W297" s="961" t="n">
        <v>34.55979610862553</v>
      </c>
      <c r="X297" s="721" t="n">
        <v>960152.2401089258</v>
      </c>
      <c r="Y297" s="962" t="n">
        <v>65.44020389137447</v>
      </c>
      <c r="Z297" s="718" t="n">
        <v>3562389.070316642</v>
      </c>
      <c r="AA297" s="961" t="n">
        <v>61.42046772389013</v>
      </c>
      <c r="AB297" s="721" t="n">
        <v>538305.6070951478</v>
      </c>
      <c r="AC297" s="961" t="n">
        <v>13.12718086670395</v>
      </c>
      <c r="AD297" s="721" t="n">
        <v>4100694.67741179</v>
      </c>
      <c r="AE297" s="961" t="n">
        <v>70.70159382032681</v>
      </c>
      <c r="AF297" s="721" t="n">
        <v>1699308.484939601</v>
      </c>
      <c r="AG297" s="962" t="n">
        <v>29.29840617967319</v>
      </c>
      <c r="AH297" s="718" t="n">
        <v>7043156.131627018</v>
      </c>
      <c r="AI297" s="961" t="n">
        <v>80.95437962178006</v>
      </c>
      <c r="AJ297" s="721" t="n">
        <v>374662.9751141942</v>
      </c>
      <c r="AK297" s="961" t="n">
        <v>5.050850792164852</v>
      </c>
      <c r="AL297" s="721" t="n">
        <v>7417819.106741212</v>
      </c>
      <c r="AM297" s="961" t="n">
        <v>85.26077410612517</v>
      </c>
      <c r="AN297" s="721" t="n">
        <v>1282335.430336011</v>
      </c>
      <c r="AO297" s="962" t="n">
        <v>14.73922589387483</v>
      </c>
      <c r="AP297" s="718" t="n">
        <v>10865746.35257566</v>
      </c>
      <c r="AQ297" s="961" t="n">
        <v>83.2995189936811</v>
      </c>
      <c r="AR297" s="721" t="n">
        <v>394950.0918135553</v>
      </c>
      <c r="AS297" s="961" t="n">
        <v>3.507332728166598</v>
      </c>
      <c r="AT297" s="721" t="n">
        <v>11260696.44438921</v>
      </c>
      <c r="AU297" s="961" t="n">
        <v>86.32730480857643</v>
      </c>
      <c r="AV297" s="721" t="n">
        <v>1783492.14618345</v>
      </c>
      <c r="AW297" s="962" t="n">
        <v>13.67269519142357</v>
      </c>
      <c r="AX297" s="718" t="n">
        <v>8295170.092864215</v>
      </c>
      <c r="AY297" s="961" t="n">
        <v>69.30810701564521</v>
      </c>
      <c r="AZ297" s="721" t="n">
        <v>306657.7345041746</v>
      </c>
      <c r="BA297" s="961" t="n">
        <v>3.565029905951887</v>
      </c>
      <c r="BB297" s="721" t="n">
        <v>8601827.82736839</v>
      </c>
      <c r="BC297" s="961" t="n">
        <v>71.87030487804634</v>
      </c>
      <c r="BD297" s="721" t="n">
        <v>3366714.454404957</v>
      </c>
      <c r="BE297" s="962" t="n">
        <v>28.12969512195366</v>
      </c>
      <c r="BF297" s="718" t="n">
        <v>1146785.907697249</v>
      </c>
      <c r="BG297" s="961" t="n">
        <v>10.25562751107434</v>
      </c>
      <c r="BH297" s="717" t="n">
        <v>24170.37445427906</v>
      </c>
      <c r="BI297" s="963" t="n">
        <v>2.06415686244649</v>
      </c>
      <c r="BJ297" s="721" t="n">
        <v>1170956.282151528</v>
      </c>
      <c r="BK297" s="961" t="n">
        <v>10.47178150768563</v>
      </c>
      <c r="BL297" s="721" t="n">
        <v>10011059.70330539</v>
      </c>
      <c r="BM297" s="962" t="n">
        <v>89.52821849231437</v>
      </c>
    </row>
    <row r="298" ht="15" customFormat="1" customHeight="1" s="20">
      <c r="A298" s="722" t="inlineStr">
        <is>
          <t>Jul-Sep 2015</t>
        </is>
      </c>
      <c r="B298" s="721" t="n">
        <v>31392955.52770471</v>
      </c>
      <c r="C298" s="961" t="n">
        <v>60.14400547914433</v>
      </c>
      <c r="D298" s="721" t="n">
        <v>1760327.422225561</v>
      </c>
      <c r="E298" s="961" t="n">
        <v>5.309662469578337</v>
      </c>
      <c r="F298" s="721" t="n">
        <v>33153282.94993027</v>
      </c>
      <c r="G298" s="961" t="n">
        <v>63.51651820844079</v>
      </c>
      <c r="H298" s="721" t="n">
        <v>19043033.66983761</v>
      </c>
      <c r="I298" s="962" t="n">
        <v>36.48348179155921</v>
      </c>
      <c r="J298" s="718" t="n">
        <v>30235067.64381611</v>
      </c>
      <c r="K298" s="961" t="n">
        <v>73.74528316269787</v>
      </c>
      <c r="L298" s="721" t="n">
        <v>1739697.010210215</v>
      </c>
      <c r="M298" s="961" t="n">
        <v>5.440843831171557</v>
      </c>
      <c r="N298" s="721" t="n">
        <v>31974764.65402632</v>
      </c>
      <c r="O298" s="961" t="n">
        <v>77.9885165546857</v>
      </c>
      <c r="P298" s="721" t="n">
        <v>9024559.434418872</v>
      </c>
      <c r="Q298" s="962" t="n">
        <v>22.0114834453143</v>
      </c>
      <c r="R298" s="718" t="n">
        <v>378910.7844626764</v>
      </c>
      <c r="S298" s="961" t="n">
        <v>25.85510696530037</v>
      </c>
      <c r="T298" s="721" t="n">
        <v>137152.1244935025</v>
      </c>
      <c r="U298" s="961" t="n">
        <v>26.57662895613152</v>
      </c>
      <c r="V298" s="721" t="n">
        <v>516062.9089561789</v>
      </c>
      <c r="W298" s="961" t="n">
        <v>35.21372908614158</v>
      </c>
      <c r="X298" s="721" t="n">
        <v>949453.3040349532</v>
      </c>
      <c r="Y298" s="962" t="n">
        <v>64.78627091385842</v>
      </c>
      <c r="Z298" s="718" t="n">
        <v>3588617.955412196</v>
      </c>
      <c r="AA298" s="961" t="n">
        <v>61.9016938436998</v>
      </c>
      <c r="AB298" s="721" t="n">
        <v>519206.909584508</v>
      </c>
      <c r="AC298" s="961" t="n">
        <v>12.63946070361314</v>
      </c>
      <c r="AD298" s="721" t="n">
        <v>4107824.864996703</v>
      </c>
      <c r="AE298" s="961" t="n">
        <v>70.85772860637547</v>
      </c>
      <c r="AF298" s="721" t="n">
        <v>1689460.689859621</v>
      </c>
      <c r="AG298" s="962" t="n">
        <v>29.14227139362453</v>
      </c>
      <c r="AH298" s="718" t="n">
        <v>7069950.685377145</v>
      </c>
      <c r="AI298" s="961" t="n">
        <v>81.19310616036719</v>
      </c>
      <c r="AJ298" s="721" t="n">
        <v>371816.0906279871</v>
      </c>
      <c r="AK298" s="961" t="n">
        <v>4.996341619128036</v>
      </c>
      <c r="AL298" s="721" t="n">
        <v>7441766.776005132</v>
      </c>
      <c r="AM298" s="961" t="n">
        <v>85.46313641403371</v>
      </c>
      <c r="AN298" s="721" t="n">
        <v>1265808.31222102</v>
      </c>
      <c r="AO298" s="962" t="n">
        <v>14.53686358596629</v>
      </c>
      <c r="AP298" s="718" t="n">
        <v>10844576.55894995</v>
      </c>
      <c r="AQ298" s="961" t="n">
        <v>83.147779180263</v>
      </c>
      <c r="AR298" s="721" t="n">
        <v>404670.2145481481</v>
      </c>
      <c r="AS298" s="961" t="n">
        <v>3.597309426098675</v>
      </c>
      <c r="AT298" s="721" t="n">
        <v>11249246.7734981</v>
      </c>
      <c r="AU298" s="961" t="n">
        <v>86.25047567165437</v>
      </c>
      <c r="AV298" s="721" t="n">
        <v>1793286.251273481</v>
      </c>
      <c r="AW298" s="962" t="n">
        <v>13.74952432834563</v>
      </c>
      <c r="AX298" s="718" t="n">
        <v>8353011.65961414</v>
      </c>
      <c r="AY298" s="961" t="n">
        <v>69.68732695986675</v>
      </c>
      <c r="AZ298" s="721" t="n">
        <v>306851.6709560689</v>
      </c>
      <c r="BA298" s="961" t="n">
        <v>3.543377756007429</v>
      </c>
      <c r="BB298" s="721" t="n">
        <v>8659863.33057021</v>
      </c>
      <c r="BC298" s="961" t="n">
        <v>72.24732251518063</v>
      </c>
      <c r="BD298" s="721" t="n">
        <v>3326550.877029798</v>
      </c>
      <c r="BE298" s="962" t="n">
        <v>27.75267748481937</v>
      </c>
      <c r="BF298" s="718" t="n">
        <v>1157887.883888606</v>
      </c>
      <c r="BG298" s="961" t="n">
        <v>10.34106150066196</v>
      </c>
      <c r="BH298" s="717" t="n">
        <v>20630.41201534698</v>
      </c>
      <c r="BI298" s="963" t="n">
        <v>1.750538119522612</v>
      </c>
      <c r="BJ298" s="721" t="n">
        <v>1178518.295903953</v>
      </c>
      <c r="BK298" s="961" t="n">
        <v>10.52531108337477</v>
      </c>
      <c r="BL298" s="721" t="n">
        <v>10018474.23541874</v>
      </c>
      <c r="BM298" s="962" t="n">
        <v>89.47468891662523</v>
      </c>
    </row>
    <row r="299" ht="15" customFormat="1" customHeight="1" s="20">
      <c r="A299" s="722" t="inlineStr">
        <is>
          <t>Aug-Oct 2015</t>
        </is>
      </c>
      <c r="B299" s="721" t="n">
        <v>31496598.9025955</v>
      </c>
      <c r="C299" s="961" t="n">
        <v>60.3030683408122</v>
      </c>
      <c r="D299" s="721" t="n">
        <v>1715530.175083129</v>
      </c>
      <c r="E299" s="961" t="n">
        <v>5.165372479044444</v>
      </c>
      <c r="F299" s="721" t="n">
        <v>33212129.07767863</v>
      </c>
      <c r="G299" s="961" t="n">
        <v>63.58760498899736</v>
      </c>
      <c r="H299" s="721" t="n">
        <v>19018378.87025456</v>
      </c>
      <c r="I299" s="962" t="n">
        <v>36.41239501100264</v>
      </c>
      <c r="J299" s="718" t="n">
        <v>30331830.34146115</v>
      </c>
      <c r="K299" s="961" t="n">
        <v>73.94663773139524</v>
      </c>
      <c r="L299" s="721" t="n">
        <v>1695134.234501203</v>
      </c>
      <c r="M299" s="961" t="n">
        <v>5.292834512870056</v>
      </c>
      <c r="N299" s="721" t="n">
        <v>32026964.57596236</v>
      </c>
      <c r="O299" s="961" t="n">
        <v>78.0792428440318</v>
      </c>
      <c r="P299" s="721" t="n">
        <v>8991574.294782378</v>
      </c>
      <c r="Q299" s="962" t="n">
        <v>21.9207571559682</v>
      </c>
      <c r="R299" s="718" t="n">
        <v>383133.073974893</v>
      </c>
      <c r="S299" s="961" t="n">
        <v>26.17365854983539</v>
      </c>
      <c r="T299" s="721" t="n">
        <v>123533.002623398</v>
      </c>
      <c r="U299" s="961" t="n">
        <v>24.38154207062512</v>
      </c>
      <c r="V299" s="721" t="n">
        <v>506666.0765982909</v>
      </c>
      <c r="W299" s="961" t="n">
        <v>34.6127906684909</v>
      </c>
      <c r="X299" s="721" t="n">
        <v>957145.61501294</v>
      </c>
      <c r="Y299" s="962" t="n">
        <v>65.3872093315091</v>
      </c>
      <c r="Z299" s="718" t="n">
        <v>3592409.205340482</v>
      </c>
      <c r="AA299" s="961" t="n">
        <v>61.9961529138061</v>
      </c>
      <c r="AB299" s="721" t="n">
        <v>501323.3307414845</v>
      </c>
      <c r="AC299" s="961" t="n">
        <v>12.24611833633107</v>
      </c>
      <c r="AD299" s="721" t="n">
        <v>4093732.536081967</v>
      </c>
      <c r="AE299" s="961" t="n">
        <v>70.64776137358399</v>
      </c>
      <c r="AF299" s="721" t="n">
        <v>1700835.411279293</v>
      </c>
      <c r="AG299" s="962" t="n">
        <v>29.35223862641601</v>
      </c>
      <c r="AH299" s="718" t="n">
        <v>7087004.097736234</v>
      </c>
      <c r="AI299" s="961" t="n">
        <v>81.31965167849945</v>
      </c>
      <c r="AJ299" s="721" t="n">
        <v>372001.1043603437</v>
      </c>
      <c r="AK299" s="961" t="n">
        <v>4.987275035761895</v>
      </c>
      <c r="AL299" s="721" t="n">
        <v>7459005.202096578</v>
      </c>
      <c r="AM299" s="961" t="n">
        <v>85.58816906799316</v>
      </c>
      <c r="AN299" s="721" t="n">
        <v>1255990.437278506</v>
      </c>
      <c r="AO299" s="962" t="n">
        <v>14.41183093200684</v>
      </c>
      <c r="AP299" s="718" t="n">
        <v>10871017.26048742</v>
      </c>
      <c r="AQ299" s="961" t="n">
        <v>83.36108743211543</v>
      </c>
      <c r="AR299" s="721" t="n">
        <v>386121.4896903764</v>
      </c>
      <c r="AS299" s="961" t="n">
        <v>3.43001448466892</v>
      </c>
      <c r="AT299" s="721" t="n">
        <v>11257138.7501778</v>
      </c>
      <c r="AU299" s="961" t="n">
        <v>86.3219425655618</v>
      </c>
      <c r="AV299" s="721" t="n">
        <v>1783738.708792691</v>
      </c>
      <c r="AW299" s="962" t="n">
        <v>13.6780574344382</v>
      </c>
      <c r="AX299" s="718" t="n">
        <v>8398266.703922121</v>
      </c>
      <c r="AY299" s="961" t="n">
        <v>69.96056750543985</v>
      </c>
      <c r="AZ299" s="721" t="n">
        <v>312155.3070855999</v>
      </c>
      <c r="BA299" s="961" t="n">
        <v>3.583699006674031</v>
      </c>
      <c r="BB299" s="721" t="n">
        <v>8710422.011007721</v>
      </c>
      <c r="BC299" s="961" t="n">
        <v>72.5609329383862</v>
      </c>
      <c r="BD299" s="721" t="n">
        <v>3293864.122418948</v>
      </c>
      <c r="BE299" s="962" t="n">
        <v>27.4390670616138</v>
      </c>
      <c r="BF299" s="718" t="n">
        <v>1164768.56113435</v>
      </c>
      <c r="BG299" s="961" t="n">
        <v>10.38861731704339</v>
      </c>
      <c r="BH299" s="717" t="n">
        <v>20395.94058192677</v>
      </c>
      <c r="BI299" s="963" t="n">
        <v>1.720937519845618</v>
      </c>
      <c r="BJ299" s="721" t="n">
        <v>1185164.501716277</v>
      </c>
      <c r="BK299" s="961" t="n">
        <v>10.57052952569748</v>
      </c>
      <c r="BL299" s="721" t="n">
        <v>10026804.57547218</v>
      </c>
      <c r="BM299" s="962" t="n">
        <v>89.42947047430252</v>
      </c>
    </row>
    <row r="300" ht="15" customFormat="1" customHeight="1" s="20">
      <c r="A300" s="722" t="inlineStr">
        <is>
          <t>Sep-Nov 2015</t>
        </is>
      </c>
      <c r="B300" s="721" t="n">
        <v>31574473.55435603</v>
      </c>
      <c r="C300" s="961" t="n">
        <v>60.41261882625153</v>
      </c>
      <c r="D300" s="721" t="n">
        <v>1687314.889347266</v>
      </c>
      <c r="E300" s="961" t="n">
        <v>5.072832725766097</v>
      </c>
      <c r="F300" s="721" t="n">
        <v>33261788.4437033</v>
      </c>
      <c r="G300" s="961" t="n">
        <v>63.64102138613941</v>
      </c>
      <c r="H300" s="721" t="n">
        <v>19002910.8323952</v>
      </c>
      <c r="I300" s="962" t="n">
        <v>36.35897861386059</v>
      </c>
      <c r="J300" s="718" t="n">
        <v>30373303.66295742</v>
      </c>
      <c r="K300" s="961" t="n">
        <v>74.01307566625121</v>
      </c>
      <c r="L300" s="721" t="n">
        <v>1668305.561881093</v>
      </c>
      <c r="M300" s="961" t="n">
        <v>5.206684689818357</v>
      </c>
      <c r="N300" s="721" t="n">
        <v>32041609.22483851</v>
      </c>
      <c r="O300" s="961" t="n">
        <v>78.07837021425659</v>
      </c>
      <c r="P300" s="721" t="n">
        <v>8996144.428205753</v>
      </c>
      <c r="Q300" s="962" t="n">
        <v>21.92162978574341</v>
      </c>
      <c r="R300" s="718" t="n">
        <v>373088.8023974356</v>
      </c>
      <c r="S300" s="961" t="n">
        <v>25.51719942242037</v>
      </c>
      <c r="T300" s="721" t="n">
        <v>125783.8738863222</v>
      </c>
      <c r="U300" s="961" t="n">
        <v>25.21362260673835</v>
      </c>
      <c r="V300" s="721" t="n">
        <v>498872.6762837578</v>
      </c>
      <c r="W300" s="961" t="n">
        <v>34.12011694086883</v>
      </c>
      <c r="X300" s="721" t="n">
        <v>963234.4939475718</v>
      </c>
      <c r="Y300" s="962" t="n">
        <v>65.87988305913117</v>
      </c>
      <c r="Z300" s="718" t="n">
        <v>3587149.469046168</v>
      </c>
      <c r="AA300" s="961" t="n">
        <v>61.93442956140061</v>
      </c>
      <c r="AB300" s="721" t="n">
        <v>506395.5880742429</v>
      </c>
      <c r="AC300" s="961" t="n">
        <v>12.37058786475078</v>
      </c>
      <c r="AD300" s="721" t="n">
        <v>4093545.057120411</v>
      </c>
      <c r="AE300" s="961" t="n">
        <v>70.67767322894922</v>
      </c>
      <c r="AF300" s="721" t="n">
        <v>1698305.28274578</v>
      </c>
      <c r="AG300" s="962" t="n">
        <v>29.32232677105078</v>
      </c>
      <c r="AH300" s="718" t="n">
        <v>7110111.716042817</v>
      </c>
      <c r="AI300" s="961" t="n">
        <v>81.51539161553889</v>
      </c>
      <c r="AJ300" s="721" t="n">
        <v>370207.4592165221</v>
      </c>
      <c r="AK300" s="961" t="n">
        <v>4.949086403170586</v>
      </c>
      <c r="AL300" s="721" t="n">
        <v>7480319.175259339</v>
      </c>
      <c r="AM300" s="961" t="n">
        <v>85.75971395845475</v>
      </c>
      <c r="AN300" s="721" t="n">
        <v>1242097.015264672</v>
      </c>
      <c r="AO300" s="962" t="n">
        <v>14.24028604154525</v>
      </c>
      <c r="AP300" s="718" t="n">
        <v>10884845.49629389</v>
      </c>
      <c r="AQ300" s="961" t="n">
        <v>83.47772271592308</v>
      </c>
      <c r="AR300" s="721" t="n">
        <v>357047.4760786957</v>
      </c>
      <c r="AS300" s="961" t="n">
        <v>3.176044078663216</v>
      </c>
      <c r="AT300" s="721" t="n">
        <v>11241892.97237258</v>
      </c>
      <c r="AU300" s="961" t="n">
        <v>86.21598025156433</v>
      </c>
      <c r="AV300" s="721" t="n">
        <v>1797328.920796817</v>
      </c>
      <c r="AW300" s="962" t="n">
        <v>13.78401974843567</v>
      </c>
      <c r="AX300" s="718" t="n">
        <v>8418108.179177113</v>
      </c>
      <c r="AY300" s="961" t="n">
        <v>70.02160625144816</v>
      </c>
      <c r="AZ300" s="721" t="n">
        <v>308871.1646253106</v>
      </c>
      <c r="BA300" s="961" t="n">
        <v>3.53926774038556</v>
      </c>
      <c r="BB300" s="721" t="n">
        <v>8726979.343802424</v>
      </c>
      <c r="BC300" s="961" t="n">
        <v>72.59078861540466</v>
      </c>
      <c r="BD300" s="721" t="n">
        <v>3295178.71545091</v>
      </c>
      <c r="BE300" s="962" t="n">
        <v>27.40921138459534</v>
      </c>
      <c r="BF300" s="718" t="n">
        <v>1201169.89139861</v>
      </c>
      <c r="BG300" s="961" t="n">
        <v>10.69899090748279</v>
      </c>
      <c r="BH300" s="717" t="n">
        <v>19009.32746617298</v>
      </c>
      <c r="BI300" s="963" t="n">
        <v>1.55791273710256</v>
      </c>
      <c r="BJ300" s="721" t="n">
        <v>1220179.218864783</v>
      </c>
      <c r="BK300" s="961" t="n">
        <v>10.86830968842654</v>
      </c>
      <c r="BL300" s="721" t="n">
        <v>10006766.40418945</v>
      </c>
      <c r="BM300" s="962" t="n">
        <v>89.13169031157346</v>
      </c>
    </row>
    <row r="301" ht="15" customFormat="1" customHeight="1" s="23">
      <c r="A301" s="721" t="inlineStr">
        <is>
          <t>Oct-Dec 2015</t>
        </is>
      </c>
      <c r="B301" s="721" t="n">
        <v>31601582.66318707</v>
      </c>
      <c r="C301" s="961" t="n">
        <v>60.42495796385145</v>
      </c>
      <c r="D301" s="721" t="n">
        <v>1687993.870288365</v>
      </c>
      <c r="E301" s="961" t="n">
        <v>5.070637857441494</v>
      </c>
      <c r="F301" s="721" t="n">
        <v>33289576.53347543</v>
      </c>
      <c r="G301" s="961" t="n">
        <v>63.65254816851009</v>
      </c>
      <c r="H301" s="721" t="n">
        <v>19009314.07078839</v>
      </c>
      <c r="I301" s="962" t="n">
        <v>36.34745183148991</v>
      </c>
      <c r="J301" s="718" t="n">
        <v>30412671.43515319</v>
      </c>
      <c r="K301" s="961" t="n">
        <v>74.07432305443305</v>
      </c>
      <c r="L301" s="721" t="n">
        <v>1669129.285923507</v>
      </c>
      <c r="M301" s="961" t="n">
        <v>5.202729424183921</v>
      </c>
      <c r="N301" s="721" t="n">
        <v>32081800.7210767</v>
      </c>
      <c r="O301" s="961" t="n">
        <v>78.13972132793697</v>
      </c>
      <c r="P301" s="721" t="n">
        <v>8975167.71426712</v>
      </c>
      <c r="Q301" s="962" t="n">
        <v>21.86027867206303</v>
      </c>
      <c r="R301" s="718" t="n">
        <v>363881.8229420349</v>
      </c>
      <c r="S301" s="961" t="n">
        <v>24.91654087509491</v>
      </c>
      <c r="T301" s="721" t="n">
        <v>130157.8332930674</v>
      </c>
      <c r="U301" s="961" t="n">
        <v>26.34562461745545</v>
      </c>
      <c r="V301" s="721" t="n">
        <v>494039.6562351023</v>
      </c>
      <c r="W301" s="961" t="n">
        <v>33.82900302349168</v>
      </c>
      <c r="X301" s="721" t="n">
        <v>966362.9926163263</v>
      </c>
      <c r="Y301" s="962" t="n">
        <v>66.17099697650832</v>
      </c>
      <c r="Z301" s="718" t="n">
        <v>3597374.72468265</v>
      </c>
      <c r="AA301" s="961" t="n">
        <v>62.14013205410181</v>
      </c>
      <c r="AB301" s="721" t="n">
        <v>494765.5734717007</v>
      </c>
      <c r="AC301" s="961" t="n">
        <v>12.09063075610705</v>
      </c>
      <c r="AD301" s="721" t="n">
        <v>4092140.298154351</v>
      </c>
      <c r="AE301" s="961" t="n">
        <v>70.68658618366628</v>
      </c>
      <c r="AF301" s="721" t="n">
        <v>1696992.434216775</v>
      </c>
      <c r="AG301" s="962" t="n">
        <v>29.31341381633372</v>
      </c>
      <c r="AH301" s="718" t="n">
        <v>7122923.236156819</v>
      </c>
      <c r="AI301" s="961" t="n">
        <v>81.59285731146237</v>
      </c>
      <c r="AJ301" s="721" t="n">
        <v>380918.4914690774</v>
      </c>
      <c r="AK301" s="961" t="n">
        <v>5.076312978013654</v>
      </c>
      <c r="AL301" s="721" t="n">
        <v>7503841.727625897</v>
      </c>
      <c r="AM301" s="961" t="n">
        <v>85.95626641911173</v>
      </c>
      <c r="AN301" s="721" t="n">
        <v>1225995.014047045</v>
      </c>
      <c r="AO301" s="962" t="n">
        <v>14.04373358088827</v>
      </c>
      <c r="AP301" s="718" t="n">
        <v>10885799.41702106</v>
      </c>
      <c r="AQ301" s="961" t="n">
        <v>83.49563978186406</v>
      </c>
      <c r="AR301" s="721" t="n">
        <v>366401.4699188075</v>
      </c>
      <c r="AS301" s="961" t="n">
        <v>3.25626491741789</v>
      </c>
      <c r="AT301" s="721" t="n">
        <v>11252200.88693986</v>
      </c>
      <c r="AU301" s="961" t="n">
        <v>86.3059915048667</v>
      </c>
      <c r="AV301" s="721" t="n">
        <v>1785365.440428456</v>
      </c>
      <c r="AW301" s="962" t="n">
        <v>13.6940084951333</v>
      </c>
      <c r="AX301" s="718" t="n">
        <v>8442692.234350627</v>
      </c>
      <c r="AY301" s="961" t="n">
        <v>70.12185388917477</v>
      </c>
      <c r="AZ301" s="721" t="n">
        <v>296885.917770854</v>
      </c>
      <c r="BA301" s="961" t="n">
        <v>3.397028009856365</v>
      </c>
      <c r="BB301" s="721" t="n">
        <v>8739578.152121481</v>
      </c>
      <c r="BC301" s="961" t="n">
        <v>72.58767762996906</v>
      </c>
      <c r="BD301" s="721" t="n">
        <v>3300451.832958518</v>
      </c>
      <c r="BE301" s="962" t="n">
        <v>27.41232237003094</v>
      </c>
      <c r="BF301" s="718" t="n">
        <v>1188911.228033879</v>
      </c>
      <c r="BG301" s="961" t="n">
        <v>10.57569346388826</v>
      </c>
      <c r="BH301" s="717" t="n">
        <v>18864.5843648582</v>
      </c>
      <c r="BI301" s="963" t="n">
        <v>1.561927650081985</v>
      </c>
      <c r="BJ301" s="721" t="n">
        <v>1207775.812398737</v>
      </c>
      <c r="BK301" s="961" t="n">
        <v>10.74349914766191</v>
      </c>
      <c r="BL301" s="721" t="n">
        <v>10034146.35652127</v>
      </c>
      <c r="BM301" s="962" t="n">
        <v>89.25650085233809</v>
      </c>
    </row>
    <row r="302" ht="15" customFormat="1" customHeight="1" s="23">
      <c r="A302" s="721" t="inlineStr">
        <is>
          <t>Nov-Jan 2016</t>
        </is>
      </c>
      <c r="B302" s="721" t="n">
        <v>31603473.89014635</v>
      </c>
      <c r="C302" s="961" t="n">
        <v>60.38909371122415</v>
      </c>
      <c r="D302" s="721" t="n">
        <v>1684823.693246301</v>
      </c>
      <c r="E302" s="961" t="n">
        <v>5.061309275506027</v>
      </c>
      <c r="F302" s="721" t="n">
        <v>33288297.58339266</v>
      </c>
      <c r="G302" s="961" t="n">
        <v>63.60851750786141</v>
      </c>
      <c r="H302" s="721" t="n">
        <v>19044784.34903649</v>
      </c>
      <c r="I302" s="962" t="n">
        <v>36.39148249213859</v>
      </c>
      <c r="J302" s="718" t="n">
        <v>30416479.72040395</v>
      </c>
      <c r="K302" s="961" t="n">
        <v>74.04894354288308</v>
      </c>
      <c r="L302" s="721" t="n">
        <v>1665853.652326259</v>
      </c>
      <c r="M302" s="961" t="n">
        <v>5.192432959824004</v>
      </c>
      <c r="N302" s="721" t="n">
        <v>32082333.3727302</v>
      </c>
      <c r="O302" s="961" t="n">
        <v>78.10446555548022</v>
      </c>
      <c r="P302" s="721" t="n">
        <v>8993849.844913155</v>
      </c>
      <c r="Q302" s="962" t="n">
        <v>21.89553444451978</v>
      </c>
      <c r="R302" s="718" t="n">
        <v>360875.9000323733</v>
      </c>
      <c r="S302" s="961" t="n">
        <v>24.7395875291831</v>
      </c>
      <c r="T302" s="721" t="n">
        <v>129516.9888122109</v>
      </c>
      <c r="U302" s="961" t="n">
        <v>26.41086193508356</v>
      </c>
      <c r="V302" s="721" t="n">
        <v>490392.8888445842</v>
      </c>
      <c r="W302" s="961" t="n">
        <v>33.61853145685597</v>
      </c>
      <c r="X302" s="721" t="n">
        <v>968305.2386269427</v>
      </c>
      <c r="Y302" s="962" t="n">
        <v>66.38146854314402</v>
      </c>
      <c r="Z302" s="718" t="n">
        <v>3602229.109382375</v>
      </c>
      <c r="AA302" s="961" t="n">
        <v>62.2532091397354</v>
      </c>
      <c r="AB302" s="721" t="n">
        <v>502358.0343116139</v>
      </c>
      <c r="AC302" s="961" t="n">
        <v>12.23894186491821</v>
      </c>
      <c r="AD302" s="721" t="n">
        <v>4104587.143693988</v>
      </c>
      <c r="AE302" s="961" t="n">
        <v>70.93488896170244</v>
      </c>
      <c r="AF302" s="721" t="n">
        <v>1681827.981182071</v>
      </c>
      <c r="AG302" s="962" t="n">
        <v>29.06511103829756</v>
      </c>
      <c r="AH302" s="718" t="n">
        <v>7132484.445416476</v>
      </c>
      <c r="AI302" s="961" t="n">
        <v>81.63299083885506</v>
      </c>
      <c r="AJ302" s="721" t="n">
        <v>375167.0399569054</v>
      </c>
      <c r="AK302" s="961" t="n">
        <v>4.997129138024272</v>
      </c>
      <c r="AL302" s="721" t="n">
        <v>7507651.485373382</v>
      </c>
      <c r="AM302" s="961" t="n">
        <v>85.92686736536099</v>
      </c>
      <c r="AN302" s="721" t="n">
        <v>1229605.807448491</v>
      </c>
      <c r="AO302" s="962" t="n">
        <v>14.07313263463901</v>
      </c>
      <c r="AP302" s="718" t="n">
        <v>10877678.99498551</v>
      </c>
      <c r="AQ302" s="961" t="n">
        <v>83.44395105139351</v>
      </c>
      <c r="AR302" s="721" t="n">
        <v>362700.4824447095</v>
      </c>
      <c r="AS302" s="961" t="n">
        <v>3.226763679758172</v>
      </c>
      <c r="AT302" s="721" t="n">
        <v>11240379.47743022</v>
      </c>
      <c r="AU302" s="961" t="n">
        <v>86.22626898129244</v>
      </c>
      <c r="AV302" s="721" t="n">
        <v>1795531.284137023</v>
      </c>
      <c r="AW302" s="962" t="n">
        <v>13.77373101870756</v>
      </c>
      <c r="AX302" s="718" t="n">
        <v>8443211.270587219</v>
      </c>
      <c r="AY302" s="961" t="n">
        <v>70.02222553286927</v>
      </c>
      <c r="AZ302" s="721" t="n">
        <v>296111.1068008196</v>
      </c>
      <c r="BA302" s="961" t="n">
        <v>3.388261629608401</v>
      </c>
      <c r="BB302" s="721" t="n">
        <v>8739322.377388038</v>
      </c>
      <c r="BC302" s="961" t="n">
        <v>72.47796873752232</v>
      </c>
      <c r="BD302" s="721" t="n">
        <v>3318579.533518626</v>
      </c>
      <c r="BE302" s="962" t="n">
        <v>27.52203126247768</v>
      </c>
      <c r="BF302" s="718" t="n">
        <v>1186994.169742406</v>
      </c>
      <c r="BG302" s="961" t="n">
        <v>10.54459314076714</v>
      </c>
      <c r="BH302" s="717" t="n">
        <v>18970.04092004209</v>
      </c>
      <c r="BI302" s="963" t="n">
        <v>1.573018564922558</v>
      </c>
      <c r="BJ302" s="721" t="n">
        <v>1205964.210662448</v>
      </c>
      <c r="BK302" s="961" t="n">
        <v>10.71311238750359</v>
      </c>
      <c r="BL302" s="721" t="n">
        <v>10050934.50412334</v>
      </c>
      <c r="BM302" s="962" t="n">
        <v>89.28688761249641</v>
      </c>
    </row>
    <row r="303" ht="15" customFormat="1" customHeight="1" s="23">
      <c r="A303" s="721" t="inlineStr">
        <is>
          <t>Dec-Feb 2016</t>
        </is>
      </c>
      <c r="B303" s="721" t="n">
        <v>31618295.10066049</v>
      </c>
      <c r="C303" s="961" t="n">
        <v>60.37796725317137</v>
      </c>
      <c r="D303" s="721" t="n">
        <v>1701159.740758707</v>
      </c>
      <c r="E303" s="788" t="n">
        <v>5.105604965192907</v>
      </c>
      <c r="F303" s="721" t="n">
        <v>33319454.8414192</v>
      </c>
      <c r="G303" s="961" t="n">
        <v>63.62648418910815</v>
      </c>
      <c r="H303" s="721" t="n">
        <v>19047818.41917526</v>
      </c>
      <c r="I303" s="962" t="n">
        <v>36.37351581089185</v>
      </c>
      <c r="J303" s="718" t="n">
        <v>30450726.76064795</v>
      </c>
      <c r="K303" s="961" t="n">
        <v>74.09765628913061</v>
      </c>
      <c r="L303" s="721" t="n">
        <v>1679937.941127981</v>
      </c>
      <c r="M303" s="961" t="n">
        <v>5.22845685490947</v>
      </c>
      <c r="N303" s="721" t="n">
        <v>32130664.70177592</v>
      </c>
      <c r="O303" s="961" t="n">
        <v>78.18555426040787</v>
      </c>
      <c r="P303" s="721" t="n">
        <v>8964733.298166974</v>
      </c>
      <c r="Q303" s="962" t="n">
        <v>21.81444573959213</v>
      </c>
      <c r="R303" s="718" t="n">
        <v>367447.6195564308</v>
      </c>
      <c r="S303" s="961" t="n">
        <v>25.21957666939296</v>
      </c>
      <c r="T303" s="721" t="n">
        <v>125719.8202160768</v>
      </c>
      <c r="U303" s="961" t="n">
        <v>25.49231966207459</v>
      </c>
      <c r="V303" s="721" t="n">
        <v>493167.4397725076</v>
      </c>
      <c r="W303" s="961" t="n">
        <v>33.84829128354417</v>
      </c>
      <c r="X303" s="721" t="n">
        <v>963826.1663191182</v>
      </c>
      <c r="Y303" s="962" t="n">
        <v>66.15170871645583</v>
      </c>
      <c r="Z303" s="718" t="n">
        <v>3587881.506022124</v>
      </c>
      <c r="AA303" s="961" t="n">
        <v>62.03439054756805</v>
      </c>
      <c r="AB303" s="721" t="n">
        <v>505439.7870265222</v>
      </c>
      <c r="AC303" s="961" t="n">
        <v>12.34791385383965</v>
      </c>
      <c r="AD303" s="721" t="n">
        <v>4093321.293048646</v>
      </c>
      <c r="AE303" s="961" t="n">
        <v>70.77343309790183</v>
      </c>
      <c r="AF303" s="721" t="n">
        <v>1690376.224332347</v>
      </c>
      <c r="AG303" s="962" t="n">
        <v>29.22656690209817</v>
      </c>
      <c r="AH303" s="718" t="n">
        <v>7130476.247584773</v>
      </c>
      <c r="AI303" s="961" t="n">
        <v>81.54075398559168</v>
      </c>
      <c r="AJ303" s="721" t="n">
        <v>363564.0210934388</v>
      </c>
      <c r="AK303" s="961" t="n">
        <v>4.851375333716531</v>
      </c>
      <c r="AL303" s="721" t="n">
        <v>7494040.268678213</v>
      </c>
      <c r="AM303" s="961" t="n">
        <v>85.69830018203739</v>
      </c>
      <c r="AN303" s="721" t="n">
        <v>1250637.575292588</v>
      </c>
      <c r="AO303" s="962" t="n">
        <v>14.30169981796261</v>
      </c>
      <c r="AP303" s="718" t="n">
        <v>10901560.44914816</v>
      </c>
      <c r="AQ303" s="961" t="n">
        <v>83.63777051633345</v>
      </c>
      <c r="AR303" s="721" t="n">
        <v>371248.4149011618</v>
      </c>
      <c r="AS303" s="961" t="n">
        <v>3.293308876061303</v>
      </c>
      <c r="AT303" s="721" t="n">
        <v>11272808.86404932</v>
      </c>
      <c r="AU303" s="961" t="n">
        <v>86.48602236751518</v>
      </c>
      <c r="AV303" s="721" t="n">
        <v>1761446.331716829</v>
      </c>
      <c r="AW303" s="962" t="n">
        <v>13.51397763248482</v>
      </c>
      <c r="AX303" s="718" t="n">
        <v>8463360.938336454</v>
      </c>
      <c r="AY303" s="961" t="n">
        <v>70.08545417264884</v>
      </c>
      <c r="AZ303" s="721" t="n">
        <v>313965.8978907811</v>
      </c>
      <c r="BA303" s="961" t="n">
        <v>3.577010446904279</v>
      </c>
      <c r="BB303" s="721" t="n">
        <v>8777326.836227234</v>
      </c>
      <c r="BC303" s="961" t="n">
        <v>72.68541921120999</v>
      </c>
      <c r="BD303" s="721" t="n">
        <v>3298447.000506092</v>
      </c>
      <c r="BE303" s="962" t="n">
        <v>27.31458078879001</v>
      </c>
      <c r="BF303" s="718" t="n">
        <v>1167568.340012545</v>
      </c>
      <c r="BG303" s="961" t="n">
        <v>10.35824397461488</v>
      </c>
      <c r="BH303" s="717" t="n">
        <v>21221.79963072614</v>
      </c>
      <c r="BI303" s="963" t="n">
        <v>1.78515945943952</v>
      </c>
      <c r="BJ303" s="721" t="n">
        <v>1188790.139643272</v>
      </c>
      <c r="BK303" s="961" t="n">
        <v>10.5465161044956</v>
      </c>
      <c r="BL303" s="721" t="n">
        <v>10083085.12100828</v>
      </c>
      <c r="BM303" s="962" t="n">
        <v>89.45348389550441</v>
      </c>
    </row>
    <row r="304" ht="15" customFormat="1" customHeight="1" s="23">
      <c r="A304" s="721" t="inlineStr">
        <is>
          <t>Jan-Mar 2016</t>
        </is>
      </c>
      <c r="B304" s="721" t="n">
        <v>31635976.87864042</v>
      </c>
      <c r="C304" s="961" t="n">
        <v>60.3723142605186</v>
      </c>
      <c r="D304" s="721" t="n">
        <v>1687502.862199904</v>
      </c>
      <c r="E304" s="788" t="n">
        <v>5.064005546010695</v>
      </c>
      <c r="F304" s="721" t="n">
        <v>33323479.74084032</v>
      </c>
      <c r="G304" s="961" t="n">
        <v>63.5926495611504</v>
      </c>
      <c r="H304" s="721" t="n">
        <v>19077984.84791945</v>
      </c>
      <c r="I304" s="962" t="n">
        <v>36.4073504388496</v>
      </c>
      <c r="J304" s="718" t="n">
        <v>30461778.52128412</v>
      </c>
      <c r="K304" s="961" t="n">
        <v>74.08990735877896</v>
      </c>
      <c r="L304" s="721" t="n">
        <v>1666155.23500296</v>
      </c>
      <c r="M304" s="961" t="n">
        <v>5.186001837659141</v>
      </c>
      <c r="N304" s="721" t="n">
        <v>32127933.75628708</v>
      </c>
      <c r="O304" s="961" t="n">
        <v>78.14237221799462</v>
      </c>
      <c r="P304" s="721" t="n">
        <v>8986679.02595536</v>
      </c>
      <c r="Q304" s="962" t="n">
        <v>21.85762778200538</v>
      </c>
      <c r="R304" s="718" t="n">
        <v>369249.0056336004</v>
      </c>
      <c r="S304" s="961" t="n">
        <v>25.37289735164502</v>
      </c>
      <c r="T304" s="721" t="n">
        <v>123372.7856768782</v>
      </c>
      <c r="U304" s="961" t="n">
        <v>25.04411860236234</v>
      </c>
      <c r="V304" s="721" t="n">
        <v>492621.7913104786</v>
      </c>
      <c r="W304" s="961" t="n">
        <v>33.8504422582171</v>
      </c>
      <c r="X304" s="721" t="n">
        <v>962667.2934012464</v>
      </c>
      <c r="Y304" s="962" t="n">
        <v>66.1495577417829</v>
      </c>
      <c r="Z304" s="718" t="n">
        <v>3583184.483912082</v>
      </c>
      <c r="AA304" s="961" t="n">
        <v>61.98230299649645</v>
      </c>
      <c r="AB304" s="721" t="n">
        <v>503478.6251565329</v>
      </c>
      <c r="AC304" s="961" t="n">
        <v>12.32004233574516</v>
      </c>
      <c r="AD304" s="721" t="n">
        <v>4086663.109068615</v>
      </c>
      <c r="AE304" s="961" t="n">
        <v>70.69152933882546</v>
      </c>
      <c r="AF304" s="721" t="n">
        <v>1694316.800817311</v>
      </c>
      <c r="AG304" s="962" t="n">
        <v>29.30847066117454</v>
      </c>
      <c r="AH304" s="718" t="n">
        <v>7138787.79068701</v>
      </c>
      <c r="AI304" s="961" t="n">
        <v>81.56658515936792</v>
      </c>
      <c r="AJ304" s="721" t="n">
        <v>350818.3071474591</v>
      </c>
      <c r="AK304" s="961" t="n">
        <v>4.684068862431818</v>
      </c>
      <c r="AL304" s="721" t="n">
        <v>7489606.097834468</v>
      </c>
      <c r="AM304" s="961" t="n">
        <v>85.57497596245896</v>
      </c>
      <c r="AN304" s="721" t="n">
        <v>1262492.297285264</v>
      </c>
      <c r="AO304" s="962" t="n">
        <v>14.42502403754104</v>
      </c>
      <c r="AP304" s="718" t="n">
        <v>10908317.39972477</v>
      </c>
      <c r="AQ304" s="961" t="n">
        <v>83.70024177405048</v>
      </c>
      <c r="AR304" s="721" t="n">
        <v>362799.3391946538</v>
      </c>
      <c r="AS304" s="961" t="n">
        <v>3.218841110410108</v>
      </c>
      <c r="AT304" s="721" t="n">
        <v>11271116.73891943</v>
      </c>
      <c r="AU304" s="961" t="n">
        <v>86.48402512883486</v>
      </c>
      <c r="AV304" s="721" t="n">
        <v>1761482.89104564</v>
      </c>
      <c r="AW304" s="962" t="n">
        <v>13.51597487116514</v>
      </c>
      <c r="AX304" s="718" t="n">
        <v>8462239.841326654</v>
      </c>
      <c r="AY304" s="961" t="n">
        <v>69.97261212598444</v>
      </c>
      <c r="AZ304" s="721" t="n">
        <v>325686.1778274357</v>
      </c>
      <c r="BA304" s="961" t="n">
        <v>3.706064173931059</v>
      </c>
      <c r="BB304" s="721" t="n">
        <v>8787926.01915409</v>
      </c>
      <c r="BC304" s="961" t="n">
        <v>72.66564766069233</v>
      </c>
      <c r="BD304" s="721" t="n">
        <v>3305719.743405899</v>
      </c>
      <c r="BE304" s="962" t="n">
        <v>27.33435233930767</v>
      </c>
      <c r="BF304" s="718" t="n">
        <v>1174198.357356295</v>
      </c>
      <c r="BG304" s="961" t="n">
        <v>10.40324066874238</v>
      </c>
      <c r="BH304" s="717" t="n">
        <v>21347.62719694493</v>
      </c>
      <c r="BI304" s="963" t="n">
        <v>1.785596495054288</v>
      </c>
      <c r="BJ304" s="721" t="n">
        <v>1195545.98455324</v>
      </c>
      <c r="BK304" s="961" t="n">
        <v>10.59237779539995</v>
      </c>
      <c r="BL304" s="721" t="n">
        <v>10091305.82196409</v>
      </c>
      <c r="BM304" s="962" t="n">
        <v>89.40762220460005</v>
      </c>
    </row>
    <row r="305" ht="15" customFormat="1" customHeight="1" s="23">
      <c r="A305" s="721" t="inlineStr">
        <is>
          <t>Feb-Apr 2016</t>
        </is>
      </c>
      <c r="B305" s="721" t="n">
        <v>31667963.65916465</v>
      </c>
      <c r="C305" s="961" t="n">
        <v>60.3939496996793</v>
      </c>
      <c r="D305" s="721" t="n">
        <v>1666943.23324425</v>
      </c>
      <c r="E305" s="961" t="n">
        <v>5.000593637847687</v>
      </c>
      <c r="F305" s="721" t="n">
        <v>33334906.8924089</v>
      </c>
      <c r="G305" s="961" t="n">
        <v>63.57297588728955</v>
      </c>
      <c r="H305" s="721" t="n">
        <v>19100749.02451619</v>
      </c>
      <c r="I305" s="962" t="n">
        <v>36.42702411271045</v>
      </c>
      <c r="J305" s="718" t="n">
        <v>30498405.53458418</v>
      </c>
      <c r="K305" s="961" t="n">
        <v>74.14434138600392</v>
      </c>
      <c r="L305" s="721" t="n">
        <v>1644359.742120654</v>
      </c>
      <c r="M305" s="961" t="n">
        <v>5.115800485630239</v>
      </c>
      <c r="N305" s="721" t="n">
        <v>32142765.27670484</v>
      </c>
      <c r="O305" s="961" t="n">
        <v>78.14192643821072</v>
      </c>
      <c r="P305" s="721" t="n">
        <v>8991062.287837144</v>
      </c>
      <c r="Q305" s="962" t="n">
        <v>21.85807356178928</v>
      </c>
      <c r="R305" s="718" t="n">
        <v>355240.0112600079</v>
      </c>
      <c r="S305" s="961" t="n">
        <v>24.43889541904236</v>
      </c>
      <c r="T305" s="721" t="n">
        <v>129318.9029128024</v>
      </c>
      <c r="U305" s="961" t="n">
        <v>26.68796283183902</v>
      </c>
      <c r="V305" s="721" t="n">
        <v>484558.9141728103</v>
      </c>
      <c r="W305" s="961" t="n">
        <v>33.33544716945342</v>
      </c>
      <c r="X305" s="721" t="n">
        <v>969025.6491590135</v>
      </c>
      <c r="Y305" s="962" t="n">
        <v>66.66455283054658</v>
      </c>
      <c r="Z305" s="718" t="n">
        <v>3571653.789188438</v>
      </c>
      <c r="AA305" s="961" t="n">
        <v>61.81190126503259</v>
      </c>
      <c r="AB305" s="721" t="n">
        <v>486100.1001132878</v>
      </c>
      <c r="AC305" s="961" t="n">
        <v>11.97953629950036</v>
      </c>
      <c r="AD305" s="721" t="n">
        <v>4057753.889301726</v>
      </c>
      <c r="AE305" s="961" t="n">
        <v>70.22446675054465</v>
      </c>
      <c r="AF305" s="721" t="n">
        <v>1720508.413089134</v>
      </c>
      <c r="AG305" s="962" t="n">
        <v>29.77553324945535</v>
      </c>
      <c r="AH305" s="718" t="n">
        <v>7173678.986754769</v>
      </c>
      <c r="AI305" s="961" t="n">
        <v>81.89580992698895</v>
      </c>
      <c r="AJ305" s="721" t="n">
        <v>347772.1865980223</v>
      </c>
      <c r="AK305" s="961" t="n">
        <v>4.623737874283082</v>
      </c>
      <c r="AL305" s="721" t="n">
        <v>7521451.173352792</v>
      </c>
      <c r="AM305" s="961" t="n">
        <v>85.86603008098685</v>
      </c>
      <c r="AN305" s="721" t="n">
        <v>1238067.77291587</v>
      </c>
      <c r="AO305" s="962" t="n">
        <v>14.13396991901315</v>
      </c>
      <c r="AP305" s="718" t="n">
        <v>10883429.03324614</v>
      </c>
      <c r="AQ305" s="961" t="n">
        <v>83.51988144263727</v>
      </c>
      <c r="AR305" s="721" t="n">
        <v>359127.6725626717</v>
      </c>
      <c r="AS305" s="961" t="n">
        <v>3.194359450080581</v>
      </c>
      <c r="AT305" s="721" t="n">
        <v>11242556.70580881</v>
      </c>
      <c r="AU305" s="961" t="n">
        <v>86.27584195320608</v>
      </c>
      <c r="AV305" s="721" t="n">
        <v>1788387.358355174</v>
      </c>
      <c r="AW305" s="962" t="n">
        <v>13.72415804679392</v>
      </c>
      <c r="AX305" s="718" t="n">
        <v>8514403.714134835</v>
      </c>
      <c r="AY305" s="961" t="n">
        <v>70.30005597315869</v>
      </c>
      <c r="AZ305" s="721" t="n">
        <v>322040.8799338697</v>
      </c>
      <c r="BA305" s="961" t="n">
        <v>3.64446216468141</v>
      </c>
      <c r="BB305" s="721" t="n">
        <v>8836444.594068702</v>
      </c>
      <c r="BC305" s="961" t="n">
        <v>72.95901984721273</v>
      </c>
      <c r="BD305" s="721" t="n">
        <v>3275073.094317953</v>
      </c>
      <c r="BE305" s="962" t="n">
        <v>27.04098015278727</v>
      </c>
      <c r="BF305" s="718" t="n">
        <v>1169558.124580466</v>
      </c>
      <c r="BG305" s="961" t="n">
        <v>10.34839751688365</v>
      </c>
      <c r="BH305" s="717" t="n">
        <v>22583.4911235956</v>
      </c>
      <c r="BI305" s="963" t="n">
        <v>1.894363121470105</v>
      </c>
      <c r="BJ305" s="721" t="n">
        <v>1192141.615704061</v>
      </c>
      <c r="BK305" s="961" t="n">
        <v>10.5482190892829</v>
      </c>
      <c r="BL305" s="721" t="n">
        <v>10109686.73667904</v>
      </c>
      <c r="BM305" s="962" t="n">
        <v>89.4517809107171</v>
      </c>
    </row>
    <row r="306" ht="15" customFormat="1" customHeight="1" s="23">
      <c r="A306" s="721" t="inlineStr">
        <is>
          <t>Mar-May 2016</t>
        </is>
      </c>
      <c r="B306" s="721" t="n">
        <v>31777151.30640417</v>
      </c>
      <c r="C306" s="961" t="n">
        <v>60.56269071638577</v>
      </c>
      <c r="D306" s="721" t="n">
        <v>1648886.512401661</v>
      </c>
      <c r="E306" s="961" t="n">
        <v>4.932940366249394</v>
      </c>
      <c r="F306" s="721" t="n">
        <v>33426037.81880583</v>
      </c>
      <c r="G306" s="961" t="n">
        <v>63.70523181184503</v>
      </c>
      <c r="H306" s="721" t="n">
        <v>19043809.42628458</v>
      </c>
      <c r="I306" s="962" t="n">
        <v>36.29476818815497</v>
      </c>
      <c r="J306" s="718" t="n">
        <v>30579651.39302709</v>
      </c>
      <c r="K306" s="961" t="n">
        <v>74.30714632298397</v>
      </c>
      <c r="L306" s="721" t="n">
        <v>1627126.962176963</v>
      </c>
      <c r="M306" s="961" t="n">
        <v>5.052125811006637</v>
      </c>
      <c r="N306" s="721" t="n">
        <v>32206778.35520405</v>
      </c>
      <c r="O306" s="961" t="n">
        <v>78.26098999865536</v>
      </c>
      <c r="P306" s="721" t="n">
        <v>8946263.99163748</v>
      </c>
      <c r="Q306" s="962" t="n">
        <v>21.73901000134464</v>
      </c>
      <c r="R306" s="718" t="n">
        <v>352701.5551081039</v>
      </c>
      <c r="S306" s="961" t="n">
        <v>24.29274767314304</v>
      </c>
      <c r="T306" s="721" t="n">
        <v>135546.7425096582</v>
      </c>
      <c r="U306" s="961" t="n">
        <v>27.76184641523819</v>
      </c>
      <c r="V306" s="721" t="n">
        <v>488248.2976177621</v>
      </c>
      <c r="W306" s="961" t="n">
        <v>33.62869407319327</v>
      </c>
      <c r="X306" s="721" t="n">
        <v>963631.7443341604</v>
      </c>
      <c r="Y306" s="962" t="n">
        <v>66.37130592680673</v>
      </c>
      <c r="Z306" s="718" t="n">
        <v>3587380.209703303</v>
      </c>
      <c r="AA306" s="961" t="n">
        <v>62.11327933924037</v>
      </c>
      <c r="AB306" s="721" t="n">
        <v>475930.7009103006</v>
      </c>
      <c r="AC306" s="961" t="n">
        <v>11.71287925979629</v>
      </c>
      <c r="AD306" s="721" t="n">
        <v>4063310.910613603</v>
      </c>
      <c r="AE306" s="961" t="n">
        <v>70.35372636289357</v>
      </c>
      <c r="AF306" s="721" t="n">
        <v>1712233.784282191</v>
      </c>
      <c r="AG306" s="962" t="n">
        <v>29.64627363710643</v>
      </c>
      <c r="AH306" s="718" t="n">
        <v>7182020.876483066</v>
      </c>
      <c r="AI306" s="961" t="n">
        <v>81.921642992958</v>
      </c>
      <c r="AJ306" s="721" t="n">
        <v>346244.1601958033</v>
      </c>
      <c r="AK306" s="961" t="n">
        <v>4.599255718400565</v>
      </c>
      <c r="AL306" s="721" t="n">
        <v>7528265.036678869</v>
      </c>
      <c r="AM306" s="961" t="n">
        <v>85.87107323937174</v>
      </c>
      <c r="AN306" s="721" t="n">
        <v>1238674.460738722</v>
      </c>
      <c r="AO306" s="962" t="n">
        <v>14.12892676062826</v>
      </c>
      <c r="AP306" s="718" t="n">
        <v>10904466.69720276</v>
      </c>
      <c r="AQ306" s="961" t="n">
        <v>83.69195830281053</v>
      </c>
      <c r="AR306" s="721" t="n">
        <v>362462.2189356594</v>
      </c>
      <c r="AS306" s="961" t="n">
        <v>3.217045404595382</v>
      </c>
      <c r="AT306" s="721" t="n">
        <v>11266928.91613842</v>
      </c>
      <c r="AU306" s="961" t="n">
        <v>86.4738616967004</v>
      </c>
      <c r="AV306" s="721" t="n">
        <v>1762359.582224473</v>
      </c>
      <c r="AW306" s="962" t="n">
        <v>13.5261383032996</v>
      </c>
      <c r="AX306" s="718" t="n">
        <v>8553082.054529849</v>
      </c>
      <c r="AY306" s="961" t="n">
        <v>70.51535424756473</v>
      </c>
      <c r="AZ306" s="721" t="n">
        <v>306943.1396255412</v>
      </c>
      <c r="BA306" s="961" t="n">
        <v>3.464359670534791</v>
      </c>
      <c r="BB306" s="721" t="n">
        <v>8860025.194155389</v>
      </c>
      <c r="BC306" s="961" t="n">
        <v>73.04592791522779</v>
      </c>
      <c r="BD306" s="721" t="n">
        <v>3269364.420057932</v>
      </c>
      <c r="BE306" s="962" t="n">
        <v>26.95407208477221</v>
      </c>
      <c r="BF306" s="718" t="n">
        <v>1197499.913377075</v>
      </c>
      <c r="BG306" s="961" t="n">
        <v>10.58160783139747</v>
      </c>
      <c r="BH306" s="717" t="n">
        <v>21759.55022469883</v>
      </c>
      <c r="BI306" s="963" t="n">
        <v>1.784652969632867</v>
      </c>
      <c r="BJ306" s="721" t="n">
        <v>1219259.463601774</v>
      </c>
      <c r="BK306" s="961" t="n">
        <v>10.77388427709343</v>
      </c>
      <c r="BL306" s="721" t="n">
        <v>10097545.4346471</v>
      </c>
      <c r="BM306" s="962" t="n">
        <v>89.22611572290657</v>
      </c>
    </row>
    <row r="307" ht="15" customFormat="1" customHeight="1" s="23">
      <c r="A307" s="721" t="inlineStr">
        <is>
          <t>Apr-Jun 2016</t>
        </is>
      </c>
      <c r="B307" s="721" t="n">
        <v>31812732.85511159</v>
      </c>
      <c r="C307" s="961" t="n">
        <v>60.59102065210698</v>
      </c>
      <c r="D307" s="721" t="n">
        <v>1644634.505211288</v>
      </c>
      <c r="E307" s="961" t="n">
        <v>4.915612419528445</v>
      </c>
      <c r="F307" s="721" t="n">
        <v>33457367.36032288</v>
      </c>
      <c r="G307" s="961" t="n">
        <v>63.72341684467153</v>
      </c>
      <c r="H307" s="721" t="n">
        <v>19046671.21293285</v>
      </c>
      <c r="I307" s="962" t="n">
        <v>36.27658315532847</v>
      </c>
      <c r="J307" s="718" t="n">
        <v>30617830.93657391</v>
      </c>
      <c r="K307" s="961" t="n">
        <v>74.36519897497456</v>
      </c>
      <c r="L307" s="721" t="n">
        <v>1626593.108881035</v>
      </c>
      <c r="M307" s="961" t="n">
        <v>5.044571757858129</v>
      </c>
      <c r="N307" s="721" t="n">
        <v>32244424.04545494</v>
      </c>
      <c r="O307" s="961" t="n">
        <v>78.31590078804022</v>
      </c>
      <c r="P307" s="721" t="n">
        <v>8927833.083686128</v>
      </c>
      <c r="Q307" s="962" t="n">
        <v>21.68409921195978</v>
      </c>
      <c r="R307" s="718" t="n">
        <v>353583.103015855</v>
      </c>
      <c r="S307" s="961" t="n">
        <v>24.38209016770496</v>
      </c>
      <c r="T307" s="721" t="n">
        <v>139660.5622540834</v>
      </c>
      <c r="U307" s="961" t="n">
        <v>28.31471990170438</v>
      </c>
      <c r="V307" s="721" t="n">
        <v>493243.6652699384</v>
      </c>
      <c r="W307" s="961" t="n">
        <v>34.01268731080074</v>
      </c>
      <c r="X307" s="721" t="n">
        <v>956931.8553020827</v>
      </c>
      <c r="Y307" s="962" t="n">
        <v>65.98731268919926</v>
      </c>
      <c r="Z307" s="718" t="n">
        <v>3582591.5386176</v>
      </c>
      <c r="AA307" s="961" t="n">
        <v>62.05956777116456</v>
      </c>
      <c r="AB307" s="721" t="n">
        <v>479082.2993113579</v>
      </c>
      <c r="AC307" s="961" t="n">
        <v>11.79519376562352</v>
      </c>
      <c r="AD307" s="721" t="n">
        <v>4061673.837928958</v>
      </c>
      <c r="AE307" s="961" t="n">
        <v>70.35848772941104</v>
      </c>
      <c r="AF307" s="721" t="n">
        <v>1711153.249471771</v>
      </c>
      <c r="AG307" s="962" t="n">
        <v>29.64151227058896</v>
      </c>
      <c r="AH307" s="718" t="n">
        <v>7199819.63676553</v>
      </c>
      <c r="AI307" s="961" t="n">
        <v>82.05521082921338</v>
      </c>
      <c r="AJ307" s="721" t="n">
        <v>339748.7724082981</v>
      </c>
      <c r="AK307" s="961" t="n">
        <v>4.506209824887405</v>
      </c>
      <c r="AL307" s="721" t="n">
        <v>7539568.409173829</v>
      </c>
      <c r="AM307" s="961" t="n">
        <v>85.92727409682233</v>
      </c>
      <c r="AN307" s="721" t="n">
        <v>1234791.639392695</v>
      </c>
      <c r="AO307" s="962" t="n">
        <v>14.07272590317767</v>
      </c>
      <c r="AP307" s="718" t="n">
        <v>10903857.37291298</v>
      </c>
      <c r="AQ307" s="961" t="n">
        <v>83.69791680006141</v>
      </c>
      <c r="AR307" s="721" t="n">
        <v>370276.8411777094</v>
      </c>
      <c r="AS307" s="961" t="n">
        <v>3.284304001942146</v>
      </c>
      <c r="AT307" s="721" t="n">
        <v>11274134.21409069</v>
      </c>
      <c r="AU307" s="961" t="n">
        <v>86.54015869538088</v>
      </c>
      <c r="AV307" s="721" t="n">
        <v>1753498.718471117</v>
      </c>
      <c r="AW307" s="962" t="n">
        <v>13.45984130461912</v>
      </c>
      <c r="AX307" s="718" t="n">
        <v>8577979.285261935</v>
      </c>
      <c r="AY307" s="961" t="n">
        <v>70.61656865612939</v>
      </c>
      <c r="AZ307" s="721" t="n">
        <v>297824.6337295865</v>
      </c>
      <c r="BA307" s="961" t="n">
        <v>3.355466574608891</v>
      </c>
      <c r="BB307" s="721" t="n">
        <v>8875803.918991521</v>
      </c>
      <c r="BC307" s="961" t="n">
        <v>73.0683528113309</v>
      </c>
      <c r="BD307" s="721" t="n">
        <v>3271457.621048462</v>
      </c>
      <c r="BE307" s="962" t="n">
        <v>26.9316471886691</v>
      </c>
      <c r="BF307" s="718" t="n">
        <v>1194901.91853768</v>
      </c>
      <c r="BG307" s="961" t="n">
        <v>10.54469612241129</v>
      </c>
      <c r="BH307" s="717" t="n">
        <v>18041.39633025239</v>
      </c>
      <c r="BI307" s="963" t="n">
        <v>1.487406386523246</v>
      </c>
      <c r="BJ307" s="721" t="n">
        <v>1212943.314867932</v>
      </c>
      <c r="BK307" s="961" t="n">
        <v>10.70390671449011</v>
      </c>
      <c r="BL307" s="721" t="n">
        <v>10118838.12924672</v>
      </c>
      <c r="BM307" s="962" t="n">
        <v>89.2960932855099</v>
      </c>
    </row>
    <row r="308" ht="15" customFormat="1" customHeight="1" s="23">
      <c r="A308" s="721" t="inlineStr">
        <is>
          <t>May-Jul 2016</t>
        </is>
      </c>
      <c r="B308" s="721" t="n">
        <v>31845394.25038125</v>
      </c>
      <c r="C308" s="961" t="n">
        <v>60.61375556453589</v>
      </c>
      <c r="D308" s="721" t="n">
        <v>1636680.908537145</v>
      </c>
      <c r="E308" s="961" t="n">
        <v>4.888230197109493</v>
      </c>
      <c r="F308" s="721" t="n">
        <v>33482075.1589184</v>
      </c>
      <c r="G308" s="961" t="n">
        <v>63.72897454242703</v>
      </c>
      <c r="H308" s="721" t="n">
        <v>19056154.74250264</v>
      </c>
      <c r="I308" s="962" t="n">
        <v>36.27102545757297</v>
      </c>
      <c r="J308" s="718" t="n">
        <v>30667118.24737534</v>
      </c>
      <c r="K308" s="961" t="n">
        <v>74.45016364869883</v>
      </c>
      <c r="L308" s="721" t="n">
        <v>1619314.210914981</v>
      </c>
      <c r="M308" s="961" t="n">
        <v>5.015463424170244</v>
      </c>
      <c r="N308" s="721" t="n">
        <v>32286432.45829032</v>
      </c>
      <c r="O308" s="961" t="n">
        <v>78.38135167324045</v>
      </c>
      <c r="P308" s="721" t="n">
        <v>8905039.453150285</v>
      </c>
      <c r="Q308" s="962" t="n">
        <v>21.61864832675955</v>
      </c>
      <c r="R308" s="718" t="n">
        <v>348620.0724924081</v>
      </c>
      <c r="S308" s="961" t="n">
        <v>24.06814307548096</v>
      </c>
      <c r="T308" s="721" t="n">
        <v>139192.0527492125</v>
      </c>
      <c r="U308" s="961" t="n">
        <v>28.53394689200655</v>
      </c>
      <c r="V308" s="721" t="n">
        <v>487812.1252416206</v>
      </c>
      <c r="W308" s="961" t="n">
        <v>33.677728136338</v>
      </c>
      <c r="X308" s="721" t="n">
        <v>960658.8739504991</v>
      </c>
      <c r="Y308" s="962" t="n">
        <v>66.322271863662</v>
      </c>
      <c r="Z308" s="718" t="n">
        <v>3573044.868428609</v>
      </c>
      <c r="AA308" s="961" t="n">
        <v>61.92334618384098</v>
      </c>
      <c r="AB308" s="721" t="n">
        <v>484128.7858161497</v>
      </c>
      <c r="AC308" s="961" t="n">
        <v>11.93266118421224</v>
      </c>
      <c r="AD308" s="721" t="n">
        <v>4057173.654244759</v>
      </c>
      <c r="AE308" s="961" t="n">
        <v>70.31363388119097</v>
      </c>
      <c r="AF308" s="721" t="n">
        <v>1712935.825660903</v>
      </c>
      <c r="AG308" s="962" t="n">
        <v>29.68636611880903</v>
      </c>
      <c r="AH308" s="718" t="n">
        <v>7219292.375282031</v>
      </c>
      <c r="AI308" s="961" t="n">
        <v>82.20761488297657</v>
      </c>
      <c r="AJ308" s="721" t="n">
        <v>328013.7130407657</v>
      </c>
      <c r="AK308" s="961" t="n">
        <v>4.346103221496064</v>
      </c>
      <c r="AL308" s="721" t="n">
        <v>7547306.088322798</v>
      </c>
      <c r="AM308" s="961" t="n">
        <v>85.9427766684053</v>
      </c>
      <c r="AN308" s="721" t="n">
        <v>1234474.511392656</v>
      </c>
      <c r="AO308" s="962" t="n">
        <v>14.0572233315947</v>
      </c>
      <c r="AP308" s="718" t="n">
        <v>10926973.81118714</v>
      </c>
      <c r="AQ308" s="961" t="n">
        <v>83.88601871111987</v>
      </c>
      <c r="AR308" s="721" t="n">
        <v>366614.7968291211</v>
      </c>
      <c r="AS308" s="961" t="n">
        <v>3.246220573050586</v>
      </c>
      <c r="AT308" s="721" t="n">
        <v>11293588.60801626</v>
      </c>
      <c r="AU308" s="961" t="n">
        <v>86.70050845347606</v>
      </c>
      <c r="AV308" s="721" t="n">
        <v>1732388.758744464</v>
      </c>
      <c r="AW308" s="962" t="n">
        <v>13.29949154652394</v>
      </c>
      <c r="AX308" s="718" t="n">
        <v>8599187.11998515</v>
      </c>
      <c r="AY308" s="961" t="n">
        <v>70.68715804979082</v>
      </c>
      <c r="AZ308" s="721" t="n">
        <v>301364.8624797318</v>
      </c>
      <c r="BA308" s="961" t="n">
        <v>3.385912054369835</v>
      </c>
      <c r="BB308" s="721" t="n">
        <v>8900551.982464882</v>
      </c>
      <c r="BC308" s="961" t="n">
        <v>73.16444170085236</v>
      </c>
      <c r="BD308" s="721" t="n">
        <v>3264581.483401763</v>
      </c>
      <c r="BE308" s="962" t="n">
        <v>26.83555829914764</v>
      </c>
      <c r="BF308" s="718" t="n">
        <v>1178276.003005912</v>
      </c>
      <c r="BG308" s="961" t="n">
        <v>10.38425252434546</v>
      </c>
      <c r="BH308" s="717" t="n">
        <v>17366.69762216457</v>
      </c>
      <c r="BI308" s="963" t="n">
        <v>1.452498945800595</v>
      </c>
      <c r="BJ308" s="721" t="n">
        <v>1195642.700628076</v>
      </c>
      <c r="BK308" s="961" t="n">
        <v>10.53730679445062</v>
      </c>
      <c r="BL308" s="721" t="n">
        <v>10151115.28935235</v>
      </c>
      <c r="BM308" s="962" t="n">
        <v>89.46269320554937</v>
      </c>
    </row>
    <row r="309" ht="15" customFormat="1" customHeight="1" s="23">
      <c r="A309" s="721" t="inlineStr">
        <is>
          <t>Jun-Aug 2016</t>
        </is>
      </c>
      <c r="B309" s="721" t="n">
        <v>31877895.51738498</v>
      </c>
      <c r="C309" s="961" t="n">
        <v>60.6488298452993</v>
      </c>
      <c r="D309" s="721" t="n">
        <v>1669901.806299515</v>
      </c>
      <c r="E309" s="961" t="n">
        <v>4.977679429106892</v>
      </c>
      <c r="F309" s="721" t="n">
        <v>33547797.32368449</v>
      </c>
      <c r="G309" s="961" t="n">
        <v>63.82587741587636</v>
      </c>
      <c r="H309" s="721" t="n">
        <v>19013638.07201546</v>
      </c>
      <c r="I309" s="962" t="n">
        <v>36.17412258412364</v>
      </c>
      <c r="J309" s="718" t="n">
        <v>30666417.35899979</v>
      </c>
      <c r="K309" s="961" t="n">
        <v>74.42991378029483</v>
      </c>
      <c r="L309" s="721" t="n">
        <v>1654767.641374273</v>
      </c>
      <c r="M309" s="961" t="n">
        <v>5.119761671346897</v>
      </c>
      <c r="N309" s="721" t="n">
        <v>32321185.00037406</v>
      </c>
      <c r="O309" s="961" t="n">
        <v>78.44617076369374</v>
      </c>
      <c r="P309" s="721" t="n">
        <v>8880552.045193586</v>
      </c>
      <c r="Q309" s="962" t="n">
        <v>21.55382923630626</v>
      </c>
      <c r="R309" s="718" t="n">
        <v>348529.3172311976</v>
      </c>
      <c r="S309" s="961" t="n">
        <v>24.1068551238682</v>
      </c>
      <c r="T309" s="721" t="n">
        <v>136623.9683612015</v>
      </c>
      <c r="U309" s="961" t="n">
        <v>28.16099002491059</v>
      </c>
      <c r="V309" s="721" t="n">
        <v>485153.2855923992</v>
      </c>
      <c r="W309" s="961" t="n">
        <v>33.55677525654571</v>
      </c>
      <c r="X309" s="721" t="n">
        <v>960615.2123736364</v>
      </c>
      <c r="Y309" s="962" t="n">
        <v>66.44322474345429</v>
      </c>
      <c r="Z309" s="718" t="n">
        <v>3571298.129608043</v>
      </c>
      <c r="AA309" s="961" t="n">
        <v>61.95317693631389</v>
      </c>
      <c r="AB309" s="721" t="n">
        <v>492085.121639614</v>
      </c>
      <c r="AC309" s="961" t="n">
        <v>12.1102315782918</v>
      </c>
      <c r="AD309" s="721" t="n">
        <v>4063383.251247657</v>
      </c>
      <c r="AE309" s="961" t="n">
        <v>70.48963496985601</v>
      </c>
      <c r="AF309" s="721" t="n">
        <v>1701128.443252265</v>
      </c>
      <c r="AG309" s="962" t="n">
        <v>29.51036503014399</v>
      </c>
      <c r="AH309" s="718" t="n">
        <v>7197834.252973722</v>
      </c>
      <c r="AI309" s="961" t="n">
        <v>81.92480801693272</v>
      </c>
      <c r="AJ309" s="721" t="n">
        <v>346609.2390338291</v>
      </c>
      <c r="AK309" s="961" t="n">
        <v>4.594232025211942</v>
      </c>
      <c r="AL309" s="721" t="n">
        <v>7544443.492007552</v>
      </c>
      <c r="AM309" s="961" t="n">
        <v>85.86986904039405</v>
      </c>
      <c r="AN309" s="721" t="n">
        <v>1241459.615004954</v>
      </c>
      <c r="AO309" s="962" t="n">
        <v>14.13013095960595</v>
      </c>
      <c r="AP309" s="718" t="n">
        <v>10937626.67512606</v>
      </c>
      <c r="AQ309" s="961" t="n">
        <v>83.99512775023446</v>
      </c>
      <c r="AR309" s="721" t="n">
        <v>374609.8774776503</v>
      </c>
      <c r="AS309" s="961" t="n">
        <v>3.311545650019377</v>
      </c>
      <c r="AT309" s="721" t="n">
        <v>11312236.55260371</v>
      </c>
      <c r="AU309" s="961" t="n">
        <v>86.87193141613324</v>
      </c>
      <c r="AV309" s="721" t="n">
        <v>1709502.884057279</v>
      </c>
      <c r="AW309" s="962" t="n">
        <v>13.12806858386676</v>
      </c>
      <c r="AX309" s="718" t="n">
        <v>8611128.984060766</v>
      </c>
      <c r="AY309" s="961" t="n">
        <v>70.67679107188313</v>
      </c>
      <c r="AZ309" s="721" t="n">
        <v>304839.4348619786</v>
      </c>
      <c r="BA309" s="961" t="n">
        <v>3.419027754909996</v>
      </c>
      <c r="BB309" s="721" t="n">
        <v>8915968.418922745</v>
      </c>
      <c r="BC309" s="961" t="n">
        <v>73.17879436182234</v>
      </c>
      <c r="BD309" s="721" t="n">
        <v>3267845.890505452</v>
      </c>
      <c r="BE309" s="962" t="n">
        <v>26.82120563817766</v>
      </c>
      <c r="BF309" s="718" t="n">
        <v>1211478.158385188</v>
      </c>
      <c r="BG309" s="961" t="n">
        <v>10.66470359550594</v>
      </c>
      <c r="BH309" s="717" t="n">
        <v>15134.16492524193</v>
      </c>
      <c r="BI309" s="963" t="n">
        <v>1.233818105169304</v>
      </c>
      <c r="BJ309" s="721" t="n">
        <v>1226612.32331043</v>
      </c>
      <c r="BK309" s="961" t="n">
        <v>10.79793041596166</v>
      </c>
      <c r="BL309" s="721" t="n">
        <v>10133086.02682187</v>
      </c>
      <c r="BM309" s="962" t="n">
        <v>89.20206958403834</v>
      </c>
    </row>
    <row r="310" ht="15" customFormat="1" customHeight="1" s="23">
      <c r="A310" s="721" t="inlineStr">
        <is>
          <t>Jul-Sep 2016</t>
        </is>
      </c>
      <c r="B310" s="721" t="n">
        <v>31878146.14799663</v>
      </c>
      <c r="C310" s="961" t="n">
        <v>60.62254226418364</v>
      </c>
      <c r="D310" s="721" t="n">
        <v>1619275.295156658</v>
      </c>
      <c r="E310" s="961" t="n">
        <v>4.834029681671604</v>
      </c>
      <c r="F310" s="721" t="n">
        <v>33497421.44315328</v>
      </c>
      <c r="G310" s="961" t="n">
        <v>63.7019115776389</v>
      </c>
      <c r="H310" s="721" t="n">
        <v>19087219.44682557</v>
      </c>
      <c r="I310" s="962" t="n">
        <v>36.2980884223611</v>
      </c>
      <c r="J310" s="718" t="n">
        <v>30657531.57590196</v>
      </c>
      <c r="K310" s="961" t="n">
        <v>74.38981353593891</v>
      </c>
      <c r="L310" s="721" t="n">
        <v>1602631.62977944</v>
      </c>
      <c r="M310" s="961" t="n">
        <v>4.967834848080365</v>
      </c>
      <c r="N310" s="721" t="n">
        <v>32260163.20568139</v>
      </c>
      <c r="O310" s="961" t="n">
        <v>78.27856328119894</v>
      </c>
      <c r="P310" s="721" t="n">
        <v>8951838.974013289</v>
      </c>
      <c r="Q310" s="962" t="n">
        <v>21.72143671880106</v>
      </c>
      <c r="R310" s="718" t="n">
        <v>340178.1013844833</v>
      </c>
      <c r="S310" s="961" t="n">
        <v>23.57328785744962</v>
      </c>
      <c r="T310" s="721" t="n">
        <v>120412.4578820722</v>
      </c>
      <c r="U310" s="961" t="n">
        <v>26.1430581803103</v>
      </c>
      <c r="V310" s="721" t="n">
        <v>460590.5592665555</v>
      </c>
      <c r="W310" s="961" t="n">
        <v>31.9174979042595</v>
      </c>
      <c r="X310" s="721" t="n">
        <v>982475.437473396</v>
      </c>
      <c r="Y310" s="962" t="n">
        <v>68.08250209574049</v>
      </c>
      <c r="Z310" s="718" t="n">
        <v>3569559.670915302</v>
      </c>
      <c r="AA310" s="961" t="n">
        <v>61.98320946035392</v>
      </c>
      <c r="AB310" s="721" t="n">
        <v>477231.8882944553</v>
      </c>
      <c r="AC310" s="961" t="n">
        <v>11.79284579677357</v>
      </c>
      <c r="AD310" s="721" t="n">
        <v>4046791.559209757</v>
      </c>
      <c r="AE310" s="961" t="n">
        <v>70.27004784390459</v>
      </c>
      <c r="AF310" s="721" t="n">
        <v>1712122.349884424</v>
      </c>
      <c r="AG310" s="962" t="n">
        <v>29.72995215609541</v>
      </c>
      <c r="AH310" s="718" t="n">
        <v>7195895.886879431</v>
      </c>
      <c r="AI310" s="961" t="n">
        <v>81.86433353692402</v>
      </c>
      <c r="AJ310" s="721" t="n">
        <v>343291.2432191901</v>
      </c>
      <c r="AK310" s="961" t="n">
        <v>4.553425154399894</v>
      </c>
      <c r="AL310" s="721" t="n">
        <v>7539187.130098621</v>
      </c>
      <c r="AM310" s="961" t="n">
        <v>85.76979705070875</v>
      </c>
      <c r="AN310" s="721" t="n">
        <v>1250838.484210935</v>
      </c>
      <c r="AO310" s="962" t="n">
        <v>14.23020294929125</v>
      </c>
      <c r="AP310" s="718" t="n">
        <v>10911454.55704923</v>
      </c>
      <c r="AQ310" s="961" t="n">
        <v>83.82141958308583</v>
      </c>
      <c r="AR310" s="721" t="n">
        <v>366143.2942229701</v>
      </c>
      <c r="AS310" s="961" t="n">
        <v>3.246642583390809</v>
      </c>
      <c r="AT310" s="721" t="n">
        <v>11277597.8512722</v>
      </c>
      <c r="AU310" s="961" t="n">
        <v>86.63411980853556</v>
      </c>
      <c r="AV310" s="721" t="n">
        <v>1739903.655289055</v>
      </c>
      <c r="AW310" s="962" t="n">
        <v>13.36588019146444</v>
      </c>
      <c r="AX310" s="718" t="n">
        <v>8640443.359673508</v>
      </c>
      <c r="AY310" s="961" t="n">
        <v>70.8088243538987</v>
      </c>
      <c r="AZ310" s="721" t="n">
        <v>295552.746160752</v>
      </c>
      <c r="BA310" s="961" t="n">
        <v>3.30744040910881</v>
      </c>
      <c r="BB310" s="721" t="n">
        <v>8935996.105834261</v>
      </c>
      <c r="BC310" s="961" t="n">
        <v>73.23089248386096</v>
      </c>
      <c r="BD310" s="721" t="n">
        <v>3266499.047155479</v>
      </c>
      <c r="BE310" s="962" t="n">
        <v>26.76910751613904</v>
      </c>
      <c r="BF310" s="718" t="n">
        <v>1220614.572094674</v>
      </c>
      <c r="BG310" s="961" t="n">
        <v>10.73290555683339</v>
      </c>
      <c r="BH310" s="717" t="n">
        <v>16643.66537721856</v>
      </c>
      <c r="BI310" s="963" t="n">
        <v>1.345205461006006</v>
      </c>
      <c r="BJ310" s="721" t="n">
        <v>1237258.237471893</v>
      </c>
      <c r="BK310" s="961" t="n">
        <v>10.879253874064</v>
      </c>
      <c r="BL310" s="721" t="n">
        <v>10135380.47281228</v>
      </c>
      <c r="BM310" s="962" t="n">
        <v>89.12074612593599</v>
      </c>
    </row>
    <row r="311" ht="15" customFormat="1" customHeight="1" s="23">
      <c r="A311" s="721" t="inlineStr">
        <is>
          <t>Aug-Oct 2016</t>
        </is>
      </c>
      <c r="B311" s="721" t="n">
        <v>31862697.0127671</v>
      </c>
      <c r="C311" s="961" t="n">
        <v>60.56643486227487</v>
      </c>
      <c r="D311" s="721" t="n">
        <v>1615143.674157781</v>
      </c>
      <c r="E311" s="961" t="n">
        <v>4.824515682663465</v>
      </c>
      <c r="F311" s="721" t="n">
        <v>33477840.68692488</v>
      </c>
      <c r="G311" s="961" t="n">
        <v>63.63659223454299</v>
      </c>
      <c r="H311" s="721" t="n">
        <v>19130005.69733289</v>
      </c>
      <c r="I311" s="962" t="n">
        <v>36.36340776545701</v>
      </c>
      <c r="J311" s="718" t="n">
        <v>30659012.12340458</v>
      </c>
      <c r="K311" s="961" t="n">
        <v>74.37488066825644</v>
      </c>
      <c r="L311" s="721" t="n">
        <v>1598401.625501083</v>
      </c>
      <c r="M311" s="961" t="n">
        <v>4.955145003077963</v>
      </c>
      <c r="N311" s="721" t="n">
        <v>32257413.74890567</v>
      </c>
      <c r="O311" s="961" t="n">
        <v>78.25240058566558</v>
      </c>
      <c r="P311" s="721" t="n">
        <v>8964853.564916058</v>
      </c>
      <c r="Q311" s="962" t="n">
        <v>21.74759941433442</v>
      </c>
      <c r="R311" s="718" t="n">
        <v>335625.6229875472</v>
      </c>
      <c r="S311" s="961" t="n">
        <v>23.30145300355649</v>
      </c>
      <c r="T311" s="721" t="n">
        <v>122744.4920151182</v>
      </c>
      <c r="U311" s="961" t="n">
        <v>26.77846744315006</v>
      </c>
      <c r="V311" s="721" t="n">
        <v>458370.1150026655</v>
      </c>
      <c r="W311" s="961" t="n">
        <v>31.82322493108841</v>
      </c>
      <c r="X311" s="721" t="n">
        <v>981993.3805112017</v>
      </c>
      <c r="Y311" s="962" t="n">
        <v>68.17677506891158</v>
      </c>
      <c r="Z311" s="718" t="n">
        <v>3571695.075807789</v>
      </c>
      <c r="AA311" s="961" t="n">
        <v>62.08063313437368</v>
      </c>
      <c r="AB311" s="721" t="n">
        <v>462364.6919581782</v>
      </c>
      <c r="AC311" s="961" t="n">
        <v>11.46152309523744</v>
      </c>
      <c r="AD311" s="721" t="n">
        <v>4034059.767765967</v>
      </c>
      <c r="AE311" s="961" t="n">
        <v>70.11712343002176</v>
      </c>
      <c r="AF311" s="721" t="n">
        <v>1719256.355922473</v>
      </c>
      <c r="AG311" s="962" t="n">
        <v>29.88287656997824</v>
      </c>
      <c r="AH311" s="718" t="n">
        <v>7210722.770090841</v>
      </c>
      <c r="AI311" s="961" t="n">
        <v>81.99455672545014</v>
      </c>
      <c r="AJ311" s="721" t="n">
        <v>339659.5523214</v>
      </c>
      <c r="AK311" s="961" t="n">
        <v>4.498574215416467</v>
      </c>
      <c r="AL311" s="721" t="n">
        <v>7550382.322412241</v>
      </c>
      <c r="AM311" s="961" t="n">
        <v>85.85689276555937</v>
      </c>
      <c r="AN311" s="721" t="n">
        <v>1243765.79919437</v>
      </c>
      <c r="AO311" s="962" t="n">
        <v>14.14310723444063</v>
      </c>
      <c r="AP311" s="718" t="n">
        <v>10888445.2189303</v>
      </c>
      <c r="AQ311" s="961" t="n">
        <v>83.6719025550623</v>
      </c>
      <c r="AR311" s="721" t="n">
        <v>372212.7686429605</v>
      </c>
      <c r="AS311" s="961" t="n">
        <v>3.305426459570277</v>
      </c>
      <c r="AT311" s="721" t="n">
        <v>11260657.98757326</v>
      </c>
      <c r="AU311" s="961" t="n">
        <v>86.53215944954512</v>
      </c>
      <c r="AV311" s="721" t="n">
        <v>1752605.58888826</v>
      </c>
      <c r="AW311" s="962" t="n">
        <v>13.46784055045488</v>
      </c>
      <c r="AX311" s="718" t="n">
        <v>8652523.435588107</v>
      </c>
      <c r="AY311" s="961" t="n">
        <v>70.79943401543171</v>
      </c>
      <c r="AZ311" s="721" t="n">
        <v>301420.1205634257</v>
      </c>
      <c r="BA311" s="961" t="n">
        <v>3.366339297016724</v>
      </c>
      <c r="BB311" s="721" t="n">
        <v>8953943.556151532</v>
      </c>
      <c r="BC311" s="961" t="n">
        <v>73.26580976068311</v>
      </c>
      <c r="BD311" s="721" t="n">
        <v>3267232.440399752</v>
      </c>
      <c r="BE311" s="962" t="n">
        <v>26.73419023931689</v>
      </c>
      <c r="BF311" s="718" t="n">
        <v>1203684.889362513</v>
      </c>
      <c r="BG311" s="961" t="n">
        <v>10.57201291138558</v>
      </c>
      <c r="BH311" s="717" t="n">
        <v>16742.04865669832</v>
      </c>
      <c r="BI311" s="963" t="n">
        <v>1.371819003263822</v>
      </c>
      <c r="BJ311" s="721" t="n">
        <v>1220426.938019211</v>
      </c>
      <c r="BK311" s="961" t="n">
        <v>10.71905899971473</v>
      </c>
      <c r="BL311" s="721" t="n">
        <v>10165152.13241683</v>
      </c>
      <c r="BM311" s="962" t="n">
        <v>89.28094100028527</v>
      </c>
    </row>
    <row r="312" ht="15" customFormat="1" customHeight="1" s="23">
      <c r="A312" s="721" t="inlineStr">
        <is>
          <t>Sep-Nov 2016</t>
        </is>
      </c>
      <c r="B312" s="721" t="n">
        <v>31876512.27260188</v>
      </c>
      <c r="C312" s="961" t="n">
        <v>60.56597984430812</v>
      </c>
      <c r="D312" s="721" t="n">
        <v>1603688.935120169</v>
      </c>
      <c r="E312" s="961" t="n">
        <v>4.789962058980356</v>
      </c>
      <c r="F312" s="721" t="n">
        <v>33480201.20772205</v>
      </c>
      <c r="G312" s="961" t="n">
        <v>63.6130193350278</v>
      </c>
      <c r="H312" s="721" t="n">
        <v>19150850.67081463</v>
      </c>
      <c r="I312" s="962" t="n">
        <v>36.3869806649722</v>
      </c>
      <c r="J312" s="718" t="n">
        <v>30671936.77396918</v>
      </c>
      <c r="K312" s="961" t="n">
        <v>74.38771026904277</v>
      </c>
      <c r="L312" s="721" t="n">
        <v>1586873.625695316</v>
      </c>
      <c r="M312" s="961" t="n">
        <v>4.919194496123825</v>
      </c>
      <c r="N312" s="721" t="n">
        <v>32258810.3996645</v>
      </c>
      <c r="O312" s="961" t="n">
        <v>78.23630634472296</v>
      </c>
      <c r="P312" s="721" t="n">
        <v>8973722.04828427</v>
      </c>
      <c r="Q312" s="962" t="n">
        <v>21.76369365527704</v>
      </c>
      <c r="R312" s="718" t="n">
        <v>358693.2081666488</v>
      </c>
      <c r="S312" s="961" t="n">
        <v>24.94977672704722</v>
      </c>
      <c r="T312" s="721" t="n">
        <v>120180.2788869431</v>
      </c>
      <c r="U312" s="961" t="n">
        <v>25.0964570259229</v>
      </c>
      <c r="V312" s="721" t="n">
        <v>478873.4870535919</v>
      </c>
      <c r="W312" s="961" t="n">
        <v>33.30920773091058</v>
      </c>
      <c r="X312" s="721" t="n">
        <v>958787.5072341905</v>
      </c>
      <c r="Y312" s="962" t="n">
        <v>66.69079226908943</v>
      </c>
      <c r="Z312" s="718" t="n">
        <v>3570168.097721593</v>
      </c>
      <c r="AA312" s="961" t="n">
        <v>62.11452767165841</v>
      </c>
      <c r="AB312" s="721" t="n">
        <v>450492.3359197031</v>
      </c>
      <c r="AC312" s="961" t="n">
        <v>11.20443626998156</v>
      </c>
      <c r="AD312" s="721" t="n">
        <v>4020660.433641296</v>
      </c>
      <c r="AE312" s="961" t="n">
        <v>69.95228709906802</v>
      </c>
      <c r="AF312" s="721" t="n">
        <v>1727057.904641404</v>
      </c>
      <c r="AG312" s="962" t="n">
        <v>30.04771290093198</v>
      </c>
      <c r="AH312" s="718" t="n">
        <v>7212554.151352493</v>
      </c>
      <c r="AI312" s="961" t="n">
        <v>81.97695269406864</v>
      </c>
      <c r="AJ312" s="721" t="n">
        <v>345186.5305680167</v>
      </c>
      <c r="AK312" s="961" t="n">
        <v>4.567324351227949</v>
      </c>
      <c r="AL312" s="721" t="n">
        <v>7557740.68192051</v>
      </c>
      <c r="AM312" s="961" t="n">
        <v>85.90029791868615</v>
      </c>
      <c r="AN312" s="721" t="n">
        <v>1240529.946983155</v>
      </c>
      <c r="AO312" s="962" t="n">
        <v>14.09970208131385</v>
      </c>
      <c r="AP312" s="718" t="n">
        <v>10872868.96750015</v>
      </c>
      <c r="AQ312" s="961" t="n">
        <v>83.57942603134885</v>
      </c>
      <c r="AR312" s="721" t="n">
        <v>379221.8245234306</v>
      </c>
      <c r="AS312" s="961" t="n">
        <v>3.370234310518136</v>
      </c>
      <c r="AT312" s="721" t="n">
        <v>11252090.79202358</v>
      </c>
      <c r="AU312" s="961" t="n">
        <v>86.49449311501999</v>
      </c>
      <c r="AV312" s="721" t="n">
        <v>1756934.854338206</v>
      </c>
      <c r="AW312" s="962" t="n">
        <v>13.50550688498001</v>
      </c>
      <c r="AX312" s="718" t="n">
        <v>8657652.349228295</v>
      </c>
      <c r="AY312" s="961" t="n">
        <v>70.73328113491633</v>
      </c>
      <c r="AZ312" s="721" t="n">
        <v>291792.6557972225</v>
      </c>
      <c r="BA312" s="961" t="n">
        <v>3.260455320227877</v>
      </c>
      <c r="BB312" s="721" t="n">
        <v>8949445.005025517</v>
      </c>
      <c r="BC312" s="961" t="n">
        <v>73.11723594426466</v>
      </c>
      <c r="BD312" s="721" t="n">
        <v>3290411.835087314</v>
      </c>
      <c r="BE312" s="962" t="n">
        <v>26.88276405573534</v>
      </c>
      <c r="BF312" s="718" t="n">
        <v>1204575.4986327</v>
      </c>
      <c r="BG312" s="961" t="n">
        <v>10.56782423338441</v>
      </c>
      <c r="BH312" s="717" t="n">
        <v>16815.30942485295</v>
      </c>
      <c r="BI312" s="963" t="n">
        <v>1.376734564720958</v>
      </c>
      <c r="BJ312" s="721" t="n">
        <v>1221390.808057553</v>
      </c>
      <c r="BK312" s="961" t="n">
        <v>10.71534610696853</v>
      </c>
      <c r="BL312" s="721" t="n">
        <v>10177128.62253036</v>
      </c>
      <c r="BM312" s="962" t="n">
        <v>89.28465389303148</v>
      </c>
    </row>
    <row r="313" ht="15" customFormat="1" customHeight="1" s="23">
      <c r="A313" s="721" t="inlineStr">
        <is>
          <t>Oct-Dec 2016</t>
        </is>
      </c>
      <c r="B313" s="721" t="n">
        <v>31914400.45222741</v>
      </c>
      <c r="C313" s="961" t="n">
        <v>60.6112440752117</v>
      </c>
      <c r="D313" s="721" t="n">
        <v>1587426.890581831</v>
      </c>
      <c r="E313" s="961" t="n">
        <v>4.738329268843756</v>
      </c>
      <c r="F313" s="721" t="n">
        <v>33501827.34280924</v>
      </c>
      <c r="G313" s="961" t="n">
        <v>63.62605611470575</v>
      </c>
      <c r="H313" s="721" t="n">
        <v>19152430.03000635</v>
      </c>
      <c r="I313" s="962" t="n">
        <v>36.37394388529425</v>
      </c>
      <c r="J313" s="718" t="n">
        <v>30727861.19990557</v>
      </c>
      <c r="K313" s="961" t="n">
        <v>74.50479356730145</v>
      </c>
      <c r="L313" s="721" t="n">
        <v>1570145.23661272</v>
      </c>
      <c r="M313" s="961" t="n">
        <v>4.861430812142659</v>
      </c>
      <c r="N313" s="721" t="n">
        <v>32298006.4365183</v>
      </c>
      <c r="O313" s="961" t="n">
        <v>78.31187099333695</v>
      </c>
      <c r="P313" s="721" t="n">
        <v>8944791.145557506</v>
      </c>
      <c r="Q313" s="962" t="n">
        <v>21.68812900666305</v>
      </c>
      <c r="R313" s="718" t="n">
        <v>373234.7874138373</v>
      </c>
      <c r="S313" s="961" t="n">
        <v>26.01014518667262</v>
      </c>
      <c r="T313" s="721" t="n">
        <v>118342.1828961322</v>
      </c>
      <c r="U313" s="961" t="n">
        <v>24.07398841762465</v>
      </c>
      <c r="V313" s="721" t="n">
        <v>491576.9703099694</v>
      </c>
      <c r="W313" s="961" t="n">
        <v>34.25722574463576</v>
      </c>
      <c r="X313" s="721" t="n">
        <v>943381.5227517288</v>
      </c>
      <c r="Y313" s="962" t="n">
        <v>65.74277425536424</v>
      </c>
      <c r="Z313" s="718" t="n">
        <v>3557457.132709722</v>
      </c>
      <c r="AA313" s="961" t="n">
        <v>61.95371727135436</v>
      </c>
      <c r="AB313" s="721" t="n">
        <v>444989.7843738421</v>
      </c>
      <c r="AC313" s="961" t="n">
        <v>11.11794343791297</v>
      </c>
      <c r="AD313" s="721" t="n">
        <v>4002446.917083564</v>
      </c>
      <c r="AE313" s="961" t="n">
        <v>69.70328958137648</v>
      </c>
      <c r="AF313" s="721" t="n">
        <v>1739673.635793397</v>
      </c>
      <c r="AG313" s="962" t="n">
        <v>30.29671041862352</v>
      </c>
      <c r="AH313" s="718" t="n">
        <v>7213255.672874901</v>
      </c>
      <c r="AI313" s="961" t="n">
        <v>81.94652932745836</v>
      </c>
      <c r="AJ313" s="721" t="n">
        <v>345936.9396153385</v>
      </c>
      <c r="AK313" s="961" t="n">
        <v>4.57637418900715</v>
      </c>
      <c r="AL313" s="721" t="n">
        <v>7559192.612490239</v>
      </c>
      <c r="AM313" s="961" t="n">
        <v>85.87656215219825</v>
      </c>
      <c r="AN313" s="721" t="n">
        <v>1243200.523710477</v>
      </c>
      <c r="AO313" s="962" t="n">
        <v>14.12343784780175</v>
      </c>
      <c r="AP313" s="718" t="n">
        <v>10902439.86620222</v>
      </c>
      <c r="AQ313" s="961" t="n">
        <v>83.83404715302723</v>
      </c>
      <c r="AR313" s="721" t="n">
        <v>363360.8278367333</v>
      </c>
      <c r="AS313" s="961" t="n">
        <v>3.22534400976042</v>
      </c>
      <c r="AT313" s="721" t="n">
        <v>11265800.69403896</v>
      </c>
      <c r="AU313" s="961" t="n">
        <v>86.62810143337786</v>
      </c>
      <c r="AV313" s="721" t="n">
        <v>1738987.022223098</v>
      </c>
      <c r="AW313" s="962" t="n">
        <v>13.37189856662214</v>
      </c>
      <c r="AX313" s="718" t="n">
        <v>8681473.740704896</v>
      </c>
      <c r="AY313" s="961" t="n">
        <v>70.81981525632273</v>
      </c>
      <c r="AZ313" s="721" t="n">
        <v>297515.5018906739</v>
      </c>
      <c r="BA313" s="961" t="n">
        <v>3.313463173330083</v>
      </c>
      <c r="BB313" s="721" t="n">
        <v>8978989.242595568</v>
      </c>
      <c r="BC313" s="961" t="n">
        <v>73.24682171963765</v>
      </c>
      <c r="BD313" s="721" t="n">
        <v>3279548.441078806</v>
      </c>
      <c r="BE313" s="962" t="n">
        <v>26.75317828036235</v>
      </c>
      <c r="BF313" s="718" t="n">
        <v>1186539.252321836</v>
      </c>
      <c r="BG313" s="961" t="n">
        <v>10.3977867343904</v>
      </c>
      <c r="BH313" s="717" t="n">
        <v>17281.65396911087</v>
      </c>
      <c r="BI313" s="963" t="n">
        <v>1.435566858724593</v>
      </c>
      <c r="BJ313" s="721" t="n">
        <v>1203820.906290947</v>
      </c>
      <c r="BK313" s="961" t="n">
        <v>10.54922795476025</v>
      </c>
      <c r="BL313" s="721" t="n">
        <v>10207638.88444884</v>
      </c>
      <c r="BM313" s="962" t="n">
        <v>89.45077204523975</v>
      </c>
    </row>
    <row r="314" ht="15" customFormat="1" customHeight="1" s="23">
      <c r="A314" s="721" t="inlineStr">
        <is>
          <t>Nov-Jan 2017</t>
        </is>
      </c>
      <c r="B314" s="721" t="n">
        <v>31917541.86518255</v>
      </c>
      <c r="C314" s="961" t="n">
        <v>60.59050707455419</v>
      </c>
      <c r="D314" s="721" t="n">
        <v>1575341.589022876</v>
      </c>
      <c r="E314" s="961" t="n">
        <v>4.703511392731619</v>
      </c>
      <c r="F314" s="721" t="n">
        <v>33492883.45420543</v>
      </c>
      <c r="G314" s="961" t="n">
        <v>63.58104895580892</v>
      </c>
      <c r="H314" s="721" t="n">
        <v>19184579.41288908</v>
      </c>
      <c r="I314" s="962" t="n">
        <v>36.41895104419108</v>
      </c>
      <c r="J314" s="718" t="n">
        <v>30722751.09554483</v>
      </c>
      <c r="K314" s="961" t="n">
        <v>74.47386708448667</v>
      </c>
      <c r="L314" s="721" t="n">
        <v>1559610.970033937</v>
      </c>
      <c r="M314" s="961" t="n">
        <v>4.831155065003375</v>
      </c>
      <c r="N314" s="721" t="n">
        <v>32282362.06557877</v>
      </c>
      <c r="O314" s="961" t="n">
        <v>78.25446146304992</v>
      </c>
      <c r="P314" s="721" t="n">
        <v>8970700.650624078</v>
      </c>
      <c r="Q314" s="962" t="n">
        <v>21.74553853695008</v>
      </c>
      <c r="R314" s="718" t="n">
        <v>377977.5468992032</v>
      </c>
      <c r="S314" s="961" t="n">
        <v>26.39036241103646</v>
      </c>
      <c r="T314" s="721" t="n">
        <v>109582.3199672459</v>
      </c>
      <c r="U314" s="961" t="n">
        <v>22.47566451101325</v>
      </c>
      <c r="V314" s="721" t="n">
        <v>487559.8668664492</v>
      </c>
      <c r="W314" s="961" t="n">
        <v>34.04139131871117</v>
      </c>
      <c r="X314" s="721" t="n">
        <v>944696.1249691645</v>
      </c>
      <c r="Y314" s="962" t="n">
        <v>65.95860868128884</v>
      </c>
      <c r="Z314" s="718" t="n">
        <v>3541005.396697911</v>
      </c>
      <c r="AA314" s="961" t="n">
        <v>61.72738329876552</v>
      </c>
      <c r="AB314" s="721" t="n">
        <v>442394.6123230686</v>
      </c>
      <c r="AC314" s="961" t="n">
        <v>11.10595499626457</v>
      </c>
      <c r="AD314" s="721" t="n">
        <v>3983400.009020979</v>
      </c>
      <c r="AE314" s="961" t="n">
        <v>69.43927829605644</v>
      </c>
      <c r="AF314" s="721" t="n">
        <v>1753122.75845024</v>
      </c>
      <c r="AG314" s="962" t="n">
        <v>30.56072170394356</v>
      </c>
      <c r="AH314" s="718" t="n">
        <v>7208265.949521879</v>
      </c>
      <c r="AI314" s="961" t="n">
        <v>81.85150905675223</v>
      </c>
      <c r="AJ314" s="721" t="n">
        <v>355138.922388934</v>
      </c>
      <c r="AK314" s="961" t="n">
        <v>4.695490039252809</v>
      </c>
      <c r="AL314" s="721" t="n">
        <v>7563404.871910813</v>
      </c>
      <c r="AM314" s="961" t="n">
        <v>85.88419277373568</v>
      </c>
      <c r="AN314" s="721" t="n">
        <v>1243110.771586956</v>
      </c>
      <c r="AO314" s="962" t="n">
        <v>14.11580722626432</v>
      </c>
      <c r="AP314" s="718" t="n">
        <v>10901023.59842459</v>
      </c>
      <c r="AQ314" s="961" t="n">
        <v>83.85048153907735</v>
      </c>
      <c r="AR314" s="721" t="n">
        <v>363396.0163259789</v>
      </c>
      <c r="AS314" s="961" t="n">
        <v>3.226051840701298</v>
      </c>
      <c r="AT314" s="721" t="n">
        <v>11264419.61475057</v>
      </c>
      <c r="AU314" s="961" t="n">
        <v>86.64571729682025</v>
      </c>
      <c r="AV314" s="721" t="n">
        <v>1736130.171411745</v>
      </c>
      <c r="AW314" s="962" t="n">
        <v>13.35428270317975</v>
      </c>
      <c r="AX314" s="718" t="n">
        <v>8694478.604001243</v>
      </c>
      <c r="AY314" s="961" t="n">
        <v>70.81798360690013</v>
      </c>
      <c r="AZ314" s="721" t="n">
        <v>289099.0990287092</v>
      </c>
      <c r="BA314" s="961" t="n">
        <v>3.218084248675255</v>
      </c>
      <c r="BB314" s="721" t="n">
        <v>8983577.703029953</v>
      </c>
      <c r="BC314" s="961" t="n">
        <v>73.17274416107099</v>
      </c>
      <c r="BD314" s="721" t="n">
        <v>3293640.824205972</v>
      </c>
      <c r="BE314" s="962" t="n">
        <v>26.82725583892901</v>
      </c>
      <c r="BF314" s="718" t="n">
        <v>1194790.769637722</v>
      </c>
      <c r="BG314" s="961" t="n">
        <v>10.45823635251843</v>
      </c>
      <c r="BH314" s="717" t="n">
        <v>15730.61898893919</v>
      </c>
      <c r="BI314" s="963" t="n">
        <v>1.299491205751069</v>
      </c>
      <c r="BJ314" s="721" t="n">
        <v>1210521.388626662</v>
      </c>
      <c r="BK314" s="961" t="n">
        <v>10.59592952486159</v>
      </c>
      <c r="BL314" s="721" t="n">
        <v>10213878.762265</v>
      </c>
      <c r="BM314" s="962" t="n">
        <v>89.40407047513841</v>
      </c>
    </row>
    <row r="315" ht="15" customFormat="1" customHeight="1" s="23">
      <c r="A315" s="721" t="inlineStr">
        <is>
          <t>Dec-Feb 2017</t>
        </is>
      </c>
      <c r="B315" s="721" t="n">
        <v>31930537.8832299</v>
      </c>
      <c r="C315" s="961" t="n">
        <v>60.58848753924564</v>
      </c>
      <c r="D315" s="721" t="n">
        <v>1552791.67402213</v>
      </c>
      <c r="E315" s="961" t="n">
        <v>4.637506766963133</v>
      </c>
      <c r="F315" s="721" t="n">
        <v>33483329.55725203</v>
      </c>
      <c r="G315" s="961" t="n">
        <v>63.53492393617043</v>
      </c>
      <c r="H315" s="721" t="n">
        <v>19217338.80412138</v>
      </c>
      <c r="I315" s="962" t="n">
        <v>36.46507606382957</v>
      </c>
      <c r="J315" s="718" t="n">
        <v>30765755.53531389</v>
      </c>
      <c r="K315" s="961" t="n">
        <v>74.55955963345289</v>
      </c>
      <c r="L315" s="721" t="n">
        <v>1539292.849025964</v>
      </c>
      <c r="M315" s="961" t="n">
        <v>4.764867802433471</v>
      </c>
      <c r="N315" s="721" t="n">
        <v>32305048.38433985</v>
      </c>
      <c r="O315" s="961" t="n">
        <v>78.28997336694836</v>
      </c>
      <c r="P315" s="721" t="n">
        <v>8958279.465990027</v>
      </c>
      <c r="Q315" s="962" t="n">
        <v>21.71002663305164</v>
      </c>
      <c r="R315" s="718" t="n">
        <v>372559.1532534897</v>
      </c>
      <c r="S315" s="961" t="n">
        <v>26.06122510985153</v>
      </c>
      <c r="T315" s="721" t="n">
        <v>121384.4106838468</v>
      </c>
      <c r="U315" s="961" t="n">
        <v>24.57455052481382</v>
      </c>
      <c r="V315" s="721" t="n">
        <v>493943.5639373366</v>
      </c>
      <c r="W315" s="961" t="n">
        <v>34.55229672635266</v>
      </c>
      <c r="X315" s="721" t="n">
        <v>935609.926672193</v>
      </c>
      <c r="Y315" s="962" t="n">
        <v>65.44770327364733</v>
      </c>
      <c r="Z315" s="718" t="n">
        <v>3539967.092806767</v>
      </c>
      <c r="AA315" s="961" t="n">
        <v>61.76955908312952</v>
      </c>
      <c r="AB315" s="721" t="n">
        <v>436863.8202512575</v>
      </c>
      <c r="AC315" s="961" t="n">
        <v>10.98522491405919</v>
      </c>
      <c r="AD315" s="721" t="n">
        <v>3976830.913058024</v>
      </c>
      <c r="AE315" s="961" t="n">
        <v>69.39247897160114</v>
      </c>
      <c r="AF315" s="721" t="n">
        <v>1754094.069007455</v>
      </c>
      <c r="AG315" s="962" t="n">
        <v>30.60752102839886</v>
      </c>
      <c r="AH315" s="718" t="n">
        <v>7229878.93440941</v>
      </c>
      <c r="AI315" s="961" t="n">
        <v>82.05851620131729</v>
      </c>
      <c r="AJ315" s="721" t="n">
        <v>340159.6889133687</v>
      </c>
      <c r="AK315" s="961" t="n">
        <v>4.493500044575199</v>
      </c>
      <c r="AL315" s="721" t="n">
        <v>7570038.623322777</v>
      </c>
      <c r="AM315" s="961" t="n">
        <v>85.91929998441569</v>
      </c>
      <c r="AN315" s="721" t="n">
        <v>1240599.527472043</v>
      </c>
      <c r="AO315" s="962" t="n">
        <v>14.08070001558431</v>
      </c>
      <c r="AP315" s="718" t="n">
        <v>10908506.34702595</v>
      </c>
      <c r="AQ315" s="961" t="n">
        <v>83.93540004149173</v>
      </c>
      <c r="AR315" s="721" t="n">
        <v>350612.6579222223</v>
      </c>
      <c r="AS315" s="961" t="n">
        <v>3.11403279215838</v>
      </c>
      <c r="AT315" s="721" t="n">
        <v>11259119.00494817</v>
      </c>
      <c r="AU315" s="961" t="n">
        <v>86.63318585800141</v>
      </c>
      <c r="AV315" s="721" t="n">
        <v>1737192.851114413</v>
      </c>
      <c r="AW315" s="962" t="n">
        <v>13.36681414199859</v>
      </c>
      <c r="AX315" s="718" t="n">
        <v>8714844.007818278</v>
      </c>
      <c r="AY315" s="961" t="n">
        <v>70.87601927286319</v>
      </c>
      <c r="AZ315" s="721" t="n">
        <v>290272.2712552688</v>
      </c>
      <c r="BA315" s="961" t="n">
        <v>3.223415026075957</v>
      </c>
      <c r="BB315" s="721" t="n">
        <v>9005116.279073548</v>
      </c>
      <c r="BC315" s="961" t="n">
        <v>73.23674346636676</v>
      </c>
      <c r="BD315" s="721" t="n">
        <v>3290783.091723923</v>
      </c>
      <c r="BE315" s="962" t="n">
        <v>26.76325653363324</v>
      </c>
      <c r="BF315" s="718" t="n">
        <v>1164782.34791601</v>
      </c>
      <c r="BG315" s="961" t="n">
        <v>10.18403139078821</v>
      </c>
      <c r="BH315" s="704" t="n">
        <v>13498.82499616597</v>
      </c>
      <c r="BI315" s="967" t="n">
        <v>1.145636992807328</v>
      </c>
      <c r="BJ315" s="721" t="n">
        <v>1178281.172912176</v>
      </c>
      <c r="BK315" s="961" t="n">
        <v>10.30205555019075</v>
      </c>
      <c r="BL315" s="721" t="n">
        <v>10259059.33813136</v>
      </c>
      <c r="BM315" s="962" t="n">
        <v>89.69794444980924</v>
      </c>
    </row>
    <row r="316" ht="15" customFormat="1" customHeight="1" s="23">
      <c r="A316" s="721" t="inlineStr">
        <is>
          <t>Jan-Mar 2017</t>
        </is>
      </c>
      <c r="B316" s="721" t="n">
        <v>32017428.94659681</v>
      </c>
      <c r="C316" s="961" t="n">
        <v>60.72662459183915</v>
      </c>
      <c r="D316" s="721" t="n">
        <v>1530031.090739517</v>
      </c>
      <c r="E316" s="961" t="n">
        <v>4.560795628153913</v>
      </c>
      <c r="F316" s="721" t="n">
        <v>33547460.03733633</v>
      </c>
      <c r="G316" s="961" t="n">
        <v>63.62859475990466</v>
      </c>
      <c r="H316" s="721" t="n">
        <v>19176413.81831599</v>
      </c>
      <c r="I316" s="962" t="n">
        <v>36.37140524009534</v>
      </c>
      <c r="J316" s="718" t="n">
        <v>30832354.27954062</v>
      </c>
      <c r="K316" s="961" t="n">
        <v>74.70237517521598</v>
      </c>
      <c r="L316" s="721" t="n">
        <v>1516574.539065986</v>
      </c>
      <c r="M316" s="961" t="n">
        <v>4.688175449548969</v>
      </c>
      <c r="N316" s="721" t="n">
        <v>32348928.81860661</v>
      </c>
      <c r="O316" s="961" t="n">
        <v>78.37681791064031</v>
      </c>
      <c r="P316" s="721" t="n">
        <v>8924664.165850306</v>
      </c>
      <c r="Q316" s="962" t="n">
        <v>21.62318208935969</v>
      </c>
      <c r="R316" s="718" t="n">
        <v>366775.7673995699</v>
      </c>
      <c r="S316" s="961" t="n">
        <v>25.70526075452749</v>
      </c>
      <c r="T316" s="721" t="n">
        <v>129932.5364320847</v>
      </c>
      <c r="U316" s="961" t="n">
        <v>26.15872040587462</v>
      </c>
      <c r="V316" s="721" t="n">
        <v>496708.3038316546</v>
      </c>
      <c r="W316" s="961" t="n">
        <v>34.8115050224191</v>
      </c>
      <c r="X316" s="721" t="n">
        <v>930142.6855517904</v>
      </c>
      <c r="Y316" s="962" t="n">
        <v>65.1884949775809</v>
      </c>
      <c r="Z316" s="718" t="n">
        <v>3555228.841835578</v>
      </c>
      <c r="AA316" s="961" t="n">
        <v>62.09651815025984</v>
      </c>
      <c r="AB316" s="721" t="n">
        <v>428269.9373832929</v>
      </c>
      <c r="AC316" s="961" t="n">
        <v>10.75110000328086</v>
      </c>
      <c r="AD316" s="721" t="n">
        <v>3983498.779218871</v>
      </c>
      <c r="AE316" s="961" t="n">
        <v>69.57678823217157</v>
      </c>
      <c r="AF316" s="721" t="n">
        <v>1741828.417440868</v>
      </c>
      <c r="AG316" s="962" t="n">
        <v>30.42321176782843</v>
      </c>
      <c r="AH316" s="718" t="n">
        <v>7257228.93011053</v>
      </c>
      <c r="AI316" s="961" t="n">
        <v>82.33041385472511</v>
      </c>
      <c r="AJ316" s="721" t="n">
        <v>339459.392533584</v>
      </c>
      <c r="AK316" s="961" t="n">
        <v>4.468518097836496</v>
      </c>
      <c r="AL316" s="721" t="n">
        <v>7596688.322644114</v>
      </c>
      <c r="AM316" s="961" t="n">
        <v>86.18144743011736</v>
      </c>
      <c r="AN316" s="721" t="n">
        <v>1218072.335447759</v>
      </c>
      <c r="AO316" s="962" t="n">
        <v>13.81855256988264</v>
      </c>
      <c r="AP316" s="718" t="n">
        <v>10902925.00510024</v>
      </c>
      <c r="AQ316" s="961" t="n">
        <v>83.91981963181621</v>
      </c>
      <c r="AR316" s="721" t="n">
        <v>343676.9703988688</v>
      </c>
      <c r="AS316" s="961" t="n">
        <v>3.055829406496062</v>
      </c>
      <c r="AT316" s="721" t="n">
        <v>11246601.97549911</v>
      </c>
      <c r="AU316" s="961" t="n">
        <v>86.56510145793081</v>
      </c>
      <c r="AV316" s="721" t="n">
        <v>1745471.950463734</v>
      </c>
      <c r="AW316" s="962" t="n">
        <v>13.43489854206919</v>
      </c>
      <c r="AX316" s="718" t="n">
        <v>8750195.735094706</v>
      </c>
      <c r="AY316" s="961" t="n">
        <v>71.05557463413835</v>
      </c>
      <c r="AZ316" s="721" t="n">
        <v>275235.7023181559</v>
      </c>
      <c r="BA316" s="961" t="n">
        <v>3.049557289607556</v>
      </c>
      <c r="BB316" s="721" t="n">
        <v>9025431.437412862</v>
      </c>
      <c r="BC316" s="961" t="n">
        <v>73.29061389270134</v>
      </c>
      <c r="BD316" s="721" t="n">
        <v>3289148.776946155</v>
      </c>
      <c r="BE316" s="962" t="n">
        <v>26.70938610729866</v>
      </c>
      <c r="BF316" s="718" t="n">
        <v>1185074.667056192</v>
      </c>
      <c r="BG316" s="961" t="n">
        <v>10.34974321055646</v>
      </c>
      <c r="BH316" s="704" t="n">
        <v>13456.55167353026</v>
      </c>
      <c r="BI316" s="967" t="n">
        <v>1.122753538935127</v>
      </c>
      <c r="BJ316" s="721" t="n">
        <v>1198531.218729722</v>
      </c>
      <c r="BK316" s="961" t="n">
        <v>10.46726479648875</v>
      </c>
      <c r="BL316" s="721" t="n">
        <v>10251749.65246568</v>
      </c>
      <c r="BM316" s="962" t="n">
        <v>89.53273520351125</v>
      </c>
    </row>
    <row r="317" ht="15" customFormat="1" customHeight="1" s="23">
      <c r="A317" s="721" t="inlineStr">
        <is>
          <t>Feb-Apr 2017</t>
        </is>
      </c>
      <c r="B317" s="721" t="n">
        <v>32027222.48622005</v>
      </c>
      <c r="C317" s="961" t="n">
        <v>60.7184755647742</v>
      </c>
      <c r="D317" s="721" t="n">
        <v>1522609.012016382</v>
      </c>
      <c r="E317" s="961" t="n">
        <v>4.538350698114292</v>
      </c>
      <c r="F317" s="721" t="n">
        <v>33549831.49823644</v>
      </c>
      <c r="G317" s="961" t="n">
        <v>63.60509797265236</v>
      </c>
      <c r="H317" s="721" t="n">
        <v>19197247.85169479</v>
      </c>
      <c r="I317" s="962" t="n">
        <v>36.39490202734764</v>
      </c>
      <c r="J317" s="718" t="n">
        <v>30838586.42119652</v>
      </c>
      <c r="K317" s="961" t="n">
        <v>74.69889643699389</v>
      </c>
      <c r="L317" s="721" t="n">
        <v>1510191.759490443</v>
      </c>
      <c r="M317" s="961" t="n">
        <v>4.668466150576488</v>
      </c>
      <c r="N317" s="721" t="n">
        <v>32348778.18068697</v>
      </c>
      <c r="O317" s="961" t="n">
        <v>78.35696481605032</v>
      </c>
      <c r="P317" s="721" t="n">
        <v>8935079.937896989</v>
      </c>
      <c r="Q317" s="962" t="n">
        <v>21.64303518394968</v>
      </c>
      <c r="R317" s="718" t="n">
        <v>367860.337304915</v>
      </c>
      <c r="S317" s="961" t="n">
        <v>25.83019540194663</v>
      </c>
      <c r="T317" s="721" t="n">
        <v>129035.5248112179</v>
      </c>
      <c r="U317" s="961" t="n">
        <v>25.96832347560586</v>
      </c>
      <c r="V317" s="721" t="n">
        <v>496895.8621161329</v>
      </c>
      <c r="W317" s="961" t="n">
        <v>34.89073409466194</v>
      </c>
      <c r="X317" s="721" t="n">
        <v>927252.626041228</v>
      </c>
      <c r="Y317" s="962" t="n">
        <v>65.10926590533806</v>
      </c>
      <c r="Z317" s="718" t="n">
        <v>3549966.699912348</v>
      </c>
      <c r="AA317" s="961" t="n">
        <v>62.06529093714681</v>
      </c>
      <c r="AB317" s="721" t="n">
        <v>432528.6333607527</v>
      </c>
      <c r="AC317" s="961" t="n">
        <v>10.86074426119338</v>
      </c>
      <c r="AD317" s="721" t="n">
        <v>3982495.333273101</v>
      </c>
      <c r="AE317" s="961" t="n">
        <v>69.62733805968585</v>
      </c>
      <c r="AF317" s="721" t="n">
        <v>1737234.077980897</v>
      </c>
      <c r="AG317" s="962" t="n">
        <v>30.37266194031415</v>
      </c>
      <c r="AH317" s="718" t="n">
        <v>7272495.142860179</v>
      </c>
      <c r="AI317" s="961" t="n">
        <v>82.46503561133696</v>
      </c>
      <c r="AJ317" s="721" t="n">
        <v>322676.6893363134</v>
      </c>
      <c r="AK317" s="961" t="n">
        <v>4.248444886637892</v>
      </c>
      <c r="AL317" s="721" t="n">
        <v>7595171.832196493</v>
      </c>
      <c r="AM317" s="961" t="n">
        <v>86.12396478961102</v>
      </c>
      <c r="AN317" s="721" t="n">
        <v>1223711.333192434</v>
      </c>
      <c r="AO317" s="962" t="n">
        <v>13.87603521038898</v>
      </c>
      <c r="AP317" s="718" t="n">
        <v>10911304.68094454</v>
      </c>
      <c r="AQ317" s="961" t="n">
        <v>84.01172207918246</v>
      </c>
      <c r="AR317" s="721" t="n">
        <v>341988.5142608115</v>
      </c>
      <c r="AS317" s="961" t="n">
        <v>3.039008300312672</v>
      </c>
      <c r="AT317" s="721" t="n">
        <v>11253293.19520535</v>
      </c>
      <c r="AU317" s="961" t="n">
        <v>86.64486677218399</v>
      </c>
      <c r="AV317" s="721" t="n">
        <v>1734542.800657765</v>
      </c>
      <c r="AW317" s="962" t="n">
        <v>13.35513322781601</v>
      </c>
      <c r="AX317" s="718" t="n">
        <v>8736959.560174547</v>
      </c>
      <c r="AY317" s="961" t="n">
        <v>70.84062778808669</v>
      </c>
      <c r="AZ317" s="721" t="n">
        <v>283962.3977213479</v>
      </c>
      <c r="BA317" s="961" t="n">
        <v>3.147820134645987</v>
      </c>
      <c r="BB317" s="721" t="n">
        <v>9020921.957895894</v>
      </c>
      <c r="BC317" s="961" t="n">
        <v>73.14303909996744</v>
      </c>
      <c r="BD317" s="721" t="n">
        <v>3312339.100024667</v>
      </c>
      <c r="BE317" s="962" t="n">
        <v>26.85696090003256</v>
      </c>
      <c r="BF317" s="718" t="n">
        <v>1188636.065023535</v>
      </c>
      <c r="BG317" s="961" t="n">
        <v>10.36912784840177</v>
      </c>
      <c r="BH317" s="704" t="n">
        <v>12417.25252593907</v>
      </c>
      <c r="BI317" s="967" t="n">
        <v>1.033863554973077</v>
      </c>
      <c r="BJ317" s="721" t="n">
        <v>1201053.317549474</v>
      </c>
      <c r="BK317" s="961" t="n">
        <v>10.47745038946887</v>
      </c>
      <c r="BL317" s="721" t="n">
        <v>10262167.9137978</v>
      </c>
      <c r="BM317" s="962" t="n">
        <v>89.52254961053113</v>
      </c>
    </row>
    <row r="318" ht="15" customFormat="1" customHeight="1" s="23">
      <c r="A318" s="721" t="inlineStr">
        <is>
          <t>Mar-May 2017</t>
        </is>
      </c>
      <c r="B318" s="721" t="n">
        <v>32082228.13878469</v>
      </c>
      <c r="C318" s="961" t="n">
        <v>60.79601092451691</v>
      </c>
      <c r="D318" s="721" t="n">
        <v>1492000.507863425</v>
      </c>
      <c r="E318" s="961" t="n">
        <v>4.443886182958903</v>
      </c>
      <c r="F318" s="721" t="n">
        <v>33574228.64664811</v>
      </c>
      <c r="G318" s="961" t="n">
        <v>63.62336065792871</v>
      </c>
      <c r="H318" s="721" t="n">
        <v>19196056.19756203</v>
      </c>
      <c r="I318" s="962" t="n">
        <v>36.37663934207129</v>
      </c>
      <c r="J318" s="718" t="n">
        <v>30904133.92336594</v>
      </c>
      <c r="K318" s="961" t="n">
        <v>74.83906059523143</v>
      </c>
      <c r="L318" s="721" t="n">
        <v>1478545.247732004</v>
      </c>
      <c r="M318" s="961" t="n">
        <v>4.565852133234327</v>
      </c>
      <c r="N318" s="721" t="n">
        <v>32382679.17109794</v>
      </c>
      <c r="O318" s="961" t="n">
        <v>78.41958278887054</v>
      </c>
      <c r="P318" s="721" t="n">
        <v>8911444.081613056</v>
      </c>
      <c r="Q318" s="962" t="n">
        <v>21.58041721112946</v>
      </c>
      <c r="R318" s="718" t="n">
        <v>348931.2476818742</v>
      </c>
      <c r="S318" s="961" t="n">
        <v>24.54762621231729</v>
      </c>
      <c r="T318" s="721" t="n">
        <v>114915.1134325771</v>
      </c>
      <c r="U318" s="961" t="n">
        <v>24.7743914938728</v>
      </c>
      <c r="V318" s="721" t="n">
        <v>463846.3611144513</v>
      </c>
      <c r="W318" s="961" t="n">
        <v>32.63200750355893</v>
      </c>
      <c r="X318" s="721" t="n">
        <v>957599.6258168248</v>
      </c>
      <c r="Y318" s="962" t="n">
        <v>67.36799249644108</v>
      </c>
      <c r="Z318" s="718" t="n">
        <v>3551485.417084029</v>
      </c>
      <c r="AA318" s="961" t="n">
        <v>62.15267077535713</v>
      </c>
      <c r="AB318" s="721" t="n">
        <v>442569.7104878277</v>
      </c>
      <c r="AC318" s="961" t="n">
        <v>11.08071111569467</v>
      </c>
      <c r="AD318" s="721" t="n">
        <v>3994055.127571857</v>
      </c>
      <c r="AE318" s="961" t="n">
        <v>69.89784956133109</v>
      </c>
      <c r="AF318" s="721" t="n">
        <v>1720076.498276401</v>
      </c>
      <c r="AG318" s="962" t="n">
        <v>30.10215043866891</v>
      </c>
      <c r="AH318" s="718" t="n">
        <v>7305931.155720695</v>
      </c>
      <c r="AI318" s="961" t="n">
        <v>82.80546819025855</v>
      </c>
      <c r="AJ318" s="721" t="n">
        <v>309946.0098312868</v>
      </c>
      <c r="AK318" s="961" t="n">
        <v>4.069734885342293</v>
      </c>
      <c r="AL318" s="721" t="n">
        <v>7615877.165551981</v>
      </c>
      <c r="AM318" s="961" t="n">
        <v>86.31839815233269</v>
      </c>
      <c r="AN318" s="721" t="n">
        <v>1207128.507133996</v>
      </c>
      <c r="AO318" s="962" t="n">
        <v>13.68160184766731</v>
      </c>
      <c r="AP318" s="718" t="n">
        <v>10930838.51797839</v>
      </c>
      <c r="AQ318" s="961" t="n">
        <v>84.18959415265682</v>
      </c>
      <c r="AR318" s="721" t="n">
        <v>333774.9437332894</v>
      </c>
      <c r="AS318" s="961" t="n">
        <v>2.963039476390268</v>
      </c>
      <c r="AT318" s="721" t="n">
        <v>11264613.46171168</v>
      </c>
      <c r="AU318" s="961" t="n">
        <v>86.76033719355104</v>
      </c>
      <c r="AV318" s="721" t="n">
        <v>1718984.6040517</v>
      </c>
      <c r="AW318" s="962" t="n">
        <v>13.23966280644896</v>
      </c>
      <c r="AX318" s="718" t="n">
        <v>8766947.584900949</v>
      </c>
      <c r="AY318" s="961" t="n">
        <v>70.97626960056382</v>
      </c>
      <c r="AZ318" s="721" t="n">
        <v>277339.4702470227</v>
      </c>
      <c r="BA318" s="961" t="n">
        <v>3.066460281014214</v>
      </c>
      <c r="BB318" s="721" t="n">
        <v>9044287.055147972</v>
      </c>
      <c r="BC318" s="961" t="n">
        <v>73.22158027688546</v>
      </c>
      <c r="BD318" s="721" t="n">
        <v>3307654.846334134</v>
      </c>
      <c r="BE318" s="962" t="n">
        <v>26.77841972311454</v>
      </c>
      <c r="BF318" s="718" t="n">
        <v>1178094.215418752</v>
      </c>
      <c r="BG318" s="961" t="n">
        <v>10.2655770923565</v>
      </c>
      <c r="BH318" s="704" t="n">
        <v>13455.26013142174</v>
      </c>
      <c r="BI318" s="967" t="n">
        <v>1.12922378864789</v>
      </c>
      <c r="BJ318" s="721" t="n">
        <v>1191549.475550174</v>
      </c>
      <c r="BK318" s="961" t="n">
        <v>10.38282239274848</v>
      </c>
      <c r="BL318" s="721" t="n">
        <v>10284612.11594898</v>
      </c>
      <c r="BM318" s="962" t="n">
        <v>89.61717760725152</v>
      </c>
    </row>
    <row r="319" ht="15" customFormat="1" customHeight="1" s="23">
      <c r="A319" s="721" t="inlineStr">
        <is>
          <t>Apr-Jun 2017</t>
        </is>
      </c>
      <c r="B319" s="721" t="n">
        <v>32137796.81182278</v>
      </c>
      <c r="C319" s="961" t="n">
        <v>60.87454458072218</v>
      </c>
      <c r="D319" s="721" t="n">
        <v>1487708.095576352</v>
      </c>
      <c r="E319" s="961" t="n">
        <v>4.42434425794745</v>
      </c>
      <c r="F319" s="721" t="n">
        <v>33625504.90739913</v>
      </c>
      <c r="G319" s="961" t="n">
        <v>63.69252097523182</v>
      </c>
      <c r="H319" s="721" t="n">
        <v>19167985.43108993</v>
      </c>
      <c r="I319" s="962" t="n">
        <v>36.30747902476818</v>
      </c>
      <c r="J319" s="718" t="n">
        <v>30991536.60783504</v>
      </c>
      <c r="K319" s="961" t="n">
        <v>75.03206757979919</v>
      </c>
      <c r="L319" s="721" t="n">
        <v>1469027.076788423</v>
      </c>
      <c r="M319" s="961" t="n">
        <v>4.52557475914782</v>
      </c>
      <c r="N319" s="721" t="n">
        <v>32460563.68462346</v>
      </c>
      <c r="O319" s="961" t="n">
        <v>78.58865595735894</v>
      </c>
      <c r="P319" s="721" t="n">
        <v>8843824.702214573</v>
      </c>
      <c r="Q319" s="962" t="n">
        <v>21.41134404264106</v>
      </c>
      <c r="R319" s="718" t="n">
        <v>340895.8771763634</v>
      </c>
      <c r="S319" s="961" t="n">
        <v>24.02801356348922</v>
      </c>
      <c r="T319" s="721" t="n">
        <v>107995.8295108583</v>
      </c>
      <c r="U319" s="961" t="n">
        <v>24.05832585053916</v>
      </c>
      <c r="V319" s="721" t="n">
        <v>448891.7066872217</v>
      </c>
      <c r="W319" s="961" t="n">
        <v>31.64008936147454</v>
      </c>
      <c r="X319" s="721" t="n">
        <v>969851.7790179707</v>
      </c>
      <c r="Y319" s="962" t="n">
        <v>68.35991063852546</v>
      </c>
      <c r="Z319" s="718" t="n">
        <v>3552363.393642976</v>
      </c>
      <c r="AA319" s="961" t="n">
        <v>62.22899772400407</v>
      </c>
      <c r="AB319" s="721" t="n">
        <v>439379.0569439644</v>
      </c>
      <c r="AC319" s="961" t="n">
        <v>11.00719954713909</v>
      </c>
      <c r="AD319" s="721" t="n">
        <v>3991742.45058694</v>
      </c>
      <c r="AE319" s="961" t="n">
        <v>69.92587873101766</v>
      </c>
      <c r="AF319" s="721" t="n">
        <v>1716791.389855577</v>
      </c>
      <c r="AG319" s="962" t="n">
        <v>30.07412126898234</v>
      </c>
      <c r="AH319" s="718" t="n">
        <v>7340241.420334911</v>
      </c>
      <c r="AI319" s="961" t="n">
        <v>83.15548693379256</v>
      </c>
      <c r="AJ319" s="721" t="n">
        <v>307967.5034104864</v>
      </c>
      <c r="AK319" s="961" t="n">
        <v>4.026661751542111</v>
      </c>
      <c r="AL319" s="721" t="n">
        <v>7648208.923745397</v>
      </c>
      <c r="AM319" s="961" t="n">
        <v>86.64436233166947</v>
      </c>
      <c r="AN319" s="721" t="n">
        <v>1178919.256237633</v>
      </c>
      <c r="AO319" s="962" t="n">
        <v>13.35563766833053</v>
      </c>
      <c r="AP319" s="718" t="n">
        <v>10957905.39195365</v>
      </c>
      <c r="AQ319" s="961" t="n">
        <v>84.42562096604746</v>
      </c>
      <c r="AR319" s="721" t="n">
        <v>334135.3388969883</v>
      </c>
      <c r="AS319" s="961" t="n">
        <v>2.959034127322154</v>
      </c>
      <c r="AT319" s="721" t="n">
        <v>11292040.73085064</v>
      </c>
      <c r="AU319" s="961" t="n">
        <v>86.99998006699326</v>
      </c>
      <c r="AV319" s="721" t="n">
        <v>1687319.404813005</v>
      </c>
      <c r="AW319" s="962" t="n">
        <v>13.00001993300674</v>
      </c>
      <c r="AX319" s="718" t="n">
        <v>8800130.52472714</v>
      </c>
      <c r="AY319" s="961" t="n">
        <v>71.13732837947026</v>
      </c>
      <c r="AZ319" s="721" t="n">
        <v>279549.3480261257</v>
      </c>
      <c r="BA319" s="961" t="n">
        <v>3.078845861790906</v>
      </c>
      <c r="BB319" s="721" t="n">
        <v>9079679.872753266</v>
      </c>
      <c r="BC319" s="961" t="n">
        <v>73.39711233527902</v>
      </c>
      <c r="BD319" s="721" t="n">
        <v>3290942.872290386</v>
      </c>
      <c r="BE319" s="962" t="n">
        <v>26.60288766472098</v>
      </c>
      <c r="BF319" s="718" t="n">
        <v>1146260.203987739</v>
      </c>
      <c r="BG319" s="961" t="n">
        <v>9.976934740517446</v>
      </c>
      <c r="BH319" s="717" t="n">
        <v>18681.01878792831</v>
      </c>
      <c r="BI319" s="963" t="n">
        <v>1.603601831808961</v>
      </c>
      <c r="BJ319" s="721" t="n">
        <v>1164941.222775667</v>
      </c>
      <c r="BK319" s="961" t="n">
        <v>10.13953246892601</v>
      </c>
      <c r="BL319" s="721" t="n">
        <v>10324160.72887536</v>
      </c>
      <c r="BM319" s="962" t="n">
        <v>89.86046753107399</v>
      </c>
    </row>
    <row r="320" ht="15" customFormat="1" customHeight="1" s="23">
      <c r="A320" s="721" t="inlineStr">
        <is>
          <t>May-Jul 2017</t>
        </is>
      </c>
      <c r="B320" s="721" t="n">
        <v>32206038.64674821</v>
      </c>
      <c r="C320" s="961" t="n">
        <v>60.97700384121204</v>
      </c>
      <c r="D320" s="721" t="n">
        <v>1460275.828186664</v>
      </c>
      <c r="E320" s="961" t="n">
        <v>4.337498330189553</v>
      </c>
      <c r="F320" s="721" t="n">
        <v>33666314.47493488</v>
      </c>
      <c r="G320" s="961" t="n">
        <v>63.74180350382308</v>
      </c>
      <c r="H320" s="721" t="n">
        <v>19150381.35783309</v>
      </c>
      <c r="I320" s="962" t="n">
        <v>36.25819649617692</v>
      </c>
      <c r="J320" s="718" t="n">
        <v>31064244.88101249</v>
      </c>
      <c r="K320" s="961" t="n">
        <v>75.18941158552613</v>
      </c>
      <c r="L320" s="721" t="n">
        <v>1435288.810009882</v>
      </c>
      <c r="M320" s="961" t="n">
        <v>4.416336627027865</v>
      </c>
      <c r="N320" s="721" t="n">
        <v>32499533.69102237</v>
      </c>
      <c r="O320" s="961" t="n">
        <v>78.66345454048289</v>
      </c>
      <c r="P320" s="721" t="n">
        <v>8815119.829942701</v>
      </c>
      <c r="Q320" s="962" t="n">
        <v>21.33654545951711</v>
      </c>
      <c r="R320" s="718" t="n">
        <v>339599.592354566</v>
      </c>
      <c r="S320" s="961" t="n">
        <v>23.98232791824794</v>
      </c>
      <c r="T320" s="721" t="n">
        <v>104053.2877745527</v>
      </c>
      <c r="U320" s="961" t="n">
        <v>23.45376136051895</v>
      </c>
      <c r="V320" s="721" t="n">
        <v>443652.8801291187</v>
      </c>
      <c r="W320" s="961" t="n">
        <v>31.33051126287259</v>
      </c>
      <c r="X320" s="721" t="n">
        <v>972388.1043499887</v>
      </c>
      <c r="Y320" s="962" t="n">
        <v>68.66948873712741</v>
      </c>
      <c r="Z320" s="718" t="n">
        <v>3545951.905713462</v>
      </c>
      <c r="AA320" s="961" t="n">
        <v>62.17765500950536</v>
      </c>
      <c r="AB320" s="721" t="n">
        <v>430804.7835514452</v>
      </c>
      <c r="AC320" s="961" t="n">
        <v>10.83306868419647</v>
      </c>
      <c r="AD320" s="721" t="n">
        <v>3976756.689264908</v>
      </c>
      <c r="AE320" s="961" t="n">
        <v>69.73174257762675</v>
      </c>
      <c r="AF320" s="721" t="n">
        <v>1726179.36577187</v>
      </c>
      <c r="AG320" s="962" t="n">
        <v>30.26825742237325</v>
      </c>
      <c r="AH320" s="718" t="n">
        <v>7386829.829940006</v>
      </c>
      <c r="AI320" s="961" t="n">
        <v>83.64420954077863</v>
      </c>
      <c r="AJ320" s="721" t="n">
        <v>282277.7728739451</v>
      </c>
      <c r="AK320" s="961" t="n">
        <v>3.680712117931057</v>
      </c>
      <c r="AL320" s="721" t="n">
        <v>7669107.602813952</v>
      </c>
      <c r="AM320" s="961" t="n">
        <v>86.84056057722378</v>
      </c>
      <c r="AN320" s="721" t="n">
        <v>1162143.084466132</v>
      </c>
      <c r="AO320" s="962" t="n">
        <v>13.15943942277622</v>
      </c>
      <c r="AP320" s="718" t="n">
        <v>10983976.72497313</v>
      </c>
      <c r="AQ320" s="961" t="n">
        <v>84.65412927103723</v>
      </c>
      <c r="AR320" s="721" t="n">
        <v>330603.6474508346</v>
      </c>
      <c r="AS320" s="961" t="n">
        <v>2.921925838775127</v>
      </c>
      <c r="AT320" s="721" t="n">
        <v>11314580.37242396</v>
      </c>
      <c r="AU320" s="961" t="n">
        <v>87.20211026276206</v>
      </c>
      <c r="AV320" s="721" t="n">
        <v>1660541.833139945</v>
      </c>
      <c r="AW320" s="962" t="n">
        <v>12.79788973723794</v>
      </c>
      <c r="AX320" s="718" t="n">
        <v>8807886.828031329</v>
      </c>
      <c r="AY320" s="961" t="n">
        <v>71.09267090792898</v>
      </c>
      <c r="AZ320" s="721" t="n">
        <v>287549.3183591041</v>
      </c>
      <c r="BA320" s="961" t="n">
        <v>3.161468166353071</v>
      </c>
      <c r="BB320" s="721" t="n">
        <v>9095436.146390434</v>
      </c>
      <c r="BC320" s="961" t="n">
        <v>73.41361910572415</v>
      </c>
      <c r="BD320" s="721" t="n">
        <v>3293867.442214766</v>
      </c>
      <c r="BE320" s="962" t="n">
        <v>26.58638089427585</v>
      </c>
      <c r="BF320" s="718" t="n">
        <v>1141793.765735719</v>
      </c>
      <c r="BG320" s="961" t="n">
        <v>9.926878503690254</v>
      </c>
      <c r="BH320" s="717" t="n">
        <v>24987.01817678215</v>
      </c>
      <c r="BI320" s="963" t="n">
        <v>2.141534941379011</v>
      </c>
      <c r="BJ320" s="721" t="n">
        <v>1166780.783912501</v>
      </c>
      <c r="BK320" s="961" t="n">
        <v>10.1441183424895</v>
      </c>
      <c r="BL320" s="721" t="n">
        <v>10335261.5278904</v>
      </c>
      <c r="BM320" s="962" t="n">
        <v>89.85588165751049</v>
      </c>
    </row>
    <row r="321" ht="15" customFormat="1" customHeight="1" s="23">
      <c r="A321" s="721" t="inlineStr">
        <is>
          <t>Jun-Aug 2017</t>
        </is>
      </c>
      <c r="B321" s="721" t="n">
        <v>32176249.47537261</v>
      </c>
      <c r="C321" s="961" t="n">
        <v>60.89457098332787</v>
      </c>
      <c r="D321" s="721" t="n">
        <v>1455620.697995369</v>
      </c>
      <c r="E321" s="961" t="n">
        <v>4.328099182388107</v>
      </c>
      <c r="F321" s="721" t="n">
        <v>33631870.17336798</v>
      </c>
      <c r="G321" s="961" t="n">
        <v>63.64937924607222</v>
      </c>
      <c r="H321" s="721" t="n">
        <v>19207404.25748735</v>
      </c>
      <c r="I321" s="962" t="n">
        <v>36.35062075392778</v>
      </c>
      <c r="J321" s="718" t="n">
        <v>31018117.01769099</v>
      </c>
      <c r="K321" s="961" t="n">
        <v>75.06004772241972</v>
      </c>
      <c r="L321" s="721" t="n">
        <v>1431437.591249824</v>
      </c>
      <c r="M321" s="961" t="n">
        <v>4.41127038105916</v>
      </c>
      <c r="N321" s="721" t="n">
        <v>32449554.60894081</v>
      </c>
      <c r="O321" s="961" t="n">
        <v>78.52395153868289</v>
      </c>
      <c r="P321" s="721" t="n">
        <v>8874848.930475237</v>
      </c>
      <c r="Q321" s="962" t="n">
        <v>21.47604846131711</v>
      </c>
      <c r="R321" s="718" t="n">
        <v>346095.1790432318</v>
      </c>
      <c r="S321" s="961" t="n">
        <v>24.46074981064448</v>
      </c>
      <c r="T321" s="721" t="n">
        <v>102541.2718196571</v>
      </c>
      <c r="U321" s="961" t="n">
        <v>22.85620609347134</v>
      </c>
      <c r="V321" s="721" t="n">
        <v>448636.4508628888</v>
      </c>
      <c r="W321" s="961" t="n">
        <v>31.70799434661246</v>
      </c>
      <c r="X321" s="721" t="n">
        <v>966263.671669835</v>
      </c>
      <c r="Y321" s="962" t="n">
        <v>68.29200565338755</v>
      </c>
      <c r="Z321" s="718" t="n">
        <v>3503615.476386421</v>
      </c>
      <c r="AA321" s="961" t="n">
        <v>61.48623467045981</v>
      </c>
      <c r="AB321" s="721" t="n">
        <v>432828.3701937643</v>
      </c>
      <c r="AC321" s="961" t="n">
        <v>10.99541583883604</v>
      </c>
      <c r="AD321" s="721" t="n">
        <v>3936443.846580186</v>
      </c>
      <c r="AE321" s="961" t="n">
        <v>69.0820986918206</v>
      </c>
      <c r="AF321" s="721" t="n">
        <v>1761767.298018792</v>
      </c>
      <c r="AG321" s="962" t="n">
        <v>30.9179013081794</v>
      </c>
      <c r="AH321" s="718" t="n">
        <v>7364954.18729984</v>
      </c>
      <c r="AI321" s="961" t="n">
        <v>83.36966383478064</v>
      </c>
      <c r="AJ321" s="721" t="n">
        <v>296367.9991469213</v>
      </c>
      <c r="AK321" s="961" t="n">
        <v>3.868366215836871</v>
      </c>
      <c r="AL321" s="721" t="n">
        <v>7661322.186446762</v>
      </c>
      <c r="AM321" s="961" t="n">
        <v>86.72448449379739</v>
      </c>
      <c r="AN321" s="721" t="n">
        <v>1172771.473682987</v>
      </c>
      <c r="AO321" s="962" t="n">
        <v>13.27551550620261</v>
      </c>
      <c r="AP321" s="718" t="n">
        <v>10983985.969454</v>
      </c>
      <c r="AQ321" s="961" t="n">
        <v>84.67832864218001</v>
      </c>
      <c r="AR321" s="721" t="n">
        <v>321334.0184454068</v>
      </c>
      <c r="AS321" s="961" t="n">
        <v>2.842325726200984</v>
      </c>
      <c r="AT321" s="721" t="n">
        <v>11305319.98789941</v>
      </c>
      <c r="AU321" s="961" t="n">
        <v>87.15557394215601</v>
      </c>
      <c r="AV321" s="721" t="n">
        <v>1666105.104662768</v>
      </c>
      <c r="AW321" s="962" t="n">
        <v>12.84442605784399</v>
      </c>
      <c r="AX321" s="718" t="n">
        <v>8819466.205507495</v>
      </c>
      <c r="AY321" s="961" t="n">
        <v>71.09162674603823</v>
      </c>
      <c r="AZ321" s="721" t="n">
        <v>278365.9316440742</v>
      </c>
      <c r="BA321" s="961" t="n">
        <v>3.059695182848554</v>
      </c>
      <c r="BB321" s="721" t="n">
        <v>9097832.137151569</v>
      </c>
      <c r="BC321" s="961" t="n">
        <v>73.33546854441099</v>
      </c>
      <c r="BD321" s="721" t="n">
        <v>3307941.382440855</v>
      </c>
      <c r="BE321" s="962" t="n">
        <v>26.66453145558901</v>
      </c>
      <c r="BF321" s="718" t="n">
        <v>1158132.457681624</v>
      </c>
      <c r="BG321" s="961" t="n">
        <v>10.05771118582525</v>
      </c>
      <c r="BH321" s="717" t="n">
        <v>24183.10674554555</v>
      </c>
      <c r="BI321" s="963" t="n">
        <v>2.045402046048698</v>
      </c>
      <c r="BJ321" s="721" t="n">
        <v>1182315.56442717</v>
      </c>
      <c r="BK321" s="961" t="n">
        <v>10.2677274940717</v>
      </c>
      <c r="BL321" s="721" t="n">
        <v>10332555.32701211</v>
      </c>
      <c r="BM321" s="962" t="n">
        <v>89.73227250592831</v>
      </c>
    </row>
    <row r="322" ht="15" customFormat="1" customHeight="1" s="23">
      <c r="A322" s="721" t="inlineStr">
        <is>
          <t>Jul-Sep 2017</t>
        </is>
      </c>
      <c r="B322" s="721" t="n">
        <v>32134361.25499987</v>
      </c>
      <c r="C322" s="961" t="n">
        <v>60.78932049053559</v>
      </c>
      <c r="D322" s="721" t="n">
        <v>1432455.628612174</v>
      </c>
      <c r="E322" s="961" t="n">
        <v>4.267475327133345</v>
      </c>
      <c r="F322" s="721" t="n">
        <v>33566816.88361204</v>
      </c>
      <c r="G322" s="961" t="n">
        <v>63.49913020497726</v>
      </c>
      <c r="H322" s="721" t="n">
        <v>19295036.14533066</v>
      </c>
      <c r="I322" s="962" t="n">
        <v>36.50086979502274</v>
      </c>
      <c r="J322" s="718" t="n">
        <v>30969697.57951039</v>
      </c>
      <c r="K322" s="961" t="n">
        <v>74.92520086604266</v>
      </c>
      <c r="L322" s="721" t="n">
        <v>1410672.180135892</v>
      </c>
      <c r="M322" s="961" t="n">
        <v>4.356566001583862</v>
      </c>
      <c r="N322" s="721" t="n">
        <v>32380369.75964628</v>
      </c>
      <c r="O322" s="961" t="n">
        <v>78.33804970583074</v>
      </c>
      <c r="P322" s="721" t="n">
        <v>8953783.79822075</v>
      </c>
      <c r="Q322" s="962" t="n">
        <v>21.66195029416926</v>
      </c>
      <c r="R322" s="718" t="n">
        <v>344753.9523477958</v>
      </c>
      <c r="S322" s="961" t="n">
        <v>24.38561938790152</v>
      </c>
      <c r="T322" s="721" t="n">
        <v>101963.8716623892</v>
      </c>
      <c r="U322" s="961" t="n">
        <v>22.82511826975243</v>
      </c>
      <c r="V322" s="721" t="n">
        <v>446717.824010185</v>
      </c>
      <c r="W322" s="961" t="n">
        <v>31.59787075947527</v>
      </c>
      <c r="X322" s="721" t="n">
        <v>967041.4365761552</v>
      </c>
      <c r="Y322" s="962" t="n">
        <v>68.40212924052473</v>
      </c>
      <c r="Z322" s="718" t="n">
        <v>3470591.153202105</v>
      </c>
      <c r="AA322" s="961" t="n">
        <v>60.95722393036447</v>
      </c>
      <c r="AB322" s="721" t="n">
        <v>422690.9312774647</v>
      </c>
      <c r="AC322" s="961" t="n">
        <v>10.85693053073413</v>
      </c>
      <c r="AD322" s="721" t="n">
        <v>3893282.084479569</v>
      </c>
      <c r="AE322" s="961" t="n">
        <v>68.38133832869741</v>
      </c>
      <c r="AF322" s="721" t="n">
        <v>1800204.149681609</v>
      </c>
      <c r="AG322" s="962" t="n">
        <v>31.61866167130259</v>
      </c>
      <c r="AH322" s="718" t="n">
        <v>7369341.855724618</v>
      </c>
      <c r="AI322" s="961" t="n">
        <v>83.39249404847217</v>
      </c>
      <c r="AJ322" s="721" t="n">
        <v>296551.6414115521</v>
      </c>
      <c r="AK322" s="961" t="n">
        <v>3.868455014700349</v>
      </c>
      <c r="AL322" s="721" t="n">
        <v>7665893.49713617</v>
      </c>
      <c r="AM322" s="961" t="n">
        <v>86.74831353352792</v>
      </c>
      <c r="AN322" s="721" t="n">
        <v>1171043.135843247</v>
      </c>
      <c r="AO322" s="962" t="n">
        <v>13.25168646647208</v>
      </c>
      <c r="AP322" s="718" t="n">
        <v>10942793.46241276</v>
      </c>
      <c r="AQ322" s="961" t="n">
        <v>84.38481652036998</v>
      </c>
      <c r="AR322" s="721" t="n">
        <v>317668.266022526</v>
      </c>
      <c r="AS322" s="961" t="n">
        <v>2.821094495799755</v>
      </c>
      <c r="AT322" s="721" t="n">
        <v>11260461.72843529</v>
      </c>
      <c r="AU322" s="961" t="n">
        <v>86.8344998151093</v>
      </c>
      <c r="AV322" s="721" t="n">
        <v>1707266.251125156</v>
      </c>
      <c r="AW322" s="962" t="n">
        <v>13.1655001848907</v>
      </c>
      <c r="AX322" s="718" t="n">
        <v>8842217.155823108</v>
      </c>
      <c r="AY322" s="961" t="n">
        <v>71.18051735985345</v>
      </c>
      <c r="AZ322" s="721" t="n">
        <v>271797.4697619599</v>
      </c>
      <c r="BA322" s="961" t="n">
        <v>2.982192600382316</v>
      </c>
      <c r="BB322" s="721" t="n">
        <v>9114014.625585068</v>
      </c>
      <c r="BC322" s="961" t="n">
        <v>73.36850756342074</v>
      </c>
      <c r="BD322" s="721" t="n">
        <v>3308228.824994582</v>
      </c>
      <c r="BE322" s="962" t="n">
        <v>26.63149243657926</v>
      </c>
      <c r="BF322" s="718" t="n">
        <v>1164663.675489476</v>
      </c>
      <c r="BG322" s="961" t="n">
        <v>10.10317521212062</v>
      </c>
      <c r="BH322" s="717" t="n">
        <v>21783.44847628162</v>
      </c>
      <c r="BI322" s="963" t="n">
        <v>1.836023539209179</v>
      </c>
      <c r="BJ322" s="721" t="n">
        <v>1186447.123965758</v>
      </c>
      <c r="BK322" s="961" t="n">
        <v>10.29214134999521</v>
      </c>
      <c r="BL322" s="721" t="n">
        <v>10341252.34710991</v>
      </c>
      <c r="BM322" s="962" t="n">
        <v>89.70785865000478</v>
      </c>
    </row>
    <row r="323" ht="15" customFormat="1" customHeight="1" s="23">
      <c r="A323" s="721" t="inlineStr">
        <is>
          <t>Aug-Oct 2017</t>
        </is>
      </c>
      <c r="B323" s="721" t="n">
        <v>32164974.62618755</v>
      </c>
      <c r="C323" s="961" t="n">
        <v>60.8212542644545</v>
      </c>
      <c r="D323" s="721" t="n">
        <v>1425746.295323413</v>
      </c>
      <c r="E323" s="961" t="n">
        <v>4.244464709926448</v>
      </c>
      <c r="F323" s="721" t="n">
        <v>33590720.92151096</v>
      </c>
      <c r="G323" s="961" t="n">
        <v>63.5172202632546</v>
      </c>
      <c r="H323" s="721" t="n">
        <v>19293710.7055191</v>
      </c>
      <c r="I323" s="962" t="n">
        <v>36.4827797367454</v>
      </c>
      <c r="J323" s="718" t="n">
        <v>31003812.01701969</v>
      </c>
      <c r="K323" s="961" t="n">
        <v>74.99004529117279</v>
      </c>
      <c r="L323" s="721" t="n">
        <v>1403377.083982726</v>
      </c>
      <c r="M323" s="961" t="n">
        <v>4.330449887550775</v>
      </c>
      <c r="N323" s="721" t="n">
        <v>32407189.10100241</v>
      </c>
      <c r="O323" s="961" t="n">
        <v>78.38444437444316</v>
      </c>
      <c r="P323" s="721" t="n">
        <v>8936714.475315599</v>
      </c>
      <c r="Q323" s="962" t="n">
        <v>21.61555562555684</v>
      </c>
      <c r="R323" s="718" t="n">
        <v>348016.2708078249</v>
      </c>
      <c r="S323" s="961" t="n">
        <v>24.63625499589194</v>
      </c>
      <c r="T323" s="721" t="n">
        <v>107013.2979587957</v>
      </c>
      <c r="U323" s="961" t="n">
        <v>23.51787780492164</v>
      </c>
      <c r="V323" s="721" t="n">
        <v>455029.5687666206</v>
      </c>
      <c r="W323" s="961" t="n">
        <v>32.21178268700981</v>
      </c>
      <c r="X323" s="721" t="n">
        <v>957588.8298733353</v>
      </c>
      <c r="Y323" s="962" t="n">
        <v>67.78821731299018</v>
      </c>
      <c r="Z323" s="718" t="n">
        <v>3473200.556529252</v>
      </c>
      <c r="AA323" s="961" t="n">
        <v>61.05372257481161</v>
      </c>
      <c r="AB323" s="721" t="n">
        <v>415575.628618764</v>
      </c>
      <c r="AC323" s="961" t="n">
        <v>10.68654015641032</v>
      </c>
      <c r="AD323" s="721" t="n">
        <v>3888776.185148016</v>
      </c>
      <c r="AE323" s="961" t="n">
        <v>68.35892673034056</v>
      </c>
      <c r="AF323" s="721" t="n">
        <v>1799985.138575363</v>
      </c>
      <c r="AG323" s="962" t="n">
        <v>31.64107326965944</v>
      </c>
      <c r="AH323" s="718" t="n">
        <v>7335209.449169723</v>
      </c>
      <c r="AI323" s="961" t="n">
        <v>82.97955125863969</v>
      </c>
      <c r="AJ323" s="721" t="n">
        <v>303865.2860210501</v>
      </c>
      <c r="AK323" s="961" t="n">
        <v>3.977776059988521</v>
      </c>
      <c r="AL323" s="721" t="n">
        <v>7639074.735190773</v>
      </c>
      <c r="AM323" s="961" t="n">
        <v>86.41702707331585</v>
      </c>
      <c r="AN323" s="721" t="n">
        <v>1200704.870638311</v>
      </c>
      <c r="AO323" s="962" t="n">
        <v>13.58297292668415</v>
      </c>
      <c r="AP323" s="718" t="n">
        <v>10985914.07351671</v>
      </c>
      <c r="AQ323" s="961" t="n">
        <v>84.74149889487964</v>
      </c>
      <c r="AR323" s="721" t="n">
        <v>302882.5612046642</v>
      </c>
      <c r="AS323" s="961" t="n">
        <v>2.683036739922101</v>
      </c>
      <c r="AT323" s="721" t="n">
        <v>11288796.63472137</v>
      </c>
      <c r="AU323" s="961" t="n">
        <v>87.07782904035902</v>
      </c>
      <c r="AV323" s="721" t="n">
        <v>1675234.231837343</v>
      </c>
      <c r="AW323" s="962" t="n">
        <v>12.92217095964098</v>
      </c>
      <c r="AX323" s="718" t="n">
        <v>8861471.666996175</v>
      </c>
      <c r="AY323" s="961" t="n">
        <v>71.24106324475754</v>
      </c>
      <c r="AZ323" s="721" t="n">
        <v>274040.3101794514</v>
      </c>
      <c r="BA323" s="961" t="n">
        <v>2.999725804794739</v>
      </c>
      <c r="BB323" s="721" t="n">
        <v>9135511.977175627</v>
      </c>
      <c r="BC323" s="961" t="n">
        <v>73.4441874889865</v>
      </c>
      <c r="BD323" s="721" t="n">
        <v>3303201.404391246</v>
      </c>
      <c r="BE323" s="962" t="n">
        <v>26.5558125110135</v>
      </c>
      <c r="BF323" s="718" t="n">
        <v>1161162.609167866</v>
      </c>
      <c r="BG323" s="961" t="n">
        <v>10.06160726844923</v>
      </c>
      <c r="BH323" s="717" t="n">
        <v>22369.21134068723</v>
      </c>
      <c r="BI323" s="963" t="n">
        <v>1.890038861065466</v>
      </c>
      <c r="BJ323" s="721" t="n">
        <v>1183531.820508553</v>
      </c>
      <c r="BK323" s="961" t="n">
        <v>10.25543905190308</v>
      </c>
      <c r="BL323" s="721" t="n">
        <v>10356996.2302035</v>
      </c>
      <c r="BM323" s="962" t="n">
        <v>89.74456094809692</v>
      </c>
    </row>
    <row r="324" ht="15" customFormat="1" customHeight="1" s="23">
      <c r="A324" s="721" t="inlineStr">
        <is>
          <t>Sep-Nov 2017</t>
        </is>
      </c>
      <c r="B324" s="721" t="n">
        <v>32282506.34887432</v>
      </c>
      <c r="C324" s="961" t="n">
        <v>61.01744591409233</v>
      </c>
      <c r="D324" s="721" t="n">
        <v>1441218.715163971</v>
      </c>
      <c r="E324" s="961" t="n">
        <v>4.273604746887326</v>
      </c>
      <c r="F324" s="721" t="n">
        <v>33723725.06403829</v>
      </c>
      <c r="G324" s="961" t="n">
        <v>63.74150593757813</v>
      </c>
      <c r="H324" s="721" t="n">
        <v>19183285.16107913</v>
      </c>
      <c r="I324" s="962" t="n">
        <v>36.25849406242187</v>
      </c>
      <c r="J324" s="718" t="n">
        <v>31117259.03567379</v>
      </c>
      <c r="K324" s="961" t="n">
        <v>75.24669849149666</v>
      </c>
      <c r="L324" s="721" t="n">
        <v>1419008.680361834</v>
      </c>
      <c r="M324" s="961" t="n">
        <v>4.361313635437265</v>
      </c>
      <c r="N324" s="721" t="n">
        <v>32536267.71603562</v>
      </c>
      <c r="O324" s="961" t="n">
        <v>78.67809706698148</v>
      </c>
      <c r="P324" s="721" t="n">
        <v>8817385.87873337</v>
      </c>
      <c r="Q324" s="962" t="n">
        <v>21.32190293301852</v>
      </c>
      <c r="R324" s="718" t="n">
        <v>343079.1052937441</v>
      </c>
      <c r="S324" s="961" t="n">
        <v>24.30638082256817</v>
      </c>
      <c r="T324" s="721" t="n">
        <v>115082.7261061982</v>
      </c>
      <c r="U324" s="961" t="n">
        <v>25.11835736175484</v>
      </c>
      <c r="V324" s="721" t="n">
        <v>458161.8313999423</v>
      </c>
      <c r="W324" s="961" t="n">
        <v>32.45973240730419</v>
      </c>
      <c r="X324" s="721" t="n">
        <v>953315.7052936299</v>
      </c>
      <c r="Y324" s="962" t="n">
        <v>67.54026759269581</v>
      </c>
      <c r="Z324" s="718" t="n">
        <v>3499900.887132828</v>
      </c>
      <c r="AA324" s="961" t="n">
        <v>61.57421650136401</v>
      </c>
      <c r="AB324" s="721" t="n">
        <v>422372.8964346442</v>
      </c>
      <c r="AC324" s="961" t="n">
        <v>10.76857251026669</v>
      </c>
      <c r="AD324" s="721" t="n">
        <v>3922273.783567472</v>
      </c>
      <c r="AE324" s="961" t="n">
        <v>69.00507840519367</v>
      </c>
      <c r="AF324" s="721" t="n">
        <v>1761762.629718107</v>
      </c>
      <c r="AG324" s="962" t="n">
        <v>30.99492159480633</v>
      </c>
      <c r="AH324" s="718" t="n">
        <v>7365963.822178833</v>
      </c>
      <c r="AI324" s="961" t="n">
        <v>83.30066964454159</v>
      </c>
      <c r="AJ324" s="721" t="n">
        <v>300087.4098795027</v>
      </c>
      <c r="AK324" s="961" t="n">
        <v>3.914497839834148</v>
      </c>
      <c r="AL324" s="721" t="n">
        <v>7666051.232058337</v>
      </c>
      <c r="AM324" s="961" t="n">
        <v>86.69431680305621</v>
      </c>
      <c r="AN324" s="721" t="n">
        <v>1176571.346620416</v>
      </c>
      <c r="AO324" s="962" t="n">
        <v>13.30568319694379</v>
      </c>
      <c r="AP324" s="718" t="n">
        <v>10998963.12870963</v>
      </c>
      <c r="AQ324" s="961" t="n">
        <v>84.86635713135813</v>
      </c>
      <c r="AR324" s="721" t="n">
        <v>306726.4907009702</v>
      </c>
      <c r="AS324" s="961" t="n">
        <v>2.713027696907186</v>
      </c>
      <c r="AT324" s="721" t="n">
        <v>11305689.6194106</v>
      </c>
      <c r="AU324" s="961" t="n">
        <v>87.23301293307921</v>
      </c>
      <c r="AV324" s="721" t="n">
        <v>1654644.13414639</v>
      </c>
      <c r="AW324" s="962" t="n">
        <v>12.76698706692079</v>
      </c>
      <c r="AX324" s="718" t="n">
        <v>8909352.092358753</v>
      </c>
      <c r="AY324" s="961" t="n">
        <v>71.53128034156386</v>
      </c>
      <c r="AZ324" s="721" t="n">
        <v>274739.1572405191</v>
      </c>
      <c r="BA324" s="961" t="n">
        <v>2.991468069881239</v>
      </c>
      <c r="BB324" s="721" t="n">
        <v>9184091.249599271</v>
      </c>
      <c r="BC324" s="961" t="n">
        <v>73.73710220982652</v>
      </c>
      <c r="BD324" s="721" t="n">
        <v>3271092.062954828</v>
      </c>
      <c r="BE324" s="962" t="n">
        <v>26.26289779017348</v>
      </c>
      <c r="BF324" s="718" t="n">
        <v>1165247.313200538</v>
      </c>
      <c r="BG324" s="961" t="n">
        <v>10.08579022082342</v>
      </c>
      <c r="BH324" s="717" t="n">
        <v>22210.03480213707</v>
      </c>
      <c r="BI324" s="963" t="n">
        <v>1.870385899712083</v>
      </c>
      <c r="BJ324" s="721" t="n">
        <v>1187457.348002675</v>
      </c>
      <c r="BK324" s="961" t="n">
        <v>10.27802902650346</v>
      </c>
      <c r="BL324" s="721" t="n">
        <v>10365899.28234576</v>
      </c>
      <c r="BM324" s="962" t="n">
        <v>89.72197097349654</v>
      </c>
    </row>
    <row r="325" ht="15" customFormat="1" customHeight="1" s="23">
      <c r="A325" s="721" t="inlineStr">
        <is>
          <t>Oct-Dec 2017</t>
        </is>
      </c>
      <c r="B325" s="721" t="n">
        <v>32222423.49650218</v>
      </c>
      <c r="C325" s="961" t="n">
        <v>60.87790253601136</v>
      </c>
      <c r="D325" s="721" t="n">
        <v>1466941.120763121</v>
      </c>
      <c r="E325" s="961" t="n">
        <v>4.354315189462894</v>
      </c>
      <c r="F325" s="721" t="n">
        <v>33689364.6172653</v>
      </c>
      <c r="G325" s="961" t="n">
        <v>63.64939793844684</v>
      </c>
      <c r="H325" s="721" t="n">
        <v>19240224.20593949</v>
      </c>
      <c r="I325" s="962" t="n">
        <v>36.35060206155316</v>
      </c>
      <c r="J325" s="718" t="n">
        <v>31055607.28110487</v>
      </c>
      <c r="K325" s="961" t="n">
        <v>75.07991259979227</v>
      </c>
      <c r="L325" s="721" t="n">
        <v>1445870.60086057</v>
      </c>
      <c r="M325" s="961" t="n">
        <v>4.448630324170154</v>
      </c>
      <c r="N325" s="721" t="n">
        <v>32501477.88196544</v>
      </c>
      <c r="O325" s="961" t="n">
        <v>78.57544361165142</v>
      </c>
      <c r="P325" s="721" t="n">
        <v>8861925.731254525</v>
      </c>
      <c r="Q325" s="962" t="n">
        <v>21.42455638834858</v>
      </c>
      <c r="R325" s="718" t="n">
        <v>335649.2093667852</v>
      </c>
      <c r="S325" s="961" t="n">
        <v>23.79922577188546</v>
      </c>
      <c r="T325" s="721" t="n">
        <v>117618.9560453196</v>
      </c>
      <c r="U325" s="961" t="n">
        <v>25.94908820441475</v>
      </c>
      <c r="V325" s="721" t="n">
        <v>453268.1654121048</v>
      </c>
      <c r="W325" s="961" t="n">
        <v>32.13900436173201</v>
      </c>
      <c r="X325" s="721" t="n">
        <v>957068.5093350831</v>
      </c>
      <c r="Y325" s="962" t="n">
        <v>67.86099563826799</v>
      </c>
      <c r="Z325" s="718" t="n">
        <v>3479498.326201011</v>
      </c>
      <c r="AA325" s="961" t="n">
        <v>61.26619968734385</v>
      </c>
      <c r="AB325" s="721" t="n">
        <v>426034.7533895912</v>
      </c>
      <c r="AC325" s="961" t="n">
        <v>10.90849173998676</v>
      </c>
      <c r="AD325" s="721" t="n">
        <v>3905533.079590602</v>
      </c>
      <c r="AE325" s="961" t="n">
        <v>68.76772083433436</v>
      </c>
      <c r="AF325" s="721" t="n">
        <v>1773778.42325718</v>
      </c>
      <c r="AG325" s="962" t="n">
        <v>31.23227916566564</v>
      </c>
      <c r="AH325" s="718" t="n">
        <v>7366411.099724395</v>
      </c>
      <c r="AI325" s="961" t="n">
        <v>83.27895300492743</v>
      </c>
      <c r="AJ325" s="721" t="n">
        <v>297702.1828662013</v>
      </c>
      <c r="AK325" s="961" t="n">
        <v>3.88436563878102</v>
      </c>
      <c r="AL325" s="721" t="n">
        <v>7664113.282590597</v>
      </c>
      <c r="AM325" s="961" t="n">
        <v>86.64454389589825</v>
      </c>
      <c r="AN325" s="721" t="n">
        <v>1181352.26893782</v>
      </c>
      <c r="AO325" s="962" t="n">
        <v>13.35545610410175</v>
      </c>
      <c r="AP325" s="718" t="n">
        <v>10980332.12539522</v>
      </c>
      <c r="AQ325" s="961" t="n">
        <v>84.74677827288873</v>
      </c>
      <c r="AR325" s="721" t="n">
        <v>326091.3729586601</v>
      </c>
      <c r="AS325" s="961" t="n">
        <v>2.884124878270624</v>
      </c>
      <c r="AT325" s="721" t="n">
        <v>11306423.49835388</v>
      </c>
      <c r="AU325" s="961" t="n">
        <v>87.26356856349524</v>
      </c>
      <c r="AV325" s="721" t="n">
        <v>1650213.142201373</v>
      </c>
      <c r="AW325" s="962" t="n">
        <v>12.73643143650476</v>
      </c>
      <c r="AX325" s="718" t="n">
        <v>8893716.520417456</v>
      </c>
      <c r="AY325" s="961" t="n">
        <v>71.31144802332628</v>
      </c>
      <c r="AZ325" s="721" t="n">
        <v>278423.335600798</v>
      </c>
      <c r="BA325" s="961" t="n">
        <v>3.03553303777975</v>
      </c>
      <c r="BB325" s="721" t="n">
        <v>9172139.856018253</v>
      </c>
      <c r="BC325" s="961" t="n">
        <v>73.54389732386295</v>
      </c>
      <c r="BD325" s="721" t="n">
        <v>3299513.387523068</v>
      </c>
      <c r="BE325" s="962" t="n">
        <v>26.45610267613705</v>
      </c>
      <c r="BF325" s="718" t="n">
        <v>1166816.215397308</v>
      </c>
      <c r="BG325" s="961" t="n">
        <v>10.08816817484491</v>
      </c>
      <c r="BH325" s="717" t="n">
        <v>21070.51990255022</v>
      </c>
      <c r="BI325" s="963" t="n">
        <v>1.773781899941108</v>
      </c>
      <c r="BJ325" s="721" t="n">
        <v>1187886.735299858</v>
      </c>
      <c r="BK325" s="961" t="n">
        <v>10.27034163584362</v>
      </c>
      <c r="BL325" s="721" t="n">
        <v>10378298.47468497</v>
      </c>
      <c r="BM325" s="962" t="n">
        <v>89.72965836415638</v>
      </c>
    </row>
    <row r="326" ht="15" customFormat="1" customHeight="1" s="23">
      <c r="A326" s="721" t="inlineStr">
        <is>
          <t>Nov-Jan 2018</t>
        </is>
      </c>
      <c r="B326" s="721" t="n">
        <v>32309530.04152634</v>
      </c>
      <c r="C326" s="961" t="n">
        <v>61.01644486894906</v>
      </c>
      <c r="D326" s="721" t="n">
        <v>1454895.972923762</v>
      </c>
      <c r="E326" s="961" t="n">
        <v>4.308961071339144</v>
      </c>
      <c r="F326" s="721" t="n">
        <v>33764426.0144501</v>
      </c>
      <c r="G326" s="961" t="n">
        <v>63.76401129309273</v>
      </c>
      <c r="H326" s="721" t="n">
        <v>19187741.40684206</v>
      </c>
      <c r="I326" s="962" t="n">
        <v>36.23598870690727</v>
      </c>
      <c r="J326" s="718" t="n">
        <v>31113699.32395431</v>
      </c>
      <c r="K326" s="961" t="n">
        <v>75.2026292241279</v>
      </c>
      <c r="L326" s="721" t="n">
        <v>1438041.104543107</v>
      </c>
      <c r="M326" s="961" t="n">
        <v>4.417708809462532</v>
      </c>
      <c r="N326" s="721" t="n">
        <v>32551740.42849742</v>
      </c>
      <c r="O326" s="961" t="n">
        <v>78.67841237893749</v>
      </c>
      <c r="P326" s="721" t="n">
        <v>8821413.203173526</v>
      </c>
      <c r="Q326" s="962" t="n">
        <v>21.32158762106251</v>
      </c>
      <c r="R326" s="718" t="n">
        <v>340768.5986955706</v>
      </c>
      <c r="S326" s="961" t="n">
        <v>24.18177769193667</v>
      </c>
      <c r="T326" s="721" t="n">
        <v>122867.7631587689</v>
      </c>
      <c r="U326" s="961" t="n">
        <v>26.50089019492614</v>
      </c>
      <c r="V326" s="721" t="n">
        <v>463636.3618543395</v>
      </c>
      <c r="W326" s="961" t="n">
        <v>32.9007762897658</v>
      </c>
      <c r="X326" s="721" t="n">
        <v>945559.4509464648</v>
      </c>
      <c r="Y326" s="962" t="n">
        <v>67.0992237102342</v>
      </c>
      <c r="Z326" s="718" t="n">
        <v>3478021.002800526</v>
      </c>
      <c r="AA326" s="961" t="n">
        <v>61.29117859356552</v>
      </c>
      <c r="AB326" s="721" t="n">
        <v>415373.762820225</v>
      </c>
      <c r="AC326" s="961" t="n">
        <v>10.66867830840162</v>
      </c>
      <c r="AD326" s="721" t="n">
        <v>3893394.76562075</v>
      </c>
      <c r="AE326" s="961" t="n">
        <v>68.61107328643718</v>
      </c>
      <c r="AF326" s="721" t="n">
        <v>1781191.826789232</v>
      </c>
      <c r="AG326" s="962" t="n">
        <v>31.38892671356282</v>
      </c>
      <c r="AH326" s="718" t="n">
        <v>7394580.21158029</v>
      </c>
      <c r="AI326" s="961" t="n">
        <v>83.57055126646397</v>
      </c>
      <c r="AJ326" s="721" t="n">
        <v>291376.5813056355</v>
      </c>
      <c r="AK326" s="961" t="n">
        <v>3.791025491781737</v>
      </c>
      <c r="AL326" s="721" t="n">
        <v>7685956.792885926</v>
      </c>
      <c r="AM326" s="961" t="n">
        <v>86.86357140136163</v>
      </c>
      <c r="AN326" s="721" t="n">
        <v>1162351.73149216</v>
      </c>
      <c r="AO326" s="962" t="n">
        <v>13.13642859863837</v>
      </c>
      <c r="AP326" s="718" t="n">
        <v>10990794.85606806</v>
      </c>
      <c r="AQ326" s="961" t="n">
        <v>84.85174220638031</v>
      </c>
      <c r="AR326" s="721" t="n">
        <v>322655.7801100176</v>
      </c>
      <c r="AS326" s="961" t="n">
        <v>2.851966128514595</v>
      </c>
      <c r="AT326" s="721" t="n">
        <v>11313450.63617807</v>
      </c>
      <c r="AU326" s="961" t="n">
        <v>87.34272720189939</v>
      </c>
      <c r="AV326" s="721" t="n">
        <v>1639488.891375454</v>
      </c>
      <c r="AW326" s="962" t="n">
        <v>12.65727279810061</v>
      </c>
      <c r="AX326" s="718" t="n">
        <v>8909534.654809874</v>
      </c>
      <c r="AY326" s="961" t="n">
        <v>71.34406451869599</v>
      </c>
      <c r="AZ326" s="721" t="n">
        <v>285767.21714846</v>
      </c>
      <c r="BA326" s="961" t="n">
        <v>3.107752427573102</v>
      </c>
      <c r="BB326" s="721" t="n">
        <v>9195301.871958334</v>
      </c>
      <c r="BC326" s="961" t="n">
        <v>73.63237648643288</v>
      </c>
      <c r="BD326" s="721" t="n">
        <v>3292821.302570216</v>
      </c>
      <c r="BE326" s="962" t="n">
        <v>26.36762351356712</v>
      </c>
      <c r="BF326" s="718" t="n">
        <v>1195830.717572024</v>
      </c>
      <c r="BG326" s="961" t="n">
        <v>10.3275696816589</v>
      </c>
      <c r="BH326" s="717" t="n">
        <v>16854.86838065445</v>
      </c>
      <c r="BI326" s="963" t="n">
        <v>1.389879501817726</v>
      </c>
      <c r="BJ326" s="721" t="n">
        <v>1212685.585952678</v>
      </c>
      <c r="BK326" s="961" t="n">
        <v>10.47313361902775</v>
      </c>
      <c r="BL326" s="721" t="n">
        <v>10366328.20366853</v>
      </c>
      <c r="BM326" s="962" t="n">
        <v>89.52686638097225</v>
      </c>
    </row>
    <row r="327" ht="15" customFormat="1" customHeight="1" s="23">
      <c r="A327" s="721" t="inlineStr">
        <is>
          <t>Dec-Feb 2018</t>
        </is>
      </c>
      <c r="B327" s="721" t="n">
        <v>32330983.97331654</v>
      </c>
      <c r="C327" s="961" t="n">
        <v>61.03093719692217</v>
      </c>
      <c r="D327" s="721" t="n">
        <v>1423284.222349273</v>
      </c>
      <c r="E327" s="961" t="n">
        <v>4.216605183376567</v>
      </c>
      <c r="F327" s="721" t="n">
        <v>33754268.19566581</v>
      </c>
      <c r="G327" s="961" t="n">
        <v>63.71765932264714</v>
      </c>
      <c r="H327" s="721" t="n">
        <v>19220477.8237137</v>
      </c>
      <c r="I327" s="962" t="n">
        <v>36.28234067735286</v>
      </c>
      <c r="J327" s="718" t="n">
        <v>31149054.08107482</v>
      </c>
      <c r="K327" s="961" t="n">
        <v>75.27034435386472</v>
      </c>
      <c r="L327" s="721" t="n">
        <v>1403661.272045767</v>
      </c>
      <c r="M327" s="961" t="n">
        <v>4.311963708155635</v>
      </c>
      <c r="N327" s="721" t="n">
        <v>32552715.35312058</v>
      </c>
      <c r="O327" s="961" t="n">
        <v>78.66223121592068</v>
      </c>
      <c r="P327" s="721" t="n">
        <v>8830188.297001336</v>
      </c>
      <c r="Q327" s="962" t="n">
        <v>21.33776878407932</v>
      </c>
      <c r="R327" s="718" t="n">
        <v>348051.1939449008</v>
      </c>
      <c r="S327" s="961" t="n">
        <v>24.71858031774258</v>
      </c>
      <c r="T327" s="721" t="n">
        <v>124792.5925126258</v>
      </c>
      <c r="U327" s="961" t="n">
        <v>26.39192817728511</v>
      </c>
      <c r="V327" s="721" t="n">
        <v>472843.7864575266</v>
      </c>
      <c r="W327" s="961" t="n">
        <v>33.58134468904077</v>
      </c>
      <c r="X327" s="721" t="n">
        <v>935211.1643968942</v>
      </c>
      <c r="Y327" s="962" t="n">
        <v>66.41865531095922</v>
      </c>
      <c r="Z327" s="718" t="n">
        <v>3471693.717607888</v>
      </c>
      <c r="AA327" s="961" t="n">
        <v>61.23065979980501</v>
      </c>
      <c r="AB327" s="721" t="n">
        <v>401725.5423147267</v>
      </c>
      <c r="AC327" s="961" t="n">
        <v>10.37134158110095</v>
      </c>
      <c r="AD327" s="721" t="n">
        <v>3873419.259922615</v>
      </c>
      <c r="AE327" s="961" t="n">
        <v>68.31593920956641</v>
      </c>
      <c r="AF327" s="721" t="n">
        <v>1796442.422049566</v>
      </c>
      <c r="AG327" s="962" t="n">
        <v>31.68406079043359</v>
      </c>
      <c r="AH327" s="718" t="n">
        <v>7376743.974630525</v>
      </c>
      <c r="AI327" s="961" t="n">
        <v>83.34219538487143</v>
      </c>
      <c r="AJ327" s="721" t="n">
        <v>292769.5467775103</v>
      </c>
      <c r="AK327" s="961" t="n">
        <v>3.817315739261662</v>
      </c>
      <c r="AL327" s="721" t="n">
        <v>7669513.521408035</v>
      </c>
      <c r="AM327" s="961" t="n">
        <v>86.64989548320563</v>
      </c>
      <c r="AN327" s="721" t="n">
        <v>1181637.975819716</v>
      </c>
      <c r="AO327" s="962" t="n">
        <v>13.35010451679437</v>
      </c>
      <c r="AP327" s="718" t="n">
        <v>11015637.48936548</v>
      </c>
      <c r="AQ327" s="961" t="n">
        <v>85.06781429148771</v>
      </c>
      <c r="AR327" s="721" t="n">
        <v>310631.8188794694</v>
      </c>
      <c r="AS327" s="961" t="n">
        <v>2.742578429186256</v>
      </c>
      <c r="AT327" s="721" t="n">
        <v>11326269.30824495</v>
      </c>
      <c r="AU327" s="961" t="n">
        <v>87.46665592974753</v>
      </c>
      <c r="AV327" s="721" t="n">
        <v>1622973.106306845</v>
      </c>
      <c r="AW327" s="962" t="n">
        <v>12.53334407025247</v>
      </c>
      <c r="AX327" s="718" t="n">
        <v>8936927.705526024</v>
      </c>
      <c r="AY327" s="961" t="n">
        <v>71.46916041261629</v>
      </c>
      <c r="AZ327" s="721" t="n">
        <v>273741.7715614348</v>
      </c>
      <c r="BA327" s="961" t="n">
        <v>2.972007325226437</v>
      </c>
      <c r="BB327" s="721" t="n">
        <v>9210669.477087457</v>
      </c>
      <c r="BC327" s="961" t="n">
        <v>73.65829019278232</v>
      </c>
      <c r="BD327" s="721" t="n">
        <v>3293923.628428315</v>
      </c>
      <c r="BE327" s="962" t="n">
        <v>26.34170980721768</v>
      </c>
      <c r="BF327" s="718" t="n">
        <v>1181929.892241725</v>
      </c>
      <c r="BG327" s="961" t="n">
        <v>10.19622122688873</v>
      </c>
      <c r="BH327" s="717" t="n">
        <v>19622.95030350544</v>
      </c>
      <c r="BI327" s="963" t="n">
        <v>1.633132527233547</v>
      </c>
      <c r="BJ327" s="721" t="n">
        <v>1201552.84254523</v>
      </c>
      <c r="BK327" s="961" t="n">
        <v>10.36550363841933</v>
      </c>
      <c r="BL327" s="721" t="n">
        <v>10390289.52671237</v>
      </c>
      <c r="BM327" s="962" t="n">
        <v>89.63449636158067</v>
      </c>
    </row>
    <row r="328" ht="15" customFormat="1" customHeight="1" s="23">
      <c r="A328" s="721" t="inlineStr">
        <is>
          <t>Jan-Mar 2018</t>
        </is>
      </c>
      <c r="B328" s="721" t="n">
        <v>32409793.26438679</v>
      </c>
      <c r="C328" s="961" t="n">
        <v>61.15364029848622</v>
      </c>
      <c r="D328" s="721" t="n">
        <v>1421665.702894735</v>
      </c>
      <c r="E328" s="961" t="n">
        <v>4.202200396588367</v>
      </c>
      <c r="F328" s="721" t="n">
        <v>33831458.96728152</v>
      </c>
      <c r="G328" s="961" t="n">
        <v>63.8361638280347</v>
      </c>
      <c r="H328" s="721" t="n">
        <v>19165865.65018537</v>
      </c>
      <c r="I328" s="962" t="n">
        <v>36.1638361719653</v>
      </c>
      <c r="J328" s="718" t="n">
        <v>31231160.79379112</v>
      </c>
      <c r="K328" s="961" t="n">
        <v>75.45097505430819</v>
      </c>
      <c r="L328" s="721" t="n">
        <v>1399461.934892003</v>
      </c>
      <c r="M328" s="961" t="n">
        <v>4.288799348171317</v>
      </c>
      <c r="N328" s="721" t="n">
        <v>32630622.72868313</v>
      </c>
      <c r="O328" s="961" t="n">
        <v>78.83191783245758</v>
      </c>
      <c r="P328" s="721" t="n">
        <v>8762030.939889777</v>
      </c>
      <c r="Q328" s="962" t="n">
        <v>21.16808216754242</v>
      </c>
      <c r="R328" s="718" t="n">
        <v>345213.3382219058</v>
      </c>
      <c r="S328" s="961" t="n">
        <v>24.53691671321877</v>
      </c>
      <c r="T328" s="721" t="n">
        <v>120062.451339738</v>
      </c>
      <c r="U328" s="961" t="n">
        <v>25.80457742124386</v>
      </c>
      <c r="V328" s="721" t="n">
        <v>465275.7895616437</v>
      </c>
      <c r="W328" s="961" t="n">
        <v>33.0706610467426</v>
      </c>
      <c r="X328" s="721" t="n">
        <v>941638.2993463932</v>
      </c>
      <c r="Y328" s="962" t="n">
        <v>66.9293389532574</v>
      </c>
      <c r="Z328" s="718" t="n">
        <v>3504476.248079309</v>
      </c>
      <c r="AA328" s="961" t="n">
        <v>61.86039965863232</v>
      </c>
      <c r="AB328" s="721" t="n">
        <v>406758.1690660116</v>
      </c>
      <c r="AC328" s="961" t="n">
        <v>10.3997389489861</v>
      </c>
      <c r="AD328" s="721" t="n">
        <v>3911234.417145321</v>
      </c>
      <c r="AE328" s="961" t="n">
        <v>69.04042346864604</v>
      </c>
      <c r="AF328" s="721" t="n">
        <v>1753902.354389062</v>
      </c>
      <c r="AG328" s="962" t="n">
        <v>30.95957653135396</v>
      </c>
      <c r="AH328" s="718" t="n">
        <v>7376291.174479708</v>
      </c>
      <c r="AI328" s="961" t="n">
        <v>83.3103205497621</v>
      </c>
      <c r="AJ328" s="721" t="n">
        <v>281923.2991891652</v>
      </c>
      <c r="AK328" s="961" t="n">
        <v>3.681318930913962</v>
      </c>
      <c r="AL328" s="721" t="n">
        <v>7658214.473668873</v>
      </c>
      <c r="AM328" s="961" t="n">
        <v>86.49445738361648</v>
      </c>
      <c r="AN328" s="721" t="n">
        <v>1195779.996408547</v>
      </c>
      <c r="AO328" s="962" t="n">
        <v>13.50554261638352</v>
      </c>
      <c r="AP328" s="718" t="n">
        <v>11039128.5867161</v>
      </c>
      <c r="AQ328" s="961" t="n">
        <v>85.2735696301206</v>
      </c>
      <c r="AR328" s="721" t="n">
        <v>298248.7032829471</v>
      </c>
      <c r="AS328" s="961" t="n">
        <v>2.630667531423152</v>
      </c>
      <c r="AT328" s="721" t="n">
        <v>11337377.28999905</v>
      </c>
      <c r="AU328" s="961" t="n">
        <v>87.57744093361244</v>
      </c>
      <c r="AV328" s="721" t="n">
        <v>1608168.011551017</v>
      </c>
      <c r="AW328" s="962" t="n">
        <v>12.42255906638756</v>
      </c>
      <c r="AX328" s="718" t="n">
        <v>8966051.446294099</v>
      </c>
      <c r="AY328" s="961" t="n">
        <v>71.60774943912607</v>
      </c>
      <c r="AZ328" s="721" t="n">
        <v>292469.3120141415</v>
      </c>
      <c r="BA328" s="961" t="n">
        <v>3.158920519259956</v>
      </c>
      <c r="BB328" s="721" t="n">
        <v>9258520.758308243</v>
      </c>
      <c r="BC328" s="961" t="n">
        <v>73.9435679807427</v>
      </c>
      <c r="BD328" s="721" t="n">
        <v>3262542.278194759</v>
      </c>
      <c r="BE328" s="962" t="n">
        <v>26.0564320192573</v>
      </c>
      <c r="BF328" s="718" t="n">
        <v>1178632.470595664</v>
      </c>
      <c r="BG328" s="961" t="n">
        <v>10.15653503478267</v>
      </c>
      <c r="BH328" s="717" t="n">
        <v>22203.76800273122</v>
      </c>
      <c r="BI328" s="963" t="n">
        <v>1.849025478165719</v>
      </c>
      <c r="BJ328" s="721" t="n">
        <v>1200836.238598395</v>
      </c>
      <c r="BK328" s="961" t="n">
        <v>10.34786978352751</v>
      </c>
      <c r="BL328" s="721" t="n">
        <v>10403834.71029559</v>
      </c>
      <c r="BM328" s="962" t="n">
        <v>89.6521302164725</v>
      </c>
    </row>
    <row r="329" ht="15" customFormat="1" customHeight="1" s="23">
      <c r="A329" s="721" t="inlineStr">
        <is>
          <t>Feb-Apr 2018</t>
        </is>
      </c>
      <c r="B329" s="721" t="n">
        <v>32454860.54210532</v>
      </c>
      <c r="C329" s="961" t="n">
        <v>61.21259861633273</v>
      </c>
      <c r="D329" s="721" t="n">
        <v>1420525.709567217</v>
      </c>
      <c r="E329" s="961" t="n">
        <v>4.193386014888852</v>
      </c>
      <c r="F329" s="721" t="n">
        <v>33875386.25167254</v>
      </c>
      <c r="G329" s="961" t="n">
        <v>63.8918296662123</v>
      </c>
      <c r="H329" s="721" t="n">
        <v>19144516.96388172</v>
      </c>
      <c r="I329" s="962" t="n">
        <v>36.1081703337877</v>
      </c>
      <c r="J329" s="718" t="n">
        <v>31250134.29579195</v>
      </c>
      <c r="K329" s="961" t="n">
        <v>75.47903385519183</v>
      </c>
      <c r="L329" s="721" t="n">
        <v>1399097.060454849</v>
      </c>
      <c r="M329" s="961" t="n">
        <v>4.28523736191161</v>
      </c>
      <c r="N329" s="721" t="n">
        <v>32649231.3562468</v>
      </c>
      <c r="O329" s="961" t="n">
        <v>78.85829915348501</v>
      </c>
      <c r="P329" s="721" t="n">
        <v>8753172.330777086</v>
      </c>
      <c r="Q329" s="962" t="n">
        <v>21.14170084651499</v>
      </c>
      <c r="R329" s="718" t="n">
        <v>352582.5056812614</v>
      </c>
      <c r="S329" s="961" t="n">
        <v>25.08103717719183</v>
      </c>
      <c r="T329" s="721" t="n">
        <v>111808.126591693</v>
      </c>
      <c r="U329" s="961" t="n">
        <v>24.076309645707</v>
      </c>
      <c r="V329" s="721" t="n">
        <v>464390.6322729544</v>
      </c>
      <c r="W329" s="961" t="n">
        <v>33.03453383279025</v>
      </c>
      <c r="X329" s="721" t="n">
        <v>941382.5946886984</v>
      </c>
      <c r="Y329" s="962" t="n">
        <v>66.96546616720974</v>
      </c>
      <c r="Z329" s="718" t="n">
        <v>3501198.580832904</v>
      </c>
      <c r="AA329" s="961" t="n">
        <v>61.85413123197403</v>
      </c>
      <c r="AB329" s="721" t="n">
        <v>407253.0674405771</v>
      </c>
      <c r="AC329" s="961" t="n">
        <v>10.41980569519076</v>
      </c>
      <c r="AD329" s="721" t="n">
        <v>3908451.648273481</v>
      </c>
      <c r="AE329" s="961" t="n">
        <v>69.04889156804754</v>
      </c>
      <c r="AF329" s="721" t="n">
        <v>1751960.212823102</v>
      </c>
      <c r="AG329" s="962" t="n">
        <v>30.95110843195246</v>
      </c>
      <c r="AH329" s="718" t="n">
        <v>7384880.06912886</v>
      </c>
      <c r="AI329" s="961" t="n">
        <v>83.38055334894166</v>
      </c>
      <c r="AJ329" s="721" t="n">
        <v>283925.906803778</v>
      </c>
      <c r="AK329" s="961" t="n">
        <v>3.70234828857107</v>
      </c>
      <c r="AL329" s="721" t="n">
        <v>7668805.975932637</v>
      </c>
      <c r="AM329" s="961" t="n">
        <v>86.58627896639121</v>
      </c>
      <c r="AN329" s="721" t="n">
        <v>1188031.46699445</v>
      </c>
      <c r="AO329" s="962" t="n">
        <v>13.41372103360879</v>
      </c>
      <c r="AP329" s="718" t="n">
        <v>11021906.29833135</v>
      </c>
      <c r="AQ329" s="961" t="n">
        <v>85.16485541905939</v>
      </c>
      <c r="AR329" s="721" t="n">
        <v>309432.6048689433</v>
      </c>
      <c r="AS329" s="961" t="n">
        <v>2.730768248238969</v>
      </c>
      <c r="AT329" s="721" t="n">
        <v>11331338.90320029</v>
      </c>
      <c r="AU329" s="961" t="n">
        <v>87.55580144439405</v>
      </c>
      <c r="AV329" s="721" t="n">
        <v>1610509.285348046</v>
      </c>
      <c r="AW329" s="962" t="n">
        <v>12.44419855560595</v>
      </c>
      <c r="AX329" s="718" t="n">
        <v>8989566.841817576</v>
      </c>
      <c r="AY329" s="961" t="n">
        <v>71.70124190402919</v>
      </c>
      <c r="AZ329" s="721" t="n">
        <v>286677.3547498573</v>
      </c>
      <c r="BA329" s="961" t="n">
        <v>3.090446399157311</v>
      </c>
      <c r="BB329" s="721" t="n">
        <v>9276244.196567435</v>
      </c>
      <c r="BC329" s="961" t="n">
        <v>73.98779505203056</v>
      </c>
      <c r="BD329" s="721" t="n">
        <v>3261288.77092279</v>
      </c>
      <c r="BE329" s="962" t="n">
        <v>26.01220494796944</v>
      </c>
      <c r="BF329" s="718" t="n">
        <v>1204726.246313372</v>
      </c>
      <c r="BG329" s="961" t="n">
        <v>10.36992722362323</v>
      </c>
      <c r="BH329" s="717" t="n">
        <v>21428.64911236848</v>
      </c>
      <c r="BI329" s="963" t="n">
        <v>1.747629862451279</v>
      </c>
      <c r="BJ329" s="721" t="n">
        <v>1226154.89542574</v>
      </c>
      <c r="BK329" s="961" t="n">
        <v>10.5543786975376</v>
      </c>
      <c r="BL329" s="721" t="n">
        <v>10391344.63310463</v>
      </c>
      <c r="BM329" s="962" t="n">
        <v>89.4456213024624</v>
      </c>
    </row>
    <row r="330" ht="15" customFormat="1" customHeight="1" s="23">
      <c r="A330" s="721" t="inlineStr">
        <is>
          <t>Mar-May 2018</t>
        </is>
      </c>
      <c r="B330" s="721" t="n">
        <v>32459349.14932613</v>
      </c>
      <c r="C330" s="961" t="n">
        <v>61.19500453121359</v>
      </c>
      <c r="D330" s="721" t="n">
        <v>1412545.719042731</v>
      </c>
      <c r="E330" s="961" t="n">
        <v>4.170258925673012</v>
      </c>
      <c r="F330" s="721" t="n">
        <v>33871894.86836886</v>
      </c>
      <c r="G330" s="961" t="n">
        <v>63.8580505855169</v>
      </c>
      <c r="H330" s="721" t="n">
        <v>19170586.94527275</v>
      </c>
      <c r="I330" s="962" t="n">
        <v>36.1419494144831</v>
      </c>
      <c r="J330" s="718" t="n">
        <v>31271551.28192995</v>
      </c>
      <c r="K330" s="961" t="n">
        <v>75.51297984725608</v>
      </c>
      <c r="L330" s="721" t="n">
        <v>1390855.184614127</v>
      </c>
      <c r="M330" s="961" t="n">
        <v>4.258275292847061</v>
      </c>
      <c r="N330" s="721" t="n">
        <v>32662406.46654408</v>
      </c>
      <c r="O330" s="961" t="n">
        <v>78.87154746609076</v>
      </c>
      <c r="P330" s="721" t="n">
        <v>8749747.238930788</v>
      </c>
      <c r="Q330" s="962" t="n">
        <v>21.12845253390924</v>
      </c>
      <c r="R330" s="718" t="n">
        <v>360994.552136963</v>
      </c>
      <c r="S330" s="961" t="n">
        <v>25.70028721593916</v>
      </c>
      <c r="T330" s="721" t="n">
        <v>106187.9235308161</v>
      </c>
      <c r="U330" s="961" t="n">
        <v>22.72943208733026</v>
      </c>
      <c r="V330" s="721" t="n">
        <v>467182.4756677791</v>
      </c>
      <c r="W330" s="961" t="n">
        <v>33.26012466348806</v>
      </c>
      <c r="X330" s="721" t="n">
        <v>937449.8893474897</v>
      </c>
      <c r="Y330" s="962" t="n">
        <v>66.73987533651194</v>
      </c>
      <c r="Z330" s="718" t="n">
        <v>3471248.072146685</v>
      </c>
      <c r="AA330" s="961" t="n">
        <v>61.37624133779802</v>
      </c>
      <c r="AB330" s="721" t="n">
        <v>417986.76242562</v>
      </c>
      <c r="AC330" s="961" t="n">
        <v>10.74727498350162</v>
      </c>
      <c r="AD330" s="721" t="n">
        <v>3889234.834572305</v>
      </c>
      <c r="AE330" s="961" t="n">
        <v>68.76679824224145</v>
      </c>
      <c r="AF330" s="721" t="n">
        <v>1766452.11608648</v>
      </c>
      <c r="AG330" s="962" t="n">
        <v>31.23320175775855</v>
      </c>
      <c r="AH330" s="718" t="n">
        <v>7395846.811896338</v>
      </c>
      <c r="AI330" s="961" t="n">
        <v>83.47758005724772</v>
      </c>
      <c r="AJ330" s="721" t="n">
        <v>284485.2636548735</v>
      </c>
      <c r="AK330" s="961" t="n">
        <v>3.704075043323647</v>
      </c>
      <c r="AL330" s="721" t="n">
        <v>7680332.075551212</v>
      </c>
      <c r="AM330" s="961" t="n">
        <v>86.68859050349678</v>
      </c>
      <c r="AN330" s="721" t="n">
        <v>1179348.340225542</v>
      </c>
      <c r="AO330" s="962" t="n">
        <v>13.31140949650322</v>
      </c>
      <c r="AP330" s="718" t="n">
        <v>11028770.34311238</v>
      </c>
      <c r="AQ330" s="961" t="n">
        <v>85.24224426438337</v>
      </c>
      <c r="AR330" s="721" t="n">
        <v>302975.3046442273</v>
      </c>
      <c r="AS330" s="961" t="n">
        <v>2.673686067990844</v>
      </c>
      <c r="AT330" s="721" t="n">
        <v>11331745.64775661</v>
      </c>
      <c r="AU330" s="961" t="n">
        <v>87.5839645215912</v>
      </c>
      <c r="AV330" s="721" t="n">
        <v>1606405.427789997</v>
      </c>
      <c r="AW330" s="962" t="n">
        <v>12.4160354784088</v>
      </c>
      <c r="AX330" s="718" t="n">
        <v>9014691.50263758</v>
      </c>
      <c r="AY330" s="961" t="n">
        <v>71.80730780085197</v>
      </c>
      <c r="AZ330" s="721" t="n">
        <v>279219.9303585901</v>
      </c>
      <c r="BA330" s="961" t="n">
        <v>3.004331732356257</v>
      </c>
      <c r="BB330" s="721" t="n">
        <v>9293911.432996172</v>
      </c>
      <c r="BC330" s="961" t="n">
        <v>74.03145839741154</v>
      </c>
      <c r="BD330" s="721" t="n">
        <v>3260091.465481278</v>
      </c>
      <c r="BE330" s="962" t="n">
        <v>25.96854160258846</v>
      </c>
      <c r="BF330" s="718" t="n">
        <v>1187797.867396185</v>
      </c>
      <c r="BG330" s="961" t="n">
        <v>10.21293514980132</v>
      </c>
      <c r="BH330" s="717" t="n">
        <v>21690.53442860443</v>
      </c>
      <c r="BI330" s="963" t="n">
        <v>1.793364400673815</v>
      </c>
      <c r="BJ330" s="721" t="n">
        <v>1209488.40182479</v>
      </c>
      <c r="BK330" s="961" t="n">
        <v>10.39943491340965</v>
      </c>
      <c r="BL330" s="721" t="n">
        <v>10420839.70634197</v>
      </c>
      <c r="BM330" s="962" t="n">
        <v>89.60056508659035</v>
      </c>
    </row>
    <row r="331" ht="15" customFormat="1" customHeight="1" s="23">
      <c r="A331" s="721" t="inlineStr">
        <is>
          <t>Apr-Jun 2018</t>
        </is>
      </c>
      <c r="B331" s="721" t="n">
        <v>32450587.81480365</v>
      </c>
      <c r="C331" s="961" t="n">
        <v>61.15245617930378</v>
      </c>
      <c r="D331" s="721" t="n">
        <v>1366920.330620816</v>
      </c>
      <c r="E331" s="961" t="n">
        <v>4.04204923894063</v>
      </c>
      <c r="F331" s="721" t="n">
        <v>33817508.14542447</v>
      </c>
      <c r="G331" s="961" t="n">
        <v>63.728389043631</v>
      </c>
      <c r="H331" s="721" t="n">
        <v>19247552.26630452</v>
      </c>
      <c r="I331" s="962" t="n">
        <v>36.271610956369</v>
      </c>
      <c r="J331" s="718" t="n">
        <v>31242832.50764948</v>
      </c>
      <c r="K331" s="961" t="n">
        <v>75.42587302573253</v>
      </c>
      <c r="L331" s="721" t="n">
        <v>1350553.553941396</v>
      </c>
      <c r="M331" s="961" t="n">
        <v>4.143642981399018</v>
      </c>
      <c r="N331" s="721" t="n">
        <v>32593386.06159088</v>
      </c>
      <c r="O331" s="961" t="n">
        <v>78.6863546369659</v>
      </c>
      <c r="P331" s="721" t="n">
        <v>8828517.662334967</v>
      </c>
      <c r="Q331" s="962" t="n">
        <v>21.3136453630341</v>
      </c>
      <c r="R331" s="718" t="n">
        <v>362824.9053452568</v>
      </c>
      <c r="S331" s="961" t="n">
        <v>25.85159258548421</v>
      </c>
      <c r="T331" s="721" t="n">
        <v>100128.8363462725</v>
      </c>
      <c r="U331" s="961" t="n">
        <v>21.6282594413049</v>
      </c>
      <c r="V331" s="721" t="n">
        <v>462953.7416915293</v>
      </c>
      <c r="W331" s="961" t="n">
        <v>32.9858599556343</v>
      </c>
      <c r="X331" s="721" t="n">
        <v>940537.7613773558</v>
      </c>
      <c r="Y331" s="962" t="n">
        <v>67.0141400443657</v>
      </c>
      <c r="Z331" s="718" t="n">
        <v>3474744.279674908</v>
      </c>
      <c r="AA331" s="961" t="n">
        <v>61.4894287900583</v>
      </c>
      <c r="AB331" s="721" t="n">
        <v>393641.5237584371</v>
      </c>
      <c r="AC331" s="961" t="n">
        <v>10.17586000364971</v>
      </c>
      <c r="AD331" s="721" t="n">
        <v>3868385.803433345</v>
      </c>
      <c r="AE331" s="961" t="n">
        <v>68.45534929981707</v>
      </c>
      <c r="AF331" s="721" t="n">
        <v>1782576.236787641</v>
      </c>
      <c r="AG331" s="962" t="n">
        <v>31.54465070018293</v>
      </c>
      <c r="AH331" s="718" t="n">
        <v>7368234.412057672</v>
      </c>
      <c r="AI331" s="961" t="n">
        <v>83.13923799076883</v>
      </c>
      <c r="AJ331" s="721" t="n">
        <v>296745.6765569884</v>
      </c>
      <c r="AK331" s="961" t="n">
        <v>3.871447454870312</v>
      </c>
      <c r="AL331" s="721" t="n">
        <v>7664980.088614659</v>
      </c>
      <c r="AM331" s="961" t="n">
        <v>86.48755836798567</v>
      </c>
      <c r="AN331" s="721" t="n">
        <v>1197543.300011763</v>
      </c>
      <c r="AO331" s="962" t="n">
        <v>13.51244163201433</v>
      </c>
      <c r="AP331" s="718" t="n">
        <v>11016736.70695764</v>
      </c>
      <c r="AQ331" s="961" t="n">
        <v>85.17357392016319</v>
      </c>
      <c r="AR331" s="721" t="n">
        <v>297159.7816422106</v>
      </c>
      <c r="AS331" s="961" t="n">
        <v>2.626502566482165</v>
      </c>
      <c r="AT331" s="721" t="n">
        <v>11313896.48859985</v>
      </c>
      <c r="AU331" s="961" t="n">
        <v>87.47100203350075</v>
      </c>
      <c r="AV331" s="721" t="n">
        <v>1620557.473945028</v>
      </c>
      <c r="AW331" s="962" t="n">
        <v>12.52899796649925</v>
      </c>
      <c r="AX331" s="718" t="n">
        <v>9020292.203614004</v>
      </c>
      <c r="AY331" s="961" t="n">
        <v>71.75777972703469</v>
      </c>
      <c r="AZ331" s="721" t="n">
        <v>262877.7356374876</v>
      </c>
      <c r="BA331" s="961" t="n">
        <v>2.831766921835361</v>
      </c>
      <c r="BB331" s="721" t="n">
        <v>9283169.939251492</v>
      </c>
      <c r="BC331" s="961" t="n">
        <v>73.84901160990637</v>
      </c>
      <c r="BD331" s="721" t="n">
        <v>3287302.89021318</v>
      </c>
      <c r="BE331" s="962" t="n">
        <v>26.15098839009363</v>
      </c>
      <c r="BF331" s="718" t="n">
        <v>1207755.30715417</v>
      </c>
      <c r="BG331" s="961" t="n">
        <v>10.37309158966624</v>
      </c>
      <c r="BH331" s="717" t="n">
        <v>16366.77667941952</v>
      </c>
      <c r="BI331" s="963" t="n">
        <v>1.337021600669404</v>
      </c>
      <c r="BJ331" s="721" t="n">
        <v>1224122.083833589</v>
      </c>
      <c r="BK331" s="961" t="n">
        <v>10.51366151514499</v>
      </c>
      <c r="BL331" s="721" t="n">
        <v>10419034.60396955</v>
      </c>
      <c r="BM331" s="962" t="n">
        <v>89.48633848485501</v>
      </c>
    </row>
    <row r="332" ht="15" customFormat="1" customHeight="1" s="23">
      <c r="A332" s="721" t="inlineStr">
        <is>
          <t>May-Jul 2018</t>
        </is>
      </c>
      <c r="B332" s="721" t="n">
        <v>32470690.32744025</v>
      </c>
      <c r="C332" s="961" t="n">
        <v>61.16431420398287</v>
      </c>
      <c r="D332" s="721" t="n">
        <v>1362528.821571198</v>
      </c>
      <c r="E332" s="961" t="n">
        <v>4.027192374365027</v>
      </c>
      <c r="F332" s="721" t="n">
        <v>33833219.14901146</v>
      </c>
      <c r="G332" s="961" t="n">
        <v>63.73087931590895</v>
      </c>
      <c r="H332" s="721" t="n">
        <v>19254419.8608049</v>
      </c>
      <c r="I332" s="962" t="n">
        <v>36.26912068409105</v>
      </c>
      <c r="J332" s="718" t="n">
        <v>31236016.44308952</v>
      </c>
      <c r="K332" s="961" t="n">
        <v>75.39167187801853</v>
      </c>
      <c r="L332" s="721" t="n">
        <v>1346357.743564965</v>
      </c>
      <c r="M332" s="961" t="n">
        <v>4.132165863212091</v>
      </c>
      <c r="N332" s="721" t="n">
        <v>32582374.18665449</v>
      </c>
      <c r="O332" s="961" t="n">
        <v>78.64125914271392</v>
      </c>
      <c r="P332" s="721" t="n">
        <v>8849279.555722335</v>
      </c>
      <c r="Q332" s="962" t="n">
        <v>21.35874085728608</v>
      </c>
      <c r="R332" s="718" t="n">
        <v>354407.5558671798</v>
      </c>
      <c r="S332" s="961" t="n">
        <v>25.27239233003073</v>
      </c>
      <c r="T332" s="721" t="n">
        <v>98247.70869894978</v>
      </c>
      <c r="U332" s="961" t="n">
        <v>21.70475334979707</v>
      </c>
      <c r="V332" s="721" t="n">
        <v>452655.2645661295</v>
      </c>
      <c r="W332" s="961" t="n">
        <v>32.27832264574037</v>
      </c>
      <c r="X332" s="721" t="n">
        <v>949695.3765563716</v>
      </c>
      <c r="Y332" s="962" t="n">
        <v>67.72167735425964</v>
      </c>
      <c r="Z332" s="718" t="n">
        <v>3482734.285582669</v>
      </c>
      <c r="AA332" s="961" t="n">
        <v>61.682394938953</v>
      </c>
      <c r="AB332" s="721" t="n">
        <v>394878.660883622</v>
      </c>
      <c r="AC332" s="961" t="n">
        <v>10.18355019789892</v>
      </c>
      <c r="AD332" s="721" t="n">
        <v>3877612.94646629</v>
      </c>
      <c r="AE332" s="961" t="n">
        <v>68.67605552753663</v>
      </c>
      <c r="AF332" s="721" t="n">
        <v>1768624.183316895</v>
      </c>
      <c r="AG332" s="962" t="n">
        <v>31.32394447246337</v>
      </c>
      <c r="AH332" s="718" t="n">
        <v>7362464.612571422</v>
      </c>
      <c r="AI332" s="961" t="n">
        <v>83.04749417423477</v>
      </c>
      <c r="AJ332" s="721" t="n">
        <v>297917.7754727067</v>
      </c>
      <c r="AK332" s="961" t="n">
        <v>3.88907185544261</v>
      </c>
      <c r="AL332" s="721" t="n">
        <v>7660382.388044128</v>
      </c>
      <c r="AM332" s="961" t="n">
        <v>86.40796190140384</v>
      </c>
      <c r="AN332" s="721" t="n">
        <v>1204983.973431958</v>
      </c>
      <c r="AO332" s="962" t="n">
        <v>13.59203809859616</v>
      </c>
      <c r="AP332" s="718" t="n">
        <v>11003423.8888937</v>
      </c>
      <c r="AQ332" s="961" t="n">
        <v>85.09497175551989</v>
      </c>
      <c r="AR332" s="721" t="n">
        <v>296817.7277693647</v>
      </c>
      <c r="AS332" s="961" t="n">
        <v>2.626649392449135</v>
      </c>
      <c r="AT332" s="721" t="n">
        <v>11300241.61666306</v>
      </c>
      <c r="AU332" s="961" t="n">
        <v>87.39041146738683</v>
      </c>
      <c r="AV332" s="721" t="n">
        <v>1630515.232880086</v>
      </c>
      <c r="AW332" s="962" t="n">
        <v>12.60958853261317</v>
      </c>
      <c r="AX332" s="718" t="n">
        <v>9032986.10017455</v>
      </c>
      <c r="AY332" s="961" t="n">
        <v>71.76473486918636</v>
      </c>
      <c r="AZ332" s="721" t="n">
        <v>258495.8707403215</v>
      </c>
      <c r="BA332" s="961" t="n">
        <v>2.782073640668854</v>
      </c>
      <c r="BB332" s="721" t="n">
        <v>9291481.970914872</v>
      </c>
      <c r="BC332" s="961" t="n">
        <v>73.8184176074007</v>
      </c>
      <c r="BD332" s="721" t="n">
        <v>3295460.789537025</v>
      </c>
      <c r="BE332" s="962" t="n">
        <v>26.1815823925993</v>
      </c>
      <c r="BF332" s="718" t="n">
        <v>1234673.884350732</v>
      </c>
      <c r="BG332" s="961" t="n">
        <v>10.59261706343897</v>
      </c>
      <c r="BH332" s="717" t="n">
        <v>16171.07800623275</v>
      </c>
      <c r="BI332" s="963" t="n">
        <v>1.29281233829024</v>
      </c>
      <c r="BJ332" s="721" t="n">
        <v>1250844.962356964</v>
      </c>
      <c r="BK332" s="961" t="n">
        <v>10.73135332326769</v>
      </c>
      <c r="BL332" s="721" t="n">
        <v>10405140.30508256</v>
      </c>
      <c r="BM332" s="962" t="n">
        <v>89.2686466767323</v>
      </c>
    </row>
    <row r="333" ht="15" customFormat="1" customHeight="1" s="23">
      <c r="A333" s="721" t="inlineStr">
        <is>
          <t>Jun-Aug 2018</t>
        </is>
      </c>
      <c r="B333" s="721" t="n">
        <v>32475532.32178084</v>
      </c>
      <c r="C333" s="961" t="n">
        <v>61.14271669394541</v>
      </c>
      <c r="D333" s="721" t="n">
        <v>1367668.235774334</v>
      </c>
      <c r="E333" s="961" t="n">
        <v>4.041190588485919</v>
      </c>
      <c r="F333" s="721" t="n">
        <v>33843200.55755517</v>
      </c>
      <c r="G333" s="961" t="n">
        <v>63.71766914253617</v>
      </c>
      <c r="H333" s="721" t="n">
        <v>19271109.82603414</v>
      </c>
      <c r="I333" s="962" t="n">
        <v>36.28233085746383</v>
      </c>
      <c r="J333" s="718" t="n">
        <v>31258692.28657407</v>
      </c>
      <c r="K333" s="961" t="n">
        <v>75.42616613436471</v>
      </c>
      <c r="L333" s="721" t="n">
        <v>1350350.690662244</v>
      </c>
      <c r="M333" s="961" t="n">
        <v>4.141031343989137</v>
      </c>
      <c r="N333" s="721" t="n">
        <v>32609042.97723632</v>
      </c>
      <c r="O333" s="961" t="n">
        <v>78.68451663091733</v>
      </c>
      <c r="P333" s="721" t="n">
        <v>8833726.672343403</v>
      </c>
      <c r="Q333" s="962" t="n">
        <v>21.31548336908267</v>
      </c>
      <c r="R333" s="718" t="n">
        <v>344047.5897886381</v>
      </c>
      <c r="S333" s="961" t="n">
        <v>24.50390328960341</v>
      </c>
      <c r="T333" s="721" t="n">
        <v>92554.91533843869</v>
      </c>
      <c r="U333" s="961" t="n">
        <v>21.19889699476182</v>
      </c>
      <c r="V333" s="721" t="n">
        <v>436602.5051270768</v>
      </c>
      <c r="W333" s="961" t="n">
        <v>31.09588870599254</v>
      </c>
      <c r="X333" s="721" t="n">
        <v>967449.6808551117</v>
      </c>
      <c r="Y333" s="962" t="n">
        <v>68.90411129400746</v>
      </c>
      <c r="Z333" s="718" t="n">
        <v>3486457.867993155</v>
      </c>
      <c r="AA333" s="961" t="n">
        <v>61.81231774573359</v>
      </c>
      <c r="AB333" s="721" t="n">
        <v>379061.7979774954</v>
      </c>
      <c r="AC333" s="961" t="n">
        <v>9.806231263405333</v>
      </c>
      <c r="AD333" s="721" t="n">
        <v>3865519.665970651</v>
      </c>
      <c r="AE333" s="961" t="n">
        <v>68.53280288824902</v>
      </c>
      <c r="AF333" s="721" t="n">
        <v>1774873.697589637</v>
      </c>
      <c r="AG333" s="962" t="n">
        <v>31.46719711175098</v>
      </c>
      <c r="AH333" s="718" t="n">
        <v>7370053.992331079</v>
      </c>
      <c r="AI333" s="961" t="n">
        <v>83.09377082857139</v>
      </c>
      <c r="AJ333" s="721" t="n">
        <v>296013.5858128266</v>
      </c>
      <c r="AK333" s="961" t="n">
        <v>3.861348504894043</v>
      </c>
      <c r="AL333" s="721" t="n">
        <v>7666067.578143906</v>
      </c>
      <c r="AM333" s="961" t="n">
        <v>86.43117990145865</v>
      </c>
      <c r="AN333" s="721" t="n">
        <v>1203494.988147672</v>
      </c>
      <c r="AO333" s="962" t="n">
        <v>13.56882009854135</v>
      </c>
      <c r="AP333" s="718" t="n">
        <v>10989837.06659595</v>
      </c>
      <c r="AQ333" s="961" t="n">
        <v>85.01826283375172</v>
      </c>
      <c r="AR333" s="721" t="n">
        <v>299939.3485935275</v>
      </c>
      <c r="AS333" s="961" t="n">
        <v>2.656734177569571</v>
      </c>
      <c r="AT333" s="721" t="n">
        <v>11289776.41518947</v>
      </c>
      <c r="AU333" s="961" t="n">
        <v>87.33861774150718</v>
      </c>
      <c r="AV333" s="721" t="n">
        <v>1636666.328160782</v>
      </c>
      <c r="AW333" s="962" t="n">
        <v>12.66138225849282</v>
      </c>
      <c r="AX333" s="718" t="n">
        <v>9068295.769865256</v>
      </c>
      <c r="AY333" s="961" t="n">
        <v>71.95735896457772</v>
      </c>
      <c r="AZ333" s="721" t="n">
        <v>282781.0429399564</v>
      </c>
      <c r="BA333" s="961" t="n">
        <v>3.024047910212016</v>
      </c>
      <c r="BB333" s="721" t="n">
        <v>9351076.812805211</v>
      </c>
      <c r="BC333" s="961" t="n">
        <v>74.20124001252798</v>
      </c>
      <c r="BD333" s="721" t="n">
        <v>3251241.9775902</v>
      </c>
      <c r="BE333" s="962" t="n">
        <v>25.79875998747202</v>
      </c>
      <c r="BF333" s="718" t="n">
        <v>1216840.035206766</v>
      </c>
      <c r="BG333" s="961" t="n">
        <v>10.42570182410475</v>
      </c>
      <c r="BH333" s="717" t="n">
        <v>17317.54511208913</v>
      </c>
      <c r="BI333" s="963" t="n">
        <v>1.403187517400735</v>
      </c>
      <c r="BJ333" s="721" t="n">
        <v>1234157.580318855</v>
      </c>
      <c r="BK333" s="961" t="n">
        <v>10.57407593774365</v>
      </c>
      <c r="BL333" s="721" t="n">
        <v>10437383.15369073</v>
      </c>
      <c r="BM333" s="962" t="n">
        <v>89.42592406225636</v>
      </c>
    </row>
    <row r="334" ht="15" customFormat="1" customHeight="1" s="23">
      <c r="A334" s="721" t="inlineStr">
        <is>
          <t>Jul-Sep 2018</t>
        </is>
      </c>
      <c r="B334" s="721" t="n">
        <v>32497327.6334143</v>
      </c>
      <c r="C334" s="961" t="n">
        <v>61.15304339275225</v>
      </c>
      <c r="D334" s="721" t="n">
        <v>1382359.209412827</v>
      </c>
      <c r="E334" s="961" t="n">
        <v>4.080200669580554</v>
      </c>
      <c r="F334" s="721" t="n">
        <v>33879686.84282713</v>
      </c>
      <c r="G334" s="961" t="n">
        <v>63.75434875764855</v>
      </c>
      <c r="H334" s="721" t="n">
        <v>19261294.91453514</v>
      </c>
      <c r="I334" s="962" t="n">
        <v>36.24565124235145</v>
      </c>
      <c r="J334" s="718" t="n">
        <v>31263653.8277964</v>
      </c>
      <c r="K334" s="961" t="n">
        <v>75.41790934162768</v>
      </c>
      <c r="L334" s="721" t="n">
        <v>1367400.672126956</v>
      </c>
      <c r="M334" s="961" t="n">
        <v>4.190488763181611</v>
      </c>
      <c r="N334" s="721" t="n">
        <v>32631054.49992336</v>
      </c>
      <c r="O334" s="961" t="n">
        <v>78.71651610372218</v>
      </c>
      <c r="P334" s="721" t="n">
        <v>8822831.05685926</v>
      </c>
      <c r="Q334" s="962" t="n">
        <v>21.28348389627782</v>
      </c>
      <c r="R334" s="718" t="n">
        <v>335783.56987969</v>
      </c>
      <c r="S334" s="961" t="n">
        <v>23.88637230780078</v>
      </c>
      <c r="T334" s="721" t="n">
        <v>87081.87666206731</v>
      </c>
      <c r="U334" s="961" t="n">
        <v>20.59328265627589</v>
      </c>
      <c r="V334" s="721" t="n">
        <v>422865.4465417573</v>
      </c>
      <c r="W334" s="961" t="n">
        <v>30.08104743129597</v>
      </c>
      <c r="X334" s="721" t="n">
        <v>982888.2843001182</v>
      </c>
      <c r="Y334" s="962" t="n">
        <v>69.91895256870403</v>
      </c>
      <c r="Z334" s="718" t="n">
        <v>3469676.412396444</v>
      </c>
      <c r="AA334" s="961" t="n">
        <v>61.5785938602092</v>
      </c>
      <c r="AB334" s="721" t="n">
        <v>394752.908055122</v>
      </c>
      <c r="AC334" s="961" t="n">
        <v>10.21503759859151</v>
      </c>
      <c r="AD334" s="721" t="n">
        <v>3864429.320451566</v>
      </c>
      <c r="AE334" s="961" t="n">
        <v>68.5845293167302</v>
      </c>
      <c r="AF334" s="721" t="n">
        <v>1770120.276885824</v>
      </c>
      <c r="AG334" s="962" t="n">
        <v>31.4154706832698</v>
      </c>
      <c r="AH334" s="718" t="n">
        <v>7388558.502136873</v>
      </c>
      <c r="AI334" s="961" t="n">
        <v>83.26300830031575</v>
      </c>
      <c r="AJ334" s="721" t="n">
        <v>291541.4069602853</v>
      </c>
      <c r="AK334" s="961" t="n">
        <v>3.796062686827179</v>
      </c>
      <c r="AL334" s="721" t="n">
        <v>7680099.909097157</v>
      </c>
      <c r="AM334" s="961" t="n">
        <v>86.54844138995011</v>
      </c>
      <c r="AN334" s="721" t="n">
        <v>1193658.862009909</v>
      </c>
      <c r="AO334" s="962" t="n">
        <v>13.45155861004989</v>
      </c>
      <c r="AP334" s="718" t="n">
        <v>10983544.31535722</v>
      </c>
      <c r="AQ334" s="961" t="n">
        <v>84.99794905132131</v>
      </c>
      <c r="AR334" s="721" t="n">
        <v>317720.1682344503</v>
      </c>
      <c r="AS334" s="961" t="n">
        <v>2.811368309234325</v>
      </c>
      <c r="AT334" s="721" t="n">
        <v>11301264.48359167</v>
      </c>
      <c r="AU334" s="961" t="n">
        <v>87.45667839194134</v>
      </c>
      <c r="AV334" s="721" t="n">
        <v>1620864.153565696</v>
      </c>
      <c r="AW334" s="962" t="n">
        <v>12.54332160805866</v>
      </c>
      <c r="AX334" s="718" t="n">
        <v>9086091.028026178</v>
      </c>
      <c r="AY334" s="961" t="n">
        <v>72.01070526273925</v>
      </c>
      <c r="AZ334" s="721" t="n">
        <v>276304.312215031</v>
      </c>
      <c r="BA334" s="961" t="n">
        <v>2.951213895309748</v>
      </c>
      <c r="BB334" s="721" t="n">
        <v>9362395.340241211</v>
      </c>
      <c r="BC334" s="961" t="n">
        <v>74.20052135949288</v>
      </c>
      <c r="BD334" s="721" t="n">
        <v>3255299.480097713</v>
      </c>
      <c r="BE334" s="962" t="n">
        <v>25.79947864050712</v>
      </c>
      <c r="BF334" s="718" t="n">
        <v>1233673.805617895</v>
      </c>
      <c r="BG334" s="961" t="n">
        <v>10.55586250378181</v>
      </c>
      <c r="BH334" s="717" t="n">
        <v>14958.53728587157</v>
      </c>
      <c r="BI334" s="963" t="n">
        <v>1.197993738579975</v>
      </c>
      <c r="BJ334" s="721" t="n">
        <v>1248632.342903767</v>
      </c>
      <c r="BK334" s="961" t="n">
        <v>10.68385441066052</v>
      </c>
      <c r="BL334" s="721" t="n">
        <v>10438463.85767588</v>
      </c>
      <c r="BM334" s="962" t="n">
        <v>89.31614558933947</v>
      </c>
    </row>
    <row r="335" ht="15" customFormat="1" customHeight="1" s="23">
      <c r="A335" s="721" t="inlineStr">
        <is>
          <t>Aug-Oct 2018</t>
        </is>
      </c>
      <c r="B335" s="721" t="n">
        <v>32560227.76621</v>
      </c>
      <c r="C335" s="961" t="n">
        <v>61.24067143964756</v>
      </c>
      <c r="D335" s="721" t="n">
        <v>1378801.341283994</v>
      </c>
      <c r="E335" s="961" t="n">
        <v>4.062583337068837</v>
      </c>
      <c r="F335" s="721" t="n">
        <v>33939029.107494</v>
      </c>
      <c r="G335" s="961" t="n">
        <v>63.83398007767085</v>
      </c>
      <c r="H335" s="721" t="n">
        <v>19228624.02364122</v>
      </c>
      <c r="I335" s="962" t="n">
        <v>36.16601992232915</v>
      </c>
      <c r="J335" s="718" t="n">
        <v>31335964.47434405</v>
      </c>
      <c r="K335" s="961" t="n">
        <v>75.57208095497343</v>
      </c>
      <c r="L335" s="721" t="n">
        <v>1364015.223333252</v>
      </c>
      <c r="M335" s="961" t="n">
        <v>4.171302966986669</v>
      </c>
      <c r="N335" s="721" t="n">
        <v>32699979.69767731</v>
      </c>
      <c r="O335" s="961" t="n">
        <v>78.86163883553439</v>
      </c>
      <c r="P335" s="721" t="n">
        <v>8765021.766308215</v>
      </c>
      <c r="Q335" s="962" t="n">
        <v>21.13836116446561</v>
      </c>
      <c r="R335" s="718" t="n">
        <v>328930.5983294083</v>
      </c>
      <c r="S335" s="961" t="n">
        <v>23.37058974505949</v>
      </c>
      <c r="T335" s="721" t="n">
        <v>93362.9184218533</v>
      </c>
      <c r="U335" s="961" t="n">
        <v>22.10853700528055</v>
      </c>
      <c r="V335" s="721" t="n">
        <v>422293.5167512615</v>
      </c>
      <c r="W335" s="961" t="n">
        <v>30.0040451758415</v>
      </c>
      <c r="X335" s="721" t="n">
        <v>985161.7589503014</v>
      </c>
      <c r="Y335" s="962" t="n">
        <v>69.9959548241585</v>
      </c>
      <c r="Z335" s="718" t="n">
        <v>3510829.852208526</v>
      </c>
      <c r="AA335" s="961" t="n">
        <v>62.37366026132116</v>
      </c>
      <c r="AB335" s="721" t="n">
        <v>406682.5998439899</v>
      </c>
      <c r="AC335" s="961" t="n">
        <v>10.38114376971323</v>
      </c>
      <c r="AD335" s="721" t="n">
        <v>3917512.452052516</v>
      </c>
      <c r="AE335" s="961" t="n">
        <v>69.59881311254887</v>
      </c>
      <c r="AF335" s="721" t="n">
        <v>1711193.379061976</v>
      </c>
      <c r="AG335" s="962" t="n">
        <v>30.40118688745113</v>
      </c>
      <c r="AH335" s="718" t="n">
        <v>7405203.611692384</v>
      </c>
      <c r="AI335" s="961" t="n">
        <v>83.41114177505578</v>
      </c>
      <c r="AJ335" s="721" t="n">
        <v>290731.833369828</v>
      </c>
      <c r="AK335" s="961" t="n">
        <v>3.777732225604418</v>
      </c>
      <c r="AL335" s="721" t="n">
        <v>7695935.445062213</v>
      </c>
      <c r="AM335" s="961" t="n">
        <v>86.6859030704026</v>
      </c>
      <c r="AN335" s="721" t="n">
        <v>1182019.530860343</v>
      </c>
      <c r="AO335" s="962" t="n">
        <v>13.3140969295974</v>
      </c>
      <c r="AP335" s="718" t="n">
        <v>11006608.81173418</v>
      </c>
      <c r="AQ335" s="961" t="n">
        <v>85.2048834216573</v>
      </c>
      <c r="AR335" s="721" t="n">
        <v>306441.7620295181</v>
      </c>
      <c r="AS335" s="961" t="n">
        <v>2.708745621098811</v>
      </c>
      <c r="AT335" s="721" t="n">
        <v>11313050.5737637</v>
      </c>
      <c r="AU335" s="961" t="n">
        <v>87.57712495907035</v>
      </c>
      <c r="AV335" s="721" t="n">
        <v>1604763.957200769</v>
      </c>
      <c r="AW335" s="962" t="n">
        <v>12.42287504092965</v>
      </c>
      <c r="AX335" s="718" t="n">
        <v>9084391.600379549</v>
      </c>
      <c r="AY335" s="961" t="n">
        <v>71.90960699928671</v>
      </c>
      <c r="AZ335" s="721" t="n">
        <v>266796.1096680628</v>
      </c>
      <c r="BA335" s="961" t="n">
        <v>2.853071908517003</v>
      </c>
      <c r="BB335" s="721" t="n">
        <v>9351187.710047612</v>
      </c>
      <c r="BC335" s="961" t="n">
        <v>74.02149343473798</v>
      </c>
      <c r="BD335" s="721" t="n">
        <v>3281883.140234825</v>
      </c>
      <c r="BE335" s="962" t="n">
        <v>25.97850656526202</v>
      </c>
      <c r="BF335" s="718" t="n">
        <v>1224263.291865957</v>
      </c>
      <c r="BG335" s="961" t="n">
        <v>10.46141786226589</v>
      </c>
      <c r="BH335" s="704" t="n">
        <v>14786.11795074135</v>
      </c>
      <c r="BI335" s="967" t="n">
        <v>1.193343690218841</v>
      </c>
      <c r="BJ335" s="721" t="n">
        <v>1239049.409816698</v>
      </c>
      <c r="BK335" s="961" t="n">
        <v>10.58776630338243</v>
      </c>
      <c r="BL335" s="721" t="n">
        <v>10463602.25733301</v>
      </c>
      <c r="BM335" s="962" t="n">
        <v>89.41223369661758</v>
      </c>
    </row>
    <row r="336" ht="15" customFormat="1" customHeight="1" s="23">
      <c r="A336" s="721" t="inlineStr">
        <is>
          <t>Sep-Nov 2018</t>
        </is>
      </c>
      <c r="B336" s="721" t="n">
        <v>32612102.98784282</v>
      </c>
      <c r="C336" s="961" t="n">
        <v>61.30748588570523</v>
      </c>
      <c r="D336" s="721" t="n">
        <v>1375472.019093417</v>
      </c>
      <c r="E336" s="961" t="n">
        <v>4.046984872597436</v>
      </c>
      <c r="F336" s="721" t="n">
        <v>33987575.00693624</v>
      </c>
      <c r="G336" s="961" t="n">
        <v>63.89323545935854</v>
      </c>
      <c r="H336" s="721" t="n">
        <v>19206749.49797194</v>
      </c>
      <c r="I336" s="962" t="n">
        <v>36.10676454064146</v>
      </c>
      <c r="J336" s="718" t="n">
        <v>31362978.19930026</v>
      </c>
      <c r="K336" s="961" t="n">
        <v>75.61695787148753</v>
      </c>
      <c r="L336" s="721" t="n">
        <v>1361051.84705306</v>
      </c>
      <c r="M336" s="961" t="n">
        <v>4.159181632351338</v>
      </c>
      <c r="N336" s="721" t="n">
        <v>32724030.04635332</v>
      </c>
      <c r="O336" s="961" t="n">
        <v>78.89848934868053</v>
      </c>
      <c r="P336" s="721" t="n">
        <v>8752087.324835094</v>
      </c>
      <c r="Q336" s="962" t="n">
        <v>21.10151065131947</v>
      </c>
      <c r="R336" s="718" t="n">
        <v>321054.0278440882</v>
      </c>
      <c r="S336" s="961" t="n">
        <v>22.78341368111295</v>
      </c>
      <c r="T336" s="721" t="n">
        <v>101742.2060914068</v>
      </c>
      <c r="U336" s="961" t="n">
        <v>24.06412307516661</v>
      </c>
      <c r="V336" s="721" t="n">
        <v>422796.233935495</v>
      </c>
      <c r="W336" s="961" t="n">
        <v>30.00349058148832</v>
      </c>
      <c r="X336" s="721" t="n">
        <v>986360.5866257553</v>
      </c>
      <c r="Y336" s="962" t="n">
        <v>69.99650941851168</v>
      </c>
      <c r="Z336" s="718" t="n">
        <v>3539120.153367062</v>
      </c>
      <c r="AA336" s="961" t="n">
        <v>62.94161429754537</v>
      </c>
      <c r="AB336" s="721" t="n">
        <v>414643.2462870388</v>
      </c>
      <c r="AC336" s="961" t="n">
        <v>10.48730549540001</v>
      </c>
      <c r="AD336" s="721" t="n">
        <v>3953763.399654101</v>
      </c>
      <c r="AE336" s="961" t="n">
        <v>70.31585256805207</v>
      </c>
      <c r="AF336" s="721" t="n">
        <v>1669098.665237493</v>
      </c>
      <c r="AG336" s="962" t="n">
        <v>29.68414743194793</v>
      </c>
      <c r="AH336" s="718" t="n">
        <v>7415312.053174589</v>
      </c>
      <c r="AI336" s="961" t="n">
        <v>83.48554198509405</v>
      </c>
      <c r="AJ336" s="721" t="n">
        <v>268954.2370009078</v>
      </c>
      <c r="AK336" s="961" t="n">
        <v>3.500063985871646</v>
      </c>
      <c r="AL336" s="721" t="n">
        <v>7684266.290175498</v>
      </c>
      <c r="AM336" s="961" t="n">
        <v>86.51357237467093</v>
      </c>
      <c r="AN336" s="721" t="n">
        <v>1197884.890562549</v>
      </c>
      <c r="AO336" s="962" t="n">
        <v>13.48642762532907</v>
      </c>
      <c r="AP336" s="718" t="n">
        <v>10998965.30037313</v>
      </c>
      <c r="AQ336" s="961" t="n">
        <v>85.17415835038923</v>
      </c>
      <c r="AR336" s="721" t="n">
        <v>307370.4589014974</v>
      </c>
      <c r="AS336" s="961" t="n">
        <v>2.718568291670981</v>
      </c>
      <c r="AT336" s="721" t="n">
        <v>11306335.75927462</v>
      </c>
      <c r="AU336" s="961" t="n">
        <v>87.55438407378703</v>
      </c>
      <c r="AV336" s="721" t="n">
        <v>1607164.66549695</v>
      </c>
      <c r="AW336" s="962" t="n">
        <v>12.44561592621297</v>
      </c>
      <c r="AX336" s="718" t="n">
        <v>9088526.664541394</v>
      </c>
      <c r="AY336" s="961" t="n">
        <v>71.85488266349931</v>
      </c>
      <c r="AZ336" s="721" t="n">
        <v>268341.6987722095</v>
      </c>
      <c r="BA336" s="961" t="n">
        <v>2.867858009249369</v>
      </c>
      <c r="BB336" s="721" t="n">
        <v>9356868.363313602</v>
      </c>
      <c r="BC336" s="961" t="n">
        <v>73.97642138926747</v>
      </c>
      <c r="BD336" s="721" t="n">
        <v>3291578.516912345</v>
      </c>
      <c r="BE336" s="962" t="n">
        <v>26.02357861073253</v>
      </c>
      <c r="BF336" s="718" t="n">
        <v>1249124.788542559</v>
      </c>
      <c r="BG336" s="961" t="n">
        <v>10.65969200141664</v>
      </c>
      <c r="BH336" s="704" t="n">
        <v>14420.17204035637</v>
      </c>
      <c r="BI336" s="967" t="n">
        <v>1.141247244079376</v>
      </c>
      <c r="BJ336" s="721" t="n">
        <v>1263544.960582916</v>
      </c>
      <c r="BK336" s="961" t="n">
        <v>10.78274983676469</v>
      </c>
      <c r="BL336" s="721" t="n">
        <v>10454662.17313685</v>
      </c>
      <c r="BM336" s="962" t="n">
        <v>89.21725016323531</v>
      </c>
    </row>
    <row r="337" ht="15" customFormat="1" customHeight="1" s="23">
      <c r="A337" s="721" t="inlineStr">
        <is>
          <t>Oct-Dec 2018</t>
        </is>
      </c>
      <c r="B337" s="721" t="n">
        <v>32668554.51348163</v>
      </c>
      <c r="C337" s="961" t="n">
        <v>61.3828320461169</v>
      </c>
      <c r="D337" s="721" t="n">
        <v>1368923.801628764</v>
      </c>
      <c r="E337" s="961" t="n">
        <v>4.021813217053309</v>
      </c>
      <c r="F337" s="721" t="n">
        <v>34037478.3151104</v>
      </c>
      <c r="G337" s="961" t="n">
        <v>63.95498196369692</v>
      </c>
      <c r="H337" s="721" t="n">
        <v>19183517.56357073</v>
      </c>
      <c r="I337" s="962" t="n">
        <v>36.04501803630308</v>
      </c>
      <c r="J337" s="718" t="n">
        <v>31399585.72713392</v>
      </c>
      <c r="K337" s="961" t="n">
        <v>75.68493545094618</v>
      </c>
      <c r="L337" s="721" t="n">
        <v>1350975.01583798</v>
      </c>
      <c r="M337" s="961" t="n">
        <v>4.125043923493407</v>
      </c>
      <c r="N337" s="721" t="n">
        <v>32750560.7429719</v>
      </c>
      <c r="O337" s="961" t="n">
        <v>78.94129869592939</v>
      </c>
      <c r="P337" s="721" t="n">
        <v>8736672.535419408</v>
      </c>
      <c r="Q337" s="962" t="n">
        <v>21.05870130407061</v>
      </c>
      <c r="R337" s="718" t="n">
        <v>323294.6411000455</v>
      </c>
      <c r="S337" s="961" t="n">
        <v>22.91474814366563</v>
      </c>
      <c r="T337" s="721" t="n">
        <v>99289.30861366779</v>
      </c>
      <c r="U337" s="961" t="n">
        <v>23.49575952445261</v>
      </c>
      <c r="V337" s="721" t="n">
        <v>422583.9497137133</v>
      </c>
      <c r="W337" s="961" t="n">
        <v>29.95225885680119</v>
      </c>
      <c r="X337" s="721" t="n">
        <v>988274.4157072244</v>
      </c>
      <c r="Y337" s="962" t="n">
        <v>70.04774114319881</v>
      </c>
      <c r="Z337" s="718" t="n">
        <v>3513739.265357233</v>
      </c>
      <c r="AA337" s="961" t="n">
        <v>62.55523978246669</v>
      </c>
      <c r="AB337" s="721" t="n">
        <v>415971.7653309963</v>
      </c>
      <c r="AC337" s="961" t="n">
        <v>10.58530161842829</v>
      </c>
      <c r="AD337" s="721" t="n">
        <v>3929711.030688229</v>
      </c>
      <c r="AE337" s="961" t="n">
        <v>69.96080165200141</v>
      </c>
      <c r="AF337" s="721" t="n">
        <v>1687307.267980466</v>
      </c>
      <c r="AG337" s="962" t="n">
        <v>30.03919834799859</v>
      </c>
      <c r="AH337" s="718" t="n">
        <v>7446323.341548379</v>
      </c>
      <c r="AI337" s="961" t="n">
        <v>83.79509621302682</v>
      </c>
      <c r="AJ337" s="721" t="n">
        <v>269825.5780405969</v>
      </c>
      <c r="AK337" s="961" t="n">
        <v>3.496894381542989</v>
      </c>
      <c r="AL337" s="721" t="n">
        <v>7716148.919588976</v>
      </c>
      <c r="AM337" s="961" t="n">
        <v>86.83150213250788</v>
      </c>
      <c r="AN337" s="721" t="n">
        <v>1170198.46596456</v>
      </c>
      <c r="AO337" s="962" t="n">
        <v>13.16849786749212</v>
      </c>
      <c r="AP337" s="718" t="n">
        <v>11010245.29617687</v>
      </c>
      <c r="AQ337" s="961" t="n">
        <v>85.29000220820355</v>
      </c>
      <c r="AR337" s="721" t="n">
        <v>300836.07573719</v>
      </c>
      <c r="AS337" s="961" t="n">
        <v>2.659657957055989</v>
      </c>
      <c r="AT337" s="721" t="n">
        <v>11311081.37191406</v>
      </c>
      <c r="AU337" s="961" t="n">
        <v>87.62040528949018</v>
      </c>
      <c r="AV337" s="721" t="n">
        <v>1598104.946664625</v>
      </c>
      <c r="AW337" s="962" t="n">
        <v>12.37959471050982</v>
      </c>
      <c r="AX337" s="718" t="n">
        <v>9105983.1829514</v>
      </c>
      <c r="AY337" s="961" t="n">
        <v>71.90548420918772</v>
      </c>
      <c r="AZ337" s="721" t="n">
        <v>265052.2881155287</v>
      </c>
      <c r="BA337" s="961" t="n">
        <v>2.828420497754785</v>
      </c>
      <c r="BB337" s="721" t="n">
        <v>9371035.471066929</v>
      </c>
      <c r="BC337" s="961" t="n">
        <v>73.99847216389675</v>
      </c>
      <c r="BD337" s="721" t="n">
        <v>3292787.439102534</v>
      </c>
      <c r="BE337" s="962" t="n">
        <v>26.00152783610325</v>
      </c>
      <c r="BF337" s="718" t="n">
        <v>1268968.786347711</v>
      </c>
      <c r="BG337" s="961" t="n">
        <v>10.81467922588078</v>
      </c>
      <c r="BH337" s="717" t="n">
        <v>17948.78579078446</v>
      </c>
      <c r="BI337" s="963" t="n">
        <v>1.394711376965551</v>
      </c>
      <c r="BJ337" s="721" t="n">
        <v>1286917.572138496</v>
      </c>
      <c r="BK337" s="961" t="n">
        <v>10.96764623571564</v>
      </c>
      <c r="BL337" s="721" t="n">
        <v>10446845.02815132</v>
      </c>
      <c r="BM337" s="962" t="n">
        <v>89.03235376428437</v>
      </c>
    </row>
    <row r="338" ht="15" customFormat="1" customHeight="1" s="18">
      <c r="A338" s="722" t="inlineStr">
        <is>
          <t>Nov-Jan 2019</t>
        </is>
      </c>
      <c r="B338" s="721" t="n">
        <v>32786455.54668611</v>
      </c>
      <c r="C338" s="961" t="n">
        <v>61.57350591762316</v>
      </c>
      <c r="D338" s="721" t="n">
        <v>1344619.921523657</v>
      </c>
      <c r="E338" s="961" t="n">
        <v>3.939576773008687</v>
      </c>
      <c r="F338" s="721" t="n">
        <v>34131075.46820976</v>
      </c>
      <c r="G338" s="961" t="n">
        <v>64.09872437489122</v>
      </c>
      <c r="H338" s="721" t="n">
        <v>19116591.78424433</v>
      </c>
      <c r="I338" s="962" t="n">
        <v>35.90127562510878</v>
      </c>
      <c r="J338" s="718" t="n">
        <v>31519143.25837195</v>
      </c>
      <c r="K338" s="961" t="n">
        <v>75.95276409046544</v>
      </c>
      <c r="L338" s="721" t="n">
        <v>1323785.96938086</v>
      </c>
      <c r="M338" s="961" t="n">
        <v>4.030657436798418</v>
      </c>
      <c r="N338" s="721" t="n">
        <v>32842929.22775281</v>
      </c>
      <c r="O338" s="961" t="n">
        <v>79.14273669265367</v>
      </c>
      <c r="P338" s="721" t="n">
        <v>8655419.957841396</v>
      </c>
      <c r="Q338" s="962" t="n">
        <v>20.85726330734633</v>
      </c>
      <c r="R338" s="718" t="n">
        <v>327435.2370995074</v>
      </c>
      <c r="S338" s="961" t="n">
        <v>23.18027254748138</v>
      </c>
      <c r="T338" s="721" t="n">
        <v>89274.56753054354</v>
      </c>
      <c r="U338" s="961" t="n">
        <v>21.42367819010168</v>
      </c>
      <c r="V338" s="721" t="n">
        <v>416709.804630051</v>
      </c>
      <c r="W338" s="961" t="n">
        <v>29.5003278513876</v>
      </c>
      <c r="X338" s="721" t="n">
        <v>995850.1056505744</v>
      </c>
      <c r="Y338" s="962" t="n">
        <v>70.4996721486124</v>
      </c>
      <c r="Z338" s="718" t="n">
        <v>3539196.019394918</v>
      </c>
      <c r="AA338" s="961" t="n">
        <v>63.07406762933562</v>
      </c>
      <c r="AB338" s="721" t="n">
        <v>416006.1195529065</v>
      </c>
      <c r="AC338" s="961" t="n">
        <v>10.5179483864148</v>
      </c>
      <c r="AD338" s="721" t="n">
        <v>3955202.138947825</v>
      </c>
      <c r="AE338" s="961" t="n">
        <v>70.48795427904525</v>
      </c>
      <c r="AF338" s="721" t="n">
        <v>1655972.393497972</v>
      </c>
      <c r="AG338" s="962" t="n">
        <v>29.51204572095475</v>
      </c>
      <c r="AH338" s="718" t="n">
        <v>7473562.151400277</v>
      </c>
      <c r="AI338" s="961" t="n">
        <v>84.0619257465456</v>
      </c>
      <c r="AJ338" s="721" t="n">
        <v>257165.06505383</v>
      </c>
      <c r="AK338" s="961" t="n">
        <v>3.326531357961758</v>
      </c>
      <c r="AL338" s="721" t="n">
        <v>7730727.216454107</v>
      </c>
      <c r="AM338" s="961" t="n">
        <v>86.95449426544261</v>
      </c>
      <c r="AN338" s="721" t="n">
        <v>1159816.373914916</v>
      </c>
      <c r="AO338" s="962" t="n">
        <v>13.04550573455739</v>
      </c>
      <c r="AP338" s="718" t="n">
        <v>11020466.39450587</v>
      </c>
      <c r="AQ338" s="961" t="n">
        <v>85.39771811090611</v>
      </c>
      <c r="AR338" s="721" t="n">
        <v>290141.6557119287</v>
      </c>
      <c r="AS338" s="961" t="n">
        <v>2.565217134425781</v>
      </c>
      <c r="AT338" s="721" t="n">
        <v>11310608.0502178</v>
      </c>
      <c r="AU338" s="961" t="n">
        <v>87.64602906615492</v>
      </c>
      <c r="AV338" s="721" t="n">
        <v>1594264.16216799</v>
      </c>
      <c r="AW338" s="962" t="n">
        <v>12.35397093384508</v>
      </c>
      <c r="AX338" s="718" t="n">
        <v>9158483.455971383</v>
      </c>
      <c r="AY338" s="961" t="n">
        <v>72.23235079147497</v>
      </c>
      <c r="AZ338" s="721" t="n">
        <v>271198.561531651</v>
      </c>
      <c r="BA338" s="961" t="n">
        <v>2.876009615470193</v>
      </c>
      <c r="BB338" s="721" t="n">
        <v>9429682.017503034</v>
      </c>
      <c r="BC338" s="961" t="n">
        <v>74.37127583565632</v>
      </c>
      <c r="BD338" s="721" t="n">
        <v>3249516.922609943</v>
      </c>
      <c r="BE338" s="962" t="n">
        <v>25.62872416434368</v>
      </c>
      <c r="BF338" s="718" t="n">
        <v>1267312.288314151</v>
      </c>
      <c r="BG338" s="961" t="n">
        <v>10.78626249712936</v>
      </c>
      <c r="BH338" s="717" t="n">
        <v>20833.9521427976</v>
      </c>
      <c r="BI338" s="963" t="n">
        <v>1.617359232085877</v>
      </c>
      <c r="BJ338" s="721" t="n">
        <v>1288146.240456949</v>
      </c>
      <c r="BK338" s="961" t="n">
        <v>10.96358301925874</v>
      </c>
      <c r="BL338" s="721" t="n">
        <v>10461171.82640293</v>
      </c>
      <c r="BM338" s="962" t="n">
        <v>89.03641698074127</v>
      </c>
    </row>
    <row r="339" ht="15" customFormat="1" customHeight="1" s="18">
      <c r="A339" s="722" t="inlineStr">
        <is>
          <t>Dec-Feb 2019</t>
        </is>
      </c>
      <c r="B339" s="721" t="n">
        <v>32795520.96574558</v>
      </c>
      <c r="C339" s="961" t="n">
        <v>61.55969611530813</v>
      </c>
      <c r="D339" s="721" t="n">
        <v>1348965.240093941</v>
      </c>
      <c r="E339" s="961" t="n">
        <v>3.950755714880946</v>
      </c>
      <c r="F339" s="721" t="n">
        <v>34144486.20583952</v>
      </c>
      <c r="G339" s="961" t="n">
        <v>64.09180683667867</v>
      </c>
      <c r="H339" s="721" t="n">
        <v>19129852.42038752</v>
      </c>
      <c r="I339" s="962" t="n">
        <v>35.90819316332133</v>
      </c>
      <c r="J339" s="718" t="n">
        <v>31534923.79815369</v>
      </c>
      <c r="K339" s="961" t="n">
        <v>75.9704412659988</v>
      </c>
      <c r="L339" s="721" t="n">
        <v>1329169.844048575</v>
      </c>
      <c r="M339" s="961" t="n">
        <v>4.044443940914676</v>
      </c>
      <c r="N339" s="721" t="n">
        <v>32864093.64220227</v>
      </c>
      <c r="O339" s="961" t="n">
        <v>79.17252985248655</v>
      </c>
      <c r="P339" s="721" t="n">
        <v>8645371.450594835</v>
      </c>
      <c r="Q339" s="962" t="n">
        <v>20.82747014751345</v>
      </c>
      <c r="R339" s="718" t="n">
        <v>341491.1115461612</v>
      </c>
      <c r="S339" s="961" t="n">
        <v>24.14625034889897</v>
      </c>
      <c r="T339" s="721" t="n">
        <v>86921.96749592875</v>
      </c>
      <c r="U339" s="961" t="n">
        <v>20.28928894754612</v>
      </c>
      <c r="V339" s="721" t="n">
        <v>428413.0790420899</v>
      </c>
      <c r="W339" s="961" t="n">
        <v>30.2923534743147</v>
      </c>
      <c r="X339" s="721" t="n">
        <v>985848.3760982221</v>
      </c>
      <c r="Y339" s="962" t="n">
        <v>69.70764652568531</v>
      </c>
      <c r="Z339" s="718" t="n">
        <v>3528105.393860026</v>
      </c>
      <c r="AA339" s="961" t="n">
        <v>62.94196615693044</v>
      </c>
      <c r="AB339" s="721" t="n">
        <v>411133.0699625452</v>
      </c>
      <c r="AC339" s="961" t="n">
        <v>10.43686676341976</v>
      </c>
      <c r="AD339" s="721" t="n">
        <v>3939238.463822571</v>
      </c>
      <c r="AE339" s="961" t="n">
        <v>70.27664607341258</v>
      </c>
      <c r="AF339" s="721" t="n">
        <v>1666092.302400326</v>
      </c>
      <c r="AG339" s="962" t="n">
        <v>29.72335392658742</v>
      </c>
      <c r="AH339" s="718" t="n">
        <v>7482125.865152029</v>
      </c>
      <c r="AI339" s="961" t="n">
        <v>84.11854688770939</v>
      </c>
      <c r="AJ339" s="721" t="n">
        <v>269616.5846504411</v>
      </c>
      <c r="AK339" s="961" t="n">
        <v>3.47814167455101</v>
      </c>
      <c r="AL339" s="721" t="n">
        <v>7751742.449802469</v>
      </c>
      <c r="AM339" s="961" t="n">
        <v>87.14973825315447</v>
      </c>
      <c r="AN339" s="721" t="n">
        <v>1142997.345382042</v>
      </c>
      <c r="AO339" s="962" t="n">
        <v>12.85026174684553</v>
      </c>
      <c r="AP339" s="718" t="n">
        <v>11004008.37140727</v>
      </c>
      <c r="AQ339" s="961" t="n">
        <v>85.29870010914341</v>
      </c>
      <c r="AR339" s="721" t="n">
        <v>293223.6173501447</v>
      </c>
      <c r="AS339" s="961" t="n">
        <v>2.595535062411305</v>
      </c>
      <c r="AT339" s="721" t="n">
        <v>11297231.98875741</v>
      </c>
      <c r="AU339" s="961" t="n">
        <v>87.57165306929001</v>
      </c>
      <c r="AV339" s="721" t="n">
        <v>1603326.117435484</v>
      </c>
      <c r="AW339" s="962" t="n">
        <v>12.42834693070999</v>
      </c>
      <c r="AX339" s="718" t="n">
        <v>9179193.056188213</v>
      </c>
      <c r="AY339" s="961" t="n">
        <v>72.30799832085569</v>
      </c>
      <c r="AZ339" s="721" t="n">
        <v>268274.6045895154</v>
      </c>
      <c r="BA339" s="961" t="n">
        <v>2.839645651323993</v>
      </c>
      <c r="BB339" s="721" t="n">
        <v>9447467.660777729</v>
      </c>
      <c r="BC339" s="961" t="n">
        <v>74.42129951622705</v>
      </c>
      <c r="BD339" s="721" t="n">
        <v>3247107.30927876</v>
      </c>
      <c r="BE339" s="962" t="n">
        <v>25.57870048377295</v>
      </c>
      <c r="BF339" s="718" t="n">
        <v>1260597.167591888</v>
      </c>
      <c r="BG339" s="961" t="n">
        <v>10.71492323321534</v>
      </c>
      <c r="BH339" s="717" t="n">
        <v>19795.39604536613</v>
      </c>
      <c r="BI339" s="963" t="n">
        <v>1.546041160152687</v>
      </c>
      <c r="BJ339" s="721" t="n">
        <v>1280392.563637254</v>
      </c>
      <c r="BK339" s="961" t="n">
        <v>10.88318170186031</v>
      </c>
      <c r="BL339" s="721" t="n">
        <v>10484480.96979268</v>
      </c>
      <c r="BM339" s="962" t="n">
        <v>89.11681829813969</v>
      </c>
    </row>
    <row r="340" ht="15" customFormat="1" customHeight="1" s="20">
      <c r="A340" s="722" t="inlineStr">
        <is>
          <t>Jan-Mar 2019</t>
        </is>
      </c>
      <c r="B340" s="721" t="n">
        <v>32775974.94312117</v>
      </c>
      <c r="C340" s="961" t="n">
        <v>61.49222114763148</v>
      </c>
      <c r="D340" s="721" t="n">
        <v>1304210.857556852</v>
      </c>
      <c r="E340" s="961" t="n">
        <v>3.826888929493176</v>
      </c>
      <c r="F340" s="721" t="n">
        <v>34080185.80067801</v>
      </c>
      <c r="G340" s="961" t="n">
        <v>63.93909946674184</v>
      </c>
      <c r="H340" s="721" t="n">
        <v>19220824.19932199</v>
      </c>
      <c r="I340" s="962" t="n">
        <v>36.06090053325816</v>
      </c>
      <c r="J340" s="718" t="n">
        <v>31515260.82891054</v>
      </c>
      <c r="K340" s="961" t="n">
        <v>75.90274526483755</v>
      </c>
      <c r="L340" s="721" t="n">
        <v>1286975.853524189</v>
      </c>
      <c r="M340" s="961" t="n">
        <v>3.923439325140141</v>
      </c>
      <c r="N340" s="721" t="n">
        <v>32802236.68243472</v>
      </c>
      <c r="O340" s="961" t="n">
        <v>79.00235471761515</v>
      </c>
      <c r="P340" s="721" t="n">
        <v>8718344.317565275</v>
      </c>
      <c r="Q340" s="962" t="n">
        <v>20.99764528238485</v>
      </c>
      <c r="R340" s="718" t="n">
        <v>352367.4995637703</v>
      </c>
      <c r="S340" s="961" t="n">
        <v>24.88536067423868</v>
      </c>
      <c r="T340" s="721" t="n">
        <v>80563.42152921209</v>
      </c>
      <c r="U340" s="961" t="n">
        <v>18.60883979500026</v>
      </c>
      <c r="V340" s="721" t="n">
        <v>432930.9210929824</v>
      </c>
      <c r="W340" s="961" t="n">
        <v>30.57501651476645</v>
      </c>
      <c r="X340" s="721" t="n">
        <v>983032.0789070176</v>
      </c>
      <c r="Y340" s="962" t="n">
        <v>69.42498348523355</v>
      </c>
      <c r="Z340" s="718" t="n">
        <v>3489906.791634225</v>
      </c>
      <c r="AA340" s="961" t="n">
        <v>62.32547359488868</v>
      </c>
      <c r="AB340" s="721" t="n">
        <v>392486.2185908251</v>
      </c>
      <c r="AC340" s="961" t="n">
        <v>10.10938917201672</v>
      </c>
      <c r="AD340" s="721" t="n">
        <v>3882393.01022505</v>
      </c>
      <c r="AE340" s="961" t="n">
        <v>69.33479817392291</v>
      </c>
      <c r="AF340" s="721" t="n">
        <v>1717093.989774949</v>
      </c>
      <c r="AG340" s="962" t="n">
        <v>30.66520182607709</v>
      </c>
      <c r="AH340" s="718" t="n">
        <v>7490347.238100766</v>
      </c>
      <c r="AI340" s="961" t="n">
        <v>84.17126764481468</v>
      </c>
      <c r="AJ340" s="721" t="n">
        <v>254003.0132062137</v>
      </c>
      <c r="AK340" s="961" t="n">
        <v>3.279849244464978</v>
      </c>
      <c r="AL340" s="721" t="n">
        <v>7744350.25130698</v>
      </c>
      <c r="AM340" s="961" t="n">
        <v>87.02557531941999</v>
      </c>
      <c r="AN340" s="721" t="n">
        <v>1154585.748693019</v>
      </c>
      <c r="AO340" s="962" t="n">
        <v>12.97442468058001</v>
      </c>
      <c r="AP340" s="718" t="n">
        <v>10990209.53618754</v>
      </c>
      <c r="AQ340" s="961" t="n">
        <v>85.22023572280069</v>
      </c>
      <c r="AR340" s="721" t="n">
        <v>293485.8943172995</v>
      </c>
      <c r="AS340" s="961" t="n">
        <v>2.600973201774631</v>
      </c>
      <c r="AT340" s="721" t="n">
        <v>11283695.43050484</v>
      </c>
      <c r="AU340" s="961" t="n">
        <v>87.49598278773914</v>
      </c>
      <c r="AV340" s="721" t="n">
        <v>1612548.569495159</v>
      </c>
      <c r="AW340" s="962" t="n">
        <v>12.50401721226086</v>
      </c>
      <c r="AX340" s="718" t="n">
        <v>9192429.763424233</v>
      </c>
      <c r="AY340" s="961" t="n">
        <v>72.32466721094544</v>
      </c>
      <c r="AZ340" s="721" t="n">
        <v>266437.3058806381</v>
      </c>
      <c r="BA340" s="961" t="n">
        <v>2.816799347410837</v>
      </c>
      <c r="BB340" s="721" t="n">
        <v>9458867.069304869</v>
      </c>
      <c r="BC340" s="961" t="n">
        <v>74.42095622008982</v>
      </c>
      <c r="BD340" s="721" t="n">
        <v>3251083.93069513</v>
      </c>
      <c r="BE340" s="962" t="n">
        <v>25.57904377991018</v>
      </c>
      <c r="BF340" s="718" t="n">
        <v>1260714.114210627</v>
      </c>
      <c r="BG340" s="961" t="n">
        <v>10.70176743317775</v>
      </c>
      <c r="BH340" s="717" t="n">
        <v>17235.00403266352</v>
      </c>
      <c r="BI340" s="963" t="n">
        <v>1.348645559250067</v>
      </c>
      <c r="BJ340" s="721" t="n">
        <v>1277949.118243291</v>
      </c>
      <c r="BK340" s="961" t="n">
        <v>10.84806943994392</v>
      </c>
      <c r="BL340" s="721" t="n">
        <v>10502479.88175671</v>
      </c>
      <c r="BM340" s="962" t="n">
        <v>89.15193056005609</v>
      </c>
    </row>
    <row r="341" ht="15" customFormat="1" customHeight="1" s="18">
      <c r="A341" s="722" t="inlineStr">
        <is>
          <t>Feb-Apr 2019</t>
        </is>
      </c>
      <c r="B341" s="721" t="n">
        <v>32843376.24372811</v>
      </c>
      <c r="C341" s="961" t="n">
        <v>61.58762317238784</v>
      </c>
      <c r="D341" s="721" t="n">
        <v>1312205.61935529</v>
      </c>
      <c r="E341" s="961" t="n">
        <v>3.841848236154834</v>
      </c>
      <c r="F341" s="721" t="n">
        <v>34155581.86308339</v>
      </c>
      <c r="G341" s="961" t="n">
        <v>64.04826012425956</v>
      </c>
      <c r="H341" s="721" t="n">
        <v>19172302.1369166</v>
      </c>
      <c r="I341" s="962" t="n">
        <v>35.95173987574044</v>
      </c>
      <c r="J341" s="718" t="n">
        <v>31567454.35733469</v>
      </c>
      <c r="K341" s="961" t="n">
        <v>76.00805927935248</v>
      </c>
      <c r="L341" s="721" t="n">
        <v>1294308.003086417</v>
      </c>
      <c r="M341" s="961" t="n">
        <v>3.93864452213704</v>
      </c>
      <c r="N341" s="721" t="n">
        <v>32861762.36042111</v>
      </c>
      <c r="O341" s="961" t="n">
        <v>79.12449173889524</v>
      </c>
      <c r="P341" s="721" t="n">
        <v>8669957.63957889</v>
      </c>
      <c r="Q341" s="962" t="n">
        <v>20.87550826110476</v>
      </c>
      <c r="R341" s="718" t="n">
        <v>354509.4729355674</v>
      </c>
      <c r="S341" s="961" t="n">
        <v>25.00613483452429</v>
      </c>
      <c r="T341" s="721" t="n">
        <v>80782.44033573847</v>
      </c>
      <c r="U341" s="961" t="n">
        <v>18.55822216604996</v>
      </c>
      <c r="V341" s="721" t="n">
        <v>435291.9132713059</v>
      </c>
      <c r="W341" s="961" t="n">
        <v>30.70430864796295</v>
      </c>
      <c r="X341" s="721" t="n">
        <v>982398.0867286942</v>
      </c>
      <c r="Y341" s="962" t="n">
        <v>69.29569135203705</v>
      </c>
      <c r="Z341" s="718" t="n">
        <v>3469961.407516861</v>
      </c>
      <c r="AA341" s="961" t="n">
        <v>62.03436004350787</v>
      </c>
      <c r="AB341" s="721" t="n">
        <v>400325.7216505753</v>
      </c>
      <c r="AC341" s="961" t="n">
        <v>10.3435664665193</v>
      </c>
      <c r="AD341" s="721" t="n">
        <v>3870287.129167437</v>
      </c>
      <c r="AE341" s="961" t="n">
        <v>69.19119755119655</v>
      </c>
      <c r="AF341" s="721" t="n">
        <v>1723324.870832563</v>
      </c>
      <c r="AG341" s="962" t="n">
        <v>30.80880244880345</v>
      </c>
      <c r="AH341" s="718" t="n">
        <v>7509351.833223199</v>
      </c>
      <c r="AI341" s="961" t="n">
        <v>84.34546518880357</v>
      </c>
      <c r="AJ341" s="721" t="n">
        <v>252808.0862505739</v>
      </c>
      <c r="AK341" s="961" t="n">
        <v>3.256929628779315</v>
      </c>
      <c r="AL341" s="721" t="n">
        <v>7762159.919473773</v>
      </c>
      <c r="AM341" s="961" t="n">
        <v>87.18501993492116</v>
      </c>
      <c r="AN341" s="721" t="n">
        <v>1140929.080526227</v>
      </c>
      <c r="AO341" s="962" t="n">
        <v>12.81498006507884</v>
      </c>
      <c r="AP341" s="718" t="n">
        <v>11005435.45648949</v>
      </c>
      <c r="AQ341" s="961" t="n">
        <v>85.36545328533838</v>
      </c>
      <c r="AR341" s="721" t="n">
        <v>294283.2506112496</v>
      </c>
      <c r="AS341" s="961" t="n">
        <v>2.604341384412712</v>
      </c>
      <c r="AT341" s="721" t="n">
        <v>11299718.70710074</v>
      </c>
      <c r="AU341" s="961" t="n">
        <v>87.64810926765108</v>
      </c>
      <c r="AV341" s="721" t="n">
        <v>1592423.292899261</v>
      </c>
      <c r="AW341" s="962" t="n">
        <v>12.35189073234892</v>
      </c>
      <c r="AX341" s="718" t="n">
        <v>9228196.187169574</v>
      </c>
      <c r="AY341" s="961" t="n">
        <v>72.51914008941145</v>
      </c>
      <c r="AZ341" s="721" t="n">
        <v>266108.5042382801</v>
      </c>
      <c r="BA341" s="961" t="n">
        <v>2.802822459227611</v>
      </c>
      <c r="BB341" s="721" t="n">
        <v>9494304.691407856</v>
      </c>
      <c r="BC341" s="961" t="n">
        <v>74.61033532479999</v>
      </c>
      <c r="BD341" s="721" t="n">
        <v>3230882.308592144</v>
      </c>
      <c r="BE341" s="962" t="n">
        <v>25.38966467520001</v>
      </c>
      <c r="BF341" s="718" t="n">
        <v>1275921.886393416</v>
      </c>
      <c r="BG341" s="961" t="n">
        <v>10.81641359338015</v>
      </c>
      <c r="BH341" s="717" t="n">
        <v>17897.61626887247</v>
      </c>
      <c r="BI341" s="963" t="n">
        <v>1.383316315146324</v>
      </c>
      <c r="BJ341" s="721" t="n">
        <v>1293819.502662288</v>
      </c>
      <c r="BK341" s="961" t="n">
        <v>10.96813763069324</v>
      </c>
      <c r="BL341" s="721" t="n">
        <v>10502344.49733771</v>
      </c>
      <c r="BM341" s="962" t="n">
        <v>89.03186236930677</v>
      </c>
    </row>
    <row r="342" ht="15" customFormat="1" customHeight="1" s="18">
      <c r="A342" s="722" t="inlineStr">
        <is>
          <t>Mar-May 2019</t>
        </is>
      </c>
      <c r="B342" s="721" t="n">
        <v>32882262.03823666</v>
      </c>
      <c r="C342" s="961" t="n">
        <v>61.62985592844925</v>
      </c>
      <c r="D342" s="721" t="n">
        <v>1300124.792770881</v>
      </c>
      <c r="E342" s="961" t="n">
        <v>3.803493299629713</v>
      </c>
      <c r="F342" s="721" t="n">
        <v>34182386.83100755</v>
      </c>
      <c r="G342" s="961" t="n">
        <v>64.0666257459971</v>
      </c>
      <c r="H342" s="721" t="n">
        <v>19172049.16899245</v>
      </c>
      <c r="I342" s="962" t="n">
        <v>35.9333742540029</v>
      </c>
      <c r="J342" s="718" t="n">
        <v>31572370.72421947</v>
      </c>
      <c r="K342" s="961" t="n">
        <v>75.99980984436198</v>
      </c>
      <c r="L342" s="721" t="n">
        <v>1282597.936696969</v>
      </c>
      <c r="M342" s="961" t="n">
        <v>3.903817258004935</v>
      </c>
      <c r="N342" s="721" t="n">
        <v>32854968.66091644</v>
      </c>
      <c r="O342" s="961" t="n">
        <v>79.08723080958475</v>
      </c>
      <c r="P342" s="721" t="n">
        <v>8687728.339083558</v>
      </c>
      <c r="Q342" s="962" t="n">
        <v>20.91276919041525</v>
      </c>
      <c r="R342" s="718" t="n">
        <v>352597.1762392769</v>
      </c>
      <c r="S342" s="961" t="n">
        <v>24.84173841702588</v>
      </c>
      <c r="T342" s="721" t="n">
        <v>82733.88104381711</v>
      </c>
      <c r="U342" s="961" t="n">
        <v>19.00481935751613</v>
      </c>
      <c r="V342" s="721" t="n">
        <v>435331.057283094</v>
      </c>
      <c r="W342" s="961" t="n">
        <v>30.670637709518</v>
      </c>
      <c r="X342" s="721" t="n">
        <v>984042.942716906</v>
      </c>
      <c r="Y342" s="962" t="n">
        <v>69.32936229048201</v>
      </c>
      <c r="Z342" s="718" t="n">
        <v>3439918.058268679</v>
      </c>
      <c r="AA342" s="961" t="n">
        <v>61.56116862110756</v>
      </c>
      <c r="AB342" s="721" t="n">
        <v>411660.3411413372</v>
      </c>
      <c r="AC342" s="961" t="n">
        <v>10.68809455376516</v>
      </c>
      <c r="AD342" s="721" t="n">
        <v>3851578.399410016</v>
      </c>
      <c r="AE342" s="961" t="n">
        <v>68.92828936246015</v>
      </c>
      <c r="AF342" s="721" t="n">
        <v>1736226.600589984</v>
      </c>
      <c r="AG342" s="962" t="n">
        <v>31.07171063753985</v>
      </c>
      <c r="AH342" s="718" t="n">
        <v>7533342.672124174</v>
      </c>
      <c r="AI342" s="961" t="n">
        <v>84.57661938529836</v>
      </c>
      <c r="AJ342" s="721" t="n">
        <v>241632.4892620748</v>
      </c>
      <c r="AK342" s="961" t="n">
        <v>3.107823295206419</v>
      </c>
      <c r="AL342" s="721" t="n">
        <v>7774975.16138625</v>
      </c>
      <c r="AM342" s="961" t="n">
        <v>87.28942032439041</v>
      </c>
      <c r="AN342" s="721" t="n">
        <v>1132146.838613751</v>
      </c>
      <c r="AO342" s="962" t="n">
        <v>12.71057967560959</v>
      </c>
      <c r="AP342" s="718" t="n">
        <v>11010665.9298038</v>
      </c>
      <c r="AQ342" s="961" t="n">
        <v>85.43538162401362</v>
      </c>
      <c r="AR342" s="721" t="n">
        <v>283492.8609660624</v>
      </c>
      <c r="AS342" s="961" t="n">
        <v>2.510083895736853</v>
      </c>
      <c r="AT342" s="721" t="n">
        <v>11294158.79076986</v>
      </c>
      <c r="AU342" s="961" t="n">
        <v>87.63509605715787</v>
      </c>
      <c r="AV342" s="721" t="n">
        <v>1593553.209230139</v>
      </c>
      <c r="AW342" s="962" t="n">
        <v>12.36490394284213</v>
      </c>
      <c r="AX342" s="718" t="n">
        <v>9235846.887783542</v>
      </c>
      <c r="AY342" s="961" t="n">
        <v>72.49098154999795</v>
      </c>
      <c r="AZ342" s="721" t="n">
        <v>263078.3642836777</v>
      </c>
      <c r="BA342" s="961" t="n">
        <v>2.76955926383803</v>
      </c>
      <c r="BB342" s="721" t="n">
        <v>9498925.252067219</v>
      </c>
      <c r="BC342" s="961" t="n">
        <v>74.55585000041771</v>
      </c>
      <c r="BD342" s="721" t="n">
        <v>3241758.747932779</v>
      </c>
      <c r="BE342" s="962" t="n">
        <v>25.44414999958229</v>
      </c>
      <c r="BF342" s="718" t="n">
        <v>1309891.314017193</v>
      </c>
      <c r="BG342" s="961" t="n">
        <v>11.0897414344932</v>
      </c>
      <c r="BH342" s="717" t="n">
        <v>17526.8560739124</v>
      </c>
      <c r="BI342" s="963" t="n">
        <v>1.320371866893269</v>
      </c>
      <c r="BJ342" s="721" t="n">
        <v>1327418.170091105</v>
      </c>
      <c r="BK342" s="961" t="n">
        <v>11.23812649510039</v>
      </c>
      <c r="BL342" s="721" t="n">
        <v>10484320.8299089</v>
      </c>
      <c r="BM342" s="962" t="n">
        <v>88.76187350489961</v>
      </c>
    </row>
    <row r="343" ht="15" customFormat="1" customHeight="1" s="18">
      <c r="A343" s="722" t="inlineStr">
        <is>
          <t>Apr-Jun 2019</t>
        </is>
      </c>
      <c r="B343" s="721" t="n">
        <v>32963051.35881128</v>
      </c>
      <c r="C343" s="961" t="n">
        <v>61.75017200085491</v>
      </c>
      <c r="D343" s="721" t="n">
        <v>1331650.835743348</v>
      </c>
      <c r="E343" s="961" t="n">
        <v>3.882963695642732</v>
      </c>
      <c r="F343" s="721" t="n">
        <v>34294702.19455463</v>
      </c>
      <c r="G343" s="961" t="n">
        <v>64.24477322138948</v>
      </c>
      <c r="H343" s="721" t="n">
        <v>19086608.80544537</v>
      </c>
      <c r="I343" s="962" t="n">
        <v>35.75522677861052</v>
      </c>
      <c r="J343" s="718" t="n">
        <v>31617574.46342852</v>
      </c>
      <c r="K343" s="961" t="n">
        <v>76.08777945766555</v>
      </c>
      <c r="L343" s="721" t="n">
        <v>1314626.94649414</v>
      </c>
      <c r="M343" s="961" t="n">
        <v>3.991919429042589</v>
      </c>
      <c r="N343" s="721" t="n">
        <v>32932201.40992266</v>
      </c>
      <c r="O343" s="961" t="n">
        <v>79.25143280146172</v>
      </c>
      <c r="P343" s="721" t="n">
        <v>8621875.590077344</v>
      </c>
      <c r="Q343" s="962" t="n">
        <v>20.74856719853828</v>
      </c>
      <c r="R343" s="718" t="n">
        <v>358669.7967256619</v>
      </c>
      <c r="S343" s="961" t="n">
        <v>25.23900946142595</v>
      </c>
      <c r="T343" s="721" t="n">
        <v>79850.69778946665</v>
      </c>
      <c r="U343" s="961" t="n">
        <v>18.20911423484493</v>
      </c>
      <c r="V343" s="721" t="n">
        <v>438520.4945151286</v>
      </c>
      <c r="W343" s="961" t="n">
        <v>30.85797301901625</v>
      </c>
      <c r="X343" s="721" t="n">
        <v>982572.5054848718</v>
      </c>
      <c r="Y343" s="962" t="n">
        <v>69.14202698098376</v>
      </c>
      <c r="Z343" s="718" t="n">
        <v>3481327.023665605</v>
      </c>
      <c r="AA343" s="961" t="n">
        <v>62.36666188344326</v>
      </c>
      <c r="AB343" s="721" t="n">
        <v>424270.2284058589</v>
      </c>
      <c r="AC343" s="961" t="n">
        <v>10.86313311442528</v>
      </c>
      <c r="AD343" s="721" t="n">
        <v>3905597.252071464</v>
      </c>
      <c r="AE343" s="961" t="n">
        <v>69.96730316256634</v>
      </c>
      <c r="AF343" s="721" t="n">
        <v>1676434.747928536</v>
      </c>
      <c r="AG343" s="962" t="n">
        <v>30.03269683743366</v>
      </c>
      <c r="AH343" s="718" t="n">
        <v>7525050.584461961</v>
      </c>
      <c r="AI343" s="961" t="n">
        <v>84.44204811449704</v>
      </c>
      <c r="AJ343" s="721" t="n">
        <v>262216.1324626511</v>
      </c>
      <c r="AK343" s="961" t="n">
        <v>3.367242217256517</v>
      </c>
      <c r="AL343" s="721" t="n">
        <v>7787266.716924611</v>
      </c>
      <c r="AM343" s="961" t="n">
        <v>87.38449574661374</v>
      </c>
      <c r="AN343" s="721" t="n">
        <v>1124230.283075389</v>
      </c>
      <c r="AO343" s="962" t="n">
        <v>12.61550425338626</v>
      </c>
      <c r="AP343" s="718" t="n">
        <v>10992854.83092457</v>
      </c>
      <c r="AQ343" s="961" t="n">
        <v>85.32626438051076</v>
      </c>
      <c r="AR343" s="721" t="n">
        <v>293380.8478725492</v>
      </c>
      <c r="AS343" s="961" t="n">
        <v>2.599457039725911</v>
      </c>
      <c r="AT343" s="721" t="n">
        <v>11286235.67879712</v>
      </c>
      <c r="AU343" s="961" t="n">
        <v>87.60347918728955</v>
      </c>
      <c r="AV343" s="721" t="n">
        <v>1597083.321202878</v>
      </c>
      <c r="AW343" s="962" t="n">
        <v>12.39652081271045</v>
      </c>
      <c r="AX343" s="718" t="n">
        <v>9259672.227650717</v>
      </c>
      <c r="AY343" s="961" t="n">
        <v>72.58994594954707</v>
      </c>
      <c r="AZ343" s="721" t="n">
        <v>254909.0399636144</v>
      </c>
      <c r="BA343" s="961" t="n">
        <v>2.67914091848973</v>
      </c>
      <c r="BB343" s="721" t="n">
        <v>9514581.267614331</v>
      </c>
      <c r="BC343" s="961" t="n">
        <v>74.58827083385071</v>
      </c>
      <c r="BD343" s="721" t="n">
        <v>3241554.732385669</v>
      </c>
      <c r="BE343" s="962" t="n">
        <v>25.41172916614929</v>
      </c>
      <c r="BF343" s="718" t="n">
        <v>1345476.895382764</v>
      </c>
      <c r="BG343" s="961" t="n">
        <v>11.37609093878386</v>
      </c>
      <c r="BH343" s="717" t="n">
        <v>17023.8892492077</v>
      </c>
      <c r="BI343" s="963" t="n">
        <v>1.249459041875419</v>
      </c>
      <c r="BJ343" s="721" t="n">
        <v>1362500.784631972</v>
      </c>
      <c r="BK343" s="961" t="n">
        <v>11.52002898253279</v>
      </c>
      <c r="BL343" s="721" t="n">
        <v>10464733.21536803</v>
      </c>
      <c r="BM343" s="962" t="n">
        <v>88.47997101746722</v>
      </c>
    </row>
    <row r="344" ht="15" customFormat="1" customHeight="1" s="18">
      <c r="A344" s="722" t="inlineStr">
        <is>
          <t>May-Jul 2019</t>
        </is>
      </c>
      <c r="B344" s="721" t="n">
        <v>32905930.90047184</v>
      </c>
      <c r="C344" s="961" t="n">
        <v>61.61228468416389</v>
      </c>
      <c r="D344" s="721" t="n">
        <v>1320572.777327054</v>
      </c>
      <c r="E344" s="961" t="n">
        <v>3.858333850745167</v>
      </c>
      <c r="F344" s="721" t="n">
        <v>34226503.67779889</v>
      </c>
      <c r="G344" s="961" t="n">
        <v>64.08489383626251</v>
      </c>
      <c r="H344" s="721" t="n">
        <v>19181564.32220111</v>
      </c>
      <c r="I344" s="962" t="n">
        <v>35.91510616373749</v>
      </c>
      <c r="J344" s="718" t="n">
        <v>31605906.91720669</v>
      </c>
      <c r="K344" s="961" t="n">
        <v>76.03963300798307</v>
      </c>
      <c r="L344" s="721" t="n">
        <v>1305389.174413504</v>
      </c>
      <c r="M344" s="961" t="n">
        <v>3.966386406598795</v>
      </c>
      <c r="N344" s="721" t="n">
        <v>32911296.09162019</v>
      </c>
      <c r="O344" s="961" t="n">
        <v>79.18022675886063</v>
      </c>
      <c r="P344" s="721" t="n">
        <v>8653747.908379812</v>
      </c>
      <c r="Q344" s="962" t="n">
        <v>20.81977324113937</v>
      </c>
      <c r="R344" s="718" t="n">
        <v>355293.1563161658</v>
      </c>
      <c r="S344" s="961" t="n">
        <v>24.97187930303469</v>
      </c>
      <c r="T344" s="721" t="n">
        <v>86542.22063595595</v>
      </c>
      <c r="U344" s="961" t="n">
        <v>19.5869831050975</v>
      </c>
      <c r="V344" s="721" t="n">
        <v>441835.3769521217</v>
      </c>
      <c r="W344" s="961" t="n">
        <v>31.05452359245795</v>
      </c>
      <c r="X344" s="721" t="n">
        <v>980937.623047878</v>
      </c>
      <c r="Y344" s="962" t="n">
        <v>68.94547640754206</v>
      </c>
      <c r="Z344" s="718" t="n">
        <v>3469003.185508586</v>
      </c>
      <c r="AA344" s="961" t="n">
        <v>62.21131680933507</v>
      </c>
      <c r="AB344" s="721" t="n">
        <v>414574.9110486977</v>
      </c>
      <c r="AC344" s="961" t="n">
        <v>10.675075941339</v>
      </c>
      <c r="AD344" s="721" t="n">
        <v>3883578.096557284</v>
      </c>
      <c r="AE344" s="961" t="n">
        <v>69.64608978394426</v>
      </c>
      <c r="AF344" s="721" t="n">
        <v>1692582.903442717</v>
      </c>
      <c r="AG344" s="962" t="n">
        <v>30.35391021605574</v>
      </c>
      <c r="AH344" s="718" t="n">
        <v>7505587.026913559</v>
      </c>
      <c r="AI344" s="961" t="n">
        <v>84.18352824788197</v>
      </c>
      <c r="AJ344" s="721" t="n">
        <v>263464.9800199641</v>
      </c>
      <c r="AK344" s="961" t="n">
        <v>3.391211434610473</v>
      </c>
      <c r="AL344" s="721" t="n">
        <v>7769052.006933523</v>
      </c>
      <c r="AM344" s="961" t="n">
        <v>87.13858179776518</v>
      </c>
      <c r="AN344" s="721" t="n">
        <v>1146690.993066477</v>
      </c>
      <c r="AO344" s="962" t="n">
        <v>12.86141820223482</v>
      </c>
      <c r="AP344" s="718" t="n">
        <v>10986159.72738782</v>
      </c>
      <c r="AQ344" s="961" t="n">
        <v>85.30351667593365</v>
      </c>
      <c r="AR344" s="721" t="n">
        <v>276686.9085518576</v>
      </c>
      <c r="AS344" s="961" t="n">
        <v>2.456633899896597</v>
      </c>
      <c r="AT344" s="721" t="n">
        <v>11262846.63593968</v>
      </c>
      <c r="AU344" s="961" t="n">
        <v>87.45188943796686</v>
      </c>
      <c r="AV344" s="721" t="n">
        <v>1616059.364060323</v>
      </c>
      <c r="AW344" s="962" t="n">
        <v>12.54811056203314</v>
      </c>
      <c r="AX344" s="718" t="n">
        <v>9289863.821080554</v>
      </c>
      <c r="AY344" s="961" t="n">
        <v>72.73924119629348</v>
      </c>
      <c r="AZ344" s="721" t="n">
        <v>264120.1541570289</v>
      </c>
      <c r="BA344" s="961" t="n">
        <v>2.764502796336969</v>
      </c>
      <c r="BB344" s="721" t="n">
        <v>9553983.975237584</v>
      </c>
      <c r="BC344" s="961" t="n">
        <v>74.8072908435267</v>
      </c>
      <c r="BD344" s="721" t="n">
        <v>3217477.024762415</v>
      </c>
      <c r="BE344" s="962" t="n">
        <v>25.1927091564733</v>
      </c>
      <c r="BF344" s="718" t="n">
        <v>1300023.98326515</v>
      </c>
      <c r="BG344" s="961" t="n">
        <v>10.97712867309185</v>
      </c>
      <c r="BH344" s="717" t="n">
        <v>15183.60291355007</v>
      </c>
      <c r="BI344" s="963" t="n">
        <v>1.154464365406044</v>
      </c>
      <c r="BJ344" s="721" t="n">
        <v>1315207.5861787</v>
      </c>
      <c r="BK344" s="961" t="n">
        <v>11.10533581776664</v>
      </c>
      <c r="BL344" s="721" t="n">
        <v>10527816.4138213</v>
      </c>
      <c r="BM344" s="962" t="n">
        <v>88.89466418223336</v>
      </c>
    </row>
    <row r="345" ht="15" customFormat="1" customHeight="1" s="18">
      <c r="A345" s="722" t="inlineStr">
        <is>
          <t>Jun-Aug 2019</t>
        </is>
      </c>
      <c r="B345" s="721" t="n">
        <v>32874592.57969936</v>
      </c>
      <c r="C345" s="961" t="n">
        <v>61.5387771070429</v>
      </c>
      <c r="D345" s="721" t="n">
        <v>1328274.996831566</v>
      </c>
      <c r="E345" s="961" t="n">
        <v>3.883519397487573</v>
      </c>
      <c r="F345" s="721" t="n">
        <v>34202867.57653092</v>
      </c>
      <c r="G345" s="961" t="n">
        <v>64.02520849835852</v>
      </c>
      <c r="H345" s="721" t="n">
        <v>19218071.42346908</v>
      </c>
      <c r="I345" s="962" t="n">
        <v>35.97479150164148</v>
      </c>
      <c r="J345" s="718" t="n">
        <v>31560393.87857162</v>
      </c>
      <c r="K345" s="961" t="n">
        <v>75.92364283869189</v>
      </c>
      <c r="L345" s="721" t="n">
        <v>1311170.290418961</v>
      </c>
      <c r="M345" s="961" t="n">
        <v>3.988767567245413</v>
      </c>
      <c r="N345" s="721" t="n">
        <v>32871564.16899058</v>
      </c>
      <c r="O345" s="961" t="n">
        <v>79.07787548906649</v>
      </c>
      <c r="P345" s="721" t="n">
        <v>8697033.831009418</v>
      </c>
      <c r="Q345" s="962" t="n">
        <v>20.92212451093351</v>
      </c>
      <c r="R345" s="718" t="n">
        <v>344927.1959281983</v>
      </c>
      <c r="S345" s="961" t="n">
        <v>24.18767962639316</v>
      </c>
      <c r="T345" s="721" t="n">
        <v>91618.53304036669</v>
      </c>
      <c r="U345" s="961" t="n">
        <v>20.98715597489307</v>
      </c>
      <c r="V345" s="721" t="n">
        <v>436545.7289685649</v>
      </c>
      <c r="W345" s="961" t="n">
        <v>30.61233894923126</v>
      </c>
      <c r="X345" s="721" t="n">
        <v>989499.2710314351</v>
      </c>
      <c r="Y345" s="962" t="n">
        <v>69.38766105076874</v>
      </c>
      <c r="Z345" s="718" t="n">
        <v>3437208.345342918</v>
      </c>
      <c r="AA345" s="961" t="n">
        <v>61.72772459830775</v>
      </c>
      <c r="AB345" s="721" t="n">
        <v>416280.1932696267</v>
      </c>
      <c r="AC345" s="961" t="n">
        <v>10.8026840899729</v>
      </c>
      <c r="AD345" s="721" t="n">
        <v>3853488.538612545</v>
      </c>
      <c r="AE345" s="961" t="n">
        <v>69.20356735910329</v>
      </c>
      <c r="AF345" s="721" t="n">
        <v>1714849.461387455</v>
      </c>
      <c r="AG345" s="962" t="n">
        <v>30.79643264089671</v>
      </c>
      <c r="AH345" s="718" t="n">
        <v>7504795.80728627</v>
      </c>
      <c r="AI345" s="961" t="n">
        <v>84.19707304035398</v>
      </c>
      <c r="AJ345" s="721" t="n">
        <v>264868.0368898107</v>
      </c>
      <c r="AK345" s="961" t="n">
        <v>3.409002528318497</v>
      </c>
      <c r="AL345" s="721" t="n">
        <v>7769663.84417608</v>
      </c>
      <c r="AM345" s="961" t="n">
        <v>87.16865468237745</v>
      </c>
      <c r="AN345" s="721" t="n">
        <v>1143705.155823919</v>
      </c>
      <c r="AO345" s="962" t="n">
        <v>12.83134531762255</v>
      </c>
      <c r="AP345" s="718" t="n">
        <v>10996057.63608806</v>
      </c>
      <c r="AQ345" s="961" t="n">
        <v>85.39488470615656</v>
      </c>
      <c r="AR345" s="721" t="n">
        <v>283470.1896643595</v>
      </c>
      <c r="AS345" s="961" t="n">
        <v>2.513138794845343</v>
      </c>
      <c r="AT345" s="721" t="n">
        <v>11279527.82575242</v>
      </c>
      <c r="AU345" s="961" t="n">
        <v>87.59630133792972</v>
      </c>
      <c r="AV345" s="721" t="n">
        <v>1597189.174247578</v>
      </c>
      <c r="AW345" s="962" t="n">
        <v>12.40369866207028</v>
      </c>
      <c r="AX345" s="718" t="n">
        <v>9277404.893926173</v>
      </c>
      <c r="AY345" s="961" t="n">
        <v>72.56970650035035</v>
      </c>
      <c r="AZ345" s="721" t="n">
        <v>254933.3375547971</v>
      </c>
      <c r="BA345" s="961" t="n">
        <v>2.674405076320818</v>
      </c>
      <c r="BB345" s="721" t="n">
        <v>9532338.231480969</v>
      </c>
      <c r="BC345" s="961" t="n">
        <v>74.56384577690798</v>
      </c>
      <c r="BD345" s="721" t="n">
        <v>3251790.768519031</v>
      </c>
      <c r="BE345" s="962" t="n">
        <v>25.43615422309202</v>
      </c>
      <c r="BF345" s="718" t="n">
        <v>1314198.701127734</v>
      </c>
      <c r="BG345" s="961" t="n">
        <v>11.08809391433923</v>
      </c>
      <c r="BH345" s="717" t="n">
        <v>17104.70641260558</v>
      </c>
      <c r="BI345" s="963" t="n">
        <v>1.28480903118903</v>
      </c>
      <c r="BJ345" s="721" t="n">
        <v>1331303.40754034</v>
      </c>
      <c r="BK345" s="961" t="n">
        <v>11.23240891854478</v>
      </c>
      <c r="BL345" s="721" t="n">
        <v>10521037.59245966</v>
      </c>
      <c r="BM345" s="962" t="n">
        <v>88.76759108145522</v>
      </c>
    </row>
    <row r="346" ht="15" customFormat="1" customHeight="1" s="18">
      <c r="A346" s="722" t="inlineStr">
        <is>
          <t>Jul-Sep 2019</t>
        </is>
      </c>
      <c r="B346" s="721" t="n">
        <v>32896235.87555914</v>
      </c>
      <c r="C346" s="961" t="n">
        <v>61.56353695771176</v>
      </c>
      <c r="D346" s="721" t="n">
        <v>1324876.87139215</v>
      </c>
      <c r="E346" s="961" t="n">
        <v>3.871518968973857</v>
      </c>
      <c r="F346" s="721" t="n">
        <v>34221112.7469513</v>
      </c>
      <c r="G346" s="961" t="n">
        <v>64.04297279787632</v>
      </c>
      <c r="H346" s="721" t="n">
        <v>19213497.25304871</v>
      </c>
      <c r="I346" s="962" t="n">
        <v>35.95702720212368</v>
      </c>
      <c r="J346" s="718" t="n">
        <v>31598264.05360711</v>
      </c>
      <c r="K346" s="961" t="n">
        <v>76.00730194543705</v>
      </c>
      <c r="L346" s="721" t="n">
        <v>1308371.314394221</v>
      </c>
      <c r="M346" s="961" t="n">
        <v>3.976010612335321</v>
      </c>
      <c r="N346" s="721" t="n">
        <v>32906635.36800133</v>
      </c>
      <c r="O346" s="961" t="n">
        <v>79.15449298672964</v>
      </c>
      <c r="P346" s="721" t="n">
        <v>8666033.631998673</v>
      </c>
      <c r="Q346" s="962" t="n">
        <v>20.84550701327036</v>
      </c>
      <c r="R346" s="718" t="n">
        <v>347965.2850982657</v>
      </c>
      <c r="S346" s="961" t="n">
        <v>24.34479624229027</v>
      </c>
      <c r="T346" s="721" t="n">
        <v>101271.0698151569</v>
      </c>
      <c r="U346" s="961" t="n">
        <v>22.54293729960346</v>
      </c>
      <c r="V346" s="721" t="n">
        <v>449236.3549134225</v>
      </c>
      <c r="W346" s="961" t="n">
        <v>31.43005349487082</v>
      </c>
      <c r="X346" s="721" t="n">
        <v>980084.6450865776</v>
      </c>
      <c r="Y346" s="962" t="n">
        <v>68.56994650512918</v>
      </c>
      <c r="Z346" s="718" t="n">
        <v>3433934.710604381</v>
      </c>
      <c r="AA346" s="961" t="n">
        <v>61.75583986129995</v>
      </c>
      <c r="AB346" s="721" t="n">
        <v>411286.9995836</v>
      </c>
      <c r="AC346" s="961" t="n">
        <v>10.69605423515341</v>
      </c>
      <c r="AD346" s="721" t="n">
        <v>3845221.710187981</v>
      </c>
      <c r="AE346" s="961" t="n">
        <v>69.15242023450367</v>
      </c>
      <c r="AF346" s="721" t="n">
        <v>1715280.28981202</v>
      </c>
      <c r="AG346" s="962" t="n">
        <v>30.84757976549633</v>
      </c>
      <c r="AH346" s="718" t="n">
        <v>7531359.169543602</v>
      </c>
      <c r="AI346" s="961" t="n">
        <v>84.51506834322234</v>
      </c>
      <c r="AJ346" s="721" t="n">
        <v>257003.3333688038</v>
      </c>
      <c r="AK346" s="961" t="n">
        <v>3.29983784489614</v>
      </c>
      <c r="AL346" s="721" t="n">
        <v>7788362.502912405</v>
      </c>
      <c r="AM346" s="961" t="n">
        <v>87.39909681605596</v>
      </c>
      <c r="AN346" s="721" t="n">
        <v>1122899.497087595</v>
      </c>
      <c r="AO346" s="962" t="n">
        <v>12.60090318394404</v>
      </c>
      <c r="AP346" s="718" t="n">
        <v>11004349.06720881</v>
      </c>
      <c r="AQ346" s="961" t="n">
        <v>85.4752133411112</v>
      </c>
      <c r="AR346" s="721" t="n">
        <v>271882.443923812</v>
      </c>
      <c r="AS346" s="961" t="n">
        <v>2.411110872062108</v>
      </c>
      <c r="AT346" s="721" t="n">
        <v>11276231.51113263</v>
      </c>
      <c r="AU346" s="961" t="n">
        <v>87.58703383645879</v>
      </c>
      <c r="AV346" s="721" t="n">
        <v>1598084.488867373</v>
      </c>
      <c r="AW346" s="962" t="n">
        <v>12.41296616354121</v>
      </c>
      <c r="AX346" s="718" t="n">
        <v>9280655.821152043</v>
      </c>
      <c r="AY346" s="961" t="n">
        <v>72.52060221878641</v>
      </c>
      <c r="AZ346" s="721" t="n">
        <v>266927.4677028483</v>
      </c>
      <c r="BA346" s="961" t="n">
        <v>2.79575950926177</v>
      </c>
      <c r="BB346" s="721" t="n">
        <v>9547583.288854891</v>
      </c>
      <c r="BC346" s="961" t="n">
        <v>74.60641825157441</v>
      </c>
      <c r="BD346" s="721" t="n">
        <v>3249684.711145109</v>
      </c>
      <c r="BE346" s="962" t="n">
        <v>25.39358174842559</v>
      </c>
      <c r="BF346" s="718" t="n">
        <v>1297971.82195204</v>
      </c>
      <c r="BG346" s="961" t="n">
        <v>10.94232235645111</v>
      </c>
      <c r="BH346" s="717" t="n">
        <v>16505.55699792899</v>
      </c>
      <c r="BI346" s="963" t="n">
        <v>1.255674480386567</v>
      </c>
      <c r="BJ346" s="721" t="n">
        <v>1314477.378949969</v>
      </c>
      <c r="BK346" s="961" t="n">
        <v>11.08146954153599</v>
      </c>
      <c r="BL346" s="721" t="n">
        <v>10547463.62105003</v>
      </c>
      <c r="BM346" s="962" t="n">
        <v>88.91853045846402</v>
      </c>
    </row>
    <row r="347" ht="15" customFormat="1" customHeight="1" s="18">
      <c r="A347" s="722" t="inlineStr">
        <is>
          <t>Aug-Oct 2019</t>
        </is>
      </c>
      <c r="B347" s="721" t="n">
        <v>32906942.03743067</v>
      </c>
      <c r="C347" s="961" t="n">
        <v>61.5680791491273</v>
      </c>
      <c r="D347" s="721" t="n">
        <v>1299906.078786925</v>
      </c>
      <c r="E347" s="961" t="n">
        <v>3.800134038571751</v>
      </c>
      <c r="F347" s="721" t="n">
        <v>34206848.1162176</v>
      </c>
      <c r="G347" s="961" t="n">
        <v>64.00017144910917</v>
      </c>
      <c r="H347" s="721" t="n">
        <v>19241208.88378239</v>
      </c>
      <c r="I347" s="962" t="n">
        <v>35.99982855089083</v>
      </c>
      <c r="J347" s="718" t="n">
        <v>31614303.47550306</v>
      </c>
      <c r="K347" s="961" t="n">
        <v>76.03864054371282</v>
      </c>
      <c r="L347" s="721" t="n">
        <v>1277781.046407705</v>
      </c>
      <c r="M347" s="961" t="n">
        <v>3.884767611966102</v>
      </c>
      <c r="N347" s="721" t="n">
        <v>32892084.52191076</v>
      </c>
      <c r="O347" s="961" t="n">
        <v>79.11195619517581</v>
      </c>
      <c r="P347" s="721" t="n">
        <v>8684544.47808923</v>
      </c>
      <c r="Q347" s="962" t="n">
        <v>20.88804380482419</v>
      </c>
      <c r="R347" s="718" t="n">
        <v>350916.6431352749</v>
      </c>
      <c r="S347" s="961" t="n">
        <v>24.49459302689495</v>
      </c>
      <c r="T347" s="721" t="n">
        <v>96946.59302811013</v>
      </c>
      <c r="U347" s="961" t="n">
        <v>21.64647267290836</v>
      </c>
      <c r="V347" s="721" t="n">
        <v>447863.236163385</v>
      </c>
      <c r="W347" s="961" t="n">
        <v>31.26163411206844</v>
      </c>
      <c r="X347" s="721" t="n">
        <v>984765.763836615</v>
      </c>
      <c r="Y347" s="962" t="n">
        <v>68.73836588793156</v>
      </c>
      <c r="Z347" s="718" t="n">
        <v>3468182.006889969</v>
      </c>
      <c r="AA347" s="961" t="n">
        <v>62.4584803808177</v>
      </c>
      <c r="AB347" s="721" t="n">
        <v>396216.9447650074</v>
      </c>
      <c r="AC347" s="961" t="n">
        <v>10.25300311178592</v>
      </c>
      <c r="AD347" s="721" t="n">
        <v>3864398.951654977</v>
      </c>
      <c r="AE347" s="961" t="n">
        <v>69.59395026734315</v>
      </c>
      <c r="AF347" s="721" t="n">
        <v>1688381.048345023</v>
      </c>
      <c r="AG347" s="962" t="n">
        <v>30.40604973265685</v>
      </c>
      <c r="AH347" s="718" t="n">
        <v>7537116.49426225</v>
      </c>
      <c r="AI347" s="961" t="n">
        <v>84.60055220467349</v>
      </c>
      <c r="AJ347" s="721" t="n">
        <v>248910.4948116985</v>
      </c>
      <c r="AK347" s="961" t="n">
        <v>3.196887130766333</v>
      </c>
      <c r="AL347" s="721" t="n">
        <v>7786026.989073949</v>
      </c>
      <c r="AM347" s="961" t="n">
        <v>87.39445426611024</v>
      </c>
      <c r="AN347" s="721" t="n">
        <v>1123036.010926051</v>
      </c>
      <c r="AO347" s="962" t="n">
        <v>12.60554573388976</v>
      </c>
      <c r="AP347" s="718" t="n">
        <v>10990483.52220593</v>
      </c>
      <c r="AQ347" s="961" t="n">
        <v>85.38232993082184</v>
      </c>
      <c r="AR347" s="721" t="n">
        <v>267643.4786999414</v>
      </c>
      <c r="AS347" s="961" t="n">
        <v>2.377335756457586</v>
      </c>
      <c r="AT347" s="721" t="n">
        <v>11258127.00090587</v>
      </c>
      <c r="AU347" s="961" t="n">
        <v>87.46158547549551</v>
      </c>
      <c r="AV347" s="721" t="n">
        <v>1613954.99909413</v>
      </c>
      <c r="AW347" s="962" t="n">
        <v>12.53841452450449</v>
      </c>
      <c r="AX347" s="718" t="n">
        <v>9267604.809009641</v>
      </c>
      <c r="AY347" s="961" t="n">
        <v>72.34621818380955</v>
      </c>
      <c r="AZ347" s="721" t="n">
        <v>268063.5351029471</v>
      </c>
      <c r="BA347" s="961" t="n">
        <v>2.811166720877536</v>
      </c>
      <c r="BB347" s="721" t="n">
        <v>9535668.344112588</v>
      </c>
      <c r="BC347" s="961" t="n">
        <v>74.43881744730291</v>
      </c>
      <c r="BD347" s="721" t="n">
        <v>3274406.655887411</v>
      </c>
      <c r="BE347" s="962" t="n">
        <v>25.56118255269709</v>
      </c>
      <c r="BF347" s="718" t="n">
        <v>1292638.561927613</v>
      </c>
      <c r="BG347" s="961" t="n">
        <v>10.88865267032419</v>
      </c>
      <c r="BH347" s="717" t="n">
        <v>22125.03237922049</v>
      </c>
      <c r="BI347" s="963" t="n">
        <v>1.682814497984727</v>
      </c>
      <c r="BJ347" s="721" t="n">
        <v>1314763.594306834</v>
      </c>
      <c r="BK347" s="961" t="n">
        <v>11.07502479319955</v>
      </c>
      <c r="BL347" s="721" t="n">
        <v>10556664.40569316</v>
      </c>
      <c r="BM347" s="962" t="n">
        <v>88.92497520680044</v>
      </c>
    </row>
    <row r="348" ht="15" customFormat="1" customHeight="1" s="18">
      <c r="A348" s="722" t="inlineStr">
        <is>
          <t>Sep-Nov 2019</t>
        </is>
      </c>
      <c r="B348" s="721" t="n">
        <v>33005330.89334373</v>
      </c>
      <c r="C348" s="961" t="n">
        <v>61.73668538571739</v>
      </c>
      <c r="D348" s="721" t="n">
        <v>1313120.033491521</v>
      </c>
      <c r="E348" s="961" t="n">
        <v>3.826280027297879</v>
      </c>
      <c r="F348" s="721" t="n">
        <v>34318450.92683525</v>
      </c>
      <c r="G348" s="961" t="n">
        <v>64.1928849203719</v>
      </c>
      <c r="H348" s="721" t="n">
        <v>19143005.07316475</v>
      </c>
      <c r="I348" s="962" t="n">
        <v>35.8071150796281</v>
      </c>
      <c r="J348" s="718" t="n">
        <v>31692150.71517614</v>
      </c>
      <c r="K348" s="961" t="n">
        <v>76.21873449887609</v>
      </c>
      <c r="L348" s="721" t="n">
        <v>1288317.984720304</v>
      </c>
      <c r="M348" s="961" t="n">
        <v>3.90630586982637</v>
      </c>
      <c r="N348" s="721" t="n">
        <v>32980468.69989645</v>
      </c>
      <c r="O348" s="961" t="n">
        <v>79.31710315520407</v>
      </c>
      <c r="P348" s="721" t="n">
        <v>8600057.300103555</v>
      </c>
      <c r="Q348" s="962" t="n">
        <v>20.68289684479593</v>
      </c>
      <c r="R348" s="718" t="n">
        <v>350338.1826987301</v>
      </c>
      <c r="S348" s="961" t="n">
        <v>24.39832153237423</v>
      </c>
      <c r="T348" s="721" t="n">
        <v>100529.8294977283</v>
      </c>
      <c r="U348" s="961" t="n">
        <v>22.29695316107811</v>
      </c>
      <c r="V348" s="721" t="n">
        <v>450868.0121964584</v>
      </c>
      <c r="W348" s="961" t="n">
        <v>31.39943995111524</v>
      </c>
      <c r="X348" s="721" t="n">
        <v>985042.9878035417</v>
      </c>
      <c r="Y348" s="962" t="n">
        <v>68.60056004888476</v>
      </c>
      <c r="Z348" s="718" t="n">
        <v>3460301.812112017</v>
      </c>
      <c r="AA348" s="961" t="n">
        <v>62.40503561307089</v>
      </c>
      <c r="AB348" s="721" t="n">
        <v>391394.9484792466</v>
      </c>
      <c r="AC348" s="961" t="n">
        <v>10.16162415701605</v>
      </c>
      <c r="AD348" s="721" t="n">
        <v>3851696.760591263</v>
      </c>
      <c r="AE348" s="961" t="n">
        <v>69.46367298774413</v>
      </c>
      <c r="AF348" s="721" t="n">
        <v>1693211.239408737</v>
      </c>
      <c r="AG348" s="962" t="n">
        <v>30.53632701225587</v>
      </c>
      <c r="AH348" s="718" t="n">
        <v>7553483.2833918</v>
      </c>
      <c r="AI348" s="961" t="n">
        <v>84.80448930251676</v>
      </c>
      <c r="AJ348" s="721" t="n">
        <v>262228.104934932</v>
      </c>
      <c r="AK348" s="961" t="n">
        <v>3.35514058677482</v>
      </c>
      <c r="AL348" s="721" t="n">
        <v>7815711.388326732</v>
      </c>
      <c r="AM348" s="961" t="n">
        <v>87.74857743847248</v>
      </c>
      <c r="AN348" s="721" t="n">
        <v>1091226.611673269</v>
      </c>
      <c r="AO348" s="962" t="n">
        <v>12.25142256152752</v>
      </c>
      <c r="AP348" s="718" t="n">
        <v>11012866.52047199</v>
      </c>
      <c r="AQ348" s="961" t="n">
        <v>85.57180710430978</v>
      </c>
      <c r="AR348" s="721" t="n">
        <v>275816.5034340532</v>
      </c>
      <c r="AS348" s="961" t="n">
        <v>2.443300984268552</v>
      </c>
      <c r="AT348" s="721" t="n">
        <v>11288683.02390604</v>
      </c>
      <c r="AU348" s="961" t="n">
        <v>87.71494727441626</v>
      </c>
      <c r="AV348" s="721" t="n">
        <v>1581053.976093963</v>
      </c>
      <c r="AW348" s="962" t="n">
        <v>12.28505272558374</v>
      </c>
      <c r="AX348" s="718" t="n">
        <v>9315160.916501613</v>
      </c>
      <c r="AY348" s="961" t="n">
        <v>72.64398089704224</v>
      </c>
      <c r="AZ348" s="721" t="n">
        <v>258348.5983743437</v>
      </c>
      <c r="BA348" s="961" t="n">
        <v>2.698577757434768</v>
      </c>
      <c r="BB348" s="721" t="n">
        <v>9573509.514875956</v>
      </c>
      <c r="BC348" s="961" t="n">
        <v>74.65870407931568</v>
      </c>
      <c r="BD348" s="721" t="n">
        <v>3249522.485124044</v>
      </c>
      <c r="BE348" s="962" t="n">
        <v>25.34129592068432</v>
      </c>
      <c r="BF348" s="718" t="n">
        <v>1313180.178167586</v>
      </c>
      <c r="BG348" s="961" t="n">
        <v>11.05283995585856</v>
      </c>
      <c r="BH348" s="717" t="n">
        <v>24802.04877121731</v>
      </c>
      <c r="BI348" s="963" t="n">
        <v>1.853690450579633</v>
      </c>
      <c r="BJ348" s="721" t="n">
        <v>1337982.226938803</v>
      </c>
      <c r="BK348" s="961" t="n">
        <v>11.26159506822112</v>
      </c>
      <c r="BL348" s="721" t="n">
        <v>10542947.7730612</v>
      </c>
      <c r="BM348" s="962" t="n">
        <v>88.73840493177889</v>
      </c>
    </row>
    <row r="349" ht="15" customFormat="1" customHeight="1" s="18">
      <c r="A349" s="722" t="inlineStr">
        <is>
          <t>Oct-Dec 2019</t>
        </is>
      </c>
      <c r="B349" s="721" t="n">
        <v>33056798.41728423</v>
      </c>
      <c r="C349" s="961" t="n">
        <v>61.81782198513788</v>
      </c>
      <c r="D349" s="721" t="n">
        <v>1283450.180883344</v>
      </c>
      <c r="E349" s="961" t="n">
        <v>3.737451629723585</v>
      </c>
      <c r="F349" s="721" t="n">
        <v>34340248.59816757</v>
      </c>
      <c r="G349" s="961" t="n">
        <v>64.2179362916448</v>
      </c>
      <c r="H349" s="721" t="n">
        <v>19134295.40183243</v>
      </c>
      <c r="I349" s="962" t="n">
        <v>35.7820637083552</v>
      </c>
      <c r="J349" s="718" t="n">
        <v>31761301.00091352</v>
      </c>
      <c r="K349" s="961" t="n">
        <v>76.37831051824415</v>
      </c>
      <c r="L349" s="721" t="n">
        <v>1250782.032792451</v>
      </c>
      <c r="M349" s="961" t="n">
        <v>3.788861283050145</v>
      </c>
      <c r="N349" s="721" t="n">
        <v>33012083.03370598</v>
      </c>
      <c r="O349" s="961" t="n">
        <v>79.38614128967616</v>
      </c>
      <c r="P349" s="721" t="n">
        <v>8572105.966294028</v>
      </c>
      <c r="Q349" s="962" t="n">
        <v>20.61385871032384</v>
      </c>
      <c r="R349" s="718" t="n">
        <v>341068.0024009399</v>
      </c>
      <c r="S349" s="961" t="n">
        <v>23.69864134504595</v>
      </c>
      <c r="T349" s="721" t="n">
        <v>104669.17643452</v>
      </c>
      <c r="U349" s="961" t="n">
        <v>23.48226295773227</v>
      </c>
      <c r="V349" s="721" t="n">
        <v>445737.1788354599</v>
      </c>
      <c r="W349" s="961" t="n">
        <v>30.97143520064508</v>
      </c>
      <c r="X349" s="721" t="n">
        <v>993450.82116454</v>
      </c>
      <c r="Y349" s="962" t="n">
        <v>69.02856479935492</v>
      </c>
      <c r="Z349" s="718" t="n">
        <v>3486030.891633915</v>
      </c>
      <c r="AA349" s="961" t="n">
        <v>62.95728084087344</v>
      </c>
      <c r="AB349" s="721" t="n">
        <v>378551.8872101096</v>
      </c>
      <c r="AC349" s="961" t="n">
        <v>9.795414120313971</v>
      </c>
      <c r="AD349" s="721" t="n">
        <v>3864582.778844025</v>
      </c>
      <c r="AE349" s="961" t="n">
        <v>69.79388046284613</v>
      </c>
      <c r="AF349" s="721" t="n">
        <v>1672554.221155976</v>
      </c>
      <c r="AG349" s="962" t="n">
        <v>30.20611953715387</v>
      </c>
      <c r="AH349" s="718" t="n">
        <v>7556223.723109417</v>
      </c>
      <c r="AI349" s="961" t="n">
        <v>84.85583495859657</v>
      </c>
      <c r="AJ349" s="721" t="n">
        <v>244492.1918192381</v>
      </c>
      <c r="AK349" s="961" t="n">
        <v>3.134227607896091</v>
      </c>
      <c r="AL349" s="721" t="n">
        <v>7800715.914928655</v>
      </c>
      <c r="AM349" s="961" t="n">
        <v>87.60146423558966</v>
      </c>
      <c r="AN349" s="721" t="n">
        <v>1104062.085071345</v>
      </c>
      <c r="AO349" s="962" t="n">
        <v>12.39853576441034</v>
      </c>
      <c r="AP349" s="718" t="n">
        <v>11033064.59078865</v>
      </c>
      <c r="AQ349" s="961" t="n">
        <v>85.74594565254863</v>
      </c>
      <c r="AR349" s="721" t="n">
        <v>268039.8159021325</v>
      </c>
      <c r="AS349" s="961" t="n">
        <v>2.37180196073085</v>
      </c>
      <c r="AT349" s="721" t="n">
        <v>11301104.40669078</v>
      </c>
      <c r="AU349" s="961" t="n">
        <v>87.82907743320112</v>
      </c>
      <c r="AV349" s="721" t="n">
        <v>1566051.593309215</v>
      </c>
      <c r="AW349" s="962" t="n">
        <v>12.17092256679888</v>
      </c>
      <c r="AX349" s="718" t="n">
        <v>9344913.792980598</v>
      </c>
      <c r="AY349" s="961" t="n">
        <v>72.80277933099198</v>
      </c>
      <c r="AZ349" s="721" t="n">
        <v>255028.9614264509</v>
      </c>
      <c r="BA349" s="961" t="n">
        <v>2.6565675228571</v>
      </c>
      <c r="BB349" s="721" t="n">
        <v>9599942.754407048</v>
      </c>
      <c r="BC349" s="961" t="n">
        <v>74.7896159795749</v>
      </c>
      <c r="BD349" s="721" t="n">
        <v>3235987.245592951</v>
      </c>
      <c r="BE349" s="962" t="n">
        <v>25.2103840204251</v>
      </c>
      <c r="BF349" s="718" t="n">
        <v>1295497.416370702</v>
      </c>
      <c r="BG349" s="961" t="n">
        <v>10.89536364869427</v>
      </c>
      <c r="BH349" s="717" t="n">
        <v>32668.14809089305</v>
      </c>
      <c r="BI349" s="963" t="n">
        <v>2.459644261604982</v>
      </c>
      <c r="BJ349" s="721" t="n">
        <v>1328165.564461595</v>
      </c>
      <c r="BK349" s="961" t="n">
        <v>11.17010858348296</v>
      </c>
      <c r="BL349" s="721" t="n">
        <v>10562189.43553841</v>
      </c>
      <c r="BM349" s="962" t="n">
        <v>88.82989141651704</v>
      </c>
    </row>
    <row r="350" ht="15" customFormat="1" customHeight="1" s="18">
      <c r="A350" s="722" t="inlineStr">
        <is>
          <t>Nov-Jan 2020</t>
        </is>
      </c>
      <c r="B350" s="721" t="n">
        <v>33102825.94570363</v>
      </c>
      <c r="C350" s="961" t="n">
        <v>61.88841160593137</v>
      </c>
      <c r="D350" s="721" t="n">
        <v>1341180.789227388</v>
      </c>
      <c r="E350" s="961" t="n">
        <v>3.89380015962906</v>
      </c>
      <c r="F350" s="721" t="n">
        <v>34444006.73493102</v>
      </c>
      <c r="G350" s="961" t="n">
        <v>64.39585761243902</v>
      </c>
      <c r="H350" s="721" t="n">
        <v>19043916.26506898</v>
      </c>
      <c r="I350" s="962" t="n">
        <v>35.60414238756098</v>
      </c>
      <c r="J350" s="718" t="n">
        <v>31764389.26368124</v>
      </c>
      <c r="K350" s="961" t="n">
        <v>76.37872994260856</v>
      </c>
      <c r="L350" s="721" t="n">
        <v>1309308.851920555</v>
      </c>
      <c r="M350" s="961" t="n">
        <v>3.958761573453793</v>
      </c>
      <c r="N350" s="721" t="n">
        <v>33073698.1156018</v>
      </c>
      <c r="O350" s="961" t="n">
        <v>79.52701484688181</v>
      </c>
      <c r="P350" s="721" t="n">
        <v>8514305.884398203</v>
      </c>
      <c r="Q350" s="962" t="n">
        <v>20.47298515311819</v>
      </c>
      <c r="R350" s="718" t="n">
        <v>341336.5604214352</v>
      </c>
      <c r="S350" s="961" t="n">
        <v>23.66338782248988</v>
      </c>
      <c r="T350" s="721" t="n">
        <v>101376.1688337889</v>
      </c>
      <c r="U350" s="961" t="n">
        <v>22.89886017154602</v>
      </c>
      <c r="V350" s="721" t="n">
        <v>442712.729255224</v>
      </c>
      <c r="W350" s="961" t="n">
        <v>30.6913592654268</v>
      </c>
      <c r="X350" s="721" t="n">
        <v>999754.2707447759</v>
      </c>
      <c r="Y350" s="962" t="n">
        <v>69.3086407345732</v>
      </c>
      <c r="Z350" s="718" t="n">
        <v>3505202.40790889</v>
      </c>
      <c r="AA350" s="961" t="n">
        <v>63.39362960488589</v>
      </c>
      <c r="AB350" s="721" t="n">
        <v>407867.8242826447</v>
      </c>
      <c r="AC350" s="961" t="n">
        <v>10.42321757803504</v>
      </c>
      <c r="AD350" s="721" t="n">
        <v>3913070.232191535</v>
      </c>
      <c r="AE350" s="961" t="n">
        <v>70.77015705505097</v>
      </c>
      <c r="AF350" s="721" t="n">
        <v>1616195.767808465</v>
      </c>
      <c r="AG350" s="962" t="n">
        <v>29.22984294494903</v>
      </c>
      <c r="AH350" s="718" t="n">
        <v>7559558.340287706</v>
      </c>
      <c r="AI350" s="961" t="n">
        <v>84.91467138615805</v>
      </c>
      <c r="AJ350" s="721" t="n">
        <v>255262.9124202379</v>
      </c>
      <c r="AK350" s="961" t="n">
        <v>3.266394766633796</v>
      </c>
      <c r="AL350" s="721" t="n">
        <v>7814821.252707943</v>
      </c>
      <c r="AM350" s="961" t="n">
        <v>87.78197729869014</v>
      </c>
      <c r="AN350" s="721" t="n">
        <v>1087713.747292057</v>
      </c>
      <c r="AO350" s="962" t="n">
        <v>12.21802270130986</v>
      </c>
      <c r="AP350" s="718" t="n">
        <v>11017963.2439485</v>
      </c>
      <c r="AQ350" s="961" t="n">
        <v>85.64294564172103</v>
      </c>
      <c r="AR350" s="721" t="n">
        <v>275310.2209015934</v>
      </c>
      <c r="AS350" s="961" t="n">
        <v>2.437824796844658</v>
      </c>
      <c r="AT350" s="721" t="n">
        <v>11293273.46485009</v>
      </c>
      <c r="AU350" s="961" t="n">
        <v>87.7829399184523</v>
      </c>
      <c r="AV350" s="721" t="n">
        <v>1571724.53514991</v>
      </c>
      <c r="AW350" s="962" t="n">
        <v>12.2170600815477</v>
      </c>
      <c r="AX350" s="718" t="n">
        <v>9340328.711114716</v>
      </c>
      <c r="AY350" s="961" t="n">
        <v>72.69452230339444</v>
      </c>
      <c r="AZ350" s="721" t="n">
        <v>269491.7254822906</v>
      </c>
      <c r="BA350" s="961" t="n">
        <v>2.804336743442024</v>
      </c>
      <c r="BB350" s="721" t="n">
        <v>9609820.436597008</v>
      </c>
      <c r="BC350" s="961" t="n">
        <v>74.79194016250474</v>
      </c>
      <c r="BD350" s="721" t="n">
        <v>3238917.563402995</v>
      </c>
      <c r="BE350" s="962" t="n">
        <v>25.20805983749526</v>
      </c>
      <c r="BF350" s="718" t="n">
        <v>1338436.682022392</v>
      </c>
      <c r="BG350" s="961" t="n">
        <v>11.24744363404819</v>
      </c>
      <c r="BH350" s="717" t="n">
        <v>31871.9373068328</v>
      </c>
      <c r="BI350" s="963" t="n">
        <v>2.325894828161727</v>
      </c>
      <c r="BJ350" s="721" t="n">
        <v>1370308.619329224</v>
      </c>
      <c r="BK350" s="961" t="n">
        <v>11.51527686305448</v>
      </c>
      <c r="BL350" s="721" t="n">
        <v>10529610.38067077</v>
      </c>
      <c r="BM350" s="962" t="n">
        <v>88.48472313694552</v>
      </c>
    </row>
    <row r="351" ht="15" customFormat="1" customHeight="1" s="18">
      <c r="A351" s="722" t="inlineStr">
        <is>
          <t>Dec-Feb 2020</t>
        </is>
      </c>
      <c r="B351" s="721" t="n">
        <v>33181307.81373524</v>
      </c>
      <c r="C351" s="961" t="n">
        <v>62.01947374669479</v>
      </c>
      <c r="D351" s="721" t="n">
        <v>1363721.931600535</v>
      </c>
      <c r="E351" s="961" t="n">
        <v>3.947664661613623</v>
      </c>
      <c r="F351" s="721" t="n">
        <v>34545029.74533577</v>
      </c>
      <c r="G351" s="961" t="n">
        <v>64.56841838171249</v>
      </c>
      <c r="H351" s="721" t="n">
        <v>18956404.25466423</v>
      </c>
      <c r="I351" s="962" t="n">
        <v>35.43158161828751</v>
      </c>
      <c r="J351" s="718" t="n">
        <v>31814111.88955263</v>
      </c>
      <c r="K351" s="961" t="n">
        <v>76.49086673688674</v>
      </c>
      <c r="L351" s="721" t="n">
        <v>1332137.635225654</v>
      </c>
      <c r="M351" s="961" t="n">
        <v>4.018969428893675</v>
      </c>
      <c r="N351" s="721" t="n">
        <v>33146249.52477828</v>
      </c>
      <c r="O351" s="961" t="n">
        <v>79.69373352395864</v>
      </c>
      <c r="P351" s="721" t="n">
        <v>8445790.475221721</v>
      </c>
      <c r="Q351" s="962" t="n">
        <v>20.30626647604136</v>
      </c>
      <c r="R351" s="718" t="n">
        <v>344844.5682037577</v>
      </c>
      <c r="S351" s="961" t="n">
        <v>23.85246089917674</v>
      </c>
      <c r="T351" s="721" t="n">
        <v>106219.0223728066</v>
      </c>
      <c r="U351" s="961" t="n">
        <v>23.54856933520924</v>
      </c>
      <c r="V351" s="721" t="n">
        <v>451063.5905765643</v>
      </c>
      <c r="W351" s="961" t="n">
        <v>31.19949579983706</v>
      </c>
      <c r="X351" s="721" t="n">
        <v>994676.4094234358</v>
      </c>
      <c r="Y351" s="962" t="n">
        <v>68.80050420016295</v>
      </c>
      <c r="Z351" s="718" t="n">
        <v>3507001.690830929</v>
      </c>
      <c r="AA351" s="961" t="n">
        <v>63.51518415737793</v>
      </c>
      <c r="AB351" s="721" t="n">
        <v>411058.0431979378</v>
      </c>
      <c r="AC351" s="961" t="n">
        <v>10.4913674395478</v>
      </c>
      <c r="AD351" s="721" t="n">
        <v>3918059.734028867</v>
      </c>
      <c r="AE351" s="961" t="n">
        <v>70.95984190628891</v>
      </c>
      <c r="AF351" s="721" t="n">
        <v>1603457.265971134</v>
      </c>
      <c r="AG351" s="962" t="n">
        <v>29.04015809371109</v>
      </c>
      <c r="AH351" s="718" t="n">
        <v>7581686.12915477</v>
      </c>
      <c r="AI351" s="961" t="n">
        <v>85.18467063172037</v>
      </c>
      <c r="AJ351" s="721" t="n">
        <v>256581.9170282271</v>
      </c>
      <c r="AK351" s="961" t="n">
        <v>3.27345167984112</v>
      </c>
      <c r="AL351" s="721" t="n">
        <v>7838268.046182997</v>
      </c>
      <c r="AM351" s="961" t="n">
        <v>88.06751828853065</v>
      </c>
      <c r="AN351" s="721" t="n">
        <v>1062025.953817003</v>
      </c>
      <c r="AO351" s="962" t="n">
        <v>11.93248171146935</v>
      </c>
      <c r="AP351" s="718" t="n">
        <v>11030294.058998</v>
      </c>
      <c r="AQ351" s="961" t="n">
        <v>85.75466453675796</v>
      </c>
      <c r="AR351" s="721" t="n">
        <v>276338.2875820565</v>
      </c>
      <c r="AS351" s="961" t="n">
        <v>2.444037084708438</v>
      </c>
      <c r="AT351" s="721" t="n">
        <v>11306632.34658006</v>
      </c>
      <c r="AU351" s="961" t="n">
        <v>87.90304761915912</v>
      </c>
      <c r="AV351" s="721" t="n">
        <v>1555984.653419944</v>
      </c>
      <c r="AW351" s="962" t="n">
        <v>12.09695238084088</v>
      </c>
      <c r="AX351" s="718" t="n">
        <v>9350285.442365171</v>
      </c>
      <c r="AY351" s="961" t="n">
        <v>72.69770249902325</v>
      </c>
      <c r="AZ351" s="721" t="n">
        <v>281940.3650446262</v>
      </c>
      <c r="BA351" s="961" t="n">
        <v>2.927053109861041</v>
      </c>
      <c r="BB351" s="721" t="n">
        <v>9632225.807409797</v>
      </c>
      <c r="BC351" s="961" t="n">
        <v>74.8897657153624</v>
      </c>
      <c r="BD351" s="721" t="n">
        <v>3229646.192590205</v>
      </c>
      <c r="BE351" s="962" t="n">
        <v>25.1102342846376</v>
      </c>
      <c r="BF351" s="718" t="n">
        <v>1367195.924182608</v>
      </c>
      <c r="BG351" s="961" t="n">
        <v>11.47997894924467</v>
      </c>
      <c r="BH351" s="717" t="n">
        <v>31584.29637488088</v>
      </c>
      <c r="BI351" s="963" t="n">
        <v>2.257988489592228</v>
      </c>
      <c r="BJ351" s="721" t="n">
        <v>1398780.220557489</v>
      </c>
      <c r="BK351" s="961" t="n">
        <v>11.74518384862814</v>
      </c>
      <c r="BL351" s="721" t="n">
        <v>10510613.77944251</v>
      </c>
      <c r="BM351" s="962" t="n">
        <v>88.25481615137186</v>
      </c>
    </row>
    <row r="352" ht="15" customFormat="1" customHeight="1" s="18">
      <c r="A352" s="722" t="inlineStr">
        <is>
          <t>Jan-Mar 2020</t>
        </is>
      </c>
      <c r="B352" s="721" t="n">
        <v>32976043.1956731</v>
      </c>
      <c r="C352" s="961" t="n">
        <v>61.6206017562168</v>
      </c>
      <c r="D352" s="721" t="n">
        <v>1410786.942413664</v>
      </c>
      <c r="E352" s="961" t="n">
        <v>4.102695528341473</v>
      </c>
      <c r="F352" s="721" t="n">
        <v>34386830.13808677</v>
      </c>
      <c r="G352" s="961" t="n">
        <v>64.25686529534117</v>
      </c>
      <c r="H352" s="721" t="n">
        <v>19127809.86191324</v>
      </c>
      <c r="I352" s="962" t="n">
        <v>35.74313470465883</v>
      </c>
      <c r="J352" s="718" t="n">
        <v>31582986.39480376</v>
      </c>
      <c r="K352" s="961" t="n">
        <v>75.92812184739972</v>
      </c>
      <c r="L352" s="721" t="n">
        <v>1383082.177218366</v>
      </c>
      <c r="M352" s="961" t="n">
        <v>4.195472002361149</v>
      </c>
      <c r="N352" s="721" t="n">
        <v>32966068.57202213</v>
      </c>
      <c r="O352" s="961" t="n">
        <v>79.25316624833329</v>
      </c>
      <c r="P352" s="721" t="n">
        <v>8629832.427977871</v>
      </c>
      <c r="Q352" s="962" t="n">
        <v>20.74683375166671</v>
      </c>
      <c r="R352" s="718" t="n">
        <v>335975.8606473628</v>
      </c>
      <c r="S352" s="961" t="n">
        <v>23.18621181486983</v>
      </c>
      <c r="T352" s="721" t="n">
        <v>111916.3796494585</v>
      </c>
      <c r="U352" s="961" t="n">
        <v>24.98734507552324</v>
      </c>
      <c r="V352" s="721" t="n">
        <v>447892.2402968213</v>
      </c>
      <c r="W352" s="961" t="n">
        <v>30.90973361523314</v>
      </c>
      <c r="X352" s="721" t="n">
        <v>1001140.759703179</v>
      </c>
      <c r="Y352" s="962" t="n">
        <v>69.09026638476686</v>
      </c>
      <c r="Z352" s="718" t="n">
        <v>3454594.521946769</v>
      </c>
      <c r="AA352" s="961" t="n">
        <v>62.65536721981138</v>
      </c>
      <c r="AB352" s="721" t="n">
        <v>426994.4003638939</v>
      </c>
      <c r="AC352" s="961" t="n">
        <v>11.00050543501936</v>
      </c>
      <c r="AD352" s="721" t="n">
        <v>3881588.922310663</v>
      </c>
      <c r="AE352" s="961" t="n">
        <v>70.39968881403615</v>
      </c>
      <c r="AF352" s="721" t="n">
        <v>1632056.077689336</v>
      </c>
      <c r="AG352" s="962" t="n">
        <v>29.60031118596385</v>
      </c>
      <c r="AH352" s="718" t="n">
        <v>7536154.285429049</v>
      </c>
      <c r="AI352" s="961" t="n">
        <v>84.69042144004987</v>
      </c>
      <c r="AJ352" s="721" t="n">
        <v>260257.6571588789</v>
      </c>
      <c r="AK352" s="961" t="n">
        <v>3.338172214031182</v>
      </c>
      <c r="AL352" s="721" t="n">
        <v>7796411.942587928</v>
      </c>
      <c r="AM352" s="961" t="n">
        <v>87.61516658631125</v>
      </c>
      <c r="AN352" s="721" t="n">
        <v>1102061.057412072</v>
      </c>
      <c r="AO352" s="962" t="n">
        <v>12.38483341368875</v>
      </c>
      <c r="AP352" s="718" t="n">
        <v>10955653.75691855</v>
      </c>
      <c r="AQ352" s="961" t="n">
        <v>85.19056943343024</v>
      </c>
      <c r="AR352" s="721" t="n">
        <v>292071.1055994895</v>
      </c>
      <c r="AS352" s="961" t="n">
        <v>2.596712750085026</v>
      </c>
      <c r="AT352" s="721" t="n">
        <v>11247724.86251804</v>
      </c>
      <c r="AU352" s="961" t="n">
        <v>87.46169851008247</v>
      </c>
      <c r="AV352" s="721" t="n">
        <v>1612447.137481957</v>
      </c>
      <c r="AW352" s="962" t="n">
        <v>12.53830148991753</v>
      </c>
      <c r="AX352" s="718" t="n">
        <v>9300607.969862029</v>
      </c>
      <c r="AY352" s="961" t="n">
        <v>72.24009959675594</v>
      </c>
      <c r="AZ352" s="721" t="n">
        <v>291842.6344466454</v>
      </c>
      <c r="BA352" s="961" t="n">
        <v>3.042419987188231</v>
      </c>
      <c r="BB352" s="721" t="n">
        <v>9592450.604308676</v>
      </c>
      <c r="BC352" s="961" t="n">
        <v>74.50691280373366</v>
      </c>
      <c r="BD352" s="721" t="n">
        <v>3282127.395691326</v>
      </c>
      <c r="BE352" s="962" t="n">
        <v>25.49308719626634</v>
      </c>
      <c r="BF352" s="718" t="n">
        <v>1393056.800869336</v>
      </c>
      <c r="BG352" s="961" t="n">
        <v>11.68795458034056</v>
      </c>
      <c r="BH352" s="717" t="n">
        <v>27704.76519529753</v>
      </c>
      <c r="BI352" s="963" t="n">
        <v>1.949993993153752</v>
      </c>
      <c r="BJ352" s="721" t="n">
        <v>1420761.566064634</v>
      </c>
      <c r="BK352" s="961" t="n">
        <v>11.92040169739965</v>
      </c>
      <c r="BL352" s="721" t="n">
        <v>10497977.43393537</v>
      </c>
      <c r="BM352" s="962" t="n">
        <v>88.07959830260035</v>
      </c>
    </row>
    <row r="353" ht="15" customFormat="1" customHeight="1" s="18">
      <c r="A353" s="722" t="inlineStr">
        <is>
          <t>Feb-Apr 2020</t>
        </is>
      </c>
      <c r="B353" s="721" t="n">
        <v>32818540.88475229</v>
      </c>
      <c r="C353" s="961" t="n">
        <v>61.31111882438584</v>
      </c>
      <c r="D353" s="721" t="n">
        <v>1400449.168813194</v>
      </c>
      <c r="E353" s="961" t="n">
        <v>4.092608129640788</v>
      </c>
      <c r="F353" s="721" t="n">
        <v>34218990.05356549</v>
      </c>
      <c r="G353" s="961" t="n">
        <v>63.92741751048955</v>
      </c>
      <c r="H353" s="721" t="n">
        <v>19308887.94643452</v>
      </c>
      <c r="I353" s="962" t="n">
        <v>36.07258248951045</v>
      </c>
      <c r="J353" s="718" t="n">
        <v>31474668.48140033</v>
      </c>
      <c r="K353" s="961" t="n">
        <v>75.66080276584752</v>
      </c>
      <c r="L353" s="721" t="n">
        <v>1378917.990849044</v>
      </c>
      <c r="M353" s="961" t="n">
        <v>4.197161220172362</v>
      </c>
      <c r="N353" s="721" t="n">
        <v>32853586.47224937</v>
      </c>
      <c r="O353" s="961" t="n">
        <v>78.97553321956337</v>
      </c>
      <c r="P353" s="721" t="n">
        <v>8746115.52775063</v>
      </c>
      <c r="Q353" s="962" t="n">
        <v>21.02446678043663</v>
      </c>
      <c r="R353" s="718" t="n">
        <v>329563.8922016717</v>
      </c>
      <c r="S353" s="961" t="n">
        <v>22.69206483932875</v>
      </c>
      <c r="T353" s="721" t="n">
        <v>116948.9009647976</v>
      </c>
      <c r="U353" s="961" t="n">
        <v>26.19161259310136</v>
      </c>
      <c r="V353" s="721" t="n">
        <v>446512.7931664693</v>
      </c>
      <c r="W353" s="961" t="n">
        <v>30.7445612030914</v>
      </c>
      <c r="X353" s="721" t="n">
        <v>1005818.206833531</v>
      </c>
      <c r="Y353" s="962" t="n">
        <v>69.25543879690861</v>
      </c>
      <c r="Z353" s="718" t="n">
        <v>3423348.037628447</v>
      </c>
      <c r="AA353" s="961" t="n">
        <v>62.17715686990361</v>
      </c>
      <c r="AB353" s="721" t="n">
        <v>431874.2195288063</v>
      </c>
      <c r="AC353" s="961" t="n">
        <v>11.20231703183981</v>
      </c>
      <c r="AD353" s="721" t="n">
        <v>3855222.257157253</v>
      </c>
      <c r="AE353" s="961" t="n">
        <v>70.02114784030819</v>
      </c>
      <c r="AF353" s="721" t="n">
        <v>1650574.742842746</v>
      </c>
      <c r="AG353" s="962" t="n">
        <v>29.97885215969181</v>
      </c>
      <c r="AH353" s="718" t="n">
        <v>7511587.758394287</v>
      </c>
      <c r="AI353" s="961" t="n">
        <v>84.43851442103146</v>
      </c>
      <c r="AJ353" s="721" t="n">
        <v>264953.7141218028</v>
      </c>
      <c r="AK353" s="961" t="n">
        <v>3.407089321881767</v>
      </c>
      <c r="AL353" s="721" t="n">
        <v>7776541.47251609</v>
      </c>
      <c r="AM353" s="961" t="n">
        <v>87.41688580273812</v>
      </c>
      <c r="AN353" s="721" t="n">
        <v>1119384.52748391</v>
      </c>
      <c r="AO353" s="962" t="n">
        <v>12.58311419726188</v>
      </c>
      <c r="AP353" s="718" t="n">
        <v>10923869.54646062</v>
      </c>
      <c r="AQ353" s="961" t="n">
        <v>84.95723075986703</v>
      </c>
      <c r="AR353" s="721" t="n">
        <v>294808.8164122952</v>
      </c>
      <c r="AS353" s="961" t="n">
        <v>2.627839099014865</v>
      </c>
      <c r="AT353" s="721" t="n">
        <v>11218678.36287291</v>
      </c>
      <c r="AU353" s="961" t="n">
        <v>87.25002092359593</v>
      </c>
      <c r="AV353" s="721" t="n">
        <v>1639402.637127086</v>
      </c>
      <c r="AW353" s="962" t="n">
        <v>12.74997907640407</v>
      </c>
      <c r="AX353" s="718" t="n">
        <v>9286299.246715302</v>
      </c>
      <c r="AY353" s="961" t="n">
        <v>72.05626358113444</v>
      </c>
      <c r="AZ353" s="721" t="n">
        <v>270332.3398213419</v>
      </c>
      <c r="BA353" s="961" t="n">
        <v>2.828740831677402</v>
      </c>
      <c r="BB353" s="721" t="n">
        <v>9556631.586536644</v>
      </c>
      <c r="BC353" s="961" t="n">
        <v>74.15388479871059</v>
      </c>
      <c r="BD353" s="721" t="n">
        <v>3330935.413463356</v>
      </c>
      <c r="BE353" s="962" t="n">
        <v>25.84611520128941</v>
      </c>
      <c r="BF353" s="718" t="n">
        <v>1343872.403351963</v>
      </c>
      <c r="BG353" s="961" t="n">
        <v>11.26636967254644</v>
      </c>
      <c r="BH353" s="717" t="n">
        <v>21531.17796415006</v>
      </c>
      <c r="BI353" s="963" t="n">
        <v>1.57690943972742</v>
      </c>
      <c r="BJ353" s="721" t="n">
        <v>1365403.581316114</v>
      </c>
      <c r="BK353" s="961" t="n">
        <v>11.446876549408</v>
      </c>
      <c r="BL353" s="721" t="n">
        <v>10562772.41868389</v>
      </c>
      <c r="BM353" s="962" t="n">
        <v>88.553123450592</v>
      </c>
    </row>
    <row r="354" ht="15" customFormat="1" customHeight="1" s="18">
      <c r="A354" s="722" t="inlineStr">
        <is>
          <t>Mar-May 2020</t>
        </is>
      </c>
      <c r="B354" s="721" t="n">
        <v>32709228.01863392</v>
      </c>
      <c r="C354" s="961" t="n">
        <v>61.09147400384166</v>
      </c>
      <c r="D354" s="721" t="n">
        <v>1408354.948539244</v>
      </c>
      <c r="E354" s="961" t="n">
        <v>4.127944672676015</v>
      </c>
      <c r="F354" s="721" t="n">
        <v>34117582.96717316</v>
      </c>
      <c r="G354" s="961" t="n">
        <v>63.72187786656358</v>
      </c>
      <c r="H354" s="721" t="n">
        <v>19423813.03282684</v>
      </c>
      <c r="I354" s="962" t="n">
        <v>36.27812213343642</v>
      </c>
      <c r="J354" s="718" t="n">
        <v>31412336.76113468</v>
      </c>
      <c r="K354" s="961" t="n">
        <v>75.50395262063516</v>
      </c>
      <c r="L354" s="721" t="n">
        <v>1382503.427847848</v>
      </c>
      <c r="M354" s="961" t="n">
        <v>4.215612638698883</v>
      </c>
      <c r="N354" s="721" t="n">
        <v>32794840.18898252</v>
      </c>
      <c r="O354" s="961" t="n">
        <v>78.82699331346386</v>
      </c>
      <c r="P354" s="721" t="n">
        <v>8808725.811017476</v>
      </c>
      <c r="Q354" s="962" t="n">
        <v>21.17300668653614</v>
      </c>
      <c r="R354" s="718" t="n">
        <v>326801.1287819098</v>
      </c>
      <c r="S354" s="961" t="n">
        <v>22.45096108618239</v>
      </c>
      <c r="T354" s="721" t="n">
        <v>110901.7522341757</v>
      </c>
      <c r="U354" s="961" t="n">
        <v>25.33722235885856</v>
      </c>
      <c r="V354" s="721" t="n">
        <v>437702.8810160855</v>
      </c>
      <c r="W354" s="961" t="n">
        <v>30.06981764607058</v>
      </c>
      <c r="X354" s="721" t="n">
        <v>1017919.118983915</v>
      </c>
      <c r="Y354" s="962" t="n">
        <v>69.93018235392941</v>
      </c>
      <c r="Z354" s="718" t="n">
        <v>3411223.428228011</v>
      </c>
      <c r="AA354" s="961" t="n">
        <v>62.04394825077011</v>
      </c>
      <c r="AB354" s="721" t="n">
        <v>447241.2181017258</v>
      </c>
      <c r="AC354" s="961" t="n">
        <v>11.59117055866126</v>
      </c>
      <c r="AD354" s="721" t="n">
        <v>3858464.646329737</v>
      </c>
      <c r="AE354" s="961" t="n">
        <v>70.17845235914776</v>
      </c>
      <c r="AF354" s="721" t="n">
        <v>1639611.353670263</v>
      </c>
      <c r="AG354" s="962" t="n">
        <v>29.82154764085224</v>
      </c>
      <c r="AH354" s="718" t="n">
        <v>7513959.320314271</v>
      </c>
      <c r="AI354" s="961" t="n">
        <v>84.48547818223541</v>
      </c>
      <c r="AJ354" s="721" t="n">
        <v>275381.8651829952</v>
      </c>
      <c r="AK354" s="961" t="n">
        <v>3.535367865201748</v>
      </c>
      <c r="AL354" s="721" t="n">
        <v>7789341.185497265</v>
      </c>
      <c r="AM354" s="961" t="n">
        <v>87.58181761806404</v>
      </c>
      <c r="AN354" s="721" t="n">
        <v>1104446.814502734</v>
      </c>
      <c r="AO354" s="962" t="n">
        <v>12.41818238193596</v>
      </c>
      <c r="AP354" s="718" t="n">
        <v>10901175.89236486</v>
      </c>
      <c r="AQ354" s="961" t="n">
        <v>84.79674966619631</v>
      </c>
      <c r="AR354" s="721" t="n">
        <v>289620.9759739006</v>
      </c>
      <c r="AS354" s="961" t="n">
        <v>2.588028175127569</v>
      </c>
      <c r="AT354" s="721" t="n">
        <v>11190796.86833876</v>
      </c>
      <c r="AU354" s="961" t="n">
        <v>87.04961831451702</v>
      </c>
      <c r="AV354" s="721" t="n">
        <v>1664856.131661243</v>
      </c>
      <c r="AW354" s="962" t="n">
        <v>12.95038168548298</v>
      </c>
      <c r="AX354" s="718" t="n">
        <v>9259176.991445627</v>
      </c>
      <c r="AY354" s="961" t="n">
        <v>71.77419004383054</v>
      </c>
      <c r="AZ354" s="721" t="n">
        <v>259357.6163550506</v>
      </c>
      <c r="BA354" s="961" t="n">
        <v>2.724764126428668</v>
      </c>
      <c r="BB354" s="721" t="n">
        <v>9518534.607800677</v>
      </c>
      <c r="BC354" s="961" t="n">
        <v>73.78464765391624</v>
      </c>
      <c r="BD354" s="721" t="n">
        <v>3381892.392199322</v>
      </c>
      <c r="BE354" s="962" t="n">
        <v>26.21535234608376</v>
      </c>
      <c r="BF354" s="718" t="n">
        <v>1296891.257499241</v>
      </c>
      <c r="BG354" s="961" t="n">
        <v>10.8637102178473</v>
      </c>
      <c r="BH354" s="717" t="n">
        <v>25851.52069139617</v>
      </c>
      <c r="BI354" s="963" t="n">
        <v>1.954387589003369</v>
      </c>
      <c r="BJ354" s="721" t="n">
        <v>1322742.778190637</v>
      </c>
      <c r="BK354" s="961" t="n">
        <v>11.08026147290284</v>
      </c>
      <c r="BL354" s="721" t="n">
        <v>10615087.22180936</v>
      </c>
      <c r="BM354" s="962" t="n">
        <v>88.91973852709717</v>
      </c>
    </row>
    <row r="355" ht="15" customFormat="1" customHeight="1" s="18">
      <c r="A355" s="722" t="inlineStr">
        <is>
          <t>Apr-Jun 2020</t>
        </is>
      </c>
      <c r="B355" s="721" t="n">
        <v>32633794.38294875</v>
      </c>
      <c r="C355" s="961" t="n">
        <v>60.93524175883427</v>
      </c>
      <c r="D355" s="721" t="n">
        <v>1389775.185289617</v>
      </c>
      <c r="E355" s="961" t="n">
        <v>4.084742438627011</v>
      </c>
      <c r="F355" s="721" t="n">
        <v>34023569.56823836</v>
      </c>
      <c r="G355" s="961" t="n">
        <v>63.53029049611197</v>
      </c>
      <c r="H355" s="721" t="n">
        <v>19531308.43176163</v>
      </c>
      <c r="I355" s="962" t="n">
        <v>36.46970950388803</v>
      </c>
      <c r="J355" s="718" t="n">
        <v>31380555.07397949</v>
      </c>
      <c r="K355" s="961" t="n">
        <v>75.42019535402868</v>
      </c>
      <c r="L355" s="721" t="n">
        <v>1369383.961724511</v>
      </c>
      <c r="M355" s="961" t="n">
        <v>4.18133285754092</v>
      </c>
      <c r="N355" s="721" t="n">
        <v>32749939.035704</v>
      </c>
      <c r="O355" s="961" t="n">
        <v>78.71138015507685</v>
      </c>
      <c r="P355" s="721" t="n">
        <v>8857689.964296</v>
      </c>
      <c r="Q355" s="962" t="n">
        <v>21.28861984492315</v>
      </c>
      <c r="R355" s="718" t="n">
        <v>314789.5073832037</v>
      </c>
      <c r="S355" s="961" t="n">
        <v>21.57682698915116</v>
      </c>
      <c r="T355" s="721" t="n">
        <v>103785.519087611</v>
      </c>
      <c r="U355" s="961" t="n">
        <v>24.79496207947979</v>
      </c>
      <c r="V355" s="721" t="n">
        <v>418575.0264708146</v>
      </c>
      <c r="W355" s="961" t="n">
        <v>28.69066698956317</v>
      </c>
      <c r="X355" s="721" t="n">
        <v>1040348.973529185</v>
      </c>
      <c r="Y355" s="962" t="n">
        <v>71.30933301043683</v>
      </c>
      <c r="Z355" s="718" t="n">
        <v>3368441.383096433</v>
      </c>
      <c r="AA355" s="961" t="n">
        <v>61.35261479607178</v>
      </c>
      <c r="AB355" s="721" t="n">
        <v>445702.9950323831</v>
      </c>
      <c r="AC355" s="961" t="n">
        <v>11.68553024862265</v>
      </c>
      <c r="AD355" s="721" t="n">
        <v>3814144.378128816</v>
      </c>
      <c r="AE355" s="961" t="n">
        <v>69.47062578622902</v>
      </c>
      <c r="AF355" s="721" t="n">
        <v>1676153.621871185</v>
      </c>
      <c r="AG355" s="962" t="n">
        <v>30.52937421377098</v>
      </c>
      <c r="AH355" s="718" t="n">
        <v>7514350.403709153</v>
      </c>
      <c r="AI355" s="961" t="n">
        <v>84.51120805139392</v>
      </c>
      <c r="AJ355" s="721" t="n">
        <v>279370.5328223031</v>
      </c>
      <c r="AK355" s="961" t="n">
        <v>3.584559096962421</v>
      </c>
      <c r="AL355" s="721" t="n">
        <v>7793720.936531456</v>
      </c>
      <c r="AM355" s="961" t="n">
        <v>87.65318838959061</v>
      </c>
      <c r="AN355" s="721" t="n">
        <v>1097822.063468544</v>
      </c>
      <c r="AO355" s="962" t="n">
        <v>12.34681161040939</v>
      </c>
      <c r="AP355" s="718" t="n">
        <v>10914991.71864219</v>
      </c>
      <c r="AQ355" s="961" t="n">
        <v>84.9189159393291</v>
      </c>
      <c r="AR355" s="721" t="n">
        <v>278976.7613282433</v>
      </c>
      <c r="AS355" s="961" t="n">
        <v>2.492206064609003</v>
      </c>
      <c r="AT355" s="721" t="n">
        <v>11193968.47997043</v>
      </c>
      <c r="AU355" s="961" t="n">
        <v>87.08936230840857</v>
      </c>
      <c r="AV355" s="721" t="n">
        <v>1659459.520029569</v>
      </c>
      <c r="AW355" s="962" t="n">
        <v>12.91063769159143</v>
      </c>
      <c r="AX355" s="718" t="n">
        <v>9267982.061148513</v>
      </c>
      <c r="AY355" s="961" t="n">
        <v>71.77007003518284</v>
      </c>
      <c r="AZ355" s="721" t="n">
        <v>261548.1534539707</v>
      </c>
      <c r="BA355" s="961" t="n">
        <v>2.744607001226461</v>
      </c>
      <c r="BB355" s="721" t="n">
        <v>9529530.214602483</v>
      </c>
      <c r="BC355" s="961" t="n">
        <v>73.79546554923479</v>
      </c>
      <c r="BD355" s="721" t="n">
        <v>3383905.785397517</v>
      </c>
      <c r="BE355" s="962" t="n">
        <v>26.20453445076521</v>
      </c>
      <c r="BF355" s="718" t="n">
        <v>1253239.308969258</v>
      </c>
      <c r="BG355" s="961" t="n">
        <v>10.48977307637313</v>
      </c>
      <c r="BH355" s="717" t="n">
        <v>20391.22356510616</v>
      </c>
      <c r="BI355" s="963" t="n">
        <v>1.601031307292091</v>
      </c>
      <c r="BJ355" s="721" t="n">
        <v>1273630.532534365</v>
      </c>
      <c r="BK355" s="961" t="n">
        <v>10.66045022192443</v>
      </c>
      <c r="BL355" s="721" t="n">
        <v>10673618.46746563</v>
      </c>
      <c r="BM355" s="962" t="n">
        <v>89.33954977807556</v>
      </c>
    </row>
    <row r="356" ht="15" customFormat="1" customHeight="1" s="25">
      <c r="A356" s="702" t="inlineStr">
        <is>
          <t>May-Jul 2020</t>
        </is>
      </c>
      <c r="B356" s="702" t="n">
        <v>32575834.08254936</v>
      </c>
      <c r="C356" s="702" t="n">
        <v>60.8119271482047</v>
      </c>
      <c r="D356" s="702" t="n">
        <v>1488026.479539598</v>
      </c>
      <c r="E356" s="702" t="n">
        <v>4.36834361985289</v>
      </c>
      <c r="F356" s="702" t="n">
        <v>34063860.56208897</v>
      </c>
      <c r="G356" s="702" t="n">
        <v>63.58974574953521</v>
      </c>
      <c r="H356" s="702" t="n">
        <v>19504305.43791103</v>
      </c>
      <c r="I356" s="702" t="n">
        <v>36.41025425046479</v>
      </c>
      <c r="J356" s="702" t="n">
        <v>31313033.79124086</v>
      </c>
      <c r="K356" s="702" t="n">
        <v>75.25116829575515</v>
      </c>
      <c r="L356" s="702" t="n">
        <v>1462867.700433018</v>
      </c>
      <c r="M356" s="702" t="n">
        <v>4.463241692389858</v>
      </c>
      <c r="N356" s="702" t="n">
        <v>32775901.49167387</v>
      </c>
      <c r="O356" s="702" t="n">
        <v>78.76671726024105</v>
      </c>
      <c r="P356" s="702" t="n">
        <v>8835457.508326123</v>
      </c>
      <c r="Q356" s="702" t="n">
        <v>21.23328273975895</v>
      </c>
      <c r="R356" s="702" t="n">
        <v>309308.8358394624</v>
      </c>
      <c r="S356" s="702" t="n">
        <v>21.15464512365931</v>
      </c>
      <c r="T356" s="702" t="n">
        <v>100496.3117205561</v>
      </c>
      <c r="U356" s="702" t="n">
        <v>24.52295007003</v>
      </c>
      <c r="V356" s="702" t="n">
        <v>409805.1475600185</v>
      </c>
      <c r="W356" s="702" t="n">
        <v>28.02791728517114</v>
      </c>
      <c r="X356" s="702" t="n">
        <v>1052326.852439981</v>
      </c>
      <c r="Y356" s="702" t="n">
        <v>71.97208271482886</v>
      </c>
      <c r="Z356" s="702" t="n">
        <v>3287521.905411894</v>
      </c>
      <c r="AA356" s="702" t="n">
        <v>59.96573549535461</v>
      </c>
      <c r="AB356" s="702" t="n">
        <v>477918.1202544139</v>
      </c>
      <c r="AC356" s="702" t="n">
        <v>12.69222499885241</v>
      </c>
      <c r="AD356" s="702" t="n">
        <v>3765440.025666309</v>
      </c>
      <c r="AE356" s="702" t="n">
        <v>68.68315621898097</v>
      </c>
      <c r="AF356" s="702" t="n">
        <v>1716893.974333692</v>
      </c>
      <c r="AG356" s="702" t="n">
        <v>31.31684378101903</v>
      </c>
      <c r="AH356" s="702" t="n">
        <v>7549252.810318237</v>
      </c>
      <c r="AI356" s="702" t="n">
        <v>84.92248183933796</v>
      </c>
      <c r="AJ356" s="702" t="n">
        <v>291693.3785043357</v>
      </c>
      <c r="AK356" s="702" t="n">
        <v>3.720129834842516</v>
      </c>
      <c r="AL356" s="702" t="n">
        <v>7840946.188822572</v>
      </c>
      <c r="AM356" s="702" t="n">
        <v>88.20377685767836</v>
      </c>
      <c r="AN356" s="702" t="n">
        <v>1048634.811177427</v>
      </c>
      <c r="AO356" s="702" t="n">
        <v>11.79622314232164</v>
      </c>
      <c r="AP356" s="702" t="n">
        <v>10893986.93561283</v>
      </c>
      <c r="AQ356" s="702" t="n">
        <v>84.77240197926619</v>
      </c>
      <c r="AR356" s="702" t="n">
        <v>302065.8306332312</v>
      </c>
      <c r="AS356" s="702" t="n">
        <v>2.697967193794419</v>
      </c>
      <c r="AT356" s="702" t="n">
        <v>11196052.76624606</v>
      </c>
      <c r="AU356" s="702" t="n">
        <v>87.1229506048508</v>
      </c>
      <c r="AV356" s="702" t="n">
        <v>1654812.233753941</v>
      </c>
      <c r="AW356" s="702" t="n">
        <v>12.8770493951492</v>
      </c>
      <c r="AX356" s="702" t="n">
        <v>9272963.304058436</v>
      </c>
      <c r="AY356" s="702" t="n">
        <v>71.73636579377485</v>
      </c>
      <c r="AZ356" s="702" t="n">
        <v>290694.0593204807</v>
      </c>
      <c r="BA356" s="702" t="n">
        <v>3.039569991639434</v>
      </c>
      <c r="BB356" s="702" t="n">
        <v>9563657.363378916</v>
      </c>
      <c r="BC356" s="702" t="n">
        <v>73.98519766010656</v>
      </c>
      <c r="BD356" s="702" t="n">
        <v>3362789.636621081</v>
      </c>
      <c r="BE356" s="702" t="n">
        <v>26.01480233989344</v>
      </c>
      <c r="BF356" s="702" t="n">
        <v>1262800.29130851</v>
      </c>
      <c r="BG356" s="702" t="n">
        <v>10.56135046177889</v>
      </c>
      <c r="BH356" s="702" t="n">
        <v>25158.77910658071</v>
      </c>
      <c r="BI356" s="702" t="n">
        <v>1.953383433098724</v>
      </c>
      <c r="BJ356" s="702" t="n">
        <v>1287959.070415091</v>
      </c>
      <c r="BK356" s="702" t="n">
        <v>10.77176432148726</v>
      </c>
      <c r="BL356" s="702" t="n">
        <v>10668847.92958491</v>
      </c>
      <c r="BM356" s="702" t="n">
        <v>89.22823567851275</v>
      </c>
    </row>
    <row r="357" ht="15" customFormat="1" customHeight="1" s="18">
      <c r="A357" s="722" t="inlineStr">
        <is>
          <t>Jun-Aug 2020</t>
        </is>
      </c>
      <c r="B357" s="721" t="n">
        <v>32491285.07553446</v>
      </c>
      <c r="C357" s="961" t="n">
        <v>60.62613946004652</v>
      </c>
      <c r="D357" s="721" t="n">
        <v>1578960.141159571</v>
      </c>
      <c r="E357" s="961" t="n">
        <v>4.634425526194625</v>
      </c>
      <c r="F357" s="721" t="n">
        <v>34070245.21669403</v>
      </c>
      <c r="G357" s="961" t="n">
        <v>63.57235280609466</v>
      </c>
      <c r="H357" s="721" t="n">
        <v>19522619.78330597</v>
      </c>
      <c r="I357" s="962" t="n">
        <v>36.42764719390534</v>
      </c>
      <c r="J357" s="718" t="n">
        <v>31211959.7297812</v>
      </c>
      <c r="K357" s="961" t="n">
        <v>74.98792779724094</v>
      </c>
      <c r="L357" s="721" t="n">
        <v>1553868.146102378</v>
      </c>
      <c r="M357" s="961" t="n">
        <v>4.742343614781856</v>
      </c>
      <c r="N357" s="721" t="n">
        <v>32765827.87588357</v>
      </c>
      <c r="O357" s="961" t="n">
        <v>78.72115548800903</v>
      </c>
      <c r="P357" s="721" t="n">
        <v>8856818.124116428</v>
      </c>
      <c r="Q357" s="962" t="n">
        <v>21.27884451199097</v>
      </c>
      <c r="R357" s="718" t="n">
        <v>292561.3798143211</v>
      </c>
      <c r="S357" s="961" t="n">
        <v>19.97357758665492</v>
      </c>
      <c r="T357" s="721" t="n">
        <v>100817.6076288808</v>
      </c>
      <c r="U357" s="961" t="n">
        <v>25.62862045178186</v>
      </c>
      <c r="V357" s="721" t="n">
        <v>393378.9874432018</v>
      </c>
      <c r="W357" s="961" t="n">
        <v>26.8565377003733</v>
      </c>
      <c r="X357" s="721" t="n">
        <v>1071363.012556798</v>
      </c>
      <c r="Y357" s="962" t="n">
        <v>73.14346229962671</v>
      </c>
      <c r="Z357" s="718" t="n">
        <v>3235493.442496138</v>
      </c>
      <c r="AA357" s="961" t="n">
        <v>59.02896817585319</v>
      </c>
      <c r="AB357" s="721" t="n">
        <v>503993.6332987447</v>
      </c>
      <c r="AC357" s="961" t="n">
        <v>13.4776139904592</v>
      </c>
      <c r="AD357" s="721" t="n">
        <v>3739487.075794883</v>
      </c>
      <c r="AE357" s="961" t="n">
        <v>68.2239255044863</v>
      </c>
      <c r="AF357" s="721" t="n">
        <v>1741708.924205117</v>
      </c>
      <c r="AG357" s="962" t="n">
        <v>31.7760744955137</v>
      </c>
      <c r="AH357" s="718" t="n">
        <v>7519809.659655374</v>
      </c>
      <c r="AI357" s="961" t="n">
        <v>84.60430128866608</v>
      </c>
      <c r="AJ357" s="721" t="n">
        <v>312342.8514014708</v>
      </c>
      <c r="AK357" s="961" t="n">
        <v>3.987956707438072</v>
      </c>
      <c r="AL357" s="721" t="n">
        <v>7832152.511056844</v>
      </c>
      <c r="AM357" s="961" t="n">
        <v>88.11842596752692</v>
      </c>
      <c r="AN357" s="721" t="n">
        <v>1056059.488943156</v>
      </c>
      <c r="AO357" s="962" t="n">
        <v>11.88157403247308</v>
      </c>
      <c r="AP357" s="718" t="n">
        <v>10883853.6755784</v>
      </c>
      <c r="AQ357" s="961" t="n">
        <v>84.71541554527295</v>
      </c>
      <c r="AR357" s="721" t="n">
        <v>307793.6545046431</v>
      </c>
      <c r="AS357" s="961" t="n">
        <v>2.750208663896122</v>
      </c>
      <c r="AT357" s="721" t="n">
        <v>11191647.33008305</v>
      </c>
      <c r="AU357" s="961" t="n">
        <v>87.11115405120923</v>
      </c>
      <c r="AV357" s="721" t="n">
        <v>1655900.669916951</v>
      </c>
      <c r="AW357" s="962" t="n">
        <v>12.88884594879077</v>
      </c>
      <c r="AX357" s="718" t="n">
        <v>9280241.572236959</v>
      </c>
      <c r="AY357" s="961" t="n">
        <v>71.71222365036131</v>
      </c>
      <c r="AZ357" s="721" t="n">
        <v>328920.3992686386</v>
      </c>
      <c r="BA357" s="961" t="n">
        <v>3.422987355650767</v>
      </c>
      <c r="BB357" s="721" t="n">
        <v>9609161.971505597</v>
      </c>
      <c r="BC357" s="961" t="n">
        <v>74.25392615367589</v>
      </c>
      <c r="BD357" s="721" t="n">
        <v>3331786.028494404</v>
      </c>
      <c r="BE357" s="962" t="n">
        <v>25.74607384632411</v>
      </c>
      <c r="BF357" s="718" t="n">
        <v>1279325.345753262</v>
      </c>
      <c r="BG357" s="961" t="n">
        <v>10.68756842087235</v>
      </c>
      <c r="BH357" s="717" t="n">
        <v>25091.99505719329</v>
      </c>
      <c r="BI357" s="963" t="n">
        <v>1.923617102606382</v>
      </c>
      <c r="BJ357" s="721" t="n">
        <v>1304417.340810455</v>
      </c>
      <c r="BK357" s="961" t="n">
        <v>10.89718860457319</v>
      </c>
      <c r="BL357" s="721" t="n">
        <v>10665801.65918954</v>
      </c>
      <c r="BM357" s="962" t="n">
        <v>89.10281139542681</v>
      </c>
    </row>
    <row r="358" ht="15" customFormat="1" customHeight="1" s="137">
      <c r="A358" s="701" t="inlineStr">
        <is>
          <t>Jul-Sep 2020</t>
        </is>
      </c>
      <c r="B358" s="701" t="n">
        <v>32357231.65398919</v>
      </c>
      <c r="C358" s="701" t="n">
        <v>60.3480253820392</v>
      </c>
      <c r="D358" s="701" t="n">
        <v>1688495.603412987</v>
      </c>
      <c r="E358" s="701" t="n">
        <v>4.959493420854674</v>
      </c>
      <c r="F358" s="701" t="n">
        <v>34045727.25740217</v>
      </c>
      <c r="G358" s="701" t="n">
        <v>63.49716300363379</v>
      </c>
      <c r="H358" s="701" t="n">
        <v>19571986.74259783</v>
      </c>
      <c r="I358" s="701" t="n">
        <v>36.50283699636621</v>
      </c>
      <c r="J358" s="701" t="n">
        <v>31059372.25427621</v>
      </c>
      <c r="K358" s="701" t="n">
        <v>74.60090532232304</v>
      </c>
      <c r="L358" s="701" t="n">
        <v>1658039.941259809</v>
      </c>
      <c r="M358" s="701" t="n">
        <v>5.067760039670966</v>
      </c>
      <c r="N358" s="701" t="n">
        <v>32717412.19553602</v>
      </c>
      <c r="O358" s="701" t="n">
        <v>78.58331937969419</v>
      </c>
      <c r="P358" s="701" t="n">
        <v>8916629.804463983</v>
      </c>
      <c r="Q358" s="701" t="n">
        <v>21.41668062030581</v>
      </c>
      <c r="R358" s="701" t="n">
        <v>259846.8899184315</v>
      </c>
      <c r="S358" s="701" t="n">
        <v>17.70923453198478</v>
      </c>
      <c r="T358" s="701" t="n">
        <v>102197.0240381425</v>
      </c>
      <c r="U358" s="701" t="n">
        <v>28.22779781637227</v>
      </c>
      <c r="V358" s="701" t="n">
        <v>362043.9139565739</v>
      </c>
      <c r="W358" s="701" t="n">
        <v>24.67422482965768</v>
      </c>
      <c r="X358" s="701" t="n">
        <v>1105252.086043426</v>
      </c>
      <c r="Y358" s="701" t="n">
        <v>75.32577517034233</v>
      </c>
      <c r="Z358" s="701" t="n">
        <v>3240603.242821324</v>
      </c>
      <c r="AA358" s="701" t="n">
        <v>59.13613163335204</v>
      </c>
      <c r="AB358" s="701" t="n">
        <v>527102.1198960782</v>
      </c>
      <c r="AC358" s="701" t="n">
        <v>13.99000370655081</v>
      </c>
      <c r="AD358" s="701" t="n">
        <v>3767705.362717402</v>
      </c>
      <c r="AE358" s="701" t="n">
        <v>68.75495196115483</v>
      </c>
      <c r="AF358" s="701" t="n">
        <v>1712198.637282598</v>
      </c>
      <c r="AG358" s="701" t="n">
        <v>31.24504803884517</v>
      </c>
      <c r="AH358" s="701" t="n">
        <v>7500281.242360128</v>
      </c>
      <c r="AI358" s="701" t="n">
        <v>84.39632606592083</v>
      </c>
      <c r="AJ358" s="701" t="n">
        <v>342459.8206555351</v>
      </c>
      <c r="AK358" s="701" t="n">
        <v>4.36658328897899</v>
      </c>
      <c r="AL358" s="701" t="n">
        <v>7842741.063015663</v>
      </c>
      <c r="AM358" s="701" t="n">
        <v>88.24982832198111</v>
      </c>
      <c r="AN358" s="701" t="n">
        <v>1044234.936984337</v>
      </c>
      <c r="AO358" s="701" t="n">
        <v>11.75017167801889</v>
      </c>
      <c r="AP358" s="701" t="n">
        <v>10826156.83649537</v>
      </c>
      <c r="AQ358" s="701" t="n">
        <v>84.28766885605923</v>
      </c>
      <c r="AR358" s="701" t="n">
        <v>336017.1989711197</v>
      </c>
      <c r="AS358" s="701" t="n">
        <v>3.010320372209434</v>
      </c>
      <c r="AT358" s="701" t="n">
        <v>11162174.03546649</v>
      </c>
      <c r="AU358" s="701" t="n">
        <v>86.90375015107089</v>
      </c>
      <c r="AV358" s="701" t="n">
        <v>1682120.964533508</v>
      </c>
      <c r="AW358" s="701" t="n">
        <v>13.09624984892911</v>
      </c>
      <c r="AX358" s="701" t="n">
        <v>9232484.042680955</v>
      </c>
      <c r="AY358" s="701" t="n">
        <v>71.26265637138614</v>
      </c>
      <c r="AZ358" s="701" t="n">
        <v>350263.7776989337</v>
      </c>
      <c r="BA358" s="701" t="n">
        <v>3.655149694683797</v>
      </c>
      <c r="BB358" s="701" t="n">
        <v>9582747.820379889</v>
      </c>
      <c r="BC358" s="701" t="n">
        <v>73.96623290768032</v>
      </c>
      <c r="BD358" s="701" t="n">
        <v>3372823.179620112</v>
      </c>
      <c r="BE358" s="701" t="n">
        <v>26.03376709231968</v>
      </c>
      <c r="BF358" s="701" t="n">
        <v>1297859.399712977</v>
      </c>
      <c r="BG358" s="701" t="n">
        <v>10.83023133237439</v>
      </c>
      <c r="BH358" s="701" t="n">
        <v>30455.66215317811</v>
      </c>
      <c r="BI358" s="701" t="n">
        <v>2.292804096521411</v>
      </c>
      <c r="BJ358" s="701" t="n">
        <v>1328315.061866155</v>
      </c>
      <c r="BK358" s="701" t="n">
        <v>11.08437432087723</v>
      </c>
      <c r="BL358" s="701" t="n">
        <v>10655356.93813385</v>
      </c>
      <c r="BM358" s="701" t="n">
        <v>88.91562567912277</v>
      </c>
    </row>
    <row r="359" ht="15" customFormat="1" customHeight="1" s="18">
      <c r="A359" s="722" t="inlineStr">
        <is>
          <t>Aug-Oct 2020</t>
        </is>
      </c>
      <c r="B359" s="721" t="n">
        <v>32323250.87526487</v>
      </c>
      <c r="C359" s="961" t="n">
        <v>60.25679091683114</v>
      </c>
      <c r="D359" s="721" t="n">
        <v>1757889.87451888</v>
      </c>
      <c r="E359" s="961" t="n">
        <v>5.157954915373643</v>
      </c>
      <c r="F359" s="721" t="n">
        <v>34081140.74978375</v>
      </c>
      <c r="G359" s="961" t="n">
        <v>63.53383761712936</v>
      </c>
      <c r="H359" s="721" t="n">
        <v>19561362.25021625</v>
      </c>
      <c r="I359" s="962" t="n">
        <v>36.46616238287064</v>
      </c>
      <c r="J359" s="718" t="n">
        <v>31008063.40196064</v>
      </c>
      <c r="K359" s="961" t="n">
        <v>74.45723898619127</v>
      </c>
      <c r="L359" s="721" t="n">
        <v>1728470.328730835</v>
      </c>
      <c r="M359" s="961" t="n">
        <v>5.279943023137915</v>
      </c>
      <c r="N359" s="721" t="n">
        <v>32736533.73069148</v>
      </c>
      <c r="O359" s="961" t="n">
        <v>78.60767968539065</v>
      </c>
      <c r="P359" s="721" t="n">
        <v>8908931.26930852</v>
      </c>
      <c r="Q359" s="962" t="n">
        <v>21.39232031460935</v>
      </c>
      <c r="R359" s="718" t="n">
        <v>249895.2913023014</v>
      </c>
      <c r="S359" s="961" t="n">
        <v>17.00082463392442</v>
      </c>
      <c r="T359" s="721" t="n">
        <v>108592.1705925098</v>
      </c>
      <c r="U359" s="961" t="n">
        <v>30.29176251201035</v>
      </c>
      <c r="V359" s="721" t="n">
        <v>358487.4618948112</v>
      </c>
      <c r="W359" s="961" t="n">
        <v>24.38854466353933</v>
      </c>
      <c r="X359" s="721" t="n">
        <v>1111413.538105189</v>
      </c>
      <c r="Y359" s="962" t="n">
        <v>75.61145533646066</v>
      </c>
      <c r="Z359" s="718" t="n">
        <v>3230949.030171198</v>
      </c>
      <c r="AA359" s="961" t="n">
        <v>58.97319369926368</v>
      </c>
      <c r="AB359" s="721" t="n">
        <v>520443.1272015633</v>
      </c>
      <c r="AC359" s="961" t="n">
        <v>13.87333302861221</v>
      </c>
      <c r="AD359" s="721" t="n">
        <v>3751392.157372761</v>
      </c>
      <c r="AE359" s="961" t="n">
        <v>68.47262964309905</v>
      </c>
      <c r="AF359" s="721" t="n">
        <v>1727281.842627238</v>
      </c>
      <c r="AG359" s="962" t="n">
        <v>31.52737035690095</v>
      </c>
      <c r="AH359" s="718" t="n">
        <v>7484010.371708656</v>
      </c>
      <c r="AI359" s="961" t="n">
        <v>84.22517138131515</v>
      </c>
      <c r="AJ359" s="721" t="n">
        <v>345891.1760201837</v>
      </c>
      <c r="AK359" s="961" t="n">
        <v>4.417567371846632</v>
      </c>
      <c r="AL359" s="721" t="n">
        <v>7829901.54772884</v>
      </c>
      <c r="AM359" s="961" t="n">
        <v>88.1178361603103</v>
      </c>
      <c r="AN359" s="721" t="n">
        <v>1055815.45227116</v>
      </c>
      <c r="AO359" s="962" t="n">
        <v>11.8821638396897</v>
      </c>
      <c r="AP359" s="718" t="n">
        <v>10843773.03640888</v>
      </c>
      <c r="AQ359" s="961" t="n">
        <v>84.44632637092556</v>
      </c>
      <c r="AR359" s="721" t="n">
        <v>362466.3454618667</v>
      </c>
      <c r="AS359" s="961" t="n">
        <v>3.234504753202562</v>
      </c>
      <c r="AT359" s="721" t="n">
        <v>11206239.38187074</v>
      </c>
      <c r="AU359" s="961" t="n">
        <v>87.26904787243404</v>
      </c>
      <c r="AV359" s="721" t="n">
        <v>1634784.618129255</v>
      </c>
      <c r="AW359" s="962" t="n">
        <v>12.73095212756596</v>
      </c>
      <c r="AX359" s="718" t="n">
        <v>9199435.672369611</v>
      </c>
      <c r="AY359" s="961" t="n">
        <v>70.92775628382996</v>
      </c>
      <c r="AZ359" s="721" t="n">
        <v>391077.509454711</v>
      </c>
      <c r="BA359" s="961" t="n">
        <v>4.077753734762291</v>
      </c>
      <c r="BB359" s="721" t="n">
        <v>9590513.181824323</v>
      </c>
      <c r="BC359" s="961" t="n">
        <v>73.94296844102811</v>
      </c>
      <c r="BD359" s="721" t="n">
        <v>3379635.818175678</v>
      </c>
      <c r="BE359" s="962" t="n">
        <v>26.05703155897189</v>
      </c>
      <c r="BF359" s="718" t="n">
        <v>1315187.473304222</v>
      </c>
      <c r="BG359" s="961" t="n">
        <v>10.96260154635021</v>
      </c>
      <c r="BH359" s="717" t="n">
        <v>29419.54578804575</v>
      </c>
      <c r="BI359" s="963" t="n">
        <v>2.187966102386303</v>
      </c>
      <c r="BJ359" s="721" t="n">
        <v>1344607.019092268</v>
      </c>
      <c r="BK359" s="961" t="n">
        <v>11.20782495722918</v>
      </c>
      <c r="BL359" s="721" t="n">
        <v>10652430.98090773</v>
      </c>
      <c r="BM359" s="962" t="n">
        <v>88.79217504277082</v>
      </c>
    </row>
    <row r="360" ht="15" customFormat="1" customHeight="1" s="18">
      <c r="A360" s="722" t="inlineStr">
        <is>
          <t>Sep-Nov 2020</t>
        </is>
      </c>
      <c r="B360" s="721" t="n">
        <v>32358414.33458467</v>
      </c>
      <c r="C360" s="961" t="n">
        <v>60.29409295126148</v>
      </c>
      <c r="D360" s="721" t="n">
        <v>1781611.877283142</v>
      </c>
      <c r="E360" s="961" t="n">
        <v>5.218542792635041</v>
      </c>
      <c r="F360" s="721" t="n">
        <v>34140026.21186781</v>
      </c>
      <c r="G360" s="961" t="n">
        <v>63.61380667459959</v>
      </c>
      <c r="H360" s="721" t="n">
        <v>19527609.78813219</v>
      </c>
      <c r="I360" s="962" t="n">
        <v>36.38619332540041</v>
      </c>
      <c r="J360" s="718" t="n">
        <v>31041082.92197937</v>
      </c>
      <c r="K360" s="961" t="n">
        <v>74.51576148293523</v>
      </c>
      <c r="L360" s="721" t="n">
        <v>1744334.406113314</v>
      </c>
      <c r="M360" s="961" t="n">
        <v>5.320458143501055</v>
      </c>
      <c r="N360" s="721" t="n">
        <v>32785417.32809269</v>
      </c>
      <c r="O360" s="961" t="n">
        <v>78.70312849197671</v>
      </c>
      <c r="P360" s="721" t="n">
        <v>8871652.671907315</v>
      </c>
      <c r="Q360" s="962" t="n">
        <v>21.29687150802329</v>
      </c>
      <c r="R360" s="718" t="n">
        <v>251700.5812777145</v>
      </c>
      <c r="S360" s="961" t="n">
        <v>17.09351095134741</v>
      </c>
      <c r="T360" s="721" t="n">
        <v>87248.84446652589</v>
      </c>
      <c r="U360" s="961" t="n">
        <v>25.74096246805884</v>
      </c>
      <c r="V360" s="721" t="n">
        <v>338949.4257442404</v>
      </c>
      <c r="W360" s="961" t="n">
        <v>23.01876178235538</v>
      </c>
      <c r="X360" s="721" t="n">
        <v>1133542.57425576</v>
      </c>
      <c r="Y360" s="962" t="n">
        <v>76.98123821764462</v>
      </c>
      <c r="Z360" s="718" t="n">
        <v>3270577.977003529</v>
      </c>
      <c r="AA360" s="961" t="n">
        <v>59.70995178047578</v>
      </c>
      <c r="AB360" s="721" t="n">
        <v>523721.3563476194</v>
      </c>
      <c r="AC360" s="961" t="n">
        <v>13.80284764947803</v>
      </c>
      <c r="AD360" s="721" t="n">
        <v>3794299.333351148</v>
      </c>
      <c r="AE360" s="961" t="n">
        <v>69.27137399813905</v>
      </c>
      <c r="AF360" s="721" t="n">
        <v>1683142.666648852</v>
      </c>
      <c r="AG360" s="962" t="n">
        <v>30.72862600186095</v>
      </c>
      <c r="AH360" s="718" t="n">
        <v>7487902.524950248</v>
      </c>
      <c r="AI360" s="961" t="n">
        <v>84.28050742467414</v>
      </c>
      <c r="AJ360" s="721" t="n">
        <v>338306.0820043125</v>
      </c>
      <c r="AK360" s="961" t="n">
        <v>4.322732743204487</v>
      </c>
      <c r="AL360" s="721" t="n">
        <v>7826208.606954561</v>
      </c>
      <c r="AM360" s="961" t="n">
        <v>88.08833053150154</v>
      </c>
      <c r="AN360" s="721" t="n">
        <v>1058292.39304544</v>
      </c>
      <c r="AO360" s="962" t="n">
        <v>11.91166946849846</v>
      </c>
      <c r="AP360" s="718" t="n">
        <v>10815056.02163756</v>
      </c>
      <c r="AQ360" s="961" t="n">
        <v>84.24400662605127</v>
      </c>
      <c r="AR360" s="721" t="n">
        <v>402950.7064289903</v>
      </c>
      <c r="AS360" s="961" t="n">
        <v>3.59199915097965</v>
      </c>
      <c r="AT360" s="721" t="n">
        <v>11218006.72806654</v>
      </c>
      <c r="AU360" s="961" t="n">
        <v>87.38279591336151</v>
      </c>
      <c r="AV360" s="721" t="n">
        <v>1619768.271933455</v>
      </c>
      <c r="AW360" s="962" t="n">
        <v>12.61720408663849</v>
      </c>
      <c r="AX360" s="718" t="n">
        <v>9215845.817110326</v>
      </c>
      <c r="AY360" s="961" t="n">
        <v>70.97377882480309</v>
      </c>
      <c r="AZ360" s="721" t="n">
        <v>392107.4168658654</v>
      </c>
      <c r="BA360" s="961" t="n">
        <v>4.081071247092177</v>
      </c>
      <c r="BB360" s="721" t="n">
        <v>9607953.233976193</v>
      </c>
      <c r="BC360" s="961" t="n">
        <v>73.99350654513174</v>
      </c>
      <c r="BD360" s="721" t="n">
        <v>3376906.766023809</v>
      </c>
      <c r="BE360" s="962" t="n">
        <v>26.00649345486826</v>
      </c>
      <c r="BF360" s="718" t="n">
        <v>1317331.412605295</v>
      </c>
      <c r="BG360" s="961" t="n">
        <v>10.96810435582549</v>
      </c>
      <c r="BH360" s="717" t="n">
        <v>37277.47116982837</v>
      </c>
      <c r="BI360" s="963" t="n">
        <v>2.751899209898932</v>
      </c>
      <c r="BJ360" s="721" t="n">
        <v>1354608.883775124</v>
      </c>
      <c r="BK360" s="961" t="n">
        <v>11.27847666608821</v>
      </c>
      <c r="BL360" s="721" t="n">
        <v>10655957.11622488</v>
      </c>
      <c r="BM360" s="962" t="n">
        <v>88.72152333391179</v>
      </c>
    </row>
    <row r="361" ht="15" customFormat="1" customHeight="1" s="18">
      <c r="A361" s="722" t="inlineStr">
        <is>
          <t>Oct-Dec 2020</t>
        </is>
      </c>
      <c r="B361" s="721" t="n">
        <v>32268272.33922981</v>
      </c>
      <c r="C361" s="961" t="n">
        <v>60.09860412397546</v>
      </c>
      <c r="D361" s="721" t="n">
        <v>1791266.023436947</v>
      </c>
      <c r="E361" s="961" t="n">
        <v>5.25921991180122</v>
      </c>
      <c r="F361" s="721" t="n">
        <v>34059538.36266676</v>
      </c>
      <c r="G361" s="961" t="n">
        <v>63.43477863284087</v>
      </c>
      <c r="H361" s="721" t="n">
        <v>19632677.63733324</v>
      </c>
      <c r="I361" s="962" t="n">
        <v>36.56522136715913</v>
      </c>
      <c r="J361" s="718" t="n">
        <v>30967784.18078258</v>
      </c>
      <c r="K361" s="961" t="n">
        <v>74.31978475138945</v>
      </c>
      <c r="L361" s="721" t="n">
        <v>1758861.235797863</v>
      </c>
      <c r="M361" s="961" t="n">
        <v>5.374401236085028</v>
      </c>
      <c r="N361" s="721" t="n">
        <v>32726645.41658044</v>
      </c>
      <c r="O361" s="961" t="n">
        <v>78.54088716184793</v>
      </c>
      <c r="P361" s="721" t="n">
        <v>8941645.58341956</v>
      </c>
      <c r="Q361" s="962" t="n">
        <v>21.45911283815207</v>
      </c>
      <c r="R361" s="718" t="n">
        <v>242797.6132036794</v>
      </c>
      <c r="S361" s="961" t="n">
        <v>16.46015208866871</v>
      </c>
      <c r="T361" s="721" t="n">
        <v>87002.98129511357</v>
      </c>
      <c r="U361" s="961" t="n">
        <v>26.3804804316179</v>
      </c>
      <c r="V361" s="721" t="n">
        <v>329800.594498793</v>
      </c>
      <c r="W361" s="961" t="n">
        <v>22.35840736963729</v>
      </c>
      <c r="X361" s="721" t="n">
        <v>1145262.405501207</v>
      </c>
      <c r="Y361" s="962" t="n">
        <v>77.64159263036271</v>
      </c>
      <c r="Z361" s="718" t="n">
        <v>3249352.25552931</v>
      </c>
      <c r="AA361" s="961" t="n">
        <v>59.33659881521018</v>
      </c>
      <c r="AB361" s="721" t="n">
        <v>517579.3669017564</v>
      </c>
      <c r="AC361" s="961" t="n">
        <v>13.74007863109886</v>
      </c>
      <c r="AD361" s="721" t="n">
        <v>3766931.622431067</v>
      </c>
      <c r="AE361" s="961" t="n">
        <v>68.78814387211175</v>
      </c>
      <c r="AF361" s="721" t="n">
        <v>1709203.377568933</v>
      </c>
      <c r="AG361" s="962" t="n">
        <v>31.21185612788825</v>
      </c>
      <c r="AH361" s="718" t="n">
        <v>7474986.235183019</v>
      </c>
      <c r="AI361" s="961" t="n">
        <v>84.14731689659868</v>
      </c>
      <c r="AJ361" s="721" t="n">
        <v>331732.9818291354</v>
      </c>
      <c r="AK361" s="961" t="n">
        <v>4.249326414945648</v>
      </c>
      <c r="AL361" s="721" t="n">
        <v>7806719.217012154</v>
      </c>
      <c r="AM361" s="961" t="n">
        <v>87.88169706383471</v>
      </c>
      <c r="AN361" s="721" t="n">
        <v>1076494.782987845</v>
      </c>
      <c r="AO361" s="962" t="n">
        <v>12.11830293616529</v>
      </c>
      <c r="AP361" s="718" t="n">
        <v>10799067.91694189</v>
      </c>
      <c r="AQ361" s="961" t="n">
        <v>84.14099755379364</v>
      </c>
      <c r="AR361" s="721" t="n">
        <v>412971.991506532</v>
      </c>
      <c r="AS361" s="961" t="n">
        <v>3.683290417075238</v>
      </c>
      <c r="AT361" s="721" t="n">
        <v>11212039.90844842</v>
      </c>
      <c r="AU361" s="961" t="n">
        <v>87.35867111547417</v>
      </c>
      <c r="AV361" s="721" t="n">
        <v>1622450.091551578</v>
      </c>
      <c r="AW361" s="962" t="n">
        <v>12.64132888452583</v>
      </c>
      <c r="AX361" s="718" t="n">
        <v>9201580.159924679</v>
      </c>
      <c r="AY361" s="961" t="n">
        <v>70.78471272707263</v>
      </c>
      <c r="AZ361" s="721" t="n">
        <v>409573.9142653259</v>
      </c>
      <c r="BA361" s="961" t="n">
        <v>4.261443642498712</v>
      </c>
      <c r="BB361" s="721" t="n">
        <v>9611154.074190006</v>
      </c>
      <c r="BC361" s="961" t="n">
        <v>73.93542938202715</v>
      </c>
      <c r="BD361" s="721" t="n">
        <v>3388234.925809996</v>
      </c>
      <c r="BE361" s="962" t="n">
        <v>26.06457061797285</v>
      </c>
      <c r="BF361" s="718" t="n">
        <v>1300488.158447237</v>
      </c>
      <c r="BG361" s="961" t="n">
        <v>10.81583724488665</v>
      </c>
      <c r="BH361" s="717" t="n">
        <v>32404.78763908382</v>
      </c>
      <c r="BI361" s="963" t="n">
        <v>2.431162062507098</v>
      </c>
      <c r="BJ361" s="721" t="n">
        <v>1332892.946086321</v>
      </c>
      <c r="BK361" s="961" t="n">
        <v>11.08533982111766</v>
      </c>
      <c r="BL361" s="721" t="n">
        <v>10691032.05391368</v>
      </c>
      <c r="BM361" s="962" t="n">
        <v>88.91466017888234</v>
      </c>
    </row>
    <row r="362" ht="15" customFormat="1" customHeight="1" s="18">
      <c r="A362" s="722" t="inlineStr">
        <is>
          <t>Nov-Jan 2021</t>
        </is>
      </c>
      <c r="B362" s="721" t="n">
        <v>32269809.84424608</v>
      </c>
      <c r="C362" s="961" t="n">
        <v>60.07353111345295</v>
      </c>
      <c r="D362" s="721" t="n">
        <v>1761170.466254642</v>
      </c>
      <c r="E362" s="961" t="n">
        <v>5.175197570524317</v>
      </c>
      <c r="F362" s="721" t="n">
        <v>34030980.31050073</v>
      </c>
      <c r="G362" s="961" t="n">
        <v>63.35212895184423</v>
      </c>
      <c r="H362" s="721" t="n">
        <v>19686204.68949928</v>
      </c>
      <c r="I362" s="962" t="n">
        <v>36.64787104815577</v>
      </c>
      <c r="J362" s="718" t="n">
        <v>30977739.49317001</v>
      </c>
      <c r="K362" s="961" t="n">
        <v>74.32328008387103</v>
      </c>
      <c r="L362" s="721" t="n">
        <v>1727912.570026665</v>
      </c>
      <c r="M362" s="961" t="n">
        <v>5.283223115955137</v>
      </c>
      <c r="N362" s="721" t="n">
        <v>32705652.06319668</v>
      </c>
      <c r="O362" s="961" t="n">
        <v>78.46897089293888</v>
      </c>
      <c r="P362" s="721" t="n">
        <v>8974073.936803326</v>
      </c>
      <c r="Q362" s="962" t="n">
        <v>21.53102910706112</v>
      </c>
      <c r="R362" s="718" t="n">
        <v>235305.5311295384</v>
      </c>
      <c r="S362" s="961" t="n">
        <v>15.92430759175301</v>
      </c>
      <c r="T362" s="721" t="n">
        <v>89283.45741544102</v>
      </c>
      <c r="U362" s="961" t="n">
        <v>27.50661931437292</v>
      </c>
      <c r="V362" s="721" t="n">
        <v>324588.9885449794</v>
      </c>
      <c r="W362" s="961" t="n">
        <v>21.96656776266229</v>
      </c>
      <c r="X362" s="721" t="n">
        <v>1153061.011455021</v>
      </c>
      <c r="Y362" s="962" t="n">
        <v>78.03343223733771</v>
      </c>
      <c r="Z362" s="718" t="n">
        <v>3225623.700530295</v>
      </c>
      <c r="AA362" s="961" t="n">
        <v>58.9168465130308</v>
      </c>
      <c r="AB362" s="721" t="n">
        <v>506388.8348640867</v>
      </c>
      <c r="AC362" s="961" t="n">
        <v>13.5687870836847</v>
      </c>
      <c r="AD362" s="721" t="n">
        <v>3732012.535394382</v>
      </c>
      <c r="AE362" s="961" t="n">
        <v>68.16616882384315</v>
      </c>
      <c r="AF362" s="721" t="n">
        <v>1742862.464605619</v>
      </c>
      <c r="AG362" s="962" t="n">
        <v>31.83383117615685</v>
      </c>
      <c r="AH362" s="718" t="n">
        <v>7475155.064778982</v>
      </c>
      <c r="AI362" s="961" t="n">
        <v>84.16212142218741</v>
      </c>
      <c r="AJ362" s="721" t="n">
        <v>325838.1311348264</v>
      </c>
      <c r="AK362" s="961" t="n">
        <v>4.176880083750127</v>
      </c>
      <c r="AL362" s="721" t="n">
        <v>7800993.195913808</v>
      </c>
      <c r="AM362" s="961" t="n">
        <v>87.83070463135175</v>
      </c>
      <c r="AN362" s="721" t="n">
        <v>1080858.804086192</v>
      </c>
      <c r="AO362" s="962" t="n">
        <v>12.16929536864825</v>
      </c>
      <c r="AP362" s="718" t="n">
        <v>10818569.84898207</v>
      </c>
      <c r="AQ362" s="961" t="n">
        <v>84.31441564164406</v>
      </c>
      <c r="AR362" s="721" t="n">
        <v>404174.8887461944</v>
      </c>
      <c r="AS362" s="961" t="n">
        <v>3.601390730980917</v>
      </c>
      <c r="AT362" s="721" t="n">
        <v>11222744.73772827</v>
      </c>
      <c r="AU362" s="961" t="n">
        <v>87.46434858447829</v>
      </c>
      <c r="AV362" s="721" t="n">
        <v>1608477.262271735</v>
      </c>
      <c r="AW362" s="962" t="n">
        <v>12.53565141552171</v>
      </c>
      <c r="AX362" s="718" t="n">
        <v>9223085.347749121</v>
      </c>
      <c r="AY362" s="961" t="n">
        <v>70.86979670437456</v>
      </c>
      <c r="AZ362" s="721" t="n">
        <v>402227.2578661165</v>
      </c>
      <c r="BA362" s="961" t="n">
        <v>4.17884877454748</v>
      </c>
      <c r="BB362" s="721" t="n">
        <v>9625312.60561524</v>
      </c>
      <c r="BC362" s="961" t="n">
        <v>73.96049389724904</v>
      </c>
      <c r="BD362" s="721" t="n">
        <v>3388814.394384761</v>
      </c>
      <c r="BE362" s="962" t="n">
        <v>26.03950610275096</v>
      </c>
      <c r="BF362" s="718" t="n">
        <v>1292070.351076069</v>
      </c>
      <c r="BG362" s="961" t="n">
        <v>10.7337466410151</v>
      </c>
      <c r="BH362" s="717" t="n">
        <v>33257.89622797698</v>
      </c>
      <c r="BI362" s="963" t="n">
        <v>2.509408238723462</v>
      </c>
      <c r="BJ362" s="721" t="n">
        <v>1325328.247304046</v>
      </c>
      <c r="BK362" s="961" t="n">
        <v>11.01003332434234</v>
      </c>
      <c r="BL362" s="721" t="n">
        <v>10712130.75269596</v>
      </c>
      <c r="BM362" s="962" t="n">
        <v>88.98996667565766</v>
      </c>
    </row>
    <row r="363" ht="15" customFormat="1" customHeight="1" s="18">
      <c r="A363" s="722" t="inlineStr">
        <is>
          <t>Dec-Feb 2021</t>
        </is>
      </c>
      <c r="B363" s="721" t="n">
        <v>32344385.84849551</v>
      </c>
      <c r="C363" s="961" t="n">
        <v>60.1844237753391</v>
      </c>
      <c r="D363" s="721" t="n">
        <v>1718130.55834304</v>
      </c>
      <c r="E363" s="961" t="n">
        <v>5.044050585757957</v>
      </c>
      <c r="F363" s="721" t="n">
        <v>34062516.40683854</v>
      </c>
      <c r="G363" s="961" t="n">
        <v>63.38141437856267</v>
      </c>
      <c r="H363" s="721" t="n">
        <v>19679604.59316145</v>
      </c>
      <c r="I363" s="962" t="n">
        <v>36.61858562143733</v>
      </c>
      <c r="J363" s="718" t="n">
        <v>31060179.11928551</v>
      </c>
      <c r="K363" s="961" t="n">
        <v>74.50033343692523</v>
      </c>
      <c r="L363" s="721" t="n">
        <v>1684305.99198019</v>
      </c>
      <c r="M363" s="961" t="n">
        <v>5.143785239734024</v>
      </c>
      <c r="N363" s="721" t="n">
        <v>32744485.1112657</v>
      </c>
      <c r="O363" s="961" t="n">
        <v>78.54027659148429</v>
      </c>
      <c r="P363" s="721" t="n">
        <v>8946843.888734298</v>
      </c>
      <c r="Q363" s="962" t="n">
        <v>21.45972340851571</v>
      </c>
      <c r="R363" s="718" t="n">
        <v>216739.4739134124</v>
      </c>
      <c r="S363" s="961" t="n">
        <v>14.64228355819112</v>
      </c>
      <c r="T363" s="721" t="n">
        <v>97435.43496540302</v>
      </c>
      <c r="U363" s="961" t="n">
        <v>31.0131179199247</v>
      </c>
      <c r="V363" s="721" t="n">
        <v>314174.9088788155</v>
      </c>
      <c r="W363" s="961" t="n">
        <v>21.22473594500959</v>
      </c>
      <c r="X363" s="721" t="n">
        <v>1166055.091121184</v>
      </c>
      <c r="Y363" s="962" t="n">
        <v>78.7752640549904</v>
      </c>
      <c r="Z363" s="718" t="n">
        <v>3226267.253199415</v>
      </c>
      <c r="AA363" s="961" t="n">
        <v>58.94162783435623</v>
      </c>
      <c r="AB363" s="721" t="n">
        <v>491447.3440346635</v>
      </c>
      <c r="AC363" s="961" t="n">
        <v>13.21907131871534</v>
      </c>
      <c r="AD363" s="721" t="n">
        <v>3717714.597234079</v>
      </c>
      <c r="AE363" s="961" t="n">
        <v>67.92002428416936</v>
      </c>
      <c r="AF363" s="721" t="n">
        <v>1755950.402765921</v>
      </c>
      <c r="AG363" s="962" t="n">
        <v>32.07997571583064</v>
      </c>
      <c r="AH363" s="718" t="n">
        <v>7526814.59874033</v>
      </c>
      <c r="AI363" s="961" t="n">
        <v>84.75541260856865</v>
      </c>
      <c r="AJ363" s="721" t="n">
        <v>304326.8996104177</v>
      </c>
      <c r="AK363" s="961" t="n">
        <v>3.886111618268033</v>
      </c>
      <c r="AL363" s="721" t="n">
        <v>7831141.498350747</v>
      </c>
      <c r="AM363" s="961" t="n">
        <v>88.18227421197309</v>
      </c>
      <c r="AN363" s="721" t="n">
        <v>1049488.501649251</v>
      </c>
      <c r="AO363" s="962" t="n">
        <v>11.81772578802691</v>
      </c>
      <c r="AP363" s="718" t="n">
        <v>10873094.73413772</v>
      </c>
      <c r="AQ363" s="961" t="n">
        <v>84.76024887426635</v>
      </c>
      <c r="AR363" s="721" t="n">
        <v>391525.4178048135</v>
      </c>
      <c r="AS363" s="961" t="n">
        <v>3.475709012143624</v>
      </c>
      <c r="AT363" s="721" t="n">
        <v>11264620.15194254</v>
      </c>
      <c r="AU363" s="961" t="n">
        <v>87.81235065992865</v>
      </c>
      <c r="AV363" s="721" t="n">
        <v>1563438.848057462</v>
      </c>
      <c r="AW363" s="962" t="n">
        <v>12.18764934007135</v>
      </c>
      <c r="AX363" s="718" t="n">
        <v>9217263.059294628</v>
      </c>
      <c r="AY363" s="961" t="n">
        <v>70.74559414045349</v>
      </c>
      <c r="AZ363" s="721" t="n">
        <v>399570.8955648927</v>
      </c>
      <c r="BA363" s="961" t="n">
        <v>4.154911038710239</v>
      </c>
      <c r="BB363" s="721" t="n">
        <v>9616833.954859521</v>
      </c>
      <c r="BC363" s="961" t="n">
        <v>73.81243515672094</v>
      </c>
      <c r="BD363" s="721" t="n">
        <v>3411911.045140479</v>
      </c>
      <c r="BE363" s="962" t="n">
        <v>26.18756484327906</v>
      </c>
      <c r="BF363" s="718" t="n">
        <v>1284206.729209995</v>
      </c>
      <c r="BG363" s="961" t="n">
        <v>10.65661683655311</v>
      </c>
      <c r="BH363" s="717" t="n">
        <v>33824.56636284944</v>
      </c>
      <c r="BI363" s="963" t="n">
        <v>2.566294630215783</v>
      </c>
      <c r="BJ363" s="721" t="n">
        <v>1318031.295572845</v>
      </c>
      <c r="BK363" s="961" t="n">
        <v>10.93730018386215</v>
      </c>
      <c r="BL363" s="721" t="n">
        <v>10732760.70442715</v>
      </c>
      <c r="BM363" s="962" t="n">
        <v>89.06269981613785</v>
      </c>
    </row>
    <row r="364" ht="15" customFormat="1" customHeight="1" s="18">
      <c r="A364" s="722" t="inlineStr">
        <is>
          <t>Jan-Mar 2021</t>
        </is>
      </c>
      <c r="B364" s="721" t="n">
        <v>32313707.71796385</v>
      </c>
      <c r="C364" s="961" t="n">
        <v>60.09947082073782</v>
      </c>
      <c r="D364" s="721" t="n">
        <v>1667437.415761626</v>
      </c>
      <c r="E364" s="961" t="n">
        <v>4.906948865907212</v>
      </c>
      <c r="F364" s="721" t="n">
        <v>33981145.13372548</v>
      </c>
      <c r="G364" s="961" t="n">
        <v>63.20069669022425</v>
      </c>
      <c r="H364" s="721" t="n">
        <v>19785896.86627452</v>
      </c>
      <c r="I364" s="962" t="n">
        <v>36.79930330977575</v>
      </c>
      <c r="J364" s="718" t="n">
        <v>31034903.40589026</v>
      </c>
      <c r="K364" s="961" t="n">
        <v>74.41926929111908</v>
      </c>
      <c r="L364" s="721" t="n">
        <v>1635352.747468399</v>
      </c>
      <c r="M364" s="961" t="n">
        <v>5.005631849936618</v>
      </c>
      <c r="N364" s="721" t="n">
        <v>32670256.15335865</v>
      </c>
      <c r="O364" s="961" t="n">
        <v>78.34071718184214</v>
      </c>
      <c r="P364" s="721" t="n">
        <v>9032522.846641339</v>
      </c>
      <c r="Q364" s="962" t="n">
        <v>21.65928281815786</v>
      </c>
      <c r="R364" s="718" t="n">
        <v>211534.1347361174</v>
      </c>
      <c r="S364" s="961" t="n">
        <v>14.26582861891414</v>
      </c>
      <c r="T364" s="721" t="n">
        <v>90010.17856776493</v>
      </c>
      <c r="U364" s="961" t="n">
        <v>29.84973504609151</v>
      </c>
      <c r="V364" s="721" t="n">
        <v>301544.3133038823</v>
      </c>
      <c r="W364" s="961" t="n">
        <v>20.33610083766234</v>
      </c>
      <c r="X364" s="721" t="n">
        <v>1181258.686696117</v>
      </c>
      <c r="Y364" s="962" t="n">
        <v>79.66389916233766</v>
      </c>
      <c r="Z364" s="718" t="n">
        <v>3264058.602554795</v>
      </c>
      <c r="AA364" s="961" t="n">
        <v>59.64600807536158</v>
      </c>
      <c r="AB364" s="721" t="n">
        <v>461064.3938732931</v>
      </c>
      <c r="AC364" s="961" t="n">
        <v>12.37715893717857</v>
      </c>
      <c r="AD364" s="721" t="n">
        <v>3725122.996428088</v>
      </c>
      <c r="AE364" s="961" t="n">
        <v>68.07130121767932</v>
      </c>
      <c r="AF364" s="721" t="n">
        <v>1747261.003571911</v>
      </c>
      <c r="AG364" s="962" t="n">
        <v>31.92869878232068</v>
      </c>
      <c r="AH364" s="718" t="n">
        <v>7478511.862467966</v>
      </c>
      <c r="AI364" s="961" t="n">
        <v>84.22334690298756</v>
      </c>
      <c r="AJ364" s="721" t="n">
        <v>314630.2647366662</v>
      </c>
      <c r="AK364" s="961" t="n">
        <v>4.037270969797168</v>
      </c>
      <c r="AL364" s="721" t="n">
        <v>7793142.127204632</v>
      </c>
      <c r="AM364" s="961" t="n">
        <v>87.76672751405343</v>
      </c>
      <c r="AN364" s="721" t="n">
        <v>1086238.872795367</v>
      </c>
      <c r="AO364" s="962" t="n">
        <v>12.23327248594657</v>
      </c>
      <c r="AP364" s="718" t="n">
        <v>10861484.58161383</v>
      </c>
      <c r="AQ364" s="961" t="n">
        <v>84.69166180780624</v>
      </c>
      <c r="AR364" s="721" t="n">
        <v>378842.7105517719</v>
      </c>
      <c r="AS364" s="961" t="n">
        <v>3.370388607952915</v>
      </c>
      <c r="AT364" s="721" t="n">
        <v>11240327.2921656</v>
      </c>
      <c r="AU364" s="961" t="n">
        <v>87.64566118784643</v>
      </c>
      <c r="AV364" s="721" t="n">
        <v>1584411.707834394</v>
      </c>
      <c r="AW364" s="962" t="n">
        <v>12.35433881215357</v>
      </c>
      <c r="AX364" s="718" t="n">
        <v>9219314.224517545</v>
      </c>
      <c r="AY364" s="961" t="n">
        <v>70.68144298172714</v>
      </c>
      <c r="AZ364" s="721" t="n">
        <v>390805.1997389025</v>
      </c>
      <c r="BA364" s="961" t="n">
        <v>4.066600866087986</v>
      </c>
      <c r="BB364" s="721" t="n">
        <v>9610119.424256448</v>
      </c>
      <c r="BC364" s="961" t="n">
        <v>73.67761761788923</v>
      </c>
      <c r="BD364" s="721" t="n">
        <v>3433352.57574355</v>
      </c>
      <c r="BE364" s="962" t="n">
        <v>26.32238238211077</v>
      </c>
      <c r="BF364" s="718" t="n">
        <v>1278804.312073589</v>
      </c>
      <c r="BG364" s="961" t="n">
        <v>10.59993728645993</v>
      </c>
      <c r="BH364" s="717" t="n">
        <v>32084.66829322779</v>
      </c>
      <c r="BI364" s="963" t="n">
        <v>2.447550385559711</v>
      </c>
      <c r="BJ364" s="721" t="n">
        <v>1310888.980366817</v>
      </c>
      <c r="BK364" s="961" t="n">
        <v>10.86588530411528</v>
      </c>
      <c r="BL364" s="721" t="n">
        <v>10753374.01963318</v>
      </c>
      <c r="BM364" s="962" t="n">
        <v>89.13411469588472</v>
      </c>
    </row>
    <row r="365" ht="15" customFormat="1" customHeight="1" s="18">
      <c r="A365" s="722" t="inlineStr">
        <is>
          <t>Feb-Apr 2021</t>
        </is>
      </c>
      <c r="B365" s="721" t="n">
        <v>32310366.52732349</v>
      </c>
      <c r="C365" s="961" t="n">
        <v>60.06569325280574</v>
      </c>
      <c r="D365" s="721" t="n">
        <v>1640149.317621497</v>
      </c>
      <c r="E365" s="961" t="n">
        <v>4.83099969706559</v>
      </c>
      <c r="F365" s="721" t="n">
        <v>33950515.84494498</v>
      </c>
      <c r="G365" s="961" t="n">
        <v>63.11476747849549</v>
      </c>
      <c r="H365" s="721" t="n">
        <v>19841199.15505502</v>
      </c>
      <c r="I365" s="962" t="n">
        <v>36.88523252150451</v>
      </c>
      <c r="J365" s="718" t="n">
        <v>31046094.60567588</v>
      </c>
      <c r="K365" s="961" t="n">
        <v>74.42601658093224</v>
      </c>
      <c r="L365" s="721" t="n">
        <v>1606324.094782223</v>
      </c>
      <c r="M365" s="961" t="n">
        <v>4.919464342038732</v>
      </c>
      <c r="N365" s="721" t="n">
        <v>32652418.70045809</v>
      </c>
      <c r="O365" s="961" t="n">
        <v>78.27681666484216</v>
      </c>
      <c r="P365" s="721" t="n">
        <v>9061616.299541906</v>
      </c>
      <c r="Q365" s="962" t="n">
        <v>21.72318333515784</v>
      </c>
      <c r="R365" s="718" t="n">
        <v>207827.6600456814</v>
      </c>
      <c r="S365" s="961" t="n">
        <v>13.991303390836</v>
      </c>
      <c r="T365" s="721" t="n">
        <v>98280.75606018459</v>
      </c>
      <c r="U365" s="961" t="n">
        <v>32.1065187656241</v>
      </c>
      <c r="V365" s="721" t="n">
        <v>306108.416105866</v>
      </c>
      <c r="W365" s="961" t="n">
        <v>20.60772718744007</v>
      </c>
      <c r="X365" s="721" t="n">
        <v>1179297.583894134</v>
      </c>
      <c r="Y365" s="962" t="n">
        <v>79.39227281255992</v>
      </c>
      <c r="Z365" s="718" t="n">
        <v>3265514.030312137</v>
      </c>
      <c r="AA365" s="961" t="n">
        <v>59.68656472829134</v>
      </c>
      <c r="AB365" s="721" t="n">
        <v>444868.5348574066</v>
      </c>
      <c r="AC365" s="961" t="n">
        <v>11.98982927080131</v>
      </c>
      <c r="AD365" s="721" t="n">
        <v>3710382.565169544</v>
      </c>
      <c r="AE365" s="961" t="n">
        <v>67.81780359447644</v>
      </c>
      <c r="AF365" s="721" t="n">
        <v>1760721.434830457</v>
      </c>
      <c r="AG365" s="962" t="n">
        <v>32.18219640552356</v>
      </c>
      <c r="AH365" s="718" t="n">
        <v>7492201.600442077</v>
      </c>
      <c r="AI365" s="961" t="n">
        <v>84.38966748236732</v>
      </c>
      <c r="AJ365" s="721" t="n">
        <v>315385.2869889751</v>
      </c>
      <c r="AK365" s="961" t="n">
        <v>4.039472010189145</v>
      </c>
      <c r="AL365" s="721" t="n">
        <v>7807586.887431052</v>
      </c>
      <c r="AM365" s="961" t="n">
        <v>87.94206248149015</v>
      </c>
      <c r="AN365" s="721" t="n">
        <v>1070516.112568949</v>
      </c>
      <c r="AO365" s="962" t="n">
        <v>12.05793751850985</v>
      </c>
      <c r="AP365" s="718" t="n">
        <v>10864617.06824159</v>
      </c>
      <c r="AQ365" s="961" t="n">
        <v>84.73772627089687</v>
      </c>
      <c r="AR365" s="721" t="n">
        <v>379322.2228198819</v>
      </c>
      <c r="AS365" s="961" t="n">
        <v>3.373570534318249</v>
      </c>
      <c r="AT365" s="721" t="n">
        <v>11243939.29106147</v>
      </c>
      <c r="AU365" s="961" t="n">
        <v>87.69622011231688</v>
      </c>
      <c r="AV365" s="721" t="n">
        <v>1577524.708938532</v>
      </c>
      <c r="AW365" s="962" t="n">
        <v>12.30377988768312</v>
      </c>
      <c r="AX365" s="718" t="n">
        <v>9215934.246634394</v>
      </c>
      <c r="AY365" s="961" t="n">
        <v>70.57714725866322</v>
      </c>
      <c r="AZ365" s="721" t="n">
        <v>368467.2940557746</v>
      </c>
      <c r="BA365" s="961" t="n">
        <v>3.844447590091696</v>
      </c>
      <c r="BB365" s="721" t="n">
        <v>9584401.540690169</v>
      </c>
      <c r="BC365" s="961" t="n">
        <v>73.3989306803573</v>
      </c>
      <c r="BD365" s="721" t="n">
        <v>3473556.459309834</v>
      </c>
      <c r="BE365" s="962" t="n">
        <v>26.6010693196427</v>
      </c>
      <c r="BF365" s="718" t="n">
        <v>1264271.921647616</v>
      </c>
      <c r="BG365" s="961" t="n">
        <v>10.46783754535321</v>
      </c>
      <c r="BH365" s="717" t="n">
        <v>33825.22283927436</v>
      </c>
      <c r="BI365" s="963" t="n">
        <v>2.60575435227883</v>
      </c>
      <c r="BJ365" s="721" t="n">
        <v>1298097.14448689</v>
      </c>
      <c r="BK365" s="961" t="n">
        <v>10.74790145530342</v>
      </c>
      <c r="BL365" s="721" t="n">
        <v>10779582.85551311</v>
      </c>
      <c r="BM365" s="962" t="n">
        <v>89.25209854469658</v>
      </c>
    </row>
    <row r="366" ht="15" customFormat="1" customHeight="1" s="18">
      <c r="A366" s="722" t="inlineStr">
        <is>
          <t>Mar-May 2021</t>
        </is>
      </c>
      <c r="B366" s="721" t="n">
        <v>32332184.33993112</v>
      </c>
      <c r="C366" s="961" t="n">
        <v>60.07834582641485</v>
      </c>
      <c r="D366" s="721" t="n">
        <v>1628452.573409306</v>
      </c>
      <c r="E366" s="961" t="n">
        <v>4.795117881813391</v>
      </c>
      <c r="F366" s="721" t="n">
        <v>33960636.91334043</v>
      </c>
      <c r="G366" s="961" t="n">
        <v>63.10426995942714</v>
      </c>
      <c r="H366" s="721" t="n">
        <v>19856065.08665957</v>
      </c>
      <c r="I366" s="962" t="n">
        <v>36.89573004057286</v>
      </c>
      <c r="J366" s="718" t="n">
        <v>31073279.78527014</v>
      </c>
      <c r="K366" s="961" t="n">
        <v>74.47047431599461</v>
      </c>
      <c r="L366" s="721" t="n">
        <v>1590971.351082971</v>
      </c>
      <c r="M366" s="961" t="n">
        <v>4.87068062403037</v>
      </c>
      <c r="N366" s="721" t="n">
        <v>32664251.13635311</v>
      </c>
      <c r="O366" s="961" t="n">
        <v>78.28340915766753</v>
      </c>
      <c r="P366" s="721" t="n">
        <v>9061385.863646882</v>
      </c>
      <c r="Q366" s="962" t="n">
        <v>21.71659084233247</v>
      </c>
      <c r="R366" s="718" t="n">
        <v>216605.4657173845</v>
      </c>
      <c r="S366" s="961" t="n">
        <v>14.55711242278974</v>
      </c>
      <c r="T366" s="721" t="n">
        <v>115686.7829208171</v>
      </c>
      <c r="U366" s="961" t="n">
        <v>34.81477024965947</v>
      </c>
      <c r="V366" s="721" t="n">
        <v>332292.2486382016</v>
      </c>
      <c r="W366" s="961" t="n">
        <v>22.33191856275339</v>
      </c>
      <c r="X366" s="721" t="n">
        <v>1155677.751361798</v>
      </c>
      <c r="Y366" s="962" t="n">
        <v>77.66808143724661</v>
      </c>
      <c r="Z366" s="718" t="n">
        <v>3294604.765372089</v>
      </c>
      <c r="AA366" s="961" t="n">
        <v>60.23170076467949</v>
      </c>
      <c r="AB366" s="721" t="n">
        <v>421689.5694342602</v>
      </c>
      <c r="AC366" s="961" t="n">
        <v>11.34704443307324</v>
      </c>
      <c r="AD366" s="721" t="n">
        <v>3716294.33480635</v>
      </c>
      <c r="AE366" s="961" t="n">
        <v>67.94099573951463</v>
      </c>
      <c r="AF366" s="721" t="n">
        <v>1753590.66519365</v>
      </c>
      <c r="AG366" s="962" t="n">
        <v>32.05900426048537</v>
      </c>
      <c r="AH366" s="718" t="n">
        <v>7467142.292634252</v>
      </c>
      <c r="AI366" s="961" t="n">
        <v>84.11894817421035</v>
      </c>
      <c r="AJ366" s="721" t="n">
        <v>310132.0687910676</v>
      </c>
      <c r="AK366" s="961" t="n">
        <v>3.987670414834517</v>
      </c>
      <c r="AL366" s="721" t="n">
        <v>7777274.361425321</v>
      </c>
      <c r="AM366" s="961" t="n">
        <v>87.6126519767387</v>
      </c>
      <c r="AN366" s="721" t="n">
        <v>1099610.638574679</v>
      </c>
      <c r="AO366" s="962" t="n">
        <v>12.3873480232613</v>
      </c>
      <c r="AP366" s="718" t="n">
        <v>10861116.35563305</v>
      </c>
      <c r="AQ366" s="961" t="n">
        <v>84.73160983054834</v>
      </c>
      <c r="AR366" s="721" t="n">
        <v>379022.2120716028</v>
      </c>
      <c r="AS366" s="961" t="n">
        <v>3.372042166460612</v>
      </c>
      <c r="AT366" s="721" t="n">
        <v>11240138.56770465</v>
      </c>
      <c r="AU366" s="961" t="n">
        <v>87.68850313127301</v>
      </c>
      <c r="AV366" s="721" t="n">
        <v>1578119.432295345</v>
      </c>
      <c r="AW366" s="962" t="n">
        <v>12.31149686872699</v>
      </c>
      <c r="AX366" s="718" t="n">
        <v>9233810.905913364</v>
      </c>
      <c r="AY366" s="961" t="n">
        <v>70.63463548494963</v>
      </c>
      <c r="AZ366" s="721" t="n">
        <v>364440.7178652229</v>
      </c>
      <c r="BA366" s="961" t="n">
        <v>3.796948987692321</v>
      </c>
      <c r="BB366" s="721" t="n">
        <v>9598251.623778589</v>
      </c>
      <c r="BC366" s="961" t="n">
        <v>73.42244839606286</v>
      </c>
      <c r="BD366" s="721" t="n">
        <v>3474387.37622141</v>
      </c>
      <c r="BE366" s="962" t="n">
        <v>26.57755160393714</v>
      </c>
      <c r="BF366" s="718" t="n">
        <v>1258904.554660976</v>
      </c>
      <c r="BG366" s="961" t="n">
        <v>10.41185829917361</v>
      </c>
      <c r="BH366" s="717" t="n">
        <v>37481.22232633509</v>
      </c>
      <c r="BI366" s="963" t="n">
        <v>2.891209005195832</v>
      </c>
      <c r="BJ366" s="721" t="n">
        <v>1296385.776987311</v>
      </c>
      <c r="BK366" s="961" t="n">
        <v>10.72184937379223</v>
      </c>
      <c r="BL366" s="721" t="n">
        <v>10794679.22301269</v>
      </c>
      <c r="BM366" s="962" t="n">
        <v>89.27815062620778</v>
      </c>
    </row>
    <row r="367" ht="15" customFormat="1" customHeight="1" s="18">
      <c r="A367" s="722" t="inlineStr">
        <is>
          <t>Apr-Jun 2021</t>
        </is>
      </c>
      <c r="B367" s="721" t="n">
        <v>32450387.4601851</v>
      </c>
      <c r="C367" s="961" t="n">
        <v>60.27021211292563</v>
      </c>
      <c r="D367" s="721" t="n">
        <v>1589386.179738875</v>
      </c>
      <c r="E367" s="961" t="n">
        <v>4.669203140278063</v>
      </c>
      <c r="F367" s="721" t="n">
        <v>34039773.63992397</v>
      </c>
      <c r="G367" s="961" t="n">
        <v>63.22218432896611</v>
      </c>
      <c r="H367" s="721" t="n">
        <v>19801728.36007603</v>
      </c>
      <c r="I367" s="962" t="n">
        <v>36.77781567103389</v>
      </c>
      <c r="J367" s="718" t="n">
        <v>31189066.85767498</v>
      </c>
      <c r="K367" s="961" t="n">
        <v>74.72743223967015</v>
      </c>
      <c r="L367" s="721" t="n">
        <v>1553275.658986183</v>
      </c>
      <c r="M367" s="961" t="n">
        <v>4.743935649062945</v>
      </c>
      <c r="N367" s="721" t="n">
        <v>32742342.51666116</v>
      </c>
      <c r="O367" s="961" t="n">
        <v>78.44900243239478</v>
      </c>
      <c r="P367" s="721" t="n">
        <v>8994762.483338837</v>
      </c>
      <c r="Q367" s="962" t="n">
        <v>21.55099756760522</v>
      </c>
      <c r="R367" s="718" t="n">
        <v>256397.7639841092</v>
      </c>
      <c r="S367" s="961" t="n">
        <v>17.20154251576157</v>
      </c>
      <c r="T367" s="721" t="n">
        <v>119842.7458840941</v>
      </c>
      <c r="U367" s="961" t="n">
        <v>31.85269601247215</v>
      </c>
      <c r="V367" s="721" t="n">
        <v>376240.5098682033</v>
      </c>
      <c r="W367" s="961" t="n">
        <v>25.24170658153953</v>
      </c>
      <c r="X367" s="721" t="n">
        <v>1114310.490131797</v>
      </c>
      <c r="Y367" s="962" t="n">
        <v>74.75829341846047</v>
      </c>
      <c r="Z367" s="718" t="n">
        <v>3319414.785645262</v>
      </c>
      <c r="AA367" s="961" t="n">
        <v>60.69889149486514</v>
      </c>
      <c r="AB367" s="721" t="n">
        <v>408684.4608798251</v>
      </c>
      <c r="AC367" s="961" t="n">
        <v>10.9622741739173</v>
      </c>
      <c r="AD367" s="721" t="n">
        <v>3728099.246525086</v>
      </c>
      <c r="AE367" s="961" t="n">
        <v>68.17210450031956</v>
      </c>
      <c r="AF367" s="721" t="n">
        <v>1740558.753474913</v>
      </c>
      <c r="AG367" s="962" t="n">
        <v>31.82789549968044</v>
      </c>
      <c r="AH367" s="718" t="n">
        <v>7467192.974769926</v>
      </c>
      <c r="AI367" s="961" t="n">
        <v>84.131811602453</v>
      </c>
      <c r="AJ367" s="721" t="n">
        <v>315576.4530577137</v>
      </c>
      <c r="AK367" s="961" t="n">
        <v>4.054809229338801</v>
      </c>
      <c r="AL367" s="721" t="n">
        <v>7782769.42782764</v>
      </c>
      <c r="AM367" s="961" t="n">
        <v>87.68736705475332</v>
      </c>
      <c r="AN367" s="721" t="n">
        <v>1092818.57217236</v>
      </c>
      <c r="AO367" s="962" t="n">
        <v>12.31263294524668</v>
      </c>
      <c r="AP367" s="718" t="n">
        <v>10871989.66182999</v>
      </c>
      <c r="AQ367" s="961" t="n">
        <v>84.83888681965138</v>
      </c>
      <c r="AR367" s="721" t="n">
        <v>365045.2534713809</v>
      </c>
      <c r="AS367" s="961" t="n">
        <v>3.24859054210379</v>
      </c>
      <c r="AT367" s="721" t="n">
        <v>11237034.91530137</v>
      </c>
      <c r="AU367" s="961" t="n">
        <v>87.6874944716657</v>
      </c>
      <c r="AV367" s="721" t="n">
        <v>1577831.084698634</v>
      </c>
      <c r="AW367" s="962" t="n">
        <v>12.3125055283343</v>
      </c>
      <c r="AX367" s="718" t="n">
        <v>9274071.671445698</v>
      </c>
      <c r="AY367" s="961" t="n">
        <v>70.86237074781839</v>
      </c>
      <c r="AZ367" s="721" t="n">
        <v>344126.745693169</v>
      </c>
      <c r="BA367" s="961" t="n">
        <v>3.577871143518545</v>
      </c>
      <c r="BB367" s="721" t="n">
        <v>9618198.417138867</v>
      </c>
      <c r="BC367" s="961" t="n">
        <v>73.49181312237232</v>
      </c>
      <c r="BD367" s="721" t="n">
        <v>3469243.582861134</v>
      </c>
      <c r="BE367" s="962" t="n">
        <v>26.50818687762768</v>
      </c>
      <c r="BF367" s="718" t="n">
        <v>1261320.602510119</v>
      </c>
      <c r="BG367" s="961" t="n">
        <v>10.42035057599415</v>
      </c>
      <c r="BH367" s="717" t="n">
        <v>36110.52075269212</v>
      </c>
      <c r="BI367" s="963" t="n">
        <v>2.783232196702706</v>
      </c>
      <c r="BJ367" s="721" t="n">
        <v>1297431.123262811</v>
      </c>
      <c r="BK367" s="961" t="n">
        <v>10.71867622371285</v>
      </c>
      <c r="BL367" s="721" t="n">
        <v>10806965.87673719</v>
      </c>
      <c r="BM367" s="962" t="n">
        <v>89.28132377628715</v>
      </c>
    </row>
    <row r="368" ht="15" customFormat="1" customHeight="1" s="18">
      <c r="A368" s="722" t="inlineStr">
        <is>
          <t>May-Jul 2021</t>
        </is>
      </c>
      <c r="B368" s="721" t="n">
        <v>32520878.73322234</v>
      </c>
      <c r="C368" s="961" t="n">
        <v>60.37293039542373</v>
      </c>
      <c r="D368" s="721" t="n">
        <v>1564292.598299079</v>
      </c>
      <c r="E368" s="961" t="n">
        <v>4.589364046565452</v>
      </c>
      <c r="F368" s="721" t="n">
        <v>34085171.33152142</v>
      </c>
      <c r="G368" s="961" t="n">
        <v>63.27693950692135</v>
      </c>
      <c r="H368" s="721" t="n">
        <v>19781484.66847859</v>
      </c>
      <c r="I368" s="962" t="n">
        <v>36.72306049307865</v>
      </c>
      <c r="J368" s="718" t="n">
        <v>31237992.65858652</v>
      </c>
      <c r="K368" s="961" t="n">
        <v>74.82402686486087</v>
      </c>
      <c r="L368" s="721" t="n">
        <v>1530489.81997469</v>
      </c>
      <c r="M368" s="961" t="n">
        <v>4.670615494556434</v>
      </c>
      <c r="N368" s="721" t="n">
        <v>32768482.47856122</v>
      </c>
      <c r="O368" s="961" t="n">
        <v>78.48999262193726</v>
      </c>
      <c r="P368" s="721" t="n">
        <v>8980129.521438787</v>
      </c>
      <c r="Q368" s="962" t="n">
        <v>21.51000737806274</v>
      </c>
      <c r="R368" s="718" t="n">
        <v>283401.4789236796</v>
      </c>
      <c r="S368" s="961" t="n">
        <v>18.97985352797602</v>
      </c>
      <c r="T368" s="721" t="n">
        <v>120814.8807292079</v>
      </c>
      <c r="U368" s="961" t="n">
        <v>29.88866676078009</v>
      </c>
      <c r="V368" s="721" t="n">
        <v>404216.3596528874</v>
      </c>
      <c r="W368" s="961" t="n">
        <v>27.07102069107251</v>
      </c>
      <c r="X368" s="721" t="n">
        <v>1088953.640347113</v>
      </c>
      <c r="Y368" s="962" t="n">
        <v>72.9289793089275</v>
      </c>
      <c r="Z368" s="718" t="n">
        <v>3345221.809377921</v>
      </c>
      <c r="AA368" s="961" t="n">
        <v>61.18651925158613</v>
      </c>
      <c r="AB368" s="721" t="n">
        <v>416900.2956809579</v>
      </c>
      <c r="AC368" s="961" t="n">
        <v>11.08151952644911</v>
      </c>
      <c r="AD368" s="721" t="n">
        <v>3762122.105058879</v>
      </c>
      <c r="AE368" s="961" t="n">
        <v>68.81192630117683</v>
      </c>
      <c r="AF368" s="721" t="n">
        <v>1705130.894941121</v>
      </c>
      <c r="AG368" s="962" t="n">
        <v>31.18807369882317</v>
      </c>
      <c r="AH368" s="718" t="n">
        <v>7453847.040624004</v>
      </c>
      <c r="AI368" s="961" t="n">
        <v>83.99175976628766</v>
      </c>
      <c r="AJ368" s="721" t="n">
        <v>312459.88947341</v>
      </c>
      <c r="AK368" s="961" t="n">
        <v>4.023275055773397</v>
      </c>
      <c r="AL368" s="721" t="n">
        <v>7766306.930097414</v>
      </c>
      <c r="AM368" s="961" t="n">
        <v>87.51263372978859</v>
      </c>
      <c r="AN368" s="721" t="n">
        <v>1108191.069902588</v>
      </c>
      <c r="AO368" s="962" t="n">
        <v>12.48736627021141</v>
      </c>
      <c r="AP368" s="718" t="n">
        <v>10872469.74012039</v>
      </c>
      <c r="AQ368" s="961" t="n">
        <v>84.86426160760863</v>
      </c>
      <c r="AR368" s="721" t="n">
        <v>349538.4149952648</v>
      </c>
      <c r="AS368" s="961" t="n">
        <v>3.114758162387581</v>
      </c>
      <c r="AT368" s="721" t="n">
        <v>11222008.15511565</v>
      </c>
      <c r="AU368" s="961" t="n">
        <v>87.59255795619323</v>
      </c>
      <c r="AV368" s="721" t="n">
        <v>1589591.844884349</v>
      </c>
      <c r="AW368" s="962" t="n">
        <v>12.40744204380677</v>
      </c>
      <c r="AX368" s="718" t="n">
        <v>9283052.589540536</v>
      </c>
      <c r="AY368" s="961" t="n">
        <v>70.85168763932822</v>
      </c>
      <c r="AZ368" s="721" t="n">
        <v>330776.3390958499</v>
      </c>
      <c r="BA368" s="961" t="n">
        <v>3.440630591112118</v>
      </c>
      <c r="BB368" s="721" t="n">
        <v>9613828.928636387</v>
      </c>
      <c r="BC368" s="961" t="n">
        <v>73.37629488786474</v>
      </c>
      <c r="BD368" s="721" t="n">
        <v>3488262.071363615</v>
      </c>
      <c r="BE368" s="962" t="n">
        <v>26.62370511213526</v>
      </c>
      <c r="BF368" s="718" t="n">
        <v>1282886.074635814</v>
      </c>
      <c r="BG368" s="961" t="n">
        <v>10.58657712940978</v>
      </c>
      <c r="BH368" s="717" t="n">
        <v>33802.77832438831</v>
      </c>
      <c r="BI368" s="963" t="n">
        <v>2.567256360406813</v>
      </c>
      <c r="BJ368" s="721" t="n">
        <v>1316688.852960202</v>
      </c>
      <c r="BK368" s="961" t="n">
        <v>10.86552295865737</v>
      </c>
      <c r="BL368" s="721" t="n">
        <v>10801355.1470398</v>
      </c>
      <c r="BM368" s="962" t="n">
        <v>89.13447704134262</v>
      </c>
    </row>
    <row r="369" ht="15" customFormat="1" customHeight="1" s="18">
      <c r="A369" s="722" t="inlineStr">
        <is>
          <t>Jun-Aug 2021</t>
        </is>
      </c>
      <c r="B369" s="721" t="n">
        <v>32613107.55514754</v>
      </c>
      <c r="C369" s="961" t="n">
        <v>60.49787540270113</v>
      </c>
      <c r="D369" s="721" t="n">
        <v>1545224.692151632</v>
      </c>
      <c r="E369" s="961" t="n">
        <v>4.523712343344308</v>
      </c>
      <c r="F369" s="721" t="n">
        <v>34158332.24729918</v>
      </c>
      <c r="G369" s="961" t="n">
        <v>63.36429378178049</v>
      </c>
      <c r="H369" s="721" t="n">
        <v>19749523.75270083</v>
      </c>
      <c r="I369" s="962" t="n">
        <v>36.63570621821951</v>
      </c>
      <c r="J369" s="718" t="n">
        <v>31303863.81739207</v>
      </c>
      <c r="K369" s="961" t="n">
        <v>74.93524184133635</v>
      </c>
      <c r="L369" s="721" t="n">
        <v>1511499.646840849</v>
      </c>
      <c r="M369" s="961" t="n">
        <v>4.606073153778433</v>
      </c>
      <c r="N369" s="721" t="n">
        <v>32815363.46423292</v>
      </c>
      <c r="O369" s="961" t="n">
        <v>78.5534722374252</v>
      </c>
      <c r="P369" s="721" t="n">
        <v>8959191.535767084</v>
      </c>
      <c r="Q369" s="962" t="n">
        <v>21.4465277625748</v>
      </c>
      <c r="R369" s="718" t="n">
        <v>331508.7297242571</v>
      </c>
      <c r="S369" s="961" t="n">
        <v>22.17885856645101</v>
      </c>
      <c r="T369" s="721" t="n">
        <v>110026.0973978724</v>
      </c>
      <c r="U369" s="961" t="n">
        <v>24.91900766130028</v>
      </c>
      <c r="V369" s="721" t="n">
        <v>441534.8271221295</v>
      </c>
      <c r="W369" s="961" t="n">
        <v>29.53991133521438</v>
      </c>
      <c r="X369" s="721" t="n">
        <v>1053171.172877871</v>
      </c>
      <c r="Y369" s="962" t="n">
        <v>70.46008866478562</v>
      </c>
      <c r="Z369" s="718" t="n">
        <v>3350540.460518784</v>
      </c>
      <c r="AA369" s="961" t="n">
        <v>61.22641880336067</v>
      </c>
      <c r="AB369" s="721" t="n">
        <v>411002.6000603277</v>
      </c>
      <c r="AC369" s="961" t="n">
        <v>10.92643613116186</v>
      </c>
      <c r="AD369" s="721" t="n">
        <v>3761543.060579112</v>
      </c>
      <c r="AE369" s="961" t="n">
        <v>68.73691378680803</v>
      </c>
      <c r="AF369" s="721" t="n">
        <v>1710833.939420888</v>
      </c>
      <c r="AG369" s="962" t="n">
        <v>31.26308621319197</v>
      </c>
      <c r="AH369" s="718" t="n">
        <v>7416097.897719597</v>
      </c>
      <c r="AI369" s="961" t="n">
        <v>83.51100467862199</v>
      </c>
      <c r="AJ369" s="721" t="n">
        <v>322092.6078905372</v>
      </c>
      <c r="AK369" s="961" t="n">
        <v>4.162376303052016</v>
      </c>
      <c r="AL369" s="721" t="n">
        <v>7738190.505610134</v>
      </c>
      <c r="AM369" s="961" t="n">
        <v>87.13801684262904</v>
      </c>
      <c r="AN369" s="721" t="n">
        <v>1142193.494389865</v>
      </c>
      <c r="AO369" s="962" t="n">
        <v>12.86198315737096</v>
      </c>
      <c r="AP369" s="718" t="n">
        <v>10919619.00601043</v>
      </c>
      <c r="AQ369" s="961" t="n">
        <v>85.198977810747</v>
      </c>
      <c r="AR369" s="721" t="n">
        <v>341208.1776241624</v>
      </c>
      <c r="AS369" s="961" t="n">
        <v>3.030045413715627</v>
      </c>
      <c r="AT369" s="721" t="n">
        <v>11260827.18363459</v>
      </c>
      <c r="AU369" s="961" t="n">
        <v>87.86121244899266</v>
      </c>
      <c r="AV369" s="721" t="n">
        <v>1555780.816365412</v>
      </c>
      <c r="AW369" s="962" t="n">
        <v>12.13878755100734</v>
      </c>
      <c r="AX369" s="718" t="n">
        <v>9286097.723419003</v>
      </c>
      <c r="AY369" s="961" t="n">
        <v>70.82957850070328</v>
      </c>
      <c r="AZ369" s="721" t="n">
        <v>327170.1638679493</v>
      </c>
      <c r="BA369" s="961" t="n">
        <v>3.40331890990591</v>
      </c>
      <c r="BB369" s="721" t="n">
        <v>9613267.887286954</v>
      </c>
      <c r="BC369" s="961" t="n">
        <v>73.32506427901156</v>
      </c>
      <c r="BD369" s="721" t="n">
        <v>3497212.112713048</v>
      </c>
      <c r="BE369" s="962" t="n">
        <v>26.67493572098844</v>
      </c>
      <c r="BF369" s="718" t="n">
        <v>1309243.737755472</v>
      </c>
      <c r="BG369" s="961" t="n">
        <v>10.79049912101803</v>
      </c>
      <c r="BH369" s="717" t="n">
        <v>33725.04531078352</v>
      </c>
      <c r="BI369" s="963" t="n">
        <v>2.511230769920263</v>
      </c>
      <c r="BJ369" s="721" t="n">
        <v>1342968.783066256</v>
      </c>
      <c r="BK369" s="961" t="n">
        <v>11.06845353186454</v>
      </c>
      <c r="BL369" s="721" t="n">
        <v>10790332.21693374</v>
      </c>
      <c r="BM369" s="962" t="n">
        <v>88.93154646813545</v>
      </c>
    </row>
    <row r="370" ht="15" customFormat="1" customHeight="1" s="18">
      <c r="A370" s="722" t="inlineStr">
        <is>
          <t>Jul-Sep 2021</t>
        </is>
      </c>
      <c r="B370" s="721" t="n">
        <v>32724367.77078179</v>
      </c>
      <c r="C370" s="961" t="n">
        <v>60.65758011372704</v>
      </c>
      <c r="D370" s="721" t="n">
        <v>1496782.680685186</v>
      </c>
      <c r="E370" s="961" t="n">
        <v>4.373852605592408</v>
      </c>
      <c r="F370" s="721" t="n">
        <v>34221150.45146698</v>
      </c>
      <c r="G370" s="961" t="n">
        <v>63.43200240363799</v>
      </c>
      <c r="H370" s="721" t="n">
        <v>19728195.54853302</v>
      </c>
      <c r="I370" s="962" t="n">
        <v>36.56799759636201</v>
      </c>
      <c r="J370" s="718" t="n">
        <v>31369639.54316503</v>
      </c>
      <c r="K370" s="961" t="n">
        <v>75.04603121707957</v>
      </c>
      <c r="L370" s="721" t="n">
        <v>1465145.429809889</v>
      </c>
      <c r="M370" s="961" t="n">
        <v>4.462174584105837</v>
      </c>
      <c r="N370" s="721" t="n">
        <v>32834784.97297492</v>
      </c>
      <c r="O370" s="961" t="n">
        <v>78.55111929792213</v>
      </c>
      <c r="P370" s="721" t="n">
        <v>8965746.027025079</v>
      </c>
      <c r="Q370" s="962" t="n">
        <v>21.44888070207787</v>
      </c>
      <c r="R370" s="718" t="n">
        <v>340663.9320221569</v>
      </c>
      <c r="S370" s="961" t="n">
        <v>22.76696589352973</v>
      </c>
      <c r="T370" s="721" t="n">
        <v>104465.8694084344</v>
      </c>
      <c r="U370" s="961" t="n">
        <v>23.46863073932463</v>
      </c>
      <c r="V370" s="721" t="n">
        <v>445129.8014305913</v>
      </c>
      <c r="W370" s="961" t="n">
        <v>29.7485411713759</v>
      </c>
      <c r="X370" s="721" t="n">
        <v>1051178.198569409</v>
      </c>
      <c r="Y370" s="962" t="n">
        <v>70.2514588286241</v>
      </c>
      <c r="Z370" s="718" t="n">
        <v>3369919.314510957</v>
      </c>
      <c r="AA370" s="961" t="n">
        <v>61.52340555193489</v>
      </c>
      <c r="AB370" s="721" t="n">
        <v>398671.9930843387</v>
      </c>
      <c r="AC370" s="961" t="n">
        <v>10.5788067886493</v>
      </c>
      <c r="AD370" s="721" t="n">
        <v>3768591.307595296</v>
      </c>
      <c r="AE370" s="961" t="n">
        <v>68.8018168204508</v>
      </c>
      <c r="AF370" s="721" t="n">
        <v>1708867.692404705</v>
      </c>
      <c r="AG370" s="962" t="n">
        <v>31.1981831795492</v>
      </c>
      <c r="AH370" s="718" t="n">
        <v>7453096.585690388</v>
      </c>
      <c r="AI370" s="961" t="n">
        <v>83.87182087032444</v>
      </c>
      <c r="AJ370" s="721" t="n">
        <v>303327.2996785804</v>
      </c>
      <c r="AK370" s="961" t="n">
        <v>3.910659140879989</v>
      </c>
      <c r="AL370" s="721" t="n">
        <v>7756423.885368969</v>
      </c>
      <c r="AM370" s="961" t="n">
        <v>87.2852494568486</v>
      </c>
      <c r="AN370" s="721" t="n">
        <v>1129870.11463103</v>
      </c>
      <c r="AO370" s="962" t="n">
        <v>12.7147505431514</v>
      </c>
      <c r="AP370" s="718" t="n">
        <v>10942931.2344637</v>
      </c>
      <c r="AQ370" s="961" t="n">
        <v>85.34747970626256</v>
      </c>
      <c r="AR370" s="721" t="n">
        <v>323656.3577477447</v>
      </c>
      <c r="AS370" s="961" t="n">
        <v>2.872709727757208</v>
      </c>
      <c r="AT370" s="721" t="n">
        <v>11266587.59221144</v>
      </c>
      <c r="AU370" s="961" t="n">
        <v>87.87178090425252</v>
      </c>
      <c r="AV370" s="721" t="n">
        <v>1555034.40778856</v>
      </c>
      <c r="AW370" s="962" t="n">
        <v>12.12821909574748</v>
      </c>
      <c r="AX370" s="718" t="n">
        <v>9263028.476477832</v>
      </c>
      <c r="AY370" s="961" t="n">
        <v>70.60855096787334</v>
      </c>
      <c r="AZ370" s="721" t="n">
        <v>335023.9098907911</v>
      </c>
      <c r="BA370" s="961" t="n">
        <v>3.490540543064755</v>
      </c>
      <c r="BB370" s="721" t="n">
        <v>9598052.386368625</v>
      </c>
      <c r="BC370" s="961" t="n">
        <v>73.16231109902809</v>
      </c>
      <c r="BD370" s="721" t="n">
        <v>3520795.613631377</v>
      </c>
      <c r="BE370" s="962" t="n">
        <v>26.83768890097191</v>
      </c>
      <c r="BF370" s="718" t="n">
        <v>1354728.22761676</v>
      </c>
      <c r="BG370" s="961" t="n">
        <v>11.15111414254609</v>
      </c>
      <c r="BH370" s="717" t="n">
        <v>31637.2508752971</v>
      </c>
      <c r="BI370" s="963" t="n">
        <v>2.282028178435947</v>
      </c>
      <c r="BJ370" s="721" t="n">
        <v>1386365.478492057</v>
      </c>
      <c r="BK370" s="961" t="n">
        <v>11.41152843707026</v>
      </c>
      <c r="BL370" s="721" t="n">
        <v>10762449.52150794</v>
      </c>
      <c r="BM370" s="962" t="n">
        <v>88.58847156292974</v>
      </c>
    </row>
    <row r="371" ht="15" customFormat="1" customHeight="1" s="18">
      <c r="A371" s="722" t="inlineStr">
        <is>
          <t>Aug-Oct 2021</t>
        </is>
      </c>
      <c r="B371" s="721" t="n">
        <v>32694695.96616839</v>
      </c>
      <c r="C371" s="961" t="n">
        <v>60.55604013299447</v>
      </c>
      <c r="D371" s="721" t="n">
        <v>1472735.684434109</v>
      </c>
      <c r="E371" s="961" t="n">
        <v>4.310349397913083</v>
      </c>
      <c r="F371" s="721" t="n">
        <v>34167431.6506025</v>
      </c>
      <c r="G371" s="961" t="n">
        <v>63.28379271109365</v>
      </c>
      <c r="H371" s="721" t="n">
        <v>19823377.34939751</v>
      </c>
      <c r="I371" s="962" t="n">
        <v>36.71620728890635</v>
      </c>
      <c r="J371" s="718" t="n">
        <v>31364503.20126262</v>
      </c>
      <c r="K371" s="961" t="n">
        <v>74.98659400943762</v>
      </c>
      <c r="L371" s="721" t="n">
        <v>1439435.106115977</v>
      </c>
      <c r="M371" s="961" t="n">
        <v>4.387994796930236</v>
      </c>
      <c r="N371" s="721" t="n">
        <v>32803938.3073786</v>
      </c>
      <c r="O371" s="961" t="n">
        <v>78.4280110538149</v>
      </c>
      <c r="P371" s="721" t="n">
        <v>9022875.692621408</v>
      </c>
      <c r="Q371" s="962" t="n">
        <v>21.5719889461851</v>
      </c>
      <c r="R371" s="718" t="n">
        <v>336733.127029718</v>
      </c>
      <c r="S371" s="961" t="n">
        <v>22.48033261408585</v>
      </c>
      <c r="T371" s="721" t="n">
        <v>101016.7877309772</v>
      </c>
      <c r="U371" s="961" t="n">
        <v>23.07636948055149</v>
      </c>
      <c r="V371" s="721" t="n">
        <v>437749.9147606953</v>
      </c>
      <c r="W371" s="961" t="n">
        <v>29.22422207880863</v>
      </c>
      <c r="X371" s="721" t="n">
        <v>1060151.085239305</v>
      </c>
      <c r="Y371" s="962" t="n">
        <v>70.77577792119136</v>
      </c>
      <c r="Z371" s="718" t="n">
        <v>3380156.971839787</v>
      </c>
      <c r="AA371" s="961" t="n">
        <v>61.6524678964204</v>
      </c>
      <c r="AB371" s="721" t="n">
        <v>386785.6580739795</v>
      </c>
      <c r="AC371" s="961" t="n">
        <v>10.26789351668024</v>
      </c>
      <c r="AD371" s="721" t="n">
        <v>3766942.629913766</v>
      </c>
      <c r="AE371" s="961" t="n">
        <v>68.70725575564296</v>
      </c>
      <c r="AF371" s="721" t="n">
        <v>1715655.370086235</v>
      </c>
      <c r="AG371" s="962" t="n">
        <v>31.29274424435704</v>
      </c>
      <c r="AH371" s="718" t="n">
        <v>7449443.996263362</v>
      </c>
      <c r="AI371" s="961" t="n">
        <v>83.77469959483039</v>
      </c>
      <c r="AJ371" s="721" t="n">
        <v>297854.4108243013</v>
      </c>
      <c r="AK371" s="961" t="n">
        <v>3.844622927546038</v>
      </c>
      <c r="AL371" s="721" t="n">
        <v>7747298.407087663</v>
      </c>
      <c r="AM371" s="961" t="n">
        <v>87.1243004244114</v>
      </c>
      <c r="AN371" s="721" t="n">
        <v>1144937.592912338</v>
      </c>
      <c r="AO371" s="962" t="n">
        <v>12.8756995755886</v>
      </c>
      <c r="AP371" s="718" t="n">
        <v>10938005.58710307</v>
      </c>
      <c r="AQ371" s="961" t="n">
        <v>85.27600109478077</v>
      </c>
      <c r="AR371" s="721" t="n">
        <v>317246.0174298616</v>
      </c>
      <c r="AS371" s="961" t="n">
        <v>2.81864882791331</v>
      </c>
      <c r="AT371" s="721" t="n">
        <v>11255251.60453293</v>
      </c>
      <c r="AU371" s="961" t="n">
        <v>87.74934703652742</v>
      </c>
      <c r="AV371" s="721" t="n">
        <v>1571341.395467067</v>
      </c>
      <c r="AW371" s="962" t="n">
        <v>12.25065296347258</v>
      </c>
      <c r="AX371" s="718" t="n">
        <v>9260163.519026682</v>
      </c>
      <c r="AY371" s="961" t="n">
        <v>70.54026581347473</v>
      </c>
      <c r="AZ371" s="721" t="n">
        <v>336532.2320568576</v>
      </c>
      <c r="BA371" s="961" t="n">
        <v>3.506751081682053</v>
      </c>
      <c r="BB371" s="721" t="n">
        <v>9596695.75108354</v>
      </c>
      <c r="BC371" s="961" t="n">
        <v>73.10383535037508</v>
      </c>
      <c r="BD371" s="721" t="n">
        <v>3530790.248916462</v>
      </c>
      <c r="BE371" s="962" t="n">
        <v>26.89616464962492</v>
      </c>
      <c r="BF371" s="718" t="n">
        <v>1330192.764905769</v>
      </c>
      <c r="BG371" s="961" t="n">
        <v>10.93549253272275</v>
      </c>
      <c r="BH371" s="717" t="n">
        <v>33300.57831813165</v>
      </c>
      <c r="BI371" s="963" t="n">
        <v>2.442298562264658</v>
      </c>
      <c r="BJ371" s="721" t="n">
        <v>1363493.343223901</v>
      </c>
      <c r="BK371" s="961" t="n">
        <v>11.20925603162366</v>
      </c>
      <c r="BL371" s="721" t="n">
        <v>10800501.6567761</v>
      </c>
      <c r="BM371" s="962" t="n">
        <v>88.79074396837635</v>
      </c>
    </row>
    <row r="372" ht="15" customFormat="1" customHeight="1" s="18">
      <c r="A372" s="722" t="inlineStr">
        <is>
          <t>Sep-Nov 2021</t>
        </is>
      </c>
      <c r="B372" s="721" t="n">
        <v>32694949.71345796</v>
      </c>
      <c r="C372" s="961" t="n">
        <v>60.51008425555532</v>
      </c>
      <c r="D372" s="721" t="n">
        <v>1435163.244627255</v>
      </c>
      <c r="E372" s="961" t="n">
        <v>4.204976544876256</v>
      </c>
      <c r="F372" s="721" t="n">
        <v>34130112.95808522</v>
      </c>
      <c r="G372" s="961" t="n">
        <v>63.16620850758699</v>
      </c>
      <c r="H372" s="721" t="n">
        <v>19902120.04191478</v>
      </c>
      <c r="I372" s="962" t="n">
        <v>36.83379149241301</v>
      </c>
      <c r="J372" s="718" t="n">
        <v>31386044.35128206</v>
      </c>
      <c r="K372" s="961" t="n">
        <v>74.99131088162873</v>
      </c>
      <c r="L372" s="721" t="n">
        <v>1404986.823064611</v>
      </c>
      <c r="M372" s="961" t="n">
        <v>4.284668010574096</v>
      </c>
      <c r="N372" s="721" t="n">
        <v>32791031.17434667</v>
      </c>
      <c r="O372" s="961" t="n">
        <v>78.34827432862411</v>
      </c>
      <c r="P372" s="721" t="n">
        <v>9061876.825653333</v>
      </c>
      <c r="Q372" s="962" t="n">
        <v>21.65172567137589</v>
      </c>
      <c r="R372" s="718" t="n">
        <v>341562.2620132786</v>
      </c>
      <c r="S372" s="961" t="n">
        <v>22.77845584307795</v>
      </c>
      <c r="T372" s="721" t="n">
        <v>93992.60422271557</v>
      </c>
      <c r="U372" s="961" t="n">
        <v>21.57996879589174</v>
      </c>
      <c r="V372" s="721" t="n">
        <v>435554.8662359942</v>
      </c>
      <c r="W372" s="961" t="n">
        <v>29.04673141966901</v>
      </c>
      <c r="X372" s="721" t="n">
        <v>1063942.133764006</v>
      </c>
      <c r="Y372" s="962" t="n">
        <v>70.95326858033098</v>
      </c>
      <c r="Z372" s="718" t="n">
        <v>3393400.245653857</v>
      </c>
      <c r="AA372" s="961" t="n">
        <v>61.83710615436893</v>
      </c>
      <c r="AB372" s="721" t="n">
        <v>372947.3046590136</v>
      </c>
      <c r="AC372" s="961" t="n">
        <v>9.902094792819447</v>
      </c>
      <c r="AD372" s="721" t="n">
        <v>3766347.550312871</v>
      </c>
      <c r="AE372" s="961" t="n">
        <v>68.63323404930915</v>
      </c>
      <c r="AF372" s="721" t="n">
        <v>1721296.449687129</v>
      </c>
      <c r="AG372" s="962" t="n">
        <v>31.36676595069085</v>
      </c>
      <c r="AH372" s="718" t="n">
        <v>7454833.0839621</v>
      </c>
      <c r="AI372" s="961" t="n">
        <v>83.77890643728713</v>
      </c>
      <c r="AJ372" s="721" t="n">
        <v>286806.1003036863</v>
      </c>
      <c r="AK372" s="961" t="n">
        <v>3.704720582775221</v>
      </c>
      <c r="AL372" s="721" t="n">
        <v>7741639.184265786</v>
      </c>
      <c r="AM372" s="961" t="n">
        <v>87.00209080269953</v>
      </c>
      <c r="AN372" s="721" t="n">
        <v>1156582.815734215</v>
      </c>
      <c r="AO372" s="962" t="n">
        <v>12.99790919730047</v>
      </c>
      <c r="AP372" s="718" t="n">
        <v>10934810.88134661</v>
      </c>
      <c r="AQ372" s="961" t="n">
        <v>85.21790155020248</v>
      </c>
      <c r="AR372" s="721" t="n">
        <v>320107.0819047119</v>
      </c>
      <c r="AS372" s="961" t="n">
        <v>2.844152955622604</v>
      </c>
      <c r="AT372" s="721" t="n">
        <v>11254917.96325132</v>
      </c>
      <c r="AU372" s="961" t="n">
        <v>87.71258153024792</v>
      </c>
      <c r="AV372" s="721" t="n">
        <v>1576671.036748677</v>
      </c>
      <c r="AW372" s="962" t="n">
        <v>12.28741846975208</v>
      </c>
      <c r="AX372" s="718" t="n">
        <v>9261437.87830621</v>
      </c>
      <c r="AY372" s="961" t="n">
        <v>70.50448310200042</v>
      </c>
      <c r="AZ372" s="721" t="n">
        <v>331133.7319744839</v>
      </c>
      <c r="BA372" s="961" t="n">
        <v>3.451980818361536</v>
      </c>
      <c r="BB372" s="721" t="n">
        <v>9592571.610280696</v>
      </c>
      <c r="BC372" s="961" t="n">
        <v>73.02530253816849</v>
      </c>
      <c r="BD372" s="721" t="n">
        <v>3543384.389719306</v>
      </c>
      <c r="BE372" s="962" t="n">
        <v>26.97469746183151</v>
      </c>
      <c r="BF372" s="718" t="n">
        <v>1308905.362175909</v>
      </c>
      <c r="BG372" s="961" t="n">
        <v>10.74694502508069</v>
      </c>
      <c r="BH372" s="717" t="n">
        <v>30176.42156264414</v>
      </c>
      <c r="BI372" s="963" t="n">
        <v>2.253515948696968</v>
      </c>
      <c r="BJ372" s="721" t="n">
        <v>1339081.783738553</v>
      </c>
      <c r="BK372" s="961" t="n">
        <v>10.99471262765837</v>
      </c>
      <c r="BL372" s="721" t="n">
        <v>10840243.21626145</v>
      </c>
      <c r="BM372" s="962" t="n">
        <v>89.00528737234163</v>
      </c>
    </row>
    <row r="373" ht="15" customFormat="1" customHeight="1" s="18">
      <c r="A373" s="722" t="inlineStr">
        <is>
          <t>Oct-Dec 2021</t>
        </is>
      </c>
      <c r="B373" s="721" t="n">
        <v>32731738.82044549</v>
      </c>
      <c r="C373" s="961" t="n">
        <v>60.53214754901838</v>
      </c>
      <c r="D373" s="721" t="n">
        <v>1425527.534582447</v>
      </c>
      <c r="E373" s="961" t="n">
        <v>4.173423949579649</v>
      </c>
      <c r="F373" s="721" t="n">
        <v>34157266.35502793</v>
      </c>
      <c r="G373" s="961" t="n">
        <v>63.16843410659755</v>
      </c>
      <c r="H373" s="721" t="n">
        <v>19916048.64497207</v>
      </c>
      <c r="I373" s="962" t="n">
        <v>36.83156589340245</v>
      </c>
      <c r="J373" s="718" t="n">
        <v>31433214.79188646</v>
      </c>
      <c r="K373" s="961" t="n">
        <v>75.05785834596099</v>
      </c>
      <c r="L373" s="721" t="n">
        <v>1395014.434220754</v>
      </c>
      <c r="M373" s="961" t="n">
        <v>4.24943552274012</v>
      </c>
      <c r="N373" s="721" t="n">
        <v>32828229.22610721</v>
      </c>
      <c r="O373" s="961" t="n">
        <v>78.38894606599079</v>
      </c>
      <c r="P373" s="721" t="n">
        <v>9050416.773892794</v>
      </c>
      <c r="Q373" s="962" t="n">
        <v>21.61105393400921</v>
      </c>
      <c r="R373" s="718" t="n">
        <v>361509.3410445845</v>
      </c>
      <c r="S373" s="961" t="n">
        <v>24.08339508102434</v>
      </c>
      <c r="T373" s="721" t="n">
        <v>94667.57434483891</v>
      </c>
      <c r="U373" s="961" t="n">
        <v>20.75238162019318</v>
      </c>
      <c r="V373" s="721" t="n">
        <v>456176.9153894235</v>
      </c>
      <c r="W373" s="961" t="n">
        <v>30.39005533970856</v>
      </c>
      <c r="X373" s="721" t="n">
        <v>1044896.084610577</v>
      </c>
      <c r="Y373" s="962" t="n">
        <v>69.60994466029143</v>
      </c>
      <c r="Z373" s="718" t="n">
        <v>3404304.970304323</v>
      </c>
      <c r="AA373" s="961" t="n">
        <v>61.97935985106484</v>
      </c>
      <c r="AB373" s="721" t="n">
        <v>380981.530910116</v>
      </c>
      <c r="AC373" s="961" t="n">
        <v>10.06480039986102</v>
      </c>
      <c r="AD373" s="721" t="n">
        <v>3785286.50121444</v>
      </c>
      <c r="AE373" s="961" t="n">
        <v>68.9155749101924</v>
      </c>
      <c r="AF373" s="721" t="n">
        <v>1707356.498785561</v>
      </c>
      <c r="AG373" s="962" t="n">
        <v>31.0844250898076</v>
      </c>
      <c r="AH373" s="718" t="n">
        <v>7453051.839491306</v>
      </c>
      <c r="AI373" s="961" t="n">
        <v>83.70383043147442</v>
      </c>
      <c r="AJ373" s="721" t="n">
        <v>285851.838564011</v>
      </c>
      <c r="AK373" s="961" t="n">
        <v>3.693699397946787</v>
      </c>
      <c r="AL373" s="721" t="n">
        <v>7738903.678055318</v>
      </c>
      <c r="AM373" s="961" t="n">
        <v>86.91417893554714</v>
      </c>
      <c r="AN373" s="721" t="n">
        <v>1165171.321944683</v>
      </c>
      <c r="AO373" s="962" t="n">
        <v>13.08582106445286</v>
      </c>
      <c r="AP373" s="718" t="n">
        <v>10936002.89932778</v>
      </c>
      <c r="AQ373" s="961" t="n">
        <v>85.19370226856046</v>
      </c>
      <c r="AR373" s="721" t="n">
        <v>320642.8029605971</v>
      </c>
      <c r="AS373" s="961" t="n">
        <v>2.848475571150056</v>
      </c>
      <c r="AT373" s="721" t="n">
        <v>11256645.70228838</v>
      </c>
      <c r="AU373" s="961" t="n">
        <v>87.69157537095886</v>
      </c>
      <c r="AV373" s="721" t="n">
        <v>1579987.297711622</v>
      </c>
      <c r="AW373" s="962" t="n">
        <v>12.30842462904114</v>
      </c>
      <c r="AX373" s="718" t="n">
        <v>9278345.74171846</v>
      </c>
      <c r="AY373" s="961" t="n">
        <v>70.58877841319524</v>
      </c>
      <c r="AZ373" s="721" t="n">
        <v>312870.6874411902</v>
      </c>
      <c r="BA373" s="961" t="n">
        <v>3.262054294698081</v>
      </c>
      <c r="BB373" s="721" t="n">
        <v>9591216.429159649</v>
      </c>
      <c r="BC373" s="961" t="n">
        <v>72.9690690644121</v>
      </c>
      <c r="BD373" s="721" t="n">
        <v>3553005.570840351</v>
      </c>
      <c r="BE373" s="962" t="n">
        <v>27.0309309355879</v>
      </c>
      <c r="BF373" s="718" t="n">
        <v>1298524.028559028</v>
      </c>
      <c r="BG373" s="961" t="n">
        <v>10.64829253306529</v>
      </c>
      <c r="BH373" s="717" t="n">
        <v>30513.1003616938</v>
      </c>
      <c r="BI373" s="963" t="n">
        <v>2.295880205128109</v>
      </c>
      <c r="BJ373" s="721" t="n">
        <v>1329037.128920722</v>
      </c>
      <c r="BK373" s="961" t="n">
        <v>10.89850924958047</v>
      </c>
      <c r="BL373" s="721" t="n">
        <v>10865631.87107928</v>
      </c>
      <c r="BM373" s="962" t="n">
        <v>89.10149075041953</v>
      </c>
    </row>
    <row r="374" ht="15" customFormat="1" customHeight="1" s="18">
      <c r="A374" s="722" t="inlineStr">
        <is>
          <t>Nov-Jan 2022</t>
        </is>
      </c>
      <c r="B374" s="721" t="n">
        <v>32735100.24216376</v>
      </c>
      <c r="C374" s="961" t="n">
        <v>60.49183386242431</v>
      </c>
      <c r="D374" s="721" t="n">
        <v>1402224.492992952</v>
      </c>
      <c r="E374" s="961" t="n">
        <v>4.107599244731837</v>
      </c>
      <c r="F374" s="721" t="n">
        <v>34137324.73515671</v>
      </c>
      <c r="G374" s="961" t="n">
        <v>63.08303200877052</v>
      </c>
      <c r="H374" s="721" t="n">
        <v>19977583.26484328</v>
      </c>
      <c r="I374" s="962" t="n">
        <v>36.91696799122948</v>
      </c>
      <c r="J374" s="718" t="n">
        <v>31444916.09473031</v>
      </c>
      <c r="K374" s="961" t="n">
        <v>75.03885014624159</v>
      </c>
      <c r="L374" s="721" t="n">
        <v>1372442.826852927</v>
      </c>
      <c r="M374" s="961" t="n">
        <v>4.182063614967817</v>
      </c>
      <c r="N374" s="721" t="n">
        <v>32817358.92158324</v>
      </c>
      <c r="O374" s="961" t="n">
        <v>78.31399107230561</v>
      </c>
      <c r="P374" s="721" t="n">
        <v>9087489.078416755</v>
      </c>
      <c r="Q374" s="962" t="n">
        <v>21.68600892769439</v>
      </c>
      <c r="R374" s="718" t="n">
        <v>361675.3018059907</v>
      </c>
      <c r="S374" s="961" t="n">
        <v>24.06881220958338</v>
      </c>
      <c r="T374" s="721" t="n">
        <v>99116.7415273978</v>
      </c>
      <c r="U374" s="961" t="n">
        <v>21.51008094896414</v>
      </c>
      <c r="V374" s="721" t="n">
        <v>460792.0433333885</v>
      </c>
      <c r="W374" s="961" t="n">
        <v>30.66484524456358</v>
      </c>
      <c r="X374" s="721" t="n">
        <v>1041879.956666611</v>
      </c>
      <c r="Y374" s="962" t="n">
        <v>69.33515475543642</v>
      </c>
      <c r="Z374" s="718" t="n">
        <v>3391368.53410442</v>
      </c>
      <c r="AA374" s="961" t="n">
        <v>61.68685172598772</v>
      </c>
      <c r="AB374" s="721" t="n">
        <v>379391.4259525371</v>
      </c>
      <c r="AC374" s="961" t="n">
        <v>10.0614048619209</v>
      </c>
      <c r="AD374" s="721" t="n">
        <v>3770759.960056957</v>
      </c>
      <c r="AE374" s="961" t="n">
        <v>68.58774214927682</v>
      </c>
      <c r="AF374" s="721" t="n">
        <v>1726957.039943043</v>
      </c>
      <c r="AG374" s="962" t="n">
        <v>31.41225785072318</v>
      </c>
      <c r="AH374" s="718" t="n">
        <v>7484585.274109194</v>
      </c>
      <c r="AI374" s="961" t="n">
        <v>84.00119318729067</v>
      </c>
      <c r="AJ374" s="721" t="n">
        <v>278374.8915935744</v>
      </c>
      <c r="AK374" s="961" t="n">
        <v>3.58593739567867</v>
      </c>
      <c r="AL374" s="721" t="n">
        <v>7762960.165702769</v>
      </c>
      <c r="AM374" s="961" t="n">
        <v>87.12545755075949</v>
      </c>
      <c r="AN374" s="721" t="n">
        <v>1147133.834297232</v>
      </c>
      <c r="AO374" s="962" t="n">
        <v>12.87454244924051</v>
      </c>
      <c r="AP374" s="718" t="n">
        <v>10917309.21741268</v>
      </c>
      <c r="AQ374" s="961" t="n">
        <v>85.01502004273507</v>
      </c>
      <c r="AR374" s="721" t="n">
        <v>320900.2037134654</v>
      </c>
      <c r="AS374" s="961" t="n">
        <v>2.855438902128139</v>
      </c>
      <c r="AT374" s="721" t="n">
        <v>11238209.42112614</v>
      </c>
      <c r="AU374" s="961" t="n">
        <v>87.51392675199135</v>
      </c>
      <c r="AV374" s="721" t="n">
        <v>1603414.578873856</v>
      </c>
      <c r="AW374" s="962" t="n">
        <v>12.48607324800865</v>
      </c>
      <c r="AX374" s="718" t="n">
        <v>9289977.767298032</v>
      </c>
      <c r="AY374" s="961" t="n">
        <v>70.63149625844554</v>
      </c>
      <c r="AZ374" s="721" t="n">
        <v>294659.5640659527</v>
      </c>
      <c r="BA374" s="961" t="n">
        <v>3.074290177905144</v>
      </c>
      <c r="BB374" s="721" t="n">
        <v>9584637.331363983</v>
      </c>
      <c r="BC374" s="961" t="n">
        <v>72.87178643116277</v>
      </c>
      <c r="BD374" s="721" t="n">
        <v>3568103.668636014</v>
      </c>
      <c r="BE374" s="962" t="n">
        <v>27.12821356883723</v>
      </c>
      <c r="BF374" s="718" t="n">
        <v>1290184.147433451</v>
      </c>
      <c r="BG374" s="961" t="n">
        <v>10.56656680993747</v>
      </c>
      <c r="BH374" s="717" t="n">
        <v>29781.66614002454</v>
      </c>
      <c r="BI374" s="963" t="n">
        <v>2.256245262852541</v>
      </c>
      <c r="BJ374" s="721" t="n">
        <v>1319965.813573475</v>
      </c>
      <c r="BK374" s="961" t="n">
        <v>10.81047770095704</v>
      </c>
      <c r="BL374" s="721" t="n">
        <v>10890094.18642652</v>
      </c>
      <c r="BM374" s="962" t="n">
        <v>89.18952229904296</v>
      </c>
    </row>
    <row r="375" ht="15" customFormat="1" customHeight="1" s="18">
      <c r="A375" s="722" t="inlineStr">
        <is>
          <t>Dec-Feb 2022</t>
        </is>
      </c>
      <c r="B375" s="721" t="n">
        <v>32767219.78708855</v>
      </c>
      <c r="C375" s="961" t="n">
        <v>60.50483257497724</v>
      </c>
      <c r="D375" s="721" t="n">
        <v>1334774.384863738</v>
      </c>
      <c r="E375" s="961" t="n">
        <v>3.914065488761194</v>
      </c>
      <c r="F375" s="721" t="n">
        <v>34101994.17195228</v>
      </c>
      <c r="G375" s="961" t="n">
        <v>62.96950004467117</v>
      </c>
      <c r="H375" s="721" t="n">
        <v>20054373.82804772</v>
      </c>
      <c r="I375" s="962" t="n">
        <v>37.03049995532883</v>
      </c>
      <c r="J375" s="718" t="n">
        <v>31463933.93524368</v>
      </c>
      <c r="K375" s="961" t="n">
        <v>75.03754910605151</v>
      </c>
      <c r="L375" s="721" t="n">
        <v>1308037.51391066</v>
      </c>
      <c r="M375" s="961" t="n">
        <v>3.991329956881225</v>
      </c>
      <c r="N375" s="721" t="n">
        <v>32771971.44915434</v>
      </c>
      <c r="O375" s="961" t="n">
        <v>78.15705505799752</v>
      </c>
      <c r="P375" s="721" t="n">
        <v>9158947.55084566</v>
      </c>
      <c r="Q375" s="962" t="n">
        <v>21.84294494200248</v>
      </c>
      <c r="R375" s="718" t="n">
        <v>360349.001895882</v>
      </c>
      <c r="S375" s="961" t="n">
        <v>23.95513837950748</v>
      </c>
      <c r="T375" s="721" t="n">
        <v>100798.4202318824</v>
      </c>
      <c r="U375" s="961" t="n">
        <v>21.85817710240944</v>
      </c>
      <c r="V375" s="721" t="n">
        <v>461147.4221277644</v>
      </c>
      <c r="W375" s="961" t="n">
        <v>30.65597587978219</v>
      </c>
      <c r="X375" s="721" t="n">
        <v>1043118.577872236</v>
      </c>
      <c r="Y375" s="962" t="n">
        <v>69.34402412021781</v>
      </c>
      <c r="Z375" s="718" t="n">
        <v>3392223.724425265</v>
      </c>
      <c r="AA375" s="961" t="n">
        <v>61.64573674654579</v>
      </c>
      <c r="AB375" s="721" t="n">
        <v>383331.4538758374</v>
      </c>
      <c r="AC375" s="961" t="n">
        <v>10.1529824296814</v>
      </c>
      <c r="AD375" s="721" t="n">
        <v>3775555.178301102</v>
      </c>
      <c r="AE375" s="961" t="n">
        <v>68.61188986968752</v>
      </c>
      <c r="AF375" s="721" t="n">
        <v>1727215.821698899</v>
      </c>
      <c r="AG375" s="962" t="n">
        <v>31.38811013031248</v>
      </c>
      <c r="AH375" s="718" t="n">
        <v>7499292.807806739</v>
      </c>
      <c r="AI375" s="961" t="n">
        <v>84.11032780220341</v>
      </c>
      <c r="AJ375" s="721" t="n">
        <v>258525.8652359766</v>
      </c>
      <c r="AK375" s="961" t="n">
        <v>3.332455631301569</v>
      </c>
      <c r="AL375" s="721" t="n">
        <v>7757818.673042715</v>
      </c>
      <c r="AM375" s="961" t="n">
        <v>87.00989391165176</v>
      </c>
      <c r="AN375" s="721" t="n">
        <v>1158200.326957285</v>
      </c>
      <c r="AO375" s="962" t="n">
        <v>12.99010608834824</v>
      </c>
      <c r="AP375" s="718" t="n">
        <v>10918610.00707674</v>
      </c>
      <c r="AQ375" s="961" t="n">
        <v>84.99200418504041</v>
      </c>
      <c r="AR375" s="721" t="n">
        <v>302125.7551424177</v>
      </c>
      <c r="AS375" s="961" t="n">
        <v>2.692566348097172</v>
      </c>
      <c r="AT375" s="721" t="n">
        <v>11220735.76221916</v>
      </c>
      <c r="AU375" s="961" t="n">
        <v>87.34379378360927</v>
      </c>
      <c r="AV375" s="721" t="n">
        <v>1625896.237780843</v>
      </c>
      <c r="AW375" s="962" t="n">
        <v>12.65620621639073</v>
      </c>
      <c r="AX375" s="718" t="n">
        <v>9293458.394039061</v>
      </c>
      <c r="AY375" s="961" t="n">
        <v>70.61237960217446</v>
      </c>
      <c r="AZ375" s="721" t="n">
        <v>263256.0194245453</v>
      </c>
      <c r="BA375" s="961" t="n">
        <v>2.754670779464408</v>
      </c>
      <c r="BB375" s="721" t="n">
        <v>9556714.413463606</v>
      </c>
      <c r="BC375" s="961" t="n">
        <v>72.61261817730883</v>
      </c>
      <c r="BD375" s="721" t="n">
        <v>3604516.586536396</v>
      </c>
      <c r="BE375" s="962" t="n">
        <v>27.38738182269117</v>
      </c>
      <c r="BF375" s="718" t="n">
        <v>1303285.851844862</v>
      </c>
      <c r="BG375" s="961" t="n">
        <v>10.66043342739282</v>
      </c>
      <c r="BH375" s="717" t="n">
        <v>26736.87095307831</v>
      </c>
      <c r="BI375" s="963" t="n">
        <v>2.010256704248822</v>
      </c>
      <c r="BJ375" s="721" t="n">
        <v>1330022.72279794</v>
      </c>
      <c r="BK375" s="961" t="n">
        <v>10.87913190589515</v>
      </c>
      <c r="BL375" s="721" t="n">
        <v>10895426.27720206</v>
      </c>
      <c r="BM375" s="962" t="n">
        <v>89.12086809410485</v>
      </c>
    </row>
    <row r="376" ht="15" customFormat="1" customHeight="1" s="18">
      <c r="A376" s="722" t="inlineStr">
        <is>
          <t>Jan-Mar 2022</t>
        </is>
      </c>
      <c r="B376" s="721" t="n">
        <v>32790410.62641064</v>
      </c>
      <c r="C376" s="961" t="n">
        <v>60.50154921218272</v>
      </c>
      <c r="D376" s="721" t="n">
        <v>1291800.784852854</v>
      </c>
      <c r="E376" s="961" t="n">
        <v>3.79024931588195</v>
      </c>
      <c r="F376" s="721" t="n">
        <v>34082211.4112635</v>
      </c>
      <c r="G376" s="961" t="n">
        <v>62.8850493655526</v>
      </c>
      <c r="H376" s="721" t="n">
        <v>20115426.5887365</v>
      </c>
      <c r="I376" s="962" t="n">
        <v>37.1149506344474</v>
      </c>
      <c r="J376" s="718" t="n">
        <v>31513498.04271289</v>
      </c>
      <c r="K376" s="961" t="n">
        <v>75.10935239952008</v>
      </c>
      <c r="L376" s="721" t="n">
        <v>1266471.329439512</v>
      </c>
      <c r="M376" s="961" t="n">
        <v>3.863552509952673</v>
      </c>
      <c r="N376" s="721" t="n">
        <v>32779969.3721524</v>
      </c>
      <c r="O376" s="961" t="n">
        <v>78.12786342796356</v>
      </c>
      <c r="P376" s="721" t="n">
        <v>9176853.627847595</v>
      </c>
      <c r="Q376" s="962" t="n">
        <v>21.87213657203644</v>
      </c>
      <c r="R376" s="718" t="n">
        <v>347763.2426669996</v>
      </c>
      <c r="S376" s="961" t="n">
        <v>23.09388828276332</v>
      </c>
      <c r="T376" s="721" t="n">
        <v>104468.8505994891</v>
      </c>
      <c r="U376" s="961" t="n">
        <v>23.10071579504825</v>
      </c>
      <c r="V376" s="721" t="n">
        <v>452232.0932664886</v>
      </c>
      <c r="W376" s="961" t="n">
        <v>30.03134362241078</v>
      </c>
      <c r="X376" s="721" t="n">
        <v>1053634.906733511</v>
      </c>
      <c r="Y376" s="962" t="n">
        <v>69.96865637758921</v>
      </c>
      <c r="Z376" s="718" t="n">
        <v>3410965.127571811</v>
      </c>
      <c r="AA376" s="961" t="n">
        <v>61.9296976828835</v>
      </c>
      <c r="AB376" s="721" t="n">
        <v>348098.435890804</v>
      </c>
      <c r="AC376" s="961" t="n">
        <v>9.260243409402671</v>
      </c>
      <c r="AD376" s="721" t="n">
        <v>3759063.563462615</v>
      </c>
      <c r="AE376" s="961" t="n">
        <v>68.24979480857546</v>
      </c>
      <c r="AF376" s="721" t="n">
        <v>1748738.436537384</v>
      </c>
      <c r="AG376" s="962" t="n">
        <v>31.75020519142454</v>
      </c>
      <c r="AH376" s="718" t="n">
        <v>7492312.203865854</v>
      </c>
      <c r="AI376" s="961" t="n">
        <v>83.97541102318355</v>
      </c>
      <c r="AJ376" s="721" t="n">
        <v>264601.5652131989</v>
      </c>
      <c r="AK376" s="961" t="n">
        <v>3.411170641962855</v>
      </c>
      <c r="AL376" s="721" t="n">
        <v>7756913.769079052</v>
      </c>
      <c r="AM376" s="961" t="n">
        <v>86.94112101918333</v>
      </c>
      <c r="AN376" s="721" t="n">
        <v>1165117.230920946</v>
      </c>
      <c r="AO376" s="962" t="n">
        <v>13.05887898081667</v>
      </c>
      <c r="AP376" s="718" t="n">
        <v>10950873.07160691</v>
      </c>
      <c r="AQ376" s="961" t="n">
        <v>85.21060336596993</v>
      </c>
      <c r="AR376" s="721" t="n">
        <v>287857.6575932189</v>
      </c>
      <c r="AS376" s="961" t="n">
        <v>2.561300421989078</v>
      </c>
      <c r="AT376" s="721" t="n">
        <v>11238730.72920012</v>
      </c>
      <c r="AU376" s="961" t="n">
        <v>87.4504726920632</v>
      </c>
      <c r="AV376" s="721" t="n">
        <v>1612807.270799873</v>
      </c>
      <c r="AW376" s="962" t="n">
        <v>12.5495273079368</v>
      </c>
      <c r="AX376" s="718" t="n">
        <v>9311584.397001317</v>
      </c>
      <c r="AY376" s="961" t="n">
        <v>70.70522265508987</v>
      </c>
      <c r="AZ376" s="721" t="n">
        <v>261444.8201428006</v>
      </c>
      <c r="BA376" s="961" t="n">
        <v>2.731056327234279</v>
      </c>
      <c r="BB376" s="721" t="n">
        <v>9573029.217144117</v>
      </c>
      <c r="BC376" s="961" t="n">
        <v>72.69043950241497</v>
      </c>
      <c r="BD376" s="721" t="n">
        <v>3596555.782855882</v>
      </c>
      <c r="BE376" s="962" t="n">
        <v>27.30956049758503</v>
      </c>
      <c r="BF376" s="718" t="n">
        <v>1276912.583697753</v>
      </c>
      <c r="BG376" s="961" t="n">
        <v>10.4315977628757</v>
      </c>
      <c r="BH376" s="717" t="n">
        <v>25329.45541334299</v>
      </c>
      <c r="BI376" s="963" t="n">
        <v>1.945065099467434</v>
      </c>
      <c r="BJ376" s="721" t="n">
        <v>1302242.039111096</v>
      </c>
      <c r="BK376" s="961" t="n">
        <v>10.63852397990735</v>
      </c>
      <c r="BL376" s="721" t="n">
        <v>10938572.9608889</v>
      </c>
      <c r="BM376" s="962" t="n">
        <v>89.36147602009265</v>
      </c>
    </row>
    <row r="377" ht="15" customFormat="1" customHeight="1" s="18">
      <c r="A377" s="722" t="inlineStr">
        <is>
          <t>Feb-Apr 2022</t>
        </is>
      </c>
      <c r="B377" s="721" t="n">
        <v>32873212.64244607</v>
      </c>
      <c r="C377" s="961" t="n">
        <v>60.60777675074703</v>
      </c>
      <c r="D377" s="721" t="n">
        <v>1306767.10476336</v>
      </c>
      <c r="E377" s="961" t="n">
        <v>3.823194496977575</v>
      </c>
      <c r="F377" s="721" t="n">
        <v>34179979.74720943</v>
      </c>
      <c r="G377" s="961" t="n">
        <v>63.01704078624486</v>
      </c>
      <c r="H377" s="721" t="n">
        <v>20059285.25279056</v>
      </c>
      <c r="I377" s="962" t="n">
        <v>36.98295921375514</v>
      </c>
      <c r="J377" s="718" t="n">
        <v>31553158.68933073</v>
      </c>
      <c r="K377" s="961" t="n">
        <v>75.15694781990979</v>
      </c>
      <c r="L377" s="721" t="n">
        <v>1282980.019352715</v>
      </c>
      <c r="M377" s="961" t="n">
        <v>3.907219514252549</v>
      </c>
      <c r="N377" s="721" t="n">
        <v>32836138.70868344</v>
      </c>
      <c r="O377" s="961" t="n">
        <v>78.21289741018279</v>
      </c>
      <c r="P377" s="721" t="n">
        <v>9146884.291316558</v>
      </c>
      <c r="Q377" s="962" t="n">
        <v>21.78710258981721</v>
      </c>
      <c r="R377" s="718" t="n">
        <v>352420.9039698153</v>
      </c>
      <c r="S377" s="961" t="n">
        <v>23.37872171417528</v>
      </c>
      <c r="T377" s="721" t="n">
        <v>102585.7479295279</v>
      </c>
      <c r="U377" s="961" t="n">
        <v>22.54598861385921</v>
      </c>
      <c r="V377" s="721" t="n">
        <v>455006.6518993432</v>
      </c>
      <c r="W377" s="961" t="n">
        <v>30.18400376659968</v>
      </c>
      <c r="X377" s="721" t="n">
        <v>1052436.348100657</v>
      </c>
      <c r="Y377" s="962" t="n">
        <v>69.81599623340031</v>
      </c>
      <c r="Z377" s="718" t="n">
        <v>3452617.047212596</v>
      </c>
      <c r="AA377" s="961" t="n">
        <v>62.62781667718311</v>
      </c>
      <c r="AB377" s="721" t="n">
        <v>362438.4961238382</v>
      </c>
      <c r="AC377" s="961" t="n">
        <v>9.500215449206012</v>
      </c>
      <c r="AD377" s="721" t="n">
        <v>3815055.543336434</v>
      </c>
      <c r="AE377" s="961" t="n">
        <v>69.2021721245453</v>
      </c>
      <c r="AF377" s="721" t="n">
        <v>1697857.456663566</v>
      </c>
      <c r="AG377" s="962" t="n">
        <v>30.7978278754547</v>
      </c>
      <c r="AH377" s="718" t="n">
        <v>7487325.236677475</v>
      </c>
      <c r="AI377" s="961" t="n">
        <v>83.86294024649811</v>
      </c>
      <c r="AJ377" s="721" t="n">
        <v>263251.8103729624</v>
      </c>
      <c r="AK377" s="961" t="n">
        <v>3.396544654351195</v>
      </c>
      <c r="AL377" s="721" t="n">
        <v>7750577.047050438</v>
      </c>
      <c r="AM377" s="961" t="n">
        <v>86.81153272047578</v>
      </c>
      <c r="AN377" s="721" t="n">
        <v>1177472.952949562</v>
      </c>
      <c r="AO377" s="962" t="n">
        <v>13.18846727952422</v>
      </c>
      <c r="AP377" s="718" t="n">
        <v>10951244.76315921</v>
      </c>
      <c r="AQ377" s="961" t="n">
        <v>85.18021628617122</v>
      </c>
      <c r="AR377" s="721" t="n">
        <v>277890.0043860445</v>
      </c>
      <c r="AS377" s="961" t="n">
        <v>2.474723210101722</v>
      </c>
      <c r="AT377" s="721" t="n">
        <v>11229134.76754525</v>
      </c>
      <c r="AU377" s="961" t="n">
        <v>87.34168114147224</v>
      </c>
      <c r="AV377" s="721" t="n">
        <v>1627424.232454746</v>
      </c>
      <c r="AW377" s="962" t="n">
        <v>12.65831885852776</v>
      </c>
      <c r="AX377" s="718" t="n">
        <v>9309550.73831163</v>
      </c>
      <c r="AY377" s="961" t="n">
        <v>70.64432967521944</v>
      </c>
      <c r="AZ377" s="721" t="n">
        <v>276813.9605403416</v>
      </c>
      <c r="BA377" s="961" t="n">
        <v>2.887580112339057</v>
      </c>
      <c r="BB377" s="721" t="n">
        <v>9586364.698851973</v>
      </c>
      <c r="BC377" s="961" t="n">
        <v>72.74489684938382</v>
      </c>
      <c r="BD377" s="721" t="n">
        <v>3591693.301148028</v>
      </c>
      <c r="BE377" s="962" t="n">
        <v>27.25510315061618</v>
      </c>
      <c r="BF377" s="718" t="n">
        <v>1320053.953115345</v>
      </c>
      <c r="BG377" s="961" t="n">
        <v>10.77046253750004</v>
      </c>
      <c r="BH377" s="717" t="n">
        <v>23787.08541064594</v>
      </c>
      <c r="BI377" s="963" t="n">
        <v>1.770081782644256</v>
      </c>
      <c r="BJ377" s="721" t="n">
        <v>1343841.038525991</v>
      </c>
      <c r="BK377" s="961" t="n">
        <v>10.96454393219383</v>
      </c>
      <c r="BL377" s="721" t="n">
        <v>10912400.96147401</v>
      </c>
      <c r="BM377" s="962" t="n">
        <v>89.03545606780618</v>
      </c>
    </row>
    <row r="378" ht="15" customFormat="1" customHeight="1" s="18">
      <c r="A378" s="722" t="inlineStr">
        <is>
          <t>Mar-May 2022</t>
        </is>
      </c>
      <c r="B378" s="721" t="n">
        <v>33052678.41645847</v>
      </c>
      <c r="C378" s="961" t="n">
        <v>60.89227760844181</v>
      </c>
      <c r="D378" s="721" t="n">
        <v>1281114.061351405</v>
      </c>
      <c r="E378" s="961" t="n">
        <v>3.731350278823395</v>
      </c>
      <c r="F378" s="721" t="n">
        <v>34333792.47780987</v>
      </c>
      <c r="G378" s="961" t="n">
        <v>63.2524480033785</v>
      </c>
      <c r="H378" s="721" t="n">
        <v>19946782.52219014</v>
      </c>
      <c r="I378" s="962" t="n">
        <v>36.7475519966215</v>
      </c>
      <c r="J378" s="718" t="n">
        <v>31674310.37216255</v>
      </c>
      <c r="K378" s="961" t="n">
        <v>75.39873856809442</v>
      </c>
      <c r="L378" s="721" t="n">
        <v>1253398.021230271</v>
      </c>
      <c r="M378" s="961" t="n">
        <v>3.806514581141558</v>
      </c>
      <c r="N378" s="721" t="n">
        <v>32927708.39339282</v>
      </c>
      <c r="O378" s="961" t="n">
        <v>78.38237510553155</v>
      </c>
      <c r="P378" s="721" t="n">
        <v>9081363.60660718</v>
      </c>
      <c r="Q378" s="962" t="n">
        <v>21.61762489446845</v>
      </c>
      <c r="R378" s="718" t="n">
        <v>352170.5876506033</v>
      </c>
      <c r="S378" s="961" t="n">
        <v>23.33811937170042</v>
      </c>
      <c r="T378" s="721" t="n">
        <v>99096.50909222953</v>
      </c>
      <c r="U378" s="961" t="n">
        <v>21.95961323293695</v>
      </c>
      <c r="V378" s="721" t="n">
        <v>451267.0967428329</v>
      </c>
      <c r="W378" s="961" t="n">
        <v>29.90518158419773</v>
      </c>
      <c r="X378" s="721" t="n">
        <v>1057725.903257167</v>
      </c>
      <c r="Y378" s="962" t="n">
        <v>70.09481841580227</v>
      </c>
      <c r="Z378" s="718" t="n">
        <v>3437753.903180994</v>
      </c>
      <c r="AA378" s="961" t="n">
        <v>62.30153606899172</v>
      </c>
      <c r="AB378" s="721" t="n">
        <v>334399.6223686191</v>
      </c>
      <c r="AC378" s="961" t="n">
        <v>8.864952608732862</v>
      </c>
      <c r="AD378" s="721" t="n">
        <v>3772153.525549613</v>
      </c>
      <c r="AE378" s="961" t="n">
        <v>68.36177502768454</v>
      </c>
      <c r="AF378" s="721" t="n">
        <v>1745774.474450388</v>
      </c>
      <c r="AG378" s="962" t="n">
        <v>31.63822497231546</v>
      </c>
      <c r="AH378" s="718" t="n">
        <v>7522285.072866369</v>
      </c>
      <c r="AI378" s="961" t="n">
        <v>84.19860752809521</v>
      </c>
      <c r="AJ378" s="721" t="n">
        <v>282994.3507000282</v>
      </c>
      <c r="AK378" s="961" t="n">
        <v>3.625678663669443</v>
      </c>
      <c r="AL378" s="721" t="n">
        <v>7805279.423566397</v>
      </c>
      <c r="AM378" s="961" t="n">
        <v>87.3662261488264</v>
      </c>
      <c r="AN378" s="721" t="n">
        <v>1128698.576433603</v>
      </c>
      <c r="AO378" s="962" t="n">
        <v>12.6337738511736</v>
      </c>
      <c r="AP378" s="718" t="n">
        <v>11008823.82390092</v>
      </c>
      <c r="AQ378" s="961" t="n">
        <v>85.59511149080409</v>
      </c>
      <c r="AR378" s="721" t="n">
        <v>274489.8693635137</v>
      </c>
      <c r="AS378" s="961" t="n">
        <v>2.432706178570311</v>
      </c>
      <c r="AT378" s="721" t="n">
        <v>11283313.69326443</v>
      </c>
      <c r="AU378" s="961" t="n">
        <v>87.72930778162463</v>
      </c>
      <c r="AV378" s="721" t="n">
        <v>1578196.306735572</v>
      </c>
      <c r="AW378" s="962" t="n">
        <v>12.27069221837537</v>
      </c>
      <c r="AX378" s="718" t="n">
        <v>9353276.984563671</v>
      </c>
      <c r="AY378" s="961" t="n">
        <v>70.92982496453934</v>
      </c>
      <c r="AZ378" s="721" t="n">
        <v>262417.6697058803</v>
      </c>
      <c r="BA378" s="961" t="n">
        <v>2.729055769146764</v>
      </c>
      <c r="BB378" s="721" t="n">
        <v>9615694.654269554</v>
      </c>
      <c r="BC378" s="961" t="n">
        <v>72.91984829118294</v>
      </c>
      <c r="BD378" s="721" t="n">
        <v>3570968.34573045</v>
      </c>
      <c r="BE378" s="962" t="n">
        <v>27.08015170881706</v>
      </c>
      <c r="BF378" s="718" t="n">
        <v>1378368.04429591</v>
      </c>
      <c r="BG378" s="961" t="n">
        <v>11.23226750868178</v>
      </c>
      <c r="BH378" s="717" t="n">
        <v>27716.04012113374</v>
      </c>
      <c r="BI378" s="963" t="n">
        <v>1.971150973707572</v>
      </c>
      <c r="BJ378" s="721" t="n">
        <v>1406084.084417043</v>
      </c>
      <c r="BK378" s="961" t="n">
        <v>11.45812444015247</v>
      </c>
      <c r="BL378" s="721" t="n">
        <v>10865418.91558296</v>
      </c>
      <c r="BM378" s="962" t="n">
        <v>88.54187555984753</v>
      </c>
    </row>
    <row r="379" ht="15" customFormat="1" customHeight="1" s="18">
      <c r="A379" s="722" t="inlineStr">
        <is>
          <t>Apr-Jun 2022</t>
        </is>
      </c>
      <c r="B379" s="721" t="n">
        <v>33002292.23737477</v>
      </c>
      <c r="C379" s="961" t="n">
        <v>60.75307416333322</v>
      </c>
      <c r="D379" s="721" t="n">
        <v>1297826.906312667</v>
      </c>
      <c r="E379" s="961" t="n">
        <v>3.783738770340446</v>
      </c>
      <c r="F379" s="721" t="n">
        <v>34300119.14368743</v>
      </c>
      <c r="G379" s="961" t="n">
        <v>63.14221046099588</v>
      </c>
      <c r="H379" s="721" t="n">
        <v>20021892.85631257</v>
      </c>
      <c r="I379" s="962" t="n">
        <v>36.85778953900412</v>
      </c>
      <c r="J379" s="718" t="n">
        <v>31554379.90356575</v>
      </c>
      <c r="K379" s="961" t="n">
        <v>75.06673268346958</v>
      </c>
      <c r="L379" s="721" t="n">
        <v>1266201.836507804</v>
      </c>
      <c r="M379" s="961" t="n">
        <v>3.857950619326731</v>
      </c>
      <c r="N379" s="721" t="n">
        <v>32820581.74007355</v>
      </c>
      <c r="O379" s="961" t="n">
        <v>78.07898122313136</v>
      </c>
      <c r="P379" s="721" t="n">
        <v>9214523.25992644</v>
      </c>
      <c r="Q379" s="962" t="n">
        <v>21.92101877686864</v>
      </c>
      <c r="R379" s="718" t="n">
        <v>344510.1782955669</v>
      </c>
      <c r="S379" s="961" t="n">
        <v>22.80560784884049</v>
      </c>
      <c r="T379" s="721" t="n">
        <v>103291.2023362541</v>
      </c>
      <c r="U379" s="961" t="n">
        <v>23.06629831969619</v>
      </c>
      <c r="V379" s="721" t="n">
        <v>447801.380631821</v>
      </c>
      <c r="W379" s="961" t="n">
        <v>29.64319583062395</v>
      </c>
      <c r="X379" s="721" t="n">
        <v>1062836.619368179</v>
      </c>
      <c r="Y379" s="962" t="n">
        <v>70.35680416937605</v>
      </c>
      <c r="Z379" s="718" t="n">
        <v>3440506.256274282</v>
      </c>
      <c r="AA379" s="961" t="n">
        <v>62.29407741605763</v>
      </c>
      <c r="AB379" s="721" t="n">
        <v>331089.1938902917</v>
      </c>
      <c r="AC379" s="961" t="n">
        <v>8.778491709015203</v>
      </c>
      <c r="AD379" s="721" t="n">
        <v>3771595.450164574</v>
      </c>
      <c r="AE379" s="961" t="n">
        <v>68.28880445316426</v>
      </c>
      <c r="AF379" s="721" t="n">
        <v>1751411.549835426</v>
      </c>
      <c r="AG379" s="962" t="n">
        <v>31.71119554683574</v>
      </c>
      <c r="AH379" s="718" t="n">
        <v>7484960.710770631</v>
      </c>
      <c r="AI379" s="961" t="n">
        <v>83.72510449496697</v>
      </c>
      <c r="AJ379" s="721" t="n">
        <v>303246.9300242625</v>
      </c>
      <c r="AK379" s="961" t="n">
        <v>3.89366776042083</v>
      </c>
      <c r="AL379" s="721" t="n">
        <v>7788207.640794894</v>
      </c>
      <c r="AM379" s="961" t="n">
        <v>87.11715715698359</v>
      </c>
      <c r="AN379" s="721" t="n">
        <v>1151716.359205106</v>
      </c>
      <c r="AO379" s="962" t="n">
        <v>12.88284284301641</v>
      </c>
      <c r="AP379" s="718" t="n">
        <v>10999996.2671302</v>
      </c>
      <c r="AQ379" s="961" t="n">
        <v>85.49252233283217</v>
      </c>
      <c r="AR379" s="721" t="n">
        <v>269762.6629913314</v>
      </c>
      <c r="AS379" s="961" t="n">
        <v>2.393686188533424</v>
      </c>
      <c r="AT379" s="721" t="n">
        <v>11269758.93012154</v>
      </c>
      <c r="AU379" s="961" t="n">
        <v>87.58913127071571</v>
      </c>
      <c r="AV379" s="721" t="n">
        <v>1596859.069878465</v>
      </c>
      <c r="AW379" s="962" t="n">
        <v>12.41086872928429</v>
      </c>
      <c r="AX379" s="718" t="n">
        <v>9284406.49109507</v>
      </c>
      <c r="AY379" s="961" t="n">
        <v>70.36350275988885</v>
      </c>
      <c r="AZ379" s="721" t="n">
        <v>258811.8472656639</v>
      </c>
      <c r="BA379" s="961" t="n">
        <v>2.711997547256378</v>
      </c>
      <c r="BB379" s="721" t="n">
        <v>9543218.338360732</v>
      </c>
      <c r="BC379" s="961" t="n">
        <v>72.32495373113143</v>
      </c>
      <c r="BD379" s="721" t="n">
        <v>3651699.661639266</v>
      </c>
      <c r="BE379" s="962" t="n">
        <v>27.67504626886857</v>
      </c>
      <c r="BF379" s="718" t="n">
        <v>1447912.333809014</v>
      </c>
      <c r="BG379" s="961" t="n">
        <v>11.78418892410445</v>
      </c>
      <c r="BH379" s="717" t="n">
        <v>31625.06980486328</v>
      </c>
      <c r="BI379" s="963" t="n">
        <v>2.137497147933993</v>
      </c>
      <c r="BJ379" s="721" t="n">
        <v>1479537.403613877</v>
      </c>
      <c r="BK379" s="961" t="n">
        <v>12.04157729535902</v>
      </c>
      <c r="BL379" s="721" t="n">
        <v>10807369.59638612</v>
      </c>
      <c r="BM379" s="962" t="n">
        <v>87.95842270464098</v>
      </c>
    </row>
    <row r="380" ht="15" customFormat="1" customHeight="1" s="18">
      <c r="A380" s="722" t="inlineStr">
        <is>
          <t>May-Jul 2022</t>
        </is>
      </c>
      <c r="B380" s="721" t="n">
        <v>32911813.79540739</v>
      </c>
      <c r="C380" s="961" t="n">
        <v>60.54015952401573</v>
      </c>
      <c r="D380" s="721" t="n">
        <v>1241909.261482225</v>
      </c>
      <c r="E380" s="961" t="n">
        <v>3.636233916324687</v>
      </c>
      <c r="F380" s="721" t="n">
        <v>34153723.05688962</v>
      </c>
      <c r="G380" s="961" t="n">
        <v>62.82460927424429</v>
      </c>
      <c r="H380" s="721" t="n">
        <v>20209882.94311038</v>
      </c>
      <c r="I380" s="962" t="n">
        <v>37.17539072575571</v>
      </c>
      <c r="J380" s="718" t="n">
        <v>31525262.49952455</v>
      </c>
      <c r="K380" s="961" t="n">
        <v>74.95082054482374</v>
      </c>
      <c r="L380" s="721" t="n">
        <v>1212272.096610343</v>
      </c>
      <c r="M380" s="961" t="n">
        <v>3.703003636545887</v>
      </c>
      <c r="N380" s="721" t="n">
        <v>32737534.59613489</v>
      </c>
      <c r="O380" s="961" t="n">
        <v>77.83297857176829</v>
      </c>
      <c r="P380" s="721" t="n">
        <v>9323729.403865106</v>
      </c>
      <c r="Q380" s="962" t="n">
        <v>22.16702142823171</v>
      </c>
      <c r="R380" s="718" t="n">
        <v>350496.0906318181</v>
      </c>
      <c r="S380" s="961" t="n">
        <v>23.17770859058241</v>
      </c>
      <c r="T380" s="721" t="n">
        <v>101396.8031951369</v>
      </c>
      <c r="U380" s="961" t="n">
        <v>22.43823803831825</v>
      </c>
      <c r="V380" s="721" t="n">
        <v>451892.893826955</v>
      </c>
      <c r="W380" s="961" t="n">
        <v>29.88290622128081</v>
      </c>
      <c r="X380" s="721" t="n">
        <v>1060319.106173045</v>
      </c>
      <c r="Y380" s="962" t="n">
        <v>70.11709377871919</v>
      </c>
      <c r="Z380" s="718" t="n">
        <v>3465843.183935077</v>
      </c>
      <c r="AA380" s="961" t="n">
        <v>62.6967626661888</v>
      </c>
      <c r="AB380" s="721" t="n">
        <v>287571.9690275701</v>
      </c>
      <c r="AC380" s="961" t="n">
        <v>7.661608356874237</v>
      </c>
      <c r="AD380" s="721" t="n">
        <v>3753415.152962647</v>
      </c>
      <c r="AE380" s="961" t="n">
        <v>67.8989113309473</v>
      </c>
      <c r="AF380" s="721" t="n">
        <v>1774530.847037352</v>
      </c>
      <c r="AG380" s="962" t="n">
        <v>32.1010886690527</v>
      </c>
      <c r="AH380" s="718" t="n">
        <v>7463260.125043442</v>
      </c>
      <c r="AI380" s="961" t="n">
        <v>83.42640321822026</v>
      </c>
      <c r="AJ380" s="721" t="n">
        <v>304455.4450052096</v>
      </c>
      <c r="AK380" s="961" t="n">
        <v>3.919497853128814</v>
      </c>
      <c r="AL380" s="721" t="n">
        <v>7767715.570048653</v>
      </c>
      <c r="AM380" s="961" t="n">
        <v>86.82969109663111</v>
      </c>
      <c r="AN380" s="721" t="n">
        <v>1178205.429951348</v>
      </c>
      <c r="AO380" s="962" t="n">
        <v>13.17030890336889</v>
      </c>
      <c r="AP380" s="718" t="n">
        <v>10983397.09508039</v>
      </c>
      <c r="AQ380" s="961" t="n">
        <v>85.33096305038261</v>
      </c>
      <c r="AR380" s="721" t="n">
        <v>271496.3110171782</v>
      </c>
      <c r="AS380" s="961" t="n">
        <v>2.41225128680552</v>
      </c>
      <c r="AT380" s="721" t="n">
        <v>11254893.40609757</v>
      </c>
      <c r="AU380" s="961" t="n">
        <v>87.44024139870882</v>
      </c>
      <c r="AV380" s="721" t="n">
        <v>1616632.593902429</v>
      </c>
      <c r="AW380" s="962" t="n">
        <v>12.55975860129118</v>
      </c>
      <c r="AX380" s="718" t="n">
        <v>9262266.004833819</v>
      </c>
      <c r="AY380" s="961" t="n">
        <v>70.14923669896216</v>
      </c>
      <c r="AZ380" s="721" t="n">
        <v>247351.5683652483</v>
      </c>
      <c r="BA380" s="961" t="n">
        <v>2.60106746103396</v>
      </c>
      <c r="BB380" s="721" t="n">
        <v>9509617.573199067</v>
      </c>
      <c r="BC380" s="961" t="n">
        <v>72.02259292821078</v>
      </c>
      <c r="BD380" s="721" t="n">
        <v>3694041.426800932</v>
      </c>
      <c r="BE380" s="962" t="n">
        <v>27.97740707178922</v>
      </c>
      <c r="BF380" s="718" t="n">
        <v>1386551.295882845</v>
      </c>
      <c r="BG380" s="961" t="n">
        <v>11.27062876225393</v>
      </c>
      <c r="BH380" s="717" t="n">
        <v>29637.1648718822</v>
      </c>
      <c r="BI380" s="963" t="n">
        <v>2.092741587238163</v>
      </c>
      <c r="BJ380" s="721" t="n">
        <v>1416188.460754727</v>
      </c>
      <c r="BK380" s="961" t="n">
        <v>11.51153545198733</v>
      </c>
      <c r="BL380" s="721" t="n">
        <v>10886153.53924527</v>
      </c>
      <c r="BM380" s="962" t="n">
        <v>88.48846454801267</v>
      </c>
    </row>
    <row r="381" ht="15" customFormat="1" customHeight="1" s="18">
      <c r="A381" s="722" t="inlineStr">
        <is>
          <t>Jun-Aug 2022</t>
        </is>
      </c>
      <c r="B381" s="721" t="n">
        <v>32924545.98011504</v>
      </c>
      <c r="C381" s="961" t="n">
        <v>60.50304863329684</v>
      </c>
      <c r="D381" s="721" t="n">
        <v>1230609.723947414</v>
      </c>
      <c r="E381" s="961" t="n">
        <v>3.602998430485985</v>
      </c>
      <c r="F381" s="721" t="n">
        <v>34155155.70406245</v>
      </c>
      <c r="G381" s="961" t="n">
        <v>62.76445081091733</v>
      </c>
      <c r="H381" s="721" t="n">
        <v>20262839.29593755</v>
      </c>
      <c r="I381" s="962" t="n">
        <v>37.23554918908267</v>
      </c>
      <c r="J381" s="718" t="n">
        <v>31591678.9826548</v>
      </c>
      <c r="K381" s="961" t="n">
        <v>75.04120213525364</v>
      </c>
      <c r="L381" s="721" t="n">
        <v>1205841.821731577</v>
      </c>
      <c r="M381" s="961" t="n">
        <v>3.676624916022027</v>
      </c>
      <c r="N381" s="721" t="n">
        <v>32797520.80438638</v>
      </c>
      <c r="O381" s="961" t="n">
        <v>77.90549497443396</v>
      </c>
      <c r="P381" s="721" t="n">
        <v>9301590.195613619</v>
      </c>
      <c r="Q381" s="962" t="n">
        <v>22.09450502556604</v>
      </c>
      <c r="R381" s="718" t="n">
        <v>356002.4051874354</v>
      </c>
      <c r="S381" s="961" t="n">
        <v>23.50350405745878</v>
      </c>
      <c r="T381" s="721" t="n">
        <v>108292.6265094386</v>
      </c>
      <c r="U381" s="961" t="n">
        <v>23.32409763543195</v>
      </c>
      <c r="V381" s="721" t="n">
        <v>464295.0316968741</v>
      </c>
      <c r="W381" s="961" t="n">
        <v>30.65305178373714</v>
      </c>
      <c r="X381" s="721" t="n">
        <v>1050382.968303126</v>
      </c>
      <c r="Y381" s="962" t="n">
        <v>69.34694821626286</v>
      </c>
      <c r="Z381" s="718" t="n">
        <v>3487097.903620973</v>
      </c>
      <c r="AA381" s="961" t="n">
        <v>62.97852999236176</v>
      </c>
      <c r="AB381" s="721" t="n">
        <v>287598.1272699557</v>
      </c>
      <c r="AC381" s="961" t="n">
        <v>7.619106940435542</v>
      </c>
      <c r="AD381" s="721" t="n">
        <v>3774696.030890929</v>
      </c>
      <c r="AE381" s="961" t="n">
        <v>68.17267933506018</v>
      </c>
      <c r="AF381" s="721" t="n">
        <v>1762266.969109071</v>
      </c>
      <c r="AG381" s="962" t="n">
        <v>31.82732066493982</v>
      </c>
      <c r="AH381" s="718" t="n">
        <v>7490172.173358316</v>
      </c>
      <c r="AI381" s="961" t="n">
        <v>83.65723807630656</v>
      </c>
      <c r="AJ381" s="721" t="n">
        <v>296240.1099951855</v>
      </c>
      <c r="AK381" s="961" t="n">
        <v>3.804577759496687</v>
      </c>
      <c r="AL381" s="721" t="n">
        <v>7786412.283353502</v>
      </c>
      <c r="AM381" s="961" t="n">
        <v>86.96592429019194</v>
      </c>
      <c r="AN381" s="721" t="n">
        <v>1166993.716646499</v>
      </c>
      <c r="AO381" s="962" t="n">
        <v>13.03407570980806</v>
      </c>
      <c r="AP381" s="718" t="n">
        <v>10995879.07739279</v>
      </c>
      <c r="AQ381" s="961" t="n">
        <v>85.33339819078783</v>
      </c>
      <c r="AR381" s="721" t="n">
        <v>259898.9577622374</v>
      </c>
      <c r="AS381" s="961" t="n">
        <v>2.309027034386235</v>
      </c>
      <c r="AT381" s="721" t="n">
        <v>11255778.03515503</v>
      </c>
      <c r="AU381" s="961" t="n">
        <v>87.35034118333976</v>
      </c>
      <c r="AV381" s="721" t="n">
        <v>1630007.96484497</v>
      </c>
      <c r="AW381" s="962" t="n">
        <v>12.64965881666024</v>
      </c>
      <c r="AX381" s="718" t="n">
        <v>9262527.423095286</v>
      </c>
      <c r="AY381" s="961" t="n">
        <v>70.12668436487547</v>
      </c>
      <c r="AZ381" s="721" t="n">
        <v>253812.0001947603</v>
      </c>
      <c r="BA381" s="961" t="n">
        <v>2.667117984186097</v>
      </c>
      <c r="BB381" s="721" t="n">
        <v>9516339.423290044</v>
      </c>
      <c r="BC381" s="961" t="n">
        <v>72.04829746383324</v>
      </c>
      <c r="BD381" s="721" t="n">
        <v>3691938.576709954</v>
      </c>
      <c r="BE381" s="962" t="n">
        <v>27.95170253616676</v>
      </c>
      <c r="BF381" s="718" t="n">
        <v>1332866.997460239</v>
      </c>
      <c r="BG381" s="961" t="n">
        <v>10.81970572545564</v>
      </c>
      <c r="BH381" s="717" t="n">
        <v>24767.90221583696</v>
      </c>
      <c r="BI381" s="963" t="n">
        <v>1.824341892046709</v>
      </c>
      <c r="BJ381" s="721" t="n">
        <v>1357634.899676076</v>
      </c>
      <c r="BK381" s="961" t="n">
        <v>11.02076210536665</v>
      </c>
      <c r="BL381" s="721" t="n">
        <v>10961249.10032392</v>
      </c>
      <c r="BM381" s="962" t="n">
        <v>88.97923789463334</v>
      </c>
    </row>
    <row r="382" ht="15" customFormat="1" customHeight="1" s="18">
      <c r="A382" s="722" t="inlineStr">
        <is>
          <t>Jul-Sep 2022</t>
        </is>
      </c>
      <c r="B382" s="721" t="n">
        <v>32921384.90040649</v>
      </c>
      <c r="C382" s="961" t="n">
        <v>60.43693385859086</v>
      </c>
      <c r="D382" s="721" t="n">
        <v>1275074.924138866</v>
      </c>
      <c r="E382" s="961" t="n">
        <v>3.728675221590188</v>
      </c>
      <c r="F382" s="721" t="n">
        <v>34196459.82454536</v>
      </c>
      <c r="G382" s="961" t="n">
        <v>62.77771080609943</v>
      </c>
      <c r="H382" s="721" t="n">
        <v>20275835.17545464</v>
      </c>
      <c r="I382" s="962" t="n">
        <v>37.22228919390057</v>
      </c>
      <c r="J382" s="718" t="n">
        <v>31584662.34840838</v>
      </c>
      <c r="K382" s="961" t="n">
        <v>74.95668282911967</v>
      </c>
      <c r="L382" s="721" t="n">
        <v>1251423.705781432</v>
      </c>
      <c r="M382" s="961" t="n">
        <v>3.811123237148883</v>
      </c>
      <c r="N382" s="721" t="n">
        <v>32836086.05418981</v>
      </c>
      <c r="O382" s="961" t="n">
        <v>77.92656006777337</v>
      </c>
      <c r="P382" s="721" t="n">
        <v>9301133.945810193</v>
      </c>
      <c r="Q382" s="962" t="n">
        <v>22.07343993222663</v>
      </c>
      <c r="R382" s="718" t="n">
        <v>363849.5154694236</v>
      </c>
      <c r="S382" s="961" t="n">
        <v>23.9824668041235</v>
      </c>
      <c r="T382" s="721" t="n">
        <v>104040.0551387588</v>
      </c>
      <c r="U382" s="961" t="n">
        <v>22.23602783099508</v>
      </c>
      <c r="V382" s="721" t="n">
        <v>467889.5706081825</v>
      </c>
      <c r="W382" s="961" t="n">
        <v>30.8400743110219</v>
      </c>
      <c r="X382" s="721" t="n">
        <v>1049258.429391818</v>
      </c>
      <c r="Y382" s="962" t="n">
        <v>69.15992568897811</v>
      </c>
      <c r="Z382" s="718" t="n">
        <v>3431418.855357795</v>
      </c>
      <c r="AA382" s="961" t="n">
        <v>61.87308595698902</v>
      </c>
      <c r="AB382" s="721" t="n">
        <v>323749.1540260302</v>
      </c>
      <c r="AC382" s="961" t="n">
        <v>8.621429273390975</v>
      </c>
      <c r="AD382" s="721" t="n">
        <v>3755168.009383825</v>
      </c>
      <c r="AE382" s="961" t="n">
        <v>67.710717583999</v>
      </c>
      <c r="AF382" s="721" t="n">
        <v>1790730.990616175</v>
      </c>
      <c r="AG382" s="962" t="n">
        <v>32.289282416001</v>
      </c>
      <c r="AH382" s="718" t="n">
        <v>7527892.750848942</v>
      </c>
      <c r="AI382" s="961" t="n">
        <v>84.0064406322104</v>
      </c>
      <c r="AJ382" s="721" t="n">
        <v>281985.5323492627</v>
      </c>
      <c r="AK382" s="961" t="n">
        <v>3.610626467200043</v>
      </c>
      <c r="AL382" s="721" t="n">
        <v>7809878.283198205</v>
      </c>
      <c r="AM382" s="961" t="n">
        <v>87.15321778040624</v>
      </c>
      <c r="AN382" s="721" t="n">
        <v>1151211.716801797</v>
      </c>
      <c r="AO382" s="962" t="n">
        <v>12.84678221959376</v>
      </c>
      <c r="AP382" s="718" t="n">
        <v>10973698.5329611</v>
      </c>
      <c r="AQ382" s="961" t="n">
        <v>85.06765469739302</v>
      </c>
      <c r="AR382" s="721" t="n">
        <v>279819.3432468491</v>
      </c>
      <c r="AS382" s="961" t="n">
        <v>2.486505520539845</v>
      </c>
      <c r="AT382" s="721" t="n">
        <v>11253517.87620795</v>
      </c>
      <c r="AU382" s="961" t="n">
        <v>87.23680261023907</v>
      </c>
      <c r="AV382" s="721" t="n">
        <v>1646448.123792046</v>
      </c>
      <c r="AW382" s="962" t="n">
        <v>12.76319738976093</v>
      </c>
      <c r="AX382" s="718" t="n">
        <v>9287802.693771113</v>
      </c>
      <c r="AY382" s="961" t="n">
        <v>70.29229131756809</v>
      </c>
      <c r="AZ382" s="721" t="n">
        <v>261829.6210205308</v>
      </c>
      <c r="BA382" s="961" t="n">
        <v>2.741776985643488</v>
      </c>
      <c r="BB382" s="721" t="n">
        <v>9549632.314791646</v>
      </c>
      <c r="BC382" s="961" t="n">
        <v>72.27387992395471</v>
      </c>
      <c r="BD382" s="721" t="n">
        <v>3663484.685208357</v>
      </c>
      <c r="BE382" s="962" t="n">
        <v>27.72612007604529</v>
      </c>
      <c r="BF382" s="718" t="n">
        <v>1336722.551998116</v>
      </c>
      <c r="BG382" s="961" t="n">
        <v>10.83676063581386</v>
      </c>
      <c r="BH382" s="717" t="n">
        <v>23651.21835743482</v>
      </c>
      <c r="BI382" s="963" t="n">
        <v>1.738582356763118</v>
      </c>
      <c r="BJ382" s="721" t="n">
        <v>1360373.770355551</v>
      </c>
      <c r="BK382" s="961" t="n">
        <v>11.02850019440945</v>
      </c>
      <c r="BL382" s="721" t="n">
        <v>10974701.22964445</v>
      </c>
      <c r="BM382" s="962" t="n">
        <v>88.97149980559055</v>
      </c>
      <c r="BN382" s="138" t="n"/>
    </row>
    <row r="383" ht="15" customFormat="1" customHeight="1" s="18">
      <c r="A383" s="722" t="inlineStr">
        <is>
          <t>Aug-Oct 2022</t>
        </is>
      </c>
      <c r="B383" s="721" t="n">
        <v>32975528.07404494</v>
      </c>
      <c r="C383" s="961" t="n">
        <v>60.47554802127257</v>
      </c>
      <c r="D383" s="721" t="n">
        <v>1316332.192215312</v>
      </c>
      <c r="E383" s="961" t="n">
        <v>3.838614125902207</v>
      </c>
      <c r="F383" s="721" t="n">
        <v>34291860.26626025</v>
      </c>
      <c r="G383" s="961" t="n">
        <v>62.88963857119531</v>
      </c>
      <c r="H383" s="721" t="n">
        <v>20235182.73373975</v>
      </c>
      <c r="I383" s="962" t="n">
        <v>37.11036142880469</v>
      </c>
      <c r="J383" s="718" t="n">
        <v>31640657.66076388</v>
      </c>
      <c r="K383" s="961" t="n">
        <v>75.02175481523166</v>
      </c>
      <c r="L383" s="721" t="n">
        <v>1286527.107469947</v>
      </c>
      <c r="M383" s="961" t="n">
        <v>3.90718828993577</v>
      </c>
      <c r="N383" s="721" t="n">
        <v>32927184.76823382</v>
      </c>
      <c r="O383" s="961" t="n">
        <v>78.0721819667332</v>
      </c>
      <c r="P383" s="721" t="n">
        <v>9248125.231766177</v>
      </c>
      <c r="Q383" s="962" t="n">
        <v>21.9278180332668</v>
      </c>
      <c r="R383" s="718" t="n">
        <v>375634.0002684584</v>
      </c>
      <c r="S383" s="961" t="n">
        <v>24.7186175849845</v>
      </c>
      <c r="T383" s="721" t="n">
        <v>97367.16052119317</v>
      </c>
      <c r="U383" s="961" t="n">
        <v>20.58497284840562</v>
      </c>
      <c r="V383" s="721" t="n">
        <v>473001.1607896516</v>
      </c>
      <c r="W383" s="961" t="n">
        <v>31.12586933679369</v>
      </c>
      <c r="X383" s="721" t="n">
        <v>1046638.839210348</v>
      </c>
      <c r="Y383" s="962" t="n">
        <v>68.87413066320632</v>
      </c>
      <c r="Z383" s="718" t="n">
        <v>3403345.184919498</v>
      </c>
      <c r="AA383" s="961" t="n">
        <v>61.26856791047123</v>
      </c>
      <c r="AB383" s="721" t="n">
        <v>365082.5573747689</v>
      </c>
      <c r="AC383" s="961" t="n">
        <v>9.687927760358274</v>
      </c>
      <c r="AD383" s="721" t="n">
        <v>3768427.742294267</v>
      </c>
      <c r="AE383" s="961" t="n">
        <v>67.8409501532597</v>
      </c>
      <c r="AF383" s="721" t="n">
        <v>1786370.257705733</v>
      </c>
      <c r="AG383" s="962" t="n">
        <v>32.1590498467403</v>
      </c>
      <c r="AH383" s="718" t="n">
        <v>7538757.647482535</v>
      </c>
      <c r="AI383" s="961" t="n">
        <v>84.05629363140253</v>
      </c>
      <c r="AJ383" s="721" t="n">
        <v>287645.9710287433</v>
      </c>
      <c r="AK383" s="961" t="n">
        <v>3.675327584030974</v>
      </c>
      <c r="AL383" s="721" t="n">
        <v>7826403.618511278</v>
      </c>
      <c r="AM383" s="961" t="n">
        <v>87.26351361820713</v>
      </c>
      <c r="AN383" s="721" t="n">
        <v>1142297.381488722</v>
      </c>
      <c r="AO383" s="962" t="n">
        <v>12.73648638179287</v>
      </c>
      <c r="AP383" s="718" t="n">
        <v>11010919.80974858</v>
      </c>
      <c r="AQ383" s="961" t="n">
        <v>85.26274031184181</v>
      </c>
      <c r="AR383" s="721" t="n">
        <v>268996.0301241392</v>
      </c>
      <c r="AS383" s="961" t="n">
        <v>2.384734371627852</v>
      </c>
      <c r="AT383" s="721" t="n">
        <v>11279915.83987272</v>
      </c>
      <c r="AU383" s="961" t="n">
        <v>87.34570332107968</v>
      </c>
      <c r="AV383" s="721" t="n">
        <v>1634189.160127281</v>
      </c>
      <c r="AW383" s="962" t="n">
        <v>12.65429667892032</v>
      </c>
      <c r="AX383" s="718" t="n">
        <v>9312001.018344807</v>
      </c>
      <c r="AY383" s="961" t="n">
        <v>70.44904313796592</v>
      </c>
      <c r="AZ383" s="721" t="n">
        <v>267435.3884211021</v>
      </c>
      <c r="BA383" s="961" t="n">
        <v>2.79176537183559</v>
      </c>
      <c r="BB383" s="721" t="n">
        <v>9579436.406765908</v>
      </c>
      <c r="BC383" s="961" t="n">
        <v>72.47229970531171</v>
      </c>
      <c r="BD383" s="721" t="n">
        <v>3638629.593234093</v>
      </c>
      <c r="BE383" s="962" t="n">
        <v>27.52770029468829</v>
      </c>
      <c r="BF383" s="718" t="n">
        <v>1334870.413281063</v>
      </c>
      <c r="BG383" s="961" t="n">
        <v>10.80715081261118</v>
      </c>
      <c r="BH383" s="717" t="n">
        <v>29805.08474536548</v>
      </c>
      <c r="BI383" s="963" t="n">
        <v>2.184041905087993</v>
      </c>
      <c r="BJ383" s="721" t="n">
        <v>1364675.498026429</v>
      </c>
      <c r="BK383" s="961" t="n">
        <v>11.04845367064224</v>
      </c>
      <c r="BL383" s="721" t="n">
        <v>10987057.50197357</v>
      </c>
      <c r="BM383" s="962" t="n">
        <v>88.95154632935777</v>
      </c>
    </row>
    <row r="384" ht="15" customFormat="1" customHeight="1" s="18">
      <c r="A384" s="722" t="inlineStr">
        <is>
          <t>Sep-Nov 2022</t>
        </is>
      </c>
      <c r="B384" s="721" t="n">
        <v>33030548.84936091</v>
      </c>
      <c r="C384" s="961" t="n">
        <v>60.51619927310848</v>
      </c>
      <c r="D384" s="721" t="n">
        <v>1330008.089825694</v>
      </c>
      <c r="E384" s="961" t="n">
        <v>3.870740780423386</v>
      </c>
      <c r="F384" s="721" t="n">
        <v>34360556.93918661</v>
      </c>
      <c r="G384" s="961" t="n">
        <v>62.95294457109937</v>
      </c>
      <c r="H384" s="721" t="n">
        <v>20220777.0608134</v>
      </c>
      <c r="I384" s="962" t="n">
        <v>37.04705542890063</v>
      </c>
      <c r="J384" s="718" t="n">
        <v>31664238.93074445</v>
      </c>
      <c r="K384" s="961" t="n">
        <v>75.01031592703418</v>
      </c>
      <c r="L384" s="721" t="n">
        <v>1297491.510547523</v>
      </c>
      <c r="M384" s="961" t="n">
        <v>3.936357385297114</v>
      </c>
      <c r="N384" s="721" t="n">
        <v>32961730.44129197</v>
      </c>
      <c r="O384" s="961" t="n">
        <v>78.0839804585482</v>
      </c>
      <c r="P384" s="721" t="n">
        <v>9251448.558708034</v>
      </c>
      <c r="Q384" s="962" t="n">
        <v>21.9160195414518</v>
      </c>
      <c r="R384" s="718" t="n">
        <v>395033.1807720123</v>
      </c>
      <c r="S384" s="961" t="n">
        <v>25.95274243390078</v>
      </c>
      <c r="T384" s="721" t="n">
        <v>100111.4182293474</v>
      </c>
      <c r="U384" s="961" t="n">
        <v>20.21862268744498</v>
      </c>
      <c r="V384" s="721" t="n">
        <v>495144.5990013597</v>
      </c>
      <c r="W384" s="961" t="n">
        <v>32.52982501446068</v>
      </c>
      <c r="X384" s="721" t="n">
        <v>1026980.40099864</v>
      </c>
      <c r="Y384" s="962" t="n">
        <v>67.47017498553932</v>
      </c>
      <c r="Z384" s="718" t="n">
        <v>3397752.826848934</v>
      </c>
      <c r="AA384" s="961" t="n">
        <v>61.07063692157395</v>
      </c>
      <c r="AB384" s="721" t="n">
        <v>385128.1155647269</v>
      </c>
      <c r="AC384" s="961" t="n">
        <v>10.18081513606919</v>
      </c>
      <c r="AD384" s="721" t="n">
        <v>3782880.942413661</v>
      </c>
      <c r="AE384" s="961" t="n">
        <v>67.99286479173831</v>
      </c>
      <c r="AF384" s="721" t="n">
        <v>1780763.05758634</v>
      </c>
      <c r="AG384" s="962" t="n">
        <v>32.00713520826169</v>
      </c>
      <c r="AH384" s="718" t="n">
        <v>7576285.665886678</v>
      </c>
      <c r="AI384" s="961" t="n">
        <v>84.40372139852983</v>
      </c>
      <c r="AJ384" s="721" t="n">
        <v>269840.709029171</v>
      </c>
      <c r="AK384" s="961" t="n">
        <v>3.439158332853963</v>
      </c>
      <c r="AL384" s="721" t="n">
        <v>7846126.374915849</v>
      </c>
      <c r="AM384" s="961" t="n">
        <v>87.40988576868158</v>
      </c>
      <c r="AN384" s="721" t="n">
        <v>1130119.625084152</v>
      </c>
      <c r="AO384" s="962" t="n">
        <v>12.59011423131842</v>
      </c>
      <c r="AP384" s="718" t="n">
        <v>10970386.11040566</v>
      </c>
      <c r="AQ384" s="961" t="n">
        <v>84.85592489629809</v>
      </c>
      <c r="AR384" s="721" t="n">
        <v>278649.8424855557</v>
      </c>
      <c r="AS384" s="961" t="n">
        <v>2.477099759059242</v>
      </c>
      <c r="AT384" s="721" t="n">
        <v>11249035.95289121</v>
      </c>
      <c r="AU384" s="961" t="n">
        <v>87.01128113156237</v>
      </c>
      <c r="AV384" s="721" t="n">
        <v>1679214.047108789</v>
      </c>
      <c r="AW384" s="962" t="n">
        <v>12.98871886843763</v>
      </c>
      <c r="AX384" s="718" t="n">
        <v>9324781.146831164</v>
      </c>
      <c r="AY384" s="961" t="n">
        <v>70.51986534005412</v>
      </c>
      <c r="AZ384" s="721" t="n">
        <v>263761.4252387221</v>
      </c>
      <c r="BA384" s="961" t="n">
        <v>2.750797874194386</v>
      </c>
      <c r="BB384" s="721" t="n">
        <v>9588542.572069887</v>
      </c>
      <c r="BC384" s="961" t="n">
        <v>72.51459528565252</v>
      </c>
      <c r="BD384" s="721" t="n">
        <v>3634371.427930115</v>
      </c>
      <c r="BE384" s="962" t="n">
        <v>27.48540471434748</v>
      </c>
      <c r="BF384" s="718" t="n">
        <v>1366309.918616468</v>
      </c>
      <c r="BG384" s="961" t="n">
        <v>11.04699867212586</v>
      </c>
      <c r="BH384" s="717" t="n">
        <v>32516.57927817036</v>
      </c>
      <c r="BI384" s="963" t="n">
        <v>2.32456128956027</v>
      </c>
      <c r="BJ384" s="721" t="n">
        <v>1398826.497894638</v>
      </c>
      <c r="BK384" s="961" t="n">
        <v>11.30990433006894</v>
      </c>
      <c r="BL384" s="721" t="n">
        <v>10969328.50210536</v>
      </c>
      <c r="BM384" s="962" t="n">
        <v>88.69009566993105</v>
      </c>
    </row>
    <row r="385" ht="15" customFormat="1" customHeight="1" s="18">
      <c r="A385" s="722" t="inlineStr">
        <is>
          <t>Oct-Dec 2022</t>
        </is>
      </c>
      <c r="B385" s="721" t="n">
        <v>33116454.90556087</v>
      </c>
      <c r="C385" s="961" t="n">
        <v>60.61304968360676</v>
      </c>
      <c r="D385" s="721" t="n">
        <v>1349655.22464815</v>
      </c>
      <c r="E385" s="961" t="n">
        <v>3.915890767914647</v>
      </c>
      <c r="F385" s="721" t="n">
        <v>34466110.13020901</v>
      </c>
      <c r="G385" s="961" t="n">
        <v>63.08332373379203</v>
      </c>
      <c r="H385" s="721" t="n">
        <v>20169739.86979099</v>
      </c>
      <c r="I385" s="962" t="n">
        <v>36.91667626620797</v>
      </c>
      <c r="J385" s="718" t="n">
        <v>31745956.94871741</v>
      </c>
      <c r="K385" s="961" t="n">
        <v>75.13618825055353</v>
      </c>
      <c r="L385" s="721" t="n">
        <v>1321346.082358541</v>
      </c>
      <c r="M385" s="961" t="n">
        <v>3.995929396227953</v>
      </c>
      <c r="N385" s="721" t="n">
        <v>33067303.03107595</v>
      </c>
      <c r="O385" s="961" t="n">
        <v>78.26354422059411</v>
      </c>
      <c r="P385" s="721" t="n">
        <v>9183917.968924049</v>
      </c>
      <c r="Q385" s="962" t="n">
        <v>21.73645577940589</v>
      </c>
      <c r="R385" s="718" t="n">
        <v>393768.0421376099</v>
      </c>
      <c r="S385" s="961" t="n">
        <v>25.82720617447634</v>
      </c>
      <c r="T385" s="721" t="n">
        <v>106011.4019938765</v>
      </c>
      <c r="U385" s="961" t="n">
        <v>21.21163710086205</v>
      </c>
      <c r="V385" s="721" t="n">
        <v>499779.4441314865</v>
      </c>
      <c r="W385" s="961" t="n">
        <v>32.78048334059106</v>
      </c>
      <c r="X385" s="721" t="n">
        <v>1024845.555868513</v>
      </c>
      <c r="Y385" s="962" t="n">
        <v>67.21951665940894</v>
      </c>
      <c r="Z385" s="718" t="n">
        <v>3416718.351360784</v>
      </c>
      <c r="AA385" s="961" t="n">
        <v>61.31295461571507</v>
      </c>
      <c r="AB385" s="721" t="n">
        <v>398306.9443628978</v>
      </c>
      <c r="AC385" s="961" t="n">
        <v>10.44047977373482</v>
      </c>
      <c r="AD385" s="721" t="n">
        <v>3815025.295723681</v>
      </c>
      <c r="AE385" s="961" t="n">
        <v>68.46056618080651</v>
      </c>
      <c r="AF385" s="721" t="n">
        <v>1757562.704276318</v>
      </c>
      <c r="AG385" s="962" t="n">
        <v>31.53943381919349</v>
      </c>
      <c r="AH385" s="718" t="n">
        <v>7591648.050885427</v>
      </c>
      <c r="AI385" s="961" t="n">
        <v>84.50250075201393</v>
      </c>
      <c r="AJ385" s="721" t="n">
        <v>262617.8159543435</v>
      </c>
      <c r="AK385" s="961" t="n">
        <v>3.343632879338855</v>
      </c>
      <c r="AL385" s="721" t="n">
        <v>7854265.86683977</v>
      </c>
      <c r="AM385" s="961" t="n">
        <v>87.42569503623602</v>
      </c>
      <c r="AN385" s="721" t="n">
        <v>1129667.13316023</v>
      </c>
      <c r="AO385" s="962" t="n">
        <v>12.57430496376398</v>
      </c>
      <c r="AP385" s="718" t="n">
        <v>11013242.31302513</v>
      </c>
      <c r="AQ385" s="961" t="n">
        <v>85.09434086039538</v>
      </c>
      <c r="AR385" s="721" t="n">
        <v>294476.2623971957</v>
      </c>
      <c r="AS385" s="961" t="n">
        <v>2.604205794767911</v>
      </c>
      <c r="AT385" s="721" t="n">
        <v>11307718.57542233</v>
      </c>
      <c r="AU385" s="961" t="n">
        <v>87.3696257161627</v>
      </c>
      <c r="AV385" s="721" t="n">
        <v>1634672.424577668</v>
      </c>
      <c r="AW385" s="962" t="n">
        <v>12.6303742838373</v>
      </c>
      <c r="AX385" s="718" t="n">
        <v>9330580.19130845</v>
      </c>
      <c r="AY385" s="961" t="n">
        <v>70.53827556893897</v>
      </c>
      <c r="AZ385" s="721" t="n">
        <v>259933.6576502275</v>
      </c>
      <c r="BA385" s="961" t="n">
        <v>2.710320445222554</v>
      </c>
      <c r="BB385" s="721" t="n">
        <v>9590513.848958677</v>
      </c>
      <c r="BC385" s="961" t="n">
        <v>72.50334865089518</v>
      </c>
      <c r="BD385" s="721" t="n">
        <v>3637170.151041321</v>
      </c>
      <c r="BE385" s="962" t="n">
        <v>27.49665134910482</v>
      </c>
      <c r="BF385" s="718" t="n">
        <v>1370497.956843457</v>
      </c>
      <c r="BG385" s="961" t="n">
        <v>11.0661204049266</v>
      </c>
      <c r="BH385" s="717" t="n">
        <v>28309.14228960888</v>
      </c>
      <c r="BI385" s="963" t="n">
        <v>2.02380602065531</v>
      </c>
      <c r="BJ385" s="721" t="n">
        <v>1398807.099133066</v>
      </c>
      <c r="BK385" s="961" t="n">
        <v>11.29470329012735</v>
      </c>
      <c r="BL385" s="721" t="n">
        <v>10985821.90086693</v>
      </c>
      <c r="BM385" s="962" t="n">
        <v>88.70529670987266</v>
      </c>
    </row>
    <row r="386" ht="15" customFormat="1" customHeight="1" s="18">
      <c r="A386" s="722" t="inlineStr">
        <is>
          <t>Nov-Jan 2023</t>
        </is>
      </c>
      <c r="B386" s="721" t="n">
        <v>33156366.91302069</v>
      </c>
      <c r="C386" s="961" t="n">
        <v>60.6257465806755</v>
      </c>
      <c r="D386" s="721" t="n">
        <v>1335066.988721217</v>
      </c>
      <c r="E386" s="961" t="n">
        <v>3.870720459243629</v>
      </c>
      <c r="F386" s="721" t="n">
        <v>34491433.90174191</v>
      </c>
      <c r="G386" s="961" t="n">
        <v>63.06688957860307</v>
      </c>
      <c r="H386" s="721" t="n">
        <v>20198807.0982581</v>
      </c>
      <c r="I386" s="962" t="n">
        <v>36.93311042139693</v>
      </c>
      <c r="J386" s="718" t="n">
        <v>31784596.87667329</v>
      </c>
      <c r="K386" s="961" t="n">
        <v>75.16007543739542</v>
      </c>
      <c r="L386" s="721" t="n">
        <v>1309775.158033989</v>
      </c>
      <c r="M386" s="961" t="n">
        <v>3.957697570633399</v>
      </c>
      <c r="N386" s="721" t="n">
        <v>33094372.03470728</v>
      </c>
      <c r="O386" s="961" t="n">
        <v>78.25726116121716</v>
      </c>
      <c r="P386" s="721" t="n">
        <v>9194830.965292722</v>
      </c>
      <c r="Q386" s="962" t="n">
        <v>21.74273883878284</v>
      </c>
      <c r="R386" s="718" t="n">
        <v>400401.8786085159</v>
      </c>
      <c r="S386" s="961" t="n">
        <v>26.21978933955226</v>
      </c>
      <c r="T386" s="721" t="n">
        <v>105675.0145471121</v>
      </c>
      <c r="U386" s="961" t="n">
        <v>20.88121705936397</v>
      </c>
      <c r="V386" s="721" t="n">
        <v>506076.893155628</v>
      </c>
      <c r="W386" s="961" t="n">
        <v>33.13977840031406</v>
      </c>
      <c r="X386" s="721" t="n">
        <v>1021021.106844372</v>
      </c>
      <c r="Y386" s="962" t="n">
        <v>66.86022159968594</v>
      </c>
      <c r="Z386" s="718" t="n">
        <v>3483565.040935771</v>
      </c>
      <c r="AA386" s="961" t="n">
        <v>62.41285996123202</v>
      </c>
      <c r="AB386" s="721" t="n">
        <v>383548.6010572715</v>
      </c>
      <c r="AC386" s="961" t="n">
        <v>9.918213855737566</v>
      </c>
      <c r="AD386" s="721" t="n">
        <v>3867113.641993042</v>
      </c>
      <c r="AE386" s="961" t="n">
        <v>69.28466078734306</v>
      </c>
      <c r="AF386" s="721" t="n">
        <v>1714372.358006959</v>
      </c>
      <c r="AG386" s="962" t="n">
        <v>30.71533921265694</v>
      </c>
      <c r="AH386" s="718" t="n">
        <v>7600912.67417917</v>
      </c>
      <c r="AI386" s="961" t="n">
        <v>84.53509085351361</v>
      </c>
      <c r="AJ386" s="721" t="n">
        <v>250590.1690873094</v>
      </c>
      <c r="AK386" s="961" t="n">
        <v>3.191620433560918</v>
      </c>
      <c r="AL386" s="721" t="n">
        <v>7851502.84326648</v>
      </c>
      <c r="AM386" s="961" t="n">
        <v>87.32208020845718</v>
      </c>
      <c r="AN386" s="721" t="n">
        <v>1139926.156733521</v>
      </c>
      <c r="AO386" s="962" t="n">
        <v>12.67791979154282</v>
      </c>
      <c r="AP386" s="718" t="n">
        <v>10992982.41865082</v>
      </c>
      <c r="AQ386" s="961" t="n">
        <v>84.8446341888443</v>
      </c>
      <c r="AR386" s="721" t="n">
        <v>285440.4899360328</v>
      </c>
      <c r="AS386" s="961" t="n">
        <v>2.530854643859045</v>
      </c>
      <c r="AT386" s="721" t="n">
        <v>11278422.90858686</v>
      </c>
      <c r="AU386" s="961" t="n">
        <v>87.04768455579641</v>
      </c>
      <c r="AV386" s="721" t="n">
        <v>1678180.091413144</v>
      </c>
      <c r="AW386" s="962" t="n">
        <v>12.95231544420359</v>
      </c>
      <c r="AX386" s="718" t="n">
        <v>9306734.86429901</v>
      </c>
      <c r="AY386" s="961" t="n">
        <v>70.33193784631085</v>
      </c>
      <c r="AZ386" s="721" t="n">
        <v>284520.883406263</v>
      </c>
      <c r="BA386" s="961" t="n">
        <v>2.966461231881292</v>
      </c>
      <c r="BB386" s="721" t="n">
        <v>9591255.747705273</v>
      </c>
      <c r="BC386" s="961" t="n">
        <v>72.48209097514548</v>
      </c>
      <c r="BD386" s="721" t="n">
        <v>3641331.252294726</v>
      </c>
      <c r="BE386" s="962" t="n">
        <v>27.51790902485452</v>
      </c>
      <c r="BF386" s="718" t="n">
        <v>1371770.036347396</v>
      </c>
      <c r="BG386" s="961" t="n">
        <v>11.0617356091272</v>
      </c>
      <c r="BH386" s="717" t="n">
        <v>25291.8306872283</v>
      </c>
      <c r="BI386" s="963" t="n">
        <v>1.810358673729477</v>
      </c>
      <c r="BJ386" s="721" t="n">
        <v>1397061.867034624</v>
      </c>
      <c r="BK386" s="961" t="n">
        <v>11.26568491310666</v>
      </c>
      <c r="BL386" s="721" t="n">
        <v>11003976.13296538</v>
      </c>
      <c r="BM386" s="962" t="n">
        <v>88.73431508689333</v>
      </c>
    </row>
    <row r="387" ht="15" customFormat="1" customHeight="1" s="18">
      <c r="A387" s="722" t="inlineStr">
        <is>
          <t>Dec-Feb 2023</t>
        </is>
      </c>
      <c r="B387" s="721" t="n">
        <v>33246698.72506835</v>
      </c>
      <c r="C387" s="961" t="n">
        <v>60.73016214858811</v>
      </c>
      <c r="D387" s="721" t="n">
        <v>1375946.67396969</v>
      </c>
      <c r="E387" s="961" t="n">
        <v>3.974123462004205</v>
      </c>
      <c r="F387" s="721" t="n">
        <v>34622645.39903804</v>
      </c>
      <c r="G387" s="961" t="n">
        <v>63.24353844826214</v>
      </c>
      <c r="H387" s="721" t="n">
        <v>20122307.60096197</v>
      </c>
      <c r="I387" s="962" t="n">
        <v>36.75646155173786</v>
      </c>
      <c r="J387" s="718" t="n">
        <v>31809653.31389727</v>
      </c>
      <c r="K387" s="961" t="n">
        <v>75.15151207009346</v>
      </c>
      <c r="L387" s="721" t="n">
        <v>1347734.60051462</v>
      </c>
      <c r="M387" s="961" t="n">
        <v>4.064658543047734</v>
      </c>
      <c r="N387" s="721" t="n">
        <v>33157387.91441189</v>
      </c>
      <c r="O387" s="961" t="n">
        <v>78.33558616541241</v>
      </c>
      <c r="P387" s="721" t="n">
        <v>9169975.085588111</v>
      </c>
      <c r="Q387" s="962" t="n">
        <v>21.66441383458759</v>
      </c>
      <c r="R387" s="718" t="n">
        <v>408612.6821655356</v>
      </c>
      <c r="S387" s="961" t="n">
        <v>26.71460340999665</v>
      </c>
      <c r="T387" s="721" t="n">
        <v>85871.13479604451</v>
      </c>
      <c r="U387" s="961" t="n">
        <v>17.36581296506139</v>
      </c>
      <c r="V387" s="721" t="n">
        <v>494483.8169615801</v>
      </c>
      <c r="W387" s="961" t="n">
        <v>32.32875443997705</v>
      </c>
      <c r="X387" s="721" t="n">
        <v>1035064.18303842</v>
      </c>
      <c r="Y387" s="962" t="n">
        <v>67.67124556002295</v>
      </c>
      <c r="Z387" s="718" t="n">
        <v>3453213.64002921</v>
      </c>
      <c r="AA387" s="961" t="n">
        <v>61.76990212105061</v>
      </c>
      <c r="AB387" s="721" t="n">
        <v>417244.6812577054</v>
      </c>
      <c r="AC387" s="961" t="n">
        <v>10.78023961562704</v>
      </c>
      <c r="AD387" s="721" t="n">
        <v>3870458.321286916</v>
      </c>
      <c r="AE387" s="961" t="n">
        <v>69.23343198293294</v>
      </c>
      <c r="AF387" s="721" t="n">
        <v>1719988.678713086</v>
      </c>
      <c r="AG387" s="962" t="n">
        <v>30.76656801706706</v>
      </c>
      <c r="AH387" s="718" t="n">
        <v>7620260.136873253</v>
      </c>
      <c r="AI387" s="961" t="n">
        <v>84.6783636261866</v>
      </c>
      <c r="AJ387" s="721" t="n">
        <v>264631.2189952061</v>
      </c>
      <c r="AK387" s="961" t="n">
        <v>3.356180916789043</v>
      </c>
      <c r="AL387" s="721" t="n">
        <v>7884891.355868459</v>
      </c>
      <c r="AM387" s="961" t="n">
        <v>87.61901633179249</v>
      </c>
      <c r="AN387" s="721" t="n">
        <v>1114172.644131542</v>
      </c>
      <c r="AO387" s="962" t="n">
        <v>12.38098366820751</v>
      </c>
      <c r="AP387" s="718" t="n">
        <v>11019112.31159274</v>
      </c>
      <c r="AQ387" s="961" t="n">
        <v>84.95275538236974</v>
      </c>
      <c r="AR387" s="721" t="n">
        <v>282846.0144743727</v>
      </c>
      <c r="AS387" s="961" t="n">
        <v>2.502628361511561</v>
      </c>
      <c r="AT387" s="721" t="n">
        <v>11301958.32606711</v>
      </c>
      <c r="AU387" s="961" t="n">
        <v>87.13338006420008</v>
      </c>
      <c r="AV387" s="721" t="n">
        <v>1668912.673932893</v>
      </c>
      <c r="AW387" s="962" t="n">
        <v>12.86661993579992</v>
      </c>
      <c r="AX387" s="718" t="n">
        <v>9308454.543236542</v>
      </c>
      <c r="AY387" s="961" t="n">
        <v>70.31918154551977</v>
      </c>
      <c r="AZ387" s="721" t="n">
        <v>297141.5509912916</v>
      </c>
      <c r="BA387" s="961" t="n">
        <v>3.093421252324455</v>
      </c>
      <c r="BB387" s="721" t="n">
        <v>9605596.094227834</v>
      </c>
      <c r="BC387" s="961" t="n">
        <v>72.56388828731245</v>
      </c>
      <c r="BD387" s="721" t="n">
        <v>3631836.905772169</v>
      </c>
      <c r="BE387" s="962" t="n">
        <v>27.43611171268755</v>
      </c>
      <c r="BF387" s="718" t="n">
        <v>1437045.411171074</v>
      </c>
      <c r="BG387" s="961" t="n">
        <v>11.57265951904576</v>
      </c>
      <c r="BH387" s="717" t="n">
        <v>28212.07345506982</v>
      </c>
      <c r="BI387" s="963" t="n">
        <v>1.925400398979572</v>
      </c>
      <c r="BJ387" s="721" t="n">
        <v>1465257.484626144</v>
      </c>
      <c r="BK387" s="961" t="n">
        <v>11.79985395415812</v>
      </c>
      <c r="BL387" s="721" t="n">
        <v>10952332.51537386</v>
      </c>
      <c r="BM387" s="962" t="n">
        <v>88.20014604584188</v>
      </c>
    </row>
    <row r="388" ht="15" customFormat="1" customHeight="1" s="18">
      <c r="A388" s="722" t="inlineStr">
        <is>
          <t>Jan-Mar 2023</t>
        </is>
      </c>
      <c r="B388" s="721" t="n">
        <v>33324832.92027909</v>
      </c>
      <c r="C388" s="961" t="n">
        <v>60.81259338913903</v>
      </c>
      <c r="D388" s="721" t="n">
        <v>1388530.983393908</v>
      </c>
      <c r="E388" s="961" t="n">
        <v>3.999989707845595</v>
      </c>
      <c r="F388" s="721" t="n">
        <v>34713363.90367301</v>
      </c>
      <c r="G388" s="961" t="n">
        <v>63.3464446556512</v>
      </c>
      <c r="H388" s="721" t="n">
        <v>20085866.096327</v>
      </c>
      <c r="I388" s="962" t="n">
        <v>36.6535553443488</v>
      </c>
      <c r="J388" s="718" t="n">
        <v>31893881.20243325</v>
      </c>
      <c r="K388" s="961" t="n">
        <v>75.28328338883118</v>
      </c>
      <c r="L388" s="721" t="n">
        <v>1358582.349666261</v>
      </c>
      <c r="M388" s="961" t="n">
        <v>4.085659240066987</v>
      </c>
      <c r="N388" s="721" t="n">
        <v>33252463.55209951</v>
      </c>
      <c r="O388" s="961" t="n">
        <v>78.4901223241059</v>
      </c>
      <c r="P388" s="721" t="n">
        <v>9112693.447900489</v>
      </c>
      <c r="Q388" s="962" t="n">
        <v>21.5098776758941</v>
      </c>
      <c r="R388" s="718" t="n">
        <v>438204.3609639982</v>
      </c>
      <c r="S388" s="961" t="n">
        <v>28.60330579410252</v>
      </c>
      <c r="T388" s="721" t="n">
        <v>88787.45212350431</v>
      </c>
      <c r="U388" s="961" t="n">
        <v>16.84797560768973</v>
      </c>
      <c r="V388" s="721" t="n">
        <v>526991.8130875025</v>
      </c>
      <c r="W388" s="961" t="n">
        <v>34.39880869183949</v>
      </c>
      <c r="X388" s="721" t="n">
        <v>1005014.186912498</v>
      </c>
      <c r="Y388" s="962" t="n">
        <v>65.60119130816051</v>
      </c>
      <c r="Z388" s="718" t="n">
        <v>3449919.872546582</v>
      </c>
      <c r="AA388" s="961" t="n">
        <v>61.61324863035179</v>
      </c>
      <c r="AB388" s="721" t="n">
        <v>427115.4731795419</v>
      </c>
      <c r="AC388" s="961" t="n">
        <v>11.0165483440943</v>
      </c>
      <c r="AD388" s="721" t="n">
        <v>3877035.345726124</v>
      </c>
      <c r="AE388" s="961" t="n">
        <v>69.24124371867137</v>
      </c>
      <c r="AF388" s="721" t="n">
        <v>1722279.654273877</v>
      </c>
      <c r="AG388" s="962" t="n">
        <v>30.75875628132863</v>
      </c>
      <c r="AH388" s="718" t="n">
        <v>7663623.54915791</v>
      </c>
      <c r="AI388" s="961" t="n">
        <v>85.08854905636794</v>
      </c>
      <c r="AJ388" s="721" t="n">
        <v>269172.8503217016</v>
      </c>
      <c r="AK388" s="961" t="n">
        <v>3.393164739981972</v>
      </c>
      <c r="AL388" s="721" t="n">
        <v>7932796.399479612</v>
      </c>
      <c r="AM388" s="961" t="n">
        <v>88.07715191927308</v>
      </c>
      <c r="AN388" s="721" t="n">
        <v>1073848.600520388</v>
      </c>
      <c r="AO388" s="962" t="n">
        <v>11.92284808072692</v>
      </c>
      <c r="AP388" s="718" t="n">
        <v>11061198.95977334</v>
      </c>
      <c r="AQ388" s="961" t="n">
        <v>85.1841469291389</v>
      </c>
      <c r="AR388" s="721" t="n">
        <v>265660.3183610498</v>
      </c>
      <c r="AS388" s="961" t="n">
        <v>2.345401420090794</v>
      </c>
      <c r="AT388" s="721" t="n">
        <v>11326859.27813438</v>
      </c>
      <c r="AU388" s="961" t="n">
        <v>87.23004156269616</v>
      </c>
      <c r="AV388" s="721" t="n">
        <v>1658184.721865617</v>
      </c>
      <c r="AW388" s="962" t="n">
        <v>12.76995843730384</v>
      </c>
      <c r="AX388" s="718" t="n">
        <v>9280934.459991429</v>
      </c>
      <c r="AY388" s="961" t="n">
        <v>70.08632708873742</v>
      </c>
      <c r="AZ388" s="721" t="n">
        <v>307846.2556804636</v>
      </c>
      <c r="BA388" s="961" t="n">
        <v>3.210483843658245</v>
      </c>
      <c r="BB388" s="721" t="n">
        <v>9588780.715671893</v>
      </c>
      <c r="BC388" s="961" t="n">
        <v>72.41107288472098</v>
      </c>
      <c r="BD388" s="721" t="n">
        <v>3653366.284328109</v>
      </c>
      <c r="BE388" s="962" t="n">
        <v>27.58892711527902</v>
      </c>
      <c r="BF388" s="718" t="n">
        <v>1430951.717845841</v>
      </c>
      <c r="BG388" s="961" t="n">
        <v>11.5083104132157</v>
      </c>
      <c r="BH388" s="717" t="n">
        <v>29948.63372764715</v>
      </c>
      <c r="BI388" s="963" t="n">
        <v>2.050012082986389</v>
      </c>
      <c r="BJ388" s="721" t="n">
        <v>1460900.351573488</v>
      </c>
      <c r="BK388" s="961" t="n">
        <v>11.7491698140544</v>
      </c>
      <c r="BL388" s="721" t="n">
        <v>10973172.64842651</v>
      </c>
      <c r="BM388" s="962" t="n">
        <v>88.2508301859456</v>
      </c>
    </row>
    <row r="389" ht="15" customFormat="1" customHeight="1" s="18">
      <c r="A389" s="722" t="inlineStr">
        <is>
          <t>Feb-Apr 2023</t>
        </is>
      </c>
      <c r="B389" s="721" t="n">
        <v>33472677.63756459</v>
      </c>
      <c r="C389" s="961" t="n">
        <v>61.02152589112801</v>
      </c>
      <c r="D389" s="721" t="n">
        <v>1350166.568335111</v>
      </c>
      <c r="E389" s="961" t="n">
        <v>3.877243801086084</v>
      </c>
      <c r="F389" s="721" t="n">
        <v>34822844.2058997</v>
      </c>
      <c r="G389" s="961" t="n">
        <v>63.4829132082435</v>
      </c>
      <c r="H389" s="721" t="n">
        <v>20031040.7941003</v>
      </c>
      <c r="I389" s="962" t="n">
        <v>36.5170867917565</v>
      </c>
      <c r="J389" s="718" t="n">
        <v>32004053.85470586</v>
      </c>
      <c r="K389" s="961" t="n">
        <v>75.47518903481077</v>
      </c>
      <c r="L389" s="721" t="n">
        <v>1323553.352316876</v>
      </c>
      <c r="M389" s="961" t="n">
        <v>3.971342269174305</v>
      </c>
      <c r="N389" s="721" t="n">
        <v>33327607.20702273</v>
      </c>
      <c r="O389" s="961" t="n">
        <v>78.59652609783677</v>
      </c>
      <c r="P389" s="721" t="n">
        <v>9075802.792977272</v>
      </c>
      <c r="Q389" s="962" t="n">
        <v>21.40347390216323</v>
      </c>
      <c r="R389" s="718" t="n">
        <v>458811.6642102902</v>
      </c>
      <c r="S389" s="961" t="n">
        <v>29.89945775768176</v>
      </c>
      <c r="T389" s="721" t="n">
        <v>76855.66750252598</v>
      </c>
      <c r="U389" s="961" t="n">
        <v>14.34764880224768</v>
      </c>
      <c r="V389" s="721" t="n">
        <v>535667.3317128161</v>
      </c>
      <c r="W389" s="961" t="n">
        <v>34.90792411366563</v>
      </c>
      <c r="X389" s="721" t="n">
        <v>998847.668287184</v>
      </c>
      <c r="Y389" s="962" t="n">
        <v>65.09207588633437</v>
      </c>
      <c r="Z389" s="718" t="n">
        <v>3431897.236006831</v>
      </c>
      <c r="AA389" s="961" t="n">
        <v>61.19402234909045</v>
      </c>
      <c r="AB389" s="721" t="n">
        <v>417923.5390322104</v>
      </c>
      <c r="AC389" s="961" t="n">
        <v>10.85566221009268</v>
      </c>
      <c r="AD389" s="721" t="n">
        <v>3849820.775039041</v>
      </c>
      <c r="AE389" s="961" t="n">
        <v>68.64600025781859</v>
      </c>
      <c r="AF389" s="721" t="n">
        <v>1758402.224960959</v>
      </c>
      <c r="AG389" s="962" t="n">
        <v>31.35399974218141</v>
      </c>
      <c r="AH389" s="718" t="n">
        <v>7640454.135225197</v>
      </c>
      <c r="AI389" s="961" t="n">
        <v>84.75974132981236</v>
      </c>
      <c r="AJ389" s="721" t="n">
        <v>283512.361183221</v>
      </c>
      <c r="AK389" s="961" t="n">
        <v>3.577909640477714</v>
      </c>
      <c r="AL389" s="721" t="n">
        <v>7923966.496408419</v>
      </c>
      <c r="AM389" s="961" t="n">
        <v>87.90489919247203</v>
      </c>
      <c r="AN389" s="721" t="n">
        <v>1090282.503591582</v>
      </c>
      <c r="AO389" s="962" t="n">
        <v>12.09510080752797</v>
      </c>
      <c r="AP389" s="718" t="n">
        <v>11101158.54962949</v>
      </c>
      <c r="AQ389" s="961" t="n">
        <v>85.39837530491727</v>
      </c>
      <c r="AR389" s="721" t="n">
        <v>269506.321161095</v>
      </c>
      <c r="AS389" s="961" t="n">
        <v>2.370189643469428</v>
      </c>
      <c r="AT389" s="721" t="n">
        <v>11370664.87079059</v>
      </c>
      <c r="AU389" s="961" t="n">
        <v>87.47161854873445</v>
      </c>
      <c r="AV389" s="721" t="n">
        <v>1628597.129209411</v>
      </c>
      <c r="AW389" s="962" t="n">
        <v>12.52838145126555</v>
      </c>
      <c r="AX389" s="718" t="n">
        <v>9371732.269634042</v>
      </c>
      <c r="AY389" s="961" t="n">
        <v>70.74521302816537</v>
      </c>
      <c r="AZ389" s="721" t="n">
        <v>275755.4634378238</v>
      </c>
      <c r="BA389" s="961" t="n">
        <v>2.858313698524084</v>
      </c>
      <c r="BB389" s="721" t="n">
        <v>9647487.733071867</v>
      </c>
      <c r="BC389" s="961" t="n">
        <v>72.82683235352742</v>
      </c>
      <c r="BD389" s="721" t="n">
        <v>3599673.266928135</v>
      </c>
      <c r="BE389" s="962" t="n">
        <v>27.17316764647258</v>
      </c>
      <c r="BF389" s="718" t="n">
        <v>1468623.782858734</v>
      </c>
      <c r="BG389" s="961" t="n">
        <v>11.79572492502281</v>
      </c>
      <c r="BH389" s="717" t="n">
        <v>26613.21601823453</v>
      </c>
      <c r="BI389" s="963" t="n">
        <v>1.77986607061108</v>
      </c>
      <c r="BJ389" s="721" t="n">
        <v>1495236.998876968</v>
      </c>
      <c r="BK389" s="961" t="n">
        <v>12.00947754103332</v>
      </c>
      <c r="BL389" s="721" t="n">
        <v>10955238.00112303</v>
      </c>
      <c r="BM389" s="962" t="n">
        <v>87.99052245896668</v>
      </c>
    </row>
    <row r="390" ht="15" customFormat="1" customHeight="1" s="18">
      <c r="A390" s="722" t="inlineStr">
        <is>
          <t>Mar-May 2023</t>
        </is>
      </c>
      <c r="B390" s="721" t="n">
        <v>33455572.30905521</v>
      </c>
      <c r="C390" s="961" t="n">
        <v>60.9299488751841</v>
      </c>
      <c r="D390" s="721" t="n">
        <v>1395639.542766244</v>
      </c>
      <c r="E390" s="961" t="n">
        <v>4.004565318130545</v>
      </c>
      <c r="F390" s="721" t="n">
        <v>34851211.85182145</v>
      </c>
      <c r="G390" s="961" t="n">
        <v>63.47171516760877</v>
      </c>
      <c r="H390" s="721" t="n">
        <v>20057044.14817854</v>
      </c>
      <c r="I390" s="962" t="n">
        <v>36.52828483239123</v>
      </c>
      <c r="J390" s="718" t="n">
        <v>32019553.71186088</v>
      </c>
      <c r="K390" s="961" t="n">
        <v>75.44449718583836</v>
      </c>
      <c r="L390" s="721" t="n">
        <v>1371308.572966318</v>
      </c>
      <c r="M390" s="961" t="n">
        <v>4.106837856623546</v>
      </c>
      <c r="N390" s="721" t="n">
        <v>33390862.2848272</v>
      </c>
      <c r="O390" s="961" t="n">
        <v>78.67557550457676</v>
      </c>
      <c r="P390" s="721" t="n">
        <v>9050342.715172796</v>
      </c>
      <c r="Q390" s="962" t="n">
        <v>21.32442449542324</v>
      </c>
      <c r="R390" s="718" t="n">
        <v>461034.7982237418</v>
      </c>
      <c r="S390" s="961" t="n">
        <v>29.99552366694221</v>
      </c>
      <c r="T390" s="721" t="n">
        <v>85753.02801394777</v>
      </c>
      <c r="U390" s="961" t="n">
        <v>15.68305362685064</v>
      </c>
      <c r="V390" s="721" t="n">
        <v>546787.8262376896</v>
      </c>
      <c r="W390" s="961" t="n">
        <v>35.57472721343031</v>
      </c>
      <c r="X390" s="721" t="n">
        <v>990224.1737623101</v>
      </c>
      <c r="Y390" s="962" t="n">
        <v>64.42527278656968</v>
      </c>
      <c r="Z390" s="718" t="n">
        <v>3417538.290560058</v>
      </c>
      <c r="AA390" s="961" t="n">
        <v>60.8418366847162</v>
      </c>
      <c r="AB390" s="721" t="n">
        <v>409917.8062355937</v>
      </c>
      <c r="AC390" s="961" t="n">
        <v>10.70992836674932</v>
      </c>
      <c r="AD390" s="721" t="n">
        <v>3827456.096795652</v>
      </c>
      <c r="AE390" s="961" t="n">
        <v>68.13953172153056</v>
      </c>
      <c r="AF390" s="721" t="n">
        <v>1789629.903204348</v>
      </c>
      <c r="AG390" s="962" t="n">
        <v>31.86046827846944</v>
      </c>
      <c r="AH390" s="718" t="n">
        <v>7618715.425665557</v>
      </c>
      <c r="AI390" s="961" t="n">
        <v>84.44696230819778</v>
      </c>
      <c r="AJ390" s="721" t="n">
        <v>306825.8171247329</v>
      </c>
      <c r="AK390" s="961" t="n">
        <v>3.871354746956195</v>
      </c>
      <c r="AL390" s="721" t="n">
        <v>7925541.242790291</v>
      </c>
      <c r="AM390" s="961" t="n">
        <v>87.84786479191943</v>
      </c>
      <c r="AN390" s="721" t="n">
        <v>1096352.75720971</v>
      </c>
      <c r="AO390" s="962" t="n">
        <v>12.15213520808057</v>
      </c>
      <c r="AP390" s="718" t="n">
        <v>11137176.57259353</v>
      </c>
      <c r="AQ390" s="961" t="n">
        <v>85.58264297936856</v>
      </c>
      <c r="AR390" s="721" t="n">
        <v>282498.4499245319</v>
      </c>
      <c r="AS390" s="961" t="n">
        <v>2.47378712062719</v>
      </c>
      <c r="AT390" s="721" t="n">
        <v>11419675.02251806</v>
      </c>
      <c r="AU390" s="961" t="n">
        <v>87.75347719614943</v>
      </c>
      <c r="AV390" s="721" t="n">
        <v>1593683.97748194</v>
      </c>
      <c r="AW390" s="962" t="n">
        <v>12.24652280385057</v>
      </c>
      <c r="AX390" s="718" t="n">
        <v>9385088.624818001</v>
      </c>
      <c r="AY390" s="961" t="n">
        <v>70.82094795805931</v>
      </c>
      <c r="AZ390" s="721" t="n">
        <v>286313.4716675114</v>
      </c>
      <c r="BA390" s="961" t="n">
        <v>2.96041327628757</v>
      </c>
      <c r="BB390" s="721" t="n">
        <v>9671402.09648551</v>
      </c>
      <c r="BC390" s="961" t="n">
        <v>72.9815020334929</v>
      </c>
      <c r="BD390" s="721" t="n">
        <v>3580451.903514487</v>
      </c>
      <c r="BE390" s="962" t="n">
        <v>27.0184979665071</v>
      </c>
      <c r="BF390" s="718" t="n">
        <v>1436018.597194326</v>
      </c>
      <c r="BG390" s="961" t="n">
        <v>11.51851065014754</v>
      </c>
      <c r="BH390" s="717" t="n">
        <v>24330.96979992626</v>
      </c>
      <c r="BI390" s="963" t="n">
        <v>1.666105866008862</v>
      </c>
      <c r="BJ390" s="721" t="n">
        <v>1460349.566994252</v>
      </c>
      <c r="BK390" s="961" t="n">
        <v>11.71367284046766</v>
      </c>
      <c r="BL390" s="721" t="n">
        <v>11006701.43300575</v>
      </c>
      <c r="BM390" s="962" t="n">
        <v>88.28632715953233</v>
      </c>
    </row>
    <row r="391" ht="15" customFormat="1" customHeight="1" s="18">
      <c r="A391" s="722" t="inlineStr">
        <is>
          <t>Apr-Jun 2023</t>
        </is>
      </c>
      <c r="B391" s="721" t="n">
        <v>33349801.74776134</v>
      </c>
      <c r="C391" s="961" t="n">
        <v>60.67726261310184</v>
      </c>
      <c r="D391" s="721" t="n">
        <v>1471528.268458563</v>
      </c>
      <c r="E391" s="961" t="n">
        <v>4.225939295750967</v>
      </c>
      <c r="F391" s="721" t="n">
        <v>34821330.0162199</v>
      </c>
      <c r="G391" s="961" t="n">
        <v>63.35458908907876</v>
      </c>
      <c r="H391" s="721" t="n">
        <v>20141270.9837801</v>
      </c>
      <c r="I391" s="962" t="n">
        <v>36.64541091092124</v>
      </c>
      <c r="J391" s="718" t="n">
        <v>31943667.62836613</v>
      </c>
      <c r="K391" s="961" t="n">
        <v>75.19841988539167</v>
      </c>
      <c r="L391" s="721" t="n">
        <v>1442237.997082333</v>
      </c>
      <c r="M391" s="961" t="n">
        <v>4.319900778677649</v>
      </c>
      <c r="N391" s="721" t="n">
        <v>33385905.62544847</v>
      </c>
      <c r="O391" s="961" t="n">
        <v>78.59358476567473</v>
      </c>
      <c r="P391" s="721" t="n">
        <v>9093268.37455154</v>
      </c>
      <c r="Q391" s="962" t="n">
        <v>21.40641523432527</v>
      </c>
      <c r="R391" s="718" t="n">
        <v>439281.7793569216</v>
      </c>
      <c r="S391" s="961" t="n">
        <v>28.5327022074901</v>
      </c>
      <c r="T391" s="721" t="n">
        <v>94343.05907372962</v>
      </c>
      <c r="U391" s="961" t="n">
        <v>17.67966036798158</v>
      </c>
      <c r="V391" s="721" t="n">
        <v>533624.8384306512</v>
      </c>
      <c r="W391" s="961" t="n">
        <v>34.66057396633035</v>
      </c>
      <c r="X391" s="721" t="n">
        <v>1005948.161569349</v>
      </c>
      <c r="Y391" s="962" t="n">
        <v>65.33942603366964</v>
      </c>
      <c r="Z391" s="718" t="n">
        <v>3416733.34340189</v>
      </c>
      <c r="AA391" s="961" t="n">
        <v>60.73173397036818</v>
      </c>
      <c r="AB391" s="721" t="n">
        <v>445809.5704457159</v>
      </c>
      <c r="AC391" s="961" t="n">
        <v>11.5418671168013</v>
      </c>
      <c r="AD391" s="721" t="n">
        <v>3862542.913847607</v>
      </c>
      <c r="AE391" s="961" t="n">
        <v>68.65590759253215</v>
      </c>
      <c r="AF391" s="721" t="n">
        <v>1763401.086152394</v>
      </c>
      <c r="AG391" s="962" t="n">
        <v>31.34409240746785</v>
      </c>
      <c r="AH391" s="718" t="n">
        <v>7613796.457322953</v>
      </c>
      <c r="AI391" s="961" t="n">
        <v>84.32193074832512</v>
      </c>
      <c r="AJ391" s="721" t="n">
        <v>321767.0515681939</v>
      </c>
      <c r="AK391" s="961" t="n">
        <v>4.054747356097401</v>
      </c>
      <c r="AL391" s="721" t="n">
        <v>7935563.508891147</v>
      </c>
      <c r="AM391" s="961" t="n">
        <v>87.88546428793404</v>
      </c>
      <c r="AN391" s="721" t="n">
        <v>1093874.491108854</v>
      </c>
      <c r="AO391" s="962" t="n">
        <v>12.11453571206596</v>
      </c>
      <c r="AP391" s="718" t="n">
        <v>11104243.01983904</v>
      </c>
      <c r="AQ391" s="961" t="n">
        <v>85.2369189051029</v>
      </c>
      <c r="AR391" s="721" t="n">
        <v>297183.0340286405</v>
      </c>
      <c r="AS391" s="961" t="n">
        <v>2.606542660756264</v>
      </c>
      <c r="AT391" s="721" t="n">
        <v>11401426.05386768</v>
      </c>
      <c r="AU391" s="961" t="n">
        <v>87.51811593278097</v>
      </c>
      <c r="AV391" s="721" t="n">
        <v>1626077.946132322</v>
      </c>
      <c r="AW391" s="962" t="n">
        <v>12.48188406721903</v>
      </c>
      <c r="AX391" s="718" t="n">
        <v>9369613.028445326</v>
      </c>
      <c r="AY391" s="961" t="n">
        <v>70.67824139272305</v>
      </c>
      <c r="AZ391" s="721" t="n">
        <v>283135.2819660532</v>
      </c>
      <c r="BA391" s="961" t="n">
        <v>2.933208997697223</v>
      </c>
      <c r="BB391" s="721" t="n">
        <v>9652748.310411379</v>
      </c>
      <c r="BC391" s="961" t="n">
        <v>72.8140290442344</v>
      </c>
      <c r="BD391" s="721" t="n">
        <v>3603966.689588622</v>
      </c>
      <c r="BE391" s="962" t="n">
        <v>27.1859709557656</v>
      </c>
      <c r="BF391" s="718" t="n">
        <v>1406134.119395207</v>
      </c>
      <c r="BG391" s="961" t="n">
        <v>11.26400722650284</v>
      </c>
      <c r="BH391" s="717" t="n">
        <v>29290.27137623008</v>
      </c>
      <c r="BI391" s="963" t="n">
        <v>2.040530421841911</v>
      </c>
      <c r="BJ391" s="721" t="n">
        <v>1435424.390771437</v>
      </c>
      <c r="BK391" s="961" t="n">
        <v>11.49864048367036</v>
      </c>
      <c r="BL391" s="721" t="n">
        <v>11048002.60922856</v>
      </c>
      <c r="BM391" s="962" t="n">
        <v>88.50135951632964</v>
      </c>
    </row>
    <row r="392" ht="15" customFormat="1" customHeight="1" s="18">
      <c r="A392" s="722" t="inlineStr">
        <is>
          <t>May-Jul 2023</t>
        </is>
      </c>
      <c r="B392" s="721" t="n">
        <v>33274778.57150251</v>
      </c>
      <c r="C392" s="961" t="n">
        <v>60.48039542700553</v>
      </c>
      <c r="D392" s="721" t="n">
        <v>1510856.989852633</v>
      </c>
      <c r="E392" s="961" t="n">
        <v>4.343335878362127</v>
      </c>
      <c r="F392" s="721" t="n">
        <v>34785635.56135514</v>
      </c>
      <c r="G392" s="961" t="n">
        <v>63.2265362610786</v>
      </c>
      <c r="H392" s="721" t="n">
        <v>20231826.43864486</v>
      </c>
      <c r="I392" s="962" t="n">
        <v>36.7734637389214</v>
      </c>
      <c r="J392" s="718" t="n">
        <v>31850041.80745614</v>
      </c>
      <c r="K392" s="961" t="n">
        <v>74.9104963213847</v>
      </c>
      <c r="L392" s="721" t="n">
        <v>1477587.821831687</v>
      </c>
      <c r="M392" s="961" t="n">
        <v>4.433522090431552</v>
      </c>
      <c r="N392" s="721" t="n">
        <v>33327629.62928782</v>
      </c>
      <c r="O392" s="961" t="n">
        <v>78.38574567147921</v>
      </c>
      <c r="P392" s="721" t="n">
        <v>9189832.37071218</v>
      </c>
      <c r="Q392" s="962" t="n">
        <v>21.61425432852079</v>
      </c>
      <c r="R392" s="718" t="n">
        <v>423224.1559493661</v>
      </c>
      <c r="S392" s="961" t="n">
        <v>27.44722650642211</v>
      </c>
      <c r="T392" s="721" t="n">
        <v>88389.56337947078</v>
      </c>
      <c r="U392" s="961" t="n">
        <v>17.27662102091888</v>
      </c>
      <c r="V392" s="721" t="n">
        <v>511613.7193288369</v>
      </c>
      <c r="W392" s="961" t="n">
        <v>33.17952777698176</v>
      </c>
      <c r="X392" s="721" t="n">
        <v>1030342.280671163</v>
      </c>
      <c r="Y392" s="962" t="n">
        <v>66.82047222301824</v>
      </c>
      <c r="Z392" s="718" t="n">
        <v>3294556.604151069</v>
      </c>
      <c r="AA392" s="961" t="n">
        <v>58.4677818535427</v>
      </c>
      <c r="AB392" s="721" t="n">
        <v>465444.1492201313</v>
      </c>
      <c r="AC392" s="961" t="n">
        <v>12.37883127557398</v>
      </c>
      <c r="AD392" s="721" t="n">
        <v>3760000.753371201</v>
      </c>
      <c r="AE392" s="961" t="n">
        <v>66.72791826987321</v>
      </c>
      <c r="AF392" s="721" t="n">
        <v>1874823.246628799</v>
      </c>
      <c r="AG392" s="962" t="n">
        <v>33.27208173012679</v>
      </c>
      <c r="AH392" s="718" t="n">
        <v>7700470.929093168</v>
      </c>
      <c r="AI392" s="961" t="n">
        <v>85.20879058711981</v>
      </c>
      <c r="AJ392" s="721" t="n">
        <v>304433.2801111127</v>
      </c>
      <c r="AK392" s="961" t="n">
        <v>3.803084611069626</v>
      </c>
      <c r="AL392" s="721" t="n">
        <v>8004904.209204281</v>
      </c>
      <c r="AM392" s="961" t="n">
        <v>88.5774665877956</v>
      </c>
      <c r="AN392" s="721" t="n">
        <v>1032274.790795718</v>
      </c>
      <c r="AO392" s="962" t="n">
        <v>11.4225334122044</v>
      </c>
      <c r="AP392" s="718" t="n">
        <v>11077109.06916867</v>
      </c>
      <c r="AQ392" s="961" t="n">
        <v>84.9362192488304</v>
      </c>
      <c r="AR392" s="721" t="n">
        <v>330873.300734258</v>
      </c>
      <c r="AS392" s="961" t="n">
        <v>2.900366515354927</v>
      </c>
      <c r="AT392" s="721" t="n">
        <v>11407982.36990293</v>
      </c>
      <c r="AU392" s="961" t="n">
        <v>87.47326452294165</v>
      </c>
      <c r="AV392" s="721" t="n">
        <v>1633696.63009707</v>
      </c>
      <c r="AW392" s="962" t="n">
        <v>12.52673547705835</v>
      </c>
      <c r="AX392" s="718" t="n">
        <v>9354681.049093857</v>
      </c>
      <c r="AY392" s="961" t="n">
        <v>70.53841951977238</v>
      </c>
      <c r="AZ392" s="721" t="n">
        <v>288447.5283867139</v>
      </c>
      <c r="BA392" s="961" t="n">
        <v>2.991223502508515</v>
      </c>
      <c r="BB392" s="721" t="n">
        <v>9643128.577480573</v>
      </c>
      <c r="BC392" s="961" t="n">
        <v>72.71344105818757</v>
      </c>
      <c r="BD392" s="721" t="n">
        <v>3618695.422519427</v>
      </c>
      <c r="BE392" s="962" t="n">
        <v>27.28655894181243</v>
      </c>
      <c r="BF392" s="718" t="n">
        <v>1424736.764046373</v>
      </c>
      <c r="BG392" s="961" t="n">
        <v>11.39789411237098</v>
      </c>
      <c r="BH392" s="717" t="n">
        <v>33269.1680209457</v>
      </c>
      <c r="BI392" s="963" t="n">
        <v>2.281826657164082</v>
      </c>
      <c r="BJ392" s="721" t="n">
        <v>1458005.932067318</v>
      </c>
      <c r="BK392" s="961" t="n">
        <v>11.66404745653855</v>
      </c>
      <c r="BL392" s="721" t="n">
        <v>11041994.06793268</v>
      </c>
      <c r="BM392" s="962" t="n">
        <v>88.33595254346146</v>
      </c>
    </row>
    <row r="393" ht="15" customFormat="1" customHeight="1" s="18">
      <c r="A393" s="722" t="inlineStr">
        <is>
          <t>Jun-Aug 2023</t>
        </is>
      </c>
      <c r="B393" s="721" t="n">
        <v>33207224.29386493</v>
      </c>
      <c r="C393" s="961" t="n">
        <v>60.29793353977661</v>
      </c>
      <c r="D393" s="721" t="n">
        <v>1487479.73442674</v>
      </c>
      <c r="E393" s="961" t="n">
        <v>4.287339454499397</v>
      </c>
      <c r="F393" s="721" t="n">
        <v>34694704.02829167</v>
      </c>
      <c r="G393" s="961" t="n">
        <v>62.99891069385928</v>
      </c>
      <c r="H393" s="721" t="n">
        <v>20377206.97170834</v>
      </c>
      <c r="I393" s="962" t="n">
        <v>37.00108930614072</v>
      </c>
      <c r="J393" s="718" t="n">
        <v>31782158.02020612</v>
      </c>
      <c r="K393" s="961" t="n">
        <v>74.68865668248679</v>
      </c>
      <c r="L393" s="721" t="n">
        <v>1460712.437441156</v>
      </c>
      <c r="M393" s="961" t="n">
        <v>4.394062297665184</v>
      </c>
      <c r="N393" s="721" t="n">
        <v>33242870.45764727</v>
      </c>
      <c r="O393" s="961" t="n">
        <v>78.12135781255226</v>
      </c>
      <c r="P393" s="721" t="n">
        <v>9309987.542352732</v>
      </c>
      <c r="Q393" s="962" t="n">
        <v>21.87864218744774</v>
      </c>
      <c r="R393" s="718" t="n">
        <v>406230.2415288797</v>
      </c>
      <c r="S393" s="961" t="n">
        <v>26.26347124802843</v>
      </c>
      <c r="T393" s="721" t="n">
        <v>84481.1085018124</v>
      </c>
      <c r="U393" s="961" t="n">
        <v>17.21604941408599</v>
      </c>
      <c r="V393" s="721" t="n">
        <v>490711.3500306921</v>
      </c>
      <c r="W393" s="961" t="n">
        <v>31.72531760340664</v>
      </c>
      <c r="X393" s="721" t="n">
        <v>1056038.649969308</v>
      </c>
      <c r="Y393" s="962" t="n">
        <v>68.27468239659336</v>
      </c>
      <c r="Z393" s="718" t="n">
        <v>3263764.960406846</v>
      </c>
      <c r="AA393" s="961" t="n">
        <v>57.85065374540557</v>
      </c>
      <c r="AB393" s="721" t="n">
        <v>462863.090773661</v>
      </c>
      <c r="AC393" s="961" t="n">
        <v>12.42042630541132</v>
      </c>
      <c r="AD393" s="721" t="n">
        <v>3726628.051180507</v>
      </c>
      <c r="AE393" s="961" t="n">
        <v>66.05496156803058</v>
      </c>
      <c r="AF393" s="721" t="n">
        <v>1915079.948819494</v>
      </c>
      <c r="AG393" s="962" t="n">
        <v>33.94503843196942</v>
      </c>
      <c r="AH393" s="718" t="n">
        <v>7677653.359002281</v>
      </c>
      <c r="AI393" s="961" t="n">
        <v>84.89256877849449</v>
      </c>
      <c r="AJ393" s="721" t="n">
        <v>302736.3269202883</v>
      </c>
      <c r="AK393" s="961" t="n">
        <v>3.793503059810677</v>
      </c>
      <c r="AL393" s="721" t="n">
        <v>7980389.685922569</v>
      </c>
      <c r="AM393" s="961" t="n">
        <v>88.23995413872245</v>
      </c>
      <c r="AN393" s="721" t="n">
        <v>1063574.314077431</v>
      </c>
      <c r="AO393" s="962" t="n">
        <v>11.76004586127755</v>
      </c>
      <c r="AP393" s="718" t="n">
        <v>11093144.34133854</v>
      </c>
      <c r="AQ393" s="961" t="n">
        <v>84.95202636502366</v>
      </c>
      <c r="AR393" s="721" t="n">
        <v>342228.8428273085</v>
      </c>
      <c r="AS393" s="961" t="n">
        <v>2.992721245872243</v>
      </c>
      <c r="AT393" s="721" t="n">
        <v>11435373.18416585</v>
      </c>
      <c r="AU393" s="961" t="n">
        <v>87.57283727166595</v>
      </c>
      <c r="AV393" s="721" t="n">
        <v>1622754.815834157</v>
      </c>
      <c r="AW393" s="962" t="n">
        <v>12.42716272833405</v>
      </c>
      <c r="AX393" s="718" t="n">
        <v>9341365.117929574</v>
      </c>
      <c r="AY393" s="961" t="n">
        <v>70.43544093478732</v>
      </c>
      <c r="AZ393" s="721" t="n">
        <v>268403.068418086</v>
      </c>
      <c r="BA393" s="961" t="n">
        <v>2.793023340556738</v>
      </c>
      <c r="BB393" s="721" t="n">
        <v>9609768.18634766</v>
      </c>
      <c r="BC393" s="961" t="n">
        <v>72.45924454738693</v>
      </c>
      <c r="BD393" s="721" t="n">
        <v>3652539.813652342</v>
      </c>
      <c r="BE393" s="962" t="n">
        <v>27.54075545261307</v>
      </c>
      <c r="BF393" s="718" t="n">
        <v>1425066.273658813</v>
      </c>
      <c r="BG393" s="961" t="n">
        <v>11.38317949176198</v>
      </c>
      <c r="BH393" s="717" t="n">
        <v>26767.2969855836</v>
      </c>
      <c r="BI393" s="963" t="n">
        <v>1.843689078886841</v>
      </c>
      <c r="BJ393" s="721" t="n">
        <v>1451833.570644396</v>
      </c>
      <c r="BK393" s="961" t="n">
        <v>11.59699196612073</v>
      </c>
      <c r="BL393" s="721" t="n">
        <v>11067219.42935561</v>
      </c>
      <c r="BM393" s="962" t="n">
        <v>88.40300803387927</v>
      </c>
    </row>
    <row r="394" ht="15" customFormat="1" customHeight="1" s="18">
      <c r="A394" s="722" t="inlineStr">
        <is>
          <t>Jul-Sep 2023</t>
        </is>
      </c>
      <c r="B394" s="721" t="n">
        <v>33349796.67330897</v>
      </c>
      <c r="C394" s="961" t="n">
        <v>60.49685229114399</v>
      </c>
      <c r="D394" s="721" t="n">
        <v>1427500.920354269</v>
      </c>
      <c r="E394" s="961" t="n">
        <v>4.104691908592614</v>
      </c>
      <c r="F394" s="721" t="n">
        <v>34777297.59366324</v>
      </c>
      <c r="G394" s="961" t="n">
        <v>63.08635270609737</v>
      </c>
      <c r="H394" s="721" t="n">
        <v>20349201.40633676</v>
      </c>
      <c r="I394" s="962" t="n">
        <v>36.91364729390263</v>
      </c>
      <c r="J394" s="718" t="n">
        <v>31893367.62072861</v>
      </c>
      <c r="K394" s="961" t="n">
        <v>74.88773337599443</v>
      </c>
      <c r="L394" s="721" t="n">
        <v>1406502.088462688</v>
      </c>
      <c r="M394" s="961" t="n">
        <v>4.223746521369936</v>
      </c>
      <c r="N394" s="721" t="n">
        <v>33299869.7091913</v>
      </c>
      <c r="O394" s="961" t="n">
        <v>78.19029316353834</v>
      </c>
      <c r="P394" s="721" t="n">
        <v>9288370.290808702</v>
      </c>
      <c r="Q394" s="962" t="n">
        <v>21.80970683646166</v>
      </c>
      <c r="R394" s="718" t="n">
        <v>387742.8131376556</v>
      </c>
      <c r="S394" s="961" t="n">
        <v>24.9910612608268</v>
      </c>
      <c r="T394" s="721" t="n">
        <v>78684.7139272381</v>
      </c>
      <c r="U394" s="961" t="n">
        <v>16.86965484699851</v>
      </c>
      <c r="V394" s="721" t="n">
        <v>466427.5270648936</v>
      </c>
      <c r="W394" s="961" t="n">
        <v>30.06250150270725</v>
      </c>
      <c r="X394" s="721" t="n">
        <v>1085098.472935107</v>
      </c>
      <c r="Y394" s="962" t="n">
        <v>69.93749849729275</v>
      </c>
      <c r="Z394" s="718" t="n">
        <v>3327329.941861952</v>
      </c>
      <c r="AA394" s="961" t="n">
        <v>58.90733118822296</v>
      </c>
      <c r="AB394" s="721" t="n">
        <v>430195.6705253788</v>
      </c>
      <c r="AC394" s="961" t="n">
        <v>11.44890853457298</v>
      </c>
      <c r="AD394" s="721" t="n">
        <v>3757525.612387331</v>
      </c>
      <c r="AE394" s="961" t="n">
        <v>66.52355178617097</v>
      </c>
      <c r="AF394" s="721" t="n">
        <v>1890888.38761267</v>
      </c>
      <c r="AG394" s="962" t="n">
        <v>33.47644821382903</v>
      </c>
      <c r="AH394" s="718" t="n">
        <v>7731218.849757373</v>
      </c>
      <c r="AI394" s="961" t="n">
        <v>85.41901697390981</v>
      </c>
      <c r="AJ394" s="721" t="n">
        <v>272315.9965834589</v>
      </c>
      <c r="AK394" s="961" t="n">
        <v>3.402446566568772</v>
      </c>
      <c r="AL394" s="721" t="n">
        <v>8003534.846340832</v>
      </c>
      <c r="AM394" s="961" t="n">
        <v>88.42772299898367</v>
      </c>
      <c r="AN394" s="721" t="n">
        <v>1047399.153659169</v>
      </c>
      <c r="AO394" s="962" t="n">
        <v>11.57227700101633</v>
      </c>
      <c r="AP394" s="718" t="n">
        <v>11037578.62645305</v>
      </c>
      <c r="AQ394" s="961" t="n">
        <v>84.4210818338526</v>
      </c>
      <c r="AR394" s="721" t="n">
        <v>359599.5859869091</v>
      </c>
      <c r="AS394" s="961" t="n">
        <v>3.155163315726767</v>
      </c>
      <c r="AT394" s="721" t="n">
        <v>11397178.21243995</v>
      </c>
      <c r="AU394" s="961" t="n">
        <v>87.17148453569733</v>
      </c>
      <c r="AV394" s="721" t="n">
        <v>1677255.787560046</v>
      </c>
      <c r="AW394" s="962" t="n">
        <v>12.82851546430267</v>
      </c>
      <c r="AX394" s="718" t="n">
        <v>9409497.389518587</v>
      </c>
      <c r="AY394" s="961" t="n">
        <v>70.94583150632594</v>
      </c>
      <c r="AZ394" s="721" t="n">
        <v>265706.1214397036</v>
      </c>
      <c r="BA394" s="961" t="n">
        <v>2.746258733873252</v>
      </c>
      <c r="BB394" s="721" t="n">
        <v>9675203.510958292</v>
      </c>
      <c r="BC394" s="961" t="n">
        <v>72.94920543178756</v>
      </c>
      <c r="BD394" s="721" t="n">
        <v>3587728.48904171</v>
      </c>
      <c r="BE394" s="962" t="n">
        <v>27.05079456821244</v>
      </c>
      <c r="BF394" s="718" t="n">
        <v>1456429.052580358</v>
      </c>
      <c r="BG394" s="961" t="n">
        <v>11.61587946604355</v>
      </c>
      <c r="BH394" s="717" t="n">
        <v>20998.83189158078</v>
      </c>
      <c r="BI394" s="963" t="n">
        <v>1.421310110109785</v>
      </c>
      <c r="BJ394" s="721" t="n">
        <v>1477427.884471938</v>
      </c>
      <c r="BK394" s="961" t="n">
        <v>11.78335751775377</v>
      </c>
      <c r="BL394" s="721" t="n">
        <v>11060831.11552806</v>
      </c>
      <c r="BM394" s="962" t="n">
        <v>88.21664248224623</v>
      </c>
    </row>
    <row r="395" ht="15" customFormat="1" customHeight="1" s="18">
      <c r="A395" s="722" t="inlineStr">
        <is>
          <t>Aug-Oct 2023</t>
        </is>
      </c>
      <c r="B395" s="721" t="n">
        <v>33370684.59700929</v>
      </c>
      <c r="C395" s="961" t="n">
        <v>60.47523388277793</v>
      </c>
      <c r="D395" s="721" t="n">
        <v>1397326.495409055</v>
      </c>
      <c r="E395" s="961" t="n">
        <v>4.019000372770134</v>
      </c>
      <c r="F395" s="721" t="n">
        <v>34768011.09241834</v>
      </c>
      <c r="G395" s="961" t="n">
        <v>63.0075057747378</v>
      </c>
      <c r="H395" s="721" t="n">
        <v>20412733.90758166</v>
      </c>
      <c r="I395" s="962" t="n">
        <v>36.9924942252622</v>
      </c>
      <c r="J395" s="718" t="n">
        <v>31917752.80965763</v>
      </c>
      <c r="K395" s="961" t="n">
        <v>74.8831570635769</v>
      </c>
      <c r="L395" s="721" t="n">
        <v>1377183.240495154</v>
      </c>
      <c r="M395" s="961" t="n">
        <v>4.136314418567066</v>
      </c>
      <c r="N395" s="721" t="n">
        <v>33294936.05015279</v>
      </c>
      <c r="O395" s="961" t="n">
        <v>78.11420623919807</v>
      </c>
      <c r="P395" s="721" t="n">
        <v>9328470.949847216</v>
      </c>
      <c r="Q395" s="962" t="n">
        <v>21.88579376080193</v>
      </c>
      <c r="R395" s="718" t="n">
        <v>384988.6906263441</v>
      </c>
      <c r="S395" s="961" t="n">
        <v>24.7373866545489</v>
      </c>
      <c r="T395" s="721" t="n">
        <v>98801.34332213819</v>
      </c>
      <c r="U395" s="961" t="n">
        <v>20.42236019534444</v>
      </c>
      <c r="V395" s="721" t="n">
        <v>483790.0339484822</v>
      </c>
      <c r="W395" s="961" t="n">
        <v>31.08585114521287</v>
      </c>
      <c r="X395" s="721" t="n">
        <v>1072512.966051518</v>
      </c>
      <c r="Y395" s="962" t="n">
        <v>68.91414885478713</v>
      </c>
      <c r="Z395" s="718" t="n">
        <v>3352923.189877118</v>
      </c>
      <c r="AA395" s="961" t="n">
        <v>59.29000301102359</v>
      </c>
      <c r="AB395" s="721" t="n">
        <v>427380.2252358506</v>
      </c>
      <c r="AC395" s="961" t="n">
        <v>11.3054476930942</v>
      </c>
      <c r="AD395" s="721" t="n">
        <v>3780303.415112969</v>
      </c>
      <c r="AE395" s="961" t="n">
        <v>66.84740096084487</v>
      </c>
      <c r="AF395" s="721" t="n">
        <v>1874820.584887032</v>
      </c>
      <c r="AG395" s="962" t="n">
        <v>33.15259903915513</v>
      </c>
      <c r="AH395" s="718" t="n">
        <v>7716811.824449819</v>
      </c>
      <c r="AI395" s="961" t="n">
        <v>85.19551201189761</v>
      </c>
      <c r="AJ395" s="721" t="n">
        <v>262213.5916672528</v>
      </c>
      <c r="AK395" s="961" t="n">
        <v>3.286285955896314</v>
      </c>
      <c r="AL395" s="721" t="n">
        <v>7979025.416117072</v>
      </c>
      <c r="AM395" s="961" t="n">
        <v>88.09041494678459</v>
      </c>
      <c r="AN395" s="721" t="n">
        <v>1078742.583882929</v>
      </c>
      <c r="AO395" s="962" t="n">
        <v>11.90958505321541</v>
      </c>
      <c r="AP395" s="718" t="n">
        <v>11056480.05163866</v>
      </c>
      <c r="AQ395" s="961" t="n">
        <v>84.46039098542616</v>
      </c>
      <c r="AR395" s="721" t="n">
        <v>357981.7626416619</v>
      </c>
      <c r="AS395" s="961" t="n">
        <v>3.136212363458088</v>
      </c>
      <c r="AT395" s="721" t="n">
        <v>11414461.81428032</v>
      </c>
      <c r="AU395" s="961" t="n">
        <v>87.19501172341464</v>
      </c>
      <c r="AV395" s="721" t="n">
        <v>1676266.185719678</v>
      </c>
      <c r="AW395" s="962" t="n">
        <v>12.80498827658536</v>
      </c>
      <c r="AX395" s="718" t="n">
        <v>9406549.053065691</v>
      </c>
      <c r="AY395" s="961" t="n">
        <v>70.9206499066587</v>
      </c>
      <c r="AZ395" s="721" t="n">
        <v>230806.3176282504</v>
      </c>
      <c r="BA395" s="961" t="n">
        <v>2.394913425420683</v>
      </c>
      <c r="BB395" s="721" t="n">
        <v>9637355.370693941</v>
      </c>
      <c r="BC395" s="961" t="n">
        <v>72.66081348380216</v>
      </c>
      <c r="BD395" s="721" t="n">
        <v>3626128.629306059</v>
      </c>
      <c r="BE395" s="962" t="n">
        <v>27.33918651619784</v>
      </c>
      <c r="BF395" s="718" t="n">
        <v>1452931.787351653</v>
      </c>
      <c r="BG395" s="961" t="n">
        <v>11.57038050064156</v>
      </c>
      <c r="BH395" s="717" t="n">
        <v>20143.25491390086</v>
      </c>
      <c r="BI395" s="963" t="n">
        <v>1.367428972452144</v>
      </c>
      <c r="BJ395" s="721" t="n">
        <v>1473075.042265554</v>
      </c>
      <c r="BK395" s="961" t="n">
        <v>11.73079073180601</v>
      </c>
      <c r="BL395" s="721" t="n">
        <v>11084262.95773445</v>
      </c>
      <c r="BM395" s="962" t="n">
        <v>88.26920926819399</v>
      </c>
    </row>
    <row r="396" ht="15" customFormat="1" customHeight="1" s="18">
      <c r="A396" s="722" t="inlineStr">
        <is>
          <t>Sep-Nov 2023</t>
        </is>
      </c>
      <c r="B396" s="721" t="n">
        <v>33350363.06949493</v>
      </c>
      <c r="C396" s="961" t="n">
        <v>60.37850714651951</v>
      </c>
      <c r="D396" s="721" t="n">
        <v>1373081.017633082</v>
      </c>
      <c r="E396" s="961" t="n">
        <v>3.954334178913098</v>
      </c>
      <c r="F396" s="721" t="n">
        <v>34723444.08712801</v>
      </c>
      <c r="G396" s="961" t="n">
        <v>62.86437459759207</v>
      </c>
      <c r="H396" s="721" t="n">
        <v>20512043.91287199</v>
      </c>
      <c r="I396" s="962" t="n">
        <v>37.13562540240793</v>
      </c>
      <c r="J396" s="718" t="n">
        <v>31934353.86204091</v>
      </c>
      <c r="K396" s="961" t="n">
        <v>74.85989503049854</v>
      </c>
      <c r="L396" s="721" t="n">
        <v>1350498.819747123</v>
      </c>
      <c r="M396" s="961" t="n">
        <v>4.057397617643821</v>
      </c>
      <c r="N396" s="721" t="n">
        <v>33284852.68178803</v>
      </c>
      <c r="O396" s="961" t="n">
        <v>78.02570825852983</v>
      </c>
      <c r="P396" s="721" t="n">
        <v>9373975.318211965</v>
      </c>
      <c r="Q396" s="962" t="n">
        <v>21.97429174147017</v>
      </c>
      <c r="R396" s="718" t="n">
        <v>392497.7671103767</v>
      </c>
      <c r="S396" s="961" t="n">
        <v>25.14236856618353</v>
      </c>
      <c r="T396" s="721" t="n">
        <v>97366.1322237274</v>
      </c>
      <c r="U396" s="961" t="n">
        <v>19.87615996118145</v>
      </c>
      <c r="V396" s="721" t="n">
        <v>489863.8993341041</v>
      </c>
      <c r="W396" s="961" t="n">
        <v>31.3793854038979</v>
      </c>
      <c r="X396" s="721" t="n">
        <v>1071237.100665896</v>
      </c>
      <c r="Y396" s="962" t="n">
        <v>68.6206145961021</v>
      </c>
      <c r="Z396" s="718" t="n">
        <v>3358688.684909274</v>
      </c>
      <c r="AA396" s="961" t="n">
        <v>59.32131616351512</v>
      </c>
      <c r="AB396" s="721" t="n">
        <v>431079.6331149102</v>
      </c>
      <c r="AC396" s="961" t="n">
        <v>11.37482814093648</v>
      </c>
      <c r="AD396" s="721" t="n">
        <v>3789768.318024185</v>
      </c>
      <c r="AE396" s="961" t="n">
        <v>66.93506474419148</v>
      </c>
      <c r="AF396" s="721" t="n">
        <v>1872089.681975816</v>
      </c>
      <c r="AG396" s="962" t="n">
        <v>33.06493525580852</v>
      </c>
      <c r="AH396" s="718" t="n">
        <v>7635233.919237484</v>
      </c>
      <c r="AI396" s="961" t="n">
        <v>84.23004699018344</v>
      </c>
      <c r="AJ396" s="721" t="n">
        <v>279354.6110626539</v>
      </c>
      <c r="AK396" s="961" t="n">
        <v>3.529616353309781</v>
      </c>
      <c r="AL396" s="721" t="n">
        <v>7914588.530300139</v>
      </c>
      <c r="AM396" s="961" t="n">
        <v>87.31181924046724</v>
      </c>
      <c r="AN396" s="721" t="n">
        <v>1150150.469699861</v>
      </c>
      <c r="AO396" s="962" t="n">
        <v>12.68818075953276</v>
      </c>
      <c r="AP396" s="718" t="n">
        <v>11094901.89855207</v>
      </c>
      <c r="AQ396" s="961" t="n">
        <v>84.64848821614778</v>
      </c>
      <c r="AR396" s="721" t="n">
        <v>316350.107620948</v>
      </c>
      <c r="AS396" s="961" t="n">
        <v>2.772264668678035</v>
      </c>
      <c r="AT396" s="721" t="n">
        <v>11411252.00617302</v>
      </c>
      <c r="AU396" s="961" t="n">
        <v>87.06207948554184</v>
      </c>
      <c r="AV396" s="721" t="n">
        <v>1695776.993826981</v>
      </c>
      <c r="AW396" s="962" t="n">
        <v>12.93792051445816</v>
      </c>
      <c r="AX396" s="718" t="n">
        <v>9453031.592231708</v>
      </c>
      <c r="AY396" s="961" t="n">
        <v>71.26778959412106</v>
      </c>
      <c r="AZ396" s="721" t="n">
        <v>226348.3357248838</v>
      </c>
      <c r="BA396" s="961" t="n">
        <v>2.338459048095946</v>
      </c>
      <c r="BB396" s="721" t="n">
        <v>9679379.927956592</v>
      </c>
      <c r="BC396" s="961" t="n">
        <v>72.97426284643484</v>
      </c>
      <c r="BD396" s="721" t="n">
        <v>3584721.07204341</v>
      </c>
      <c r="BE396" s="962" t="n">
        <v>27.02573715356516</v>
      </c>
      <c r="BF396" s="718" t="n">
        <v>1416009.207454013</v>
      </c>
      <c r="BG396" s="961" t="n">
        <v>11.25902431531117</v>
      </c>
      <c r="BH396" s="704" t="n">
        <v>22582.19788595912</v>
      </c>
      <c r="BI396" s="967" t="n">
        <v>1.569743695265747</v>
      </c>
      <c r="BJ396" s="721" t="n">
        <v>1438591.405339973</v>
      </c>
      <c r="BK396" s="961" t="n">
        <v>11.43858071491137</v>
      </c>
      <c r="BL396" s="721" t="n">
        <v>11138068.59466003</v>
      </c>
      <c r="BM396" s="962" t="n">
        <v>88.56141928508863</v>
      </c>
    </row>
    <row r="397" ht="15" customFormat="1" customHeight="1" s="18">
      <c r="A397" s="722" t="inlineStr">
        <is>
          <t>Oct-Dec 2023</t>
        </is>
      </c>
      <c r="B397" s="721" t="n">
        <v>33378888.94658979</v>
      </c>
      <c r="C397" s="961" t="n">
        <v>60.37038144714429</v>
      </c>
      <c r="D397" s="721" t="n">
        <v>1338839.816362726</v>
      </c>
      <c r="E397" s="961" t="n">
        <v>3.856357728652482</v>
      </c>
      <c r="F397" s="721" t="n">
        <v>34717728.76295252</v>
      </c>
      <c r="G397" s="961" t="n">
        <v>62.79186020096903</v>
      </c>
      <c r="H397" s="721" t="n">
        <v>20572445.23704748</v>
      </c>
      <c r="I397" s="962" t="n">
        <v>37.20813979903097</v>
      </c>
      <c r="J397" s="718" t="n">
        <v>31958002.1021018</v>
      </c>
      <c r="K397" s="961" t="n">
        <v>74.85297439627406</v>
      </c>
      <c r="L397" s="721" t="n">
        <v>1320602.986622527</v>
      </c>
      <c r="M397" s="961" t="n">
        <v>3.968324342626917</v>
      </c>
      <c r="N397" s="721" t="n">
        <v>33278605.08872433</v>
      </c>
      <c r="O397" s="961" t="n">
        <v>77.9461296326209</v>
      </c>
      <c r="P397" s="721" t="n">
        <v>9415759.911275674</v>
      </c>
      <c r="Q397" s="962" t="n">
        <v>22.0538703673791</v>
      </c>
      <c r="R397" s="718" t="n">
        <v>384670.7250854273</v>
      </c>
      <c r="S397" s="961" t="n">
        <v>24.56533074945143</v>
      </c>
      <c r="T397" s="721" t="n">
        <v>104483.1570829169</v>
      </c>
      <c r="U397" s="961" t="n">
        <v>21.35997707301415</v>
      </c>
      <c r="V397" s="721" t="n">
        <v>489153.8821683442</v>
      </c>
      <c r="W397" s="961" t="n">
        <v>31.23769530466612</v>
      </c>
      <c r="X397" s="721" t="n">
        <v>1076755.117831656</v>
      </c>
      <c r="Y397" s="962" t="n">
        <v>68.76230469533388</v>
      </c>
      <c r="Z397" s="718" t="n">
        <v>3358185.170924909</v>
      </c>
      <c r="AA397" s="961" t="n">
        <v>59.24198382534121</v>
      </c>
      <c r="AB397" s="721" t="n">
        <v>400385.4431446748</v>
      </c>
      <c r="AC397" s="961" t="n">
        <v>10.65259866732046</v>
      </c>
      <c r="AD397" s="721" t="n">
        <v>3758570.614069584</v>
      </c>
      <c r="AE397" s="961" t="n">
        <v>66.3052119498779</v>
      </c>
      <c r="AF397" s="721" t="n">
        <v>1910019.385930416</v>
      </c>
      <c r="AG397" s="962" t="n">
        <v>33.6947880501221</v>
      </c>
      <c r="AH397" s="718" t="n">
        <v>7595990.72761089</v>
      </c>
      <c r="AI397" s="961" t="n">
        <v>83.73319467011429</v>
      </c>
      <c r="AJ397" s="721" t="n">
        <v>294479.5086444621</v>
      </c>
      <c r="AK397" s="961" t="n">
        <v>3.732090735117148</v>
      </c>
      <c r="AL397" s="721" t="n">
        <v>7890470.236255351</v>
      </c>
      <c r="AM397" s="961" t="n">
        <v>86.97934265895493</v>
      </c>
      <c r="AN397" s="721" t="n">
        <v>1181189.763744648</v>
      </c>
      <c r="AO397" s="962" t="n">
        <v>13.02065734104507</v>
      </c>
      <c r="AP397" s="718" t="n">
        <v>11166636.5639421</v>
      </c>
      <c r="AQ397" s="961" t="n">
        <v>85.08891851979099</v>
      </c>
      <c r="AR397" s="721" t="n">
        <v>305142.4118581971</v>
      </c>
      <c r="AS397" s="961" t="n">
        <v>2.659939774832609</v>
      </c>
      <c r="AT397" s="721" t="n">
        <v>11471778.9758003</v>
      </c>
      <c r="AU397" s="961" t="n">
        <v>87.41408041351423</v>
      </c>
      <c r="AV397" s="721" t="n">
        <v>1651712.0241997</v>
      </c>
      <c r="AW397" s="962" t="n">
        <v>12.58591958648577</v>
      </c>
      <c r="AX397" s="718" t="n">
        <v>9452518.914538469</v>
      </c>
      <c r="AY397" s="961" t="n">
        <v>71.26062576194414</v>
      </c>
      <c r="AZ397" s="721" t="n">
        <v>216112.4658922764</v>
      </c>
      <c r="BA397" s="961" t="n">
        <v>2.235191904509741</v>
      </c>
      <c r="BB397" s="721" t="n">
        <v>9668631.380430745</v>
      </c>
      <c r="BC397" s="961" t="n">
        <v>72.88985387496636</v>
      </c>
      <c r="BD397" s="721" t="n">
        <v>3596083.619569254</v>
      </c>
      <c r="BE397" s="962" t="n">
        <v>27.11014612503364</v>
      </c>
      <c r="BF397" s="718" t="n">
        <v>1420886.844487994</v>
      </c>
      <c r="BG397" s="961" t="n">
        <v>11.28063187118822</v>
      </c>
      <c r="BH397" s="704" t="n">
        <v>18236.82974019823</v>
      </c>
      <c r="BI397" s="967" t="n">
        <v>1.267217687178881</v>
      </c>
      <c r="BJ397" s="721" t="n">
        <v>1439123.674228192</v>
      </c>
      <c r="BK397" s="961" t="n">
        <v>11.42541677337432</v>
      </c>
      <c r="BL397" s="721" t="n">
        <v>11156685.32577181</v>
      </c>
      <c r="BM397" s="962" t="n">
        <v>88.57458322662568</v>
      </c>
    </row>
    <row r="398" ht="15" customFormat="1" customHeight="1" s="18">
      <c r="A398" s="722" t="inlineStr">
        <is>
          <t>Nov-Jan 2024</t>
        </is>
      </c>
      <c r="B398" s="721" t="n">
        <v>33313532.39303615</v>
      </c>
      <c r="C398" s="961" t="n">
        <v>60.19276517226008</v>
      </c>
      <c r="D398" s="721" t="n">
        <v>1413762.162815878</v>
      </c>
      <c r="E398" s="961" t="n">
        <v>4.071040318277946</v>
      </c>
      <c r="F398" s="721" t="n">
        <v>34727294.55585203</v>
      </c>
      <c r="G398" s="961" t="n">
        <v>62.74723021282694</v>
      </c>
      <c r="H398" s="721" t="n">
        <v>20617450.44414798</v>
      </c>
      <c r="I398" s="962" t="n">
        <v>37.25276978717306</v>
      </c>
      <c r="J398" s="718" t="n">
        <v>31901851.5197542</v>
      </c>
      <c r="K398" s="961" t="n">
        <v>74.6591772796388</v>
      </c>
      <c r="L398" s="721" t="n">
        <v>1391431.345618487</v>
      </c>
      <c r="M398" s="961" t="n">
        <v>4.179315543153217</v>
      </c>
      <c r="N398" s="721" t="n">
        <v>33293282.86537269</v>
      </c>
      <c r="O398" s="961" t="n">
        <v>77.91551239989508</v>
      </c>
      <c r="P398" s="721" t="n">
        <v>9436697.134627316</v>
      </c>
      <c r="Q398" s="962" t="n">
        <v>22.08448760010492</v>
      </c>
      <c r="R398" s="718" t="n">
        <v>370731.2327493937</v>
      </c>
      <c r="S398" s="961" t="n">
        <v>23.60348672817744</v>
      </c>
      <c r="T398" s="721" t="n">
        <v>120299.0516459564</v>
      </c>
      <c r="U398" s="961" t="n">
        <v>24.4993140889653</v>
      </c>
      <c r="V398" s="721" t="n">
        <v>491030.28439535</v>
      </c>
      <c r="W398" s="961" t="n">
        <v>31.26261231055611</v>
      </c>
      <c r="X398" s="721" t="n">
        <v>1079632.71560465</v>
      </c>
      <c r="Y398" s="962" t="n">
        <v>68.73738768944389</v>
      </c>
      <c r="Z398" s="718" t="n">
        <v>3342882.077799114</v>
      </c>
      <c r="AA398" s="961" t="n">
        <v>58.90146699955095</v>
      </c>
      <c r="AB398" s="721" t="n">
        <v>397092.5248409148</v>
      </c>
      <c r="AC398" s="961" t="n">
        <v>10.61751928905103</v>
      </c>
      <c r="AD398" s="721" t="n">
        <v>3739974.602640029</v>
      </c>
      <c r="AE398" s="961" t="n">
        <v>65.89822360159195</v>
      </c>
      <c r="AF398" s="721" t="n">
        <v>1935405.39735997</v>
      </c>
      <c r="AG398" s="962" t="n">
        <v>34.10177639840805</v>
      </c>
      <c r="AH398" s="718" t="n">
        <v>7540060.410433849</v>
      </c>
      <c r="AI398" s="961" t="n">
        <v>83.0539966764772</v>
      </c>
      <c r="AJ398" s="721" t="n">
        <v>309516.9394730585</v>
      </c>
      <c r="AK398" s="961" t="n">
        <v>3.943103248440876</v>
      </c>
      <c r="AL398" s="721" t="n">
        <v>7849577.349906907</v>
      </c>
      <c r="AM398" s="961" t="n">
        <v>86.46333525773527</v>
      </c>
      <c r="AN398" s="721" t="n">
        <v>1228926.650093094</v>
      </c>
      <c r="AO398" s="962" t="n">
        <v>13.53666474226473</v>
      </c>
      <c r="AP398" s="718" t="n">
        <v>11186149.02374928</v>
      </c>
      <c r="AQ398" s="961" t="n">
        <v>85.13078866049014</v>
      </c>
      <c r="AR398" s="721" t="n">
        <v>319126.3550619548</v>
      </c>
      <c r="AS398" s="961" t="n">
        <v>2.773739389581896</v>
      </c>
      <c r="AT398" s="721" t="n">
        <v>11505275.37881123</v>
      </c>
      <c r="AU398" s="961" t="n">
        <v>87.55945988872895</v>
      </c>
      <c r="AV398" s="721" t="n">
        <v>1634681.621188767</v>
      </c>
      <c r="AW398" s="962" t="n">
        <v>12.44054011127105</v>
      </c>
      <c r="AX398" s="718" t="n">
        <v>9462028.775022564</v>
      </c>
      <c r="AY398" s="961" t="n">
        <v>71.32822655608109</v>
      </c>
      <c r="AZ398" s="721" t="n">
        <v>245396.474596603</v>
      </c>
      <c r="BA398" s="961" t="n">
        <v>2.527925462070699</v>
      </c>
      <c r="BB398" s="721" t="n">
        <v>9707425.249619167</v>
      </c>
      <c r="BC398" s="961" t="n">
        <v>73.1781147515488</v>
      </c>
      <c r="BD398" s="721" t="n">
        <v>3558050.750380835</v>
      </c>
      <c r="BE398" s="962" t="n">
        <v>26.8218852484512</v>
      </c>
      <c r="BF398" s="718" t="n">
        <v>1411680.87328195</v>
      </c>
      <c r="BG398" s="961" t="n">
        <v>11.19070290474654</v>
      </c>
      <c r="BH398" s="704" t="n">
        <v>22330.81719739091</v>
      </c>
      <c r="BI398" s="967" t="n">
        <v>1.557226997914256</v>
      </c>
      <c r="BJ398" s="721" t="n">
        <v>1434011.69047934</v>
      </c>
      <c r="BK398" s="961" t="n">
        <v>11.3677241746425</v>
      </c>
      <c r="BL398" s="721" t="n">
        <v>11180753.30952066</v>
      </c>
      <c r="BM398" s="962" t="n">
        <v>88.63227582535751</v>
      </c>
    </row>
    <row r="399" ht="15" customFormat="1" customHeight="1" s="18">
      <c r="A399" s="722" t="inlineStr">
        <is>
          <t>Dec-Feb 2024</t>
        </is>
      </c>
      <c r="B399" s="721" t="n">
        <v>33312504.8050598</v>
      </c>
      <c r="C399" s="961" t="n">
        <v>60.13181289516826</v>
      </c>
      <c r="D399" s="721" t="n">
        <v>1460401.068620988</v>
      </c>
      <c r="E399" s="961" t="n">
        <v>4.199824639120393</v>
      </c>
      <c r="F399" s="721" t="n">
        <v>34772905.87368079</v>
      </c>
      <c r="G399" s="961" t="n">
        <v>62.76795701954772</v>
      </c>
      <c r="H399" s="721" t="n">
        <v>20626230.12631921</v>
      </c>
      <c r="I399" s="962" t="n">
        <v>37.23204298045228</v>
      </c>
      <c r="J399" s="718" t="n">
        <v>31885271.78722876</v>
      </c>
      <c r="K399" s="961" t="n">
        <v>74.55901190200197</v>
      </c>
      <c r="L399" s="721" t="n">
        <v>1425299.552249249</v>
      </c>
      <c r="M399" s="961" t="n">
        <v>4.278820491319691</v>
      </c>
      <c r="N399" s="721" t="n">
        <v>33310571.33947801</v>
      </c>
      <c r="O399" s="961" t="n">
        <v>77.8918649819194</v>
      </c>
      <c r="P399" s="721" t="n">
        <v>9454576.660521992</v>
      </c>
      <c r="Q399" s="962" t="n">
        <v>22.1081350180806</v>
      </c>
      <c r="R399" s="718" t="n">
        <v>352918.445088746</v>
      </c>
      <c r="S399" s="961" t="n">
        <v>22.40137594569274</v>
      </c>
      <c r="T399" s="721" t="n">
        <v>126682.8843879731</v>
      </c>
      <c r="U399" s="961" t="n">
        <v>26.4142062588095</v>
      </c>
      <c r="V399" s="721" t="n">
        <v>479601.3294767192</v>
      </c>
      <c r="W399" s="961" t="n">
        <v>30.44252811144621</v>
      </c>
      <c r="X399" s="721" t="n">
        <v>1095830.670523281</v>
      </c>
      <c r="Y399" s="962" t="n">
        <v>69.55747188855379</v>
      </c>
      <c r="Z399" s="718" t="n">
        <v>3303762.099114609</v>
      </c>
      <c r="AA399" s="961" t="n">
        <v>58.14340066441378</v>
      </c>
      <c r="AB399" s="721" t="n">
        <v>411614.2399341698</v>
      </c>
      <c r="AC399" s="961" t="n">
        <v>11.07866881769378</v>
      </c>
      <c r="AD399" s="721" t="n">
        <v>3715376.339048779</v>
      </c>
      <c r="AE399" s="961" t="n">
        <v>65.38746090654938</v>
      </c>
      <c r="AF399" s="721" t="n">
        <v>1966716.66095122</v>
      </c>
      <c r="AG399" s="962" t="n">
        <v>34.61253909345062</v>
      </c>
      <c r="AH399" s="718" t="n">
        <v>7579347.899903726</v>
      </c>
      <c r="AI399" s="961" t="n">
        <v>83.42339983238737</v>
      </c>
      <c r="AJ399" s="721" t="n">
        <v>318809.0614763943</v>
      </c>
      <c r="AK399" s="961" t="n">
        <v>4.036499439493106</v>
      </c>
      <c r="AL399" s="721" t="n">
        <v>7898156.96138012</v>
      </c>
      <c r="AM399" s="961" t="n">
        <v>86.93242675092627</v>
      </c>
      <c r="AN399" s="721" t="n">
        <v>1187241.03861988</v>
      </c>
      <c r="AO399" s="962" t="n">
        <v>13.06757324907373</v>
      </c>
      <c r="AP399" s="718" t="n">
        <v>11222704.1595743</v>
      </c>
      <c r="AQ399" s="961" t="n">
        <v>85.30398610027748</v>
      </c>
      <c r="AR399" s="721" t="n">
        <v>323814.5114756731</v>
      </c>
      <c r="AS399" s="961" t="n">
        <v>2.804434138989075</v>
      </c>
      <c r="AT399" s="721" t="n">
        <v>11546518.67104997</v>
      </c>
      <c r="AU399" s="961" t="n">
        <v>87.76530631269917</v>
      </c>
      <c r="AV399" s="721" t="n">
        <v>1609612.32895003</v>
      </c>
      <c r="AW399" s="962" t="n">
        <v>12.23469368730083</v>
      </c>
      <c r="AX399" s="718" t="n">
        <v>9426539.183547379</v>
      </c>
      <c r="AY399" s="961" t="n">
        <v>71.0573827047161</v>
      </c>
      <c r="AZ399" s="721" t="n">
        <v>244378.8549750388</v>
      </c>
      <c r="BA399" s="961" t="n">
        <v>2.526945777035832</v>
      </c>
      <c r="BB399" s="721" t="n">
        <v>9670918.038522419</v>
      </c>
      <c r="BC399" s="961" t="n">
        <v>72.89951389250234</v>
      </c>
      <c r="BD399" s="721" t="n">
        <v>3595175.96147758</v>
      </c>
      <c r="BE399" s="962" t="n">
        <v>27.10048610749766</v>
      </c>
      <c r="BF399" s="718" t="n">
        <v>1427233.017831043</v>
      </c>
      <c r="BG399" s="961" t="n">
        <v>11.29677357482881</v>
      </c>
      <c r="BH399" s="704" t="n">
        <v>35101.51637173923</v>
      </c>
      <c r="BI399" s="967" t="n">
        <v>2.400375259610171</v>
      </c>
      <c r="BJ399" s="721" t="n">
        <v>1462334.534202782</v>
      </c>
      <c r="BK399" s="961" t="n">
        <v>11.5746075918608</v>
      </c>
      <c r="BL399" s="721" t="n">
        <v>11171653.46579722</v>
      </c>
      <c r="BM399" s="962" t="n">
        <v>88.4253924081392</v>
      </c>
    </row>
    <row r="400" ht="15" customFormat="1" customHeight="1" s="18">
      <c r="A400" s="722" t="inlineStr">
        <is>
          <t>Jan-Mar 2024</t>
        </is>
      </c>
      <c r="B400" s="721" t="n">
        <v>33335321.22765963</v>
      </c>
      <c r="C400" s="961" t="n">
        <v>60.11365966586798</v>
      </c>
      <c r="D400" s="721" t="n">
        <v>1513437.119300212</v>
      </c>
      <c r="E400" s="961" t="n">
        <v>4.342872432447057</v>
      </c>
      <c r="F400" s="721" t="n">
        <v>34848758.34695984</v>
      </c>
      <c r="G400" s="961" t="n">
        <v>62.84284422341221</v>
      </c>
      <c r="H400" s="721" t="n">
        <v>20605062.65304016</v>
      </c>
      <c r="I400" s="962" t="n">
        <v>37.15715577658779</v>
      </c>
      <c r="J400" s="718" t="n">
        <v>31884689.17126208</v>
      </c>
      <c r="K400" s="961" t="n">
        <v>74.49567541498907</v>
      </c>
      <c r="L400" s="721" t="n">
        <v>1471493.633792866</v>
      </c>
      <c r="M400" s="961" t="n">
        <v>4.411456917575922</v>
      </c>
      <c r="N400" s="721" t="n">
        <v>33356182.80505494</v>
      </c>
      <c r="O400" s="961" t="n">
        <v>77.93368641548699</v>
      </c>
      <c r="P400" s="721" t="n">
        <v>9444542.194945058</v>
      </c>
      <c r="Q400" s="962" t="n">
        <v>22.06631358451301</v>
      </c>
      <c r="R400" s="718" t="n">
        <v>352908.7984471955</v>
      </c>
      <c r="S400" s="961" t="n">
        <v>22.33266413669828</v>
      </c>
      <c r="T400" s="721" t="n">
        <v>132379.1029241581</v>
      </c>
      <c r="U400" s="961" t="n">
        <v>27.27846759626066</v>
      </c>
      <c r="V400" s="721" t="n">
        <v>485287.9013713537</v>
      </c>
      <c r="W400" s="961" t="n">
        <v>30.70983709846843</v>
      </c>
      <c r="X400" s="721" t="n">
        <v>1094948.098628646</v>
      </c>
      <c r="Y400" s="962" t="n">
        <v>69.29016290153157</v>
      </c>
      <c r="Z400" s="718" t="n">
        <v>3330411.323792847</v>
      </c>
      <c r="AA400" s="961" t="n">
        <v>58.54295139905378</v>
      </c>
      <c r="AB400" s="721" t="n">
        <v>428371.4233496737</v>
      </c>
      <c r="AC400" s="961" t="n">
        <v>11.39654649301899</v>
      </c>
      <c r="AD400" s="721" t="n">
        <v>3758782.747142521</v>
      </c>
      <c r="AE400" s="961" t="n">
        <v>66.07299047823369</v>
      </c>
      <c r="AF400" s="721" t="n">
        <v>1930051.252857479</v>
      </c>
      <c r="AG400" s="962" t="n">
        <v>33.92700952176631</v>
      </c>
      <c r="AH400" s="718" t="n">
        <v>7592791.202039864</v>
      </c>
      <c r="AI400" s="961" t="n">
        <v>83.50688867784453</v>
      </c>
      <c r="AJ400" s="721" t="n">
        <v>330728.9005845466</v>
      </c>
      <c r="AK400" s="961" t="n">
        <v>4.174014785107989</v>
      </c>
      <c r="AL400" s="721" t="n">
        <v>7923520.102624411</v>
      </c>
      <c r="AM400" s="961" t="n">
        <v>87.14430484651776</v>
      </c>
      <c r="AN400" s="721" t="n">
        <v>1168892.897375587</v>
      </c>
      <c r="AO400" s="962" t="n">
        <v>12.85569515348224</v>
      </c>
      <c r="AP400" s="718" t="n">
        <v>11216912.20122589</v>
      </c>
      <c r="AQ400" s="961" t="n">
        <v>85.15341057926777</v>
      </c>
      <c r="AR400" s="721" t="n">
        <v>323191.5198941018</v>
      </c>
      <c r="AS400" s="961" t="n">
        <v>2.800594584800972</v>
      </c>
      <c r="AT400" s="721" t="n">
        <v>11540103.72111999</v>
      </c>
      <c r="AU400" s="961" t="n">
        <v>87.60692538758305</v>
      </c>
      <c r="AV400" s="721" t="n">
        <v>1632489.278880011</v>
      </c>
      <c r="AW400" s="962" t="n">
        <v>12.39307461241695</v>
      </c>
      <c r="AX400" s="718" t="n">
        <v>9391665.64575628</v>
      </c>
      <c r="AY400" s="961" t="n">
        <v>70.79154386127409</v>
      </c>
      <c r="AZ400" s="721" t="n">
        <v>256822.6870403863</v>
      </c>
      <c r="BA400" s="961" t="n">
        <v>2.661791963487246</v>
      </c>
      <c r="BB400" s="721" t="n">
        <v>9648488.332796667</v>
      </c>
      <c r="BC400" s="961" t="n">
        <v>72.72739583896933</v>
      </c>
      <c r="BD400" s="721" t="n">
        <v>3618160.667203333</v>
      </c>
      <c r="BE400" s="962" t="n">
        <v>27.27260416103067</v>
      </c>
      <c r="BF400" s="718" t="n">
        <v>1450632.056397554</v>
      </c>
      <c r="BG400" s="961" t="n">
        <v>11.4646411945152</v>
      </c>
      <c r="BH400" s="717" t="n">
        <v>41943.4855073451</v>
      </c>
      <c r="BI400" s="963" t="n">
        <v>2.810141552622169</v>
      </c>
      <c r="BJ400" s="721" t="n">
        <v>1492575.5419049</v>
      </c>
      <c r="BK400" s="961" t="n">
        <v>11.79612912053224</v>
      </c>
      <c r="BL400" s="721" t="n">
        <v>11160520.4580951</v>
      </c>
      <c r="BM400" s="962" t="n">
        <v>88.20387087946776</v>
      </c>
    </row>
    <row r="401" ht="15" customFormat="1" customHeight="1" s="18">
      <c r="A401" s="722" t="inlineStr">
        <is>
          <t>Feb-Apr 2024</t>
        </is>
      </c>
      <c r="B401" s="721" t="n">
        <v>33344020.02690673</v>
      </c>
      <c r="C401" s="961" t="n">
        <v>60.07018794226587</v>
      </c>
      <c r="D401" s="721" t="n">
        <v>1524448.215993693</v>
      </c>
      <c r="E401" s="961" t="n">
        <v>4.371996513796061</v>
      </c>
      <c r="F401" s="721" t="n">
        <v>34868468.24290042</v>
      </c>
      <c r="G401" s="961" t="n">
        <v>62.81652418993782</v>
      </c>
      <c r="H401" s="721" t="n">
        <v>20639964.75709958</v>
      </c>
      <c r="I401" s="962" t="n">
        <v>37.18347581006218</v>
      </c>
      <c r="J401" s="718" t="n">
        <v>31868437.25955554</v>
      </c>
      <c r="K401" s="961" t="n">
        <v>74.39620853370684</v>
      </c>
      <c r="L401" s="721" t="n">
        <v>1477439.532670937</v>
      </c>
      <c r="M401" s="961" t="n">
        <v>4.430651327229024</v>
      </c>
      <c r="N401" s="721" t="n">
        <v>33345876.79222648</v>
      </c>
      <c r="O401" s="961" t="n">
        <v>77.8452606059283</v>
      </c>
      <c r="P401" s="721" t="n">
        <v>9490227.207773525</v>
      </c>
      <c r="Q401" s="962" t="n">
        <v>22.1547393940717</v>
      </c>
      <c r="R401" s="718" t="n">
        <v>352456.7430628709</v>
      </c>
      <c r="S401" s="961" t="n">
        <v>22.23676595867498</v>
      </c>
      <c r="T401" s="721" t="n">
        <v>131110.8777874889</v>
      </c>
      <c r="U401" s="961" t="n">
        <v>27.11324582835566</v>
      </c>
      <c r="V401" s="721" t="n">
        <v>483567.6208503598</v>
      </c>
      <c r="W401" s="961" t="n">
        <v>30.5086516904136</v>
      </c>
      <c r="X401" s="721" t="n">
        <v>1101450.37914964</v>
      </c>
      <c r="Y401" s="962" t="n">
        <v>69.4913483095864</v>
      </c>
      <c r="Z401" s="718" t="n">
        <v>3362766.159213324</v>
      </c>
      <c r="AA401" s="961" t="n">
        <v>59.04226124257091</v>
      </c>
      <c r="AB401" s="721" t="n">
        <v>452352.5856873565</v>
      </c>
      <c r="AC401" s="961" t="n">
        <v>11.85684158040886</v>
      </c>
      <c r="AD401" s="721" t="n">
        <v>3815118.74490068</v>
      </c>
      <c r="AE401" s="961" t="n">
        <v>66.98450827177061</v>
      </c>
      <c r="AF401" s="721" t="n">
        <v>1880405.25509932</v>
      </c>
      <c r="AG401" s="962" t="n">
        <v>33.01549172822939</v>
      </c>
      <c r="AH401" s="718" t="n">
        <v>7588506.987735178</v>
      </c>
      <c r="AI401" s="961" t="n">
        <v>83.39679427057</v>
      </c>
      <c r="AJ401" s="721" t="n">
        <v>314970.2723499017</v>
      </c>
      <c r="AK401" s="961" t="n">
        <v>3.985211344133242</v>
      </c>
      <c r="AL401" s="721" t="n">
        <v>7903477.26008508</v>
      </c>
      <c r="AM401" s="961" t="n">
        <v>86.85828031083649</v>
      </c>
      <c r="AN401" s="721" t="n">
        <v>1195801.739914921</v>
      </c>
      <c r="AO401" s="962" t="n">
        <v>13.14171968916351</v>
      </c>
      <c r="AP401" s="718" t="n">
        <v>11199055.18680969</v>
      </c>
      <c r="AQ401" s="961" t="n">
        <v>84.91305297133327</v>
      </c>
      <c r="AR401" s="721" t="n">
        <v>318630.0609430667</v>
      </c>
      <c r="AS401" s="961" t="n">
        <v>2.766441816121303</v>
      </c>
      <c r="AT401" s="721" t="n">
        <v>11517685.24775276</v>
      </c>
      <c r="AU401" s="961" t="n">
        <v>87.32895777685512</v>
      </c>
      <c r="AV401" s="721" t="n">
        <v>1671164.752247247</v>
      </c>
      <c r="AW401" s="962" t="n">
        <v>12.67104222314488</v>
      </c>
      <c r="AX401" s="718" t="n">
        <v>9365652.182734482</v>
      </c>
      <c r="AY401" s="961" t="n">
        <v>70.59129058902715</v>
      </c>
      <c r="AZ401" s="721" t="n">
        <v>260375.7359031236</v>
      </c>
      <c r="BA401" s="961" t="n">
        <v>2.704913574985509</v>
      </c>
      <c r="BB401" s="721" t="n">
        <v>9626027.918637604</v>
      </c>
      <c r="BC401" s="961" t="n">
        <v>72.5538084016524</v>
      </c>
      <c r="BD401" s="721" t="n">
        <v>3641405.081362397</v>
      </c>
      <c r="BE401" s="962" t="n">
        <v>27.4461915983476</v>
      </c>
      <c r="BF401" s="718" t="n">
        <v>1475582.767351191</v>
      </c>
      <c r="BG401" s="961" t="n">
        <v>11.64413240337425</v>
      </c>
      <c r="BH401" s="717" t="n">
        <v>47008.68332275569</v>
      </c>
      <c r="BI401" s="963" t="n">
        <v>3.08741279887971</v>
      </c>
      <c r="BJ401" s="721" t="n">
        <v>1522591.450673947</v>
      </c>
      <c r="BK401" s="961" t="n">
        <v>12.01508776069456</v>
      </c>
      <c r="BL401" s="721" t="n">
        <v>11149737.54932605</v>
      </c>
      <c r="BM401" s="962" t="n">
        <v>87.98491223930544</v>
      </c>
    </row>
    <row r="402" ht="15" customFormat="1" customHeight="1" s="18">
      <c r="A402" s="722" t="inlineStr">
        <is>
          <t>Mar-May 2024</t>
        </is>
      </c>
      <c r="B402" s="721" t="n">
        <v>33375876.80149407</v>
      </c>
      <c r="C402" s="961" t="n">
        <v>60.06850960020579</v>
      </c>
      <c r="D402" s="721" t="n">
        <v>1549195.740893277</v>
      </c>
      <c r="E402" s="961" t="n">
        <v>4.43576957216931</v>
      </c>
      <c r="F402" s="721" t="n">
        <v>34925072.54238735</v>
      </c>
      <c r="G402" s="961" t="n">
        <v>62.85668741461695</v>
      </c>
      <c r="H402" s="721" t="n">
        <v>20637945.45761266</v>
      </c>
      <c r="I402" s="962" t="n">
        <v>37.14331258538305</v>
      </c>
      <c r="J402" s="718" t="n">
        <v>31899708.31241927</v>
      </c>
      <c r="K402" s="961" t="n">
        <v>74.40776432391547</v>
      </c>
      <c r="L402" s="721" t="n">
        <v>1511045.287102683</v>
      </c>
      <c r="M402" s="961" t="n">
        <v>4.522631561127981</v>
      </c>
      <c r="N402" s="721" t="n">
        <v>33410753.59952196</v>
      </c>
      <c r="O402" s="961" t="n">
        <v>77.93235773098831</v>
      </c>
      <c r="P402" s="721" t="n">
        <v>9460724.400478045</v>
      </c>
      <c r="Q402" s="962" t="n">
        <v>22.06764226901169</v>
      </c>
      <c r="R402" s="718" t="n">
        <v>338304.416593221</v>
      </c>
      <c r="S402" s="961" t="n">
        <v>21.27951001741846</v>
      </c>
      <c r="T402" s="721" t="n">
        <v>133931.7144408259</v>
      </c>
      <c r="U402" s="961" t="n">
        <v>28.36117476813095</v>
      </c>
      <c r="V402" s="721" t="n">
        <v>472236.1310340469</v>
      </c>
      <c r="W402" s="961" t="n">
        <v>29.70387907471173</v>
      </c>
      <c r="X402" s="721" t="n">
        <v>1117576.868965953</v>
      </c>
      <c r="Y402" s="962" t="n">
        <v>70.29612092528826</v>
      </c>
      <c r="Z402" s="718" t="n">
        <v>3394025.583680598</v>
      </c>
      <c r="AA402" s="961" t="n">
        <v>59.520291525886</v>
      </c>
      <c r="AB402" s="721" t="n">
        <v>463931.6306073708</v>
      </c>
      <c r="AC402" s="961" t="n">
        <v>12.02531818883831</v>
      </c>
      <c r="AD402" s="721" t="n">
        <v>3857957.214287968</v>
      </c>
      <c r="AE402" s="961" t="n">
        <v>67.65616004573538</v>
      </c>
      <c r="AF402" s="721" t="n">
        <v>1844342.785712032</v>
      </c>
      <c r="AG402" s="962" t="n">
        <v>32.34383995426462</v>
      </c>
      <c r="AH402" s="718" t="n">
        <v>7611253.261707559</v>
      </c>
      <c r="AI402" s="961" t="n">
        <v>83.58366705516853</v>
      </c>
      <c r="AJ402" s="721" t="n">
        <v>320299.6104394336</v>
      </c>
      <c r="AK402" s="961" t="n">
        <v>4.03829635384794</v>
      </c>
      <c r="AL402" s="721" t="n">
        <v>7931552.872146993</v>
      </c>
      <c r="AM402" s="961" t="n">
        <v>87.10106623718757</v>
      </c>
      <c r="AN402" s="721" t="n">
        <v>1174596.127853008</v>
      </c>
      <c r="AO402" s="962" t="n">
        <v>12.89893376281243</v>
      </c>
      <c r="AP402" s="718" t="n">
        <v>11187511.72013259</v>
      </c>
      <c r="AQ402" s="961" t="n">
        <v>84.72096385686368</v>
      </c>
      <c r="AR402" s="721" t="n">
        <v>346112.0755156409</v>
      </c>
      <c r="AS402" s="961" t="n">
        <v>3.000896176674612</v>
      </c>
      <c r="AT402" s="721" t="n">
        <v>11533623.79564823</v>
      </c>
      <c r="AU402" s="961" t="n">
        <v>87.34200679954202</v>
      </c>
      <c r="AV402" s="721" t="n">
        <v>1671504.204351774</v>
      </c>
      <c r="AW402" s="962" t="n">
        <v>12.65799320045798</v>
      </c>
      <c r="AX402" s="718" t="n">
        <v>9368613.330305312</v>
      </c>
      <c r="AY402" s="961" t="n">
        <v>70.61012355589827</v>
      </c>
      <c r="AZ402" s="721" t="n">
        <v>246770.2560994119</v>
      </c>
      <c r="BA402" s="961" t="n">
        <v>2.56641093807555</v>
      </c>
      <c r="BB402" s="721" t="n">
        <v>9615383.586404722</v>
      </c>
      <c r="BC402" s="961" t="n">
        <v>72.47000160388386</v>
      </c>
      <c r="BD402" s="721" t="n">
        <v>3652704.413595279</v>
      </c>
      <c r="BE402" s="962" t="n">
        <v>27.52999839611614</v>
      </c>
      <c r="BF402" s="718" t="n">
        <v>1476168.489074799</v>
      </c>
      <c r="BG402" s="961" t="n">
        <v>11.6311219054173</v>
      </c>
      <c r="BH402" s="717" t="n">
        <v>38150.45379059356</v>
      </c>
      <c r="BI402" s="963" t="n">
        <v>2.519314307619061</v>
      </c>
      <c r="BJ402" s="721" t="n">
        <v>1514318.942865393</v>
      </c>
      <c r="BK402" s="961" t="n">
        <v>11.93171941990801</v>
      </c>
      <c r="BL402" s="721" t="n">
        <v>11177221.05713461</v>
      </c>
      <c r="BM402" s="962" t="n">
        <v>88.06828058009199</v>
      </c>
    </row>
    <row r="403" ht="15" customFormat="1" customHeight="1" s="18">
      <c r="A403" s="722" t="inlineStr">
        <is>
          <t>Apr-Jun 2024</t>
        </is>
      </c>
      <c r="B403" s="721" t="n">
        <v>33489184.93714203</v>
      </c>
      <c r="C403" s="961" t="n">
        <v>60.21347398386845</v>
      </c>
      <c r="D403" s="721" t="n">
        <v>1466818.826340699</v>
      </c>
      <c r="E403" s="961" t="n">
        <v>4.196185686056687</v>
      </c>
      <c r="F403" s="721" t="n">
        <v>34956003.76348272</v>
      </c>
      <c r="G403" s="961" t="n">
        <v>62.85081070629664</v>
      </c>
      <c r="H403" s="721" t="n">
        <v>20661423.23651727</v>
      </c>
      <c r="I403" s="962" t="n">
        <v>37.14918929370336</v>
      </c>
      <c r="J403" s="718" t="n">
        <v>31997506.04011656</v>
      </c>
      <c r="K403" s="961" t="n">
        <v>74.57439705715015</v>
      </c>
      <c r="L403" s="721" t="n">
        <v>1431998.122410363</v>
      </c>
      <c r="M403" s="961" t="n">
        <v>4.28363554376488</v>
      </c>
      <c r="N403" s="721" t="n">
        <v>33429504.16252692</v>
      </c>
      <c r="O403" s="961" t="n">
        <v>77.91185705893392</v>
      </c>
      <c r="P403" s="721" t="n">
        <v>9477320.83747307</v>
      </c>
      <c r="Q403" s="962" t="n">
        <v>22.08814294106608</v>
      </c>
      <c r="R403" s="718" t="n">
        <v>347534.0208761269</v>
      </c>
      <c r="S403" s="961" t="n">
        <v>21.79458285966647</v>
      </c>
      <c r="T403" s="721" t="n">
        <v>113718.2137224882</v>
      </c>
      <c r="U403" s="961" t="n">
        <v>24.65423583724133</v>
      </c>
      <c r="V403" s="721" t="n">
        <v>461252.2345986151</v>
      </c>
      <c r="W403" s="961" t="n">
        <v>28.9260890799206</v>
      </c>
      <c r="X403" s="721" t="n">
        <v>1133336.765401385</v>
      </c>
      <c r="Y403" s="962" t="n">
        <v>71.0739109200794</v>
      </c>
      <c r="Z403" s="718" t="n">
        <v>3366180.907662552</v>
      </c>
      <c r="AA403" s="961" t="n">
        <v>58.96215900715148</v>
      </c>
      <c r="AB403" s="721" t="n">
        <v>460982.2460449825</v>
      </c>
      <c r="AC403" s="961" t="n">
        <v>12.04501160600926</v>
      </c>
      <c r="AD403" s="721" t="n">
        <v>3827163.153707534</v>
      </c>
      <c r="AE403" s="961" t="n">
        <v>67.03674241082599</v>
      </c>
      <c r="AF403" s="721" t="n">
        <v>1881889.846292465</v>
      </c>
      <c r="AG403" s="962" t="n">
        <v>32.96325758917401</v>
      </c>
      <c r="AH403" s="718" t="n">
        <v>7621521.857153034</v>
      </c>
      <c r="AI403" s="961" t="n">
        <v>83.63302459837591</v>
      </c>
      <c r="AJ403" s="721" t="n">
        <v>302307.693652847</v>
      </c>
      <c r="AK403" s="961" t="n">
        <v>3.815171587355779</v>
      </c>
      <c r="AL403" s="721" t="n">
        <v>7923829.550805881</v>
      </c>
      <c r="AM403" s="961" t="n">
        <v>86.9503288393679</v>
      </c>
      <c r="AN403" s="721" t="n">
        <v>1189223.449194118</v>
      </c>
      <c r="AO403" s="962" t="n">
        <v>13.0496711606321</v>
      </c>
      <c r="AP403" s="718" t="n">
        <v>11260147.81747979</v>
      </c>
      <c r="AQ403" s="961" t="n">
        <v>85.16545303061972</v>
      </c>
      <c r="AR403" s="721" t="n">
        <v>315068.9716539897</v>
      </c>
      <c r="AS403" s="961" t="n">
        <v>2.721927177638351</v>
      </c>
      <c r="AT403" s="721" t="n">
        <v>11575216.78913378</v>
      </c>
      <c r="AU403" s="961" t="n">
        <v>87.54845831098991</v>
      </c>
      <c r="AV403" s="721" t="n">
        <v>1646280.210866215</v>
      </c>
      <c r="AW403" s="962" t="n">
        <v>12.45154168901009</v>
      </c>
      <c r="AX403" s="718" t="n">
        <v>9402121.436945055</v>
      </c>
      <c r="AY403" s="961" t="n">
        <v>70.85975953170951</v>
      </c>
      <c r="AZ403" s="721" t="n">
        <v>239920.9973360558</v>
      </c>
      <c r="BA403" s="961" t="n">
        <v>2.488279832528488</v>
      </c>
      <c r="BB403" s="721" t="n">
        <v>9642042.434281111</v>
      </c>
      <c r="BC403" s="961" t="n">
        <v>72.66794125876503</v>
      </c>
      <c r="BD403" s="721" t="n">
        <v>3626590.565718888</v>
      </c>
      <c r="BE403" s="962" t="n">
        <v>27.33205874123497</v>
      </c>
      <c r="BF403" s="718" t="n">
        <v>1491678.897025465</v>
      </c>
      <c r="BG403" s="961" t="n">
        <v>11.73570612175147</v>
      </c>
      <c r="BH403" s="717" t="n">
        <v>34820.70393033542</v>
      </c>
      <c r="BI403" s="963" t="n">
        <v>2.281081757802808</v>
      </c>
      <c r="BJ403" s="721" t="n">
        <v>1526499.600955801</v>
      </c>
      <c r="BK403" s="961" t="n">
        <v>12.0096561984696</v>
      </c>
      <c r="BL403" s="721" t="n">
        <v>11184102.3990442</v>
      </c>
      <c r="BM403" s="962" t="n">
        <v>87.9903438015304</v>
      </c>
    </row>
    <row r="404" ht="15" customFormat="1" customHeight="1" s="18">
      <c r="A404" s="722" t="inlineStr">
        <is>
          <t>May-Jul 2024</t>
        </is>
      </c>
      <c r="B404" s="721" t="n">
        <v>33588552.94078264</v>
      </c>
      <c r="C404" s="961" t="n">
        <v>60.33279223818265</v>
      </c>
      <c r="D404" s="721" t="n">
        <v>1480304.467317383</v>
      </c>
      <c r="E404" s="961" t="n">
        <v>4.221136862518565</v>
      </c>
      <c r="F404" s="721" t="n">
        <v>35068857.40810002</v>
      </c>
      <c r="G404" s="961" t="n">
        <v>62.99176066809299</v>
      </c>
      <c r="H404" s="721" t="n">
        <v>20603276.59189997</v>
      </c>
      <c r="I404" s="962" t="n">
        <v>37.00823933190701</v>
      </c>
      <c r="J404" s="718" t="n">
        <v>32087629.17020467</v>
      </c>
      <c r="K404" s="961" t="n">
        <v>74.72290267414503</v>
      </c>
      <c r="L404" s="721" t="n">
        <v>1443490.911607576</v>
      </c>
      <c r="M404" s="961" t="n">
        <v>4.304928997556946</v>
      </c>
      <c r="N404" s="721" t="n">
        <v>33531120.08181224</v>
      </c>
      <c r="O404" s="961" t="n">
        <v>78.08437978194029</v>
      </c>
      <c r="P404" s="721" t="n">
        <v>9411040.918187752</v>
      </c>
      <c r="Q404" s="962" t="n">
        <v>21.91562021805971</v>
      </c>
      <c r="R404" s="718" t="n">
        <v>352711.3916571758</v>
      </c>
      <c r="S404" s="961" t="n">
        <v>22.0533108695599</v>
      </c>
      <c r="T404" s="721" t="n">
        <v>103580.8502171724</v>
      </c>
      <c r="U404" s="961" t="n">
        <v>22.70055037352488</v>
      </c>
      <c r="V404" s="721" t="n">
        <v>456292.2418743483</v>
      </c>
      <c r="W404" s="961" t="n">
        <v>28.52971266435334</v>
      </c>
      <c r="X404" s="721" t="n">
        <v>1143065.758125652</v>
      </c>
      <c r="Y404" s="962" t="n">
        <v>71.47028733564666</v>
      </c>
      <c r="Z404" s="718" t="n">
        <v>3352754.159017836</v>
      </c>
      <c r="AA404" s="961" t="n">
        <v>58.65956236753979</v>
      </c>
      <c r="AB404" s="721" t="n">
        <v>514579.069516496</v>
      </c>
      <c r="AC404" s="961" t="n">
        <v>13.30578564370349</v>
      </c>
      <c r="AD404" s="721" t="n">
        <v>3867333.228534332</v>
      </c>
      <c r="AE404" s="961" t="n">
        <v>67.66260332720739</v>
      </c>
      <c r="AF404" s="721" t="n">
        <v>1848280.771465668</v>
      </c>
      <c r="AG404" s="962" t="n">
        <v>32.33739667279261</v>
      </c>
      <c r="AH404" s="718" t="n">
        <v>7664649.61532134</v>
      </c>
      <c r="AI404" s="961" t="n">
        <v>84.04176836921627</v>
      </c>
      <c r="AJ404" s="721" t="n">
        <v>278963.600385827</v>
      </c>
      <c r="AK404" s="961" t="n">
        <v>3.511797374955556</v>
      </c>
      <c r="AL404" s="721" t="n">
        <v>7943613.215707166</v>
      </c>
      <c r="AM404" s="961" t="n">
        <v>87.1005636780329</v>
      </c>
      <c r="AN404" s="721" t="n">
        <v>1176434.784292833</v>
      </c>
      <c r="AO404" s="962" t="n">
        <v>12.8994363219671</v>
      </c>
      <c r="AP404" s="718" t="n">
        <v>11299473.3394268</v>
      </c>
      <c r="AQ404" s="961" t="n">
        <v>85.35821139641742</v>
      </c>
      <c r="AR404" s="721" t="n">
        <v>303503.6418049828</v>
      </c>
      <c r="AS404" s="961" t="n">
        <v>2.615739411496812</v>
      </c>
      <c r="AT404" s="721" t="n">
        <v>11602976.98123178</v>
      </c>
      <c r="AU404" s="961" t="n">
        <v>87.6509313523447</v>
      </c>
      <c r="AV404" s="721" t="n">
        <v>1634734.018768216</v>
      </c>
      <c r="AW404" s="962" t="n">
        <v>12.3490686476553</v>
      </c>
      <c r="AX404" s="718" t="n">
        <v>9418040.664781518</v>
      </c>
      <c r="AY404" s="961" t="n">
        <v>70.97547268256072</v>
      </c>
      <c r="AZ404" s="721" t="n">
        <v>242863.7496830974</v>
      </c>
      <c r="BA404" s="961" t="n">
        <v>2.513882130118936</v>
      </c>
      <c r="BB404" s="721" t="n">
        <v>9660904.414464615</v>
      </c>
      <c r="BC404" s="961" t="n">
        <v>72.80572273612819</v>
      </c>
      <c r="BD404" s="721" t="n">
        <v>3608525.585535385</v>
      </c>
      <c r="BE404" s="962" t="n">
        <v>27.19427726387181</v>
      </c>
      <c r="BF404" s="718" t="n">
        <v>1500923.770577977</v>
      </c>
      <c r="BG404" s="961" t="n">
        <v>11.79047096626188</v>
      </c>
      <c r="BH404" s="717" t="n">
        <v>36813.55570980692</v>
      </c>
      <c r="BI404" s="963" t="n">
        <v>2.39400807150059</v>
      </c>
      <c r="BJ404" s="721" t="n">
        <v>1537737.326287784</v>
      </c>
      <c r="BK404" s="961" t="n">
        <v>12.07965897718545</v>
      </c>
      <c r="BL404" s="721" t="n">
        <v>11192235.67371221</v>
      </c>
      <c r="BM404" s="962" t="n">
        <v>87.92034102281454</v>
      </c>
    </row>
    <row r="405" ht="15" customFormat="1" customHeight="1" s="18">
      <c r="A405" s="722" t="inlineStr">
        <is>
          <t>Jun-Aug 2024</t>
        </is>
      </c>
      <c r="B405" s="721" t="n">
        <v>33748264.36274634</v>
      </c>
      <c r="C405" s="961" t="n">
        <v>60.56626096385806</v>
      </c>
      <c r="D405" s="721" t="n">
        <v>1439701.163680984</v>
      </c>
      <c r="E405" s="961" t="n">
        <v>4.09145894666664</v>
      </c>
      <c r="F405" s="721" t="n">
        <v>35187965.52642733</v>
      </c>
      <c r="G405" s="961" t="n">
        <v>63.15001802621315</v>
      </c>
      <c r="H405" s="721" t="n">
        <v>20533262.47357268</v>
      </c>
      <c r="I405" s="962" t="n">
        <v>36.84998197378685</v>
      </c>
      <c r="J405" s="718" t="n">
        <v>32222659.43814066</v>
      </c>
      <c r="K405" s="961" t="n">
        <v>74.98570383166185</v>
      </c>
      <c r="L405" s="721" t="n">
        <v>1396731.955129714</v>
      </c>
      <c r="M405" s="961" t="n">
        <v>4.154542653051414</v>
      </c>
      <c r="N405" s="721" t="n">
        <v>33619391.39327037</v>
      </c>
      <c r="O405" s="961" t="n">
        <v>78.23605406798048</v>
      </c>
      <c r="P405" s="721" t="n">
        <v>9352345.606729638</v>
      </c>
      <c r="Q405" s="962" t="n">
        <v>21.76394593201952</v>
      </c>
      <c r="R405" s="718" t="n">
        <v>365472.518322674</v>
      </c>
      <c r="S405" s="961" t="n">
        <v>22.81231934921477</v>
      </c>
      <c r="T405" s="721" t="n">
        <v>98733.34945796261</v>
      </c>
      <c r="U405" s="961" t="n">
        <v>21.26930233131385</v>
      </c>
      <c r="V405" s="721" t="n">
        <v>464205.8677806366</v>
      </c>
      <c r="W405" s="961" t="n">
        <v>28.9751266338492</v>
      </c>
      <c r="X405" s="721" t="n">
        <v>1137878.132219364</v>
      </c>
      <c r="Y405" s="962" t="n">
        <v>71.0248733661508</v>
      </c>
      <c r="Z405" s="718" t="n">
        <v>3371659.876881524</v>
      </c>
      <c r="AA405" s="961" t="n">
        <v>58.91057002567418</v>
      </c>
      <c r="AB405" s="721" t="n">
        <v>495420.6399495602</v>
      </c>
      <c r="AC405" s="961" t="n">
        <v>12.81123156844785</v>
      </c>
      <c r="AD405" s="721" t="n">
        <v>3867080.516831084</v>
      </c>
      <c r="AE405" s="961" t="n">
        <v>67.5666959006562</v>
      </c>
      <c r="AF405" s="721" t="n">
        <v>1856272.483168917</v>
      </c>
      <c r="AG405" s="962" t="n">
        <v>32.4333040993438</v>
      </c>
      <c r="AH405" s="718" t="n">
        <v>7675863.442981595</v>
      </c>
      <c r="AI405" s="961" t="n">
        <v>84.13788909650232</v>
      </c>
      <c r="AJ405" s="721" t="n">
        <v>269452.0100401505</v>
      </c>
      <c r="AK405" s="961" t="n">
        <v>3.39133180593444</v>
      </c>
      <c r="AL405" s="721" t="n">
        <v>7945315.453021746</v>
      </c>
      <c r="AM405" s="961" t="n">
        <v>87.09144911043366</v>
      </c>
      <c r="AN405" s="721" t="n">
        <v>1177641.546978256</v>
      </c>
      <c r="AO405" s="962" t="n">
        <v>12.90855088956634</v>
      </c>
      <c r="AP405" s="718" t="n">
        <v>11385898.29271686</v>
      </c>
      <c r="AQ405" s="961" t="n">
        <v>85.89356008085549</v>
      </c>
      <c r="AR405" s="721" t="n">
        <v>277490.8096001838</v>
      </c>
      <c r="AS405" s="961" t="n">
        <v>2.379161041151046</v>
      </c>
      <c r="AT405" s="721" t="n">
        <v>11663389.10231704</v>
      </c>
      <c r="AU405" s="961" t="n">
        <v>87.98691037378097</v>
      </c>
      <c r="AV405" s="721" t="n">
        <v>1592433.897682957</v>
      </c>
      <c r="AW405" s="962" t="n">
        <v>12.01308962621903</v>
      </c>
      <c r="AX405" s="718" t="n">
        <v>9423765.307238001</v>
      </c>
      <c r="AY405" s="961" t="n">
        <v>71.02883814939041</v>
      </c>
      <c r="AZ405" s="721" t="n">
        <v>255635.1460818568</v>
      </c>
      <c r="BA405" s="961" t="n">
        <v>2.641022523189219</v>
      </c>
      <c r="BB405" s="721" t="n">
        <v>9679400.453319859</v>
      </c>
      <c r="BC405" s="961" t="n">
        <v>72.9556123022227</v>
      </c>
      <c r="BD405" s="721" t="n">
        <v>3588119.546680143</v>
      </c>
      <c r="BE405" s="962" t="n">
        <v>27.0443876977773</v>
      </c>
      <c r="BF405" s="718" t="n">
        <v>1525604.924605689</v>
      </c>
      <c r="BG405" s="961" t="n">
        <v>11.96600652218735</v>
      </c>
      <c r="BH405" s="717" t="n">
        <v>42969.20855126987</v>
      </c>
      <c r="BI405" s="963" t="n">
        <v>2.739380156983002</v>
      </c>
      <c r="BJ405" s="721" t="n">
        <v>1568574.133156959</v>
      </c>
      <c r="BK405" s="961" t="n">
        <v>12.30303337723019</v>
      </c>
      <c r="BL405" s="721" t="n">
        <v>11180916.86684304</v>
      </c>
      <c r="BM405" s="962" t="n">
        <v>87.69696662276981</v>
      </c>
    </row>
    <row r="406" ht="15" customFormat="1" customHeight="1" s="18">
      <c r="A406" s="722" t="inlineStr">
        <is>
          <t>Jul-Sep 2024</t>
        </is>
      </c>
      <c r="B406" s="721" t="n">
        <v>33775235.19885673</v>
      </c>
      <c r="C406" s="961" t="n">
        <v>60.56105377554029</v>
      </c>
      <c r="D406" s="721" t="n">
        <v>1506712.946486127</v>
      </c>
      <c r="E406" s="961" t="n">
        <v>4.270492491739037</v>
      </c>
      <c r="F406" s="721" t="n">
        <v>35281948.14534286</v>
      </c>
      <c r="G406" s="961" t="n">
        <v>63.26268185419649</v>
      </c>
      <c r="H406" s="721" t="n">
        <v>20488605.85465714</v>
      </c>
      <c r="I406" s="962" t="n">
        <v>36.73731814580351</v>
      </c>
      <c r="J406" s="718" t="n">
        <v>32224257.231743</v>
      </c>
      <c r="K406" s="961" t="n">
        <v>74.93797558047748</v>
      </c>
      <c r="L406" s="721" t="n">
        <v>1470385.653829326</v>
      </c>
      <c r="M406" s="961" t="n">
        <v>4.363855877098282</v>
      </c>
      <c r="N406" s="721" t="n">
        <v>33694642.88557233</v>
      </c>
      <c r="O406" s="961" t="n">
        <v>78.35737865401067</v>
      </c>
      <c r="P406" s="721" t="n">
        <v>9306595.114427671</v>
      </c>
      <c r="Q406" s="962" t="n">
        <v>21.64262134598933</v>
      </c>
      <c r="R406" s="718" t="n">
        <v>352562.9769167582</v>
      </c>
      <c r="S406" s="961" t="n">
        <v>21.9698668967799</v>
      </c>
      <c r="T406" s="721" t="n">
        <v>114969.0823732298</v>
      </c>
      <c r="U406" s="961" t="n">
        <v>24.59063075756264</v>
      </c>
      <c r="V406" s="721" t="n">
        <v>467532.059289988</v>
      </c>
      <c r="W406" s="961" t="n">
        <v>29.13413428263519</v>
      </c>
      <c r="X406" s="721" t="n">
        <v>1137224.940710012</v>
      </c>
      <c r="Y406" s="962" t="n">
        <v>70.86586571736481</v>
      </c>
      <c r="Z406" s="718" t="n">
        <v>3352195.708555963</v>
      </c>
      <c r="AA406" s="961" t="n">
        <v>58.49224296377763</v>
      </c>
      <c r="AB406" s="721" t="n">
        <v>527160.5888776757</v>
      </c>
      <c r="AC406" s="961" t="n">
        <v>13.58886754553623</v>
      </c>
      <c r="AD406" s="721" t="n">
        <v>3879356.297433639</v>
      </c>
      <c r="AE406" s="961" t="n">
        <v>67.6906334893845</v>
      </c>
      <c r="AF406" s="721" t="n">
        <v>1851652.702566362</v>
      </c>
      <c r="AG406" s="962" t="n">
        <v>32.3093665106155</v>
      </c>
      <c r="AH406" s="718" t="n">
        <v>7643370.840686677</v>
      </c>
      <c r="AI406" s="961" t="n">
        <v>83.75467066809685</v>
      </c>
      <c r="AJ406" s="721" t="n">
        <v>299710.774343772</v>
      </c>
      <c r="AK406" s="961" t="n">
        <v>3.773230452229503</v>
      </c>
      <c r="AL406" s="721" t="n">
        <v>7943081.615030449</v>
      </c>
      <c r="AM406" s="961" t="n">
        <v>87.03884694634579</v>
      </c>
      <c r="AN406" s="721" t="n">
        <v>1182822.38496955</v>
      </c>
      <c r="AO406" s="962" t="n">
        <v>12.96115305365421</v>
      </c>
      <c r="AP406" s="718" t="n">
        <v>11420532.3355748</v>
      </c>
      <c r="AQ406" s="961" t="n">
        <v>86.0384704788782</v>
      </c>
      <c r="AR406" s="721" t="n">
        <v>272781.7093890911</v>
      </c>
      <c r="AS406" s="961" t="n">
        <v>2.33280067857729</v>
      </c>
      <c r="AT406" s="721" t="n">
        <v>11693314.04496389</v>
      </c>
      <c r="AU406" s="961" t="n">
        <v>88.09351663266766</v>
      </c>
      <c r="AV406" s="721" t="n">
        <v>1580436.955036111</v>
      </c>
      <c r="AW406" s="962" t="n">
        <v>11.90648336733234</v>
      </c>
      <c r="AX406" s="718" t="n">
        <v>9455595.370008804</v>
      </c>
      <c r="AY406" s="961" t="n">
        <v>71.2778969437676</v>
      </c>
      <c r="AZ406" s="721" t="n">
        <v>255763.4988455579</v>
      </c>
      <c r="BA406" s="961" t="n">
        <v>2.633653047935711</v>
      </c>
      <c r="BB406" s="721" t="n">
        <v>9711358.868854363</v>
      </c>
      <c r="BC406" s="961" t="n">
        <v>73.20588599144978</v>
      </c>
      <c r="BD406" s="721" t="n">
        <v>3554458.131145636</v>
      </c>
      <c r="BE406" s="962" t="n">
        <v>26.79411400855022</v>
      </c>
      <c r="BF406" s="718" t="n">
        <v>1550977.967113735</v>
      </c>
      <c r="BG406" s="961" t="n">
        <v>12.14613192369689</v>
      </c>
      <c r="BH406" s="717" t="n">
        <v>36327.29265680062</v>
      </c>
      <c r="BI406" s="963" t="n">
        <v>2.288614142313885</v>
      </c>
      <c r="BJ406" s="721" t="n">
        <v>1587305.259770535</v>
      </c>
      <c r="BK406" s="961" t="n">
        <v>12.43062087092633</v>
      </c>
      <c r="BL406" s="721" t="n">
        <v>11182010.74022947</v>
      </c>
      <c r="BM406" s="962" t="n">
        <v>87.56937912907367</v>
      </c>
    </row>
    <row r="407" ht="15" customFormat="1" customHeight="1" s="18">
      <c r="A407" s="722" t="inlineStr">
        <is>
          <t>Aug-Oct 2024</t>
        </is>
      </c>
      <c r="B407" s="721" t="n">
        <v>33778234.51225711</v>
      </c>
      <c r="C407" s="961" t="n">
        <v>60.513419807058</v>
      </c>
      <c r="D407" s="721" t="n">
        <v>1505022.311172681</v>
      </c>
      <c r="E407" s="961" t="n">
        <v>4.265542488621042</v>
      </c>
      <c r="F407" s="721" t="n">
        <v>35283256.82342979</v>
      </c>
      <c r="G407" s="961" t="n">
        <v>63.2096544756264</v>
      </c>
      <c r="H407" s="721" t="n">
        <v>20536154.17657021</v>
      </c>
      <c r="I407" s="962" t="n">
        <v>36.7903455243736</v>
      </c>
      <c r="J407" s="718" t="n">
        <v>32230866.5210728</v>
      </c>
      <c r="K407" s="961" t="n">
        <v>74.90247258678717</v>
      </c>
      <c r="L407" s="721" t="n">
        <v>1466582.865952241</v>
      </c>
      <c r="M407" s="961" t="n">
        <v>4.35220734100112</v>
      </c>
      <c r="N407" s="721" t="n">
        <v>33697449.38702504</v>
      </c>
      <c r="O407" s="961" t="n">
        <v>78.3107173772714</v>
      </c>
      <c r="P407" s="721" t="n">
        <v>9332994.61297496</v>
      </c>
      <c r="Q407" s="962" t="n">
        <v>21.6892826227286</v>
      </c>
      <c r="R407" s="718" t="n">
        <v>361446.5775250262</v>
      </c>
      <c r="S407" s="961" t="n">
        <v>22.48562806851486</v>
      </c>
      <c r="T407" s="721" t="n">
        <v>114156.7797253648</v>
      </c>
      <c r="U407" s="961" t="n">
        <v>24.00251764103185</v>
      </c>
      <c r="V407" s="721" t="n">
        <v>475603.3572503909</v>
      </c>
      <c r="W407" s="961" t="n">
        <v>29.58733285703565</v>
      </c>
      <c r="X407" s="721" t="n">
        <v>1131852.642749609</v>
      </c>
      <c r="Y407" s="962" t="n">
        <v>70.41266714296435</v>
      </c>
      <c r="Z407" s="718" t="n">
        <v>3373327.285527332</v>
      </c>
      <c r="AA407" s="961" t="n">
        <v>58.78304392264135</v>
      </c>
      <c r="AB407" s="721" t="n">
        <v>492663.2226678645</v>
      </c>
      <c r="AC407" s="961" t="n">
        <v>12.74351868230168</v>
      </c>
      <c r="AD407" s="721" t="n">
        <v>3865990.508195196</v>
      </c>
      <c r="AE407" s="961" t="n">
        <v>67.36811184101498</v>
      </c>
      <c r="AF407" s="721" t="n">
        <v>1872615.491804805</v>
      </c>
      <c r="AG407" s="962" t="n">
        <v>32.63188815898502</v>
      </c>
      <c r="AH407" s="718" t="n">
        <v>7645896.934265087</v>
      </c>
      <c r="AI407" s="961" t="n">
        <v>83.75504740795762</v>
      </c>
      <c r="AJ407" s="721" t="n">
        <v>321298.0257004277</v>
      </c>
      <c r="AK407" s="961" t="n">
        <v>4.032762186879112</v>
      </c>
      <c r="AL407" s="721" t="n">
        <v>7967194.959965515</v>
      </c>
      <c r="AM407" s="961" t="n">
        <v>87.27462550402426</v>
      </c>
      <c r="AN407" s="721" t="n">
        <v>1161684.040034486</v>
      </c>
      <c r="AO407" s="962" t="n">
        <v>12.72537449597574</v>
      </c>
      <c r="AP407" s="718" t="n">
        <v>11389353.82610519</v>
      </c>
      <c r="AQ407" s="961" t="n">
        <v>85.68901583632775</v>
      </c>
      <c r="AR407" s="721" t="n">
        <v>283592.5728805197</v>
      </c>
      <c r="AS407" s="961" t="n">
        <v>2.429485780086867</v>
      </c>
      <c r="AT407" s="721" t="n">
        <v>11672946.39898571</v>
      </c>
      <c r="AU407" s="961" t="n">
        <v>87.82265474505361</v>
      </c>
      <c r="AV407" s="721" t="n">
        <v>1618551.601014297</v>
      </c>
      <c r="AW407" s="962" t="n">
        <v>12.17734525494639</v>
      </c>
      <c r="AX407" s="718" t="n">
        <v>9460841.897650173</v>
      </c>
      <c r="AY407" s="961" t="n">
        <v>71.32718886678776</v>
      </c>
      <c r="AZ407" s="721" t="n">
        <v>254872.264978064</v>
      </c>
      <c r="BA407" s="961" t="n">
        <v>2.623299334581469</v>
      </c>
      <c r="BB407" s="721" t="n">
        <v>9715714.162628237</v>
      </c>
      <c r="BC407" s="961" t="n">
        <v>73.24872210639424</v>
      </c>
      <c r="BD407" s="721" t="n">
        <v>3548290.837371764</v>
      </c>
      <c r="BE407" s="962" t="n">
        <v>26.75127789360576</v>
      </c>
      <c r="BF407" s="718" t="n">
        <v>1547367.991184308</v>
      </c>
      <c r="BG407" s="961" t="n">
        <v>12.09924141007095</v>
      </c>
      <c r="BH407" s="717" t="n">
        <v>38439.44522044024</v>
      </c>
      <c r="BI407" s="963" t="n">
        <v>2.423966765321012</v>
      </c>
      <c r="BJ407" s="721" t="n">
        <v>1585807.436404748</v>
      </c>
      <c r="BK407" s="961" t="n">
        <v>12.39980865072799</v>
      </c>
      <c r="BL407" s="721" t="n">
        <v>11203159.56359525</v>
      </c>
      <c r="BM407" s="962" t="n">
        <v>87.60019134927201</v>
      </c>
    </row>
    <row r="408" ht="15" customFormat="1" customHeight="1" s="203">
      <c r="A408" s="722" t="inlineStr">
        <is>
          <t>Sep-Nov 2024</t>
        </is>
      </c>
      <c r="B408" s="721" t="n">
        <v>33789732.25559104</v>
      </c>
      <c r="C408" s="961" t="n">
        <v>60.48038678469817</v>
      </c>
      <c r="D408" s="721" t="n">
        <v>1560094.752100631</v>
      </c>
      <c r="E408" s="961" t="n">
        <v>4.4133023671125</v>
      </c>
      <c r="F408" s="721" t="n">
        <v>35349827.00769168</v>
      </c>
      <c r="G408" s="961" t="n">
        <v>63.2728070771736</v>
      </c>
      <c r="H408" s="721" t="n">
        <v>20519081.99230833</v>
      </c>
      <c r="I408" s="962" t="n">
        <v>36.7271929228264</v>
      </c>
      <c r="J408" s="718" t="n">
        <v>32230943.51241779</v>
      </c>
      <c r="K408" s="961" t="n">
        <v>74.85093479628866</v>
      </c>
      <c r="L408" s="721" t="n">
        <v>1522600.616917246</v>
      </c>
      <c r="M408" s="961" t="n">
        <v>4.510935536378125</v>
      </c>
      <c r="N408" s="721" t="n">
        <v>33753544.12933503</v>
      </c>
      <c r="O408" s="961" t="n">
        <v>78.38691814265741</v>
      </c>
      <c r="P408" s="721" t="n">
        <v>9306630.870664967</v>
      </c>
      <c r="Q408" s="962" t="n">
        <v>21.61308185734259</v>
      </c>
      <c r="R408" s="718" t="n">
        <v>346272.2601526017</v>
      </c>
      <c r="S408" s="961" t="n">
        <v>21.50502922338464</v>
      </c>
      <c r="T408" s="721" t="n">
        <v>130071.6624017609</v>
      </c>
      <c r="U408" s="961" t="n">
        <v>27.30625001034132</v>
      </c>
      <c r="V408" s="721" t="n">
        <v>476343.9225543626</v>
      </c>
      <c r="W408" s="961" t="n">
        <v>29.58305112398786</v>
      </c>
      <c r="X408" s="721" t="n">
        <v>1133848.077445637</v>
      </c>
      <c r="Y408" s="962" t="n">
        <v>70.41694887601214</v>
      </c>
      <c r="Z408" s="718" t="n">
        <v>3365268.035611452</v>
      </c>
      <c r="AA408" s="961" t="n">
        <v>58.5649618272388</v>
      </c>
      <c r="AB408" s="721" t="n">
        <v>495796.9513844378</v>
      </c>
      <c r="AC408" s="961" t="n">
        <v>12.84093774785681</v>
      </c>
      <c r="AD408" s="721" t="n">
        <v>3861064.986995889</v>
      </c>
      <c r="AE408" s="961" t="n">
        <v>67.19319863471652</v>
      </c>
      <c r="AF408" s="721" t="n">
        <v>1885149.01300411</v>
      </c>
      <c r="AG408" s="962" t="n">
        <v>32.80680136528348</v>
      </c>
      <c r="AH408" s="718" t="n">
        <v>7629261.562854312</v>
      </c>
      <c r="AI408" s="961" t="n">
        <v>83.54458649699356</v>
      </c>
      <c r="AJ408" s="721" t="n">
        <v>341816.4703040872</v>
      </c>
      <c r="AK408" s="961" t="n">
        <v>4.288208807920156</v>
      </c>
      <c r="AL408" s="721" t="n">
        <v>7971078.033158399</v>
      </c>
      <c r="AM408" s="961" t="n">
        <v>87.28766378358915</v>
      </c>
      <c r="AN408" s="721" t="n">
        <v>1160885.966841601</v>
      </c>
      <c r="AO408" s="962" t="n">
        <v>12.71233621641085</v>
      </c>
      <c r="AP408" s="718" t="n">
        <v>11401922.33271941</v>
      </c>
      <c r="AQ408" s="961" t="n">
        <v>85.66655058090844</v>
      </c>
      <c r="AR408" s="721" t="n">
        <v>301740.6993028098</v>
      </c>
      <c r="AS408" s="961" t="n">
        <v>2.578173162344315</v>
      </c>
      <c r="AT408" s="721" t="n">
        <v>11703663.03202222</v>
      </c>
      <c r="AU408" s="961" t="n">
        <v>87.93363187867919</v>
      </c>
      <c r="AV408" s="721" t="n">
        <v>1605991.967977782</v>
      </c>
      <c r="AW408" s="962" t="n">
        <v>12.06636812132081</v>
      </c>
      <c r="AX408" s="718" t="n">
        <v>9488219.321080014</v>
      </c>
      <c r="AY408" s="961" t="n">
        <v>71.54359829348948</v>
      </c>
      <c r="AZ408" s="721" t="n">
        <v>253174.8335241504</v>
      </c>
      <c r="BA408" s="961" t="n">
        <v>2.598958932428477</v>
      </c>
      <c r="BB408" s="721" t="n">
        <v>9741394.154604163</v>
      </c>
      <c r="BC408" s="961" t="n">
        <v>73.45260123437123</v>
      </c>
      <c r="BD408" s="721" t="n">
        <v>3520755.845395837</v>
      </c>
      <c r="BE408" s="962" t="n">
        <v>26.54739876562877</v>
      </c>
      <c r="BF408" s="718" t="n">
        <v>1558788.743173254</v>
      </c>
      <c r="BG408" s="961" t="n">
        <v>12.16973311471106</v>
      </c>
      <c r="BH408" s="717" t="n">
        <v>37494.13518338471</v>
      </c>
      <c r="BI408" s="963" t="n">
        <v>2.348840277105812</v>
      </c>
      <c r="BJ408" s="721" t="n">
        <v>1596282.878356639</v>
      </c>
      <c r="BK408" s="961" t="n">
        <v>12.46245630798984</v>
      </c>
      <c r="BL408" s="721" t="n">
        <v>11212451.12164336</v>
      </c>
      <c r="BM408" s="962" t="n">
        <v>87.53754369201016</v>
      </c>
    </row>
    <row r="409" ht="15" customFormat="1" customHeight="1" s="18">
      <c r="A409" s="722" t="inlineStr">
        <is>
          <t>Oct-Dec 2024</t>
        </is>
      </c>
      <c r="B409" s="721" t="n">
        <v>33863029.25896507</v>
      </c>
      <c r="C409" s="961" t="n">
        <v>60.55836552922216</v>
      </c>
      <c r="D409" s="721" t="n">
        <v>1551900.981939313</v>
      </c>
      <c r="E409" s="961" t="n">
        <v>4.382052912098812</v>
      </c>
      <c r="F409" s="721" t="n">
        <v>35414930.24090438</v>
      </c>
      <c r="G409" s="961" t="n">
        <v>63.33368093915581</v>
      </c>
      <c r="H409" s="721" t="n">
        <v>20503073.75909562</v>
      </c>
      <c r="I409" s="962" t="n">
        <v>36.66631906084419</v>
      </c>
      <c r="J409" s="718" t="n">
        <v>32298256.38442599</v>
      </c>
      <c r="K409" s="961" t="n">
        <v>74.95600711518506</v>
      </c>
      <c r="L409" s="721" t="n">
        <v>1508396.875214505</v>
      </c>
      <c r="M409" s="961" t="n">
        <v>4.461834372156796</v>
      </c>
      <c r="N409" s="721" t="n">
        <v>33806653.25964049</v>
      </c>
      <c r="O409" s="961" t="n">
        <v>78.4566111591117</v>
      </c>
      <c r="P409" s="721" t="n">
        <v>9282963.740359506</v>
      </c>
      <c r="Q409" s="962" t="n">
        <v>21.5433888408883</v>
      </c>
      <c r="R409" s="718" t="n">
        <v>326868.3623905629</v>
      </c>
      <c r="S409" s="961" t="n">
        <v>20.26556488308898</v>
      </c>
      <c r="T409" s="721" t="n">
        <v>145661.8562902247</v>
      </c>
      <c r="U409" s="961" t="n">
        <v>30.82593462422028</v>
      </c>
      <c r="V409" s="721" t="n">
        <v>472530.2186807876</v>
      </c>
      <c r="W409" s="961" t="n">
        <v>29.29647805575508</v>
      </c>
      <c r="X409" s="721" t="n">
        <v>1140394.781319212</v>
      </c>
      <c r="Y409" s="962" t="n">
        <v>70.70352194424493</v>
      </c>
      <c r="Z409" s="718" t="n">
        <v>3385405.124907942</v>
      </c>
      <c r="AA409" s="961" t="n">
        <v>58.83789041972972</v>
      </c>
      <c r="AB409" s="721" t="n">
        <v>494932.8409642159</v>
      </c>
      <c r="AC409" s="961" t="n">
        <v>12.75489004610384</v>
      </c>
      <c r="AD409" s="721" t="n">
        <v>3880337.965872157</v>
      </c>
      <c r="AE409" s="961" t="n">
        <v>67.43975731226888</v>
      </c>
      <c r="AF409" s="721" t="n">
        <v>1873446.034127842</v>
      </c>
      <c r="AG409" s="962" t="n">
        <v>32.56024268773112</v>
      </c>
      <c r="AH409" s="718" t="n">
        <v>7642889.321940085</v>
      </c>
      <c r="AI409" s="961" t="n">
        <v>83.66633214909314</v>
      </c>
      <c r="AJ409" s="721" t="n">
        <v>326901.7719585074</v>
      </c>
      <c r="AK409" s="961" t="n">
        <v>4.101760863076731</v>
      </c>
      <c r="AL409" s="721" t="n">
        <v>7969791.093898593</v>
      </c>
      <c r="AM409" s="961" t="n">
        <v>87.24490971063041</v>
      </c>
      <c r="AN409" s="721" t="n">
        <v>1165172.906101407</v>
      </c>
      <c r="AO409" s="962" t="n">
        <v>12.75509028936959</v>
      </c>
      <c r="AP409" s="718" t="n">
        <v>11430295.83732487</v>
      </c>
      <c r="AQ409" s="961" t="n">
        <v>85.76497895604636</v>
      </c>
      <c r="AR409" s="721" t="n">
        <v>296711.351997799</v>
      </c>
      <c r="AS409" s="961" t="n">
        <v>2.530154089680717</v>
      </c>
      <c r="AT409" s="721" t="n">
        <v>11727007.18932266</v>
      </c>
      <c r="AU409" s="961" t="n">
        <v>87.99129428701218</v>
      </c>
      <c r="AV409" s="721" t="n">
        <v>1600455.810677334</v>
      </c>
      <c r="AW409" s="962" t="n">
        <v>12.00870571298782</v>
      </c>
      <c r="AX409" s="718" t="n">
        <v>9512797.737862531</v>
      </c>
      <c r="AY409" s="961" t="n">
        <v>71.73795383336797</v>
      </c>
      <c r="AZ409" s="721" t="n">
        <v>244189.0540037582</v>
      </c>
      <c r="BA409" s="961" t="n">
        <v>2.502709691144825</v>
      </c>
      <c r="BB409" s="721" t="n">
        <v>9756986.791866289</v>
      </c>
      <c r="BC409" s="961" t="n">
        <v>73.5794334448825</v>
      </c>
      <c r="BD409" s="721" t="n">
        <v>3503494.208133711</v>
      </c>
      <c r="BE409" s="962" t="n">
        <v>26.4205665551175</v>
      </c>
      <c r="BF409" s="718" t="n">
        <v>1564772.87453908</v>
      </c>
      <c r="BG409" s="961" t="n">
        <v>12.19773674226604</v>
      </c>
      <c r="BH409" s="717" t="n">
        <v>43504.10672480811</v>
      </c>
      <c r="BI409" s="963" t="n">
        <v>2.705013329894194</v>
      </c>
      <c r="BJ409" s="721" t="n">
        <v>1608276.981263888</v>
      </c>
      <c r="BK409" s="961" t="n">
        <v>12.53686048966162</v>
      </c>
      <c r="BL409" s="721" t="n">
        <v>11220110.01873611</v>
      </c>
      <c r="BM409" s="962" t="n">
        <v>87.46313951033838</v>
      </c>
    </row>
    <row r="410" ht="15" customFormat="1" customHeight="1" s="18">
      <c r="A410" s="722" t="inlineStr">
        <is>
          <t>Nov-Jan 2025</t>
        </is>
      </c>
      <c r="B410" s="721" t="n">
        <v>33921924.55938096</v>
      </c>
      <c r="C410" s="961" t="n">
        <v>60.61036672458982</v>
      </c>
      <c r="D410" s="721" t="n">
        <v>1545488.430451375</v>
      </c>
      <c r="E410" s="961" t="n">
        <v>4.357488466650864</v>
      </c>
      <c r="F410" s="721" t="n">
        <v>35467412.98983234</v>
      </c>
      <c r="G410" s="961" t="n">
        <v>63.37178494466436</v>
      </c>
      <c r="H410" s="721" t="n">
        <v>20499786.01016766</v>
      </c>
      <c r="I410" s="962" t="n">
        <v>36.62821505533564</v>
      </c>
      <c r="J410" s="718" t="n">
        <v>32341895.05434385</v>
      </c>
      <c r="K410" s="961" t="n">
        <v>75.0060177655139</v>
      </c>
      <c r="L410" s="721" t="n">
        <v>1509633.24734156</v>
      </c>
      <c r="M410" s="961" t="n">
        <v>4.45957191027738</v>
      </c>
      <c r="N410" s="721" t="n">
        <v>33851528.30168541</v>
      </c>
      <c r="O410" s="961" t="n">
        <v>78.50709826742171</v>
      </c>
      <c r="P410" s="721" t="n">
        <v>9267538.698314589</v>
      </c>
      <c r="Q410" s="962" t="n">
        <v>21.49290173257829</v>
      </c>
      <c r="R410" s="718" t="n">
        <v>338320.1696860058</v>
      </c>
      <c r="S410" s="961" t="n">
        <v>20.93985240147194</v>
      </c>
      <c r="T410" s="721" t="n">
        <v>129671.5078971506</v>
      </c>
      <c r="U410" s="961" t="n">
        <v>27.70807988868767</v>
      </c>
      <c r="V410" s="721" t="n">
        <v>467991.6775831564</v>
      </c>
      <c r="W410" s="961" t="n">
        <v>28.96568851571456</v>
      </c>
      <c r="X410" s="721" t="n">
        <v>1147684.322416843</v>
      </c>
      <c r="Y410" s="962" t="n">
        <v>71.03431148428544</v>
      </c>
      <c r="Z410" s="718" t="n">
        <v>3397000.266861772</v>
      </c>
      <c r="AA410" s="961" t="n">
        <v>58.96106117512097</v>
      </c>
      <c r="AB410" s="721" t="n">
        <v>502934.4560426585</v>
      </c>
      <c r="AC410" s="961" t="n">
        <v>12.89597113225792</v>
      </c>
      <c r="AD410" s="721" t="n">
        <v>3899934.722904431</v>
      </c>
      <c r="AE410" s="961" t="n">
        <v>67.69039496972853</v>
      </c>
      <c r="AF410" s="721" t="n">
        <v>1861495.277095569</v>
      </c>
      <c r="AG410" s="962" t="n">
        <v>32.30960503027147</v>
      </c>
      <c r="AH410" s="718" t="n">
        <v>7674819.523982629</v>
      </c>
      <c r="AI410" s="961" t="n">
        <v>83.98891302749155</v>
      </c>
      <c r="AJ410" s="721" t="n">
        <v>319549.0584842237</v>
      </c>
      <c r="AK410" s="961" t="n">
        <v>3.997176952599541</v>
      </c>
      <c r="AL410" s="721" t="n">
        <v>7994368.582466854</v>
      </c>
      <c r="AM410" s="961" t="n">
        <v>87.48587839549558</v>
      </c>
      <c r="AN410" s="721" t="n">
        <v>1143527.417533146</v>
      </c>
      <c r="AO410" s="962" t="n">
        <v>12.51412160450442</v>
      </c>
      <c r="AP410" s="718" t="n">
        <v>11455868.42641507</v>
      </c>
      <c r="AQ410" s="961" t="n">
        <v>85.84189927394773</v>
      </c>
      <c r="AR410" s="721" t="n">
        <v>316115.7084448606</v>
      </c>
      <c r="AS410" s="961" t="n">
        <v>2.685322243246652</v>
      </c>
      <c r="AT410" s="721" t="n">
        <v>11771984.13485993</v>
      </c>
      <c r="AU410" s="961" t="n">
        <v>88.21063918899999</v>
      </c>
      <c r="AV410" s="721" t="n">
        <v>1573326.865140071</v>
      </c>
      <c r="AW410" s="962" t="n">
        <v>11.78936081100001</v>
      </c>
      <c r="AX410" s="718" t="n">
        <v>9475886.667398373</v>
      </c>
      <c r="AY410" s="961" t="n">
        <v>71.4689077676407</v>
      </c>
      <c r="AZ410" s="721" t="n">
        <v>241362.5164726663</v>
      </c>
      <c r="BA410" s="961" t="n">
        <v>2.483856407359467</v>
      </c>
      <c r="BB410" s="721" t="n">
        <v>9717249.183871038</v>
      </c>
      <c r="BC410" s="961" t="n">
        <v>73.28930896425892</v>
      </c>
      <c r="BD410" s="721" t="n">
        <v>3541504.816128961</v>
      </c>
      <c r="BE410" s="962" t="n">
        <v>26.71069103574108</v>
      </c>
      <c r="BF410" s="718" t="n">
        <v>1580029.505037116</v>
      </c>
      <c r="BG410" s="961" t="n">
        <v>12.29773717328804</v>
      </c>
      <c r="BH410" s="717" t="n">
        <v>35855.18310981477</v>
      </c>
      <c r="BI410" s="963" t="n">
        <v>2.218919665049422</v>
      </c>
      <c r="BJ410" s="721" t="n">
        <v>1615884.688146931</v>
      </c>
      <c r="BK410" s="961" t="n">
        <v>12.57680640381754</v>
      </c>
      <c r="BL410" s="721" t="n">
        <v>11232247.31185307</v>
      </c>
      <c r="BM410" s="962" t="n">
        <v>87.42319359618246</v>
      </c>
    </row>
    <row r="411" ht="15" customFormat="1" customHeight="1" s="18">
      <c r="A411" s="722" t="inlineStr">
        <is>
          <t>Dec-Feb 2025</t>
        </is>
      </c>
      <c r="B411" s="721" t="n">
        <v>33995710.01377329</v>
      </c>
      <c r="C411" s="961" t="n">
        <v>60.68890819832327</v>
      </c>
      <c r="D411" s="721" t="n">
        <v>1574406.401597975</v>
      </c>
      <c r="E411" s="961" t="n">
        <v>4.426205366360879</v>
      </c>
      <c r="F411" s="721" t="n">
        <v>35570116.41537127</v>
      </c>
      <c r="G411" s="961" t="n">
        <v>63.49952770104054</v>
      </c>
      <c r="H411" s="721" t="n">
        <v>20446231.58462873</v>
      </c>
      <c r="I411" s="962" t="n">
        <v>36.50047229895946</v>
      </c>
      <c r="J411" s="718" t="n">
        <v>32389767.93350623</v>
      </c>
      <c r="K411" s="961" t="n">
        <v>75.0660498680071</v>
      </c>
      <c r="L411" s="721" t="n">
        <v>1534243.494765031</v>
      </c>
      <c r="M411" s="961" t="n">
        <v>4.522588662632149</v>
      </c>
      <c r="N411" s="721" t="n">
        <v>33924011.42827126</v>
      </c>
      <c r="O411" s="961" t="n">
        <v>78.62179003027477</v>
      </c>
      <c r="P411" s="721" t="n">
        <v>9224346.571728736</v>
      </c>
      <c r="Q411" s="962" t="n">
        <v>21.37820996972523</v>
      </c>
      <c r="R411" s="718" t="n">
        <v>338852.6355523498</v>
      </c>
      <c r="S411" s="961" t="n">
        <v>20.93806468859157</v>
      </c>
      <c r="T411" s="721" t="n">
        <v>118214.4292266478</v>
      </c>
      <c r="U411" s="961" t="n">
        <v>25.86369448514238</v>
      </c>
      <c r="V411" s="721" t="n">
        <v>457067.0647789976</v>
      </c>
      <c r="W411" s="961" t="n">
        <v>28.24265998039973</v>
      </c>
      <c r="X411" s="721" t="n">
        <v>1161289.935221002</v>
      </c>
      <c r="Y411" s="962" t="n">
        <v>71.75734001960028</v>
      </c>
      <c r="Z411" s="718" t="n">
        <v>3434986.989033381</v>
      </c>
      <c r="AA411" s="961" t="n">
        <v>59.54272382616546</v>
      </c>
      <c r="AB411" s="721" t="n">
        <v>524668.0452685603</v>
      </c>
      <c r="AC411" s="961" t="n">
        <v>13.25034733388222</v>
      </c>
      <c r="AD411" s="721" t="n">
        <v>3959655.034301941</v>
      </c>
      <c r="AE411" s="961" t="n">
        <v>68.63742043479252</v>
      </c>
      <c r="AF411" s="721" t="n">
        <v>1809289.965698059</v>
      </c>
      <c r="AG411" s="962" t="n">
        <v>31.36257956520748</v>
      </c>
      <c r="AH411" s="718" t="n">
        <v>7669655.446192419</v>
      </c>
      <c r="AI411" s="961" t="n">
        <v>83.90478978053284</v>
      </c>
      <c r="AJ411" s="721" t="n">
        <v>324886.2212390738</v>
      </c>
      <c r="AK411" s="961" t="n">
        <v>4.063850496428197</v>
      </c>
      <c r="AL411" s="721" t="n">
        <v>7994541.667431493</v>
      </c>
      <c r="AM411" s="961" t="n">
        <v>87.45899248062793</v>
      </c>
      <c r="AN411" s="721" t="n">
        <v>1146361.332568506</v>
      </c>
      <c r="AO411" s="962" t="n">
        <v>12.54100751937207</v>
      </c>
      <c r="AP411" s="718" t="n">
        <v>11449644.98666332</v>
      </c>
      <c r="AQ411" s="961" t="n">
        <v>85.68065691834998</v>
      </c>
      <c r="AR411" s="721" t="n">
        <v>316644.6737474523</v>
      </c>
      <c r="AS411" s="961" t="n">
        <v>2.691117445568632</v>
      </c>
      <c r="AT411" s="721" t="n">
        <v>11766289.66041077</v>
      </c>
      <c r="AU411" s="961" t="n">
        <v>88.05019096835589</v>
      </c>
      <c r="AV411" s="721" t="n">
        <v>1596872.339589234</v>
      </c>
      <c r="AW411" s="962" t="n">
        <v>11.94980903164411</v>
      </c>
      <c r="AX411" s="718" t="n">
        <v>9496627.876064766</v>
      </c>
      <c r="AY411" s="961" t="n">
        <v>71.63486703781248</v>
      </c>
      <c r="AZ411" s="721" t="n">
        <v>249830.1252832965</v>
      </c>
      <c r="BA411" s="961" t="n">
        <v>2.563291456739892</v>
      </c>
      <c r="BB411" s="721" t="n">
        <v>9746458.001348063</v>
      </c>
      <c r="BC411" s="961" t="n">
        <v>73.51938310396427</v>
      </c>
      <c r="BD411" s="721" t="n">
        <v>3510532.998651936</v>
      </c>
      <c r="BE411" s="962" t="n">
        <v>26.48061689603573</v>
      </c>
      <c r="BF411" s="718" t="n">
        <v>1605942.080267061</v>
      </c>
      <c r="BG411" s="961" t="n">
        <v>12.48013155331222</v>
      </c>
      <c r="BH411" s="717" t="n">
        <v>40162.9068329444</v>
      </c>
      <c r="BI411" s="963" t="n">
        <v>2.439875168819009</v>
      </c>
      <c r="BJ411" s="721" t="n">
        <v>1646104.987100006</v>
      </c>
      <c r="BK411" s="961" t="n">
        <v>12.79224639667894</v>
      </c>
      <c r="BL411" s="721" t="n">
        <v>11221885.01289999</v>
      </c>
      <c r="BM411" s="962" t="n">
        <v>87.20775360332107</v>
      </c>
    </row>
    <row r="412" ht="15" customFormat="1" customHeight="1" s="18">
      <c r="A412" s="722" t="inlineStr">
        <is>
          <t>Jan-Mar 2025</t>
        </is>
      </c>
      <c r="B412" s="721" t="n">
        <v>33975462.58557962</v>
      </c>
      <c r="C412" s="961" t="n">
        <v>60.59969387106629</v>
      </c>
      <c r="D412" s="721" t="n">
        <v>1613800.337821842</v>
      </c>
      <c r="E412" s="961" t="n">
        <v>4.534514640820783</v>
      </c>
      <c r="F412" s="721" t="n">
        <v>35589262.92340146</v>
      </c>
      <c r="G412" s="961" t="n">
        <v>63.47811844570432</v>
      </c>
      <c r="H412" s="721" t="n">
        <v>20476140.07659854</v>
      </c>
      <c r="I412" s="962" t="n">
        <v>36.52188155429568</v>
      </c>
      <c r="J412" s="718" t="n">
        <v>32383014.54853831</v>
      </c>
      <c r="K412" s="961" t="n">
        <v>74.99944542757727</v>
      </c>
      <c r="L412" s="721" t="n">
        <v>1565676.065863654</v>
      </c>
      <c r="M412" s="961" t="n">
        <v>4.611889405830136</v>
      </c>
      <c r="N412" s="721" t="n">
        <v>33948690.61440197</v>
      </c>
      <c r="O412" s="961" t="n">
        <v>78.62556974911006</v>
      </c>
      <c r="P412" s="721" t="n">
        <v>9228981.385598032</v>
      </c>
      <c r="Q412" s="962" t="n">
        <v>21.37443025088994</v>
      </c>
      <c r="R412" s="718" t="n">
        <v>324944.13284104</v>
      </c>
      <c r="S412" s="961" t="n">
        <v>20.04541114599516</v>
      </c>
      <c r="T412" s="721" t="n">
        <v>118545.0081681798</v>
      </c>
      <c r="U412" s="961" t="n">
        <v>26.73008134954883</v>
      </c>
      <c r="V412" s="721" t="n">
        <v>443489.1410092197</v>
      </c>
      <c r="W412" s="961" t="n">
        <v>27.35830954259116</v>
      </c>
      <c r="X412" s="721" t="n">
        <v>1177550.85899078</v>
      </c>
      <c r="Y412" s="962" t="n">
        <v>72.64169045740884</v>
      </c>
      <c r="Z412" s="718" t="n">
        <v>3429331.638995899</v>
      </c>
      <c r="AA412" s="961" t="n">
        <v>59.36575391190793</v>
      </c>
      <c r="AB412" s="721" t="n">
        <v>501256.081626392</v>
      </c>
      <c r="AC412" s="961" t="n">
        <v>12.75270054390322</v>
      </c>
      <c r="AD412" s="721" t="n">
        <v>3930587.720622291</v>
      </c>
      <c r="AE412" s="961" t="n">
        <v>68.04308475104268</v>
      </c>
      <c r="AF412" s="721" t="n">
        <v>1846028.279377709</v>
      </c>
      <c r="AG412" s="962" t="n">
        <v>31.95691524895732</v>
      </c>
      <c r="AH412" s="718" t="n">
        <v>7668561.637729971</v>
      </c>
      <c r="AI412" s="961" t="n">
        <v>83.86517110478988</v>
      </c>
      <c r="AJ412" s="721" t="n">
        <v>345190.2077179122</v>
      </c>
      <c r="AK412" s="961" t="n">
        <v>4.307473133373769</v>
      </c>
      <c r="AL412" s="721" t="n">
        <v>8013751.845447883</v>
      </c>
      <c r="AM412" s="961" t="n">
        <v>87.64025138731994</v>
      </c>
      <c r="AN412" s="721" t="n">
        <v>1130165.154552118</v>
      </c>
      <c r="AO412" s="962" t="n">
        <v>12.35974861268006</v>
      </c>
      <c r="AP412" s="718" t="n">
        <v>11498803.31088079</v>
      </c>
      <c r="AQ412" s="961" t="n">
        <v>85.93411329432803</v>
      </c>
      <c r="AR412" s="721" t="n">
        <v>323520.8134421386</v>
      </c>
      <c r="AS412" s="961" t="n">
        <v>2.736524646423251</v>
      </c>
      <c r="AT412" s="721" t="n">
        <v>11822324.12432292</v>
      </c>
      <c r="AU412" s="961" t="n">
        <v>88.35188438613396</v>
      </c>
      <c r="AV412" s="721" t="n">
        <v>1558628.875677074</v>
      </c>
      <c r="AW412" s="962" t="n">
        <v>11.64811561386604</v>
      </c>
      <c r="AX412" s="718" t="n">
        <v>9461373.828090617</v>
      </c>
      <c r="AY412" s="961" t="n">
        <v>71.37887299084157</v>
      </c>
      <c r="AZ412" s="721" t="n">
        <v>277163.9549090316</v>
      </c>
      <c r="BA412" s="961" t="n">
        <v>2.846053083994505</v>
      </c>
      <c r="BB412" s="721" t="n">
        <v>9738537.78299965</v>
      </c>
      <c r="BC412" s="961" t="n">
        <v>73.46986433042419</v>
      </c>
      <c r="BD412" s="721" t="n">
        <v>3516608.21700035</v>
      </c>
      <c r="BE412" s="962" t="n">
        <v>26.53013566957581</v>
      </c>
      <c r="BF412" s="718" t="n">
        <v>1592448.037041304</v>
      </c>
      <c r="BG412" s="961" t="n">
        <v>12.35631033144084</v>
      </c>
      <c r="BH412" s="717" t="n">
        <v>48124.27195818773</v>
      </c>
      <c r="BI412" s="963" t="n">
        <v>2.933383167215377</v>
      </c>
      <c r="BJ412" s="721" t="n">
        <v>1640572.308999492</v>
      </c>
      <c r="BK412" s="961" t="n">
        <v>12.72972184940461</v>
      </c>
      <c r="BL412" s="721" t="n">
        <v>11247158.69100051</v>
      </c>
      <c r="BM412" s="962" t="n">
        <v>87.27027815059539</v>
      </c>
    </row>
    <row r="413" ht="15" customFormat="1" customHeight="1" s="18">
      <c r="A413" s="722" t="inlineStr">
        <is>
          <t>Feb-Apr 2025</t>
        </is>
      </c>
      <c r="B413" s="721" t="n">
        <v>34011033.50829119</v>
      </c>
      <c r="C413" s="961" t="n">
        <v>60.60987561718696</v>
      </c>
      <c r="D413" s="721" t="n">
        <v>1639901.66991664</v>
      </c>
      <c r="E413" s="961" t="n">
        <v>4.599884019084734</v>
      </c>
      <c r="F413" s="721" t="n">
        <v>35650935.17820783</v>
      </c>
      <c r="G413" s="961" t="n">
        <v>63.53228714031325</v>
      </c>
      <c r="H413" s="721" t="n">
        <v>20463737.82179217</v>
      </c>
      <c r="I413" s="962" t="n">
        <v>36.46771285968675</v>
      </c>
      <c r="J413" s="718" t="n">
        <v>32430326.77632532</v>
      </c>
      <c r="K413" s="961" t="n">
        <v>75.05770515317292</v>
      </c>
      <c r="L413" s="721" t="n">
        <v>1589676.896072799</v>
      </c>
      <c r="M413" s="961" t="n">
        <v>4.672771088977195</v>
      </c>
      <c r="N413" s="721" t="n">
        <v>34020003.67239811</v>
      </c>
      <c r="O413" s="961" t="n">
        <v>78.73690026511817</v>
      </c>
      <c r="P413" s="721" t="n">
        <v>9187188.327601884</v>
      </c>
      <c r="Q413" s="962" t="n">
        <v>21.26309973488183</v>
      </c>
      <c r="R413" s="718" t="n">
        <v>314397.9422382334</v>
      </c>
      <c r="S413" s="961" t="n">
        <v>19.36358084706572</v>
      </c>
      <c r="T413" s="721" t="n">
        <v>124453.0592551462</v>
      </c>
      <c r="U413" s="961" t="n">
        <v>28.35884134515839</v>
      </c>
      <c r="V413" s="721" t="n">
        <v>438851.0014933796</v>
      </c>
      <c r="W413" s="961" t="n">
        <v>27.02857018317794</v>
      </c>
      <c r="X413" s="721" t="n">
        <v>1184804.998506621</v>
      </c>
      <c r="Y413" s="962" t="n">
        <v>72.97142981682205</v>
      </c>
      <c r="Z413" s="718" t="n">
        <v>3435824.505306481</v>
      </c>
      <c r="AA413" s="961" t="n">
        <v>59.39999321094767</v>
      </c>
      <c r="AB413" s="721" t="n">
        <v>500948.1351292797</v>
      </c>
      <c r="AC413" s="961" t="n">
        <v>12.72484293311462</v>
      </c>
      <c r="AD413" s="721" t="n">
        <v>3936772.640435761</v>
      </c>
      <c r="AE413" s="961" t="n">
        <v>68.060597319149</v>
      </c>
      <c r="AF413" s="721" t="n">
        <v>1847444.35956424</v>
      </c>
      <c r="AG413" s="962" t="n">
        <v>31.939402680851</v>
      </c>
      <c r="AH413" s="718" t="n">
        <v>7675003.951641055</v>
      </c>
      <c r="AI413" s="961" t="n">
        <v>83.90701414874935</v>
      </c>
      <c r="AJ413" s="721" t="n">
        <v>329395.6328975912</v>
      </c>
      <c r="AK413" s="961" t="n">
        <v>4.115182274681215</v>
      </c>
      <c r="AL413" s="721" t="n">
        <v>8004399.584538646</v>
      </c>
      <c r="AM413" s="961" t="n">
        <v>87.5081333408984</v>
      </c>
      <c r="AN413" s="721" t="n">
        <v>1142635.415461355</v>
      </c>
      <c r="AO413" s="962" t="n">
        <v>12.4918666591016</v>
      </c>
      <c r="AP413" s="718" t="n">
        <v>11494833.69284172</v>
      </c>
      <c r="AQ413" s="961" t="n">
        <v>85.78960109640413</v>
      </c>
      <c r="AR413" s="721" t="n">
        <v>339836.3233391705</v>
      </c>
      <c r="AS413" s="961" t="n">
        <v>2.871531887872929</v>
      </c>
      <c r="AT413" s="721" t="n">
        <v>11834670.01618089</v>
      </c>
      <c r="AU413" s="961" t="n">
        <v>88.32590770130017</v>
      </c>
      <c r="AV413" s="721" t="n">
        <v>1564195.98381911</v>
      </c>
      <c r="AW413" s="962" t="n">
        <v>11.67409229869983</v>
      </c>
      <c r="AX413" s="718" t="n">
        <v>9510266.68429783</v>
      </c>
      <c r="AY413" s="961" t="n">
        <v>71.75708699671156</v>
      </c>
      <c r="AZ413" s="721" t="n">
        <v>295043.7454516116</v>
      </c>
      <c r="BA413" s="961" t="n">
        <v>3.00901993430463</v>
      </c>
      <c r="BB413" s="721" t="n">
        <v>9805310.42974944</v>
      </c>
      <c r="BC413" s="961" t="n">
        <v>73.98325797729642</v>
      </c>
      <c r="BD413" s="721" t="n">
        <v>3448107.57025056</v>
      </c>
      <c r="BE413" s="962" t="n">
        <v>26.01674202270358</v>
      </c>
      <c r="BF413" s="718" t="n">
        <v>1580706.731965874</v>
      </c>
      <c r="BG413" s="961" t="n">
        <v>12.24643857283907</v>
      </c>
      <c r="BH413" s="717" t="n">
        <v>50224.77384384043</v>
      </c>
      <c r="BI413" s="963" t="n">
        <v>3.079514600394279</v>
      </c>
      <c r="BJ413" s="721" t="n">
        <v>1630931.505809715</v>
      </c>
      <c r="BK413" s="961" t="n">
        <v>12.63555224919343</v>
      </c>
      <c r="BL413" s="721" t="n">
        <v>11276549.49419028</v>
      </c>
      <c r="BM413" s="962" t="n">
        <v>87.36444775080656</v>
      </c>
    </row>
    <row r="414" ht="15" customFormat="1" customHeight="1" s="18">
      <c r="A414" s="722" t="inlineStr">
        <is>
          <t>Mar-May 2025</t>
        </is>
      </c>
      <c r="B414" s="721" t="n">
        <v>34129905.97735935</v>
      </c>
      <c r="C414" s="961" t="n">
        <v>60.76891527589689</v>
      </c>
      <c r="D414" s="721" t="n">
        <v>1672856.355939131</v>
      </c>
      <c r="E414" s="961" t="n">
        <v>4.672422592329657</v>
      </c>
      <c r="F414" s="721" t="n">
        <v>35802762.33329849</v>
      </c>
      <c r="G414" s="961" t="n">
        <v>63.7474662930092</v>
      </c>
      <c r="H414" s="721" t="n">
        <v>20360665.66670151</v>
      </c>
      <c r="I414" s="962" t="n">
        <v>36.2525337069908</v>
      </c>
      <c r="J414" s="718" t="n">
        <v>32531465.96155248</v>
      </c>
      <c r="K414" s="961" t="n">
        <v>75.24122123130742</v>
      </c>
      <c r="L414" s="721" t="n">
        <v>1619309.664889515</v>
      </c>
      <c r="M414" s="961" t="n">
        <v>4.741648279389967</v>
      </c>
      <c r="N414" s="721" t="n">
        <v>34150775.626442</v>
      </c>
      <c r="O414" s="961" t="n">
        <v>78.98648241572322</v>
      </c>
      <c r="P414" s="721" t="n">
        <v>9085452.373558002</v>
      </c>
      <c r="Q414" s="962" t="n">
        <v>21.01351758427678</v>
      </c>
      <c r="R414" s="718" t="n">
        <v>320341.6058780825</v>
      </c>
      <c r="S414" s="961" t="n">
        <v>19.69724451958815</v>
      </c>
      <c r="T414" s="721" t="n">
        <v>144015.0732551693</v>
      </c>
      <c r="U414" s="961" t="n">
        <v>31.01389077120234</v>
      </c>
      <c r="V414" s="721" t="n">
        <v>464356.6791332518</v>
      </c>
      <c r="W414" s="961" t="n">
        <v>28.55247924514884</v>
      </c>
      <c r="X414" s="721" t="n">
        <v>1161970.320866749</v>
      </c>
      <c r="Y414" s="962" t="n">
        <v>71.44752075485115</v>
      </c>
      <c r="Z414" s="718" t="n">
        <v>3475920.718338537</v>
      </c>
      <c r="AA414" s="961" t="n">
        <v>60.01469182009299</v>
      </c>
      <c r="AB414" s="721" t="n">
        <v>484398.518377005</v>
      </c>
      <c r="AC414" s="961" t="n">
        <v>12.23129978730545</v>
      </c>
      <c r="AD414" s="721" t="n">
        <v>3960319.236715542</v>
      </c>
      <c r="AE414" s="961" t="n">
        <v>68.37823925232595</v>
      </c>
      <c r="AF414" s="721" t="n">
        <v>1831463.763284459</v>
      </c>
      <c r="AG414" s="962" t="n">
        <v>31.62176074767405</v>
      </c>
      <c r="AH414" s="718" t="n">
        <v>7715163.775802984</v>
      </c>
      <c r="AI414" s="961" t="n">
        <v>84.31966974717078</v>
      </c>
      <c r="AJ414" s="721" t="n">
        <v>320200.7062348542</v>
      </c>
      <c r="AK414" s="961" t="n">
        <v>3.984893366699509</v>
      </c>
      <c r="AL414" s="721" t="n">
        <v>8035364.482037839</v>
      </c>
      <c r="AM414" s="961" t="n">
        <v>87.81917002831986</v>
      </c>
      <c r="AN414" s="721" t="n">
        <v>1114533.517962163</v>
      </c>
      <c r="AO414" s="962" t="n">
        <v>12.18082997168014</v>
      </c>
      <c r="AP414" s="718" t="n">
        <v>11506771.48009724</v>
      </c>
      <c r="AQ414" s="961" t="n">
        <v>85.76568754371746</v>
      </c>
      <c r="AR414" s="721" t="n">
        <v>363957.062884742</v>
      </c>
      <c r="AS414" s="961" t="n">
        <v>3.066004429019775</v>
      </c>
      <c r="AT414" s="721" t="n">
        <v>11870728.54298198</v>
      </c>
      <c r="AU414" s="961" t="n">
        <v>88.47844044653586</v>
      </c>
      <c r="AV414" s="721" t="n">
        <v>1545792.457018022</v>
      </c>
      <c r="AW414" s="962" t="n">
        <v>11.52155955346414</v>
      </c>
      <c r="AX414" s="718" t="n">
        <v>9513268.381435644</v>
      </c>
      <c r="AY414" s="961" t="n">
        <v>71.78904668326412</v>
      </c>
      <c r="AZ414" s="721" t="n">
        <v>306738.3041377448</v>
      </c>
      <c r="BA414" s="961" t="n">
        <v>3.123605858521209</v>
      </c>
      <c r="BB414" s="721" t="n">
        <v>9820006.68557339</v>
      </c>
      <c r="BC414" s="961" t="n">
        <v>74.10375594535756</v>
      </c>
      <c r="BD414" s="721" t="n">
        <v>3431692.314426611</v>
      </c>
      <c r="BE414" s="962" t="n">
        <v>25.89624405464244</v>
      </c>
      <c r="BF414" s="718" t="n">
        <v>1598440.015806873</v>
      </c>
      <c r="BG414" s="961" t="n">
        <v>12.36493607128282</v>
      </c>
      <c r="BH414" s="717" t="n">
        <v>53546.69104961572</v>
      </c>
      <c r="BI414" s="963" t="n">
        <v>3.241351206239908</v>
      </c>
      <c r="BJ414" s="721" t="n">
        <v>1651986.706856489</v>
      </c>
      <c r="BK414" s="961" t="n">
        <v>12.77915331128542</v>
      </c>
      <c r="BL414" s="721" t="n">
        <v>11275213.29314351</v>
      </c>
      <c r="BM414" s="962" t="n">
        <v>87.22084668871459</v>
      </c>
    </row>
    <row r="415" ht="15" customFormat="1" customHeight="1" s="18">
      <c r="A415" s="722" t="inlineStr">
        <is>
          <t>Apr-Jun 2025</t>
        </is>
      </c>
      <c r="B415" s="721" t="n">
        <v>34213888.02523993</v>
      </c>
      <c r="C415" s="961" t="n">
        <v>60.86494725131517</v>
      </c>
      <c r="D415" s="721" t="n">
        <v>1672338.347597909</v>
      </c>
      <c r="E415" s="961" t="n">
        <v>4.660112016859193</v>
      </c>
      <c r="F415" s="721" t="n">
        <v>35886226.37283784</v>
      </c>
      <c r="G415" s="961" t="n">
        <v>63.83996094276728</v>
      </c>
      <c r="H415" s="721" t="n">
        <v>20326568.62716215</v>
      </c>
      <c r="I415" s="962" t="n">
        <v>36.16003905723272</v>
      </c>
      <c r="J415" s="718" t="n">
        <v>32565596.60086176</v>
      </c>
      <c r="K415" s="961" t="n">
        <v>75.26846091508999</v>
      </c>
      <c r="L415" s="721" t="n">
        <v>1626950.451421884</v>
      </c>
      <c r="M415" s="961" t="n">
        <v>4.758201981660279</v>
      </c>
      <c r="N415" s="721" t="n">
        <v>34192547.05228364</v>
      </c>
      <c r="O415" s="961" t="n">
        <v>79.02881138446833</v>
      </c>
      <c r="P415" s="721" t="n">
        <v>9073378.947716355</v>
      </c>
      <c r="Q415" s="962" t="n">
        <v>20.97118861553167</v>
      </c>
      <c r="R415" s="718" t="n">
        <v>336860.3450785143</v>
      </c>
      <c r="S415" s="961" t="n">
        <v>20.67938424035074</v>
      </c>
      <c r="T415" s="721" t="n">
        <v>155312.3856682014</v>
      </c>
      <c r="U415" s="961" t="n">
        <v>31.55647925324189</v>
      </c>
      <c r="V415" s="721" t="n">
        <v>492172.7307467157</v>
      </c>
      <c r="W415" s="961" t="n">
        <v>30.21379381821214</v>
      </c>
      <c r="X415" s="721" t="n">
        <v>1136794.269253284</v>
      </c>
      <c r="Y415" s="962" t="n">
        <v>69.78620618178786</v>
      </c>
      <c r="Z415" s="718" t="n">
        <v>3513430.459773844</v>
      </c>
      <c r="AA415" s="961" t="n">
        <v>60.58243503573622</v>
      </c>
      <c r="AB415" s="721" t="n">
        <v>478801.1538171703</v>
      </c>
      <c r="AC415" s="961" t="n">
        <v>11.99332103345798</v>
      </c>
      <c r="AD415" s="721" t="n">
        <v>3992231.613591014</v>
      </c>
      <c r="AE415" s="961" t="n">
        <v>68.83845152112623</v>
      </c>
      <c r="AF415" s="721" t="n">
        <v>1807189.386408985</v>
      </c>
      <c r="AG415" s="962" t="n">
        <v>31.16154847887377</v>
      </c>
      <c r="AH415" s="718" t="n">
        <v>7716069.289660209</v>
      </c>
      <c r="AI415" s="961" t="n">
        <v>84.3008390858293</v>
      </c>
      <c r="AJ415" s="721" t="n">
        <v>316917.2763615306</v>
      </c>
      <c r="AK415" s="961" t="n">
        <v>3.945198635113377</v>
      </c>
      <c r="AL415" s="721" t="n">
        <v>8032986.56602174</v>
      </c>
      <c r="AM415" s="961" t="n">
        <v>87.76327459737577</v>
      </c>
      <c r="AN415" s="721" t="n">
        <v>1120029.433978259</v>
      </c>
      <c r="AO415" s="962" t="n">
        <v>12.23672540262423</v>
      </c>
      <c r="AP415" s="718" t="n">
        <v>11514999.88427287</v>
      </c>
      <c r="AQ415" s="961" t="n">
        <v>85.71158393574254</v>
      </c>
      <c r="AR415" s="721" t="n">
        <v>368768.0758060596</v>
      </c>
      <c r="AS415" s="961" t="n">
        <v>3.103124169412091</v>
      </c>
      <c r="AT415" s="721" t="n">
        <v>11883767.96007893</v>
      </c>
      <c r="AU415" s="961" t="n">
        <v>88.45649893356577</v>
      </c>
      <c r="AV415" s="721" t="n">
        <v>1550822.039921067</v>
      </c>
      <c r="AW415" s="962" t="n">
        <v>11.54350106643423</v>
      </c>
      <c r="AX415" s="718" t="n">
        <v>9484236.622076318</v>
      </c>
      <c r="AY415" s="961" t="n">
        <v>71.57951166901323</v>
      </c>
      <c r="AZ415" s="721" t="n">
        <v>307151.5597689218</v>
      </c>
      <c r="BA415" s="961" t="n">
        <v>3.136956211565881</v>
      </c>
      <c r="BB415" s="721" t="n">
        <v>9791388.181845238</v>
      </c>
      <c r="BC415" s="961" t="n">
        <v>73.89764854525471</v>
      </c>
      <c r="BD415" s="721" t="n">
        <v>3458543.818154761</v>
      </c>
      <c r="BE415" s="962" t="n">
        <v>26.10235145474529</v>
      </c>
      <c r="BF415" s="718" t="n">
        <v>1648291.424378176</v>
      </c>
      <c r="BG415" s="961" t="n">
        <v>12.73119720588951</v>
      </c>
      <c r="BH415" s="717" t="n">
        <v>45387.89617602553</v>
      </c>
      <c r="BI415" s="963" t="n">
        <v>2.679840016064778</v>
      </c>
      <c r="BJ415" s="721" t="n">
        <v>1693679.320554201</v>
      </c>
      <c r="BK415" s="961" t="n">
        <v>13.08176765018786</v>
      </c>
      <c r="BL415" s="721" t="n">
        <v>11253189.6794458</v>
      </c>
      <c r="BM415" s="962" t="n">
        <v>86.91823234981214</v>
      </c>
    </row>
    <row r="416" ht="15" customFormat="1" customHeight="1" s="20">
      <c r="A416" s="722" t="inlineStr">
        <is>
          <t>May-Jul 2025</t>
        </is>
      </c>
      <c r="B416" s="721" t="n">
        <v>34242560.28055868</v>
      </c>
      <c r="C416" s="961" t="n">
        <v>60.86258781412839</v>
      </c>
      <c r="D416" s="721" t="n">
        <v>1674019.559722823</v>
      </c>
      <c r="E416" s="961" t="n">
        <v>4.660854589070201</v>
      </c>
      <c r="F416" s="721" t="n">
        <v>35916579.84028149</v>
      </c>
      <c r="G416" s="961" t="n">
        <v>63.83798339265481</v>
      </c>
      <c r="H416" s="721" t="n">
        <v>20345504.15971851</v>
      </c>
      <c r="I416" s="962" t="n">
        <v>36.16201660734519</v>
      </c>
      <c r="J416" s="718" t="n">
        <v>32546865.84071535</v>
      </c>
      <c r="K416" s="961" t="n">
        <v>75.17409349840463</v>
      </c>
      <c r="L416" s="721" t="n">
        <v>1624181.880279974</v>
      </c>
      <c r="M416" s="961" t="n">
        <v>4.75309359414826</v>
      </c>
      <c r="N416" s="721" t="n">
        <v>34171047.72099532</v>
      </c>
      <c r="O416" s="961" t="n">
        <v>78.92549620255815</v>
      </c>
      <c r="P416" s="721" t="n">
        <v>9124274.279004673</v>
      </c>
      <c r="Q416" s="962" t="n">
        <v>21.07450379744185</v>
      </c>
      <c r="R416" s="718" t="n">
        <v>338358.7273283062</v>
      </c>
      <c r="S416" s="961" t="n">
        <v>20.73631014911901</v>
      </c>
      <c r="T416" s="721" t="n">
        <v>159982.3981704464</v>
      </c>
      <c r="U416" s="961" t="n">
        <v>32.1029892947992</v>
      </c>
      <c r="V416" s="721" t="n">
        <v>498341.1254987527</v>
      </c>
      <c r="W416" s="961" t="n">
        <v>30.54082931449388</v>
      </c>
      <c r="X416" s="721" t="n">
        <v>1133379.874501247</v>
      </c>
      <c r="Y416" s="962" t="n">
        <v>69.45917068550612</v>
      </c>
      <c r="Z416" s="718" t="n">
        <v>3527411.718135705</v>
      </c>
      <c r="AA416" s="961" t="n">
        <v>60.74529267109644</v>
      </c>
      <c r="AB416" s="721" t="n">
        <v>461281.2395929068</v>
      </c>
      <c r="AC416" s="961" t="n">
        <v>11.56472168907146</v>
      </c>
      <c r="AD416" s="721" t="n">
        <v>3988692.957728612</v>
      </c>
      <c r="AE416" s="961" t="n">
        <v>68.68898230582006</v>
      </c>
      <c r="AF416" s="721" t="n">
        <v>1818196.042271388</v>
      </c>
      <c r="AG416" s="962" t="n">
        <v>31.31101769417994</v>
      </c>
      <c r="AH416" s="718" t="n">
        <v>7713754.38774458</v>
      </c>
      <c r="AI416" s="961" t="n">
        <v>84.24805439387231</v>
      </c>
      <c r="AJ416" s="721" t="n">
        <v>321829.1066198253</v>
      </c>
      <c r="AK416" s="961" t="n">
        <v>4.005049625152096</v>
      </c>
      <c r="AL416" s="721" t="n">
        <v>8035583.494364405</v>
      </c>
      <c r="AM416" s="961" t="n">
        <v>87.76300635074502</v>
      </c>
      <c r="AN416" s="721" t="n">
        <v>1120419.505635594</v>
      </c>
      <c r="AO416" s="962" t="n">
        <v>12.23699364925498</v>
      </c>
      <c r="AP416" s="718" t="n">
        <v>11505001.66146372</v>
      </c>
      <c r="AQ416" s="961" t="n">
        <v>85.52350533080617</v>
      </c>
      <c r="AR416" s="721" t="n">
        <v>362983.3471965451</v>
      </c>
      <c r="AS416" s="961" t="n">
        <v>3.058508642635378</v>
      </c>
      <c r="AT416" s="721" t="n">
        <v>11867985.00866026</v>
      </c>
      <c r="AU416" s="961" t="n">
        <v>88.22177597364659</v>
      </c>
      <c r="AV416" s="721" t="n">
        <v>1584458.991339742</v>
      </c>
      <c r="AW416" s="962" t="n">
        <v>11.77822402635341</v>
      </c>
      <c r="AX416" s="718" t="n">
        <v>9462339.346043047</v>
      </c>
      <c r="AY416" s="961" t="n">
        <v>71.42323425779185</v>
      </c>
      <c r="AZ416" s="721" t="n">
        <v>318105.7887002502</v>
      </c>
      <c r="BA416" s="961" t="n">
        <v>3.252467390980354</v>
      </c>
      <c r="BB416" s="721" t="n">
        <v>9780445.134743296</v>
      </c>
      <c r="BC416" s="961" t="n">
        <v>73.82434707294348</v>
      </c>
      <c r="BD416" s="721" t="n">
        <v>3467819.865256703</v>
      </c>
      <c r="BE416" s="962" t="n">
        <v>26.17565292705652</v>
      </c>
      <c r="BF416" s="718" t="n">
        <v>1695694.43984332</v>
      </c>
      <c r="BG416" s="961" t="n">
        <v>13.07723886536454</v>
      </c>
      <c r="BH416" s="717" t="n">
        <v>49837.67944284885</v>
      </c>
      <c r="BI416" s="963" t="n">
        <v>2.855156825371386</v>
      </c>
      <c r="BJ416" s="721" t="n">
        <v>1745532.119286169</v>
      </c>
      <c r="BK416" s="961" t="n">
        <v>13.46158832317712</v>
      </c>
      <c r="BL416" s="721" t="n">
        <v>11221229.88071383</v>
      </c>
      <c r="BM416" s="962" t="n">
        <v>86.53841167682288</v>
      </c>
    </row>
    <row r="417" ht="15" customFormat="1" customHeight="1" s="20">
      <c r="A417" s="722" t="inlineStr">
        <is>
          <t>Jun-Aug 2025</t>
        </is>
      </c>
      <c r="B417" s="721" t="n">
        <v>34221298.31120563</v>
      </c>
      <c r="C417" s="961" t="n">
        <v>60.77688796844358</v>
      </c>
      <c r="D417" s="721" t="n">
        <v>1736735.185037382</v>
      </c>
      <c r="E417" s="961" t="n">
        <v>4.829894786150752</v>
      </c>
      <c r="F417" s="721" t="n">
        <v>35958033.49624301</v>
      </c>
      <c r="G417" s="961" t="n">
        <v>63.8613226620656</v>
      </c>
      <c r="H417" s="721" t="n">
        <v>20348400.50375699</v>
      </c>
      <c r="I417" s="962" t="n">
        <v>36.1386773379344</v>
      </c>
      <c r="J417" s="718" t="n">
        <v>32516294.35597127</v>
      </c>
      <c r="K417" s="961" t="n">
        <v>75.06359341786074</v>
      </c>
      <c r="L417" s="721" t="n">
        <v>1687264.057983898</v>
      </c>
      <c r="M417" s="961" t="n">
        <v>4.933007371816285</v>
      </c>
      <c r="N417" s="721" t="n">
        <v>34203558.41395517</v>
      </c>
      <c r="O417" s="961" t="n">
        <v>78.9586283763512</v>
      </c>
      <c r="P417" s="721" t="n">
        <v>9114770.586044837</v>
      </c>
      <c r="Q417" s="962" t="n">
        <v>21.0413716236488</v>
      </c>
      <c r="R417" s="718" t="n">
        <v>345338.5338721999</v>
      </c>
      <c r="S417" s="961" t="n">
        <v>21.16059200596327</v>
      </c>
      <c r="T417" s="721" t="n">
        <v>173782.4155304102</v>
      </c>
      <c r="U417" s="961" t="n">
        <v>33.47628635106985</v>
      </c>
      <c r="V417" s="721" t="n">
        <v>519120.9494026102</v>
      </c>
      <c r="W417" s="961" t="n">
        <v>31.80909610313612</v>
      </c>
      <c r="X417" s="721" t="n">
        <v>1112868.05059739</v>
      </c>
      <c r="Y417" s="962" t="n">
        <v>68.19090389686387</v>
      </c>
      <c r="Z417" s="718" t="n">
        <v>3529918.311118161</v>
      </c>
      <c r="AA417" s="961" t="n">
        <v>60.69715495909229</v>
      </c>
      <c r="AB417" s="721" t="n">
        <v>481470.1993135565</v>
      </c>
      <c r="AC417" s="961" t="n">
        <v>12.00258209997563</v>
      </c>
      <c r="AD417" s="721" t="n">
        <v>4011388.510431718</v>
      </c>
      <c r="AE417" s="961" t="n">
        <v>68.97606362501631</v>
      </c>
      <c r="AF417" s="721" t="n">
        <v>1804235.489568283</v>
      </c>
      <c r="AG417" s="962" t="n">
        <v>31.02393637498369</v>
      </c>
      <c r="AH417" s="718" t="n">
        <v>7666325.71032123</v>
      </c>
      <c r="AI417" s="961" t="n">
        <v>83.72831055790577</v>
      </c>
      <c r="AJ417" s="721" t="n">
        <v>350334.969594321</v>
      </c>
      <c r="AK417" s="961" t="n">
        <v>4.370086044330511</v>
      </c>
      <c r="AL417" s="721" t="n">
        <v>8016660.679915551</v>
      </c>
      <c r="AM417" s="961" t="n">
        <v>87.55451834529428</v>
      </c>
      <c r="AN417" s="721" t="n">
        <v>1139532.320084449</v>
      </c>
      <c r="AO417" s="962" t="n">
        <v>12.44548165470572</v>
      </c>
      <c r="AP417" s="718" t="n">
        <v>11471361.58591722</v>
      </c>
      <c r="AQ417" s="961" t="n">
        <v>85.14963651594512</v>
      </c>
      <c r="AR417" s="721" t="n">
        <v>363307.7202200787</v>
      </c>
      <c r="AS417" s="961" t="n">
        <v>3.069859501960669</v>
      </c>
      <c r="AT417" s="721" t="n">
        <v>11834669.3061373</v>
      </c>
      <c r="AU417" s="961" t="n">
        <v>87.84639749662543</v>
      </c>
      <c r="AV417" s="721" t="n">
        <v>1637333.6938627</v>
      </c>
      <c r="AW417" s="962" t="n">
        <v>12.15360250337457</v>
      </c>
      <c r="AX417" s="718" t="n">
        <v>9503350.214742454</v>
      </c>
      <c r="AY417" s="961" t="n">
        <v>71.76391060570386</v>
      </c>
      <c r="AZ417" s="721" t="n">
        <v>318368.7533255313</v>
      </c>
      <c r="BA417" s="961" t="n">
        <v>3.241476918252296</v>
      </c>
      <c r="BB417" s="721" t="n">
        <v>9821718.968067985</v>
      </c>
      <c r="BC417" s="961" t="n">
        <v>74.16805085488249</v>
      </c>
      <c r="BD417" s="721" t="n">
        <v>3420801.031932014</v>
      </c>
      <c r="BE417" s="962" t="n">
        <v>25.83194914511751</v>
      </c>
      <c r="BF417" s="718" t="n">
        <v>1705003.955234359</v>
      </c>
      <c r="BG417" s="961" t="n">
        <v>13.1274266356359</v>
      </c>
      <c r="BH417" s="717" t="n">
        <v>49471.1270534842</v>
      </c>
      <c r="BI417" s="963" t="n">
        <v>2.819711009458946</v>
      </c>
      <c r="BJ417" s="721" t="n">
        <v>1754475.082287843</v>
      </c>
      <c r="BK417" s="961" t="n">
        <v>13.50832228633694</v>
      </c>
      <c r="BL417" s="721" t="n">
        <v>11233629.91771216</v>
      </c>
      <c r="BM417" s="962" t="n">
        <v>86.49167771366305</v>
      </c>
    </row>
    <row r="418" ht="15" customFormat="1" customHeight="1" s="20">
      <c r="A418" s="722" t="inlineStr">
        <is>
          <t>Jul-Sep 2025</t>
        </is>
      </c>
      <c r="B418" s="721" t="n">
        <v>34192279.95920427</v>
      </c>
      <c r="C418" s="961" t="n">
        <v>60.67731412876385</v>
      </c>
      <c r="D418" s="721" t="n">
        <v>1789093.023911363</v>
      </c>
      <c r="E418" s="961" t="n">
        <v>4.972275584789109</v>
      </c>
      <c r="F418" s="721" t="n">
        <v>35981372.98311563</v>
      </c>
      <c r="G418" s="961" t="n">
        <v>63.85222260362929</v>
      </c>
      <c r="H418" s="721" t="n">
        <v>20369638.01688436</v>
      </c>
      <c r="I418" s="962" t="n">
        <v>36.14777739637071</v>
      </c>
      <c r="J418" s="718" t="n">
        <v>32524130.18722244</v>
      </c>
      <c r="K418" s="961" t="n">
        <v>75.041594544953</v>
      </c>
      <c r="L418" s="721" t="n">
        <v>1737152.452446579</v>
      </c>
      <c r="M418" s="961" t="n">
        <v>5.070307701893325</v>
      </c>
      <c r="N418" s="721" t="n">
        <v>34261282.63966902</v>
      </c>
      <c r="O418" s="961" t="n">
        <v>79.04965530626677</v>
      </c>
      <c r="P418" s="721" t="n">
        <v>9080187.360330973</v>
      </c>
      <c r="Q418" s="962" t="n">
        <v>20.95034469373323</v>
      </c>
      <c r="R418" s="718" t="n">
        <v>329642.9942850606</v>
      </c>
      <c r="S418" s="961" t="n">
        <v>20.19644820985518</v>
      </c>
      <c r="T418" s="721" t="n">
        <v>185425.7278232797</v>
      </c>
      <c r="U418" s="961" t="n">
        <v>36.00019179271324</v>
      </c>
      <c r="V418" s="721" t="n">
        <v>515068.7221083402</v>
      </c>
      <c r="W418" s="961" t="n">
        <v>31.5570448968247</v>
      </c>
      <c r="X418" s="721" t="n">
        <v>1117114.27789166</v>
      </c>
      <c r="Y418" s="962" t="n">
        <v>68.44295510317531</v>
      </c>
      <c r="Z418" s="718" t="n">
        <v>3562512.938434166</v>
      </c>
      <c r="AA418" s="961" t="n">
        <v>61.16652839677601</v>
      </c>
      <c r="AB418" s="721" t="n">
        <v>516626.5407495387</v>
      </c>
      <c r="AC418" s="961" t="n">
        <v>12.66508643271309</v>
      </c>
      <c r="AD418" s="721" t="n">
        <v>4079139.479183705</v>
      </c>
      <c r="AE418" s="961" t="n">
        <v>70.03674235006881</v>
      </c>
      <c r="AF418" s="721" t="n">
        <v>1745145.520816295</v>
      </c>
      <c r="AG418" s="962" t="n">
        <v>29.96325764993119</v>
      </c>
      <c r="AH418" s="718" t="n">
        <v>7671888.778097495</v>
      </c>
      <c r="AI418" s="961" t="n">
        <v>83.7867253789924</v>
      </c>
      <c r="AJ418" s="721" t="n">
        <v>355768.9861176597</v>
      </c>
      <c r="AK418" s="961" t="n">
        <v>4.43179064886858</v>
      </c>
      <c r="AL418" s="721" t="n">
        <v>8027657.764215155</v>
      </c>
      <c r="AM418" s="961" t="n">
        <v>87.67217252250468</v>
      </c>
      <c r="AN418" s="721" t="n">
        <v>1128791.235784844</v>
      </c>
      <c r="AO418" s="962" t="n">
        <v>12.32782747749532</v>
      </c>
      <c r="AP418" s="718" t="n">
        <v>11472810.37611961</v>
      </c>
      <c r="AQ418" s="961" t="n">
        <v>85.03655361912459</v>
      </c>
      <c r="AR418" s="721" t="n">
        <v>371869.9285537385</v>
      </c>
      <c r="AS418" s="961" t="n">
        <v>3.139552263027448</v>
      </c>
      <c r="AT418" s="721" t="n">
        <v>11844680.30467335</v>
      </c>
      <c r="AU418" s="961" t="n">
        <v>87.79285622346481</v>
      </c>
      <c r="AV418" s="721" t="n">
        <v>1646941.695326653</v>
      </c>
      <c r="AW418" s="962" t="n">
        <v>12.20714377653519</v>
      </c>
      <c r="AX418" s="718" t="n">
        <v>9487275.100286115</v>
      </c>
      <c r="AY418" s="961" t="n">
        <v>71.67276992141241</v>
      </c>
      <c r="AZ418" s="721" t="n">
        <v>307461.2692023629</v>
      </c>
      <c r="BA418" s="961" t="n">
        <v>3.139045887545617</v>
      </c>
      <c r="BB418" s="721" t="n">
        <v>9794736.369488478</v>
      </c>
      <c r="BC418" s="961" t="n">
        <v>73.99552335423127</v>
      </c>
      <c r="BD418" s="721" t="n">
        <v>3442194.630511519</v>
      </c>
      <c r="BE418" s="962" t="n">
        <v>26.00447664576873</v>
      </c>
      <c r="BF418" s="718" t="n">
        <v>1668149.771981823</v>
      </c>
      <c r="BG418" s="961" t="n">
        <v>12.82251058651357</v>
      </c>
      <c r="BH418" s="717" t="n">
        <v>51940.57146478363</v>
      </c>
      <c r="BI418" s="963" t="n">
        <v>3.01964205907397</v>
      </c>
      <c r="BJ418" s="721" t="n">
        <v>1720090.343446606</v>
      </c>
      <c r="BK418" s="961" t="n">
        <v>13.22176042526486</v>
      </c>
      <c r="BL418" s="721" t="n">
        <v>11289450.65655339</v>
      </c>
      <c r="BM418" s="962" t="n">
        <v>86.77823957473514</v>
      </c>
    </row>
    <row r="419" ht="15" customFormat="1" customHeight="1" s="20">
      <c r="A419" s="714" t="inlineStr">
        <is>
          <t>Aug-Oct 2025</t>
        </is>
      </c>
      <c r="B419" s="713" t="n">
        <v>34226339.85453302</v>
      </c>
      <c r="C419" s="964" t="n">
        <v>60.6898710726888</v>
      </c>
      <c r="D419" s="713" t="n">
        <v>1831890.101507256</v>
      </c>
      <c r="E419" s="789" t="n">
        <v>5.080366129287464</v>
      </c>
      <c r="F419" s="713" t="n">
        <v>36058229.95604028</v>
      </c>
      <c r="G419" s="964" t="n">
        <v>63.93816389489326</v>
      </c>
      <c r="H419" s="713" t="n">
        <v>20337243.04395973</v>
      </c>
      <c r="I419" s="965" t="n">
        <v>36.06183610510674</v>
      </c>
      <c r="J419" s="710" t="n">
        <v>32486777.99432644</v>
      </c>
      <c r="K419" s="964" t="n">
        <v>74.91583065619641</v>
      </c>
      <c r="L419" s="713" t="n">
        <v>1778933.670977284</v>
      </c>
      <c r="M419" s="964" t="n">
        <v>5.191585361930688</v>
      </c>
      <c r="N419" s="713" t="n">
        <v>34265711.66530372</v>
      </c>
      <c r="O419" s="964" t="n">
        <v>79.01812401587691</v>
      </c>
      <c r="P419" s="713" t="n">
        <v>9098658.334696289</v>
      </c>
      <c r="Q419" s="965" t="n">
        <v>20.98187598412309</v>
      </c>
      <c r="R419" s="710" t="n">
        <v>325541.934559598</v>
      </c>
      <c r="S419" s="964" t="n">
        <v>19.94193598449924</v>
      </c>
      <c r="T419" s="713" t="n">
        <v>188250.0636547466</v>
      </c>
      <c r="U419" s="964" t="n">
        <v>36.6393529500263</v>
      </c>
      <c r="V419" s="713" t="n">
        <v>513791.9982143446</v>
      </c>
      <c r="W419" s="964" t="n">
        <v>31.47369370892105</v>
      </c>
      <c r="X419" s="713" t="n">
        <v>1118657.001785656</v>
      </c>
      <c r="Y419" s="965" t="n">
        <v>68.52630629107895</v>
      </c>
      <c r="Z419" s="710" t="n">
        <v>3529344.528792613</v>
      </c>
      <c r="AA419" s="964" t="n">
        <v>60.50724308135095</v>
      </c>
      <c r="AB419" s="713" t="n">
        <v>546361.34129544</v>
      </c>
      <c r="AC419" s="964" t="n">
        <v>13.40531821261273</v>
      </c>
      <c r="AD419" s="713" t="n">
        <v>4075705.870088053</v>
      </c>
      <c r="AE419" s="964" t="n">
        <v>69.87408675963745</v>
      </c>
      <c r="AF419" s="713" t="n">
        <v>1757223.129911948</v>
      </c>
      <c r="AG419" s="965" t="n">
        <v>30.12591324036255</v>
      </c>
      <c r="AH419" s="710" t="n">
        <v>7675153.873040996</v>
      </c>
      <c r="AI419" s="964" t="n">
        <v>83.8207274187228</v>
      </c>
      <c r="AJ419" s="713" t="n">
        <v>368725.4321704306</v>
      </c>
      <c r="AK419" s="964" t="n">
        <v>4.583925469040077</v>
      </c>
      <c r="AL419" s="713" t="n">
        <v>8043879.305211427</v>
      </c>
      <c r="AM419" s="964" t="n">
        <v>87.84759573348958</v>
      </c>
      <c r="AN419" s="713" t="n">
        <v>1112750.694788573</v>
      </c>
      <c r="AO419" s="965" t="n">
        <v>12.15240426651042</v>
      </c>
      <c r="AP419" s="710" t="n">
        <v>11485218.42589244</v>
      </c>
      <c r="AQ419" s="964" t="n">
        <v>85.00530135743479</v>
      </c>
      <c r="AR419" s="713" t="n">
        <v>373494.604223477</v>
      </c>
      <c r="AS419" s="964" t="n">
        <v>3.149537418394093</v>
      </c>
      <c r="AT419" s="713" t="n">
        <v>11858713.03011592</v>
      </c>
      <c r="AU419" s="964" t="n">
        <v>87.76963897907001</v>
      </c>
      <c r="AV419" s="713" t="n">
        <v>1652465.969884082</v>
      </c>
      <c r="AW419" s="965" t="n">
        <v>12.23036102092999</v>
      </c>
      <c r="AX419" s="710" t="n">
        <v>9471519.232040783</v>
      </c>
      <c r="AY419" s="964" t="n">
        <v>71.5848252725458</v>
      </c>
      <c r="AZ419" s="713" t="n">
        <v>302102.2296331901</v>
      </c>
      <c r="BA419" s="964" t="n">
        <v>3.090995807622036</v>
      </c>
      <c r="BB419" s="713" t="n">
        <v>9773621.461673975</v>
      </c>
      <c r="BC419" s="964" t="n">
        <v>73.86808467295762</v>
      </c>
      <c r="BD419" s="713" t="n">
        <v>3457561.538326029</v>
      </c>
      <c r="BE419" s="965" t="n">
        <v>26.13191532704238</v>
      </c>
      <c r="BF419" s="710" t="n">
        <v>1739561.86020659</v>
      </c>
      <c r="BG419" s="964" t="n">
        <v>13.34930634963587</v>
      </c>
      <c r="BH419" s="709" t="n">
        <v>52956.43052997223</v>
      </c>
      <c r="BI419" s="966" t="n">
        <v>2.954303496016877</v>
      </c>
      <c r="BJ419" s="713" t="n">
        <v>1792518.290736562</v>
      </c>
      <c r="BK419" s="964" t="n">
        <v>13.75569121613544</v>
      </c>
      <c r="BL419" s="713" t="n">
        <v>11238584.70926344</v>
      </c>
      <c r="BM419" s="965" t="n">
        <v>86.24430878386455</v>
      </c>
    </row>
    <row r="420" ht="15" customFormat="1" customHeight="1" s="20">
      <c r="A420" s="23" t="n"/>
      <c r="B420" s="24" t="n"/>
      <c r="C420" s="18" t="n"/>
      <c r="D420" s="18" t="n"/>
      <c r="E420" s="18" t="n"/>
      <c r="F420" s="18" t="n"/>
      <c r="G420" s="18" t="n"/>
      <c r="H420" s="18" t="n"/>
      <c r="I420" s="23" t="n"/>
      <c r="J420" s="23" t="n"/>
      <c r="K420" s="968" t="n"/>
      <c r="L420" s="18" t="n"/>
      <c r="M420" s="18" t="n"/>
      <c r="N420" s="18" t="n"/>
      <c r="O420" s="968" t="n"/>
      <c r="P420" s="18" t="n"/>
      <c r="Q420" s="18" t="n"/>
      <c r="R420" s="18" t="n"/>
      <c r="S420" s="18" t="n"/>
      <c r="T420" s="18" t="n"/>
      <c r="U420" s="18" t="n"/>
      <c r="V420" s="18" t="n"/>
      <c r="W420" s="18" t="n"/>
      <c r="X420" s="206" t="n"/>
      <c r="Y420" s="18" t="n"/>
      <c r="Z420" s="18" t="n"/>
      <c r="AA420" s="18" t="n"/>
      <c r="AB420" s="18" t="n"/>
      <c r="AC420" s="968">
        <f>AC418-AC406</f>
        <v/>
      </c>
      <c r="AD420" s="18" t="n"/>
      <c r="AE420" s="18" t="n"/>
      <c r="AF420" s="206" t="n"/>
      <c r="AG420" s="18" t="n"/>
      <c r="AH420" s="18" t="n"/>
      <c r="AI420" s="18" t="n"/>
      <c r="AJ420" s="18" t="n"/>
      <c r="AK420" s="18" t="n"/>
      <c r="AL420" s="18" t="n"/>
      <c r="AM420" s="18" t="n"/>
      <c r="AN420" s="206" t="n"/>
      <c r="AO420" s="18" t="n"/>
      <c r="AP420" s="18" t="n"/>
      <c r="AQ420" s="18" t="n"/>
      <c r="AR420" s="18" t="n"/>
      <c r="AS420" s="18" t="n"/>
      <c r="AT420" s="18" t="n"/>
      <c r="AU420" s="18" t="n"/>
      <c r="AV420" s="206" t="n"/>
      <c r="AW420" s="18" t="n"/>
      <c r="AX420" s="18" t="n"/>
      <c r="AY420" s="18" t="n"/>
      <c r="AZ420" s="18" t="n"/>
      <c r="BA420" s="18" t="n"/>
      <c r="BB420" s="18" t="n"/>
      <c r="BC420" s="18" t="n"/>
      <c r="BD420" s="206" t="n"/>
      <c r="BE420" s="18" t="n"/>
      <c r="BF420" s="18" t="n"/>
      <c r="BG420" s="18" t="n"/>
      <c r="BH420" s="18" t="n"/>
      <c r="BI420" s="18" t="n"/>
      <c r="BJ420" s="18" t="n"/>
      <c r="BK420" s="18" t="n"/>
      <c r="BL420" s="206" t="n"/>
      <c r="BM420" s="18" t="n"/>
    </row>
    <row r="421" ht="15" customFormat="1" customHeight="1" s="20">
      <c r="A421" s="141" t="inlineStr">
        <is>
          <t>Quality indicator</t>
        </is>
      </c>
      <c r="B421" s="18" t="n"/>
      <c r="C421" s="18" t="n"/>
      <c r="D421" s="18" t="n"/>
      <c r="E421" s="18" t="n"/>
      <c r="F421" s="18" t="n"/>
      <c r="G421" s="18" t="n"/>
      <c r="H421" s="18" t="n"/>
      <c r="I421" s="18" t="n"/>
      <c r="J421" s="18" t="n"/>
      <c r="K421" s="18" t="n"/>
      <c r="L421" s="18" t="n"/>
      <c r="M421" s="18" t="n"/>
      <c r="N421" s="18" t="n"/>
      <c r="O421" s="18" t="n"/>
      <c r="P421" s="18" t="n"/>
      <c r="Q421" s="18" t="n"/>
      <c r="R421" s="18" t="n"/>
      <c r="S421" s="18" t="n"/>
      <c r="T421" s="18" t="n"/>
      <c r="U421" s="18" t="n"/>
      <c r="V421" s="18" t="n"/>
      <c r="W421" s="18" t="n"/>
      <c r="X421" s="18" t="n"/>
      <c r="Y421" s="18" t="n"/>
      <c r="Z421" s="638" t="n"/>
      <c r="AA421" s="18" t="n"/>
      <c r="AB421" s="18" t="n"/>
      <c r="AC421" s="968">
        <f>AC418-AC415</f>
        <v/>
      </c>
      <c r="AD421" s="18" t="n"/>
      <c r="AE421" s="18" t="n"/>
      <c r="AF421" s="18" t="n"/>
      <c r="AG421" s="18" t="n"/>
      <c r="AH421" s="18" t="n"/>
      <c r="AI421" s="18" t="n"/>
      <c r="AJ421" s="18" t="n"/>
      <c r="AK421" s="18" t="n"/>
      <c r="AL421" s="18" t="n"/>
      <c r="AM421" s="18" t="n"/>
      <c r="AN421" s="18" t="n"/>
      <c r="AO421" s="18" t="n"/>
      <c r="AP421" s="18" t="n"/>
      <c r="AQ421" s="18" t="n"/>
      <c r="AR421" s="18" t="n"/>
      <c r="AS421" s="18" t="n"/>
      <c r="AT421" s="18" t="n"/>
      <c r="AU421" s="18" t="n"/>
      <c r="AV421" s="18" t="n"/>
      <c r="AW421" s="18" t="n"/>
      <c r="AX421" s="18" t="n"/>
      <c r="AY421" s="18" t="n"/>
      <c r="AZ421" s="18" t="n"/>
      <c r="BA421" s="18" t="n"/>
      <c r="BB421" s="18" t="n"/>
      <c r="BC421" s="18" t="n"/>
      <c r="BD421" s="18" t="n"/>
      <c r="BE421" s="18" t="n"/>
      <c r="BF421" s="18" t="n"/>
      <c r="BG421" s="18" t="n"/>
      <c r="BH421" s="18" t="n"/>
      <c r="BI421" s="18" t="n"/>
      <c r="BJ421" s="18" t="n"/>
      <c r="BK421" s="18" t="n"/>
      <c r="BL421" s="18" t="n"/>
      <c r="BM421" s="18" t="n"/>
    </row>
    <row r="422" ht="15" customFormat="1" customHeight="1" s="20">
      <c r="A422" s="142" t="inlineStr">
        <is>
          <t>Shaded estimates are based on a small sample size. This may result in less precise estimates, which should be used with caution.</t>
        </is>
      </c>
      <c r="B422" s="18" t="n"/>
      <c r="C422" s="18" t="n"/>
      <c r="D422" s="18" t="n"/>
      <c r="E422" s="18" t="n"/>
      <c r="F422" s="18" t="n"/>
      <c r="G422" s="18" t="n"/>
      <c r="H422" s="18" t="n"/>
      <c r="I422" s="18" t="n"/>
      <c r="J422" s="18" t="n"/>
      <c r="K422" s="18" t="n"/>
      <c r="L422" s="18" t="n"/>
      <c r="M422" s="18" t="n"/>
      <c r="N422" s="18" t="n"/>
      <c r="O422" s="18" t="n"/>
      <c r="P422" s="18" t="n"/>
      <c r="Q422" s="18" t="n"/>
      <c r="R422" s="18" t="n"/>
      <c r="S422" s="18" t="n"/>
      <c r="T422" s="18" t="n"/>
      <c r="U422" s="18" t="n"/>
      <c r="V422" s="18" t="n"/>
      <c r="W422" s="18" t="n"/>
      <c r="X422" s="18" t="n"/>
      <c r="Y422" s="18" t="n"/>
      <c r="Z422" s="638" t="n"/>
      <c r="AA422" s="638" t="n"/>
      <c r="AB422" s="18" t="n"/>
      <c r="AC422" s="18" t="n"/>
      <c r="AD422" s="18" t="n"/>
      <c r="AE422" s="18" t="n"/>
      <c r="AF422" s="18" t="n"/>
      <c r="AG422" s="18" t="n"/>
      <c r="AH422" s="18" t="n"/>
      <c r="AI422" s="18" t="n"/>
      <c r="AJ422" s="18" t="n"/>
      <c r="AK422" s="18" t="n"/>
      <c r="AL422" s="18" t="n"/>
      <c r="AM422" s="18" t="n"/>
      <c r="AN422" s="18" t="n"/>
      <c r="AO422" s="18" t="n"/>
      <c r="AP422" s="18" t="n"/>
      <c r="AQ422" s="18" t="n"/>
      <c r="AR422" s="18" t="n"/>
      <c r="AS422" s="18" t="n"/>
      <c r="AT422" s="18" t="n"/>
      <c r="AU422" s="18" t="n"/>
      <c r="AV422" s="18" t="n"/>
      <c r="AW422" s="18" t="n"/>
      <c r="AX422" s="18" t="n"/>
      <c r="AY422" s="18" t="n"/>
      <c r="AZ422" s="18" t="n"/>
      <c r="BA422" s="18" t="n"/>
      <c r="BB422" s="18" t="n"/>
      <c r="BC422" s="18" t="n"/>
      <c r="BD422" s="18" t="n"/>
      <c r="BE422" s="18" t="n"/>
      <c r="BF422" s="18" t="n"/>
      <c r="BG422" s="18" t="n"/>
      <c r="BH422" s="18" t="n"/>
      <c r="BI422" s="18" t="n"/>
      <c r="BJ422" s="18" t="n"/>
      <c r="BK422" s="18" t="n"/>
      <c r="BL422" s="18" t="n"/>
      <c r="BM422" s="18" t="n"/>
    </row>
    <row r="423" ht="15" customFormat="1" customHeight="1" s="20">
      <c r="A423" s="143" t="inlineStr">
        <is>
          <t>Unshaded estimates are based on a larger sample size. This is likely to result in estimates of higher precision, although they will still be subject to some sampling variability.</t>
        </is>
      </c>
      <c r="B423" s="18" t="n"/>
      <c r="C423" s="18" t="n"/>
      <c r="D423" s="18" t="n"/>
      <c r="E423" s="18" t="n"/>
      <c r="F423" s="18" t="n"/>
      <c r="G423" s="18" t="n"/>
      <c r="H423" s="18" t="n"/>
      <c r="I423" s="18" t="n"/>
      <c r="J423" s="18" t="n"/>
      <c r="K423" s="18" t="n"/>
      <c r="L423" s="18" t="n"/>
      <c r="M423" s="18" t="n"/>
      <c r="N423" s="18" t="n"/>
      <c r="O423" s="18" t="n"/>
      <c r="P423" s="18" t="n"/>
      <c r="Q423" s="18" t="n"/>
      <c r="R423" s="18" t="n"/>
      <c r="S423" s="18" t="n"/>
      <c r="T423" s="18" t="n"/>
      <c r="U423" s="18" t="n"/>
      <c r="V423" s="18" t="n"/>
      <c r="W423" s="18" t="n"/>
      <c r="X423" s="18" t="n"/>
      <c r="Y423" s="18" t="n"/>
      <c r="Z423" s="638" t="n"/>
      <c r="AA423" s="638" t="n"/>
      <c r="AB423" s="18" t="n"/>
      <c r="AC423" s="18" t="n"/>
      <c r="AD423" s="18" t="n"/>
      <c r="AE423" s="18" t="n"/>
      <c r="AF423" s="18" t="n"/>
      <c r="AG423" s="18" t="n"/>
      <c r="AH423" s="18" t="n"/>
      <c r="AI423" s="18" t="n"/>
      <c r="AJ423" s="18" t="n"/>
      <c r="AK423" s="18" t="n"/>
      <c r="AL423" s="18" t="n"/>
      <c r="AM423" s="18" t="n"/>
      <c r="AN423" s="18" t="n"/>
      <c r="AO423" s="18" t="n"/>
      <c r="AP423" s="18" t="n"/>
      <c r="AQ423" s="18" t="n"/>
      <c r="AR423" s="18" t="n"/>
      <c r="AS423" s="18" t="n"/>
      <c r="AT423" s="18" t="n"/>
      <c r="AU423" s="18" t="n"/>
      <c r="AV423" s="18" t="n"/>
      <c r="AW423" s="18" t="n"/>
      <c r="AX423" s="18" t="n"/>
      <c r="AY423" s="18" t="n"/>
      <c r="AZ423" s="18" t="n"/>
      <c r="BA423" s="18" t="n"/>
      <c r="BB423" s="18" t="n"/>
      <c r="BC423" s="18" t="n"/>
      <c r="BD423" s="18" t="n"/>
      <c r="BE423" s="18" t="n"/>
      <c r="BF423" s="18" t="n"/>
      <c r="BG423" s="18" t="n"/>
      <c r="BH423" s="18" t="n"/>
      <c r="BI423" s="18" t="n"/>
      <c r="BJ423" s="18" t="n"/>
      <c r="BK423" s="18" t="n"/>
      <c r="BL423" s="18" t="n"/>
      <c r="BM423" s="18" t="n"/>
    </row>
    <row r="424" ht="15" customFormat="1" customHeight="1" s="20">
      <c r="A424" s="144" t="inlineStr">
        <is>
          <t>* Estimate has been suppressed on disclosure grounds.</t>
        </is>
      </c>
      <c r="B424" s="18" t="n"/>
      <c r="C424" s="18" t="n"/>
      <c r="D424" s="18" t="n"/>
      <c r="E424" s="18" t="n"/>
      <c r="F424" s="18" t="n"/>
      <c r="G424" s="18" t="n"/>
      <c r="H424" s="18" t="n"/>
      <c r="I424" s="18" t="n"/>
      <c r="J424" s="18" t="n"/>
      <c r="K424" s="18" t="n"/>
      <c r="L424" s="18" t="n"/>
      <c r="M424" s="18" t="n"/>
      <c r="N424" s="18" t="n"/>
      <c r="O424" s="18" t="n"/>
      <c r="P424" s="18" t="n"/>
      <c r="Q424" s="18" t="n"/>
      <c r="R424" s="18" t="n"/>
      <c r="S424" s="18" t="n"/>
      <c r="T424" s="18" t="n"/>
      <c r="U424" s="18" t="n"/>
      <c r="V424" s="18" t="n"/>
      <c r="W424" s="18" t="n"/>
      <c r="X424" s="18" t="n"/>
      <c r="Y424" s="18" t="n"/>
      <c r="Z424" s="18" t="n"/>
      <c r="AA424" s="18" t="n"/>
      <c r="AB424" s="18" t="n"/>
      <c r="AC424" s="18" t="n"/>
      <c r="AD424" s="18" t="n"/>
      <c r="AE424" s="18" t="n"/>
      <c r="AF424" s="18" t="n"/>
      <c r="AG424" s="18" t="n"/>
      <c r="AH424" s="18" t="n"/>
      <c r="AI424" s="18" t="n"/>
      <c r="AJ424" s="18" t="n"/>
      <c r="AK424" s="18" t="n"/>
      <c r="AL424" s="18" t="n"/>
      <c r="AM424" s="18" t="n"/>
      <c r="AN424" s="18" t="n"/>
      <c r="AO424" s="18" t="n"/>
      <c r="AP424" s="18" t="n"/>
      <c r="AQ424" s="18" t="n"/>
      <c r="AR424" s="18" t="n"/>
      <c r="AS424" s="18" t="n"/>
      <c r="AT424" s="18" t="n"/>
      <c r="AU424" s="18" t="n"/>
      <c r="AV424" s="18" t="n"/>
      <c r="AW424" s="18" t="n"/>
      <c r="AX424" s="18" t="n"/>
      <c r="AY424" s="18" t="n"/>
      <c r="AZ424" s="18" t="n"/>
      <c r="BA424" s="18" t="n"/>
      <c r="BB424" s="18" t="n"/>
      <c r="BC424" s="18" t="n"/>
      <c r="BD424" s="18" t="n"/>
      <c r="BE424" s="18" t="n"/>
      <c r="BF424" s="18" t="n"/>
      <c r="BG424" s="18" t="n"/>
      <c r="BH424" s="18" t="n"/>
      <c r="BI424" s="18" t="n"/>
      <c r="BJ424" s="18" t="n"/>
      <c r="BK424" s="18" t="n"/>
      <c r="BL424" s="18" t="n"/>
      <c r="BM424" s="18" t="n"/>
    </row>
    <row r="425" ht="15" customFormat="1" customHeight="1" s="20">
      <c r="A425" s="18" t="n"/>
      <c r="B425" s="18" t="n"/>
      <c r="C425" s="18" t="n"/>
      <c r="D425" s="18" t="n"/>
      <c r="E425" s="18" t="n"/>
      <c r="F425" s="18" t="n"/>
      <c r="G425" s="18" t="n"/>
      <c r="H425" s="18" t="n"/>
      <c r="I425" s="18" t="n"/>
      <c r="J425" s="18" t="n"/>
      <c r="K425" s="18" t="n"/>
      <c r="L425" s="18" t="n"/>
      <c r="M425" s="18" t="n"/>
      <c r="N425" s="18" t="n"/>
      <c r="O425" s="18" t="n"/>
      <c r="P425" s="18" t="n"/>
      <c r="Q425" s="18" t="n"/>
      <c r="R425" s="18" t="n"/>
      <c r="S425" s="18" t="n"/>
      <c r="T425" s="18" t="n"/>
      <c r="U425" s="18" t="n"/>
      <c r="V425" s="18" t="n"/>
      <c r="W425" s="18" t="n"/>
      <c r="X425" s="18" t="n"/>
      <c r="Y425" s="18" t="n"/>
      <c r="Z425" s="18" t="n"/>
      <c r="AA425" s="18" t="n"/>
      <c r="AB425" s="18" t="n"/>
      <c r="AC425" s="18" t="n"/>
      <c r="AD425" s="18" t="n"/>
      <c r="AE425" s="18" t="n"/>
      <c r="AF425" s="18" t="n"/>
      <c r="AG425" s="18" t="n"/>
      <c r="AH425" s="18" t="n"/>
      <c r="AI425" s="18" t="n"/>
      <c r="AJ425" s="18" t="n"/>
      <c r="AK425" s="18" t="n"/>
      <c r="AL425" s="18" t="n"/>
      <c r="AM425" s="18" t="n"/>
      <c r="AN425" s="18" t="n"/>
      <c r="AO425" s="18" t="n"/>
      <c r="AP425" s="18" t="n"/>
      <c r="AQ425" s="18" t="n"/>
      <c r="AR425" s="18" t="n"/>
      <c r="AS425" s="18" t="n"/>
      <c r="AT425" s="18" t="n"/>
      <c r="AU425" s="18" t="n"/>
      <c r="AV425" s="18" t="n"/>
      <c r="AW425" s="18" t="n"/>
      <c r="AX425" s="18" t="n"/>
      <c r="AY425" s="18" t="n"/>
      <c r="AZ425" s="18" t="n"/>
      <c r="BA425" s="18" t="n"/>
      <c r="BB425" s="18" t="n"/>
      <c r="BC425" s="18" t="n"/>
      <c r="BD425" s="18" t="n"/>
      <c r="BE425" s="18" t="n"/>
      <c r="BF425" s="18" t="n"/>
      <c r="BG425" s="18" t="n"/>
      <c r="BH425" s="18" t="n"/>
      <c r="BI425" s="18" t="n"/>
      <c r="BJ425" s="18" t="n"/>
      <c r="BK425" s="18" t="n"/>
      <c r="BL425" s="18" t="n"/>
      <c r="BM425" s="18" t="n"/>
    </row>
    <row r="433">
      <c r="F433" s="126" t="n"/>
    </row>
  </sheetData>
  <autoFilter ref="A11:BM397">
    <filterColumn colId="0" hiddenButton="0" showButton="0"/>
    <filterColumn colId="1" hiddenButton="0" showButton="0"/>
    <filterColumn colId="2" hiddenButton="0" showButton="0"/>
    <filterColumn colId="3" hiddenButton="0" showButton="0"/>
    <filterColumn colId="4" hiddenButton="0" showButton="0"/>
    <filterColumn colId="5" hiddenButton="0" showButton="0"/>
    <filterColumn colId="6" hiddenButton="0" showButton="0"/>
    <filterColumn colId="7" hiddenButton="0" showButton="0"/>
    <filterColumn colId="8" hiddenButton="0" showButton="0"/>
    <filterColumn colId="9" hiddenButton="0" showButton="0"/>
    <filterColumn colId="10" hiddenButton="0" showButton="0"/>
    <filterColumn colId="11" hiddenButton="0" showButton="0"/>
    <filterColumn colId="12" hiddenButton="0" showButton="0"/>
    <filterColumn colId="13" hiddenButton="0" showButton="0"/>
    <filterColumn colId="14" hiddenButton="0" showButton="0"/>
    <filterColumn colId="15" hiddenButton="0" showButton="0"/>
    <filterColumn colId="16" hiddenButton="0" showButton="0"/>
    <filterColumn colId="17" hiddenButton="0" showButton="0"/>
    <filterColumn colId="18" hiddenButton="0" showButton="0"/>
    <filterColumn colId="19" hiddenButton="0" showButton="0"/>
    <filterColumn colId="20" hiddenButton="0" showButton="0"/>
    <filterColumn colId="21" hiddenButton="0" showButton="0"/>
    <filterColumn colId="22" hiddenButton="0" showButton="0"/>
    <filterColumn colId="23" hiddenButton="0" showButton="0"/>
    <filterColumn colId="24" hiddenButton="0" showButton="0"/>
    <filterColumn colId="25" hiddenButton="0" showButton="0"/>
    <filterColumn colId="26" hiddenButton="0" showButton="0"/>
    <filterColumn colId="27" hiddenButton="0" showButton="0"/>
    <filterColumn colId="28" hiddenButton="0" showButton="0"/>
    <filterColumn colId="29" hiddenButton="0" showButton="0"/>
    <filterColumn colId="30" hiddenButton="0" showButton="0"/>
    <filterColumn colId="31" hiddenButton="0" showButton="0"/>
    <filterColumn colId="32" hiddenButton="0" showButton="0"/>
    <filterColumn colId="33" hiddenButton="0" showButton="0"/>
    <filterColumn colId="34" hiddenButton="0" showButton="0"/>
    <filterColumn colId="35" hiddenButton="0" showButton="0"/>
    <filterColumn colId="36" hiddenButton="0" showButton="0"/>
    <filterColumn colId="37" hiddenButton="0" showButton="0"/>
    <filterColumn colId="38" hiddenButton="0" showButton="0"/>
    <filterColumn colId="39" hiddenButton="0" showButton="0"/>
    <filterColumn colId="40" hiddenButton="0" showButton="0"/>
    <filterColumn colId="41" hiddenButton="0" showButton="0"/>
    <filterColumn colId="42" hiddenButton="0" showButton="0"/>
    <filterColumn colId="43" hiddenButton="0" showButton="0"/>
    <filterColumn colId="44" hiddenButton="0" showButton="0"/>
    <filterColumn colId="45" hiddenButton="0" showButton="0"/>
    <filterColumn colId="46" hiddenButton="0" showButton="0"/>
    <filterColumn colId="47" hiddenButton="0" showButton="0"/>
    <filterColumn colId="48" hiddenButton="0" showButton="0"/>
    <filterColumn colId="49" hiddenButton="0" showButton="0"/>
    <filterColumn colId="50" hiddenButton="0" showButton="0"/>
    <filterColumn colId="51" hiddenButton="0" showButton="0"/>
    <filterColumn colId="52" hiddenButton="0" showButton="0"/>
    <filterColumn colId="53" hiddenButton="0" showButton="0"/>
    <filterColumn colId="54" hiddenButton="0" showButton="0"/>
    <filterColumn colId="55" hiddenButton="0" showButton="0"/>
    <filterColumn colId="56" hiddenButton="0" showButton="0"/>
    <filterColumn colId="57" hiddenButton="0" showButton="0"/>
    <filterColumn colId="58" hiddenButton="0" showButton="0"/>
    <filterColumn colId="59" hiddenButton="0" showButton="0"/>
    <filterColumn colId="60" hiddenButton="0" showButton="0"/>
    <filterColumn colId="61" hiddenButton="0" showButton="0"/>
    <filterColumn colId="62" hiddenButton="0" showButton="0"/>
    <filterColumn colId="63" hiddenButton="0" showButton="0"/>
  </autoFilter>
  <mergeCells count="84">
    <mergeCell ref="AD3:AE3"/>
    <mergeCell ref="AN3:AO3"/>
    <mergeCell ref="F16:G16"/>
    <mergeCell ref="AP3:AQ3"/>
    <mergeCell ref="BF16:BG16"/>
    <mergeCell ref="BH16:BI16"/>
    <mergeCell ref="B12:C12"/>
    <mergeCell ref="L3:M3"/>
    <mergeCell ref="AT3:AU3"/>
    <mergeCell ref="BD3:BE3"/>
    <mergeCell ref="N3:O3"/>
    <mergeCell ref="AV3:AW3"/>
    <mergeCell ref="J15:Q15"/>
    <mergeCell ref="AD16:AE16"/>
    <mergeCell ref="AH2:AO2"/>
    <mergeCell ref="R2:Y2"/>
    <mergeCell ref="J2:Q2"/>
    <mergeCell ref="B16:C16"/>
    <mergeCell ref="BB16:BC16"/>
    <mergeCell ref="L16:M16"/>
    <mergeCell ref="AT16:AU16"/>
    <mergeCell ref="B3:C3"/>
    <mergeCell ref="N16:O16"/>
    <mergeCell ref="AV16:AW16"/>
    <mergeCell ref="R16:S16"/>
    <mergeCell ref="AF16:AG16"/>
    <mergeCell ref="R15:Y15"/>
    <mergeCell ref="X3:Y3"/>
    <mergeCell ref="Z3:AA3"/>
    <mergeCell ref="AJ3:AK3"/>
    <mergeCell ref="AL3:AM3"/>
    <mergeCell ref="BD16:BE16"/>
    <mergeCell ref="AP15:AW15"/>
    <mergeCell ref="AH15:AO15"/>
    <mergeCell ref="BF15:BM15"/>
    <mergeCell ref="H3:I3"/>
    <mergeCell ref="J3:K3"/>
    <mergeCell ref="BJ3:BK3"/>
    <mergeCell ref="J12:K12"/>
    <mergeCell ref="BL3:BM3"/>
    <mergeCell ref="X16:Y16"/>
    <mergeCell ref="Z16:AA16"/>
    <mergeCell ref="AB16:AC16"/>
    <mergeCell ref="AL16:AM16"/>
    <mergeCell ref="AX2:BE2"/>
    <mergeCell ref="AN16:AO16"/>
    <mergeCell ref="H16:I16"/>
    <mergeCell ref="AR16:AS16"/>
    <mergeCell ref="J16:K16"/>
    <mergeCell ref="BJ16:BK16"/>
    <mergeCell ref="BL16:BM16"/>
    <mergeCell ref="D3:E3"/>
    <mergeCell ref="P3:Q3"/>
    <mergeCell ref="AX3:AY3"/>
    <mergeCell ref="AZ3:BA3"/>
    <mergeCell ref="B15:I15"/>
    <mergeCell ref="AX15:BE15"/>
    <mergeCell ref="M12:P12"/>
    <mergeCell ref="Z15:AG15"/>
    <mergeCell ref="T3:U3"/>
    <mergeCell ref="V3:W3"/>
    <mergeCell ref="AF3:AG3"/>
    <mergeCell ref="AH3:AI3"/>
    <mergeCell ref="BB3:BC3"/>
    <mergeCell ref="F3:G3"/>
    <mergeCell ref="BF3:BG3"/>
    <mergeCell ref="BH3:BI3"/>
    <mergeCell ref="B2:I2"/>
    <mergeCell ref="D16:E16"/>
    <mergeCell ref="Z2:AG2"/>
    <mergeCell ref="P16:Q16"/>
    <mergeCell ref="AX16:AY16"/>
    <mergeCell ref="AZ16:BA16"/>
    <mergeCell ref="R3:S3"/>
    <mergeCell ref="AP2:AW2"/>
    <mergeCell ref="T16:U16"/>
    <mergeCell ref="V16:W16"/>
    <mergeCell ref="AP16:AQ16"/>
    <mergeCell ref="AH16:AI16"/>
    <mergeCell ref="AJ16:AK16"/>
    <mergeCell ref="AR3:AS3"/>
    <mergeCell ref="BF2:BM2"/>
    <mergeCell ref="A14:BM14"/>
    <mergeCell ref="AB3:AC3"/>
  </mergeCells>
  <hyperlinks>
    <hyperlink xmlns:r="http://schemas.openxmlformats.org/officeDocument/2006/relationships" ref="B13" r:id="rId1"/>
  </hyperlinks>
  <pageMargins left="0.7" right="0.7" top="0.75" bottom="0.75" header="0.3" footer="0.3"/>
  <pageSetup orientation="portrait" paperSize="9" horizontalDpi="1200" verticalDpi="1200"/>
  <legacyDrawing xmlns:r="http://schemas.openxmlformats.org/officeDocument/2006/relationships" r:id="anysvml"/>
</worksheet>
</file>

<file path=xl/worksheets/sheet7.xml><?xml version="1.0" encoding="utf-8"?>
<worksheet xmlns="http://schemas.openxmlformats.org/spreadsheetml/2006/main">
  <sheetPr>
    <tabColor rgb="FF00B0F0"/>
    <outlinePr summaryBelow="1" summaryRight="1"/>
    <pageSetUpPr/>
  </sheetPr>
  <dimension ref="A2:R291"/>
  <sheetViews>
    <sheetView workbookViewId="0">
      <selection activeCell="A1" sqref="A1"/>
    </sheetView>
  </sheetViews>
  <sheetFormatPr baseColWidth="8" defaultColWidth="9.453125" defaultRowHeight="13"/>
  <cols>
    <col width="16.1796875" customWidth="1" style="835" min="1" max="1"/>
    <col width="17.54296875" bestFit="1" customWidth="1" style="835" min="2" max="2"/>
    <col width="19.81640625" customWidth="1" style="835" min="3" max="3"/>
    <col width="18.54296875" customWidth="1" style="835" min="4" max="4"/>
    <col width="22.453125" customWidth="1" style="835" min="5" max="5"/>
    <col width="23.453125" customWidth="1" style="835" min="6" max="6"/>
    <col width="14.453125" customWidth="1" style="835" min="7" max="7"/>
    <col width="11.54296875" customWidth="1" style="835" min="8" max="8"/>
    <col width="10.54296875" customWidth="1" style="835" min="9" max="24"/>
    <col width="9.453125" customWidth="1" style="835" min="25" max="256"/>
    <col width="13.54296875" customWidth="1" style="835" min="257" max="257"/>
    <col width="12.1796875" customWidth="1" style="835" min="258" max="258"/>
    <col width="17.453125" customWidth="1" style="835" min="259" max="259"/>
    <col width="18.54296875" customWidth="1" style="835" min="260" max="260"/>
    <col width="22.453125" customWidth="1" style="835" min="261" max="261"/>
    <col width="23.453125" customWidth="1" style="835" min="262" max="262"/>
    <col width="10.54296875" customWidth="1" style="835" min="263" max="263"/>
    <col width="11.54296875" customWidth="1" style="835" min="264" max="264"/>
    <col width="10.54296875" customWidth="1" style="835" min="265" max="280"/>
    <col width="9.453125" customWidth="1" style="835" min="281" max="512"/>
    <col width="13.54296875" customWidth="1" style="835" min="513" max="513"/>
    <col width="12.1796875" customWidth="1" style="835" min="514" max="514"/>
    <col width="17.453125" customWidth="1" style="835" min="515" max="515"/>
    <col width="18.54296875" customWidth="1" style="835" min="516" max="516"/>
    <col width="22.453125" customWidth="1" style="835" min="517" max="517"/>
    <col width="23.453125" customWidth="1" style="835" min="518" max="518"/>
    <col width="10.54296875" customWidth="1" style="835" min="519" max="519"/>
    <col width="11.54296875" customWidth="1" style="835" min="520" max="520"/>
    <col width="10.54296875" customWidth="1" style="835" min="521" max="536"/>
    <col width="9.453125" customWidth="1" style="835" min="537" max="768"/>
    <col width="13.54296875" customWidth="1" style="835" min="769" max="769"/>
    <col width="12.1796875" customWidth="1" style="835" min="770" max="770"/>
    <col width="17.453125" customWidth="1" style="835" min="771" max="771"/>
    <col width="18.54296875" customWidth="1" style="835" min="772" max="772"/>
    <col width="22.453125" customWidth="1" style="835" min="773" max="773"/>
    <col width="23.453125" customWidth="1" style="835" min="774" max="774"/>
    <col width="10.54296875" customWidth="1" style="835" min="775" max="775"/>
    <col width="11.54296875" customWidth="1" style="835" min="776" max="776"/>
    <col width="10.54296875" customWidth="1" style="835" min="777" max="792"/>
    <col width="9.453125" customWidth="1" style="835" min="793" max="1024"/>
    <col width="13.54296875" customWidth="1" style="835" min="1025" max="1025"/>
    <col width="12.1796875" customWidth="1" style="835" min="1026" max="1026"/>
    <col width="17.453125" customWidth="1" style="835" min="1027" max="1027"/>
    <col width="18.54296875" customWidth="1" style="835" min="1028" max="1028"/>
    <col width="22.453125" customWidth="1" style="835" min="1029" max="1029"/>
    <col width="23.453125" customWidth="1" style="835" min="1030" max="1030"/>
    <col width="10.54296875" customWidth="1" style="835" min="1031" max="1031"/>
    <col width="11.54296875" customWidth="1" style="835" min="1032" max="1032"/>
    <col width="10.54296875" customWidth="1" style="835" min="1033" max="1048"/>
    <col width="9.453125" customWidth="1" style="835" min="1049" max="1280"/>
    <col width="13.54296875" customWidth="1" style="835" min="1281" max="1281"/>
    <col width="12.1796875" customWidth="1" style="835" min="1282" max="1282"/>
    <col width="17.453125" customWidth="1" style="835" min="1283" max="1283"/>
    <col width="18.54296875" customWidth="1" style="835" min="1284" max="1284"/>
    <col width="22.453125" customWidth="1" style="835" min="1285" max="1285"/>
    <col width="23.453125" customWidth="1" style="835" min="1286" max="1286"/>
    <col width="10.54296875" customWidth="1" style="835" min="1287" max="1287"/>
    <col width="11.54296875" customWidth="1" style="835" min="1288" max="1288"/>
    <col width="10.54296875" customWidth="1" style="835" min="1289" max="1304"/>
    <col width="9.453125" customWidth="1" style="835" min="1305" max="1536"/>
    <col width="13.54296875" customWidth="1" style="835" min="1537" max="1537"/>
    <col width="12.1796875" customWidth="1" style="835" min="1538" max="1538"/>
    <col width="17.453125" customWidth="1" style="835" min="1539" max="1539"/>
    <col width="18.54296875" customWidth="1" style="835" min="1540" max="1540"/>
    <col width="22.453125" customWidth="1" style="835" min="1541" max="1541"/>
    <col width="23.453125" customWidth="1" style="835" min="1542" max="1542"/>
    <col width="10.54296875" customWidth="1" style="835" min="1543" max="1543"/>
    <col width="11.54296875" customWidth="1" style="835" min="1544" max="1544"/>
    <col width="10.54296875" customWidth="1" style="835" min="1545" max="1560"/>
    <col width="9.453125" customWidth="1" style="835" min="1561" max="1792"/>
    <col width="13.54296875" customWidth="1" style="835" min="1793" max="1793"/>
    <col width="12.1796875" customWidth="1" style="835" min="1794" max="1794"/>
    <col width="17.453125" customWidth="1" style="835" min="1795" max="1795"/>
    <col width="18.54296875" customWidth="1" style="835" min="1796" max="1796"/>
    <col width="22.453125" customWidth="1" style="835" min="1797" max="1797"/>
    <col width="23.453125" customWidth="1" style="835" min="1798" max="1798"/>
    <col width="10.54296875" customWidth="1" style="835" min="1799" max="1799"/>
    <col width="11.54296875" customWidth="1" style="835" min="1800" max="1800"/>
    <col width="10.54296875" customWidth="1" style="835" min="1801" max="1816"/>
    <col width="9.453125" customWidth="1" style="835" min="1817" max="2048"/>
    <col width="13.54296875" customWidth="1" style="835" min="2049" max="2049"/>
    <col width="12.1796875" customWidth="1" style="835" min="2050" max="2050"/>
    <col width="17.453125" customWidth="1" style="835" min="2051" max="2051"/>
    <col width="18.54296875" customWidth="1" style="835" min="2052" max="2052"/>
    <col width="22.453125" customWidth="1" style="835" min="2053" max="2053"/>
    <col width="23.453125" customWidth="1" style="835" min="2054" max="2054"/>
    <col width="10.54296875" customWidth="1" style="835" min="2055" max="2055"/>
    <col width="11.54296875" customWidth="1" style="835" min="2056" max="2056"/>
    <col width="10.54296875" customWidth="1" style="835" min="2057" max="2072"/>
    <col width="9.453125" customWidth="1" style="835" min="2073" max="2304"/>
    <col width="13.54296875" customWidth="1" style="835" min="2305" max="2305"/>
    <col width="12.1796875" customWidth="1" style="835" min="2306" max="2306"/>
    <col width="17.453125" customWidth="1" style="835" min="2307" max="2307"/>
    <col width="18.54296875" customWidth="1" style="835" min="2308" max="2308"/>
    <col width="22.453125" customWidth="1" style="835" min="2309" max="2309"/>
    <col width="23.453125" customWidth="1" style="835" min="2310" max="2310"/>
    <col width="10.54296875" customWidth="1" style="835" min="2311" max="2311"/>
    <col width="11.54296875" customWidth="1" style="835" min="2312" max="2312"/>
    <col width="10.54296875" customWidth="1" style="835" min="2313" max="2328"/>
    <col width="9.453125" customWidth="1" style="835" min="2329" max="2560"/>
    <col width="13.54296875" customWidth="1" style="835" min="2561" max="2561"/>
    <col width="12.1796875" customWidth="1" style="835" min="2562" max="2562"/>
    <col width="17.453125" customWidth="1" style="835" min="2563" max="2563"/>
    <col width="18.54296875" customWidth="1" style="835" min="2564" max="2564"/>
    <col width="22.453125" customWidth="1" style="835" min="2565" max="2565"/>
    <col width="23.453125" customWidth="1" style="835" min="2566" max="2566"/>
    <col width="10.54296875" customWidth="1" style="835" min="2567" max="2567"/>
    <col width="11.54296875" customWidth="1" style="835" min="2568" max="2568"/>
    <col width="10.54296875" customWidth="1" style="835" min="2569" max="2584"/>
    <col width="9.453125" customWidth="1" style="835" min="2585" max="2816"/>
    <col width="13.54296875" customWidth="1" style="835" min="2817" max="2817"/>
    <col width="12.1796875" customWidth="1" style="835" min="2818" max="2818"/>
    <col width="17.453125" customWidth="1" style="835" min="2819" max="2819"/>
    <col width="18.54296875" customWidth="1" style="835" min="2820" max="2820"/>
    <col width="22.453125" customWidth="1" style="835" min="2821" max="2821"/>
    <col width="23.453125" customWidth="1" style="835" min="2822" max="2822"/>
    <col width="10.54296875" customWidth="1" style="835" min="2823" max="2823"/>
    <col width="11.54296875" customWidth="1" style="835" min="2824" max="2824"/>
    <col width="10.54296875" customWidth="1" style="835" min="2825" max="2840"/>
    <col width="9.453125" customWidth="1" style="835" min="2841" max="3072"/>
    <col width="13.54296875" customWidth="1" style="835" min="3073" max="3073"/>
    <col width="12.1796875" customWidth="1" style="835" min="3074" max="3074"/>
    <col width="17.453125" customWidth="1" style="835" min="3075" max="3075"/>
    <col width="18.54296875" customWidth="1" style="835" min="3076" max="3076"/>
    <col width="22.453125" customWidth="1" style="835" min="3077" max="3077"/>
    <col width="23.453125" customWidth="1" style="835" min="3078" max="3078"/>
    <col width="10.54296875" customWidth="1" style="835" min="3079" max="3079"/>
    <col width="11.54296875" customWidth="1" style="835" min="3080" max="3080"/>
    <col width="10.54296875" customWidth="1" style="835" min="3081" max="3096"/>
    <col width="9.453125" customWidth="1" style="835" min="3097" max="3328"/>
    <col width="13.54296875" customWidth="1" style="835" min="3329" max="3329"/>
    <col width="12.1796875" customWidth="1" style="835" min="3330" max="3330"/>
    <col width="17.453125" customWidth="1" style="835" min="3331" max="3331"/>
    <col width="18.54296875" customWidth="1" style="835" min="3332" max="3332"/>
    <col width="22.453125" customWidth="1" style="835" min="3333" max="3333"/>
    <col width="23.453125" customWidth="1" style="835" min="3334" max="3334"/>
    <col width="10.54296875" customWidth="1" style="835" min="3335" max="3335"/>
    <col width="11.54296875" customWidth="1" style="835" min="3336" max="3336"/>
    <col width="10.54296875" customWidth="1" style="835" min="3337" max="3352"/>
    <col width="9.453125" customWidth="1" style="835" min="3353" max="3584"/>
    <col width="13.54296875" customWidth="1" style="835" min="3585" max="3585"/>
    <col width="12.1796875" customWidth="1" style="835" min="3586" max="3586"/>
    <col width="17.453125" customWidth="1" style="835" min="3587" max="3587"/>
    <col width="18.54296875" customWidth="1" style="835" min="3588" max="3588"/>
    <col width="22.453125" customWidth="1" style="835" min="3589" max="3589"/>
    <col width="23.453125" customWidth="1" style="835" min="3590" max="3590"/>
    <col width="10.54296875" customWidth="1" style="835" min="3591" max="3591"/>
    <col width="11.54296875" customWidth="1" style="835" min="3592" max="3592"/>
    <col width="10.54296875" customWidth="1" style="835" min="3593" max="3608"/>
    <col width="9.453125" customWidth="1" style="835" min="3609" max="3840"/>
    <col width="13.54296875" customWidth="1" style="835" min="3841" max="3841"/>
    <col width="12.1796875" customWidth="1" style="835" min="3842" max="3842"/>
    <col width="17.453125" customWidth="1" style="835" min="3843" max="3843"/>
    <col width="18.54296875" customWidth="1" style="835" min="3844" max="3844"/>
    <col width="22.453125" customWidth="1" style="835" min="3845" max="3845"/>
    <col width="23.453125" customWidth="1" style="835" min="3846" max="3846"/>
    <col width="10.54296875" customWidth="1" style="835" min="3847" max="3847"/>
    <col width="11.54296875" customWidth="1" style="835" min="3848" max="3848"/>
    <col width="10.54296875" customWidth="1" style="835" min="3849" max="3864"/>
    <col width="9.453125" customWidth="1" style="835" min="3865" max="4096"/>
    <col width="13.54296875" customWidth="1" style="835" min="4097" max="4097"/>
    <col width="12.1796875" customWidth="1" style="835" min="4098" max="4098"/>
    <col width="17.453125" customWidth="1" style="835" min="4099" max="4099"/>
    <col width="18.54296875" customWidth="1" style="835" min="4100" max="4100"/>
    <col width="22.453125" customWidth="1" style="835" min="4101" max="4101"/>
    <col width="23.453125" customWidth="1" style="835" min="4102" max="4102"/>
    <col width="10.54296875" customWidth="1" style="835" min="4103" max="4103"/>
    <col width="11.54296875" customWidth="1" style="835" min="4104" max="4104"/>
    <col width="10.54296875" customWidth="1" style="835" min="4105" max="4120"/>
    <col width="9.453125" customWidth="1" style="835" min="4121" max="4352"/>
    <col width="13.54296875" customWidth="1" style="835" min="4353" max="4353"/>
    <col width="12.1796875" customWidth="1" style="835" min="4354" max="4354"/>
    <col width="17.453125" customWidth="1" style="835" min="4355" max="4355"/>
    <col width="18.54296875" customWidth="1" style="835" min="4356" max="4356"/>
    <col width="22.453125" customWidth="1" style="835" min="4357" max="4357"/>
    <col width="23.453125" customWidth="1" style="835" min="4358" max="4358"/>
    <col width="10.54296875" customWidth="1" style="835" min="4359" max="4359"/>
    <col width="11.54296875" customWidth="1" style="835" min="4360" max="4360"/>
    <col width="10.54296875" customWidth="1" style="835" min="4361" max="4376"/>
    <col width="9.453125" customWidth="1" style="835" min="4377" max="4608"/>
    <col width="13.54296875" customWidth="1" style="835" min="4609" max="4609"/>
    <col width="12.1796875" customWidth="1" style="835" min="4610" max="4610"/>
    <col width="17.453125" customWidth="1" style="835" min="4611" max="4611"/>
    <col width="18.54296875" customWidth="1" style="835" min="4612" max="4612"/>
    <col width="22.453125" customWidth="1" style="835" min="4613" max="4613"/>
    <col width="23.453125" customWidth="1" style="835" min="4614" max="4614"/>
    <col width="10.54296875" customWidth="1" style="835" min="4615" max="4615"/>
    <col width="11.54296875" customWidth="1" style="835" min="4616" max="4616"/>
    <col width="10.54296875" customWidth="1" style="835" min="4617" max="4632"/>
    <col width="9.453125" customWidth="1" style="835" min="4633" max="4864"/>
    <col width="13.54296875" customWidth="1" style="835" min="4865" max="4865"/>
    <col width="12.1796875" customWidth="1" style="835" min="4866" max="4866"/>
    <col width="17.453125" customWidth="1" style="835" min="4867" max="4867"/>
    <col width="18.54296875" customWidth="1" style="835" min="4868" max="4868"/>
    <col width="22.453125" customWidth="1" style="835" min="4869" max="4869"/>
    <col width="23.453125" customWidth="1" style="835" min="4870" max="4870"/>
    <col width="10.54296875" customWidth="1" style="835" min="4871" max="4871"/>
    <col width="11.54296875" customWidth="1" style="835" min="4872" max="4872"/>
    <col width="10.54296875" customWidth="1" style="835" min="4873" max="4888"/>
    <col width="9.453125" customWidth="1" style="835" min="4889" max="5120"/>
    <col width="13.54296875" customWidth="1" style="835" min="5121" max="5121"/>
    <col width="12.1796875" customWidth="1" style="835" min="5122" max="5122"/>
    <col width="17.453125" customWidth="1" style="835" min="5123" max="5123"/>
    <col width="18.54296875" customWidth="1" style="835" min="5124" max="5124"/>
    <col width="22.453125" customWidth="1" style="835" min="5125" max="5125"/>
    <col width="23.453125" customWidth="1" style="835" min="5126" max="5126"/>
    <col width="10.54296875" customWidth="1" style="835" min="5127" max="5127"/>
    <col width="11.54296875" customWidth="1" style="835" min="5128" max="5128"/>
    <col width="10.54296875" customWidth="1" style="835" min="5129" max="5144"/>
    <col width="9.453125" customWidth="1" style="835" min="5145" max="5376"/>
    <col width="13.54296875" customWidth="1" style="835" min="5377" max="5377"/>
    <col width="12.1796875" customWidth="1" style="835" min="5378" max="5378"/>
    <col width="17.453125" customWidth="1" style="835" min="5379" max="5379"/>
    <col width="18.54296875" customWidth="1" style="835" min="5380" max="5380"/>
    <col width="22.453125" customWidth="1" style="835" min="5381" max="5381"/>
    <col width="23.453125" customWidth="1" style="835" min="5382" max="5382"/>
    <col width="10.54296875" customWidth="1" style="835" min="5383" max="5383"/>
    <col width="11.54296875" customWidth="1" style="835" min="5384" max="5384"/>
    <col width="10.54296875" customWidth="1" style="835" min="5385" max="5400"/>
    <col width="9.453125" customWidth="1" style="835" min="5401" max="5632"/>
    <col width="13.54296875" customWidth="1" style="835" min="5633" max="5633"/>
    <col width="12.1796875" customWidth="1" style="835" min="5634" max="5634"/>
    <col width="17.453125" customWidth="1" style="835" min="5635" max="5635"/>
    <col width="18.54296875" customWidth="1" style="835" min="5636" max="5636"/>
    <col width="22.453125" customWidth="1" style="835" min="5637" max="5637"/>
    <col width="23.453125" customWidth="1" style="835" min="5638" max="5638"/>
    <col width="10.54296875" customWidth="1" style="835" min="5639" max="5639"/>
    <col width="11.54296875" customWidth="1" style="835" min="5640" max="5640"/>
    <col width="10.54296875" customWidth="1" style="835" min="5641" max="5656"/>
    <col width="9.453125" customWidth="1" style="835" min="5657" max="5888"/>
    <col width="13.54296875" customWidth="1" style="835" min="5889" max="5889"/>
    <col width="12.1796875" customWidth="1" style="835" min="5890" max="5890"/>
    <col width="17.453125" customWidth="1" style="835" min="5891" max="5891"/>
    <col width="18.54296875" customWidth="1" style="835" min="5892" max="5892"/>
    <col width="22.453125" customWidth="1" style="835" min="5893" max="5893"/>
    <col width="23.453125" customWidth="1" style="835" min="5894" max="5894"/>
    <col width="10.54296875" customWidth="1" style="835" min="5895" max="5895"/>
    <col width="11.54296875" customWidth="1" style="835" min="5896" max="5896"/>
    <col width="10.54296875" customWidth="1" style="835" min="5897" max="5912"/>
    <col width="9.453125" customWidth="1" style="835" min="5913" max="6144"/>
    <col width="13.54296875" customWidth="1" style="835" min="6145" max="6145"/>
    <col width="12.1796875" customWidth="1" style="835" min="6146" max="6146"/>
    <col width="17.453125" customWidth="1" style="835" min="6147" max="6147"/>
    <col width="18.54296875" customWidth="1" style="835" min="6148" max="6148"/>
    <col width="22.453125" customWidth="1" style="835" min="6149" max="6149"/>
    <col width="23.453125" customWidth="1" style="835" min="6150" max="6150"/>
    <col width="10.54296875" customWidth="1" style="835" min="6151" max="6151"/>
    <col width="11.54296875" customWidth="1" style="835" min="6152" max="6152"/>
    <col width="10.54296875" customWidth="1" style="835" min="6153" max="6168"/>
    <col width="9.453125" customWidth="1" style="835" min="6169" max="6400"/>
    <col width="13.54296875" customWidth="1" style="835" min="6401" max="6401"/>
    <col width="12.1796875" customWidth="1" style="835" min="6402" max="6402"/>
    <col width="17.453125" customWidth="1" style="835" min="6403" max="6403"/>
    <col width="18.54296875" customWidth="1" style="835" min="6404" max="6404"/>
    <col width="22.453125" customWidth="1" style="835" min="6405" max="6405"/>
    <col width="23.453125" customWidth="1" style="835" min="6406" max="6406"/>
    <col width="10.54296875" customWidth="1" style="835" min="6407" max="6407"/>
    <col width="11.54296875" customWidth="1" style="835" min="6408" max="6408"/>
    <col width="10.54296875" customWidth="1" style="835" min="6409" max="6424"/>
    <col width="9.453125" customWidth="1" style="835" min="6425" max="6656"/>
    <col width="13.54296875" customWidth="1" style="835" min="6657" max="6657"/>
    <col width="12.1796875" customWidth="1" style="835" min="6658" max="6658"/>
    <col width="17.453125" customWidth="1" style="835" min="6659" max="6659"/>
    <col width="18.54296875" customWidth="1" style="835" min="6660" max="6660"/>
    <col width="22.453125" customWidth="1" style="835" min="6661" max="6661"/>
    <col width="23.453125" customWidth="1" style="835" min="6662" max="6662"/>
    <col width="10.54296875" customWidth="1" style="835" min="6663" max="6663"/>
    <col width="11.54296875" customWidth="1" style="835" min="6664" max="6664"/>
    <col width="10.54296875" customWidth="1" style="835" min="6665" max="6680"/>
    <col width="9.453125" customWidth="1" style="835" min="6681" max="6912"/>
    <col width="13.54296875" customWidth="1" style="835" min="6913" max="6913"/>
    <col width="12.1796875" customWidth="1" style="835" min="6914" max="6914"/>
    <col width="17.453125" customWidth="1" style="835" min="6915" max="6915"/>
    <col width="18.54296875" customWidth="1" style="835" min="6916" max="6916"/>
    <col width="22.453125" customWidth="1" style="835" min="6917" max="6917"/>
    <col width="23.453125" customWidth="1" style="835" min="6918" max="6918"/>
    <col width="10.54296875" customWidth="1" style="835" min="6919" max="6919"/>
    <col width="11.54296875" customWidth="1" style="835" min="6920" max="6920"/>
    <col width="10.54296875" customWidth="1" style="835" min="6921" max="6936"/>
    <col width="9.453125" customWidth="1" style="835" min="6937" max="7168"/>
    <col width="13.54296875" customWidth="1" style="835" min="7169" max="7169"/>
    <col width="12.1796875" customWidth="1" style="835" min="7170" max="7170"/>
    <col width="17.453125" customWidth="1" style="835" min="7171" max="7171"/>
    <col width="18.54296875" customWidth="1" style="835" min="7172" max="7172"/>
    <col width="22.453125" customWidth="1" style="835" min="7173" max="7173"/>
    <col width="23.453125" customWidth="1" style="835" min="7174" max="7174"/>
    <col width="10.54296875" customWidth="1" style="835" min="7175" max="7175"/>
    <col width="11.54296875" customWidth="1" style="835" min="7176" max="7176"/>
    <col width="10.54296875" customWidth="1" style="835" min="7177" max="7192"/>
    <col width="9.453125" customWidth="1" style="835" min="7193" max="7424"/>
    <col width="13.54296875" customWidth="1" style="835" min="7425" max="7425"/>
    <col width="12.1796875" customWidth="1" style="835" min="7426" max="7426"/>
    <col width="17.453125" customWidth="1" style="835" min="7427" max="7427"/>
    <col width="18.54296875" customWidth="1" style="835" min="7428" max="7428"/>
    <col width="22.453125" customWidth="1" style="835" min="7429" max="7429"/>
    <col width="23.453125" customWidth="1" style="835" min="7430" max="7430"/>
    <col width="10.54296875" customWidth="1" style="835" min="7431" max="7431"/>
    <col width="11.54296875" customWidth="1" style="835" min="7432" max="7432"/>
    <col width="10.54296875" customWidth="1" style="835" min="7433" max="7448"/>
    <col width="9.453125" customWidth="1" style="835" min="7449" max="7680"/>
    <col width="13.54296875" customWidth="1" style="835" min="7681" max="7681"/>
    <col width="12.1796875" customWidth="1" style="835" min="7682" max="7682"/>
    <col width="17.453125" customWidth="1" style="835" min="7683" max="7683"/>
    <col width="18.54296875" customWidth="1" style="835" min="7684" max="7684"/>
    <col width="22.453125" customWidth="1" style="835" min="7685" max="7685"/>
    <col width="23.453125" customWidth="1" style="835" min="7686" max="7686"/>
    <col width="10.54296875" customWidth="1" style="835" min="7687" max="7687"/>
    <col width="11.54296875" customWidth="1" style="835" min="7688" max="7688"/>
    <col width="10.54296875" customWidth="1" style="835" min="7689" max="7704"/>
    <col width="9.453125" customWidth="1" style="835" min="7705" max="7936"/>
    <col width="13.54296875" customWidth="1" style="835" min="7937" max="7937"/>
    <col width="12.1796875" customWidth="1" style="835" min="7938" max="7938"/>
    <col width="17.453125" customWidth="1" style="835" min="7939" max="7939"/>
    <col width="18.54296875" customWidth="1" style="835" min="7940" max="7940"/>
    <col width="22.453125" customWidth="1" style="835" min="7941" max="7941"/>
    <col width="23.453125" customWidth="1" style="835" min="7942" max="7942"/>
    <col width="10.54296875" customWidth="1" style="835" min="7943" max="7943"/>
    <col width="11.54296875" customWidth="1" style="835" min="7944" max="7944"/>
    <col width="10.54296875" customWidth="1" style="835" min="7945" max="7960"/>
    <col width="9.453125" customWidth="1" style="835" min="7961" max="8192"/>
    <col width="13.54296875" customWidth="1" style="835" min="8193" max="8193"/>
    <col width="12.1796875" customWidth="1" style="835" min="8194" max="8194"/>
    <col width="17.453125" customWidth="1" style="835" min="8195" max="8195"/>
    <col width="18.54296875" customWidth="1" style="835" min="8196" max="8196"/>
    <col width="22.453125" customWidth="1" style="835" min="8197" max="8197"/>
    <col width="23.453125" customWidth="1" style="835" min="8198" max="8198"/>
    <col width="10.54296875" customWidth="1" style="835" min="8199" max="8199"/>
    <col width="11.54296875" customWidth="1" style="835" min="8200" max="8200"/>
    <col width="10.54296875" customWidth="1" style="835" min="8201" max="8216"/>
    <col width="9.453125" customWidth="1" style="835" min="8217" max="8448"/>
    <col width="13.54296875" customWidth="1" style="835" min="8449" max="8449"/>
    <col width="12.1796875" customWidth="1" style="835" min="8450" max="8450"/>
    <col width="17.453125" customWidth="1" style="835" min="8451" max="8451"/>
    <col width="18.54296875" customWidth="1" style="835" min="8452" max="8452"/>
    <col width="22.453125" customWidth="1" style="835" min="8453" max="8453"/>
    <col width="23.453125" customWidth="1" style="835" min="8454" max="8454"/>
    <col width="10.54296875" customWidth="1" style="835" min="8455" max="8455"/>
    <col width="11.54296875" customWidth="1" style="835" min="8456" max="8456"/>
    <col width="10.54296875" customWidth="1" style="835" min="8457" max="8472"/>
    <col width="9.453125" customWidth="1" style="835" min="8473" max="8704"/>
    <col width="13.54296875" customWidth="1" style="835" min="8705" max="8705"/>
    <col width="12.1796875" customWidth="1" style="835" min="8706" max="8706"/>
    <col width="17.453125" customWidth="1" style="835" min="8707" max="8707"/>
    <col width="18.54296875" customWidth="1" style="835" min="8708" max="8708"/>
    <col width="22.453125" customWidth="1" style="835" min="8709" max="8709"/>
    <col width="23.453125" customWidth="1" style="835" min="8710" max="8710"/>
    <col width="10.54296875" customWidth="1" style="835" min="8711" max="8711"/>
    <col width="11.54296875" customWidth="1" style="835" min="8712" max="8712"/>
    <col width="10.54296875" customWidth="1" style="835" min="8713" max="8728"/>
    <col width="9.453125" customWidth="1" style="835" min="8729" max="8960"/>
    <col width="13.54296875" customWidth="1" style="835" min="8961" max="8961"/>
    <col width="12.1796875" customWidth="1" style="835" min="8962" max="8962"/>
    <col width="17.453125" customWidth="1" style="835" min="8963" max="8963"/>
    <col width="18.54296875" customWidth="1" style="835" min="8964" max="8964"/>
    <col width="22.453125" customWidth="1" style="835" min="8965" max="8965"/>
    <col width="23.453125" customWidth="1" style="835" min="8966" max="8966"/>
    <col width="10.54296875" customWidth="1" style="835" min="8967" max="8967"/>
    <col width="11.54296875" customWidth="1" style="835" min="8968" max="8968"/>
    <col width="10.54296875" customWidth="1" style="835" min="8969" max="8984"/>
    <col width="9.453125" customWidth="1" style="835" min="8985" max="9216"/>
    <col width="13.54296875" customWidth="1" style="835" min="9217" max="9217"/>
    <col width="12.1796875" customWidth="1" style="835" min="9218" max="9218"/>
    <col width="17.453125" customWidth="1" style="835" min="9219" max="9219"/>
    <col width="18.54296875" customWidth="1" style="835" min="9220" max="9220"/>
    <col width="22.453125" customWidth="1" style="835" min="9221" max="9221"/>
    <col width="23.453125" customWidth="1" style="835" min="9222" max="9222"/>
    <col width="10.54296875" customWidth="1" style="835" min="9223" max="9223"/>
    <col width="11.54296875" customWidth="1" style="835" min="9224" max="9224"/>
    <col width="10.54296875" customWidth="1" style="835" min="9225" max="9240"/>
    <col width="9.453125" customWidth="1" style="835" min="9241" max="9472"/>
    <col width="13.54296875" customWidth="1" style="835" min="9473" max="9473"/>
    <col width="12.1796875" customWidth="1" style="835" min="9474" max="9474"/>
    <col width="17.453125" customWidth="1" style="835" min="9475" max="9475"/>
    <col width="18.54296875" customWidth="1" style="835" min="9476" max="9476"/>
    <col width="22.453125" customWidth="1" style="835" min="9477" max="9477"/>
    <col width="23.453125" customWidth="1" style="835" min="9478" max="9478"/>
    <col width="10.54296875" customWidth="1" style="835" min="9479" max="9479"/>
    <col width="11.54296875" customWidth="1" style="835" min="9480" max="9480"/>
    <col width="10.54296875" customWidth="1" style="835" min="9481" max="9496"/>
    <col width="9.453125" customWidth="1" style="835" min="9497" max="9728"/>
    <col width="13.54296875" customWidth="1" style="835" min="9729" max="9729"/>
    <col width="12.1796875" customWidth="1" style="835" min="9730" max="9730"/>
    <col width="17.453125" customWidth="1" style="835" min="9731" max="9731"/>
    <col width="18.54296875" customWidth="1" style="835" min="9732" max="9732"/>
    <col width="22.453125" customWidth="1" style="835" min="9733" max="9733"/>
    <col width="23.453125" customWidth="1" style="835" min="9734" max="9734"/>
    <col width="10.54296875" customWidth="1" style="835" min="9735" max="9735"/>
    <col width="11.54296875" customWidth="1" style="835" min="9736" max="9736"/>
    <col width="10.54296875" customWidth="1" style="835" min="9737" max="9752"/>
    <col width="9.453125" customWidth="1" style="835" min="9753" max="9984"/>
    <col width="13.54296875" customWidth="1" style="835" min="9985" max="9985"/>
    <col width="12.1796875" customWidth="1" style="835" min="9986" max="9986"/>
    <col width="17.453125" customWidth="1" style="835" min="9987" max="9987"/>
    <col width="18.54296875" customWidth="1" style="835" min="9988" max="9988"/>
    <col width="22.453125" customWidth="1" style="835" min="9989" max="9989"/>
    <col width="23.453125" customWidth="1" style="835" min="9990" max="9990"/>
    <col width="10.54296875" customWidth="1" style="835" min="9991" max="9991"/>
    <col width="11.54296875" customWidth="1" style="835" min="9992" max="9992"/>
    <col width="10.54296875" customWidth="1" style="835" min="9993" max="10008"/>
    <col width="9.453125" customWidth="1" style="835" min="10009" max="10240"/>
    <col width="13.54296875" customWidth="1" style="835" min="10241" max="10241"/>
    <col width="12.1796875" customWidth="1" style="835" min="10242" max="10242"/>
    <col width="17.453125" customWidth="1" style="835" min="10243" max="10243"/>
    <col width="18.54296875" customWidth="1" style="835" min="10244" max="10244"/>
    <col width="22.453125" customWidth="1" style="835" min="10245" max="10245"/>
    <col width="23.453125" customWidth="1" style="835" min="10246" max="10246"/>
    <col width="10.54296875" customWidth="1" style="835" min="10247" max="10247"/>
    <col width="11.54296875" customWidth="1" style="835" min="10248" max="10248"/>
    <col width="10.54296875" customWidth="1" style="835" min="10249" max="10264"/>
    <col width="9.453125" customWidth="1" style="835" min="10265" max="10496"/>
    <col width="13.54296875" customWidth="1" style="835" min="10497" max="10497"/>
    <col width="12.1796875" customWidth="1" style="835" min="10498" max="10498"/>
    <col width="17.453125" customWidth="1" style="835" min="10499" max="10499"/>
    <col width="18.54296875" customWidth="1" style="835" min="10500" max="10500"/>
    <col width="22.453125" customWidth="1" style="835" min="10501" max="10501"/>
    <col width="23.453125" customWidth="1" style="835" min="10502" max="10502"/>
    <col width="10.54296875" customWidth="1" style="835" min="10503" max="10503"/>
    <col width="11.54296875" customWidth="1" style="835" min="10504" max="10504"/>
    <col width="10.54296875" customWidth="1" style="835" min="10505" max="10520"/>
    <col width="9.453125" customWidth="1" style="835" min="10521" max="10752"/>
    <col width="13.54296875" customWidth="1" style="835" min="10753" max="10753"/>
    <col width="12.1796875" customWidth="1" style="835" min="10754" max="10754"/>
    <col width="17.453125" customWidth="1" style="835" min="10755" max="10755"/>
    <col width="18.54296875" customWidth="1" style="835" min="10756" max="10756"/>
    <col width="22.453125" customWidth="1" style="835" min="10757" max="10757"/>
    <col width="23.453125" customWidth="1" style="835" min="10758" max="10758"/>
    <col width="10.54296875" customWidth="1" style="835" min="10759" max="10759"/>
    <col width="11.54296875" customWidth="1" style="835" min="10760" max="10760"/>
    <col width="10.54296875" customWidth="1" style="835" min="10761" max="10776"/>
    <col width="9.453125" customWidth="1" style="835" min="10777" max="11008"/>
    <col width="13.54296875" customWidth="1" style="835" min="11009" max="11009"/>
    <col width="12.1796875" customWidth="1" style="835" min="11010" max="11010"/>
    <col width="17.453125" customWidth="1" style="835" min="11011" max="11011"/>
    <col width="18.54296875" customWidth="1" style="835" min="11012" max="11012"/>
    <col width="22.453125" customWidth="1" style="835" min="11013" max="11013"/>
    <col width="23.453125" customWidth="1" style="835" min="11014" max="11014"/>
    <col width="10.54296875" customWidth="1" style="835" min="11015" max="11015"/>
    <col width="11.54296875" customWidth="1" style="835" min="11016" max="11016"/>
    <col width="10.54296875" customWidth="1" style="835" min="11017" max="11032"/>
    <col width="9.453125" customWidth="1" style="835" min="11033" max="11264"/>
    <col width="13.54296875" customWidth="1" style="835" min="11265" max="11265"/>
    <col width="12.1796875" customWidth="1" style="835" min="11266" max="11266"/>
    <col width="17.453125" customWidth="1" style="835" min="11267" max="11267"/>
    <col width="18.54296875" customWidth="1" style="835" min="11268" max="11268"/>
    <col width="22.453125" customWidth="1" style="835" min="11269" max="11269"/>
    <col width="23.453125" customWidth="1" style="835" min="11270" max="11270"/>
    <col width="10.54296875" customWidth="1" style="835" min="11271" max="11271"/>
    <col width="11.54296875" customWidth="1" style="835" min="11272" max="11272"/>
    <col width="10.54296875" customWidth="1" style="835" min="11273" max="11288"/>
    <col width="9.453125" customWidth="1" style="835" min="11289" max="11520"/>
    <col width="13.54296875" customWidth="1" style="835" min="11521" max="11521"/>
    <col width="12.1796875" customWidth="1" style="835" min="11522" max="11522"/>
    <col width="17.453125" customWidth="1" style="835" min="11523" max="11523"/>
    <col width="18.54296875" customWidth="1" style="835" min="11524" max="11524"/>
    <col width="22.453125" customWidth="1" style="835" min="11525" max="11525"/>
    <col width="23.453125" customWidth="1" style="835" min="11526" max="11526"/>
    <col width="10.54296875" customWidth="1" style="835" min="11527" max="11527"/>
    <col width="11.54296875" customWidth="1" style="835" min="11528" max="11528"/>
    <col width="10.54296875" customWidth="1" style="835" min="11529" max="11544"/>
    <col width="9.453125" customWidth="1" style="835" min="11545" max="11776"/>
    <col width="13.54296875" customWidth="1" style="835" min="11777" max="11777"/>
    <col width="12.1796875" customWidth="1" style="835" min="11778" max="11778"/>
    <col width="17.453125" customWidth="1" style="835" min="11779" max="11779"/>
    <col width="18.54296875" customWidth="1" style="835" min="11780" max="11780"/>
    <col width="22.453125" customWidth="1" style="835" min="11781" max="11781"/>
    <col width="23.453125" customWidth="1" style="835" min="11782" max="11782"/>
    <col width="10.54296875" customWidth="1" style="835" min="11783" max="11783"/>
    <col width="11.54296875" customWidth="1" style="835" min="11784" max="11784"/>
    <col width="10.54296875" customWidth="1" style="835" min="11785" max="11800"/>
    <col width="9.453125" customWidth="1" style="835" min="11801" max="12032"/>
    <col width="13.54296875" customWidth="1" style="835" min="12033" max="12033"/>
    <col width="12.1796875" customWidth="1" style="835" min="12034" max="12034"/>
    <col width="17.453125" customWidth="1" style="835" min="12035" max="12035"/>
    <col width="18.54296875" customWidth="1" style="835" min="12036" max="12036"/>
    <col width="22.453125" customWidth="1" style="835" min="12037" max="12037"/>
    <col width="23.453125" customWidth="1" style="835" min="12038" max="12038"/>
    <col width="10.54296875" customWidth="1" style="835" min="12039" max="12039"/>
    <col width="11.54296875" customWidth="1" style="835" min="12040" max="12040"/>
    <col width="10.54296875" customWidth="1" style="835" min="12041" max="12056"/>
    <col width="9.453125" customWidth="1" style="835" min="12057" max="12288"/>
    <col width="13.54296875" customWidth="1" style="835" min="12289" max="12289"/>
    <col width="12.1796875" customWidth="1" style="835" min="12290" max="12290"/>
    <col width="17.453125" customWidth="1" style="835" min="12291" max="12291"/>
    <col width="18.54296875" customWidth="1" style="835" min="12292" max="12292"/>
    <col width="22.453125" customWidth="1" style="835" min="12293" max="12293"/>
    <col width="23.453125" customWidth="1" style="835" min="12294" max="12294"/>
    <col width="10.54296875" customWidth="1" style="835" min="12295" max="12295"/>
    <col width="11.54296875" customWidth="1" style="835" min="12296" max="12296"/>
    <col width="10.54296875" customWidth="1" style="835" min="12297" max="12312"/>
    <col width="9.453125" customWidth="1" style="835" min="12313" max="12544"/>
    <col width="13.54296875" customWidth="1" style="835" min="12545" max="12545"/>
    <col width="12.1796875" customWidth="1" style="835" min="12546" max="12546"/>
    <col width="17.453125" customWidth="1" style="835" min="12547" max="12547"/>
    <col width="18.54296875" customWidth="1" style="835" min="12548" max="12548"/>
    <col width="22.453125" customWidth="1" style="835" min="12549" max="12549"/>
    <col width="23.453125" customWidth="1" style="835" min="12550" max="12550"/>
    <col width="10.54296875" customWidth="1" style="835" min="12551" max="12551"/>
    <col width="11.54296875" customWidth="1" style="835" min="12552" max="12552"/>
    <col width="10.54296875" customWidth="1" style="835" min="12553" max="12568"/>
    <col width="9.453125" customWidth="1" style="835" min="12569" max="12800"/>
    <col width="13.54296875" customWidth="1" style="835" min="12801" max="12801"/>
    <col width="12.1796875" customWidth="1" style="835" min="12802" max="12802"/>
    <col width="17.453125" customWidth="1" style="835" min="12803" max="12803"/>
    <col width="18.54296875" customWidth="1" style="835" min="12804" max="12804"/>
    <col width="22.453125" customWidth="1" style="835" min="12805" max="12805"/>
    <col width="23.453125" customWidth="1" style="835" min="12806" max="12806"/>
    <col width="10.54296875" customWidth="1" style="835" min="12807" max="12807"/>
    <col width="11.54296875" customWidth="1" style="835" min="12808" max="12808"/>
    <col width="10.54296875" customWidth="1" style="835" min="12809" max="12824"/>
    <col width="9.453125" customWidth="1" style="835" min="12825" max="13056"/>
    <col width="13.54296875" customWidth="1" style="835" min="13057" max="13057"/>
    <col width="12.1796875" customWidth="1" style="835" min="13058" max="13058"/>
    <col width="17.453125" customWidth="1" style="835" min="13059" max="13059"/>
    <col width="18.54296875" customWidth="1" style="835" min="13060" max="13060"/>
    <col width="22.453125" customWidth="1" style="835" min="13061" max="13061"/>
    <col width="23.453125" customWidth="1" style="835" min="13062" max="13062"/>
    <col width="10.54296875" customWidth="1" style="835" min="13063" max="13063"/>
    <col width="11.54296875" customWidth="1" style="835" min="13064" max="13064"/>
    <col width="10.54296875" customWidth="1" style="835" min="13065" max="13080"/>
    <col width="9.453125" customWidth="1" style="835" min="13081" max="13312"/>
    <col width="13.54296875" customWidth="1" style="835" min="13313" max="13313"/>
    <col width="12.1796875" customWidth="1" style="835" min="13314" max="13314"/>
    <col width="17.453125" customWidth="1" style="835" min="13315" max="13315"/>
    <col width="18.54296875" customWidth="1" style="835" min="13316" max="13316"/>
    <col width="22.453125" customWidth="1" style="835" min="13317" max="13317"/>
    <col width="23.453125" customWidth="1" style="835" min="13318" max="13318"/>
    <col width="10.54296875" customWidth="1" style="835" min="13319" max="13319"/>
    <col width="11.54296875" customWidth="1" style="835" min="13320" max="13320"/>
    <col width="10.54296875" customWidth="1" style="835" min="13321" max="13336"/>
    <col width="9.453125" customWidth="1" style="835" min="13337" max="13568"/>
    <col width="13.54296875" customWidth="1" style="835" min="13569" max="13569"/>
    <col width="12.1796875" customWidth="1" style="835" min="13570" max="13570"/>
    <col width="17.453125" customWidth="1" style="835" min="13571" max="13571"/>
    <col width="18.54296875" customWidth="1" style="835" min="13572" max="13572"/>
    <col width="22.453125" customWidth="1" style="835" min="13573" max="13573"/>
    <col width="23.453125" customWidth="1" style="835" min="13574" max="13574"/>
    <col width="10.54296875" customWidth="1" style="835" min="13575" max="13575"/>
    <col width="11.54296875" customWidth="1" style="835" min="13576" max="13576"/>
    <col width="10.54296875" customWidth="1" style="835" min="13577" max="13592"/>
    <col width="9.453125" customWidth="1" style="835" min="13593" max="13824"/>
    <col width="13.54296875" customWidth="1" style="835" min="13825" max="13825"/>
    <col width="12.1796875" customWidth="1" style="835" min="13826" max="13826"/>
    <col width="17.453125" customWidth="1" style="835" min="13827" max="13827"/>
    <col width="18.54296875" customWidth="1" style="835" min="13828" max="13828"/>
    <col width="22.453125" customWidth="1" style="835" min="13829" max="13829"/>
    <col width="23.453125" customWidth="1" style="835" min="13830" max="13830"/>
    <col width="10.54296875" customWidth="1" style="835" min="13831" max="13831"/>
    <col width="11.54296875" customWidth="1" style="835" min="13832" max="13832"/>
    <col width="10.54296875" customWidth="1" style="835" min="13833" max="13848"/>
    <col width="9.453125" customWidth="1" style="835" min="13849" max="14080"/>
    <col width="13.54296875" customWidth="1" style="835" min="14081" max="14081"/>
    <col width="12.1796875" customWidth="1" style="835" min="14082" max="14082"/>
    <col width="17.453125" customWidth="1" style="835" min="14083" max="14083"/>
    <col width="18.54296875" customWidth="1" style="835" min="14084" max="14084"/>
    <col width="22.453125" customWidth="1" style="835" min="14085" max="14085"/>
    <col width="23.453125" customWidth="1" style="835" min="14086" max="14086"/>
    <col width="10.54296875" customWidth="1" style="835" min="14087" max="14087"/>
    <col width="11.54296875" customWidth="1" style="835" min="14088" max="14088"/>
    <col width="10.54296875" customWidth="1" style="835" min="14089" max="14104"/>
    <col width="9.453125" customWidth="1" style="835" min="14105" max="14336"/>
    <col width="13.54296875" customWidth="1" style="835" min="14337" max="14337"/>
    <col width="12.1796875" customWidth="1" style="835" min="14338" max="14338"/>
    <col width="17.453125" customWidth="1" style="835" min="14339" max="14339"/>
    <col width="18.54296875" customWidth="1" style="835" min="14340" max="14340"/>
    <col width="22.453125" customWidth="1" style="835" min="14341" max="14341"/>
    <col width="23.453125" customWidth="1" style="835" min="14342" max="14342"/>
    <col width="10.54296875" customWidth="1" style="835" min="14343" max="14343"/>
    <col width="11.54296875" customWidth="1" style="835" min="14344" max="14344"/>
    <col width="10.54296875" customWidth="1" style="835" min="14345" max="14360"/>
    <col width="9.453125" customWidth="1" style="835" min="14361" max="14592"/>
    <col width="13.54296875" customWidth="1" style="835" min="14593" max="14593"/>
    <col width="12.1796875" customWidth="1" style="835" min="14594" max="14594"/>
    <col width="17.453125" customWidth="1" style="835" min="14595" max="14595"/>
    <col width="18.54296875" customWidth="1" style="835" min="14596" max="14596"/>
    <col width="22.453125" customWidth="1" style="835" min="14597" max="14597"/>
    <col width="23.453125" customWidth="1" style="835" min="14598" max="14598"/>
    <col width="10.54296875" customWidth="1" style="835" min="14599" max="14599"/>
    <col width="11.54296875" customWidth="1" style="835" min="14600" max="14600"/>
    <col width="10.54296875" customWidth="1" style="835" min="14601" max="14616"/>
    <col width="9.453125" customWidth="1" style="835" min="14617" max="14848"/>
    <col width="13.54296875" customWidth="1" style="835" min="14849" max="14849"/>
    <col width="12.1796875" customWidth="1" style="835" min="14850" max="14850"/>
    <col width="17.453125" customWidth="1" style="835" min="14851" max="14851"/>
    <col width="18.54296875" customWidth="1" style="835" min="14852" max="14852"/>
    <col width="22.453125" customWidth="1" style="835" min="14853" max="14853"/>
    <col width="23.453125" customWidth="1" style="835" min="14854" max="14854"/>
    <col width="10.54296875" customWidth="1" style="835" min="14855" max="14855"/>
    <col width="11.54296875" customWidth="1" style="835" min="14856" max="14856"/>
    <col width="10.54296875" customWidth="1" style="835" min="14857" max="14872"/>
    <col width="9.453125" customWidth="1" style="835" min="14873" max="15104"/>
    <col width="13.54296875" customWidth="1" style="835" min="15105" max="15105"/>
    <col width="12.1796875" customWidth="1" style="835" min="15106" max="15106"/>
    <col width="17.453125" customWidth="1" style="835" min="15107" max="15107"/>
    <col width="18.54296875" customWidth="1" style="835" min="15108" max="15108"/>
    <col width="22.453125" customWidth="1" style="835" min="15109" max="15109"/>
    <col width="23.453125" customWidth="1" style="835" min="15110" max="15110"/>
    <col width="10.54296875" customWidth="1" style="835" min="15111" max="15111"/>
    <col width="11.54296875" customWidth="1" style="835" min="15112" max="15112"/>
    <col width="10.54296875" customWidth="1" style="835" min="15113" max="15128"/>
    <col width="9.453125" customWidth="1" style="835" min="15129" max="15360"/>
    <col width="13.54296875" customWidth="1" style="835" min="15361" max="15361"/>
    <col width="12.1796875" customWidth="1" style="835" min="15362" max="15362"/>
    <col width="17.453125" customWidth="1" style="835" min="15363" max="15363"/>
    <col width="18.54296875" customWidth="1" style="835" min="15364" max="15364"/>
    <col width="22.453125" customWidth="1" style="835" min="15365" max="15365"/>
    <col width="23.453125" customWidth="1" style="835" min="15366" max="15366"/>
    <col width="10.54296875" customWidth="1" style="835" min="15367" max="15367"/>
    <col width="11.54296875" customWidth="1" style="835" min="15368" max="15368"/>
    <col width="10.54296875" customWidth="1" style="835" min="15369" max="15384"/>
    <col width="9.453125" customWidth="1" style="835" min="15385" max="15616"/>
    <col width="13.54296875" customWidth="1" style="835" min="15617" max="15617"/>
    <col width="12.1796875" customWidth="1" style="835" min="15618" max="15618"/>
    <col width="17.453125" customWidth="1" style="835" min="15619" max="15619"/>
    <col width="18.54296875" customWidth="1" style="835" min="15620" max="15620"/>
    <col width="22.453125" customWidth="1" style="835" min="15621" max="15621"/>
    <col width="23.453125" customWidth="1" style="835" min="15622" max="15622"/>
    <col width="10.54296875" customWidth="1" style="835" min="15623" max="15623"/>
    <col width="11.54296875" customWidth="1" style="835" min="15624" max="15624"/>
    <col width="10.54296875" customWidth="1" style="835" min="15625" max="15640"/>
    <col width="9.453125" customWidth="1" style="835" min="15641" max="15872"/>
    <col width="13.54296875" customWidth="1" style="835" min="15873" max="15873"/>
    <col width="12.1796875" customWidth="1" style="835" min="15874" max="15874"/>
    <col width="17.453125" customWidth="1" style="835" min="15875" max="15875"/>
    <col width="18.54296875" customWidth="1" style="835" min="15876" max="15876"/>
    <col width="22.453125" customWidth="1" style="835" min="15877" max="15877"/>
    <col width="23.453125" customWidth="1" style="835" min="15878" max="15878"/>
    <col width="10.54296875" customWidth="1" style="835" min="15879" max="15879"/>
    <col width="11.54296875" customWidth="1" style="835" min="15880" max="15880"/>
    <col width="10.54296875" customWidth="1" style="835" min="15881" max="15896"/>
    <col width="9.453125" customWidth="1" style="835" min="15897" max="16128"/>
    <col width="13.54296875" customWidth="1" style="835" min="16129" max="16129"/>
    <col width="12.1796875" customWidth="1" style="835" min="16130" max="16130"/>
    <col width="17.453125" customWidth="1" style="835" min="16131" max="16131"/>
    <col width="18.54296875" customWidth="1" style="835" min="16132" max="16132"/>
    <col width="22.453125" customWidth="1" style="835" min="16133" max="16133"/>
    <col width="23.453125" customWidth="1" style="835" min="16134" max="16134"/>
    <col width="10.54296875" customWidth="1" style="835" min="16135" max="16135"/>
    <col width="11.54296875" customWidth="1" style="835" min="16136" max="16136"/>
    <col width="10.54296875" customWidth="1" style="835" min="16137" max="16152"/>
    <col width="9.453125" customWidth="1" style="835" min="16153" max="16384"/>
  </cols>
  <sheetData>
    <row r="2">
      <c r="B2" s="407" t="inlineStr">
        <is>
          <t>Workforce jobs</t>
        </is>
      </c>
      <c r="C2" s="407" t="inlineStr">
        <is>
          <t>Employee jobs</t>
        </is>
      </c>
      <c r="D2" s="407" t="inlineStr">
        <is>
          <t>Self-employment jobs</t>
        </is>
      </c>
      <c r="E2" s="407" t="inlineStr">
        <is>
          <t>HM Forces</t>
        </is>
      </c>
      <c r="F2" s="407" t="inlineStr">
        <is>
          <t>Government- supported trainees</t>
        </is>
      </c>
    </row>
    <row r="3">
      <c r="A3" s="407" t="inlineStr">
        <is>
          <t>Current</t>
        </is>
      </c>
      <c r="B3" s="409">
        <f t="array" ref="B3">INDEX(B$16:B$1048576,COUNTA(B$16:B$1048576))</f>
        <v/>
      </c>
      <c r="C3" s="409">
        <f t="array" ref="C3">INDEX(C$16:C$1048576,COUNTA(C$16:C$1048576))</f>
        <v/>
      </c>
      <c r="D3" s="409">
        <f t="array" ref="D3">INDEX(D$16:D$1048576,COUNTA(D$16:D$1048576))</f>
        <v/>
      </c>
      <c r="E3" s="409">
        <f t="array" ref="E3">INDEX(E$16:E$1048576,COUNTA(E$16:E$1048576))</f>
        <v/>
      </c>
      <c r="F3" s="409">
        <f t="array" ref="F3">INDEX(F$16:F$1048576,COUNTA(F$16:F$1048576))</f>
        <v/>
      </c>
    </row>
    <row r="4">
      <c r="A4" s="407" t="inlineStr">
        <is>
          <t>Quarterly change</t>
        </is>
      </c>
      <c r="B4" s="409">
        <f t="array" ref="B4">INDEX(B$16:B$1048576,COUNTA(B$16:B$1048576))-INDEX(B$16:B$1048576,COUNTA(B$16:B$1048576)-1)</f>
        <v/>
      </c>
      <c r="C4" s="409">
        <f t="array" ref="C4">INDEX(C$16:C$1048576,COUNTA(C$16:C$1048576))-INDEX(C$16:C$1048576,COUNTA(C$16:C$1048576)-1)</f>
        <v/>
      </c>
      <c r="D4" s="409">
        <f t="array" ref="D4">INDEX(D$16:D$1048576,COUNTA(D$16:D$1048576))-INDEX(D$16:D$1048576,COUNTA(D$16:D$1048576)-1)</f>
        <v/>
      </c>
      <c r="E4" s="409">
        <f t="array" ref="E4">INDEX(E$16:E$1048576,COUNTA(E$16:E$1048576))-INDEX(E$16:E$1048576,COUNTA(E$16:E$1048576)-1)</f>
        <v/>
      </c>
      <c r="F4" s="409">
        <f t="array" ref="F4">INDEX(F$16:F$1048576,COUNTA(F$16:F$1048576))-INDEX(F$16:F$1048576,COUNTA(F$16:F$1048576)-1)</f>
        <v/>
      </c>
    </row>
    <row r="5">
      <c r="A5" s="407" t="inlineStr">
        <is>
          <t>Max</t>
        </is>
      </c>
      <c r="B5" s="409">
        <f>MAX(B$16:B$1048576)</f>
        <v/>
      </c>
      <c r="C5" s="409">
        <f>MAX(C$16:C$1048576)</f>
        <v/>
      </c>
      <c r="D5" s="409">
        <f>MAX(D$16:D$1048576)</f>
        <v/>
      </c>
      <c r="E5" s="409">
        <f>MAX(E$16:E$1048576)</f>
        <v/>
      </c>
      <c r="F5" s="409">
        <f>MAX(F$16:F$1048576)</f>
        <v/>
      </c>
    </row>
    <row r="6" ht="26" customHeight="1" s="828">
      <c r="A6" s="408" t="inlineStr">
        <is>
          <t>Jobs created since new gov</t>
        </is>
      </c>
      <c r="B6" s="409">
        <f t="array" ref="B6">INDEX(B$16:B$1048576,COUNTA(B$16:B$1048576))-B$276</f>
        <v/>
      </c>
      <c r="C6" s="409">
        <f t="array" ref="C6">INDEX(C$16:C$1048576,COUNTA(C$16:C$1048576))-C$276</f>
        <v/>
      </c>
      <c r="D6" s="409">
        <f t="array" ref="D6">INDEX(D$16:D$1048576,COUNTA(D$16:D$1048576))-D$276</f>
        <v/>
      </c>
      <c r="E6" s="409">
        <f t="array" ref="E6">INDEX(E$16:E$1048576,COUNTA(E$16:E$1048576))-E$276</f>
        <v/>
      </c>
      <c r="F6" s="409">
        <f t="array" ref="F6">INDEX(F$16:F$1048576,COUNTA(F$16:F$1048576))-F$276</f>
        <v/>
      </c>
    </row>
    <row r="8" ht="21.65" customFormat="1" customHeight="1" s="252">
      <c r="A8" s="251" t="inlineStr">
        <is>
          <t>Table 5:  Workforce jobs (seasonally adjusted)1</t>
        </is>
      </c>
      <c r="B8" s="516" t="n"/>
      <c r="C8" s="516" t="n"/>
      <c r="D8" s="512" t="n"/>
      <c r="E8" s="512" t="n"/>
    </row>
    <row r="9" ht="21.65" customFormat="1" customHeight="1" s="252">
      <c r="A9" s="279" t="inlineStr">
        <is>
          <t>Date of publication:</t>
        </is>
      </c>
      <c r="C9" s="969" t="n">
        <v>45916</v>
      </c>
      <c r="D9" s="253" t="n"/>
      <c r="E9" s="280" t="inlineStr">
        <is>
          <t>Date of next publication:</t>
        </is>
      </c>
      <c r="F9" s="970" t="n">
        <v>46007</v>
      </c>
      <c r="G9" s="971" t="n"/>
      <c r="H9" s="253" t="n"/>
    </row>
    <row r="10" ht="21.65" customFormat="1" customHeight="1" s="252">
      <c r="A10" s="514" t="inlineStr">
        <is>
          <t xml:space="preserve">Inquiries: Email: </t>
        </is>
      </c>
      <c r="C10" s="282" t="inlineStr">
        <is>
          <t>workforce.jobs@ons.gov.uk</t>
        </is>
      </c>
      <c r="D10" s="281" t="n"/>
      <c r="E10" s="280" t="inlineStr">
        <is>
          <t>Telephone:</t>
        </is>
      </c>
      <c r="F10" s="280" t="inlineStr">
        <is>
          <t>01633 455400</t>
        </is>
      </c>
      <c r="G10" s="972" t="n"/>
      <c r="J10" s="251" t="n"/>
    </row>
    <row r="11" ht="21.65" customFormat="1" customHeight="1" s="252">
      <c r="A11" s="251" t="n"/>
      <c r="B11" s="516" t="n"/>
      <c r="C11" s="516" t="n"/>
      <c r="D11" s="516" t="n"/>
      <c r="E11" s="516" t="n"/>
      <c r="F11" s="513" t="inlineStr">
        <is>
          <t>Sources: Employer surveys, Labour Force Survey and administrative sources</t>
        </is>
      </c>
    </row>
    <row r="12" ht="30" customHeight="1" s="828" thickBot="1">
      <c r="A12" s="832" t="inlineStr">
        <is>
          <t>United Kingdom (thousands) seasonally adjusted</t>
        </is>
      </c>
      <c r="B12" s="956" t="n"/>
      <c r="C12" s="956" t="n"/>
      <c r="D12" s="956" t="n"/>
      <c r="E12" s="956" t="n"/>
      <c r="F12" s="956" t="n"/>
    </row>
    <row r="13" ht="42.65" customFormat="1" customHeight="1" s="259">
      <c r="A13" s="833" t="n"/>
      <c r="B13" s="258" t="inlineStr">
        <is>
          <t>Workforce jobs1</t>
        </is>
      </c>
      <c r="C13" s="258" t="inlineStr">
        <is>
          <t>Employee jobs1</t>
        </is>
      </c>
      <c r="D13" s="258" t="inlineStr">
        <is>
          <t>Self-employment jobs2</t>
        </is>
      </c>
      <c r="E13" s="258" t="inlineStr">
        <is>
          <t>HM Forces</t>
        </is>
      </c>
      <c r="F13" s="258" t="inlineStr">
        <is>
          <t>Government- supported trainees2 3</t>
        </is>
      </c>
      <c r="I13" s="973" t="n"/>
    </row>
    <row r="14" ht="15" customHeight="1" s="828">
      <c r="A14" s="221" t="n"/>
      <c r="B14" s="221" t="n">
        <v>1</v>
      </c>
      <c r="C14" s="221" t="n">
        <v>2</v>
      </c>
      <c r="D14" s="221" t="n">
        <v>3</v>
      </c>
      <c r="E14" s="221" t="n">
        <v>4</v>
      </c>
      <c r="F14" s="221" t="n">
        <v>5</v>
      </c>
    </row>
    <row r="15" ht="15" customHeight="1" s="828">
      <c r="A15" s="517" t="n"/>
      <c r="B15" s="515" t="inlineStr">
        <is>
          <t>DYDC</t>
        </is>
      </c>
      <c r="C15" s="515" t="inlineStr">
        <is>
          <t>BCAJ</t>
        </is>
      </c>
      <c r="D15" s="515" t="inlineStr">
        <is>
          <t>DYZN</t>
        </is>
      </c>
      <c r="E15" s="515" t="inlineStr">
        <is>
          <t>LOJX</t>
        </is>
      </c>
      <c r="F15" s="515" t="inlineStr">
        <is>
          <t>LOJU</t>
        </is>
      </c>
    </row>
    <row r="16" ht="15" customHeight="1" s="828">
      <c r="A16" s="974" t="inlineStr">
        <is>
          <t>Jun 59</t>
        </is>
      </c>
      <c r="B16" s="699" t="n">
        <v>25555</v>
      </c>
      <c r="C16" s="699" t="n">
        <v>23125</v>
      </c>
      <c r="D16" s="699" t="n">
        <v>1835</v>
      </c>
      <c r="E16" s="699" t="n">
        <v>595</v>
      </c>
      <c r="F16" s="699" t="n">
        <v>0</v>
      </c>
      <c r="G16" s="260" t="n"/>
    </row>
    <row r="17" ht="15" customHeight="1" s="828">
      <c r="A17" s="974" t="inlineStr">
        <is>
          <t>Sep 59</t>
        </is>
      </c>
      <c r="B17" s="699" t="n">
        <v>25660</v>
      </c>
      <c r="C17" s="699" t="n">
        <v>23248</v>
      </c>
      <c r="D17" s="699" t="n">
        <v>1834</v>
      </c>
      <c r="E17" s="699" t="n">
        <v>577</v>
      </c>
      <c r="F17" s="699" t="n">
        <v>0</v>
      </c>
      <c r="G17" s="260" t="n"/>
    </row>
    <row r="18" ht="15" customHeight="1" s="828">
      <c r="A18" s="974" t="inlineStr">
        <is>
          <t>Dec 59</t>
        </is>
      </c>
      <c r="B18" s="699" t="n">
        <v>25751</v>
      </c>
      <c r="C18" s="699" t="n">
        <v>23370</v>
      </c>
      <c r="D18" s="699" t="n">
        <v>1820</v>
      </c>
      <c r="E18" s="699" t="n">
        <v>560</v>
      </c>
      <c r="F18" s="699" t="n">
        <v>0</v>
      </c>
      <c r="G18" s="260" t="n"/>
    </row>
    <row r="19" ht="15" customHeight="1" s="828">
      <c r="A19" s="974" t="inlineStr">
        <is>
          <t>Mar 60</t>
        </is>
      </c>
      <c r="B19" s="699" t="n">
        <v>25905</v>
      </c>
      <c r="C19" s="699" t="n">
        <v>23531</v>
      </c>
      <c r="D19" s="699" t="n">
        <v>1824</v>
      </c>
      <c r="E19" s="699" t="n">
        <v>550</v>
      </c>
      <c r="F19" s="699" t="n">
        <v>0</v>
      </c>
      <c r="G19" s="260" t="n"/>
    </row>
    <row r="20" ht="15" customHeight="1" s="828">
      <c r="A20" s="974" t="inlineStr">
        <is>
          <t>Jun 60</t>
        </is>
      </c>
      <c r="B20" s="699" t="n">
        <v>26015</v>
      </c>
      <c r="C20" s="699" t="n">
        <v>23634</v>
      </c>
      <c r="D20" s="699" t="n">
        <v>1840</v>
      </c>
      <c r="E20" s="699" t="n">
        <v>541</v>
      </c>
      <c r="F20" s="699" t="n">
        <v>0</v>
      </c>
      <c r="G20" s="260" t="n"/>
    </row>
    <row r="21" ht="15" customHeight="1" s="828">
      <c r="A21" s="974" t="inlineStr">
        <is>
          <t>Sep 60</t>
        </is>
      </c>
      <c r="B21" s="699" t="n">
        <v>26060</v>
      </c>
      <c r="C21" s="699" t="n">
        <v>23685</v>
      </c>
      <c r="D21" s="699" t="n">
        <v>1839</v>
      </c>
      <c r="E21" s="699" t="n">
        <v>536</v>
      </c>
      <c r="F21" s="699" t="n">
        <v>0</v>
      </c>
      <c r="G21" s="260" t="n"/>
    </row>
    <row r="22" ht="15" customHeight="1" s="828">
      <c r="A22" s="974" t="inlineStr">
        <is>
          <t>Dec 60</t>
        </is>
      </c>
      <c r="B22" s="699" t="n">
        <v>26246</v>
      </c>
      <c r="C22" s="699" t="n">
        <v>23894</v>
      </c>
      <c r="D22" s="699" t="n">
        <v>1827</v>
      </c>
      <c r="E22" s="699" t="n">
        <v>526</v>
      </c>
      <c r="F22" s="699" t="n">
        <v>0</v>
      </c>
      <c r="G22" s="260" t="n"/>
      <c r="H22" s="261" t="n"/>
      <c r="I22" s="261" t="n"/>
      <c r="J22" s="261" t="n"/>
      <c r="K22" s="261" t="n"/>
      <c r="L22" s="261" t="n"/>
      <c r="N22" s="262" t="n"/>
      <c r="O22" s="262" t="n"/>
      <c r="P22" s="262" t="n"/>
      <c r="Q22" s="262" t="n"/>
      <c r="R22" s="262" t="n"/>
    </row>
    <row r="23" ht="15" customHeight="1" s="828">
      <c r="A23" s="974" t="inlineStr">
        <is>
          <t>Mar 61</t>
        </is>
      </c>
      <c r="B23" s="699" t="n">
        <v>26345</v>
      </c>
      <c r="C23" s="699" t="n">
        <v>24011</v>
      </c>
      <c r="D23" s="699" t="n">
        <v>1827</v>
      </c>
      <c r="E23" s="699" t="n">
        <v>507</v>
      </c>
      <c r="F23" s="699" t="n">
        <v>0</v>
      </c>
      <c r="G23" s="260" t="n"/>
      <c r="H23" s="261" t="n"/>
      <c r="I23" s="261" t="n"/>
      <c r="J23" s="261" t="n"/>
      <c r="K23" s="261" t="n"/>
      <c r="L23" s="261" t="n"/>
      <c r="N23" s="262" t="n"/>
      <c r="O23" s="262" t="n"/>
      <c r="P23" s="262" t="n"/>
      <c r="Q23" s="262" t="n"/>
      <c r="R23" s="262" t="n"/>
    </row>
    <row r="24" ht="15" customHeight="1" s="828">
      <c r="A24" s="974" t="inlineStr">
        <is>
          <t>Jun 61</t>
        </is>
      </c>
      <c r="B24" s="699" t="n">
        <v>26312</v>
      </c>
      <c r="C24" s="699" t="n">
        <v>23985</v>
      </c>
      <c r="D24" s="699" t="n">
        <v>1832</v>
      </c>
      <c r="E24" s="699" t="n">
        <v>495</v>
      </c>
      <c r="F24" s="699" t="n">
        <v>0</v>
      </c>
      <c r="G24" s="260" t="n"/>
      <c r="H24" s="261" t="n"/>
      <c r="I24" s="261" t="n"/>
      <c r="J24" s="261" t="n"/>
      <c r="K24" s="261" t="n"/>
      <c r="L24" s="261" t="n"/>
      <c r="N24" s="262" t="n"/>
      <c r="O24" s="262" t="n"/>
      <c r="P24" s="262" t="n"/>
      <c r="Q24" s="262" t="n"/>
      <c r="R24" s="262" t="n"/>
    </row>
    <row r="25" ht="15" customHeight="1" s="828">
      <c r="A25" s="974" t="inlineStr">
        <is>
          <t>Sep 61</t>
        </is>
      </c>
      <c r="B25" s="699" t="n">
        <v>26374</v>
      </c>
      <c r="C25" s="699" t="n">
        <v>24065</v>
      </c>
      <c r="D25" s="699" t="n">
        <v>1824</v>
      </c>
      <c r="E25" s="699" t="n">
        <v>485</v>
      </c>
      <c r="F25" s="699" t="n">
        <v>0</v>
      </c>
      <c r="G25" s="260" t="n"/>
      <c r="H25" s="261" t="n"/>
      <c r="I25" s="261" t="n"/>
      <c r="J25" s="261" t="n"/>
      <c r="K25" s="261" t="n"/>
      <c r="L25" s="261" t="n"/>
      <c r="N25" s="262" t="n"/>
      <c r="O25" s="262" t="n"/>
      <c r="P25" s="262" t="n"/>
      <c r="Q25" s="262" t="n"/>
      <c r="R25" s="262" t="n"/>
    </row>
    <row r="26" ht="15" customHeight="1" s="828">
      <c r="A26" s="974" t="inlineStr">
        <is>
          <t>Dec 61</t>
        </is>
      </c>
      <c r="B26" s="699" t="n">
        <v>26301</v>
      </c>
      <c r="C26" s="699" t="n">
        <v>24014</v>
      </c>
      <c r="D26" s="699" t="n">
        <v>1812</v>
      </c>
      <c r="E26" s="699" t="n">
        <v>475</v>
      </c>
      <c r="F26" s="699" t="n">
        <v>0</v>
      </c>
      <c r="G26" s="260" t="n"/>
      <c r="H26" s="261" t="n"/>
      <c r="I26" s="261" t="n"/>
      <c r="J26" s="261" t="n"/>
      <c r="K26" s="261" t="n"/>
      <c r="L26" s="261" t="n"/>
      <c r="N26" s="262" t="n"/>
      <c r="O26" s="262" t="n"/>
      <c r="P26" s="262" t="n"/>
      <c r="Q26" s="262" t="n"/>
      <c r="R26" s="262" t="n"/>
    </row>
    <row r="27" ht="15" customHeight="1" s="828">
      <c r="A27" s="974" t="inlineStr">
        <is>
          <t>Mar 62</t>
        </is>
      </c>
      <c r="B27" s="699" t="n">
        <v>26450</v>
      </c>
      <c r="C27" s="699" t="n">
        <v>24175</v>
      </c>
      <c r="D27" s="699" t="n">
        <v>1809</v>
      </c>
      <c r="E27" s="699" t="n">
        <v>466</v>
      </c>
      <c r="F27" s="699" t="n">
        <v>0</v>
      </c>
      <c r="G27" s="260" t="n"/>
      <c r="H27" s="261" t="n"/>
      <c r="I27" s="261" t="n"/>
      <c r="J27" s="261" t="n"/>
      <c r="K27" s="261" t="n"/>
      <c r="L27" s="261" t="n"/>
      <c r="N27" s="262" t="n"/>
      <c r="O27" s="262" t="n"/>
      <c r="P27" s="262" t="n"/>
      <c r="Q27" s="262" t="n"/>
      <c r="R27" s="262" t="n"/>
    </row>
    <row r="28" ht="15" customHeight="1" s="828">
      <c r="A28" s="974" t="inlineStr">
        <is>
          <t>Jun 62</t>
        </is>
      </c>
      <c r="B28" s="699" t="n">
        <v>26506</v>
      </c>
      <c r="C28" s="699" t="n">
        <v>24214</v>
      </c>
      <c r="D28" s="699" t="n">
        <v>1830</v>
      </c>
      <c r="E28" s="699" t="n">
        <v>462</v>
      </c>
      <c r="F28" s="699" t="n">
        <v>0</v>
      </c>
      <c r="G28" s="260" t="n"/>
      <c r="H28" s="261" t="n"/>
      <c r="I28" s="261" t="n"/>
      <c r="J28" s="261" t="n"/>
      <c r="K28" s="261" t="n"/>
      <c r="L28" s="261" t="n"/>
      <c r="N28" s="262" t="n"/>
      <c r="O28" s="262" t="n"/>
      <c r="P28" s="262" t="n"/>
      <c r="Q28" s="262" t="n"/>
      <c r="R28" s="262" t="n"/>
    </row>
    <row r="29" ht="15" customHeight="1" s="828">
      <c r="A29" s="974" t="inlineStr">
        <is>
          <t>Sep 62</t>
        </is>
      </c>
      <c r="B29" s="699" t="n">
        <v>26485</v>
      </c>
      <c r="C29" s="699" t="n">
        <v>24208</v>
      </c>
      <c r="D29" s="699" t="n">
        <v>1821</v>
      </c>
      <c r="E29" s="699" t="n">
        <v>456</v>
      </c>
      <c r="F29" s="699" t="n">
        <v>0</v>
      </c>
      <c r="G29" s="260" t="n"/>
      <c r="H29" s="261" t="n"/>
      <c r="I29" s="261" t="n"/>
      <c r="J29" s="261" t="n"/>
      <c r="K29" s="261" t="n"/>
      <c r="L29" s="261" t="n"/>
      <c r="N29" s="262" t="n"/>
      <c r="O29" s="262" t="n"/>
      <c r="P29" s="262" t="n"/>
      <c r="Q29" s="262" t="n"/>
      <c r="R29" s="262" t="n"/>
    </row>
    <row r="30" ht="15" customHeight="1" s="828">
      <c r="A30" s="974" t="inlineStr">
        <is>
          <t>Dec 62</t>
        </is>
      </c>
      <c r="B30" s="699" t="n">
        <v>26415</v>
      </c>
      <c r="C30" s="699" t="n">
        <v>24152</v>
      </c>
      <c r="D30" s="699" t="n">
        <v>1810</v>
      </c>
      <c r="E30" s="699" t="n">
        <v>453</v>
      </c>
      <c r="F30" s="699" t="n">
        <v>0</v>
      </c>
      <c r="G30" s="260" t="n"/>
      <c r="H30" s="261" t="n"/>
      <c r="I30" s="261" t="n"/>
      <c r="J30" s="261" t="n"/>
      <c r="K30" s="261" t="n"/>
      <c r="L30" s="261" t="n"/>
      <c r="N30" s="262" t="n"/>
      <c r="O30" s="262" t="n"/>
      <c r="P30" s="262" t="n"/>
      <c r="Q30" s="262" t="n"/>
      <c r="R30" s="262" t="n"/>
    </row>
    <row r="31" ht="15" customHeight="1" s="828">
      <c r="A31" s="974" t="inlineStr">
        <is>
          <t>Mar 63</t>
        </is>
      </c>
      <c r="B31" s="699" t="n">
        <v>26328</v>
      </c>
      <c r="C31" s="699" t="n">
        <v>24075</v>
      </c>
      <c r="D31" s="699" t="n">
        <v>1803</v>
      </c>
      <c r="E31" s="699" t="n">
        <v>451</v>
      </c>
      <c r="F31" s="699" t="n">
        <v>0</v>
      </c>
      <c r="G31" s="260" t="n"/>
      <c r="H31" s="261" t="n"/>
      <c r="I31" s="261" t="n"/>
      <c r="J31" s="261" t="n"/>
      <c r="K31" s="261" t="n"/>
      <c r="L31" s="261" t="n"/>
      <c r="N31" s="262" t="n"/>
      <c r="O31" s="262" t="n"/>
      <c r="P31" s="262" t="n"/>
      <c r="Q31" s="262" t="n"/>
      <c r="R31" s="262" t="n"/>
    </row>
    <row r="32" ht="15" customHeight="1" s="828">
      <c r="A32" s="974" t="inlineStr">
        <is>
          <t>Jun 63</t>
        </is>
      </c>
      <c r="B32" s="699" t="n">
        <v>26542</v>
      </c>
      <c r="C32" s="699" t="n">
        <v>24271</v>
      </c>
      <c r="D32" s="699" t="n">
        <v>1824</v>
      </c>
      <c r="E32" s="699" t="n">
        <v>446</v>
      </c>
      <c r="F32" s="699" t="n">
        <v>0</v>
      </c>
      <c r="G32" s="260" t="n"/>
      <c r="H32" s="261" t="n"/>
      <c r="I32" s="261" t="n"/>
      <c r="J32" s="261" t="n"/>
      <c r="K32" s="261" t="n"/>
      <c r="L32" s="261" t="n"/>
      <c r="N32" s="262" t="n"/>
      <c r="O32" s="262" t="n"/>
      <c r="P32" s="262" t="n"/>
      <c r="Q32" s="262" t="n"/>
      <c r="R32" s="262" t="n"/>
    </row>
    <row r="33" ht="15" customHeight="1" s="828">
      <c r="A33" s="974" t="inlineStr">
        <is>
          <t>Sep 63</t>
        </is>
      </c>
      <c r="B33" s="699" t="n">
        <v>26565</v>
      </c>
      <c r="C33" s="699" t="n">
        <v>24304</v>
      </c>
      <c r="D33" s="699" t="n">
        <v>1818</v>
      </c>
      <c r="E33" s="699" t="n">
        <v>443</v>
      </c>
      <c r="F33" s="699" t="n">
        <v>0</v>
      </c>
      <c r="G33" s="260" t="n"/>
      <c r="H33" s="261" t="n"/>
      <c r="I33" s="261" t="n"/>
      <c r="J33" s="261" t="n"/>
      <c r="K33" s="261" t="n"/>
      <c r="L33" s="261" t="n"/>
      <c r="N33" s="262" t="n"/>
      <c r="O33" s="262" t="n"/>
      <c r="P33" s="262" t="n"/>
      <c r="Q33" s="262" t="n"/>
      <c r="R33" s="262" t="n"/>
    </row>
    <row r="34" ht="15" customHeight="1" s="828">
      <c r="A34" s="974" t="inlineStr">
        <is>
          <t>Dec 63</t>
        </is>
      </c>
      <c r="B34" s="699" t="n">
        <v>26708</v>
      </c>
      <c r="C34" s="699" t="n">
        <v>24458</v>
      </c>
      <c r="D34" s="699" t="n">
        <v>1807</v>
      </c>
      <c r="E34" s="699" t="n">
        <v>442</v>
      </c>
      <c r="F34" s="699" t="n">
        <v>0</v>
      </c>
      <c r="G34" s="260" t="n"/>
      <c r="H34" s="261" t="n"/>
      <c r="I34" s="261" t="n"/>
      <c r="J34" s="261" t="n"/>
      <c r="K34" s="261" t="n"/>
      <c r="L34" s="261" t="n"/>
      <c r="N34" s="262" t="n"/>
      <c r="O34" s="262" t="n"/>
      <c r="P34" s="262" t="n"/>
      <c r="Q34" s="262" t="n"/>
      <c r="R34" s="262" t="n"/>
    </row>
    <row r="35" ht="15" customHeight="1" s="828">
      <c r="A35" s="974" t="inlineStr">
        <is>
          <t>Mar 64</t>
        </is>
      </c>
      <c r="B35" s="699" t="n">
        <v>26759</v>
      </c>
      <c r="C35" s="699" t="n">
        <v>24517</v>
      </c>
      <c r="D35" s="699" t="n">
        <v>1799</v>
      </c>
      <c r="E35" s="699" t="n">
        <v>443</v>
      </c>
      <c r="F35" s="699" t="n">
        <v>0</v>
      </c>
      <c r="G35" s="260" t="n"/>
      <c r="H35" s="261" t="n"/>
      <c r="I35" s="261" t="n"/>
      <c r="J35" s="261" t="n"/>
      <c r="K35" s="261" t="n"/>
      <c r="L35" s="261" t="n"/>
      <c r="N35" s="262" t="n"/>
      <c r="O35" s="262" t="n"/>
      <c r="P35" s="262" t="n"/>
      <c r="Q35" s="262" t="n"/>
      <c r="R35" s="262" t="n"/>
    </row>
    <row r="36" ht="15" customHeight="1" s="828">
      <c r="A36" s="974" t="inlineStr">
        <is>
          <t>Jun 64</t>
        </is>
      </c>
      <c r="B36" s="699" t="n">
        <v>26861</v>
      </c>
      <c r="C36" s="699" t="n">
        <v>24599</v>
      </c>
      <c r="D36" s="699" t="n">
        <v>1819</v>
      </c>
      <c r="E36" s="699" t="n">
        <v>443</v>
      </c>
      <c r="F36" s="699" t="n">
        <v>0</v>
      </c>
      <c r="G36" s="260" t="n"/>
      <c r="H36" s="261" t="n"/>
      <c r="I36" s="261" t="n"/>
      <c r="J36" s="261" t="n"/>
      <c r="K36" s="261" t="n"/>
      <c r="L36" s="261" t="n"/>
      <c r="N36" s="262" t="n"/>
      <c r="O36" s="262" t="n"/>
      <c r="P36" s="262" t="n"/>
      <c r="Q36" s="262" t="n"/>
      <c r="R36" s="262" t="n"/>
    </row>
    <row r="37" ht="15" customHeight="1" s="828">
      <c r="A37" s="974" t="inlineStr">
        <is>
          <t>Sep 64</t>
        </is>
      </c>
      <c r="B37" s="699" t="n">
        <v>26984</v>
      </c>
      <c r="C37" s="699" t="n">
        <v>24720</v>
      </c>
      <c r="D37" s="699" t="n">
        <v>1822</v>
      </c>
      <c r="E37" s="699" t="n">
        <v>442</v>
      </c>
      <c r="F37" s="699" t="n">
        <v>0</v>
      </c>
      <c r="G37" s="260" t="n"/>
      <c r="H37" s="261" t="n"/>
      <c r="I37" s="261" t="n"/>
      <c r="J37" s="261" t="n"/>
      <c r="K37" s="261" t="n"/>
      <c r="L37" s="261" t="n"/>
      <c r="N37" s="262" t="n"/>
      <c r="O37" s="262" t="n"/>
      <c r="P37" s="262" t="n"/>
      <c r="Q37" s="262" t="n"/>
      <c r="R37" s="262" t="n"/>
    </row>
    <row r="38" ht="15" customHeight="1" s="828">
      <c r="A38" s="974" t="inlineStr">
        <is>
          <t>Dec 64</t>
        </is>
      </c>
      <c r="B38" s="699" t="n">
        <v>27061</v>
      </c>
      <c r="C38" s="699" t="n">
        <v>24810</v>
      </c>
      <c r="D38" s="699" t="n">
        <v>1807</v>
      </c>
      <c r="E38" s="699" t="n">
        <v>444</v>
      </c>
      <c r="F38" s="699" t="n">
        <v>0</v>
      </c>
      <c r="G38" s="260" t="n"/>
      <c r="H38" s="261" t="n"/>
      <c r="I38" s="261" t="n"/>
      <c r="J38" s="261" t="n"/>
      <c r="K38" s="261" t="n"/>
      <c r="L38" s="261" t="n"/>
      <c r="N38" s="262" t="n"/>
      <c r="O38" s="262" t="n"/>
      <c r="P38" s="262" t="n"/>
      <c r="Q38" s="262" t="n"/>
      <c r="R38" s="262" t="n"/>
    </row>
    <row r="39" ht="15" customHeight="1" s="828">
      <c r="A39" s="974" t="inlineStr">
        <is>
          <t>Mar 65</t>
        </is>
      </c>
      <c r="B39" s="699" t="n">
        <v>27117</v>
      </c>
      <c r="C39" s="699" t="n">
        <v>24875</v>
      </c>
      <c r="D39" s="699" t="n">
        <v>1799</v>
      </c>
      <c r="E39" s="699" t="n">
        <v>443</v>
      </c>
      <c r="F39" s="699" t="n">
        <v>0</v>
      </c>
      <c r="G39" s="260" t="n"/>
      <c r="H39" s="261" t="n"/>
      <c r="I39" s="261" t="n"/>
      <c r="J39" s="261" t="n"/>
      <c r="K39" s="261" t="n"/>
      <c r="L39" s="261" t="n"/>
      <c r="N39" s="262" t="n"/>
      <c r="O39" s="262" t="n"/>
      <c r="P39" s="262" t="n"/>
      <c r="Q39" s="262" t="n"/>
      <c r="R39" s="262" t="n"/>
    </row>
    <row r="40" ht="15" customHeight="1" s="828">
      <c r="A40" s="974" t="inlineStr">
        <is>
          <t>Jun 65</t>
        </is>
      </c>
      <c r="B40" s="699" t="n">
        <v>27146</v>
      </c>
      <c r="C40" s="699" t="n">
        <v>24890</v>
      </c>
      <c r="D40" s="699" t="n">
        <v>1814</v>
      </c>
      <c r="E40" s="699" t="n">
        <v>442</v>
      </c>
      <c r="F40" s="699" t="n">
        <v>0</v>
      </c>
      <c r="G40" s="260" t="n"/>
      <c r="H40" s="261" t="n"/>
      <c r="I40" s="261" t="n"/>
      <c r="J40" s="261" t="n"/>
      <c r="K40" s="261" t="n"/>
      <c r="L40" s="261" t="n"/>
      <c r="N40" s="262" t="n"/>
      <c r="O40" s="262" t="n"/>
      <c r="P40" s="262" t="n"/>
      <c r="Q40" s="262" t="n"/>
      <c r="R40" s="262" t="n"/>
    </row>
    <row r="41" ht="15" customHeight="1" s="828">
      <c r="A41" s="974" t="inlineStr">
        <is>
          <t>Sep 65</t>
        </is>
      </c>
      <c r="B41" s="699" t="n">
        <v>27165</v>
      </c>
      <c r="C41" s="699" t="n">
        <v>24899</v>
      </c>
      <c r="D41" s="699" t="n">
        <v>1826</v>
      </c>
      <c r="E41" s="699" t="n">
        <v>440</v>
      </c>
      <c r="F41" s="699" t="n">
        <v>0</v>
      </c>
      <c r="G41" s="260" t="n"/>
      <c r="H41" s="261" t="n"/>
      <c r="I41" s="261" t="n"/>
      <c r="J41" s="261" t="n"/>
      <c r="K41" s="261" t="n"/>
      <c r="L41" s="261" t="n"/>
      <c r="N41" s="262" t="n"/>
      <c r="O41" s="262" t="n"/>
      <c r="P41" s="262" t="n"/>
      <c r="Q41" s="262" t="n"/>
      <c r="R41" s="262" t="n"/>
    </row>
    <row r="42" ht="15" customHeight="1" s="828">
      <c r="A42" s="974" t="inlineStr">
        <is>
          <t>Dec 65</t>
        </is>
      </c>
      <c r="B42" s="699" t="n">
        <v>27285</v>
      </c>
      <c r="C42" s="699" t="n">
        <v>25043</v>
      </c>
      <c r="D42" s="699" t="n">
        <v>1803</v>
      </c>
      <c r="E42" s="699" t="n">
        <v>439</v>
      </c>
      <c r="F42" s="699" t="n">
        <v>0</v>
      </c>
      <c r="G42" s="260" t="n"/>
      <c r="H42" s="261" t="n"/>
      <c r="I42" s="261" t="n"/>
      <c r="J42" s="261" t="n"/>
      <c r="K42" s="261" t="n"/>
      <c r="L42" s="261" t="n"/>
      <c r="N42" s="262" t="n"/>
      <c r="O42" s="262" t="n"/>
      <c r="P42" s="262" t="n"/>
      <c r="Q42" s="262" t="n"/>
      <c r="R42" s="262" t="n"/>
    </row>
    <row r="43" ht="15" customHeight="1" s="828">
      <c r="A43" s="974" t="inlineStr">
        <is>
          <t>Mar 66</t>
        </is>
      </c>
      <c r="B43" s="699" t="n">
        <v>27332</v>
      </c>
      <c r="C43" s="699" t="n">
        <v>25100</v>
      </c>
      <c r="D43" s="699" t="n">
        <v>1795</v>
      </c>
      <c r="E43" s="699" t="n">
        <v>437</v>
      </c>
      <c r="F43" s="699" t="n">
        <v>0</v>
      </c>
      <c r="G43" s="260" t="n"/>
      <c r="H43" s="261" t="n"/>
      <c r="I43" s="261" t="n"/>
      <c r="J43" s="261" t="n"/>
      <c r="K43" s="261" t="n"/>
      <c r="L43" s="261" t="n"/>
      <c r="N43" s="262" t="n"/>
      <c r="O43" s="262" t="n"/>
      <c r="P43" s="262" t="n"/>
      <c r="Q43" s="262" t="n"/>
      <c r="R43" s="262" t="n"/>
    </row>
    <row r="44" ht="15" customHeight="1" s="828">
      <c r="A44" s="974" t="inlineStr">
        <is>
          <t>Jun 66</t>
        </is>
      </c>
      <c r="B44" s="699" t="n">
        <v>27324</v>
      </c>
      <c r="C44" s="699" t="n">
        <v>25080</v>
      </c>
      <c r="D44" s="699" t="n">
        <v>1808</v>
      </c>
      <c r="E44" s="699" t="n">
        <v>436</v>
      </c>
      <c r="F44" s="699" t="n">
        <v>0</v>
      </c>
      <c r="G44" s="260" t="n"/>
      <c r="H44" s="261" t="n"/>
      <c r="I44" s="261" t="n"/>
      <c r="J44" s="261" t="n"/>
      <c r="K44" s="261" t="n"/>
      <c r="L44" s="261" t="n"/>
      <c r="N44" s="262" t="n"/>
      <c r="O44" s="262" t="n"/>
      <c r="P44" s="262" t="n"/>
      <c r="Q44" s="262" t="n"/>
      <c r="R44" s="262" t="n"/>
    </row>
    <row r="45" ht="15" customHeight="1" s="828">
      <c r="A45" s="974" t="inlineStr">
        <is>
          <t>Sep 66</t>
        </is>
      </c>
      <c r="B45" s="699" t="n">
        <v>27331</v>
      </c>
      <c r="C45" s="699" t="n">
        <v>25045</v>
      </c>
      <c r="D45" s="699" t="n">
        <v>1850</v>
      </c>
      <c r="E45" s="699" t="n">
        <v>435</v>
      </c>
      <c r="F45" s="699" t="n">
        <v>0</v>
      </c>
      <c r="G45" s="260" t="n"/>
      <c r="H45" s="261" t="n"/>
      <c r="I45" s="261" t="n"/>
      <c r="J45" s="261" t="n"/>
      <c r="K45" s="261" t="n"/>
      <c r="L45" s="261" t="n"/>
      <c r="N45" s="262" t="n"/>
      <c r="O45" s="262" t="n"/>
      <c r="P45" s="262" t="n"/>
      <c r="Q45" s="262" t="n"/>
      <c r="R45" s="262" t="n"/>
    </row>
    <row r="46" ht="15" customHeight="1" s="828">
      <c r="A46" s="974" t="inlineStr">
        <is>
          <t>Dec 66</t>
        </is>
      </c>
      <c r="B46" s="699" t="n">
        <v>27084</v>
      </c>
      <c r="C46" s="699" t="n">
        <v>24797</v>
      </c>
      <c r="D46" s="699" t="n">
        <v>1848</v>
      </c>
      <c r="E46" s="699" t="n">
        <v>438</v>
      </c>
      <c r="F46" s="699" t="n">
        <v>0</v>
      </c>
      <c r="G46" s="260" t="n"/>
      <c r="H46" s="261" t="n"/>
      <c r="I46" s="261" t="n"/>
      <c r="J46" s="261" t="n"/>
      <c r="K46" s="261" t="n"/>
      <c r="L46" s="261" t="n"/>
      <c r="N46" s="262" t="n"/>
      <c r="O46" s="262" t="n"/>
      <c r="P46" s="262" t="n"/>
      <c r="Q46" s="262" t="n"/>
      <c r="R46" s="262" t="n"/>
    </row>
    <row r="47" ht="15" customHeight="1" s="828">
      <c r="A47" s="974" t="inlineStr">
        <is>
          <t>Mar 67</t>
        </is>
      </c>
      <c r="B47" s="699" t="n">
        <v>26933</v>
      </c>
      <c r="C47" s="699" t="n">
        <v>24627</v>
      </c>
      <c r="D47" s="699" t="n">
        <v>1868</v>
      </c>
      <c r="E47" s="699" t="n">
        <v>438</v>
      </c>
      <c r="F47" s="699" t="n">
        <v>0</v>
      </c>
      <c r="G47" s="260" t="n"/>
      <c r="H47" s="261" t="n"/>
      <c r="I47" s="261" t="n"/>
      <c r="J47" s="261" t="n"/>
      <c r="K47" s="261" t="n"/>
      <c r="L47" s="261" t="n"/>
      <c r="N47" s="262" t="n"/>
      <c r="O47" s="262" t="n"/>
      <c r="P47" s="262" t="n"/>
      <c r="Q47" s="262" t="n"/>
      <c r="R47" s="262" t="n"/>
    </row>
    <row r="48" ht="15" customHeight="1" s="828">
      <c r="A48" s="974" t="inlineStr">
        <is>
          <t>Jun 67</t>
        </is>
      </c>
      <c r="B48" s="699" t="n">
        <v>26958</v>
      </c>
      <c r="C48" s="699" t="n">
        <v>24624</v>
      </c>
      <c r="D48" s="699" t="n">
        <v>1899</v>
      </c>
      <c r="E48" s="699" t="n">
        <v>436</v>
      </c>
      <c r="F48" s="699" t="n">
        <v>0</v>
      </c>
      <c r="G48" s="260" t="n"/>
      <c r="H48" s="261" t="n"/>
      <c r="I48" s="261" t="n"/>
      <c r="J48" s="261" t="n"/>
      <c r="K48" s="261" t="n"/>
      <c r="L48" s="261" t="n"/>
      <c r="N48" s="262" t="n"/>
      <c r="O48" s="262" t="n"/>
      <c r="P48" s="262" t="n"/>
      <c r="Q48" s="262" t="n"/>
      <c r="R48" s="262" t="n"/>
    </row>
    <row r="49" ht="15" customHeight="1" s="828">
      <c r="A49" s="974" t="inlineStr">
        <is>
          <t>Sep 67</t>
        </is>
      </c>
      <c r="B49" s="699" t="n">
        <v>26997</v>
      </c>
      <c r="C49" s="699" t="n">
        <v>24634</v>
      </c>
      <c r="D49" s="699" t="n">
        <v>1931</v>
      </c>
      <c r="E49" s="699" t="n">
        <v>432</v>
      </c>
      <c r="F49" s="699" t="n">
        <v>0</v>
      </c>
      <c r="G49" s="260" t="n"/>
      <c r="H49" s="261" t="n"/>
      <c r="I49" s="261" t="n"/>
      <c r="J49" s="261" t="n"/>
      <c r="K49" s="261" t="n"/>
      <c r="L49" s="261" t="n"/>
      <c r="N49" s="262" t="n"/>
      <c r="O49" s="262" t="n"/>
      <c r="P49" s="262" t="n"/>
      <c r="Q49" s="262" t="n"/>
      <c r="R49" s="262" t="n"/>
    </row>
    <row r="50" ht="15" customHeight="1" s="828">
      <c r="A50" s="974" t="inlineStr">
        <is>
          <t>Dec 67</t>
        </is>
      </c>
      <c r="B50" s="699" t="n">
        <v>26874</v>
      </c>
      <c r="C50" s="699" t="n">
        <v>24531</v>
      </c>
      <c r="D50" s="699" t="n">
        <v>1913</v>
      </c>
      <c r="E50" s="699" t="n">
        <v>431</v>
      </c>
      <c r="F50" s="699" t="n">
        <v>0</v>
      </c>
      <c r="G50" s="260" t="n"/>
      <c r="H50" s="261" t="n"/>
      <c r="I50" s="261" t="n"/>
      <c r="J50" s="261" t="n"/>
      <c r="K50" s="261" t="n"/>
      <c r="L50" s="261" t="n"/>
      <c r="N50" s="262" t="n"/>
      <c r="O50" s="262" t="n"/>
      <c r="P50" s="262" t="n"/>
      <c r="Q50" s="262" t="n"/>
      <c r="R50" s="262" t="n"/>
    </row>
    <row r="51" ht="15" customHeight="1" s="828">
      <c r="A51" s="974" t="inlineStr">
        <is>
          <t>Mar 68</t>
        </is>
      </c>
      <c r="B51" s="699" t="n">
        <v>26830</v>
      </c>
      <c r="C51" s="699" t="n">
        <v>24489</v>
      </c>
      <c r="D51" s="699" t="n">
        <v>1915</v>
      </c>
      <c r="E51" s="699" t="n">
        <v>425</v>
      </c>
      <c r="F51" s="699" t="n">
        <v>0</v>
      </c>
      <c r="G51" s="260" t="n"/>
      <c r="H51" s="261" t="n"/>
      <c r="I51" s="261" t="n"/>
      <c r="J51" s="261" t="n"/>
      <c r="K51" s="261" t="n"/>
      <c r="L51" s="261" t="n"/>
      <c r="N51" s="262" t="n"/>
      <c r="O51" s="262" t="n"/>
      <c r="P51" s="262" t="n"/>
      <c r="Q51" s="262" t="n"/>
      <c r="R51" s="262" t="n"/>
    </row>
    <row r="52" ht="15" customHeight="1" s="828">
      <c r="A52" s="974" t="inlineStr">
        <is>
          <t>Jun 68</t>
        </is>
      </c>
      <c r="B52" s="699" t="n">
        <v>26808</v>
      </c>
      <c r="C52" s="699" t="n">
        <v>24458</v>
      </c>
      <c r="D52" s="699" t="n">
        <v>1932</v>
      </c>
      <c r="E52" s="699" t="n">
        <v>418</v>
      </c>
      <c r="F52" s="699" t="n">
        <v>0</v>
      </c>
      <c r="G52" s="260" t="n"/>
      <c r="H52" s="261" t="n"/>
      <c r="I52" s="261" t="n"/>
      <c r="J52" s="261" t="n"/>
      <c r="K52" s="261" t="n"/>
      <c r="L52" s="261" t="n"/>
      <c r="N52" s="262" t="n"/>
      <c r="O52" s="262" t="n"/>
      <c r="P52" s="262" t="n"/>
      <c r="Q52" s="262" t="n"/>
      <c r="R52" s="262" t="n"/>
    </row>
    <row r="53" ht="15" customHeight="1" s="828">
      <c r="A53" s="974" t="inlineStr">
        <is>
          <t>Sep 68</t>
        </is>
      </c>
      <c r="B53" s="699" t="n">
        <v>26834</v>
      </c>
      <c r="C53" s="699" t="n">
        <v>24454</v>
      </c>
      <c r="D53" s="699" t="n">
        <v>1966</v>
      </c>
      <c r="E53" s="699" t="n">
        <v>413</v>
      </c>
      <c r="F53" s="699" t="n">
        <v>0</v>
      </c>
      <c r="G53" s="260" t="n"/>
      <c r="H53" s="261" t="n"/>
      <c r="I53" s="261" t="n"/>
      <c r="J53" s="261" t="n"/>
      <c r="K53" s="261" t="n"/>
      <c r="L53" s="261" t="n"/>
      <c r="N53" s="262" t="n"/>
      <c r="O53" s="262" t="n"/>
      <c r="P53" s="262" t="n"/>
      <c r="Q53" s="262" t="n"/>
      <c r="R53" s="262" t="n"/>
    </row>
    <row r="54" ht="15" customHeight="1" s="828">
      <c r="A54" s="974" t="inlineStr">
        <is>
          <t>Dec 68</t>
        </is>
      </c>
      <c r="B54" s="699" t="n">
        <v>26844</v>
      </c>
      <c r="C54" s="699" t="n">
        <v>24469</v>
      </c>
      <c r="D54" s="699" t="n">
        <v>1967</v>
      </c>
      <c r="E54" s="699" t="n">
        <v>408</v>
      </c>
      <c r="F54" s="699" t="n">
        <v>0</v>
      </c>
      <c r="G54" s="260" t="n"/>
      <c r="H54" s="261" t="n"/>
      <c r="I54" s="261" t="n"/>
      <c r="J54" s="261" t="n"/>
      <c r="K54" s="261" t="n"/>
      <c r="L54" s="261" t="n"/>
      <c r="N54" s="262" t="n"/>
      <c r="O54" s="262" t="n"/>
      <c r="P54" s="262" t="n"/>
      <c r="Q54" s="262" t="n"/>
      <c r="R54" s="262" t="n"/>
    </row>
    <row r="55" ht="15" customHeight="1" s="828">
      <c r="A55" s="974" t="inlineStr">
        <is>
          <t>Mar 69</t>
        </is>
      </c>
      <c r="B55" s="699" t="n">
        <v>26836</v>
      </c>
      <c r="C55" s="699" t="n">
        <v>24452</v>
      </c>
      <c r="D55" s="699" t="n">
        <v>1983</v>
      </c>
      <c r="E55" s="699" t="n">
        <v>401</v>
      </c>
      <c r="F55" s="699" t="n">
        <v>0</v>
      </c>
      <c r="G55" s="260" t="n"/>
      <c r="H55" s="261" t="n"/>
      <c r="I55" s="261" t="n"/>
      <c r="J55" s="261" t="n"/>
      <c r="K55" s="261" t="n"/>
      <c r="L55" s="261" t="n"/>
      <c r="N55" s="262" t="n"/>
      <c r="O55" s="262" t="n"/>
      <c r="P55" s="262" t="n"/>
      <c r="Q55" s="262" t="n"/>
      <c r="R55" s="262" t="n"/>
    </row>
    <row r="56" ht="15" customHeight="1" s="828">
      <c r="A56" s="974" t="inlineStr">
        <is>
          <t>Jun 69</t>
        </is>
      </c>
      <c r="B56" s="699" t="n">
        <v>26843</v>
      </c>
      <c r="C56" s="699" t="n">
        <v>24435</v>
      </c>
      <c r="D56" s="699" t="n">
        <v>2010</v>
      </c>
      <c r="E56" s="699" t="n">
        <v>397</v>
      </c>
      <c r="F56" s="699" t="n">
        <v>0</v>
      </c>
      <c r="G56" s="260" t="n"/>
      <c r="H56" s="261" t="n"/>
      <c r="I56" s="261" t="n"/>
      <c r="J56" s="261" t="n"/>
      <c r="K56" s="261" t="n"/>
      <c r="L56" s="261" t="n"/>
      <c r="N56" s="262" t="n"/>
      <c r="O56" s="262" t="n"/>
      <c r="P56" s="262" t="n"/>
      <c r="Q56" s="262" t="n"/>
      <c r="R56" s="262" t="n"/>
    </row>
    <row r="57" ht="15" customHeight="1" s="828">
      <c r="A57" s="974" t="inlineStr">
        <is>
          <t>Sep 69</t>
        </is>
      </c>
      <c r="B57" s="699" t="n">
        <v>26841</v>
      </c>
      <c r="C57" s="699" t="n">
        <v>24414</v>
      </c>
      <c r="D57" s="699" t="n">
        <v>2033</v>
      </c>
      <c r="E57" s="699" t="n">
        <v>394</v>
      </c>
      <c r="F57" s="699" t="n">
        <v>0</v>
      </c>
      <c r="G57" s="260" t="n"/>
      <c r="H57" s="261" t="n"/>
      <c r="I57" s="261" t="n"/>
      <c r="J57" s="261" t="n"/>
      <c r="K57" s="261" t="n"/>
      <c r="L57" s="261" t="n"/>
      <c r="N57" s="262" t="n"/>
      <c r="O57" s="262" t="n"/>
      <c r="P57" s="262" t="n"/>
      <c r="Q57" s="262" t="n"/>
      <c r="R57" s="262" t="n"/>
    </row>
    <row r="58" ht="15" customHeight="1" s="828">
      <c r="A58" s="974" t="inlineStr">
        <is>
          <t>Dec 69</t>
        </is>
      </c>
      <c r="B58" s="699" t="n">
        <v>26812</v>
      </c>
      <c r="C58" s="699" t="n">
        <v>24382</v>
      </c>
      <c r="D58" s="699" t="n">
        <v>2036</v>
      </c>
      <c r="E58" s="699" t="n">
        <v>393</v>
      </c>
      <c r="F58" s="699" t="n">
        <v>0</v>
      </c>
      <c r="G58" s="260" t="n"/>
      <c r="H58" s="261" t="n"/>
      <c r="I58" s="261" t="n"/>
      <c r="J58" s="261" t="n"/>
      <c r="K58" s="261" t="n"/>
      <c r="L58" s="261" t="n"/>
      <c r="N58" s="262" t="n"/>
      <c r="O58" s="262" t="n"/>
      <c r="P58" s="262" t="n"/>
      <c r="Q58" s="262" t="n"/>
      <c r="R58" s="262" t="n"/>
    </row>
    <row r="59" ht="15" customHeight="1" s="828">
      <c r="A59" s="974" t="inlineStr">
        <is>
          <t>Mar 70</t>
        </is>
      </c>
      <c r="B59" s="699" t="n">
        <v>26844</v>
      </c>
      <c r="C59" s="699" t="n">
        <v>24398</v>
      </c>
      <c r="D59" s="699" t="n">
        <v>2055</v>
      </c>
      <c r="E59" s="699" t="n">
        <v>391</v>
      </c>
      <c r="F59" s="699" t="n">
        <v>0</v>
      </c>
      <c r="G59" s="260" t="n"/>
      <c r="H59" s="261" t="n"/>
      <c r="I59" s="261" t="n"/>
      <c r="J59" s="261" t="n"/>
      <c r="K59" s="261" t="n"/>
      <c r="L59" s="261" t="n"/>
      <c r="N59" s="262" t="n"/>
      <c r="O59" s="262" t="n"/>
      <c r="P59" s="262" t="n"/>
      <c r="Q59" s="262" t="n"/>
      <c r="R59" s="262" t="n"/>
    </row>
    <row r="60" ht="15" customHeight="1" s="828">
      <c r="A60" s="974" t="inlineStr">
        <is>
          <t>Jun 70</t>
        </is>
      </c>
      <c r="B60" s="699" t="n">
        <v>26747</v>
      </c>
      <c r="C60" s="699" t="n">
        <v>24289</v>
      </c>
      <c r="D60" s="699" t="n">
        <v>2069</v>
      </c>
      <c r="E60" s="699" t="n">
        <v>389</v>
      </c>
      <c r="F60" s="699" t="n">
        <v>0</v>
      </c>
      <c r="G60" s="260" t="n"/>
      <c r="H60" s="261" t="n"/>
      <c r="I60" s="261" t="n"/>
      <c r="J60" s="261" t="n"/>
      <c r="K60" s="261" t="n"/>
      <c r="L60" s="261" t="n"/>
      <c r="N60" s="262" t="n"/>
      <c r="O60" s="262" t="n"/>
      <c r="P60" s="262" t="n"/>
      <c r="Q60" s="262" t="n"/>
      <c r="R60" s="262" t="n"/>
    </row>
    <row r="61" ht="15" customHeight="1" s="828">
      <c r="A61" s="974" t="inlineStr">
        <is>
          <t>Sep 70</t>
        </is>
      </c>
      <c r="B61" s="699" t="n">
        <v>26693</v>
      </c>
      <c r="C61" s="699" t="n">
        <v>24263</v>
      </c>
      <c r="D61" s="699" t="n">
        <v>2043</v>
      </c>
      <c r="E61" s="699" t="n">
        <v>387</v>
      </c>
      <c r="F61" s="699" t="n">
        <v>0</v>
      </c>
      <c r="G61" s="260" t="n"/>
      <c r="H61" s="261" t="n"/>
      <c r="I61" s="261" t="n"/>
      <c r="J61" s="261" t="n"/>
      <c r="K61" s="261" t="n"/>
      <c r="L61" s="261" t="n"/>
      <c r="N61" s="262" t="n"/>
      <c r="O61" s="262" t="n"/>
      <c r="P61" s="262" t="n"/>
      <c r="Q61" s="262" t="n"/>
      <c r="R61" s="262" t="n"/>
    </row>
    <row r="62" ht="15" customHeight="1" s="828">
      <c r="A62" s="974" t="inlineStr">
        <is>
          <t>Dec 70</t>
        </is>
      </c>
      <c r="B62" s="699" t="n">
        <v>26631</v>
      </c>
      <c r="C62" s="699" t="n">
        <v>24224</v>
      </c>
      <c r="D62" s="699" t="n">
        <v>2019</v>
      </c>
      <c r="E62" s="699" t="n">
        <v>388</v>
      </c>
      <c r="F62" s="699" t="n">
        <v>0</v>
      </c>
      <c r="G62" s="260" t="n"/>
      <c r="H62" s="261" t="n"/>
      <c r="I62" s="261" t="n"/>
      <c r="J62" s="261" t="n"/>
      <c r="K62" s="261" t="n"/>
      <c r="L62" s="261" t="n"/>
      <c r="N62" s="262" t="n"/>
      <c r="O62" s="262" t="n"/>
      <c r="P62" s="262" t="n"/>
      <c r="Q62" s="262" t="n"/>
      <c r="R62" s="262" t="n"/>
    </row>
    <row r="63" ht="15" customHeight="1" s="828">
      <c r="A63" s="974" t="inlineStr">
        <is>
          <t>Mar 71</t>
        </is>
      </c>
      <c r="B63" s="699" t="n">
        <v>26427</v>
      </c>
      <c r="C63" s="699" t="n">
        <v>23947</v>
      </c>
      <c r="D63" s="699" t="n">
        <v>2094</v>
      </c>
      <c r="E63" s="699" t="n">
        <v>386</v>
      </c>
      <c r="F63" s="699" t="n">
        <v>0</v>
      </c>
      <c r="G63" s="260" t="n"/>
      <c r="H63" s="261" t="n"/>
      <c r="I63" s="261" t="n"/>
      <c r="J63" s="261" t="n"/>
      <c r="K63" s="261" t="n"/>
      <c r="L63" s="261" t="n"/>
      <c r="N63" s="262" t="n"/>
      <c r="O63" s="262" t="n"/>
      <c r="P63" s="262" t="n"/>
      <c r="Q63" s="262" t="n"/>
      <c r="R63" s="262" t="n"/>
    </row>
    <row r="64" ht="15" customHeight="1" s="828">
      <c r="A64" s="974" t="inlineStr">
        <is>
          <t>Jun 71</t>
        </is>
      </c>
      <c r="B64" s="699" t="n">
        <v>26408</v>
      </c>
      <c r="C64" s="699" t="n">
        <v>23935</v>
      </c>
      <c r="D64" s="699" t="n">
        <v>2088</v>
      </c>
      <c r="E64" s="699" t="n">
        <v>385</v>
      </c>
      <c r="F64" s="699" t="n">
        <v>0</v>
      </c>
      <c r="G64" s="260" t="n"/>
      <c r="H64" s="261" t="n"/>
      <c r="I64" s="261" t="n"/>
      <c r="J64" s="261" t="n"/>
      <c r="K64" s="261" t="n"/>
      <c r="L64" s="261" t="n"/>
      <c r="N64" s="262" t="n"/>
      <c r="O64" s="262" t="n"/>
      <c r="P64" s="262" t="n"/>
      <c r="Q64" s="262" t="n"/>
      <c r="R64" s="262" t="n"/>
    </row>
    <row r="65" ht="15" customHeight="1" s="828">
      <c r="A65" s="974" t="inlineStr">
        <is>
          <t>Sep 71</t>
        </is>
      </c>
      <c r="B65" s="699" t="n">
        <v>26219</v>
      </c>
      <c r="C65" s="699" t="n">
        <v>23752</v>
      </c>
      <c r="D65" s="699" t="n">
        <v>2082</v>
      </c>
      <c r="E65" s="699" t="n">
        <v>385</v>
      </c>
      <c r="F65" s="699" t="n">
        <v>0</v>
      </c>
      <c r="G65" s="260" t="n"/>
      <c r="H65" s="261" t="n"/>
      <c r="I65" s="261" t="n"/>
      <c r="J65" s="261" t="n"/>
      <c r="K65" s="261" t="n"/>
      <c r="L65" s="261" t="n"/>
      <c r="N65" s="262" t="n"/>
      <c r="O65" s="262" t="n"/>
      <c r="P65" s="262" t="n"/>
      <c r="Q65" s="262" t="n"/>
      <c r="R65" s="262" t="n"/>
    </row>
    <row r="66" ht="15" customHeight="1" s="828">
      <c r="A66" s="974" t="inlineStr">
        <is>
          <t>Dec 71</t>
        </is>
      </c>
      <c r="B66" s="699" t="n">
        <v>26205</v>
      </c>
      <c r="C66" s="699" t="n">
        <v>23740</v>
      </c>
      <c r="D66" s="699" t="n">
        <v>2077</v>
      </c>
      <c r="E66" s="699" t="n">
        <v>389</v>
      </c>
      <c r="F66" s="699" t="n">
        <v>0</v>
      </c>
      <c r="G66" s="260" t="n"/>
      <c r="H66" s="261" t="n"/>
      <c r="I66" s="261" t="n"/>
      <c r="J66" s="261" t="n"/>
      <c r="K66" s="261" t="n"/>
      <c r="L66" s="261" t="n"/>
      <c r="N66" s="262" t="n"/>
      <c r="O66" s="262" t="n"/>
      <c r="P66" s="262" t="n"/>
      <c r="Q66" s="262" t="n"/>
      <c r="R66" s="262" t="n"/>
    </row>
    <row r="67" ht="15" customHeight="1" s="828">
      <c r="A67" s="974" t="inlineStr">
        <is>
          <t>Mar 72</t>
        </is>
      </c>
      <c r="B67" s="699" t="n">
        <v>26402</v>
      </c>
      <c r="C67" s="699" t="n">
        <v>23921</v>
      </c>
      <c r="D67" s="699" t="n">
        <v>2093</v>
      </c>
      <c r="E67" s="699" t="n">
        <v>388</v>
      </c>
      <c r="F67" s="699" t="n">
        <v>0</v>
      </c>
      <c r="G67" s="260" t="n"/>
      <c r="H67" s="261" t="n"/>
      <c r="I67" s="261" t="n"/>
      <c r="J67" s="261" t="n"/>
      <c r="K67" s="261" t="n"/>
      <c r="L67" s="261" t="n"/>
      <c r="N67" s="262" t="n"/>
      <c r="O67" s="262" t="n"/>
      <c r="P67" s="262" t="n"/>
      <c r="Q67" s="262" t="n"/>
      <c r="R67" s="262" t="n"/>
    </row>
    <row r="68" ht="15" customHeight="1" s="828">
      <c r="A68" s="974" t="inlineStr">
        <is>
          <t>Jun 72</t>
        </is>
      </c>
      <c r="B68" s="699" t="n">
        <v>26396</v>
      </c>
      <c r="C68" s="699" t="n">
        <v>23937</v>
      </c>
      <c r="D68" s="699" t="n">
        <v>2071</v>
      </c>
      <c r="E68" s="699" t="n">
        <v>388</v>
      </c>
      <c r="F68" s="699" t="n">
        <v>0</v>
      </c>
      <c r="G68" s="260" t="n"/>
      <c r="H68" s="261" t="n"/>
      <c r="I68" s="261" t="n"/>
      <c r="J68" s="261" t="n"/>
      <c r="K68" s="261" t="n"/>
      <c r="L68" s="261" t="n"/>
      <c r="N68" s="262" t="n"/>
      <c r="O68" s="262" t="n"/>
      <c r="P68" s="262" t="n"/>
      <c r="Q68" s="262" t="n"/>
      <c r="R68" s="262" t="n"/>
    </row>
    <row r="69" ht="15" customHeight="1" s="828">
      <c r="A69" s="974" t="inlineStr">
        <is>
          <t>Sep 72</t>
        </is>
      </c>
      <c r="B69" s="699" t="n">
        <v>26514</v>
      </c>
      <c r="C69" s="699" t="n">
        <v>24044</v>
      </c>
      <c r="D69" s="699" t="n">
        <v>2078</v>
      </c>
      <c r="E69" s="699" t="n">
        <v>392</v>
      </c>
      <c r="F69" s="699" t="n">
        <v>0</v>
      </c>
      <c r="G69" s="260" t="n"/>
      <c r="H69" s="261" t="n"/>
      <c r="I69" s="261" t="n"/>
      <c r="J69" s="261" t="n"/>
      <c r="K69" s="261" t="n"/>
      <c r="L69" s="261" t="n"/>
      <c r="N69" s="262" t="n"/>
      <c r="O69" s="262" t="n"/>
      <c r="P69" s="262" t="n"/>
      <c r="Q69" s="262" t="n"/>
      <c r="R69" s="262" t="n"/>
    </row>
    <row r="70" ht="15" customHeight="1" s="828">
      <c r="A70" s="974" t="inlineStr">
        <is>
          <t>Dec 72</t>
        </is>
      </c>
      <c r="B70" s="699" t="n">
        <v>26688</v>
      </c>
      <c r="C70" s="699" t="n">
        <v>24207</v>
      </c>
      <c r="D70" s="699" t="n">
        <v>2092</v>
      </c>
      <c r="E70" s="699" t="n">
        <v>389</v>
      </c>
      <c r="F70" s="699" t="n">
        <v>0</v>
      </c>
      <c r="G70" s="260" t="n"/>
      <c r="H70" s="261" t="n"/>
      <c r="I70" s="261" t="n"/>
      <c r="J70" s="261" t="n"/>
      <c r="K70" s="261" t="n"/>
      <c r="L70" s="261" t="n"/>
      <c r="N70" s="262" t="n"/>
      <c r="O70" s="262" t="n"/>
      <c r="P70" s="262" t="n"/>
      <c r="Q70" s="262" t="n"/>
      <c r="R70" s="262" t="n"/>
    </row>
    <row r="71" ht="15" customHeight="1" s="828">
      <c r="A71" s="974" t="inlineStr">
        <is>
          <t>Mar 73</t>
        </is>
      </c>
      <c r="B71" s="699" t="n">
        <v>27035</v>
      </c>
      <c r="C71" s="699" t="n">
        <v>24526</v>
      </c>
      <c r="D71" s="699" t="n">
        <v>2125</v>
      </c>
      <c r="E71" s="699" t="n">
        <v>384</v>
      </c>
      <c r="F71" s="699" t="n">
        <v>0</v>
      </c>
      <c r="G71" s="260" t="n"/>
      <c r="H71" s="261" t="n"/>
      <c r="I71" s="261" t="n"/>
      <c r="J71" s="261" t="n"/>
      <c r="K71" s="261" t="n"/>
      <c r="L71" s="261" t="n"/>
      <c r="N71" s="262" t="n"/>
      <c r="O71" s="262" t="n"/>
      <c r="P71" s="262" t="n"/>
      <c r="Q71" s="262" t="n"/>
      <c r="R71" s="262" t="n"/>
    </row>
    <row r="72" ht="15" customHeight="1" s="828">
      <c r="A72" s="974" t="inlineStr">
        <is>
          <t>Jun 73</t>
        </is>
      </c>
      <c r="B72" s="699" t="n">
        <v>27023</v>
      </c>
      <c r="C72" s="699" t="n">
        <v>24532</v>
      </c>
      <c r="D72" s="699" t="n">
        <v>2114</v>
      </c>
      <c r="E72" s="699" t="n">
        <v>377</v>
      </c>
      <c r="F72" s="699" t="n">
        <v>0</v>
      </c>
      <c r="G72" s="260" t="n"/>
      <c r="H72" s="261" t="n"/>
      <c r="I72" s="261" t="n"/>
      <c r="J72" s="261" t="n"/>
      <c r="K72" s="261" t="n"/>
      <c r="L72" s="261" t="n"/>
      <c r="N72" s="262" t="n"/>
      <c r="O72" s="262" t="n"/>
      <c r="P72" s="262" t="n"/>
      <c r="Q72" s="262" t="n"/>
      <c r="R72" s="262" t="n"/>
    </row>
    <row r="73" ht="15" customHeight="1" s="828">
      <c r="A73" s="974" t="inlineStr">
        <is>
          <t>Sep 73</t>
        </is>
      </c>
      <c r="B73" s="699" t="n">
        <v>27055</v>
      </c>
      <c r="C73" s="699" t="n">
        <v>24578</v>
      </c>
      <c r="D73" s="699" t="n">
        <v>2104</v>
      </c>
      <c r="E73" s="699" t="n">
        <v>374</v>
      </c>
      <c r="F73" s="699" t="n">
        <v>0</v>
      </c>
      <c r="G73" s="260" t="n"/>
      <c r="H73" s="261" t="n"/>
      <c r="I73" s="261" t="n"/>
      <c r="J73" s="261" t="n"/>
      <c r="K73" s="261" t="n"/>
      <c r="L73" s="261" t="n"/>
      <c r="N73" s="262" t="n"/>
      <c r="O73" s="262" t="n"/>
      <c r="P73" s="262" t="n"/>
      <c r="Q73" s="262" t="n"/>
      <c r="R73" s="262" t="n"/>
    </row>
    <row r="74" ht="15" customHeight="1" s="828">
      <c r="A74" s="974" t="inlineStr">
        <is>
          <t>Dec 73</t>
        </is>
      </c>
      <c r="B74" s="699" t="n">
        <v>27083</v>
      </c>
      <c r="C74" s="699" t="n">
        <v>24613</v>
      </c>
      <c r="D74" s="699" t="n">
        <v>2099</v>
      </c>
      <c r="E74" s="699" t="n">
        <v>370</v>
      </c>
      <c r="F74" s="699" t="n">
        <v>0</v>
      </c>
      <c r="G74" s="260" t="n"/>
      <c r="H74" s="261" t="n"/>
      <c r="I74" s="261" t="n"/>
      <c r="J74" s="261" t="n"/>
      <c r="K74" s="261" t="n"/>
      <c r="L74" s="261" t="n"/>
      <c r="N74" s="262" t="n"/>
      <c r="O74" s="262" t="n"/>
      <c r="P74" s="262" t="n"/>
      <c r="Q74" s="262" t="n"/>
      <c r="R74" s="262" t="n"/>
    </row>
    <row r="75" ht="15" customHeight="1" s="828">
      <c r="A75" s="974" t="inlineStr">
        <is>
          <t>Mar 74</t>
        </is>
      </c>
      <c r="B75" s="699" t="n">
        <v>27055</v>
      </c>
      <c r="C75" s="699" t="n">
        <v>24579</v>
      </c>
      <c r="D75" s="699" t="n">
        <v>2112</v>
      </c>
      <c r="E75" s="699" t="n">
        <v>365</v>
      </c>
      <c r="F75" s="699" t="n">
        <v>0</v>
      </c>
      <c r="G75" s="260" t="n"/>
      <c r="H75" s="261" t="n"/>
      <c r="I75" s="261" t="n"/>
      <c r="J75" s="261" t="n"/>
      <c r="K75" s="261" t="n"/>
      <c r="L75" s="261" t="n"/>
      <c r="N75" s="262" t="n"/>
      <c r="O75" s="262" t="n"/>
      <c r="P75" s="262" t="n"/>
      <c r="Q75" s="262" t="n"/>
      <c r="R75" s="262" t="n"/>
    </row>
    <row r="76" ht="15" customHeight="1" s="828">
      <c r="A76" s="974" t="inlineStr">
        <is>
          <t>Jun 74</t>
        </is>
      </c>
      <c r="B76" s="699" t="n">
        <v>27113</v>
      </c>
      <c r="C76" s="699" t="n">
        <v>24668</v>
      </c>
      <c r="D76" s="699" t="n">
        <v>2084</v>
      </c>
      <c r="E76" s="699" t="n">
        <v>361</v>
      </c>
      <c r="F76" s="699" t="n">
        <v>0</v>
      </c>
      <c r="G76" s="260" t="n"/>
      <c r="H76" s="261" t="n"/>
      <c r="I76" s="261" t="n"/>
      <c r="J76" s="261" t="n"/>
      <c r="K76" s="261" t="n"/>
      <c r="L76" s="261" t="n"/>
      <c r="N76" s="262" t="n"/>
      <c r="O76" s="262" t="n"/>
      <c r="P76" s="262" t="n"/>
      <c r="Q76" s="262" t="n"/>
      <c r="R76" s="262" t="n"/>
    </row>
    <row r="77" ht="15" customHeight="1" s="828">
      <c r="A77" s="974" t="inlineStr">
        <is>
          <t>Sep 74</t>
        </is>
      </c>
      <c r="B77" s="699" t="n">
        <v>27211</v>
      </c>
      <c r="C77" s="699" t="n">
        <v>24764</v>
      </c>
      <c r="D77" s="699" t="n">
        <v>2084</v>
      </c>
      <c r="E77" s="699" t="n">
        <v>363</v>
      </c>
      <c r="F77" s="699" t="n">
        <v>0</v>
      </c>
      <c r="G77" s="260" t="n"/>
      <c r="H77" s="261" t="n"/>
      <c r="I77" s="261" t="n"/>
      <c r="J77" s="261" t="n"/>
      <c r="K77" s="261" t="n"/>
      <c r="L77" s="261" t="n"/>
      <c r="N77" s="262" t="n"/>
      <c r="O77" s="262" t="n"/>
      <c r="P77" s="262" t="n"/>
      <c r="Q77" s="262" t="n"/>
      <c r="R77" s="262" t="n"/>
    </row>
    <row r="78" ht="15" customHeight="1" s="828">
      <c r="A78" s="974" t="inlineStr">
        <is>
          <t>Dec 74</t>
        </is>
      </c>
      <c r="B78" s="699" t="n">
        <v>27154</v>
      </c>
      <c r="C78" s="699" t="n">
        <v>24711</v>
      </c>
      <c r="D78" s="699" t="n">
        <v>2085</v>
      </c>
      <c r="E78" s="699" t="n">
        <v>359</v>
      </c>
      <c r="F78" s="699" t="n">
        <v>0</v>
      </c>
      <c r="G78" s="260" t="n"/>
      <c r="H78" s="261" t="n"/>
      <c r="I78" s="261" t="n"/>
      <c r="J78" s="261" t="n"/>
      <c r="K78" s="261" t="n"/>
      <c r="L78" s="261" t="n"/>
      <c r="N78" s="262" t="n"/>
      <c r="O78" s="262" t="n"/>
      <c r="P78" s="262" t="n"/>
      <c r="Q78" s="262" t="n"/>
      <c r="R78" s="262" t="n"/>
    </row>
    <row r="79" ht="15" customHeight="1" s="828">
      <c r="A79" s="974" t="inlineStr">
        <is>
          <t>Mar 75</t>
        </is>
      </c>
      <c r="B79" s="699" t="n">
        <v>27066</v>
      </c>
      <c r="C79" s="699" t="n">
        <v>24609</v>
      </c>
      <c r="D79" s="699" t="n">
        <v>2103</v>
      </c>
      <c r="E79" s="699" t="n">
        <v>353</v>
      </c>
      <c r="F79" s="699" t="n">
        <v>0</v>
      </c>
      <c r="G79" s="260" t="n"/>
      <c r="H79" s="261" t="n"/>
      <c r="I79" s="261" t="n"/>
      <c r="J79" s="261" t="n"/>
      <c r="K79" s="261" t="n"/>
      <c r="L79" s="261" t="n"/>
      <c r="N79" s="262" t="n"/>
      <c r="O79" s="262" t="n"/>
      <c r="P79" s="262" t="n"/>
      <c r="Q79" s="262" t="n"/>
      <c r="R79" s="262" t="n"/>
    </row>
    <row r="80" ht="15" customHeight="1" s="828">
      <c r="A80" s="974" t="inlineStr">
        <is>
          <t>Jun 75</t>
        </is>
      </c>
      <c r="B80" s="699" t="n">
        <v>27023</v>
      </c>
      <c r="C80" s="699" t="n">
        <v>24583</v>
      </c>
      <c r="D80" s="699" t="n">
        <v>2088</v>
      </c>
      <c r="E80" s="699" t="n">
        <v>351</v>
      </c>
      <c r="F80" s="699" t="n">
        <v>0</v>
      </c>
      <c r="G80" s="260" t="n"/>
      <c r="H80" s="261" t="n"/>
      <c r="I80" s="261" t="n"/>
      <c r="J80" s="261" t="n"/>
      <c r="K80" s="261" t="n"/>
      <c r="L80" s="261" t="n"/>
      <c r="N80" s="262" t="n"/>
      <c r="O80" s="262" t="n"/>
      <c r="P80" s="262" t="n"/>
      <c r="Q80" s="262" t="n"/>
      <c r="R80" s="262" t="n"/>
    </row>
    <row r="81" ht="15" customHeight="1" s="828">
      <c r="A81" s="974" t="inlineStr">
        <is>
          <t>Sep 75</t>
        </is>
      </c>
      <c r="B81" s="699" t="n">
        <v>26954</v>
      </c>
      <c r="C81" s="699" t="n">
        <v>24525</v>
      </c>
      <c r="D81" s="699" t="n">
        <v>2073</v>
      </c>
      <c r="E81" s="699" t="n">
        <v>355</v>
      </c>
      <c r="F81" s="699" t="n">
        <v>0</v>
      </c>
      <c r="G81" s="260" t="n"/>
      <c r="H81" s="261" t="n"/>
      <c r="I81" s="261" t="n"/>
      <c r="J81" s="261" t="n"/>
      <c r="K81" s="261" t="n"/>
      <c r="L81" s="261" t="n"/>
      <c r="N81" s="262" t="n"/>
      <c r="O81" s="262" t="n"/>
      <c r="P81" s="262" t="n"/>
      <c r="Q81" s="262" t="n"/>
      <c r="R81" s="262" t="n"/>
    </row>
    <row r="82" ht="15" customHeight="1" s="828">
      <c r="A82" s="974" t="inlineStr">
        <is>
          <t>Dec 75</t>
        </is>
      </c>
      <c r="B82" s="699" t="n">
        <v>26881</v>
      </c>
      <c r="C82" s="699" t="n">
        <v>24447</v>
      </c>
      <c r="D82" s="699" t="n">
        <v>2079</v>
      </c>
      <c r="E82" s="699" t="n">
        <v>354</v>
      </c>
      <c r="F82" s="699" t="n">
        <v>0</v>
      </c>
      <c r="G82" s="260" t="n"/>
      <c r="H82" s="261" t="n"/>
      <c r="I82" s="261" t="n"/>
      <c r="J82" s="261" t="n"/>
      <c r="K82" s="261" t="n"/>
      <c r="L82" s="261" t="n"/>
      <c r="N82" s="262" t="n"/>
      <c r="O82" s="262" t="n"/>
      <c r="P82" s="262" t="n"/>
      <c r="Q82" s="262" t="n"/>
      <c r="R82" s="262" t="n"/>
    </row>
    <row r="83" ht="15" customHeight="1" s="828">
      <c r="A83" s="974" t="inlineStr">
        <is>
          <t>Mar 76</t>
        </is>
      </c>
      <c r="B83" s="699" t="n">
        <v>26804</v>
      </c>
      <c r="C83" s="699" t="n">
        <v>24397</v>
      </c>
      <c r="D83" s="699" t="n">
        <v>2054</v>
      </c>
      <c r="E83" s="699" t="n">
        <v>352</v>
      </c>
      <c r="F83" s="699" t="n">
        <v>0</v>
      </c>
      <c r="G83" s="260" t="n"/>
      <c r="H83" s="261" t="n"/>
      <c r="I83" s="261" t="n"/>
      <c r="J83" s="261" t="n"/>
      <c r="K83" s="261" t="n"/>
      <c r="L83" s="261" t="n"/>
      <c r="N83" s="262" t="n"/>
      <c r="O83" s="262" t="n"/>
      <c r="P83" s="262" t="n"/>
      <c r="Q83" s="262" t="n"/>
      <c r="R83" s="262" t="n"/>
    </row>
    <row r="84" ht="15" customHeight="1" s="828">
      <c r="A84" s="974" t="inlineStr">
        <is>
          <t>Jun 76</t>
        </is>
      </c>
      <c r="B84" s="699" t="n">
        <v>26784</v>
      </c>
      <c r="C84" s="699" t="n">
        <v>24381</v>
      </c>
      <c r="D84" s="699" t="n">
        <v>2052</v>
      </c>
      <c r="E84" s="699" t="n">
        <v>351</v>
      </c>
      <c r="F84" s="699" t="n">
        <v>0</v>
      </c>
      <c r="G84" s="260" t="n"/>
      <c r="H84" s="261" t="n"/>
      <c r="I84" s="261" t="n"/>
      <c r="J84" s="261" t="n"/>
      <c r="K84" s="261" t="n"/>
      <c r="L84" s="261" t="n"/>
      <c r="N84" s="262" t="n"/>
      <c r="O84" s="262" t="n"/>
      <c r="P84" s="262" t="n"/>
      <c r="Q84" s="262" t="n"/>
      <c r="R84" s="262" t="n"/>
    </row>
    <row r="85" ht="15" customHeight="1" s="828">
      <c r="A85" s="974" t="inlineStr">
        <is>
          <t>Sep 76</t>
        </is>
      </c>
      <c r="B85" s="699" t="n">
        <v>26775</v>
      </c>
      <c r="C85" s="699" t="n">
        <v>24392</v>
      </c>
      <c r="D85" s="699" t="n">
        <v>2030</v>
      </c>
      <c r="E85" s="699" t="n">
        <v>353</v>
      </c>
      <c r="F85" s="699" t="n">
        <v>0</v>
      </c>
      <c r="G85" s="260" t="n"/>
      <c r="H85" s="261" t="n"/>
      <c r="I85" s="261" t="n"/>
      <c r="J85" s="261" t="n"/>
      <c r="K85" s="261" t="n"/>
      <c r="L85" s="261" t="n"/>
      <c r="N85" s="262" t="n"/>
      <c r="O85" s="262" t="n"/>
      <c r="P85" s="262" t="n"/>
      <c r="Q85" s="262" t="n"/>
      <c r="R85" s="262" t="n"/>
    </row>
    <row r="86" ht="15" customHeight="1" s="828">
      <c r="A86" s="974" t="inlineStr">
        <is>
          <t>Dec 76</t>
        </is>
      </c>
      <c r="B86" s="699" t="n">
        <v>26816</v>
      </c>
      <c r="C86" s="699" t="n">
        <v>24428</v>
      </c>
      <c r="D86" s="699" t="n">
        <v>2039</v>
      </c>
      <c r="E86" s="699" t="n">
        <v>349</v>
      </c>
      <c r="F86" s="699" t="n">
        <v>0</v>
      </c>
      <c r="G86" s="260" t="n"/>
      <c r="H86" s="261" t="n"/>
      <c r="I86" s="261" t="n"/>
      <c r="J86" s="261" t="n"/>
      <c r="K86" s="261" t="n"/>
      <c r="L86" s="261" t="n"/>
      <c r="N86" s="262" t="n"/>
      <c r="O86" s="262" t="n"/>
      <c r="P86" s="262" t="n"/>
      <c r="Q86" s="262" t="n"/>
      <c r="R86" s="262" t="n"/>
    </row>
    <row r="87" ht="15" customHeight="1" s="828">
      <c r="A87" s="974" t="inlineStr">
        <is>
          <t>Mar 77</t>
        </is>
      </c>
      <c r="B87" s="699" t="n">
        <v>26823</v>
      </c>
      <c r="C87" s="699" t="n">
        <v>24452</v>
      </c>
      <c r="D87" s="699" t="n">
        <v>2026</v>
      </c>
      <c r="E87" s="699" t="n">
        <v>345</v>
      </c>
      <c r="F87" s="699" t="n">
        <v>0</v>
      </c>
      <c r="G87" s="260" t="n"/>
      <c r="H87" s="261" t="n"/>
      <c r="I87" s="261" t="n"/>
      <c r="J87" s="261" t="n"/>
      <c r="K87" s="261" t="n"/>
      <c r="L87" s="261" t="n"/>
      <c r="N87" s="262" t="n"/>
      <c r="O87" s="262" t="n"/>
      <c r="P87" s="262" t="n"/>
      <c r="Q87" s="262" t="n"/>
      <c r="R87" s="262" t="n"/>
    </row>
    <row r="88" ht="15" customHeight="1" s="828">
      <c r="A88" s="974" t="inlineStr">
        <is>
          <t>Jun 77</t>
        </is>
      </c>
      <c r="B88" s="699" t="n">
        <v>26823</v>
      </c>
      <c r="C88" s="699" t="n">
        <v>24466</v>
      </c>
      <c r="D88" s="699" t="n">
        <v>2015</v>
      </c>
      <c r="E88" s="699" t="n">
        <v>342</v>
      </c>
      <c r="F88" s="699" t="n">
        <v>0</v>
      </c>
      <c r="G88" s="260" t="n"/>
      <c r="H88" s="261" t="n"/>
      <c r="I88" s="261" t="n"/>
      <c r="J88" s="261" t="n"/>
      <c r="K88" s="261" t="n"/>
      <c r="L88" s="261" t="n"/>
      <c r="N88" s="262" t="n"/>
      <c r="O88" s="262" t="n"/>
      <c r="P88" s="262" t="n"/>
      <c r="Q88" s="262" t="n"/>
      <c r="R88" s="262" t="n"/>
    </row>
    <row r="89" ht="15" customHeight="1" s="828">
      <c r="A89" s="974" t="inlineStr">
        <is>
          <t>Sep 77</t>
        </is>
      </c>
      <c r="B89" s="699" t="n">
        <v>26846</v>
      </c>
      <c r="C89" s="699" t="n">
        <v>24486</v>
      </c>
      <c r="D89" s="699" t="n">
        <v>2017</v>
      </c>
      <c r="E89" s="699" t="n">
        <v>343</v>
      </c>
      <c r="F89" s="699" t="n">
        <v>0</v>
      </c>
      <c r="G89" s="260" t="n"/>
      <c r="H89" s="261" t="n"/>
      <c r="I89" s="261" t="n"/>
      <c r="J89" s="261" t="n"/>
      <c r="K89" s="261" t="n"/>
      <c r="L89" s="261" t="n"/>
      <c r="N89" s="262" t="n"/>
      <c r="O89" s="262" t="n"/>
      <c r="P89" s="262" t="n"/>
      <c r="Q89" s="262" t="n"/>
      <c r="R89" s="262" t="n"/>
    </row>
    <row r="90" ht="15" customHeight="1" s="828">
      <c r="A90" s="974" t="inlineStr">
        <is>
          <t>Dec 77</t>
        </is>
      </c>
      <c r="B90" s="699" t="n">
        <v>26872</v>
      </c>
      <c r="C90" s="699" t="n">
        <v>24495</v>
      </c>
      <c r="D90" s="699" t="n">
        <v>2039</v>
      </c>
      <c r="E90" s="699" t="n">
        <v>339</v>
      </c>
      <c r="F90" s="699" t="n">
        <v>0</v>
      </c>
      <c r="G90" s="260" t="n"/>
      <c r="H90" s="261" t="n"/>
      <c r="I90" s="261" t="n"/>
      <c r="J90" s="261" t="n"/>
      <c r="K90" s="261" t="n"/>
      <c r="L90" s="261" t="n"/>
      <c r="N90" s="262" t="n"/>
      <c r="O90" s="262" t="n"/>
      <c r="P90" s="262" t="n"/>
      <c r="Q90" s="262" t="n"/>
      <c r="R90" s="262" t="n"/>
    </row>
    <row r="91" ht="15" customHeight="1" s="828">
      <c r="A91" s="974" t="inlineStr">
        <is>
          <t>Mar 78</t>
        </is>
      </c>
      <c r="B91" s="699" t="n">
        <v>26943</v>
      </c>
      <c r="C91" s="699" t="n">
        <v>24568</v>
      </c>
      <c r="D91" s="699" t="n">
        <v>2040</v>
      </c>
      <c r="E91" s="699" t="n">
        <v>336</v>
      </c>
      <c r="F91" s="699" t="n">
        <v>0</v>
      </c>
      <c r="G91" s="260" t="n"/>
      <c r="H91" s="261" t="n"/>
      <c r="I91" s="261" t="n"/>
      <c r="J91" s="261" t="n"/>
      <c r="K91" s="261" t="n"/>
      <c r="L91" s="261" t="n"/>
      <c r="N91" s="262" t="n"/>
      <c r="O91" s="262" t="n"/>
      <c r="P91" s="262" t="n"/>
      <c r="Q91" s="262" t="n"/>
      <c r="R91" s="262" t="n"/>
    </row>
    <row r="92" ht="15" customHeight="1" s="828">
      <c r="A92" s="974" t="inlineStr">
        <is>
          <t>Jun 78</t>
        </is>
      </c>
      <c r="B92" s="699" t="n">
        <v>26988</v>
      </c>
      <c r="C92" s="699" t="n">
        <v>24633</v>
      </c>
      <c r="D92" s="699" t="n">
        <v>2023</v>
      </c>
      <c r="E92" s="699" t="n">
        <v>332</v>
      </c>
      <c r="F92" s="699" t="n">
        <v>0</v>
      </c>
      <c r="G92" s="260" t="n"/>
      <c r="H92" s="261" t="n"/>
      <c r="I92" s="261" t="n"/>
      <c r="J92" s="261" t="n"/>
      <c r="K92" s="261" t="n"/>
      <c r="L92" s="261" t="n"/>
      <c r="N92" s="262" t="n"/>
      <c r="O92" s="262" t="n"/>
      <c r="P92" s="262" t="n"/>
      <c r="Q92" s="262" t="n"/>
      <c r="R92" s="262" t="n"/>
    </row>
    <row r="93" ht="15" customHeight="1" s="828">
      <c r="A93" s="974" t="inlineStr">
        <is>
          <t>Sep 78</t>
        </is>
      </c>
      <c r="B93" s="699" t="n">
        <v>27092</v>
      </c>
      <c r="C93" s="699" t="n">
        <v>24732</v>
      </c>
      <c r="D93" s="699" t="n">
        <v>2026</v>
      </c>
      <c r="E93" s="699" t="n">
        <v>335</v>
      </c>
      <c r="F93" s="699" t="n">
        <v>0</v>
      </c>
      <c r="G93" s="260" t="n"/>
      <c r="H93" s="261" t="n"/>
      <c r="I93" s="261" t="n"/>
      <c r="J93" s="261" t="n"/>
      <c r="K93" s="261" t="n"/>
      <c r="L93" s="261" t="n"/>
      <c r="N93" s="262" t="n"/>
      <c r="O93" s="262" t="n"/>
      <c r="P93" s="262" t="n"/>
      <c r="Q93" s="262" t="n"/>
      <c r="R93" s="262" t="n"/>
    </row>
    <row r="94" ht="15" customHeight="1" s="828">
      <c r="A94" s="974" t="inlineStr">
        <is>
          <t>Dec 78</t>
        </is>
      </c>
      <c r="B94" s="699" t="n">
        <v>27274</v>
      </c>
      <c r="C94" s="699" t="n">
        <v>24915</v>
      </c>
      <c r="D94" s="699" t="n">
        <v>2028</v>
      </c>
      <c r="E94" s="699" t="n">
        <v>331</v>
      </c>
      <c r="F94" s="699" t="n">
        <v>0</v>
      </c>
      <c r="G94" s="260" t="n"/>
      <c r="H94" s="261" t="n"/>
      <c r="I94" s="261" t="n"/>
      <c r="J94" s="261" t="n"/>
      <c r="K94" s="261" t="n"/>
      <c r="L94" s="261" t="n"/>
      <c r="N94" s="262" t="n"/>
      <c r="O94" s="262" t="n"/>
      <c r="P94" s="262" t="n"/>
      <c r="Q94" s="262" t="n"/>
      <c r="R94" s="262" t="n"/>
    </row>
    <row r="95" ht="15" customHeight="1" s="828">
      <c r="A95" s="974" t="inlineStr">
        <is>
          <t>Mar 79</t>
        </is>
      </c>
      <c r="B95" s="699" t="n">
        <v>27303</v>
      </c>
      <c r="C95" s="699" t="n">
        <v>24946</v>
      </c>
      <c r="D95" s="699" t="n">
        <v>2028</v>
      </c>
      <c r="E95" s="699" t="n">
        <v>329</v>
      </c>
      <c r="F95" s="699" t="n">
        <v>0</v>
      </c>
      <c r="G95" s="260" t="n"/>
      <c r="H95" s="261" t="n"/>
      <c r="I95" s="261" t="n"/>
      <c r="J95" s="261" t="n"/>
      <c r="K95" s="261" t="n"/>
      <c r="L95" s="261" t="n"/>
      <c r="N95" s="262" t="n"/>
      <c r="O95" s="262" t="n"/>
      <c r="P95" s="262" t="n"/>
      <c r="Q95" s="262" t="n"/>
      <c r="R95" s="262" t="n"/>
    </row>
    <row r="96" ht="15" customHeight="1" s="828">
      <c r="A96" s="974" t="inlineStr">
        <is>
          <t>Jun 79</t>
        </is>
      </c>
      <c r="B96" s="699" t="n">
        <v>27413</v>
      </c>
      <c r="C96" s="699" t="n">
        <v>25056</v>
      </c>
      <c r="D96" s="699" t="n">
        <v>2029</v>
      </c>
      <c r="E96" s="699" t="n">
        <v>328</v>
      </c>
      <c r="F96" s="699" t="n">
        <v>0</v>
      </c>
      <c r="G96" s="260" t="n"/>
      <c r="H96" s="261" t="n"/>
      <c r="I96" s="261" t="n"/>
      <c r="J96" s="261" t="n"/>
      <c r="K96" s="261" t="n"/>
      <c r="L96" s="261" t="n"/>
      <c r="N96" s="262" t="n"/>
      <c r="O96" s="262" t="n"/>
      <c r="P96" s="262" t="n"/>
      <c r="Q96" s="262" t="n"/>
      <c r="R96" s="262" t="n"/>
    </row>
    <row r="97" ht="15" customHeight="1" s="828">
      <c r="A97" s="974" t="inlineStr">
        <is>
          <t>Sep 79</t>
        </is>
      </c>
      <c r="B97" s="699" t="n">
        <v>27493</v>
      </c>
      <c r="C97" s="699" t="n">
        <v>25100</v>
      </c>
      <c r="D97" s="699" t="n">
        <v>2060</v>
      </c>
      <c r="E97" s="699" t="n">
        <v>333</v>
      </c>
      <c r="F97" s="699" t="n">
        <v>0</v>
      </c>
      <c r="G97" s="260" t="n"/>
      <c r="H97" s="261" t="n"/>
      <c r="I97" s="261" t="n"/>
      <c r="J97" s="261" t="n"/>
      <c r="K97" s="261" t="n"/>
      <c r="L97" s="261" t="n"/>
      <c r="N97" s="262" t="n"/>
      <c r="O97" s="262" t="n"/>
      <c r="P97" s="262" t="n"/>
      <c r="Q97" s="262" t="n"/>
      <c r="R97" s="262" t="n"/>
    </row>
    <row r="98" ht="15" customHeight="1" s="828">
      <c r="A98" s="974" t="inlineStr">
        <is>
          <t>Dec 79</t>
        </is>
      </c>
      <c r="B98" s="699" t="n">
        <v>27542</v>
      </c>
      <c r="C98" s="699" t="n">
        <v>25119</v>
      </c>
      <c r="D98" s="699" t="n">
        <v>2090</v>
      </c>
      <c r="E98" s="699" t="n">
        <v>333</v>
      </c>
      <c r="F98" s="699" t="n">
        <v>0</v>
      </c>
      <c r="G98" s="260" t="n"/>
      <c r="H98" s="261" t="n"/>
      <c r="I98" s="261" t="n"/>
      <c r="J98" s="261" t="n"/>
      <c r="K98" s="261" t="n"/>
      <c r="L98" s="261" t="n"/>
      <c r="N98" s="262" t="n"/>
      <c r="O98" s="262" t="n"/>
      <c r="P98" s="262" t="n"/>
      <c r="Q98" s="262" t="n"/>
      <c r="R98" s="262" t="n"/>
    </row>
    <row r="99" ht="15" customHeight="1" s="828">
      <c r="A99" s="974" t="inlineStr">
        <is>
          <t>Mar 80</t>
        </is>
      </c>
      <c r="B99" s="699" t="n">
        <v>27465</v>
      </c>
      <c r="C99" s="699" t="n">
        <v>25010</v>
      </c>
      <c r="D99" s="699" t="n">
        <v>2120</v>
      </c>
      <c r="E99" s="699" t="n">
        <v>336</v>
      </c>
      <c r="F99" s="699" t="n">
        <v>0</v>
      </c>
      <c r="G99" s="260" t="n"/>
      <c r="H99" s="261" t="n"/>
      <c r="I99" s="261" t="n"/>
      <c r="J99" s="261" t="n"/>
      <c r="K99" s="261" t="n"/>
      <c r="L99" s="261" t="n"/>
      <c r="N99" s="262" t="n"/>
      <c r="O99" s="262" t="n"/>
      <c r="P99" s="262" t="n"/>
      <c r="Q99" s="262" t="n"/>
      <c r="R99" s="262" t="n"/>
    </row>
    <row r="100" ht="15" customHeight="1" s="828">
      <c r="A100" s="974" t="inlineStr">
        <is>
          <t xml:space="preserve">Jun 80 </t>
        </is>
      </c>
      <c r="B100" s="699" t="n">
        <v>27369</v>
      </c>
      <c r="C100" s="699" t="n">
        <v>24879</v>
      </c>
      <c r="D100" s="699" t="n">
        <v>2152</v>
      </c>
      <c r="E100" s="699" t="n">
        <v>338</v>
      </c>
      <c r="F100" s="699" t="n">
        <v>0</v>
      </c>
      <c r="G100" s="260" t="n"/>
      <c r="H100" s="261" t="n"/>
      <c r="I100" s="261" t="n"/>
      <c r="J100" s="261" t="n"/>
      <c r="K100" s="261" t="n"/>
      <c r="L100" s="261" t="n"/>
      <c r="N100" s="262" t="n"/>
      <c r="O100" s="262" t="n"/>
      <c r="P100" s="262" t="n"/>
      <c r="Q100" s="262" t="n"/>
      <c r="R100" s="262" t="n"/>
    </row>
    <row r="101" ht="15" customHeight="1" s="828">
      <c r="A101" s="974" t="inlineStr">
        <is>
          <t xml:space="preserve">Sep 80 </t>
        </is>
      </c>
      <c r="B101" s="699" t="n">
        <v>27108</v>
      </c>
      <c r="C101" s="699" t="n">
        <v>24581</v>
      </c>
      <c r="D101" s="699" t="n">
        <v>2180</v>
      </c>
      <c r="E101" s="699" t="n">
        <v>347</v>
      </c>
      <c r="F101" s="699" t="n">
        <v>0</v>
      </c>
      <c r="G101" s="260" t="n"/>
      <c r="H101" s="261" t="n"/>
      <c r="I101" s="261" t="n"/>
      <c r="J101" s="261" t="n"/>
      <c r="K101" s="261" t="n"/>
      <c r="L101" s="261" t="n"/>
      <c r="N101" s="262" t="n"/>
      <c r="O101" s="262" t="n"/>
      <c r="P101" s="262" t="n"/>
      <c r="Q101" s="262" t="n"/>
      <c r="R101" s="262" t="n"/>
    </row>
    <row r="102" ht="15" customHeight="1" s="828">
      <c r="A102" s="974" t="inlineStr">
        <is>
          <t xml:space="preserve">Dec 80 </t>
        </is>
      </c>
      <c r="B102" s="699" t="n">
        <v>26813</v>
      </c>
      <c r="C102" s="699" t="n">
        <v>24254</v>
      </c>
      <c r="D102" s="699" t="n">
        <v>2210</v>
      </c>
      <c r="E102" s="699" t="n">
        <v>349</v>
      </c>
      <c r="F102" s="699" t="n">
        <v>0</v>
      </c>
      <c r="G102" s="260" t="n"/>
      <c r="H102" s="261" t="n"/>
      <c r="I102" s="261" t="n"/>
      <c r="J102" s="261" t="n"/>
      <c r="K102" s="261" t="n"/>
      <c r="L102" s="261" t="n"/>
      <c r="N102" s="262" t="n"/>
      <c r="O102" s="262" t="n"/>
      <c r="P102" s="262" t="n"/>
      <c r="Q102" s="262" t="n"/>
      <c r="R102" s="262" t="n"/>
    </row>
    <row r="103" ht="15" customHeight="1" s="828">
      <c r="A103" s="974" t="inlineStr">
        <is>
          <t xml:space="preserve">Mar 81 </t>
        </is>
      </c>
      <c r="B103" s="699" t="n">
        <v>26551</v>
      </c>
      <c r="C103" s="699" t="n">
        <v>23962</v>
      </c>
      <c r="D103" s="699" t="n">
        <v>2240</v>
      </c>
      <c r="E103" s="699" t="n">
        <v>349</v>
      </c>
      <c r="F103" s="699" t="n">
        <v>0</v>
      </c>
      <c r="G103" s="260" t="n"/>
      <c r="H103" s="261" t="n"/>
      <c r="I103" s="261" t="n"/>
      <c r="J103" s="261" t="n"/>
      <c r="K103" s="261" t="n"/>
      <c r="L103" s="261" t="n"/>
      <c r="N103" s="262" t="n"/>
      <c r="O103" s="262" t="n"/>
      <c r="P103" s="262" t="n"/>
      <c r="Q103" s="262" t="n"/>
      <c r="R103" s="262" t="n"/>
    </row>
    <row r="104" ht="15" customHeight="1" s="828">
      <c r="A104" s="974" t="inlineStr">
        <is>
          <t xml:space="preserve">Jun 81 </t>
        </is>
      </c>
      <c r="B104" s="699" t="n">
        <v>26348</v>
      </c>
      <c r="C104" s="699" t="n">
        <v>23728</v>
      </c>
      <c r="D104" s="699" t="n">
        <v>2271</v>
      </c>
      <c r="E104" s="699" t="n">
        <v>349</v>
      </c>
      <c r="F104" s="699" t="n">
        <v>0</v>
      </c>
      <c r="G104" s="260" t="n"/>
      <c r="H104" s="261" t="n"/>
      <c r="I104" s="261" t="n"/>
      <c r="J104" s="261" t="n"/>
      <c r="K104" s="261" t="n"/>
      <c r="L104" s="261" t="n"/>
      <c r="N104" s="262" t="n"/>
      <c r="O104" s="262" t="n"/>
      <c r="P104" s="262" t="n"/>
      <c r="Q104" s="262" t="n"/>
      <c r="R104" s="262" t="n"/>
    </row>
    <row r="105" ht="15" customHeight="1" s="828">
      <c r="A105" s="974" t="inlineStr">
        <is>
          <t>Sep 81 (r)</t>
        </is>
      </c>
      <c r="B105" s="699" t="n">
        <v>26236</v>
      </c>
      <c r="C105" s="699" t="n">
        <v>23601</v>
      </c>
      <c r="D105" s="699" t="n">
        <v>2285</v>
      </c>
      <c r="E105" s="699" t="n">
        <v>350</v>
      </c>
      <c r="F105" s="699" t="n">
        <v>0</v>
      </c>
      <c r="G105" s="260" t="n"/>
      <c r="H105" s="261" t="n"/>
      <c r="I105" s="261" t="n"/>
      <c r="J105" s="261" t="n"/>
      <c r="K105" s="261" t="n"/>
      <c r="L105" s="261" t="n"/>
      <c r="N105" s="262" t="n"/>
      <c r="O105" s="262" t="n"/>
      <c r="P105" s="262" t="n"/>
      <c r="Q105" s="262" t="n"/>
      <c r="R105" s="262" t="n"/>
    </row>
    <row r="106" ht="15" customHeight="1" s="828">
      <c r="A106" s="974" t="inlineStr">
        <is>
          <t>Dec 81 (r)</t>
        </is>
      </c>
      <c r="B106" s="699" t="n">
        <v>26047</v>
      </c>
      <c r="C106" s="699" t="n">
        <v>23402</v>
      </c>
      <c r="D106" s="699" t="n">
        <v>2298</v>
      </c>
      <c r="E106" s="699" t="n">
        <v>347</v>
      </c>
      <c r="F106" s="699" t="n">
        <v>0</v>
      </c>
      <c r="G106" s="260" t="n"/>
      <c r="H106" s="261" t="n"/>
      <c r="I106" s="261" t="n"/>
      <c r="J106" s="261" t="n"/>
      <c r="K106" s="261" t="n"/>
      <c r="L106" s="261" t="n"/>
      <c r="N106" s="262" t="n"/>
      <c r="O106" s="262" t="n"/>
      <c r="P106" s="262" t="n"/>
      <c r="Q106" s="262" t="n"/>
      <c r="R106" s="262" t="n"/>
    </row>
    <row r="107" ht="15" customHeight="1" s="828">
      <c r="A107" s="974" t="inlineStr">
        <is>
          <t>Mar 82 (r)</t>
        </is>
      </c>
      <c r="B107" s="699" t="n">
        <v>26000</v>
      </c>
      <c r="C107" s="699" t="n">
        <v>23346</v>
      </c>
      <c r="D107" s="699" t="n">
        <v>2311</v>
      </c>
      <c r="E107" s="699" t="n">
        <v>343</v>
      </c>
      <c r="F107" s="699" t="n">
        <v>0</v>
      </c>
      <c r="G107" s="260" t="n"/>
      <c r="H107" s="261" t="n"/>
      <c r="I107" s="261" t="n"/>
      <c r="J107" s="261" t="n"/>
      <c r="K107" s="261" t="n"/>
      <c r="L107" s="261" t="n"/>
      <c r="N107" s="262" t="n"/>
      <c r="O107" s="262" t="n"/>
      <c r="P107" s="262" t="n"/>
      <c r="Q107" s="262" t="n"/>
      <c r="R107" s="262" t="n"/>
    </row>
    <row r="108" ht="15" customHeight="1" s="828">
      <c r="A108" s="974" t="inlineStr">
        <is>
          <t>Jun 82 (r)</t>
        </is>
      </c>
      <c r="B108" s="699" t="n">
        <v>25899</v>
      </c>
      <c r="C108" s="699" t="n">
        <v>23237</v>
      </c>
      <c r="D108" s="699" t="n">
        <v>2324</v>
      </c>
      <c r="E108" s="699" t="n">
        <v>339</v>
      </c>
      <c r="F108" s="699" t="n">
        <v>0</v>
      </c>
      <c r="G108" s="260" t="n"/>
      <c r="H108" s="261" t="n"/>
      <c r="I108" s="261" t="n"/>
      <c r="J108" s="261" t="n"/>
      <c r="K108" s="261" t="n"/>
      <c r="L108" s="261" t="n"/>
      <c r="N108" s="262" t="n"/>
      <c r="O108" s="262" t="n"/>
      <c r="P108" s="262" t="n"/>
      <c r="Q108" s="262" t="n"/>
      <c r="R108" s="262" t="n"/>
    </row>
    <row r="109" ht="15" customHeight="1" s="828">
      <c r="A109" s="974" t="inlineStr">
        <is>
          <t xml:space="preserve">Sep 82 (r) </t>
        </is>
      </c>
      <c r="B109" s="699" t="n">
        <v>25775</v>
      </c>
      <c r="C109" s="699" t="n">
        <v>23101</v>
      </c>
      <c r="D109" s="699" t="n">
        <v>2337</v>
      </c>
      <c r="E109" s="699" t="n">
        <v>338</v>
      </c>
      <c r="F109" s="699" t="n">
        <v>0</v>
      </c>
      <c r="G109" s="260" t="n"/>
      <c r="H109" s="261" t="n"/>
      <c r="I109" s="261" t="n"/>
      <c r="J109" s="261" t="n"/>
      <c r="K109" s="261" t="n"/>
      <c r="L109" s="261" t="n"/>
      <c r="N109" s="262" t="n"/>
      <c r="O109" s="262" t="n"/>
      <c r="P109" s="262" t="n"/>
      <c r="Q109" s="262" t="n"/>
      <c r="R109" s="262" t="n"/>
    </row>
    <row r="110" ht="15" customHeight="1" s="828">
      <c r="A110" s="974" t="inlineStr">
        <is>
          <t>Dec 82 (r)</t>
        </is>
      </c>
      <c r="B110" s="699" t="n">
        <v>25589</v>
      </c>
      <c r="C110" s="699" t="n">
        <v>22903</v>
      </c>
      <c r="D110" s="699" t="n">
        <v>2350</v>
      </c>
      <c r="E110" s="699" t="n">
        <v>336</v>
      </c>
      <c r="F110" s="699" t="n">
        <v>0</v>
      </c>
      <c r="G110" s="260" t="n"/>
      <c r="H110" s="261" t="n"/>
      <c r="I110" s="261" t="n"/>
      <c r="J110" s="261" t="n"/>
      <c r="K110" s="261" t="n"/>
      <c r="L110" s="261" t="n"/>
      <c r="N110" s="262" t="n"/>
      <c r="O110" s="262" t="n"/>
      <c r="P110" s="262" t="n"/>
      <c r="Q110" s="262" t="n"/>
      <c r="R110" s="262" t="n"/>
    </row>
    <row r="111" ht="15" customHeight="1" s="828">
      <c r="A111" s="974" t="inlineStr">
        <is>
          <t xml:space="preserve">Mar 83 (r) </t>
        </is>
      </c>
      <c r="B111" s="699" t="n">
        <v>25530</v>
      </c>
      <c r="C111" s="699" t="n">
        <v>22823</v>
      </c>
      <c r="D111" s="699" t="n">
        <v>2363</v>
      </c>
      <c r="E111" s="699" t="n">
        <v>336</v>
      </c>
      <c r="F111" s="699" t="n">
        <v>9</v>
      </c>
      <c r="G111" s="260" t="n"/>
      <c r="H111" s="261" t="n"/>
      <c r="I111" s="261" t="n"/>
      <c r="J111" s="261" t="n"/>
      <c r="K111" s="261" t="n"/>
      <c r="L111" s="261" t="n"/>
      <c r="N111" s="262" t="n"/>
      <c r="O111" s="262" t="n"/>
      <c r="P111" s="262" t="n"/>
      <c r="Q111" s="262" t="n"/>
      <c r="R111" s="262" t="n"/>
    </row>
    <row r="112" ht="15" customHeight="1" s="828">
      <c r="A112" s="974" t="inlineStr">
        <is>
          <t>Jun 83 (r)</t>
        </is>
      </c>
      <c r="B112" s="699" t="n">
        <v>25593</v>
      </c>
      <c r="C112" s="699" t="n">
        <v>22865</v>
      </c>
      <c r="D112" s="699" t="n">
        <v>2376</v>
      </c>
      <c r="E112" s="699" t="n">
        <v>337</v>
      </c>
      <c r="F112" s="699" t="n">
        <v>16</v>
      </c>
      <c r="G112" s="260" t="n"/>
      <c r="H112" s="261" t="n"/>
      <c r="I112" s="261" t="n"/>
      <c r="J112" s="261" t="n"/>
      <c r="K112" s="261" t="n"/>
      <c r="L112" s="261" t="n"/>
      <c r="N112" s="262" t="n"/>
      <c r="O112" s="262" t="n"/>
      <c r="P112" s="262" t="n"/>
      <c r="Q112" s="262" t="n"/>
      <c r="R112" s="262" t="n"/>
    </row>
    <row r="113" ht="15" customHeight="1" s="828">
      <c r="A113" s="974" t="inlineStr">
        <is>
          <t>Sep 83 (r)</t>
        </is>
      </c>
      <c r="B113" s="699" t="n">
        <v>25866</v>
      </c>
      <c r="C113" s="699" t="n">
        <v>22954</v>
      </c>
      <c r="D113" s="699" t="n">
        <v>2449</v>
      </c>
      <c r="E113" s="699" t="n">
        <v>340</v>
      </c>
      <c r="F113" s="699" t="n">
        <v>123</v>
      </c>
      <c r="G113" s="260" t="n"/>
      <c r="H113" s="261" t="n"/>
      <c r="I113" s="261" t="n"/>
      <c r="J113" s="261" t="n"/>
      <c r="K113" s="261" t="n"/>
      <c r="L113" s="261" t="n"/>
      <c r="N113" s="262" t="n"/>
      <c r="O113" s="262" t="n"/>
      <c r="P113" s="262" t="n"/>
      <c r="Q113" s="262" t="n"/>
      <c r="R113" s="262" t="n"/>
    </row>
    <row r="114" ht="15" customHeight="1" s="828">
      <c r="A114" s="974" t="inlineStr">
        <is>
          <t>Dec 83 (r)</t>
        </is>
      </c>
      <c r="B114" s="699" t="n">
        <v>26046</v>
      </c>
      <c r="C114" s="699" t="n">
        <v>23007</v>
      </c>
      <c r="D114" s="699" t="n">
        <v>2523</v>
      </c>
      <c r="E114" s="699" t="n">
        <v>340</v>
      </c>
      <c r="F114" s="699" t="n">
        <v>176</v>
      </c>
      <c r="G114" s="260" t="n"/>
      <c r="H114" s="261" t="n"/>
      <c r="I114" s="261" t="n"/>
      <c r="J114" s="261" t="n"/>
      <c r="K114" s="261" t="n"/>
      <c r="L114" s="261" t="n"/>
      <c r="N114" s="262" t="n"/>
      <c r="O114" s="262" t="n"/>
      <c r="P114" s="262" t="n"/>
      <c r="Q114" s="262" t="n"/>
      <c r="R114" s="262" t="n"/>
    </row>
    <row r="115" ht="15" customHeight="1" s="828">
      <c r="A115" s="974" t="inlineStr">
        <is>
          <t>Mar 84 (r)</t>
        </is>
      </c>
      <c r="B115" s="699" t="n">
        <v>26182</v>
      </c>
      <c r="C115" s="699" t="n">
        <v>23050</v>
      </c>
      <c r="D115" s="699" t="n">
        <v>2597</v>
      </c>
      <c r="E115" s="699" t="n">
        <v>341</v>
      </c>
      <c r="F115" s="699" t="n">
        <v>194</v>
      </c>
      <c r="G115" s="260" t="n"/>
      <c r="H115" s="261" t="n"/>
      <c r="I115" s="261" t="n"/>
      <c r="J115" s="261" t="n"/>
      <c r="K115" s="261" t="n"/>
      <c r="L115" s="261" t="n"/>
      <c r="N115" s="262" t="n"/>
      <c r="O115" s="262" t="n"/>
      <c r="P115" s="262" t="n"/>
      <c r="Q115" s="262" t="n"/>
      <c r="R115" s="262" t="n"/>
    </row>
    <row r="116" ht="15" customHeight="1" s="828">
      <c r="A116" s="974" t="inlineStr">
        <is>
          <t>Jun 84 (r)</t>
        </is>
      </c>
      <c r="B116" s="699" t="n">
        <v>26296</v>
      </c>
      <c r="C116" s="699" t="n">
        <v>23095</v>
      </c>
      <c r="D116" s="699" t="n">
        <v>2670</v>
      </c>
      <c r="E116" s="699" t="n">
        <v>341</v>
      </c>
      <c r="F116" s="699" t="n">
        <v>191</v>
      </c>
      <c r="G116" s="260" t="n"/>
      <c r="H116" s="261" t="n"/>
      <c r="I116" s="261" t="n"/>
      <c r="J116" s="261" t="n"/>
      <c r="K116" s="261" t="n"/>
      <c r="L116" s="261" t="n"/>
      <c r="N116" s="262" t="n"/>
      <c r="O116" s="262" t="n"/>
      <c r="P116" s="262" t="n"/>
      <c r="Q116" s="262" t="n"/>
      <c r="R116" s="262" t="n"/>
    </row>
    <row r="117" ht="15" customHeight="1" s="828">
      <c r="A117" s="974" t="inlineStr">
        <is>
          <t xml:space="preserve">Sep 84 (r) </t>
        </is>
      </c>
      <c r="B117" s="699" t="n">
        <v>26405</v>
      </c>
      <c r="C117" s="699" t="n">
        <v>23175</v>
      </c>
      <c r="D117" s="699" t="n">
        <v>2695</v>
      </c>
      <c r="E117" s="699" t="n">
        <v>343</v>
      </c>
      <c r="F117" s="699" t="n">
        <v>192</v>
      </c>
      <c r="G117" s="260" t="n"/>
      <c r="H117" s="261" t="n"/>
      <c r="I117" s="261" t="n"/>
      <c r="J117" s="261" t="n"/>
      <c r="K117" s="261" t="n"/>
      <c r="L117" s="261" t="n"/>
      <c r="N117" s="262" t="n"/>
      <c r="O117" s="262" t="n"/>
      <c r="P117" s="262" t="n"/>
      <c r="Q117" s="262" t="n"/>
      <c r="R117" s="262" t="n"/>
    </row>
    <row r="118" ht="15" customHeight="1" s="828">
      <c r="A118" s="974" t="inlineStr">
        <is>
          <t>Dec 84 (r)</t>
        </is>
      </c>
      <c r="B118" s="699" t="n">
        <v>26507</v>
      </c>
      <c r="C118" s="699" t="n">
        <v>23246</v>
      </c>
      <c r="D118" s="699" t="n">
        <v>2720</v>
      </c>
      <c r="E118" s="699" t="n">
        <v>342</v>
      </c>
      <c r="F118" s="699" t="n">
        <v>199</v>
      </c>
      <c r="G118" s="260" t="n"/>
      <c r="H118" s="261" t="n"/>
      <c r="I118" s="261" t="n"/>
      <c r="J118" s="261" t="n"/>
      <c r="K118" s="261" t="n"/>
      <c r="L118" s="261" t="n"/>
      <c r="N118" s="262" t="n"/>
      <c r="O118" s="262" t="n"/>
      <c r="P118" s="262" t="n"/>
      <c r="Q118" s="262" t="n"/>
      <c r="R118" s="262" t="n"/>
    </row>
    <row r="119" ht="15" customHeight="1" s="828">
      <c r="A119" s="974" t="inlineStr">
        <is>
          <t>Mar 85 (r)</t>
        </is>
      </c>
      <c r="B119" s="699" t="n">
        <v>26570</v>
      </c>
      <c r="C119" s="699" t="n">
        <v>23276</v>
      </c>
      <c r="D119" s="699" t="n">
        <v>2745</v>
      </c>
      <c r="E119" s="699" t="n">
        <v>341</v>
      </c>
      <c r="F119" s="699" t="n">
        <v>208</v>
      </c>
      <c r="G119" s="260" t="n"/>
      <c r="H119" s="261" t="n"/>
      <c r="I119" s="261" t="n"/>
      <c r="J119" s="261" t="n"/>
      <c r="K119" s="261" t="n"/>
      <c r="L119" s="261" t="n"/>
      <c r="N119" s="262" t="n"/>
      <c r="O119" s="262" t="n"/>
      <c r="P119" s="262" t="n"/>
      <c r="Q119" s="262" t="n"/>
      <c r="R119" s="262" t="n"/>
    </row>
    <row r="120" ht="15" customHeight="1" s="828">
      <c r="A120" s="974" t="inlineStr">
        <is>
          <t xml:space="preserve">Jun 85 (r) </t>
        </is>
      </c>
      <c r="B120" s="699" t="n">
        <v>26611</v>
      </c>
      <c r="C120" s="699" t="n">
        <v>23307</v>
      </c>
      <c r="D120" s="699" t="n">
        <v>2772</v>
      </c>
      <c r="E120" s="699" t="n">
        <v>341</v>
      </c>
      <c r="F120" s="699" t="n">
        <v>191</v>
      </c>
      <c r="G120" s="260" t="n"/>
      <c r="H120" s="261" t="n"/>
      <c r="I120" s="261" t="n"/>
      <c r="J120" s="261" t="n"/>
      <c r="K120" s="261" t="n"/>
      <c r="L120" s="261" t="n"/>
      <c r="N120" s="262" t="n"/>
      <c r="O120" s="262" t="n"/>
      <c r="P120" s="262" t="n"/>
      <c r="Q120" s="262" t="n"/>
      <c r="R120" s="262" t="n"/>
    </row>
    <row r="121" ht="15" customHeight="1" s="828">
      <c r="A121" s="974" t="inlineStr">
        <is>
          <t>Sep 85 (r)</t>
        </is>
      </c>
      <c r="B121" s="699" t="n">
        <v>26663</v>
      </c>
      <c r="C121" s="699" t="n">
        <v>23337</v>
      </c>
      <c r="D121" s="699" t="n">
        <v>2780</v>
      </c>
      <c r="E121" s="699" t="n">
        <v>340</v>
      </c>
      <c r="F121" s="699" t="n">
        <v>206</v>
      </c>
      <c r="G121" s="260" t="n"/>
      <c r="H121" s="261" t="n"/>
      <c r="I121" s="261" t="n"/>
      <c r="J121" s="261" t="n"/>
      <c r="K121" s="261" t="n"/>
      <c r="L121" s="261" t="n"/>
      <c r="N121" s="262" t="n"/>
      <c r="O121" s="262" t="n"/>
      <c r="P121" s="262" t="n"/>
      <c r="Q121" s="262" t="n"/>
      <c r="R121" s="262" t="n"/>
    </row>
    <row r="122" ht="15" customHeight="1" s="828">
      <c r="A122" s="974" t="inlineStr">
        <is>
          <t>Dec 85 (r)</t>
        </is>
      </c>
      <c r="B122" s="699" t="n">
        <v>26654</v>
      </c>
      <c r="C122" s="699" t="n">
        <v>23318</v>
      </c>
      <c r="D122" s="699" t="n">
        <v>2789</v>
      </c>
      <c r="E122" s="699" t="n">
        <v>338</v>
      </c>
      <c r="F122" s="699" t="n">
        <v>209</v>
      </c>
      <c r="G122" s="260" t="n"/>
      <c r="H122" s="261" t="n"/>
      <c r="I122" s="261" t="n"/>
      <c r="J122" s="261" t="n"/>
      <c r="K122" s="261" t="n"/>
      <c r="L122" s="261" t="n"/>
      <c r="N122" s="262" t="n"/>
      <c r="O122" s="262" t="n"/>
      <c r="P122" s="262" t="n"/>
      <c r="Q122" s="262" t="n"/>
      <c r="R122" s="262" t="n"/>
    </row>
    <row r="123" ht="15" customHeight="1" s="828">
      <c r="A123" s="974" t="inlineStr">
        <is>
          <t>Mar 86 (r)</t>
        </is>
      </c>
      <c r="B123" s="699" t="n">
        <v>26626</v>
      </c>
      <c r="C123" s="699" t="n">
        <v>23284</v>
      </c>
      <c r="D123" s="699" t="n">
        <v>2797</v>
      </c>
      <c r="E123" s="699" t="n">
        <v>337</v>
      </c>
      <c r="F123" s="699" t="n">
        <v>209</v>
      </c>
      <c r="G123" s="260" t="n"/>
      <c r="H123" s="261" t="n"/>
      <c r="I123" s="261" t="n"/>
      <c r="J123" s="261" t="n"/>
      <c r="K123" s="261" t="n"/>
      <c r="L123" s="261" t="n"/>
      <c r="N123" s="262" t="n"/>
      <c r="O123" s="262" t="n"/>
      <c r="P123" s="262" t="n"/>
      <c r="Q123" s="262" t="n"/>
      <c r="R123" s="262" t="n"/>
    </row>
    <row r="124" ht="15" customHeight="1" s="828">
      <c r="A124" s="974" t="inlineStr">
        <is>
          <t>Jun 86 (r)</t>
        </is>
      </c>
      <c r="B124" s="699" t="n">
        <v>26657</v>
      </c>
      <c r="C124" s="699" t="n">
        <v>23275</v>
      </c>
      <c r="D124" s="699" t="n">
        <v>2807</v>
      </c>
      <c r="E124" s="699" t="n">
        <v>336</v>
      </c>
      <c r="F124" s="699" t="n">
        <v>239</v>
      </c>
      <c r="G124" s="260" t="n"/>
      <c r="H124" s="261" t="n"/>
      <c r="I124" s="261" t="n"/>
      <c r="J124" s="261" t="n"/>
      <c r="K124" s="261" t="n"/>
      <c r="L124" s="261" t="n"/>
      <c r="N124" s="262" t="n"/>
      <c r="O124" s="262" t="n"/>
      <c r="P124" s="262" t="n"/>
      <c r="Q124" s="262" t="n"/>
      <c r="R124" s="262" t="n"/>
    </row>
    <row r="125" ht="15" customHeight="1" s="828">
      <c r="A125" s="974" t="inlineStr">
        <is>
          <t>Sep 86 (r)</t>
        </is>
      </c>
      <c r="B125" s="699" t="n">
        <v>26749</v>
      </c>
      <c r="C125" s="699" t="n">
        <v>23291</v>
      </c>
      <c r="D125" s="699" t="n">
        <v>2858</v>
      </c>
      <c r="E125" s="699" t="n">
        <v>337</v>
      </c>
      <c r="F125" s="699" t="n">
        <v>262</v>
      </c>
      <c r="G125" s="260" t="n"/>
      <c r="H125" s="261" t="n"/>
      <c r="I125" s="261" t="n"/>
      <c r="J125" s="261" t="n"/>
      <c r="K125" s="261" t="n"/>
      <c r="L125" s="261" t="n"/>
      <c r="N125" s="262" t="n"/>
      <c r="O125" s="262" t="n"/>
      <c r="P125" s="262" t="n"/>
      <c r="Q125" s="262" t="n"/>
      <c r="R125" s="262" t="n"/>
    </row>
    <row r="126" ht="15" customHeight="1" s="828">
      <c r="A126" s="974" t="inlineStr">
        <is>
          <t>Dec 86 (r)</t>
        </is>
      </c>
      <c r="B126" s="699" t="n">
        <v>26817</v>
      </c>
      <c r="C126" s="699" t="n">
        <v>23302</v>
      </c>
      <c r="D126" s="699" t="n">
        <v>2909</v>
      </c>
      <c r="E126" s="699" t="n">
        <v>335</v>
      </c>
      <c r="F126" s="699" t="n">
        <v>271</v>
      </c>
      <c r="G126" s="260" t="n"/>
      <c r="H126" s="261" t="n"/>
      <c r="I126" s="261" t="n"/>
      <c r="J126" s="261" t="n"/>
      <c r="K126" s="261" t="n"/>
      <c r="L126" s="261" t="n"/>
      <c r="N126" s="262" t="n"/>
      <c r="O126" s="262" t="n"/>
      <c r="P126" s="262" t="n"/>
      <c r="Q126" s="262" t="n"/>
      <c r="R126" s="262" t="n"/>
    </row>
    <row r="127" ht="15" customHeight="1" s="828">
      <c r="A127" s="974" t="inlineStr">
        <is>
          <t>Mar 87 (r)</t>
        </is>
      </c>
      <c r="B127" s="699" t="n">
        <v>26891</v>
      </c>
      <c r="C127" s="699" t="n">
        <v>23325</v>
      </c>
      <c r="D127" s="699" t="n">
        <v>2960</v>
      </c>
      <c r="E127" s="699" t="n">
        <v>334</v>
      </c>
      <c r="F127" s="699" t="n">
        <v>272</v>
      </c>
      <c r="G127" s="260" t="n"/>
      <c r="H127" s="261" t="n"/>
      <c r="I127" s="261" t="n"/>
      <c r="J127" s="261" t="n"/>
      <c r="K127" s="261" t="n"/>
      <c r="L127" s="261" t="n"/>
      <c r="N127" s="262" t="n"/>
      <c r="O127" s="262" t="n"/>
      <c r="P127" s="262" t="n"/>
      <c r="Q127" s="262" t="n"/>
      <c r="R127" s="262" t="n"/>
    </row>
    <row r="128" ht="15" customHeight="1" s="828">
      <c r="A128" s="974" t="inlineStr">
        <is>
          <t>Jun 87 (r)</t>
        </is>
      </c>
      <c r="B128" s="699" t="n">
        <v>27191</v>
      </c>
      <c r="C128" s="699" t="n">
        <v>23518</v>
      </c>
      <c r="D128" s="699" t="n">
        <v>3018</v>
      </c>
      <c r="E128" s="699" t="n">
        <v>333</v>
      </c>
      <c r="F128" s="699" t="n">
        <v>321</v>
      </c>
      <c r="G128" s="260" t="n"/>
      <c r="H128" s="261" t="n"/>
      <c r="I128" s="261" t="n"/>
      <c r="J128" s="261" t="n"/>
      <c r="K128" s="261" t="n"/>
      <c r="L128" s="261" t="n"/>
      <c r="N128" s="262" t="n"/>
      <c r="O128" s="262" t="n"/>
      <c r="P128" s="262" t="n"/>
      <c r="Q128" s="262" t="n"/>
      <c r="R128" s="262" t="n"/>
    </row>
    <row r="129" ht="15" customHeight="1" s="828">
      <c r="A129" s="974" t="inlineStr">
        <is>
          <t>Sep 87 (r)</t>
        </is>
      </c>
      <c r="B129" s="699" t="n">
        <v>27462</v>
      </c>
      <c r="C129" s="699" t="n">
        <v>23698</v>
      </c>
      <c r="D129" s="699" t="n">
        <v>3067</v>
      </c>
      <c r="E129" s="699" t="n">
        <v>334</v>
      </c>
      <c r="F129" s="699" t="n">
        <v>363</v>
      </c>
      <c r="G129" s="260" t="n"/>
      <c r="H129" s="261" t="n"/>
      <c r="I129" s="261" t="n"/>
      <c r="J129" s="261" t="n"/>
      <c r="K129" s="261" t="n"/>
      <c r="L129" s="261" t="n"/>
      <c r="N129" s="262" t="n"/>
      <c r="O129" s="262" t="n"/>
      <c r="P129" s="262" t="n"/>
      <c r="Q129" s="262" t="n"/>
      <c r="R129" s="262" t="n"/>
    </row>
    <row r="130" ht="15" customHeight="1" s="828">
      <c r="A130" s="974" t="inlineStr">
        <is>
          <t>Dec 87 (r)</t>
        </is>
      </c>
      <c r="B130" s="699" t="n">
        <v>27733</v>
      </c>
      <c r="C130" s="699" t="n">
        <v>23924</v>
      </c>
      <c r="D130" s="699" t="n">
        <v>3115</v>
      </c>
      <c r="E130" s="699" t="n">
        <v>332</v>
      </c>
      <c r="F130" s="699" t="n">
        <v>362</v>
      </c>
      <c r="G130" s="260" t="n"/>
      <c r="H130" s="261" t="n"/>
      <c r="I130" s="261" t="n"/>
      <c r="J130" s="261" t="n"/>
      <c r="K130" s="261" t="n"/>
      <c r="L130" s="261" t="n"/>
      <c r="N130" s="262" t="n"/>
      <c r="O130" s="262" t="n"/>
      <c r="P130" s="262" t="n"/>
      <c r="Q130" s="262" t="n"/>
      <c r="R130" s="262" t="n"/>
    </row>
    <row r="131" ht="15" customHeight="1" s="828">
      <c r="A131" s="974" t="inlineStr">
        <is>
          <t xml:space="preserve">Mar 88 (r) </t>
        </is>
      </c>
      <c r="B131" s="699" t="n">
        <v>27961</v>
      </c>
      <c r="C131" s="699" t="n">
        <v>24108</v>
      </c>
      <c r="D131" s="699" t="n">
        <v>3164</v>
      </c>
      <c r="E131" s="699" t="n">
        <v>331</v>
      </c>
      <c r="F131" s="699" t="n">
        <v>358</v>
      </c>
      <c r="G131" s="260" t="n"/>
      <c r="H131" s="261" t="n"/>
      <c r="I131" s="261" t="n"/>
      <c r="J131" s="261" t="n"/>
      <c r="K131" s="261" t="n"/>
      <c r="L131" s="261" t="n"/>
      <c r="N131" s="262" t="n"/>
      <c r="O131" s="262" t="n"/>
      <c r="P131" s="262" t="n"/>
      <c r="Q131" s="262" t="n"/>
      <c r="R131" s="262" t="n"/>
    </row>
    <row r="132" ht="15" customHeight="1" s="828">
      <c r="A132" s="974" t="inlineStr">
        <is>
          <t>Jun 88 (r)</t>
        </is>
      </c>
      <c r="B132" s="699" t="n">
        <v>28161</v>
      </c>
      <c r="C132" s="699" t="n">
        <v>24265</v>
      </c>
      <c r="D132" s="699" t="n">
        <v>3216</v>
      </c>
      <c r="E132" s="699" t="n">
        <v>330</v>
      </c>
      <c r="F132" s="699" t="n">
        <v>350</v>
      </c>
      <c r="G132" s="260" t="n"/>
      <c r="H132" s="261" t="n"/>
      <c r="I132" s="261" t="n"/>
      <c r="J132" s="261" t="n"/>
      <c r="K132" s="261" t="n"/>
      <c r="L132" s="261" t="n"/>
      <c r="N132" s="262" t="n"/>
      <c r="O132" s="262" t="n"/>
      <c r="P132" s="262" t="n"/>
      <c r="Q132" s="262" t="n"/>
      <c r="R132" s="262" t="n"/>
    </row>
    <row r="133" ht="15" customHeight="1" s="828">
      <c r="A133" s="974" t="inlineStr">
        <is>
          <t>Sep 88 (r)</t>
        </is>
      </c>
      <c r="B133" s="699" t="n">
        <v>28427</v>
      </c>
      <c r="C133" s="699" t="n">
        <v>24455</v>
      </c>
      <c r="D133" s="699" t="n">
        <v>3290</v>
      </c>
      <c r="E133" s="699" t="n">
        <v>329</v>
      </c>
      <c r="F133" s="699" t="n">
        <v>352</v>
      </c>
      <c r="G133" s="260" t="n"/>
      <c r="H133" s="261" t="n"/>
      <c r="I133" s="261" t="n"/>
      <c r="J133" s="261" t="n"/>
      <c r="K133" s="261" t="n"/>
      <c r="L133" s="261" t="n"/>
      <c r="N133" s="262" t="n"/>
      <c r="O133" s="262" t="n"/>
      <c r="P133" s="262" t="n"/>
      <c r="Q133" s="262" t="n"/>
      <c r="R133" s="262" t="n"/>
    </row>
    <row r="134" ht="15" customHeight="1" s="828">
      <c r="A134" s="974" t="inlineStr">
        <is>
          <t>Dec 88 (r)</t>
        </is>
      </c>
      <c r="B134" s="699" t="n">
        <v>28644</v>
      </c>
      <c r="C134" s="699" t="n">
        <v>24546</v>
      </c>
      <c r="D134" s="699" t="n">
        <v>3365</v>
      </c>
      <c r="E134" s="699" t="n">
        <v>327</v>
      </c>
      <c r="F134" s="699" t="n">
        <v>405</v>
      </c>
      <c r="G134" s="260" t="n"/>
      <c r="H134" s="261" t="n"/>
      <c r="I134" s="261" t="n"/>
      <c r="J134" s="261" t="n"/>
      <c r="K134" s="261" t="n"/>
      <c r="L134" s="261" t="n"/>
      <c r="N134" s="262" t="n"/>
      <c r="O134" s="262" t="n"/>
      <c r="P134" s="262" t="n"/>
      <c r="Q134" s="262" t="n"/>
      <c r="R134" s="262" t="n"/>
    </row>
    <row r="135" ht="15" customHeight="1" s="828">
      <c r="A135" s="974" t="inlineStr">
        <is>
          <t>Mar 89 (r)</t>
        </is>
      </c>
      <c r="B135" s="699" t="n">
        <v>28959</v>
      </c>
      <c r="C135" s="699" t="n">
        <v>24733</v>
      </c>
      <c r="D135" s="699" t="n">
        <v>3439</v>
      </c>
      <c r="E135" s="699" t="n">
        <v>326</v>
      </c>
      <c r="F135" s="699" t="n">
        <v>461</v>
      </c>
      <c r="G135" s="260" t="n"/>
      <c r="H135" s="261" t="n"/>
      <c r="I135" s="261" t="n"/>
      <c r="J135" s="261" t="n"/>
      <c r="K135" s="261" t="n"/>
      <c r="L135" s="261" t="n"/>
      <c r="N135" s="262" t="n"/>
      <c r="O135" s="262" t="n"/>
      <c r="P135" s="262" t="n"/>
      <c r="Q135" s="262" t="n"/>
      <c r="R135" s="262" t="n"/>
    </row>
    <row r="136" ht="15" customHeight="1" s="828">
      <c r="A136" s="974" t="inlineStr">
        <is>
          <t>Jun 89 (r)</t>
        </is>
      </c>
      <c r="B136" s="699" t="n">
        <v>29049</v>
      </c>
      <c r="C136" s="699" t="n">
        <v>24749</v>
      </c>
      <c r="D136" s="699" t="n">
        <v>3511</v>
      </c>
      <c r="E136" s="699" t="n">
        <v>322</v>
      </c>
      <c r="F136" s="699" t="n">
        <v>467</v>
      </c>
      <c r="G136" s="260" t="n"/>
      <c r="H136" s="261" t="n"/>
      <c r="I136" s="261" t="n"/>
      <c r="J136" s="261" t="n"/>
      <c r="K136" s="261" t="n"/>
      <c r="L136" s="261" t="n"/>
      <c r="N136" s="262" t="n"/>
      <c r="O136" s="262" t="n"/>
      <c r="P136" s="262" t="n"/>
      <c r="Q136" s="262" t="n"/>
      <c r="R136" s="262" t="n"/>
    </row>
    <row r="137" ht="15" customHeight="1" s="828">
      <c r="A137" s="974" t="inlineStr">
        <is>
          <t>Sep 89 (r)</t>
        </is>
      </c>
      <c r="B137" s="699" t="n">
        <v>29145</v>
      </c>
      <c r="C137" s="699" t="n">
        <v>24848</v>
      </c>
      <c r="D137" s="699" t="n">
        <v>3521</v>
      </c>
      <c r="E137" s="699" t="n">
        <v>322</v>
      </c>
      <c r="F137" s="699" t="n">
        <v>454</v>
      </c>
      <c r="G137" s="260" t="n"/>
      <c r="H137" s="261" t="n"/>
      <c r="I137" s="261" t="n"/>
      <c r="J137" s="261" t="n"/>
      <c r="K137" s="261" t="n"/>
      <c r="L137" s="261" t="n"/>
      <c r="N137" s="262" t="n"/>
      <c r="O137" s="262" t="n"/>
      <c r="P137" s="262" t="n"/>
      <c r="Q137" s="262" t="n"/>
      <c r="R137" s="262" t="n"/>
    </row>
    <row r="138" ht="15" customHeight="1" s="828">
      <c r="A138" s="974" t="inlineStr">
        <is>
          <t>Dec 89 (r)</t>
        </is>
      </c>
      <c r="B138" s="699" t="n">
        <v>29267</v>
      </c>
      <c r="C138" s="699" t="n">
        <v>24968</v>
      </c>
      <c r="D138" s="699" t="n">
        <v>3530</v>
      </c>
      <c r="E138" s="699" t="n">
        <v>320</v>
      </c>
      <c r="F138" s="699" t="n">
        <v>448</v>
      </c>
      <c r="G138" s="260" t="n"/>
      <c r="H138" s="261" t="n"/>
      <c r="I138" s="261" t="n"/>
      <c r="J138" s="261" t="n"/>
      <c r="K138" s="261" t="n"/>
      <c r="L138" s="261" t="n"/>
      <c r="N138" s="262" t="n"/>
      <c r="O138" s="262" t="n"/>
      <c r="P138" s="262" t="n"/>
      <c r="Q138" s="262" t="n"/>
      <c r="R138" s="262" t="n"/>
    </row>
    <row r="139" ht="15" customHeight="1" s="828">
      <c r="A139" s="974" t="inlineStr">
        <is>
          <t>Mar 90 (r)</t>
        </is>
      </c>
      <c r="B139" s="699" t="n">
        <v>29295</v>
      </c>
      <c r="C139" s="699" t="n">
        <v>25006</v>
      </c>
      <c r="D139" s="699" t="n">
        <v>3540</v>
      </c>
      <c r="E139" s="699" t="n">
        <v>320</v>
      </c>
      <c r="F139" s="699" t="n">
        <v>430</v>
      </c>
      <c r="G139" s="260" t="n"/>
      <c r="H139" s="261" t="n"/>
      <c r="I139" s="261" t="n"/>
      <c r="J139" s="261" t="n"/>
      <c r="K139" s="261" t="n"/>
      <c r="L139" s="261" t="n"/>
      <c r="N139" s="262" t="n"/>
      <c r="O139" s="262" t="n"/>
      <c r="P139" s="262" t="n"/>
      <c r="Q139" s="262" t="n"/>
      <c r="R139" s="262" t="n"/>
    </row>
    <row r="140" ht="15" customHeight="1" s="828">
      <c r="A140" s="974" t="inlineStr">
        <is>
          <t>Jun 90 (r)</t>
        </is>
      </c>
      <c r="B140" s="699" t="n">
        <v>29372</v>
      </c>
      <c r="C140" s="699" t="n">
        <v>25062</v>
      </c>
      <c r="D140" s="699" t="n">
        <v>3554</v>
      </c>
      <c r="E140" s="699" t="n">
        <v>317</v>
      </c>
      <c r="F140" s="699" t="n">
        <v>438</v>
      </c>
      <c r="G140" s="260" t="n"/>
      <c r="H140" s="261" t="n"/>
      <c r="I140" s="261" t="n"/>
      <c r="J140" s="261" t="n"/>
      <c r="K140" s="261" t="n"/>
      <c r="L140" s="261" t="n"/>
      <c r="N140" s="262" t="n"/>
      <c r="O140" s="262" t="n"/>
      <c r="P140" s="262" t="n"/>
      <c r="Q140" s="262" t="n"/>
      <c r="R140" s="262" t="n"/>
    </row>
    <row r="141" ht="15" customHeight="1" s="828">
      <c r="A141" s="974" t="inlineStr">
        <is>
          <t>Sep 90 (r)</t>
        </is>
      </c>
      <c r="B141" s="699" t="n">
        <v>29249</v>
      </c>
      <c r="C141" s="699" t="n">
        <v>25001</v>
      </c>
      <c r="D141" s="699" t="n">
        <v>3516</v>
      </c>
      <c r="E141" s="699" t="n">
        <v>317</v>
      </c>
      <c r="F141" s="699" t="n">
        <v>415</v>
      </c>
      <c r="G141" s="260" t="n"/>
      <c r="H141" s="261" t="n"/>
      <c r="I141" s="261" t="n"/>
      <c r="J141" s="261" t="n"/>
      <c r="K141" s="261" t="n"/>
      <c r="L141" s="261" t="n"/>
      <c r="N141" s="262" t="n"/>
      <c r="O141" s="262" t="n"/>
      <c r="P141" s="262" t="n"/>
      <c r="Q141" s="262" t="n"/>
      <c r="R141" s="262" t="n"/>
    </row>
    <row r="142" ht="15" customHeight="1" s="828">
      <c r="A142" s="974" t="inlineStr">
        <is>
          <t>Dec 90 (r)</t>
        </is>
      </c>
      <c r="B142" s="699" t="n">
        <v>29045</v>
      </c>
      <c r="C142" s="699" t="n">
        <v>24847</v>
      </c>
      <c r="D142" s="699" t="n">
        <v>3478</v>
      </c>
      <c r="E142" s="699" t="n">
        <v>314</v>
      </c>
      <c r="F142" s="699" t="n">
        <v>407</v>
      </c>
      <c r="G142" s="260" t="n"/>
      <c r="H142" s="261" t="n"/>
      <c r="I142" s="261" t="n"/>
      <c r="J142" s="261" t="n"/>
      <c r="K142" s="261" t="n"/>
      <c r="L142" s="261" t="n"/>
      <c r="N142" s="262" t="n"/>
      <c r="O142" s="262" t="n"/>
      <c r="P142" s="262" t="n"/>
      <c r="Q142" s="262" t="n"/>
      <c r="R142" s="262" t="n"/>
    </row>
    <row r="143" ht="15" customHeight="1" s="828">
      <c r="A143" s="974" t="inlineStr">
        <is>
          <t>Mar 91 (r)</t>
        </is>
      </c>
      <c r="B143" s="699" t="n">
        <v>28745</v>
      </c>
      <c r="C143" s="699" t="n">
        <v>24591</v>
      </c>
      <c r="D143" s="699" t="n">
        <v>3440</v>
      </c>
      <c r="E143" s="699" t="n">
        <v>314</v>
      </c>
      <c r="F143" s="699" t="n">
        <v>400</v>
      </c>
      <c r="G143" s="260" t="n"/>
      <c r="H143" s="261" t="n"/>
      <c r="I143" s="261" t="n"/>
      <c r="J143" s="261" t="n"/>
      <c r="K143" s="261" t="n"/>
      <c r="L143" s="261" t="n"/>
      <c r="N143" s="262" t="n"/>
      <c r="O143" s="262" t="n"/>
      <c r="P143" s="262" t="n"/>
      <c r="Q143" s="262" t="n"/>
      <c r="R143" s="262" t="n"/>
    </row>
    <row r="144" ht="15" customHeight="1" s="828">
      <c r="A144" s="974" t="inlineStr">
        <is>
          <t>Jun 91 (r)</t>
        </is>
      </c>
      <c r="B144" s="699" t="n">
        <v>28446</v>
      </c>
      <c r="C144" s="699" t="n">
        <v>24362</v>
      </c>
      <c r="D144" s="699" t="n">
        <v>3404</v>
      </c>
      <c r="E144" s="699" t="n">
        <v>311</v>
      </c>
      <c r="F144" s="699" t="n">
        <v>369</v>
      </c>
      <c r="G144" s="260" t="n"/>
      <c r="H144" s="261" t="n"/>
      <c r="I144" s="261" t="n"/>
      <c r="J144" s="261" t="n"/>
      <c r="K144" s="261" t="n"/>
      <c r="L144" s="261" t="n"/>
      <c r="N144" s="262" t="n"/>
      <c r="O144" s="262" t="n"/>
      <c r="P144" s="262" t="n"/>
      <c r="Q144" s="262" t="n"/>
      <c r="R144" s="262" t="n"/>
    </row>
    <row r="145" ht="15" customHeight="1" s="828">
      <c r="A145" s="974" t="inlineStr">
        <is>
          <t>Sep 91 (r)</t>
        </is>
      </c>
      <c r="B145" s="699" t="n">
        <v>28262</v>
      </c>
      <c r="C145" s="699" t="n">
        <v>24222</v>
      </c>
      <c r="D145" s="699" t="n">
        <v>3390</v>
      </c>
      <c r="E145" s="699" t="n">
        <v>310</v>
      </c>
      <c r="F145" s="699" t="n">
        <v>340</v>
      </c>
      <c r="G145" s="260" t="n"/>
      <c r="H145" s="261" t="n"/>
      <c r="I145" s="261" t="n"/>
      <c r="J145" s="261" t="n"/>
      <c r="K145" s="261" t="n"/>
      <c r="L145" s="261" t="n"/>
      <c r="N145" s="262" t="n"/>
      <c r="O145" s="262" t="n"/>
      <c r="P145" s="262" t="n"/>
      <c r="Q145" s="262" t="n"/>
      <c r="R145" s="262" t="n"/>
    </row>
    <row r="146" ht="15" customHeight="1" s="828">
      <c r="A146" s="974" t="inlineStr">
        <is>
          <t>Dec 91 (r)</t>
        </is>
      </c>
      <c r="B146" s="699" t="n">
        <v>28129</v>
      </c>
      <c r="C146" s="699" t="n">
        <v>24101</v>
      </c>
      <c r="D146" s="699" t="n">
        <v>3375</v>
      </c>
      <c r="E146" s="699" t="n">
        <v>310</v>
      </c>
      <c r="F146" s="699" t="n">
        <v>343</v>
      </c>
      <c r="G146" s="260" t="n"/>
      <c r="H146" s="261" t="n"/>
      <c r="I146" s="261" t="n"/>
      <c r="J146" s="261" t="n"/>
      <c r="K146" s="261" t="n"/>
      <c r="L146" s="261" t="n"/>
      <c r="N146" s="262" t="n"/>
      <c r="O146" s="262" t="n"/>
      <c r="P146" s="262" t="n"/>
      <c r="Q146" s="262" t="n"/>
      <c r="R146" s="262" t="n"/>
    </row>
    <row r="147" ht="15" customHeight="1" s="828">
      <c r="A147" s="974" t="inlineStr">
        <is>
          <t>Mar 92 (r)</t>
        </is>
      </c>
      <c r="B147" s="699" t="n">
        <v>28125</v>
      </c>
      <c r="C147" s="699" t="n">
        <v>24100</v>
      </c>
      <c r="D147" s="699" t="n">
        <v>3361</v>
      </c>
      <c r="E147" s="699" t="n">
        <v>308</v>
      </c>
      <c r="F147" s="699" t="n">
        <v>357</v>
      </c>
      <c r="G147" s="260" t="n"/>
      <c r="H147" s="261" t="n"/>
      <c r="I147" s="261" t="n"/>
      <c r="J147" s="261" t="n"/>
      <c r="K147" s="261" t="n"/>
      <c r="L147" s="261" t="n"/>
      <c r="N147" s="262" t="n"/>
      <c r="O147" s="262" t="n"/>
      <c r="P147" s="262" t="n"/>
      <c r="Q147" s="262" t="n"/>
      <c r="R147" s="262" t="n"/>
    </row>
    <row r="148" ht="15" customHeight="1" s="828">
      <c r="A148" s="974" t="inlineStr">
        <is>
          <t>Jun 92 (r)</t>
        </is>
      </c>
      <c r="B148" s="699" t="n">
        <v>27965</v>
      </c>
      <c r="C148" s="699" t="n">
        <v>23969</v>
      </c>
      <c r="D148" s="699" t="n">
        <v>3351</v>
      </c>
      <c r="E148" s="699" t="n">
        <v>304</v>
      </c>
      <c r="F148" s="699" t="n">
        <v>340</v>
      </c>
      <c r="G148" s="260" t="n"/>
      <c r="H148" s="261" t="n"/>
      <c r="I148" s="261" t="n"/>
      <c r="J148" s="261" t="n"/>
      <c r="K148" s="261" t="n"/>
      <c r="L148" s="261" t="n"/>
      <c r="N148" s="262" t="n"/>
      <c r="O148" s="262" t="n"/>
      <c r="P148" s="262" t="n"/>
      <c r="Q148" s="262" t="n"/>
      <c r="R148" s="262" t="n"/>
    </row>
    <row r="149" ht="15" customHeight="1" s="828">
      <c r="A149" s="974" t="inlineStr">
        <is>
          <t>Sep 92 (r)</t>
        </is>
      </c>
      <c r="B149" s="699" t="n">
        <v>27541</v>
      </c>
      <c r="C149" s="699" t="n">
        <v>23598</v>
      </c>
      <c r="D149" s="699" t="n">
        <v>3324</v>
      </c>
      <c r="E149" s="699" t="n">
        <v>300</v>
      </c>
      <c r="F149" s="699" t="n">
        <v>319</v>
      </c>
      <c r="G149" s="260" t="n"/>
      <c r="H149" s="261" t="n"/>
      <c r="I149" s="261" t="n"/>
      <c r="J149" s="261" t="n"/>
      <c r="K149" s="261" t="n"/>
      <c r="L149" s="261" t="n"/>
      <c r="N149" s="262" t="n"/>
      <c r="O149" s="262" t="n"/>
      <c r="P149" s="262" t="n"/>
      <c r="Q149" s="262" t="n"/>
      <c r="R149" s="262" t="n"/>
    </row>
    <row r="150" ht="15" customHeight="1" s="828">
      <c r="A150" s="974" t="inlineStr">
        <is>
          <t xml:space="preserve">Dec 92 (r) </t>
        </is>
      </c>
      <c r="B150" s="699" t="n">
        <v>27418</v>
      </c>
      <c r="C150" s="699" t="n">
        <v>23533</v>
      </c>
      <c r="D150" s="699" t="n">
        <v>3246</v>
      </c>
      <c r="E150" s="699" t="n">
        <v>294</v>
      </c>
      <c r="F150" s="699" t="n">
        <v>344</v>
      </c>
      <c r="G150" s="260" t="n"/>
      <c r="H150" s="261" t="n"/>
      <c r="I150" s="261" t="n"/>
      <c r="J150" s="261" t="n"/>
      <c r="K150" s="261" t="n"/>
      <c r="L150" s="261" t="n"/>
      <c r="N150" s="262" t="n"/>
      <c r="O150" s="262" t="n"/>
      <c r="P150" s="262" t="n"/>
      <c r="Q150" s="262" t="n"/>
      <c r="R150" s="262" t="n"/>
    </row>
    <row r="151" ht="15" customHeight="1" s="828">
      <c r="A151" s="974" t="inlineStr">
        <is>
          <t>Mar 93 (r)</t>
        </is>
      </c>
      <c r="B151" s="699" t="n">
        <v>27534</v>
      </c>
      <c r="C151" s="699" t="n">
        <v>23551</v>
      </c>
      <c r="D151" s="699" t="n">
        <v>3345</v>
      </c>
      <c r="E151" s="699" t="n">
        <v>290</v>
      </c>
      <c r="F151" s="699" t="n">
        <v>348</v>
      </c>
      <c r="G151" s="260" t="n"/>
      <c r="H151" s="261" t="n"/>
      <c r="I151" s="261" t="n"/>
      <c r="J151" s="261" t="n"/>
      <c r="K151" s="261" t="n"/>
      <c r="L151" s="261" t="n"/>
      <c r="N151" s="262" t="n"/>
      <c r="O151" s="262" t="n"/>
      <c r="P151" s="262" t="n"/>
      <c r="Q151" s="262" t="n"/>
      <c r="R151" s="262" t="n"/>
    </row>
    <row r="152" ht="15" customHeight="1" s="828">
      <c r="A152" s="974" t="inlineStr">
        <is>
          <t>Jun 93 (r)</t>
        </is>
      </c>
      <c r="B152" s="699" t="n">
        <v>27520</v>
      </c>
      <c r="C152" s="699" t="n">
        <v>23586</v>
      </c>
      <c r="D152" s="699" t="n">
        <v>3323</v>
      </c>
      <c r="E152" s="699" t="n">
        <v>285</v>
      </c>
      <c r="F152" s="699" t="n">
        <v>326</v>
      </c>
      <c r="G152" s="260" t="n"/>
      <c r="H152" s="261" t="n"/>
      <c r="I152" s="261" t="n"/>
      <c r="J152" s="261" t="n"/>
      <c r="K152" s="261" t="n"/>
      <c r="L152" s="261" t="n"/>
      <c r="N152" s="262" t="n"/>
      <c r="O152" s="262" t="n"/>
      <c r="P152" s="262" t="n"/>
      <c r="Q152" s="262" t="n"/>
      <c r="R152" s="262" t="n"/>
    </row>
    <row r="153" ht="15" customHeight="1" s="828">
      <c r="A153" s="974" t="inlineStr">
        <is>
          <t>Sep 93 (r)</t>
        </is>
      </c>
      <c r="B153" s="699" t="n">
        <v>27572</v>
      </c>
      <c r="C153" s="699" t="n">
        <v>23651</v>
      </c>
      <c r="D153" s="699" t="n">
        <v>3334</v>
      </c>
      <c r="E153" s="699" t="n">
        <v>279</v>
      </c>
      <c r="F153" s="699" t="n">
        <v>308</v>
      </c>
      <c r="G153" s="260" t="n"/>
      <c r="H153" s="261" t="n"/>
      <c r="I153" s="261" t="n"/>
      <c r="J153" s="261" t="n"/>
      <c r="K153" s="261" t="n"/>
      <c r="L153" s="261" t="n"/>
      <c r="N153" s="262" t="n"/>
      <c r="O153" s="262" t="n"/>
      <c r="P153" s="262" t="n"/>
      <c r="Q153" s="262" t="n"/>
      <c r="R153" s="262" t="n"/>
    </row>
    <row r="154" ht="15" customHeight="1" s="828">
      <c r="A154" s="974" t="inlineStr">
        <is>
          <t>Dec 93 (r)</t>
        </is>
      </c>
      <c r="B154" s="699" t="n">
        <v>27649</v>
      </c>
      <c r="C154" s="699" t="n">
        <v>23668</v>
      </c>
      <c r="D154" s="699" t="n">
        <v>3392</v>
      </c>
      <c r="E154" s="699" t="n">
        <v>271</v>
      </c>
      <c r="F154" s="699" t="n">
        <v>318</v>
      </c>
      <c r="G154" s="260" t="n"/>
      <c r="H154" s="261" t="n"/>
      <c r="I154" s="261" t="n"/>
      <c r="J154" s="261" t="n"/>
      <c r="K154" s="261" t="n"/>
      <c r="L154" s="261" t="n"/>
      <c r="N154" s="262" t="n"/>
      <c r="O154" s="262" t="n"/>
      <c r="P154" s="262" t="n"/>
      <c r="Q154" s="262" t="n"/>
      <c r="R154" s="262" t="n"/>
    </row>
    <row r="155" ht="15" customHeight="1" s="828">
      <c r="A155" s="974" t="inlineStr">
        <is>
          <t>Mar 94 (r)</t>
        </is>
      </c>
      <c r="B155" s="699" t="n">
        <v>27630</v>
      </c>
      <c r="C155" s="699" t="n">
        <v>23633</v>
      </c>
      <c r="D155" s="699" t="n">
        <v>3412</v>
      </c>
      <c r="E155" s="699" t="n">
        <v>268</v>
      </c>
      <c r="F155" s="699" t="n">
        <v>318</v>
      </c>
      <c r="G155" s="260" t="n"/>
      <c r="H155" s="261" t="n"/>
      <c r="I155" s="261" t="n"/>
      <c r="J155" s="261" t="n"/>
      <c r="K155" s="261" t="n"/>
      <c r="L155" s="261" t="n"/>
      <c r="N155" s="262" t="n"/>
      <c r="O155" s="262" t="n"/>
      <c r="P155" s="262" t="n"/>
      <c r="Q155" s="262" t="n"/>
      <c r="R155" s="262" t="n"/>
    </row>
    <row r="156" ht="15" customHeight="1" s="828">
      <c r="A156" s="974" t="inlineStr">
        <is>
          <t>Jun 94 (r)</t>
        </is>
      </c>
      <c r="B156" s="699" t="n">
        <v>27679</v>
      </c>
      <c r="C156" s="699" t="n">
        <v>23679</v>
      </c>
      <c r="D156" s="699" t="n">
        <v>3421</v>
      </c>
      <c r="E156" s="699" t="n">
        <v>262</v>
      </c>
      <c r="F156" s="699" t="n">
        <v>317</v>
      </c>
      <c r="G156" s="260" t="n"/>
      <c r="H156" s="261" t="n"/>
      <c r="I156" s="261" t="n"/>
      <c r="J156" s="261" t="n"/>
      <c r="K156" s="261" t="n"/>
      <c r="L156" s="261" t="n"/>
      <c r="N156" s="262" t="n"/>
      <c r="O156" s="262" t="n"/>
      <c r="P156" s="262" t="n"/>
      <c r="Q156" s="262" t="n"/>
      <c r="R156" s="262" t="n"/>
    </row>
    <row r="157" ht="15" customHeight="1" s="828">
      <c r="A157" s="974" t="inlineStr">
        <is>
          <t>Sep 94 (r)</t>
        </is>
      </c>
      <c r="B157" s="699" t="n">
        <v>27867</v>
      </c>
      <c r="C157" s="699" t="n">
        <v>23866</v>
      </c>
      <c r="D157" s="699" t="n">
        <v>3454</v>
      </c>
      <c r="E157" s="699" t="n">
        <v>258</v>
      </c>
      <c r="F157" s="699" t="n">
        <v>290</v>
      </c>
      <c r="G157" s="260" t="n"/>
      <c r="H157" s="261" t="n"/>
      <c r="I157" s="261" t="n"/>
      <c r="J157" s="261" t="n"/>
      <c r="K157" s="261" t="n"/>
      <c r="L157" s="261" t="n"/>
      <c r="N157" s="262" t="n"/>
      <c r="O157" s="262" t="n"/>
      <c r="P157" s="262" t="n"/>
      <c r="Q157" s="262" t="n"/>
      <c r="R157" s="262" t="n"/>
    </row>
    <row r="158" ht="15" customHeight="1" s="828">
      <c r="A158" s="974" t="inlineStr">
        <is>
          <t>Dec 94 (r)</t>
        </is>
      </c>
      <c r="B158" s="699" t="n">
        <v>27946</v>
      </c>
      <c r="C158" s="699" t="n">
        <v>23926</v>
      </c>
      <c r="D158" s="699" t="n">
        <v>3486</v>
      </c>
      <c r="E158" s="699" t="n">
        <v>249</v>
      </c>
      <c r="F158" s="699" t="n">
        <v>286</v>
      </c>
      <c r="G158" s="260" t="n"/>
      <c r="H158" s="261" t="n"/>
      <c r="I158" s="261" t="n"/>
      <c r="J158" s="261" t="n"/>
      <c r="K158" s="261" t="n"/>
      <c r="L158" s="261" t="n"/>
      <c r="N158" s="262" t="n"/>
      <c r="O158" s="262" t="n"/>
      <c r="P158" s="262" t="n"/>
      <c r="Q158" s="262" t="n"/>
      <c r="R158" s="262" t="n"/>
    </row>
    <row r="159" ht="15" customHeight="1" s="828">
      <c r="A159" s="974" t="inlineStr">
        <is>
          <t>Mar 95 (r)</t>
        </is>
      </c>
      <c r="B159" s="699" t="n">
        <v>27928</v>
      </c>
      <c r="C159" s="699" t="n">
        <v>23933</v>
      </c>
      <c r="D159" s="699" t="n">
        <v>3485</v>
      </c>
      <c r="E159" s="699" t="n">
        <v>245</v>
      </c>
      <c r="F159" s="699" t="n">
        <v>265</v>
      </c>
      <c r="G159" s="260" t="n"/>
      <c r="H159" s="261" t="n"/>
      <c r="I159" s="261" t="n"/>
      <c r="J159" s="261" t="n"/>
      <c r="K159" s="261" t="n"/>
      <c r="L159" s="261" t="n"/>
      <c r="N159" s="262" t="n"/>
      <c r="O159" s="262" t="n"/>
      <c r="P159" s="262" t="n"/>
      <c r="Q159" s="262" t="n"/>
      <c r="R159" s="262" t="n"/>
    </row>
    <row r="160" ht="15" customHeight="1" s="828">
      <c r="A160" s="974" t="inlineStr">
        <is>
          <t>Jun 95 (r)</t>
        </is>
      </c>
      <c r="B160" s="699" t="n">
        <v>28049</v>
      </c>
      <c r="C160" s="699" t="n">
        <v>24071</v>
      </c>
      <c r="D160" s="699" t="n">
        <v>3497</v>
      </c>
      <c r="E160" s="699" t="n">
        <v>241</v>
      </c>
      <c r="F160" s="699" t="n">
        <v>240</v>
      </c>
      <c r="G160" s="260" t="n"/>
      <c r="H160" s="261" t="n"/>
      <c r="I160" s="261" t="n"/>
      <c r="J160" s="261" t="n"/>
      <c r="K160" s="261" t="n"/>
      <c r="L160" s="261" t="n"/>
      <c r="N160" s="262" t="n"/>
      <c r="O160" s="262" t="n"/>
      <c r="P160" s="262" t="n"/>
      <c r="Q160" s="262" t="n"/>
      <c r="R160" s="262" t="n"/>
    </row>
    <row r="161" ht="15" customHeight="1" s="828">
      <c r="A161" s="974" t="inlineStr">
        <is>
          <t>Sep 95 (r)</t>
        </is>
      </c>
      <c r="B161" s="699" t="n">
        <v>28042</v>
      </c>
      <c r="C161" s="699" t="n">
        <v>24080</v>
      </c>
      <c r="D161" s="699" t="n">
        <v>3503</v>
      </c>
      <c r="E161" s="699" t="n">
        <v>238</v>
      </c>
      <c r="F161" s="699" t="n">
        <v>222</v>
      </c>
      <c r="G161" s="260" t="n"/>
      <c r="H161" s="261" t="n"/>
      <c r="I161" s="261" t="n"/>
      <c r="J161" s="261" t="n"/>
      <c r="K161" s="261" t="n"/>
      <c r="L161" s="261" t="n"/>
      <c r="N161" s="262" t="n"/>
      <c r="O161" s="262" t="n"/>
      <c r="P161" s="262" t="n"/>
      <c r="Q161" s="262" t="n"/>
      <c r="R161" s="262" t="n"/>
    </row>
    <row r="162" ht="15" customHeight="1" s="828">
      <c r="A162" s="974" t="inlineStr">
        <is>
          <t>Dec 95 (r)</t>
        </is>
      </c>
      <c r="B162" s="699" t="n">
        <v>28196</v>
      </c>
      <c r="C162" s="699" t="n">
        <v>24261</v>
      </c>
      <c r="D162" s="699" t="n">
        <v>3482</v>
      </c>
      <c r="E162" s="699" t="n">
        <v>236</v>
      </c>
      <c r="F162" s="699" t="n">
        <v>217</v>
      </c>
      <c r="G162" s="260" t="n"/>
      <c r="H162" s="261" t="n"/>
      <c r="I162" s="261" t="n"/>
      <c r="J162" s="261" t="n"/>
      <c r="K162" s="261" t="n"/>
      <c r="L162" s="261" t="n"/>
      <c r="N162" s="262" t="n"/>
      <c r="O162" s="262" t="n"/>
      <c r="P162" s="262" t="n"/>
      <c r="Q162" s="262" t="n"/>
      <c r="R162" s="262" t="n"/>
    </row>
    <row r="163" ht="15" customHeight="1" s="828">
      <c r="A163" s="974" t="inlineStr">
        <is>
          <t xml:space="preserve">Mar 96 (r) </t>
        </is>
      </c>
      <c r="B163" s="699" t="n">
        <v>28102</v>
      </c>
      <c r="C163" s="699" t="n">
        <v>24212</v>
      </c>
      <c r="D163" s="699" t="n">
        <v>3444</v>
      </c>
      <c r="E163" s="699" t="n">
        <v>234</v>
      </c>
      <c r="F163" s="699" t="n">
        <v>213</v>
      </c>
      <c r="G163" s="260" t="n"/>
      <c r="H163" s="261" t="n"/>
      <c r="I163" s="261" t="n"/>
      <c r="J163" s="261" t="n"/>
      <c r="K163" s="261" t="n"/>
      <c r="L163" s="261" t="n"/>
      <c r="N163" s="262" t="n"/>
      <c r="O163" s="262" t="n"/>
      <c r="P163" s="262" t="n"/>
      <c r="Q163" s="262" t="n"/>
      <c r="R163" s="262" t="n"/>
    </row>
    <row r="164" ht="15" customHeight="1" s="828">
      <c r="A164" s="974" t="inlineStr">
        <is>
          <t>Jun 96 (r)</t>
        </is>
      </c>
      <c r="B164" s="699" t="n">
        <v>28246</v>
      </c>
      <c r="C164" s="699" t="n">
        <v>24376</v>
      </c>
      <c r="D164" s="699" t="n">
        <v>3455</v>
      </c>
      <c r="E164" s="699" t="n">
        <v>230</v>
      </c>
      <c r="F164" s="699" t="n">
        <v>184</v>
      </c>
      <c r="G164" s="260" t="n"/>
      <c r="H164" s="261" t="n"/>
      <c r="I164" s="261" t="n"/>
      <c r="J164" s="261" t="n"/>
      <c r="K164" s="261" t="n"/>
      <c r="L164" s="261" t="n"/>
      <c r="N164" s="262" t="n"/>
      <c r="O164" s="262" t="n"/>
      <c r="P164" s="262" t="n"/>
      <c r="Q164" s="262" t="n"/>
      <c r="R164" s="262" t="n"/>
    </row>
    <row r="165" ht="15" customHeight="1" s="828">
      <c r="A165" s="974" t="inlineStr">
        <is>
          <t>Sep 96 (r)</t>
        </is>
      </c>
      <c r="B165" s="699" t="n">
        <v>28397</v>
      </c>
      <c r="C165" s="699" t="n">
        <v>24491</v>
      </c>
      <c r="D165" s="699" t="n">
        <v>3490</v>
      </c>
      <c r="E165" s="699" t="n">
        <v>227</v>
      </c>
      <c r="F165" s="699" t="n">
        <v>189</v>
      </c>
      <c r="G165" s="260" t="n"/>
      <c r="H165" s="261" t="n"/>
      <c r="I165" s="261" t="n"/>
      <c r="J165" s="261" t="n"/>
      <c r="K165" s="261" t="n"/>
      <c r="L165" s="261" t="n"/>
      <c r="N165" s="262" t="n"/>
      <c r="O165" s="262" t="n"/>
      <c r="P165" s="262" t="n"/>
      <c r="Q165" s="262" t="n"/>
      <c r="R165" s="262" t="n"/>
    </row>
    <row r="166" ht="15" customHeight="1" s="828">
      <c r="A166" s="974" t="inlineStr">
        <is>
          <t>Dec 96 (r)</t>
        </is>
      </c>
      <c r="B166" s="699" t="n">
        <v>28495</v>
      </c>
      <c r="C166" s="699" t="n">
        <v>24613</v>
      </c>
      <c r="D166" s="699" t="n">
        <v>3470</v>
      </c>
      <c r="E166" s="699" t="n">
        <v>225</v>
      </c>
      <c r="F166" s="699" t="n">
        <v>188</v>
      </c>
      <c r="G166" s="260" t="n"/>
      <c r="H166" s="261" t="n"/>
      <c r="I166" s="261" t="n"/>
      <c r="J166" s="261" t="n"/>
      <c r="K166" s="261" t="n"/>
      <c r="L166" s="261" t="n"/>
      <c r="N166" s="262" t="n"/>
      <c r="O166" s="262" t="n"/>
      <c r="P166" s="262" t="n"/>
      <c r="Q166" s="262" t="n"/>
      <c r="R166" s="262" t="n"/>
    </row>
    <row r="167" ht="15" customHeight="1" s="828">
      <c r="A167" s="974" t="inlineStr">
        <is>
          <t>Mar 97 (r)</t>
        </is>
      </c>
      <c r="B167" s="699" t="n">
        <v>28503</v>
      </c>
      <c r="C167" s="699" t="n">
        <v>24699</v>
      </c>
      <c r="D167" s="699" t="n">
        <v>3407</v>
      </c>
      <c r="E167" s="699" t="n">
        <v>223</v>
      </c>
      <c r="F167" s="699" t="n">
        <v>173</v>
      </c>
      <c r="G167" s="260" t="n"/>
      <c r="H167" s="261" t="n"/>
      <c r="I167" s="261" t="n"/>
      <c r="J167" s="261" t="n"/>
      <c r="K167" s="261" t="n"/>
      <c r="L167" s="261" t="n"/>
      <c r="N167" s="262" t="n"/>
      <c r="O167" s="262" t="n"/>
      <c r="P167" s="262" t="n"/>
      <c r="Q167" s="262" t="n"/>
      <c r="R167" s="262" t="n"/>
    </row>
    <row r="168" ht="15" customHeight="1" s="828">
      <c r="A168" s="974" t="inlineStr">
        <is>
          <t>Jun 97 (r)</t>
        </is>
      </c>
      <c r="B168" s="699" t="n">
        <v>28761</v>
      </c>
      <c r="C168" s="699" t="n">
        <v>24973</v>
      </c>
      <c r="D168" s="699" t="n">
        <v>3405</v>
      </c>
      <c r="E168" s="699" t="n">
        <v>220</v>
      </c>
      <c r="F168" s="699" t="n">
        <v>163</v>
      </c>
      <c r="G168" s="260" t="n"/>
      <c r="H168" s="261" t="n"/>
      <c r="I168" s="261" t="n"/>
      <c r="J168" s="261" t="n"/>
      <c r="K168" s="261" t="n"/>
      <c r="L168" s="261" t="n"/>
      <c r="N168" s="262" t="n"/>
      <c r="O168" s="262" t="n"/>
      <c r="P168" s="262" t="n"/>
      <c r="Q168" s="262" t="n"/>
      <c r="R168" s="262" t="n"/>
    </row>
    <row r="169" ht="15" customHeight="1" s="828">
      <c r="A169" s="974" t="inlineStr">
        <is>
          <t>Sep 97 (r)</t>
        </is>
      </c>
      <c r="B169" s="699" t="n">
        <v>28900</v>
      </c>
      <c r="C169" s="699" t="n">
        <v>25113</v>
      </c>
      <c r="D169" s="699" t="n">
        <v>3393</v>
      </c>
      <c r="E169" s="699" t="n">
        <v>223</v>
      </c>
      <c r="F169" s="699" t="n">
        <v>171</v>
      </c>
      <c r="G169" s="260" t="n"/>
      <c r="H169" s="261" t="n"/>
      <c r="I169" s="261" t="n"/>
      <c r="J169" s="261" t="n"/>
      <c r="K169" s="261" t="n"/>
      <c r="L169" s="261" t="n"/>
      <c r="N169" s="262" t="n"/>
      <c r="O169" s="262" t="n"/>
      <c r="P169" s="262" t="n"/>
      <c r="Q169" s="262" t="n"/>
      <c r="R169" s="262" t="n"/>
    </row>
    <row r="170" ht="15" customHeight="1" s="828">
      <c r="A170" s="974" t="inlineStr">
        <is>
          <t>Dec 97 (r)</t>
        </is>
      </c>
      <c r="B170" s="699" t="n">
        <v>29020</v>
      </c>
      <c r="C170" s="699" t="n">
        <v>25270</v>
      </c>
      <c r="D170" s="699" t="n">
        <v>3370</v>
      </c>
      <c r="E170" s="699" t="n">
        <v>219</v>
      </c>
      <c r="F170" s="699" t="n">
        <v>161</v>
      </c>
      <c r="G170" s="260" t="n"/>
      <c r="H170" s="261" t="n"/>
      <c r="I170" s="261" t="n"/>
      <c r="J170" s="261" t="n"/>
      <c r="K170" s="261" t="n"/>
      <c r="L170" s="261" t="n"/>
      <c r="N170" s="262" t="n"/>
      <c r="O170" s="262" t="n"/>
      <c r="P170" s="262" t="n"/>
      <c r="Q170" s="262" t="n"/>
      <c r="R170" s="262" t="n"/>
    </row>
    <row r="171" ht="15" customHeight="1" s="828">
      <c r="A171" s="974" t="inlineStr">
        <is>
          <t>Mar 98 (r)</t>
        </is>
      </c>
      <c r="B171" s="699" t="n">
        <v>29041</v>
      </c>
      <c r="C171" s="699" t="n">
        <v>25331</v>
      </c>
      <c r="D171" s="699" t="n">
        <v>3339</v>
      </c>
      <c r="E171" s="699" t="n">
        <v>219</v>
      </c>
      <c r="F171" s="699" t="n">
        <v>152</v>
      </c>
      <c r="G171" s="260" t="n"/>
      <c r="H171" s="261" t="n"/>
      <c r="I171" s="261" t="n"/>
      <c r="J171" s="261" t="n"/>
      <c r="K171" s="261" t="n"/>
      <c r="L171" s="261" t="n"/>
      <c r="N171" s="262" t="n"/>
      <c r="O171" s="262" t="n"/>
      <c r="P171" s="262" t="n"/>
      <c r="Q171" s="262" t="n"/>
      <c r="R171" s="262" t="n"/>
    </row>
    <row r="172" ht="15" customHeight="1" s="828">
      <c r="A172" s="974" t="inlineStr">
        <is>
          <t>Jun 98 (r)</t>
        </is>
      </c>
      <c r="B172" s="699" t="n">
        <v>28949</v>
      </c>
      <c r="C172" s="699" t="n">
        <v>25321</v>
      </c>
      <c r="D172" s="699" t="n">
        <v>3285</v>
      </c>
      <c r="E172" s="699" t="n">
        <v>219</v>
      </c>
      <c r="F172" s="699" t="n">
        <v>124</v>
      </c>
      <c r="G172" s="260" t="n"/>
      <c r="H172" s="261" t="n"/>
      <c r="I172" s="261" t="n"/>
      <c r="J172" s="261" t="n"/>
      <c r="K172" s="261" t="n"/>
      <c r="L172" s="261" t="n"/>
      <c r="N172" s="262" t="n"/>
      <c r="O172" s="262" t="n"/>
      <c r="P172" s="262" t="n"/>
      <c r="Q172" s="262" t="n"/>
      <c r="R172" s="262" t="n"/>
    </row>
    <row r="173" ht="15" customHeight="1" s="828">
      <c r="A173" s="974" t="inlineStr">
        <is>
          <t>Sep 98 (r)</t>
        </is>
      </c>
      <c r="B173" s="699" t="n">
        <v>29052</v>
      </c>
      <c r="C173" s="699" t="n">
        <v>25442</v>
      </c>
      <c r="D173" s="699" t="n">
        <v>3259</v>
      </c>
      <c r="E173" s="699" t="n">
        <v>219</v>
      </c>
      <c r="F173" s="699" t="n">
        <v>132</v>
      </c>
      <c r="G173" s="260" t="n"/>
      <c r="H173" s="261" t="n"/>
      <c r="I173" s="261" t="n"/>
      <c r="J173" s="261" t="n"/>
      <c r="K173" s="261" t="n"/>
      <c r="L173" s="261" t="n"/>
      <c r="N173" s="262" t="n"/>
      <c r="O173" s="262" t="n"/>
      <c r="P173" s="262" t="n"/>
      <c r="Q173" s="262" t="n"/>
      <c r="R173" s="262" t="n"/>
    </row>
    <row r="174" ht="15" customHeight="1" s="828">
      <c r="A174" s="974" t="inlineStr">
        <is>
          <t>Dec 98 (r)</t>
        </is>
      </c>
      <c r="B174" s="699" t="n">
        <v>29212</v>
      </c>
      <c r="C174" s="699" t="n">
        <v>25579</v>
      </c>
      <c r="D174" s="699" t="n">
        <v>3290</v>
      </c>
      <c r="E174" s="699" t="n">
        <v>219</v>
      </c>
      <c r="F174" s="699" t="n">
        <v>125</v>
      </c>
      <c r="G174" s="260" t="n"/>
      <c r="H174" s="261" t="n"/>
      <c r="I174" s="261" t="n"/>
      <c r="J174" s="261" t="n"/>
      <c r="K174" s="261" t="n"/>
      <c r="L174" s="261" t="n"/>
      <c r="N174" s="262" t="n"/>
      <c r="O174" s="262" t="n"/>
      <c r="P174" s="262" t="n"/>
      <c r="Q174" s="262" t="n"/>
      <c r="R174" s="262" t="n"/>
    </row>
    <row r="175" ht="15" customHeight="1" s="828">
      <c r="A175" s="974" t="inlineStr">
        <is>
          <t xml:space="preserve">Mar 99 (r) </t>
        </is>
      </c>
      <c r="B175" s="699" t="n">
        <v>29235</v>
      </c>
      <c r="C175" s="699" t="n">
        <v>25637</v>
      </c>
      <c r="D175" s="699" t="n">
        <v>3257</v>
      </c>
      <c r="E175" s="699" t="n">
        <v>218</v>
      </c>
      <c r="F175" s="699" t="n">
        <v>123</v>
      </c>
      <c r="G175" s="260" t="n"/>
      <c r="H175" s="261" t="n"/>
      <c r="I175" s="261" t="n"/>
      <c r="J175" s="261" t="n"/>
      <c r="K175" s="261" t="n"/>
      <c r="L175" s="261" t="n"/>
      <c r="N175" s="262" t="n"/>
      <c r="O175" s="262" t="n"/>
      <c r="P175" s="262" t="n"/>
      <c r="Q175" s="262" t="n"/>
      <c r="R175" s="262" t="n"/>
    </row>
    <row r="176" ht="15" customHeight="1" s="828">
      <c r="A176" s="974" t="inlineStr">
        <is>
          <t>Jun 99 (r)</t>
        </is>
      </c>
      <c r="B176" s="699" t="n">
        <v>29330</v>
      </c>
      <c r="C176" s="699" t="n">
        <v>25705</v>
      </c>
      <c r="D176" s="699" t="n">
        <v>3282</v>
      </c>
      <c r="E176" s="699" t="n">
        <v>218</v>
      </c>
      <c r="F176" s="699" t="n">
        <v>125</v>
      </c>
      <c r="G176" s="260" t="n"/>
      <c r="H176" s="261" t="n"/>
      <c r="I176" s="261" t="n"/>
      <c r="J176" s="261" t="n"/>
      <c r="K176" s="261" t="n"/>
      <c r="L176" s="261" t="n"/>
      <c r="N176" s="262" t="n"/>
      <c r="O176" s="262" t="n"/>
      <c r="P176" s="262" t="n"/>
      <c r="Q176" s="262" t="n"/>
      <c r="R176" s="262" t="n"/>
    </row>
    <row r="177" ht="15" customHeight="1" s="828">
      <c r="A177" s="974" t="inlineStr">
        <is>
          <t>Sep 99 (r)</t>
        </is>
      </c>
      <c r="B177" s="699" t="n">
        <v>29584</v>
      </c>
      <c r="C177" s="699" t="n">
        <v>25980</v>
      </c>
      <c r="D177" s="699" t="n">
        <v>3255</v>
      </c>
      <c r="E177" s="699" t="n">
        <v>218</v>
      </c>
      <c r="F177" s="699" t="n">
        <v>131</v>
      </c>
      <c r="G177" s="260" t="n"/>
      <c r="H177" s="261" t="n"/>
      <c r="I177" s="261" t="n"/>
      <c r="J177" s="261" t="n"/>
      <c r="K177" s="261" t="n"/>
      <c r="L177" s="261" t="n"/>
      <c r="N177" s="262" t="n"/>
      <c r="O177" s="262" t="n"/>
      <c r="P177" s="262" t="n"/>
      <c r="Q177" s="262" t="n"/>
      <c r="R177" s="262" t="n"/>
    </row>
    <row r="178" ht="15" customHeight="1" s="828">
      <c r="A178" s="974" t="inlineStr">
        <is>
          <t>Dec 99 (r)</t>
        </is>
      </c>
      <c r="B178" s="699" t="n">
        <v>29713</v>
      </c>
      <c r="C178" s="699" t="n">
        <v>26117</v>
      </c>
      <c r="D178" s="699" t="n">
        <v>3251</v>
      </c>
      <c r="E178" s="699" t="n">
        <v>217</v>
      </c>
      <c r="F178" s="699" t="n">
        <v>128</v>
      </c>
      <c r="G178" s="260" t="n"/>
      <c r="H178" s="261" t="n"/>
      <c r="I178" s="261" t="n"/>
      <c r="J178" s="261" t="n"/>
      <c r="K178" s="261" t="n"/>
      <c r="L178" s="261" t="n"/>
      <c r="N178" s="262" t="n"/>
      <c r="O178" s="262" t="n"/>
      <c r="P178" s="262" t="n"/>
      <c r="Q178" s="262" t="n"/>
      <c r="R178" s="262" t="n"/>
    </row>
    <row r="179" ht="15" customHeight="1" s="828">
      <c r="A179" s="974" t="inlineStr">
        <is>
          <t>Mar 00 (r)</t>
        </is>
      </c>
      <c r="B179" s="699" t="n">
        <v>29641</v>
      </c>
      <c r="C179" s="699" t="n">
        <v>26095</v>
      </c>
      <c r="D179" s="699" t="n">
        <v>3207</v>
      </c>
      <c r="E179" s="699" t="n">
        <v>217</v>
      </c>
      <c r="F179" s="699" t="n">
        <v>122</v>
      </c>
      <c r="G179" s="260" t="n"/>
      <c r="H179" s="261" t="n"/>
      <c r="I179" s="261" t="n"/>
      <c r="J179" s="261" t="n"/>
      <c r="K179" s="261" t="n"/>
      <c r="L179" s="261" t="n"/>
      <c r="N179" s="262" t="n"/>
      <c r="O179" s="262" t="n"/>
      <c r="P179" s="262" t="n"/>
      <c r="Q179" s="262" t="n"/>
      <c r="R179" s="262" t="n"/>
    </row>
    <row r="180" ht="15" customHeight="1" s="828">
      <c r="A180" s="974" t="inlineStr">
        <is>
          <t>Jun 00 (r)</t>
        </is>
      </c>
      <c r="B180" s="699" t="n">
        <v>29778</v>
      </c>
      <c r="C180" s="699" t="n">
        <v>26270</v>
      </c>
      <c r="D180" s="699" t="n">
        <v>3177</v>
      </c>
      <c r="E180" s="699" t="n">
        <v>217</v>
      </c>
      <c r="F180" s="699" t="n">
        <v>114</v>
      </c>
      <c r="G180" s="260" t="n"/>
      <c r="H180" s="261" t="n"/>
      <c r="I180" s="261" t="n"/>
      <c r="J180" s="261" t="n"/>
      <c r="K180" s="261" t="n"/>
      <c r="L180" s="261" t="n"/>
      <c r="N180" s="262" t="n"/>
      <c r="O180" s="262" t="n"/>
      <c r="P180" s="262" t="n"/>
      <c r="Q180" s="262" t="n"/>
      <c r="R180" s="262" t="n"/>
    </row>
    <row r="181" ht="15" customHeight="1" s="828">
      <c r="A181" s="974" t="inlineStr">
        <is>
          <t>Sep 00 (r)</t>
        </is>
      </c>
      <c r="B181" s="699" t="n">
        <v>29959</v>
      </c>
      <c r="C181" s="699" t="n">
        <v>26439</v>
      </c>
      <c r="D181" s="699" t="n">
        <v>3182</v>
      </c>
      <c r="E181" s="699" t="n">
        <v>216</v>
      </c>
      <c r="F181" s="699" t="n">
        <v>121</v>
      </c>
      <c r="G181" s="260" t="n"/>
      <c r="H181" s="261" t="n"/>
      <c r="I181" s="261" t="n"/>
      <c r="J181" s="261" t="n"/>
      <c r="K181" s="261" t="n"/>
      <c r="L181" s="261" t="n"/>
      <c r="N181" s="262" t="n"/>
      <c r="O181" s="262" t="n"/>
      <c r="P181" s="262" t="n"/>
      <c r="Q181" s="262" t="n"/>
      <c r="R181" s="262" t="n"/>
    </row>
    <row r="182" ht="15" customHeight="1" s="828">
      <c r="A182" s="974" t="inlineStr">
        <is>
          <t>Dec 00 (r)</t>
        </is>
      </c>
      <c r="B182" s="699" t="n">
        <v>30011</v>
      </c>
      <c r="C182" s="699" t="n">
        <v>26497</v>
      </c>
      <c r="D182" s="699" t="n">
        <v>3182</v>
      </c>
      <c r="E182" s="699" t="n">
        <v>216</v>
      </c>
      <c r="F182" s="699" t="n">
        <v>117</v>
      </c>
      <c r="G182" s="260" t="n"/>
      <c r="H182" s="261" t="n"/>
      <c r="I182" s="261" t="n"/>
      <c r="J182" s="261" t="n"/>
      <c r="K182" s="261" t="n"/>
      <c r="L182" s="261" t="n"/>
      <c r="N182" s="262" t="n"/>
      <c r="O182" s="262" t="n"/>
      <c r="P182" s="262" t="n"/>
      <c r="Q182" s="262" t="n"/>
      <c r="R182" s="262" t="n"/>
    </row>
    <row r="183" ht="15" customHeight="1" s="828">
      <c r="A183" s="974" t="inlineStr">
        <is>
          <t>Mar 01 (r)</t>
        </is>
      </c>
      <c r="B183" s="699" t="n">
        <v>30027</v>
      </c>
      <c r="C183" s="699" t="n">
        <v>26519</v>
      </c>
      <c r="D183" s="699" t="n">
        <v>3183</v>
      </c>
      <c r="E183" s="699" t="n">
        <v>215</v>
      </c>
      <c r="F183" s="699" t="n">
        <v>110</v>
      </c>
      <c r="G183" s="260" t="n"/>
      <c r="H183" s="261" t="n"/>
      <c r="I183" s="261" t="n"/>
      <c r="J183" s="261" t="n"/>
      <c r="K183" s="261" t="n"/>
      <c r="L183" s="261" t="n"/>
      <c r="N183" s="262" t="n"/>
      <c r="O183" s="262" t="n"/>
      <c r="P183" s="262" t="n"/>
      <c r="Q183" s="262" t="n"/>
      <c r="R183" s="262" t="n"/>
    </row>
    <row r="184" ht="15" customHeight="1" s="828">
      <c r="A184" s="974" t="inlineStr">
        <is>
          <t>Jun 01 (r)</t>
        </is>
      </c>
      <c r="B184" s="699" t="n">
        <v>30138</v>
      </c>
      <c r="C184" s="699" t="n">
        <v>26628</v>
      </c>
      <c r="D184" s="699" t="n">
        <v>3200</v>
      </c>
      <c r="E184" s="699" t="n">
        <v>214</v>
      </c>
      <c r="F184" s="699" t="n">
        <v>96</v>
      </c>
      <c r="G184" s="260" t="n"/>
      <c r="H184" s="261" t="n"/>
      <c r="I184" s="261" t="n"/>
      <c r="J184" s="261" t="n"/>
      <c r="K184" s="261" t="n"/>
      <c r="L184" s="261" t="n"/>
      <c r="N184" s="262" t="n"/>
      <c r="O184" s="262" t="n"/>
      <c r="P184" s="262" t="n"/>
      <c r="Q184" s="262" t="n"/>
      <c r="R184" s="262" t="n"/>
    </row>
    <row r="185" ht="15" customHeight="1" s="828">
      <c r="A185" s="974" t="inlineStr">
        <is>
          <t>Sep 01 (r)</t>
        </is>
      </c>
      <c r="B185" s="699" t="n">
        <v>30317</v>
      </c>
      <c r="C185" s="699" t="n">
        <v>26822</v>
      </c>
      <c r="D185" s="699" t="n">
        <v>3192</v>
      </c>
      <c r="E185" s="699" t="n">
        <v>214</v>
      </c>
      <c r="F185" s="699" t="n">
        <v>89</v>
      </c>
      <c r="G185" s="260" t="n"/>
      <c r="H185" s="261" t="n"/>
      <c r="I185" s="261" t="n"/>
      <c r="J185" s="261" t="n"/>
      <c r="K185" s="261" t="n"/>
      <c r="L185" s="261" t="n"/>
      <c r="N185" s="262" t="n"/>
      <c r="O185" s="262" t="n"/>
      <c r="P185" s="262" t="n"/>
      <c r="Q185" s="262" t="n"/>
      <c r="R185" s="262" t="n"/>
    </row>
    <row r="186" ht="15" customHeight="1" s="828">
      <c r="A186" s="974" t="inlineStr">
        <is>
          <t>Dec 01 (r)</t>
        </is>
      </c>
      <c r="B186" s="699" t="n">
        <v>30319</v>
      </c>
      <c r="C186" s="699" t="n">
        <v>26820</v>
      </c>
      <c r="D186" s="699" t="n">
        <v>3195</v>
      </c>
      <c r="E186" s="699" t="n">
        <v>214</v>
      </c>
      <c r="F186" s="699" t="n">
        <v>90</v>
      </c>
      <c r="G186" s="260" t="n"/>
      <c r="H186" s="261" t="n"/>
      <c r="I186" s="261" t="n"/>
      <c r="J186" s="261" t="n"/>
      <c r="K186" s="261" t="n"/>
      <c r="L186" s="261" t="n"/>
      <c r="N186" s="262" t="n"/>
      <c r="O186" s="262" t="n"/>
      <c r="P186" s="262" t="n"/>
      <c r="Q186" s="262" t="n"/>
      <c r="R186" s="262" t="n"/>
    </row>
    <row r="187" ht="15" customHeight="1" s="828">
      <c r="A187" s="974" t="inlineStr">
        <is>
          <t>Mar 02 (r)</t>
        </is>
      </c>
      <c r="B187" s="699" t="n">
        <v>30316</v>
      </c>
      <c r="C187" s="699" t="n">
        <v>26822</v>
      </c>
      <c r="D187" s="699" t="n">
        <v>3193</v>
      </c>
      <c r="E187" s="699" t="n">
        <v>214</v>
      </c>
      <c r="F187" s="699" t="n">
        <v>87</v>
      </c>
      <c r="G187" s="260" t="n"/>
      <c r="H187" s="261" t="n"/>
      <c r="I187" s="261" t="n"/>
      <c r="J187" s="261" t="n"/>
      <c r="K187" s="261" t="n"/>
      <c r="L187" s="261" t="n"/>
      <c r="N187" s="262" t="n"/>
      <c r="O187" s="262" t="n"/>
      <c r="P187" s="262" t="n"/>
      <c r="Q187" s="262" t="n"/>
      <c r="R187" s="262" t="n"/>
    </row>
    <row r="188" ht="15" customHeight="1" s="828">
      <c r="A188" s="974" t="inlineStr">
        <is>
          <t xml:space="preserve">Jun 02 (r) </t>
        </is>
      </c>
      <c r="B188" s="699" t="n">
        <v>30421</v>
      </c>
      <c r="C188" s="699" t="n">
        <v>26849</v>
      </c>
      <c r="D188" s="699" t="n">
        <v>3270</v>
      </c>
      <c r="E188" s="699" t="n">
        <v>214</v>
      </c>
      <c r="F188" s="699" t="n">
        <v>87</v>
      </c>
      <c r="G188" s="260" t="n"/>
      <c r="H188" s="261" t="n"/>
      <c r="I188" s="261" t="n"/>
      <c r="J188" s="261" t="n"/>
      <c r="K188" s="261" t="n"/>
      <c r="L188" s="261" t="n"/>
      <c r="N188" s="262" t="n"/>
      <c r="O188" s="262" t="n"/>
      <c r="P188" s="262" t="n"/>
      <c r="Q188" s="262" t="n"/>
      <c r="R188" s="262" t="n"/>
    </row>
    <row r="189" ht="15" customHeight="1" s="828">
      <c r="A189" s="974" t="inlineStr">
        <is>
          <t>Sep 02 (r)</t>
        </is>
      </c>
      <c r="B189" s="699" t="n">
        <v>30506</v>
      </c>
      <c r="C189" s="699" t="n">
        <v>26921</v>
      </c>
      <c r="D189" s="699" t="n">
        <v>3299</v>
      </c>
      <c r="E189" s="699" t="n">
        <v>215</v>
      </c>
      <c r="F189" s="699" t="n">
        <v>72</v>
      </c>
      <c r="G189" s="260" t="n"/>
      <c r="H189" s="261" t="n"/>
      <c r="I189" s="261" t="n"/>
      <c r="J189" s="261" t="n"/>
      <c r="K189" s="261" t="n"/>
      <c r="L189" s="261" t="n"/>
      <c r="N189" s="262" t="n"/>
      <c r="O189" s="262" t="n"/>
      <c r="P189" s="262" t="n"/>
      <c r="Q189" s="262" t="n"/>
      <c r="R189" s="262" t="n"/>
    </row>
    <row r="190" ht="15" customHeight="1" s="828">
      <c r="A190" s="974" t="inlineStr">
        <is>
          <t>Dec 02 (r)</t>
        </is>
      </c>
      <c r="B190" s="699" t="n">
        <v>30484</v>
      </c>
      <c r="C190" s="699" t="n">
        <v>26915</v>
      </c>
      <c r="D190" s="699" t="n">
        <v>3282</v>
      </c>
      <c r="E190" s="699" t="n">
        <v>216</v>
      </c>
      <c r="F190" s="699" t="n">
        <v>72</v>
      </c>
      <c r="G190" s="260" t="n"/>
      <c r="H190" s="261" t="n"/>
      <c r="I190" s="261" t="n"/>
      <c r="J190" s="261" t="n"/>
      <c r="K190" s="261" t="n"/>
      <c r="L190" s="261" t="n"/>
      <c r="N190" s="262" t="n"/>
      <c r="O190" s="262" t="n"/>
      <c r="P190" s="262" t="n"/>
      <c r="Q190" s="262" t="n"/>
      <c r="R190" s="262" t="n"/>
    </row>
    <row r="191" ht="15" customHeight="1" s="828">
      <c r="A191" s="974" t="inlineStr">
        <is>
          <t>Mar 03 (r)</t>
        </is>
      </c>
      <c r="B191" s="699" t="n">
        <v>30537</v>
      </c>
      <c r="C191" s="699" t="n">
        <v>26869</v>
      </c>
      <c r="D191" s="699" t="n">
        <v>3374</v>
      </c>
      <c r="E191" s="699" t="n">
        <v>221</v>
      </c>
      <c r="F191" s="699" t="n">
        <v>73</v>
      </c>
      <c r="G191" s="260" t="n"/>
      <c r="H191" s="261" t="n"/>
      <c r="I191" s="261" t="n"/>
      <c r="J191" s="261" t="n"/>
      <c r="K191" s="261" t="n"/>
      <c r="L191" s="261" t="n"/>
      <c r="N191" s="262" t="n"/>
      <c r="O191" s="262" t="n"/>
      <c r="P191" s="262" t="n"/>
      <c r="Q191" s="262" t="n"/>
      <c r="R191" s="262" t="n"/>
    </row>
    <row r="192" ht="15" customHeight="1" s="828">
      <c r="A192" s="974" t="inlineStr">
        <is>
          <t>Jun 03 (r)</t>
        </is>
      </c>
      <c r="B192" s="699" t="n">
        <v>30708</v>
      </c>
      <c r="C192" s="699" t="n">
        <v>26967</v>
      </c>
      <c r="D192" s="699" t="n">
        <v>3447</v>
      </c>
      <c r="E192" s="699" t="n">
        <v>223</v>
      </c>
      <c r="F192" s="699" t="n">
        <v>70</v>
      </c>
      <c r="G192" s="260" t="n"/>
      <c r="H192" s="261" t="n"/>
      <c r="I192" s="261" t="n"/>
      <c r="J192" s="261" t="n"/>
      <c r="K192" s="261" t="n"/>
      <c r="L192" s="261" t="n"/>
      <c r="N192" s="262" t="n"/>
      <c r="O192" s="262" t="n"/>
      <c r="P192" s="262" t="n"/>
      <c r="Q192" s="262" t="n"/>
      <c r="R192" s="262" t="n"/>
    </row>
    <row r="193" ht="15" customHeight="1" s="828">
      <c r="A193" s="974" t="inlineStr">
        <is>
          <t>Sep 03 (r)</t>
        </is>
      </c>
      <c r="B193" s="699" t="n">
        <v>30876</v>
      </c>
      <c r="C193" s="699" t="n">
        <v>27038</v>
      </c>
      <c r="D193" s="699" t="n">
        <v>3538</v>
      </c>
      <c r="E193" s="699" t="n">
        <v>222</v>
      </c>
      <c r="F193" s="699" t="n">
        <v>79</v>
      </c>
      <c r="G193" s="260" t="n"/>
      <c r="H193" s="261" t="n"/>
      <c r="I193" s="261" t="n"/>
      <c r="J193" s="261" t="n"/>
      <c r="K193" s="261" t="n"/>
      <c r="L193" s="261" t="n"/>
      <c r="N193" s="262" t="n"/>
      <c r="O193" s="262" t="n"/>
      <c r="P193" s="262" t="n"/>
      <c r="Q193" s="262" t="n"/>
      <c r="R193" s="262" t="n"/>
    </row>
    <row r="194" ht="15" customHeight="1" s="828">
      <c r="A194" s="974" t="inlineStr">
        <is>
          <t>Dec 03 (r)</t>
        </is>
      </c>
      <c r="B194" s="699" t="n">
        <v>30896</v>
      </c>
      <c r="C194" s="699" t="n">
        <v>27088</v>
      </c>
      <c r="D194" s="699" t="n">
        <v>3508</v>
      </c>
      <c r="E194" s="699" t="n">
        <v>221</v>
      </c>
      <c r="F194" s="699" t="n">
        <v>79</v>
      </c>
      <c r="G194" s="260" t="n"/>
      <c r="H194" s="261" t="n"/>
      <c r="I194" s="261" t="n"/>
      <c r="J194" s="261" t="n"/>
      <c r="K194" s="261" t="n"/>
      <c r="L194" s="261" t="n"/>
      <c r="N194" s="262" t="n"/>
      <c r="O194" s="262" t="n"/>
      <c r="P194" s="262" t="n"/>
      <c r="Q194" s="262" t="n"/>
      <c r="R194" s="262" t="n"/>
    </row>
    <row r="195" ht="15" customHeight="1" s="828">
      <c r="A195" s="974" t="inlineStr">
        <is>
          <t>Mar 04 (r)</t>
        </is>
      </c>
      <c r="B195" s="699" t="n">
        <v>30979</v>
      </c>
      <c r="C195" s="699" t="n">
        <v>27167</v>
      </c>
      <c r="D195" s="699" t="n">
        <v>3515</v>
      </c>
      <c r="E195" s="699" t="n">
        <v>220</v>
      </c>
      <c r="F195" s="699" t="n">
        <v>77</v>
      </c>
      <c r="G195" s="260" t="n"/>
      <c r="H195" s="261" t="n"/>
      <c r="I195" s="261" t="n"/>
      <c r="J195" s="261" t="n"/>
      <c r="K195" s="261" t="n"/>
      <c r="L195" s="261" t="n"/>
      <c r="N195" s="262" t="n"/>
      <c r="O195" s="262" t="n"/>
      <c r="P195" s="262" t="n"/>
      <c r="Q195" s="262" t="n"/>
      <c r="R195" s="262" t="n"/>
    </row>
    <row r="196" ht="15" customHeight="1" s="828">
      <c r="A196" s="974" t="inlineStr">
        <is>
          <t>Jun 04 (r)</t>
        </is>
      </c>
      <c r="B196" s="699" t="n">
        <v>31032</v>
      </c>
      <c r="C196" s="699" t="n">
        <v>27224</v>
      </c>
      <c r="D196" s="699" t="n">
        <v>3518</v>
      </c>
      <c r="E196" s="699" t="n">
        <v>218</v>
      </c>
      <c r="F196" s="699" t="n">
        <v>72</v>
      </c>
      <c r="G196" s="260" t="n"/>
      <c r="H196" s="261" t="n"/>
      <c r="I196" s="261" t="n"/>
      <c r="J196" s="261" t="n"/>
      <c r="K196" s="261" t="n"/>
      <c r="L196" s="261" t="n"/>
      <c r="N196" s="262" t="n"/>
      <c r="O196" s="262" t="n"/>
      <c r="P196" s="262" t="n"/>
      <c r="Q196" s="262" t="n"/>
      <c r="R196" s="262" t="n"/>
    </row>
    <row r="197" ht="15" customHeight="1" s="828">
      <c r="A197" s="974" t="inlineStr">
        <is>
          <t>Sep 04 (r)</t>
        </is>
      </c>
      <c r="B197" s="699" t="n">
        <v>31064</v>
      </c>
      <c r="C197" s="699" t="n">
        <v>27290</v>
      </c>
      <c r="D197" s="699" t="n">
        <v>3486</v>
      </c>
      <c r="E197" s="699" t="n">
        <v>216</v>
      </c>
      <c r="F197" s="699" t="n">
        <v>71</v>
      </c>
      <c r="G197" s="260" t="n"/>
      <c r="H197" s="261" t="n"/>
      <c r="I197" s="261" t="n"/>
      <c r="J197" s="261" t="n"/>
      <c r="K197" s="261" t="n"/>
      <c r="L197" s="261" t="n"/>
      <c r="N197" s="262" t="n"/>
      <c r="O197" s="262" t="n"/>
      <c r="P197" s="262" t="n"/>
      <c r="Q197" s="262" t="n"/>
      <c r="R197" s="262" t="n"/>
    </row>
    <row r="198" ht="15" customHeight="1" s="828">
      <c r="A198" s="974" t="inlineStr">
        <is>
          <t>Dec 04 (r)</t>
        </is>
      </c>
      <c r="B198" s="699" t="n">
        <v>31212</v>
      </c>
      <c r="C198" s="699" t="n">
        <v>27435</v>
      </c>
      <c r="D198" s="699" t="n">
        <v>3490</v>
      </c>
      <c r="E198" s="699" t="n">
        <v>214</v>
      </c>
      <c r="F198" s="699" t="n">
        <v>73</v>
      </c>
      <c r="G198" s="260" t="n"/>
      <c r="H198" s="261" t="n"/>
      <c r="I198" s="261" t="n"/>
      <c r="J198" s="261" t="n"/>
      <c r="K198" s="261" t="n"/>
      <c r="L198" s="261" t="n"/>
      <c r="N198" s="262" t="n"/>
      <c r="O198" s="262" t="n"/>
      <c r="P198" s="262" t="n"/>
      <c r="Q198" s="262" t="n"/>
      <c r="R198" s="262" t="n"/>
    </row>
    <row r="199" ht="15" customHeight="1" s="828">
      <c r="A199" s="974" t="inlineStr">
        <is>
          <t>Mar 05 (r)</t>
        </is>
      </c>
      <c r="B199" s="699" t="n">
        <v>31358</v>
      </c>
      <c r="C199" s="699" t="n">
        <v>27581</v>
      </c>
      <c r="D199" s="699" t="n">
        <v>3494</v>
      </c>
      <c r="E199" s="699" t="n">
        <v>212</v>
      </c>
      <c r="F199" s="699" t="n">
        <v>71</v>
      </c>
      <c r="G199" s="260" t="n"/>
      <c r="H199" s="261" t="n"/>
      <c r="I199" s="261" t="n"/>
      <c r="J199" s="261" t="n"/>
      <c r="K199" s="261" t="n"/>
      <c r="L199" s="261" t="n"/>
      <c r="N199" s="262" t="n"/>
      <c r="O199" s="262" t="n"/>
      <c r="P199" s="262" t="n"/>
      <c r="Q199" s="262" t="n"/>
      <c r="R199" s="262" t="n"/>
    </row>
    <row r="200" ht="15" customHeight="1" s="828">
      <c r="A200" s="974" t="inlineStr">
        <is>
          <t>Jun 05 (r)</t>
        </is>
      </c>
      <c r="B200" s="699" t="n">
        <v>31401</v>
      </c>
      <c r="C200" s="699" t="n">
        <v>27624</v>
      </c>
      <c r="D200" s="699" t="n">
        <v>3501</v>
      </c>
      <c r="E200" s="699" t="n">
        <v>210</v>
      </c>
      <c r="F200" s="699" t="n">
        <v>67</v>
      </c>
      <c r="G200" s="260" t="n"/>
      <c r="H200" s="261" t="n"/>
      <c r="I200" s="261" t="n"/>
      <c r="J200" s="261" t="n"/>
      <c r="K200" s="261" t="n"/>
      <c r="L200" s="261" t="n"/>
      <c r="N200" s="262" t="n"/>
      <c r="O200" s="262" t="n"/>
      <c r="P200" s="262" t="n"/>
      <c r="Q200" s="262" t="n"/>
      <c r="R200" s="262" t="n"/>
    </row>
    <row r="201" ht="15" customFormat="1" customHeight="1" s="221">
      <c r="A201" s="698" t="inlineStr">
        <is>
          <t>Sep 05 (r)</t>
        </is>
      </c>
      <c r="B201" s="697" t="n">
        <v>31542</v>
      </c>
      <c r="C201" s="697" t="n">
        <v>27731</v>
      </c>
      <c r="D201" s="697" t="n">
        <v>3533</v>
      </c>
      <c r="E201" s="697" t="n">
        <v>208</v>
      </c>
      <c r="F201" s="697" t="n">
        <v>70</v>
      </c>
      <c r="G201" s="260" t="n"/>
      <c r="H201" s="261" t="n"/>
      <c r="I201" s="261" t="n"/>
      <c r="J201" s="261" t="n"/>
      <c r="K201" s="261" t="n"/>
      <c r="L201" s="261" t="n"/>
      <c r="N201" s="262" t="n"/>
      <c r="O201" s="262" t="n"/>
      <c r="P201" s="262" t="n"/>
      <c r="Q201" s="262" t="n"/>
      <c r="R201" s="262" t="n"/>
    </row>
    <row r="202" ht="15" customFormat="1" customHeight="1" s="221">
      <c r="A202" s="698" t="inlineStr">
        <is>
          <t xml:space="preserve">Dec 05 (r) </t>
        </is>
      </c>
      <c r="B202" s="697" t="n">
        <v>31631</v>
      </c>
      <c r="C202" s="697" t="n">
        <v>27785</v>
      </c>
      <c r="D202" s="697" t="n">
        <v>3571</v>
      </c>
      <c r="E202" s="697" t="n">
        <v>206</v>
      </c>
      <c r="F202" s="697" t="n">
        <v>69</v>
      </c>
      <c r="G202" s="260" t="n"/>
      <c r="H202" s="261" t="n"/>
      <c r="I202" s="261" t="n"/>
      <c r="J202" s="261" t="n"/>
      <c r="K202" s="261" t="n"/>
      <c r="L202" s="261" t="n"/>
      <c r="N202" s="262" t="n"/>
      <c r="O202" s="262" t="n"/>
      <c r="P202" s="262" t="n"/>
      <c r="Q202" s="262" t="n"/>
      <c r="R202" s="262" t="n"/>
    </row>
    <row r="203" ht="15" customFormat="1" customHeight="1" s="222">
      <c r="A203" s="696" t="inlineStr">
        <is>
          <t>Mar 06 (r)</t>
        </is>
      </c>
      <c r="B203" s="695" t="n">
        <v>31706</v>
      </c>
      <c r="C203" s="695" t="n">
        <v>27829</v>
      </c>
      <c r="D203" s="695" t="n">
        <v>3608</v>
      </c>
      <c r="E203" s="695" t="n">
        <v>205</v>
      </c>
      <c r="F203" s="695" t="n">
        <v>63</v>
      </c>
      <c r="G203" s="260" t="n"/>
      <c r="H203" s="261" t="n"/>
      <c r="I203" s="261" t="n"/>
      <c r="J203" s="261" t="n"/>
      <c r="K203" s="261" t="n"/>
      <c r="L203" s="261" t="n"/>
      <c r="N203" s="262" t="n"/>
      <c r="O203" s="262" t="n"/>
      <c r="P203" s="262" t="n"/>
      <c r="Q203" s="262" t="n"/>
      <c r="R203" s="262" t="n"/>
    </row>
    <row r="204" ht="15" customFormat="1" customHeight="1" s="222">
      <c r="A204" s="696" t="inlineStr">
        <is>
          <t>Jun 06 (r)</t>
        </is>
      </c>
      <c r="B204" s="695" t="n">
        <v>31805</v>
      </c>
      <c r="C204" s="695" t="n">
        <v>27949</v>
      </c>
      <c r="D204" s="695" t="n">
        <v>3592</v>
      </c>
      <c r="E204" s="695" t="n">
        <v>204</v>
      </c>
      <c r="F204" s="695" t="n">
        <v>61</v>
      </c>
      <c r="G204" s="260" t="n"/>
      <c r="H204" s="261" t="n"/>
      <c r="I204" s="261" t="n"/>
      <c r="J204" s="261" t="n"/>
      <c r="K204" s="261" t="n"/>
      <c r="L204" s="261" t="n"/>
      <c r="N204" s="262" t="n"/>
      <c r="O204" s="262" t="n"/>
      <c r="P204" s="262" t="n"/>
      <c r="Q204" s="262" t="n"/>
      <c r="R204" s="262" t="n"/>
    </row>
    <row r="205" ht="15" customFormat="1" customHeight="1" s="221">
      <c r="A205" s="698" t="inlineStr">
        <is>
          <t>Sep 06 (r)</t>
        </is>
      </c>
      <c r="B205" s="697" t="n">
        <v>31952</v>
      </c>
      <c r="C205" s="697" t="n">
        <v>28022</v>
      </c>
      <c r="D205" s="697" t="n">
        <v>3660</v>
      </c>
      <c r="E205" s="697" t="n">
        <v>202</v>
      </c>
      <c r="F205" s="697" t="n">
        <v>69</v>
      </c>
      <c r="G205" s="260" t="n"/>
      <c r="H205" s="261" t="n"/>
      <c r="I205" s="261" t="n"/>
      <c r="J205" s="261" t="n"/>
      <c r="K205" s="261" t="n"/>
      <c r="L205" s="261" t="n"/>
      <c r="N205" s="262" t="n"/>
      <c r="O205" s="262" t="n"/>
      <c r="P205" s="262" t="n"/>
      <c r="Q205" s="262" t="n"/>
      <c r="R205" s="262" t="n"/>
    </row>
    <row r="206" ht="15" customFormat="1" customHeight="1" s="221">
      <c r="A206" s="698" t="inlineStr">
        <is>
          <t>Dec 06 (r)</t>
        </is>
      </c>
      <c r="B206" s="697" t="n">
        <v>32069</v>
      </c>
      <c r="C206" s="697" t="n">
        <v>28106</v>
      </c>
      <c r="D206" s="697" t="n">
        <v>3685</v>
      </c>
      <c r="E206" s="697" t="n">
        <v>202</v>
      </c>
      <c r="F206" s="697" t="n">
        <v>77</v>
      </c>
      <c r="G206" s="260" t="n"/>
      <c r="H206" s="261" t="n"/>
      <c r="I206" s="261" t="n"/>
      <c r="J206" s="261" t="n"/>
      <c r="K206" s="261" t="n"/>
      <c r="L206" s="261" t="n"/>
      <c r="N206" s="262" t="n"/>
      <c r="O206" s="262" t="n"/>
      <c r="P206" s="262" t="n"/>
      <c r="Q206" s="262" t="n"/>
      <c r="R206" s="262" t="n"/>
    </row>
    <row r="207" ht="15" customFormat="1" customHeight="1" s="221">
      <c r="A207" s="698" t="inlineStr">
        <is>
          <t>Mar 07 (r)</t>
        </is>
      </c>
      <c r="B207" s="697" t="n">
        <v>32001</v>
      </c>
      <c r="C207" s="697" t="n">
        <v>28040</v>
      </c>
      <c r="D207" s="697" t="n">
        <v>3689</v>
      </c>
      <c r="E207" s="697" t="n">
        <v>199</v>
      </c>
      <c r="F207" s="697" t="n">
        <v>72</v>
      </c>
      <c r="G207" s="260" t="n"/>
      <c r="H207" s="261" t="n"/>
      <c r="I207" s="261" t="n"/>
      <c r="J207" s="261" t="n"/>
      <c r="K207" s="261" t="n"/>
      <c r="L207" s="261" t="n"/>
      <c r="N207" s="262" t="n"/>
      <c r="O207" s="262" t="n"/>
      <c r="P207" s="262" t="n"/>
      <c r="Q207" s="262" t="n"/>
      <c r="R207" s="262" t="n"/>
    </row>
    <row r="208" ht="15" customFormat="1" customHeight="1" s="221">
      <c r="A208" s="698" t="inlineStr">
        <is>
          <t xml:space="preserve">Jun 07 (r) </t>
        </is>
      </c>
      <c r="B208" s="697" t="n">
        <v>32081</v>
      </c>
      <c r="C208" s="697" t="n">
        <v>28107</v>
      </c>
      <c r="D208" s="697" t="n">
        <v>3695</v>
      </c>
      <c r="E208" s="697" t="n">
        <v>198</v>
      </c>
      <c r="F208" s="697" t="n">
        <v>81</v>
      </c>
      <c r="G208" s="260" t="n"/>
      <c r="H208" s="261" t="n"/>
      <c r="I208" s="261" t="n"/>
      <c r="J208" s="261" t="n"/>
      <c r="K208" s="261" t="n"/>
      <c r="L208" s="261" t="n"/>
      <c r="N208" s="262" t="n"/>
      <c r="O208" s="262" t="n"/>
      <c r="P208" s="262" t="n"/>
      <c r="Q208" s="262" t="n"/>
      <c r="R208" s="262" t="n"/>
    </row>
    <row r="209" ht="15" customFormat="1" customHeight="1" s="222">
      <c r="A209" s="696" t="inlineStr">
        <is>
          <t xml:space="preserve">Sep 07 (r) </t>
        </is>
      </c>
      <c r="B209" s="695" t="n">
        <v>32223</v>
      </c>
      <c r="C209" s="695" t="n">
        <v>28232</v>
      </c>
      <c r="D209" s="695" t="n">
        <v>3721</v>
      </c>
      <c r="E209" s="695" t="n">
        <v>194</v>
      </c>
      <c r="F209" s="695" t="n">
        <v>75</v>
      </c>
      <c r="G209" s="260" t="n"/>
      <c r="H209" s="261" t="n"/>
      <c r="I209" s="261" t="n"/>
      <c r="J209" s="261" t="n"/>
      <c r="K209" s="261" t="n"/>
      <c r="L209" s="261" t="n"/>
      <c r="N209" s="262" t="n"/>
      <c r="O209" s="262" t="n"/>
      <c r="P209" s="262" t="n"/>
      <c r="Q209" s="262" t="n"/>
      <c r="R209" s="262" t="n"/>
    </row>
    <row r="210" ht="15" customFormat="1" customHeight="1" s="222">
      <c r="A210" s="696" t="inlineStr">
        <is>
          <t>Dec 07 (r)</t>
        </is>
      </c>
      <c r="B210" s="695" t="n">
        <v>32255</v>
      </c>
      <c r="C210" s="695" t="n">
        <v>28273</v>
      </c>
      <c r="D210" s="695" t="n">
        <v>3712</v>
      </c>
      <c r="E210" s="695" t="n">
        <v>194</v>
      </c>
      <c r="F210" s="695" t="n">
        <v>76</v>
      </c>
      <c r="G210" s="260" t="n"/>
      <c r="H210" s="261" t="n"/>
      <c r="I210" s="261" t="n"/>
      <c r="J210" s="261" t="n"/>
      <c r="K210" s="261" t="n"/>
      <c r="L210" s="261" t="n"/>
      <c r="N210" s="262" t="n"/>
      <c r="O210" s="262" t="n"/>
      <c r="P210" s="262" t="n"/>
      <c r="Q210" s="262" t="n"/>
      <c r="R210" s="262" t="n"/>
    </row>
    <row r="211" ht="15" customFormat="1" customHeight="1" s="222">
      <c r="A211" s="696" t="inlineStr">
        <is>
          <t>Mar 08 (r)</t>
        </is>
      </c>
      <c r="B211" s="695" t="n">
        <v>32284</v>
      </c>
      <c r="C211" s="695" t="n">
        <v>28292</v>
      </c>
      <c r="D211" s="695" t="n">
        <v>3718</v>
      </c>
      <c r="E211" s="695" t="n">
        <v>194</v>
      </c>
      <c r="F211" s="695" t="n">
        <v>80</v>
      </c>
      <c r="G211" s="260" t="n"/>
      <c r="H211" s="261" t="n"/>
      <c r="I211" s="261" t="n"/>
      <c r="J211" s="261" t="n"/>
      <c r="K211" s="261" t="n"/>
      <c r="L211" s="261" t="n"/>
      <c r="N211" s="262" t="n"/>
      <c r="O211" s="262" t="n"/>
      <c r="P211" s="262" t="n"/>
      <c r="Q211" s="262" t="n"/>
      <c r="R211" s="262" t="n"/>
    </row>
    <row r="212" ht="15" customFormat="1" customHeight="1" s="222">
      <c r="A212" s="696" t="inlineStr">
        <is>
          <t>Jun 08 (r)</t>
        </is>
      </c>
      <c r="B212" s="695" t="n">
        <v>32344</v>
      </c>
      <c r="C212" s="695" t="n">
        <v>28355</v>
      </c>
      <c r="D212" s="695" t="n">
        <v>3722</v>
      </c>
      <c r="E212" s="695" t="n">
        <v>193</v>
      </c>
      <c r="F212" s="695" t="n">
        <v>74</v>
      </c>
      <c r="G212" s="260" t="n"/>
      <c r="H212" s="261" t="n"/>
      <c r="I212" s="261" t="n"/>
      <c r="J212" s="261" t="n"/>
      <c r="K212" s="261" t="n"/>
      <c r="L212" s="261" t="n"/>
      <c r="N212" s="262" t="n"/>
      <c r="O212" s="262" t="n"/>
      <c r="P212" s="262" t="n"/>
      <c r="Q212" s="262" t="n"/>
      <c r="R212" s="262" t="n"/>
    </row>
    <row r="213" ht="15" customFormat="1" customHeight="1" s="222">
      <c r="A213" s="696" t="inlineStr">
        <is>
          <t xml:space="preserve">Sep 08 (r) </t>
        </is>
      </c>
      <c r="B213" s="695" t="n">
        <v>32314</v>
      </c>
      <c r="C213" s="695" t="n">
        <v>28365</v>
      </c>
      <c r="D213" s="695" t="n">
        <v>3688</v>
      </c>
      <c r="E213" s="695" t="n">
        <v>194</v>
      </c>
      <c r="F213" s="695" t="n">
        <v>67</v>
      </c>
      <c r="G213" s="260" t="n"/>
      <c r="H213" s="261" t="n"/>
      <c r="I213" s="261" t="n"/>
      <c r="J213" s="261" t="n"/>
      <c r="K213" s="261" t="n"/>
      <c r="L213" s="261" t="n"/>
      <c r="N213" s="262" t="n"/>
      <c r="O213" s="262" t="n"/>
      <c r="P213" s="262" t="n"/>
      <c r="Q213" s="262" t="n"/>
      <c r="R213" s="262" t="n"/>
    </row>
    <row r="214" ht="15" customFormat="1" customHeight="1" s="222">
      <c r="A214" s="696" t="inlineStr">
        <is>
          <t>Dec 08 (r)</t>
        </is>
      </c>
      <c r="B214" s="695" t="n">
        <v>32129</v>
      </c>
      <c r="C214" s="695" t="n">
        <v>28140</v>
      </c>
      <c r="D214" s="695" t="n">
        <v>3726</v>
      </c>
      <c r="E214" s="695" t="n">
        <v>193</v>
      </c>
      <c r="F214" s="695" t="n">
        <v>70</v>
      </c>
      <c r="G214" s="260" t="n"/>
      <c r="H214" s="261" t="n"/>
      <c r="I214" s="261" t="n"/>
      <c r="J214" s="261" t="n"/>
      <c r="K214" s="261" t="n"/>
      <c r="L214" s="261" t="n"/>
      <c r="N214" s="262" t="n"/>
      <c r="O214" s="262" t="n"/>
      <c r="P214" s="262" t="n"/>
      <c r="Q214" s="262" t="n"/>
      <c r="R214" s="262" t="n"/>
    </row>
    <row r="215" ht="15" customFormat="1" customHeight="1" s="221">
      <c r="A215" s="698" t="inlineStr">
        <is>
          <t xml:space="preserve">Mar 09 (r) </t>
        </is>
      </c>
      <c r="B215" s="697" t="n">
        <v>31913</v>
      </c>
      <c r="C215" s="697" t="n">
        <v>27897</v>
      </c>
      <c r="D215" s="697" t="n">
        <v>3743</v>
      </c>
      <c r="E215" s="697" t="n">
        <v>196</v>
      </c>
      <c r="F215" s="697" t="n">
        <v>77</v>
      </c>
      <c r="G215" s="260" t="n"/>
      <c r="H215" s="261" t="n"/>
      <c r="I215" s="261" t="n"/>
      <c r="J215" s="261" t="n"/>
      <c r="K215" s="261" t="n"/>
      <c r="L215" s="261" t="n"/>
      <c r="N215" s="262" t="n"/>
      <c r="O215" s="262" t="n"/>
      <c r="P215" s="262" t="n"/>
      <c r="Q215" s="262" t="n"/>
      <c r="R215" s="262" t="n"/>
    </row>
    <row r="216" ht="15" customFormat="1" customHeight="1" s="222">
      <c r="A216" s="696" t="inlineStr">
        <is>
          <t>Jun 09 (r)</t>
        </is>
      </c>
      <c r="B216" s="695" t="n">
        <v>31725</v>
      </c>
      <c r="C216" s="695" t="n">
        <v>27727</v>
      </c>
      <c r="D216" s="695" t="n">
        <v>3726</v>
      </c>
      <c r="E216" s="695" t="n">
        <v>197</v>
      </c>
      <c r="F216" s="695" t="n">
        <v>75</v>
      </c>
      <c r="G216" s="260" t="n"/>
      <c r="H216" s="261" t="n"/>
      <c r="I216" s="261" t="n"/>
      <c r="J216" s="261" t="n"/>
      <c r="K216" s="261" t="n"/>
      <c r="L216" s="261" t="n"/>
      <c r="N216" s="262" t="n"/>
      <c r="O216" s="262" t="n"/>
      <c r="P216" s="262" t="n"/>
      <c r="Q216" s="262" t="n"/>
      <c r="R216" s="262" t="n"/>
    </row>
    <row r="217" ht="15" customFormat="1" customHeight="1" s="222">
      <c r="A217" s="696" t="inlineStr">
        <is>
          <t>Sep 09 (r)</t>
        </is>
      </c>
      <c r="B217" s="695" t="n">
        <v>31609</v>
      </c>
      <c r="C217" s="695" t="n">
        <v>27570</v>
      </c>
      <c r="D217" s="695" t="n">
        <v>3772</v>
      </c>
      <c r="E217" s="695" t="n">
        <v>199</v>
      </c>
      <c r="F217" s="695" t="n">
        <v>68</v>
      </c>
      <c r="G217" s="260" t="n"/>
      <c r="H217" s="261" t="n"/>
      <c r="I217" s="261" t="n"/>
      <c r="J217" s="261" t="n"/>
      <c r="K217" s="261" t="n"/>
      <c r="L217" s="261" t="n"/>
      <c r="N217" s="262" t="n"/>
      <c r="O217" s="262" t="n"/>
      <c r="P217" s="262" t="n"/>
      <c r="Q217" s="262" t="n"/>
      <c r="R217" s="262" t="n"/>
    </row>
    <row r="218" ht="15" customFormat="1" customHeight="1" s="221">
      <c r="A218" s="698" t="inlineStr">
        <is>
          <t>Dec 09 (r)</t>
        </is>
      </c>
      <c r="B218" s="697" t="n">
        <v>31479</v>
      </c>
      <c r="C218" s="697" t="n">
        <v>27439</v>
      </c>
      <c r="D218" s="697" t="n">
        <v>3760</v>
      </c>
      <c r="E218" s="697" t="n">
        <v>199</v>
      </c>
      <c r="F218" s="697" t="n">
        <v>81</v>
      </c>
      <c r="G218" s="260" t="n"/>
      <c r="H218" s="261" t="n"/>
      <c r="I218" s="261" t="n"/>
      <c r="J218" s="261" t="n"/>
      <c r="K218" s="261" t="n"/>
      <c r="L218" s="261" t="n"/>
      <c r="N218" s="262" t="n"/>
      <c r="O218" s="262" t="n"/>
      <c r="P218" s="262" t="n"/>
      <c r="Q218" s="262" t="n"/>
      <c r="R218" s="262" t="n"/>
    </row>
    <row r="219" ht="15" customFormat="1" customHeight="1" s="221">
      <c r="A219" s="698" t="inlineStr">
        <is>
          <t>Mar 10 (r)</t>
        </is>
      </c>
      <c r="B219" s="697" t="n">
        <v>31478</v>
      </c>
      <c r="C219" s="697" t="n">
        <v>27356</v>
      </c>
      <c r="D219" s="697" t="n">
        <v>3836</v>
      </c>
      <c r="E219" s="697" t="n">
        <v>199</v>
      </c>
      <c r="F219" s="697" t="n">
        <v>86</v>
      </c>
      <c r="G219" s="260" t="n"/>
      <c r="H219" s="261" t="n"/>
      <c r="I219" s="261" t="n"/>
      <c r="J219" s="261" t="n"/>
      <c r="K219" s="261" t="n"/>
      <c r="L219" s="261" t="n"/>
      <c r="N219" s="262" t="n"/>
      <c r="O219" s="262" t="n"/>
      <c r="P219" s="262" t="n"/>
      <c r="Q219" s="262" t="n"/>
      <c r="R219" s="262" t="n"/>
    </row>
    <row r="220" ht="15" customFormat="1" customHeight="1" s="221">
      <c r="A220" s="698" t="inlineStr">
        <is>
          <t>Jun 10 (r)</t>
        </is>
      </c>
      <c r="B220" s="697" t="n">
        <v>31557</v>
      </c>
      <c r="C220" s="697" t="n">
        <v>27390</v>
      </c>
      <c r="D220" s="697" t="n">
        <v>3880</v>
      </c>
      <c r="E220" s="697" t="n">
        <v>197</v>
      </c>
      <c r="F220" s="697" t="n">
        <v>90</v>
      </c>
      <c r="G220" s="260" t="n"/>
      <c r="H220" s="261" t="n"/>
      <c r="I220" s="261" t="n"/>
      <c r="J220" s="261" t="n"/>
      <c r="K220" s="261" t="n"/>
      <c r="L220" s="261" t="n"/>
      <c r="N220" s="262" t="n"/>
      <c r="O220" s="262" t="n"/>
      <c r="P220" s="262" t="n"/>
      <c r="Q220" s="262" t="n"/>
      <c r="R220" s="262" t="n"/>
    </row>
    <row r="221" ht="15" customFormat="1" customHeight="1" s="221">
      <c r="A221" s="698" t="inlineStr">
        <is>
          <t>Sep 10 (r)</t>
        </is>
      </c>
      <c r="B221" s="697" t="n">
        <v>31512</v>
      </c>
      <c r="C221" s="697" t="n">
        <v>27359</v>
      </c>
      <c r="D221" s="697" t="n">
        <v>3877</v>
      </c>
      <c r="E221" s="697" t="n">
        <v>196</v>
      </c>
      <c r="F221" s="697" t="n">
        <v>80</v>
      </c>
      <c r="G221" s="260" t="n"/>
      <c r="H221" s="261" t="n"/>
      <c r="I221" s="261" t="n"/>
      <c r="J221" s="261" t="n"/>
      <c r="K221" s="261" t="n"/>
      <c r="L221" s="261" t="n"/>
      <c r="N221" s="262" t="n"/>
      <c r="O221" s="262" t="n"/>
      <c r="P221" s="262" t="n"/>
      <c r="Q221" s="262" t="n"/>
      <c r="R221" s="262" t="n"/>
    </row>
    <row r="222" ht="15" customFormat="1" customHeight="1" s="221">
      <c r="A222" s="698" t="inlineStr">
        <is>
          <t>Dec 10 (r)</t>
        </is>
      </c>
      <c r="B222" s="697" t="n">
        <v>31569</v>
      </c>
      <c r="C222" s="697" t="n">
        <v>27319</v>
      </c>
      <c r="D222" s="697" t="n">
        <v>3969</v>
      </c>
      <c r="E222" s="697" t="n">
        <v>195</v>
      </c>
      <c r="F222" s="697" t="n">
        <v>85</v>
      </c>
      <c r="G222" s="260" t="n"/>
      <c r="H222" s="261" t="n"/>
      <c r="I222" s="261" t="n"/>
      <c r="J222" s="261" t="n"/>
      <c r="K222" s="261" t="n"/>
      <c r="L222" s="261" t="n"/>
      <c r="N222" s="262" t="n"/>
      <c r="O222" s="262" t="n"/>
      <c r="P222" s="262" t="n"/>
      <c r="Q222" s="262" t="n"/>
      <c r="R222" s="262" t="n"/>
    </row>
    <row r="223" ht="15" customFormat="1" customHeight="1" s="222">
      <c r="A223" s="696" t="inlineStr">
        <is>
          <t xml:space="preserve">Mar 11 (r) </t>
        </is>
      </c>
      <c r="B223" s="695" t="n">
        <v>31631</v>
      </c>
      <c r="C223" s="695" t="n">
        <v>27403</v>
      </c>
      <c r="D223" s="695" t="n">
        <v>3956</v>
      </c>
      <c r="E223" s="695" t="n">
        <v>194</v>
      </c>
      <c r="F223" s="695" t="n">
        <v>78</v>
      </c>
      <c r="G223" s="260" t="n"/>
      <c r="H223" s="261" t="n"/>
      <c r="I223" s="261" t="n"/>
      <c r="J223" s="261" t="n"/>
      <c r="K223" s="261" t="n"/>
      <c r="L223" s="261" t="n"/>
      <c r="N223" s="262" t="n"/>
      <c r="O223" s="262" t="n"/>
      <c r="P223" s="262" t="n"/>
      <c r="Q223" s="262" t="n"/>
      <c r="R223" s="262" t="n"/>
    </row>
    <row r="224" ht="15" customFormat="1" customHeight="1" s="221">
      <c r="A224" s="698" t="inlineStr">
        <is>
          <t>Jun 11 (r)</t>
        </is>
      </c>
      <c r="B224" s="697" t="n">
        <v>31556</v>
      </c>
      <c r="C224" s="697" t="n">
        <v>27341</v>
      </c>
      <c r="D224" s="697" t="n">
        <v>3965</v>
      </c>
      <c r="E224" s="697" t="n">
        <v>193</v>
      </c>
      <c r="F224" s="697" t="n">
        <v>57</v>
      </c>
      <c r="G224" s="260" t="n"/>
      <c r="H224" s="261" t="n"/>
      <c r="I224" s="261" t="n"/>
      <c r="J224" s="261" t="n"/>
      <c r="K224" s="261" t="n"/>
      <c r="L224" s="261" t="n"/>
      <c r="N224" s="262" t="n"/>
      <c r="O224" s="262" t="n"/>
      <c r="P224" s="262" t="n"/>
      <c r="Q224" s="262" t="n"/>
      <c r="R224" s="262" t="n"/>
    </row>
    <row r="225" ht="15" customFormat="1" customHeight="1" s="221">
      <c r="A225" s="698" t="inlineStr">
        <is>
          <t>Sep 11 (r)</t>
        </is>
      </c>
      <c r="B225" s="697" t="n">
        <v>31788</v>
      </c>
      <c r="C225" s="697" t="n">
        <v>27415</v>
      </c>
      <c r="D225" s="697" t="n">
        <v>4129</v>
      </c>
      <c r="E225" s="697" t="n">
        <v>191</v>
      </c>
      <c r="F225" s="697" t="n">
        <v>53</v>
      </c>
      <c r="G225" s="260" t="n"/>
      <c r="H225" s="261" t="n"/>
      <c r="I225" s="261" t="n"/>
      <c r="J225" s="261" t="n"/>
      <c r="K225" s="261" t="n"/>
      <c r="L225" s="261" t="n"/>
      <c r="N225" s="262" t="n"/>
      <c r="O225" s="262" t="n"/>
      <c r="P225" s="262" t="n"/>
      <c r="Q225" s="262" t="n"/>
      <c r="R225" s="262" t="n"/>
    </row>
    <row r="226" ht="15" customFormat="1" customHeight="1" s="222">
      <c r="A226" s="696" t="inlineStr">
        <is>
          <t>Dec 11 (r)</t>
        </is>
      </c>
      <c r="B226" s="695" t="n">
        <v>31804</v>
      </c>
      <c r="C226" s="695" t="n">
        <v>27470</v>
      </c>
      <c r="D226" s="695" t="n">
        <v>4082</v>
      </c>
      <c r="E226" s="695" t="n">
        <v>190</v>
      </c>
      <c r="F226" s="695" t="n">
        <v>62</v>
      </c>
      <c r="G226" s="260" t="n"/>
      <c r="H226" s="261" t="n"/>
      <c r="I226" s="261" t="n"/>
      <c r="J226" s="261" t="n"/>
      <c r="K226" s="261" t="n"/>
      <c r="L226" s="261" t="n"/>
      <c r="N226" s="262" t="n"/>
      <c r="O226" s="262" t="n"/>
      <c r="P226" s="262" t="n"/>
      <c r="Q226" s="262" t="n"/>
      <c r="R226" s="262" t="n"/>
    </row>
    <row r="227" ht="15" customFormat="1" customHeight="1" s="221">
      <c r="A227" s="698" t="inlineStr">
        <is>
          <t xml:space="preserve">Mar 12 (r) </t>
        </is>
      </c>
      <c r="B227" s="697" t="n">
        <v>32139</v>
      </c>
      <c r="C227" s="697" t="n">
        <v>27687</v>
      </c>
      <c r="D227" s="697" t="n">
        <v>4184</v>
      </c>
      <c r="E227" s="697" t="n">
        <v>187</v>
      </c>
      <c r="F227" s="697" t="n">
        <v>81</v>
      </c>
      <c r="G227" s="260" t="n"/>
      <c r="H227" s="261" t="n"/>
      <c r="I227" s="261" t="n"/>
      <c r="J227" s="261" t="n"/>
      <c r="K227" s="261" t="n"/>
      <c r="L227" s="261" t="n"/>
      <c r="N227" s="262" t="n"/>
      <c r="O227" s="262" t="n"/>
      <c r="P227" s="262" t="n"/>
      <c r="Q227" s="262" t="n"/>
      <c r="R227" s="262" t="n"/>
    </row>
    <row r="228" ht="15" customFormat="1" customHeight="1" s="221">
      <c r="A228" s="698" t="inlineStr">
        <is>
          <t>Jun 12 (r)</t>
        </is>
      </c>
      <c r="B228" s="697" t="n">
        <v>32095</v>
      </c>
      <c r="C228" s="697" t="n">
        <v>27593</v>
      </c>
      <c r="D228" s="697" t="n">
        <v>4224</v>
      </c>
      <c r="E228" s="697" t="n">
        <v>186</v>
      </c>
      <c r="F228" s="697" t="n">
        <v>92</v>
      </c>
      <c r="G228" s="260" t="n"/>
      <c r="H228" s="261" t="n"/>
      <c r="I228" s="261" t="n"/>
      <c r="J228" s="261" t="n"/>
      <c r="K228" s="261" t="n"/>
      <c r="L228" s="261" t="n"/>
      <c r="N228" s="262" t="n"/>
      <c r="O228" s="262" t="n"/>
      <c r="P228" s="262" t="n"/>
      <c r="Q228" s="262" t="n"/>
      <c r="R228" s="262" t="n"/>
    </row>
    <row r="229" ht="15" customFormat="1" customHeight="1" s="221">
      <c r="A229" s="698" t="inlineStr">
        <is>
          <t>Sep 12 (r)</t>
        </is>
      </c>
      <c r="B229" s="697" t="n">
        <v>32042</v>
      </c>
      <c r="C229" s="697" t="n">
        <v>27534</v>
      </c>
      <c r="D229" s="697" t="n">
        <v>4228</v>
      </c>
      <c r="E229" s="697" t="n">
        <v>182</v>
      </c>
      <c r="F229" s="697" t="n">
        <v>98</v>
      </c>
      <c r="G229" s="260" t="n"/>
      <c r="H229" s="261" t="n"/>
      <c r="I229" s="261" t="n"/>
      <c r="J229" s="261" t="n"/>
      <c r="K229" s="261" t="n"/>
      <c r="L229" s="261" t="n"/>
      <c r="N229" s="262" t="n"/>
      <c r="O229" s="262" t="n"/>
      <c r="P229" s="262" t="n"/>
      <c r="Q229" s="262" t="n"/>
      <c r="R229" s="262" t="n"/>
    </row>
    <row r="230" ht="15" customFormat="1" customHeight="1" s="221">
      <c r="A230" s="698" t="inlineStr">
        <is>
          <t xml:space="preserve">Dec 12 (r) </t>
        </is>
      </c>
      <c r="B230" s="697" t="n">
        <v>31987</v>
      </c>
      <c r="C230" s="697" t="n">
        <v>27544</v>
      </c>
      <c r="D230" s="697" t="n">
        <v>4162</v>
      </c>
      <c r="E230" s="697" t="n">
        <v>179</v>
      </c>
      <c r="F230" s="697" t="n">
        <v>101</v>
      </c>
      <c r="G230" s="260" t="n"/>
      <c r="I230" s="261" t="n"/>
      <c r="J230" s="261" t="n"/>
      <c r="K230" s="261" t="n"/>
      <c r="L230" s="261" t="n"/>
      <c r="N230" s="262" t="n"/>
      <c r="O230" s="262" t="n"/>
      <c r="P230" s="262" t="n"/>
      <c r="Q230" s="262" t="n"/>
      <c r="R230" s="262" t="n"/>
    </row>
    <row r="231" ht="15" customFormat="1" customHeight="1" s="221">
      <c r="A231" s="698" t="inlineStr">
        <is>
          <t>Mar 13 (r)</t>
        </is>
      </c>
      <c r="B231" s="697" t="n">
        <v>32168</v>
      </c>
      <c r="C231" s="697" t="n">
        <v>27701</v>
      </c>
      <c r="D231" s="697" t="n">
        <v>4190</v>
      </c>
      <c r="E231" s="697" t="n">
        <v>178</v>
      </c>
      <c r="F231" s="697" t="n">
        <v>100</v>
      </c>
      <c r="G231" s="260" t="n"/>
      <c r="H231" s="261" t="n"/>
      <c r="I231" s="261" t="n"/>
      <c r="J231" s="261" t="n"/>
      <c r="K231" s="261" t="n"/>
      <c r="L231" s="261" t="n"/>
      <c r="N231" s="262" t="n"/>
      <c r="O231" s="262" t="n"/>
      <c r="P231" s="262" t="n"/>
      <c r="Q231" s="262" t="n"/>
      <c r="R231" s="262" t="n"/>
    </row>
    <row r="232" ht="15" customFormat="1" customHeight="1" s="222">
      <c r="A232" s="696" t="inlineStr">
        <is>
          <t>Jun 13 (r)</t>
        </is>
      </c>
      <c r="B232" s="695" t="n">
        <v>32240</v>
      </c>
      <c r="C232" s="695" t="n">
        <v>27828</v>
      </c>
      <c r="D232" s="695" t="n">
        <v>4156</v>
      </c>
      <c r="E232" s="695" t="n">
        <v>175</v>
      </c>
      <c r="F232" s="695" t="n">
        <v>82</v>
      </c>
      <c r="G232" s="260" t="n"/>
      <c r="H232" s="261" t="n"/>
      <c r="I232" s="261" t="n"/>
      <c r="J232" s="261" t="n"/>
      <c r="K232" s="261" t="n"/>
      <c r="L232" s="261" t="n"/>
      <c r="N232" s="262" t="n"/>
      <c r="O232" s="262" t="n"/>
      <c r="P232" s="262" t="n"/>
      <c r="Q232" s="262" t="n"/>
      <c r="R232" s="262" t="n"/>
    </row>
    <row r="233" ht="15" customFormat="1" customHeight="1" s="222">
      <c r="A233" s="696" t="inlineStr">
        <is>
          <t>Sep 13 (r)</t>
        </is>
      </c>
      <c r="B233" s="695" t="n">
        <v>32469</v>
      </c>
      <c r="C233" s="695" t="n">
        <v>27940</v>
      </c>
      <c r="D233" s="695" t="n">
        <v>4265</v>
      </c>
      <c r="E233" s="695" t="n">
        <v>173</v>
      </c>
      <c r="F233" s="695" t="n">
        <v>91</v>
      </c>
      <c r="G233" s="260" t="n"/>
      <c r="H233" s="261" t="n"/>
      <c r="I233" s="261" t="n"/>
      <c r="J233" s="261" t="n"/>
      <c r="K233" s="261" t="n"/>
      <c r="L233" s="261" t="n"/>
      <c r="N233" s="262" t="n"/>
      <c r="O233" s="262" t="n"/>
      <c r="P233" s="262" t="n"/>
      <c r="Q233" s="262" t="n"/>
      <c r="R233" s="262" t="n"/>
    </row>
    <row r="234" ht="15" customFormat="1" customHeight="1" s="222">
      <c r="A234" s="696" t="inlineStr">
        <is>
          <t>Dec 13 (r)</t>
        </is>
      </c>
      <c r="B234" s="695" t="n">
        <v>32833</v>
      </c>
      <c r="C234" s="695" t="n">
        <v>28136</v>
      </c>
      <c r="D234" s="695" t="n">
        <v>4455</v>
      </c>
      <c r="E234" s="695" t="n">
        <v>168</v>
      </c>
      <c r="F234" s="695" t="n">
        <v>73</v>
      </c>
      <c r="G234" s="260" t="n"/>
      <c r="H234" s="261" t="n"/>
      <c r="I234" s="261" t="n"/>
      <c r="J234" s="261" t="n"/>
      <c r="K234" s="261" t="n"/>
      <c r="L234" s="261" t="n"/>
      <c r="N234" s="262" t="n"/>
      <c r="O234" s="262" t="n"/>
      <c r="P234" s="262" t="n"/>
      <c r="Q234" s="262" t="n"/>
      <c r="R234" s="262" t="n"/>
    </row>
    <row r="235" ht="15" customFormat="1" customHeight="1" s="222">
      <c r="A235" s="696" t="inlineStr">
        <is>
          <t>Mar 14 (r)</t>
        </is>
      </c>
      <c r="B235" s="695" t="n">
        <v>33131</v>
      </c>
      <c r="C235" s="695" t="n">
        <v>28343</v>
      </c>
      <c r="D235" s="695" t="n">
        <v>4547</v>
      </c>
      <c r="E235" s="695" t="n">
        <v>166</v>
      </c>
      <c r="F235" s="695" t="n">
        <v>75</v>
      </c>
      <c r="G235" s="260" t="n"/>
      <c r="H235" s="261" t="n"/>
      <c r="I235" s="261" t="n"/>
      <c r="J235" s="261" t="n"/>
      <c r="K235" s="261" t="n"/>
      <c r="L235" s="261" t="n"/>
      <c r="M235" s="261" t="n"/>
      <c r="N235" s="262" t="n"/>
      <c r="O235" s="262" t="n"/>
      <c r="P235" s="262" t="n"/>
      <c r="Q235" s="262" t="n"/>
      <c r="R235" s="262" t="n"/>
    </row>
    <row r="236" ht="15" customFormat="1" customHeight="1" s="222">
      <c r="A236" s="696" t="inlineStr">
        <is>
          <t>Jun 14 (r)</t>
        </is>
      </c>
      <c r="B236" s="695" t="n">
        <v>33449</v>
      </c>
      <c r="C236" s="695" t="n">
        <v>28664</v>
      </c>
      <c r="D236" s="695" t="n">
        <v>4541</v>
      </c>
      <c r="E236" s="695" t="n">
        <v>164</v>
      </c>
      <c r="F236" s="695" t="n">
        <v>81</v>
      </c>
      <c r="G236" s="260" t="n"/>
      <c r="H236" s="261" t="n"/>
      <c r="I236" s="261" t="n"/>
      <c r="J236" s="261" t="n"/>
      <c r="K236" s="261" t="n"/>
      <c r="L236" s="261" t="n"/>
      <c r="M236" s="261" t="n"/>
      <c r="N236" s="262" t="n"/>
      <c r="O236" s="262" t="n"/>
      <c r="P236" s="262" t="n"/>
      <c r="Q236" s="262" t="n"/>
      <c r="R236" s="262" t="n"/>
    </row>
    <row r="237" ht="15" customFormat="1" customHeight="1" s="222">
      <c r="A237" s="696" t="inlineStr">
        <is>
          <t>Sep 14 (r)</t>
        </is>
      </c>
      <c r="B237" s="695" t="n">
        <v>33575</v>
      </c>
      <c r="C237" s="695" t="n">
        <v>28809</v>
      </c>
      <c r="D237" s="695" t="n">
        <v>4524</v>
      </c>
      <c r="E237" s="695" t="n">
        <v>163</v>
      </c>
      <c r="F237" s="695" t="n">
        <v>78</v>
      </c>
      <c r="G237" s="260" t="n"/>
      <c r="H237" s="261" t="n"/>
      <c r="I237" s="261" t="n"/>
      <c r="J237" s="261" t="n"/>
      <c r="K237" s="261" t="n"/>
      <c r="L237" s="261" t="n"/>
      <c r="M237" s="261" t="n"/>
      <c r="N237" s="262" t="n"/>
      <c r="O237" s="262" t="n"/>
      <c r="P237" s="262" t="n"/>
      <c r="Q237" s="262" t="n"/>
      <c r="R237" s="262" t="n"/>
    </row>
    <row r="238" ht="15" customFormat="1" customHeight="1" s="222">
      <c r="A238" s="696" t="inlineStr">
        <is>
          <t xml:space="preserve">Dec 14 (r) </t>
        </is>
      </c>
      <c r="B238" s="695" t="n">
        <v>33685</v>
      </c>
      <c r="C238" s="695" t="n">
        <v>28972</v>
      </c>
      <c r="D238" s="695" t="n">
        <v>4484</v>
      </c>
      <c r="E238" s="695" t="n">
        <v>162</v>
      </c>
      <c r="F238" s="695" t="n">
        <v>67</v>
      </c>
      <c r="G238" s="260" t="n"/>
      <c r="H238" s="261" t="n"/>
      <c r="I238" s="261" t="n"/>
      <c r="J238" s="261" t="n"/>
      <c r="K238" s="261" t="n"/>
      <c r="L238" s="261" t="n"/>
      <c r="M238" s="261" t="n"/>
      <c r="N238" s="262" t="n"/>
      <c r="O238" s="262" t="n"/>
      <c r="P238" s="262" t="n"/>
      <c r="Q238" s="262" t="n"/>
      <c r="R238" s="262" t="n"/>
    </row>
    <row r="239" ht="15" customFormat="1" customHeight="1" s="222">
      <c r="A239" s="696" t="inlineStr">
        <is>
          <t>Mar 15 (r)</t>
        </is>
      </c>
      <c r="B239" s="695" t="n">
        <v>33808</v>
      </c>
      <c r="C239" s="695" t="n">
        <v>29202</v>
      </c>
      <c r="D239" s="695" t="n">
        <v>4378</v>
      </c>
      <c r="E239" s="695" t="n">
        <v>160</v>
      </c>
      <c r="F239" s="695" t="n">
        <v>67</v>
      </c>
      <c r="G239" s="260" t="n"/>
      <c r="H239" s="261" t="n"/>
      <c r="I239" s="261" t="n"/>
      <c r="J239" s="261" t="n"/>
      <c r="K239" s="261" t="n"/>
      <c r="L239" s="261" t="n"/>
      <c r="M239" s="261" t="n"/>
      <c r="N239" s="262" t="n"/>
      <c r="O239" s="262" t="n"/>
      <c r="P239" s="262" t="n"/>
      <c r="Q239" s="262" t="n"/>
      <c r="R239" s="262" t="n"/>
    </row>
    <row r="240" ht="15" customFormat="1" customHeight="1" s="222">
      <c r="A240" s="696" t="inlineStr">
        <is>
          <t xml:space="preserve">Jun 15 (r) </t>
        </is>
      </c>
      <c r="B240" s="695" t="n">
        <v>33896</v>
      </c>
      <c r="C240" s="695" t="n">
        <v>29283</v>
      </c>
      <c r="D240" s="695" t="n">
        <v>4382</v>
      </c>
      <c r="E240" s="695" t="n">
        <v>159</v>
      </c>
      <c r="F240" s="695" t="n">
        <v>73</v>
      </c>
      <c r="G240" s="260" t="n"/>
      <c r="H240" s="261" t="n"/>
      <c r="I240" s="261" t="n"/>
      <c r="J240" s="261" t="n"/>
      <c r="K240" s="261" t="n"/>
      <c r="L240" s="261" t="n"/>
      <c r="M240" s="261" t="n"/>
      <c r="N240" s="262" t="n"/>
      <c r="O240" s="262" t="n"/>
      <c r="P240" s="262" t="n"/>
      <c r="Q240" s="262" t="n"/>
      <c r="R240" s="262" t="n"/>
    </row>
    <row r="241" ht="15" customFormat="1" customHeight="1" s="222">
      <c r="A241" s="696" t="inlineStr">
        <is>
          <t>Sep 15 (r)</t>
        </is>
      </c>
      <c r="B241" s="695" t="n">
        <v>34075</v>
      </c>
      <c r="C241" s="695" t="n">
        <v>29395</v>
      </c>
      <c r="D241" s="695" t="n">
        <v>4462</v>
      </c>
      <c r="E241" s="695" t="n">
        <v>159</v>
      </c>
      <c r="F241" s="695" t="n">
        <v>59</v>
      </c>
      <c r="G241" s="260" t="n"/>
      <c r="H241" s="261" t="n"/>
      <c r="I241" s="261" t="n"/>
      <c r="J241" s="261" t="n"/>
      <c r="K241" s="261" t="n"/>
      <c r="L241" s="261" t="n"/>
      <c r="M241" s="261" t="n"/>
      <c r="N241" s="262" t="n"/>
      <c r="O241" s="262" t="n"/>
      <c r="P241" s="262" t="n"/>
      <c r="Q241" s="262" t="n"/>
      <c r="R241" s="262" t="n"/>
    </row>
    <row r="242" ht="15" customHeight="1" s="828">
      <c r="A242" s="974" t="inlineStr">
        <is>
          <t>Dec 15 (r)</t>
        </is>
      </c>
      <c r="B242" s="699" t="n">
        <v>34158</v>
      </c>
      <c r="C242" s="699" t="n">
        <v>29516</v>
      </c>
      <c r="D242" s="699" t="n">
        <v>4428</v>
      </c>
      <c r="E242" s="699" t="n">
        <v>159</v>
      </c>
      <c r="F242" s="699" t="n">
        <v>56</v>
      </c>
      <c r="G242" s="260" t="n"/>
    </row>
    <row r="243" ht="15" customHeight="1" s="828">
      <c r="A243" s="974" t="inlineStr">
        <is>
          <t xml:space="preserve">Mar 16 (r) </t>
        </is>
      </c>
      <c r="B243" s="699" t="n">
        <v>34372</v>
      </c>
      <c r="C243" s="699" t="n">
        <v>29713</v>
      </c>
      <c r="D243" s="699" t="n">
        <v>4433</v>
      </c>
      <c r="E243" s="699" t="n">
        <v>158</v>
      </c>
      <c r="F243" s="699" t="n">
        <v>67</v>
      </c>
      <c r="G243" s="260" t="n"/>
    </row>
    <row r="244" ht="15" customHeight="1" s="828">
      <c r="A244" s="974" t="inlineStr">
        <is>
          <t>Jun 16 (r)</t>
        </is>
      </c>
      <c r="B244" s="699" t="n">
        <v>34560</v>
      </c>
      <c r="C244" s="699" t="n">
        <v>29828</v>
      </c>
      <c r="D244" s="699" t="n">
        <v>4519</v>
      </c>
      <c r="E244" s="699" t="n">
        <v>158</v>
      </c>
      <c r="F244" s="699" t="n">
        <v>56</v>
      </c>
      <c r="G244" s="260" t="n"/>
    </row>
    <row r="245" ht="15" customHeight="1" s="828">
      <c r="A245" s="974" t="inlineStr">
        <is>
          <t>Sep 16 (r)</t>
        </is>
      </c>
      <c r="B245" s="699" t="n">
        <v>34586</v>
      </c>
      <c r="C245" s="699" t="n">
        <v>29886</v>
      </c>
      <c r="D245" s="699" t="n">
        <v>4494</v>
      </c>
      <c r="E245" s="699" t="n">
        <v>158</v>
      </c>
      <c r="F245" s="699" t="n">
        <v>48</v>
      </c>
      <c r="G245" s="260" t="n"/>
    </row>
    <row r="246" ht="15" customHeight="1" s="828">
      <c r="A246" s="974" t="inlineStr">
        <is>
          <t>Dec 16 (r)</t>
        </is>
      </c>
      <c r="B246" s="699" t="n">
        <v>34674</v>
      </c>
      <c r="C246" s="699" t="n">
        <v>29918</v>
      </c>
      <c r="D246" s="699" t="n">
        <v>4541</v>
      </c>
      <c r="E246" s="699" t="n">
        <v>158</v>
      </c>
      <c r="F246" s="699" t="n">
        <v>57</v>
      </c>
      <c r="G246" s="260" t="n"/>
    </row>
    <row r="247" ht="15" customHeight="1" s="828">
      <c r="A247" s="974" t="inlineStr">
        <is>
          <t>Mar 17 (r)</t>
        </is>
      </c>
      <c r="B247" s="699" t="n">
        <v>34850</v>
      </c>
      <c r="C247" s="699" t="n">
        <v>30126</v>
      </c>
      <c r="D247" s="699" t="n">
        <v>4505</v>
      </c>
      <c r="E247" s="699" t="n">
        <v>157</v>
      </c>
      <c r="F247" s="699" t="n">
        <v>62</v>
      </c>
      <c r="G247" s="260" t="n"/>
    </row>
    <row r="248" ht="15" customHeight="1" s="828">
      <c r="A248" s="974" t="inlineStr">
        <is>
          <t xml:space="preserve">Jun 17 (r) </t>
        </is>
      </c>
      <c r="B248" s="699" t="n">
        <v>34851</v>
      </c>
      <c r="C248" s="699" t="n">
        <v>30111</v>
      </c>
      <c r="D248" s="699" t="n">
        <v>4539</v>
      </c>
      <c r="E248" s="699" t="n">
        <v>156</v>
      </c>
      <c r="F248" s="699" t="n">
        <v>45</v>
      </c>
      <c r="G248" s="260" t="n"/>
    </row>
    <row r="249" ht="15" customHeight="1" s="828">
      <c r="A249" s="974" t="inlineStr">
        <is>
          <t>Sep 17 (r)</t>
        </is>
      </c>
      <c r="B249" s="699" t="n">
        <v>34951</v>
      </c>
      <c r="C249" s="699" t="n">
        <v>30222</v>
      </c>
      <c r="D249" s="699" t="n">
        <v>4527</v>
      </c>
      <c r="E249" s="699" t="n">
        <v>156</v>
      </c>
      <c r="F249" s="699" t="n">
        <v>46</v>
      </c>
      <c r="G249" s="260" t="n"/>
    </row>
    <row r="250" ht="15" customHeight="1" s="828">
      <c r="A250" s="974" t="inlineStr">
        <is>
          <t>Dec 17 (r)</t>
        </is>
      </c>
      <c r="B250" s="699" t="n">
        <v>34883</v>
      </c>
      <c r="C250" s="699" t="n">
        <v>30208</v>
      </c>
      <c r="D250" s="699" t="n">
        <v>4487</v>
      </c>
      <c r="E250" s="699" t="n">
        <v>156</v>
      </c>
      <c r="F250" s="699" t="n">
        <v>32</v>
      </c>
      <c r="G250" s="260" t="n"/>
    </row>
    <row r="251" ht="15" customHeight="1" s="828">
      <c r="A251" s="974" t="inlineStr">
        <is>
          <t>Mar 18 (r)</t>
        </is>
      </c>
      <c r="B251" s="699" t="n">
        <v>34945</v>
      </c>
      <c r="C251" s="699" t="n">
        <v>30262</v>
      </c>
      <c r="D251" s="699" t="n">
        <v>4500</v>
      </c>
      <c r="E251" s="699" t="n">
        <v>155</v>
      </c>
      <c r="F251" s="699" t="n">
        <v>28</v>
      </c>
      <c r="G251" s="260" t="n"/>
    </row>
    <row r="252" ht="15" customHeight="1" s="828">
      <c r="A252" s="974" t="inlineStr">
        <is>
          <t>Jun 18 (r)</t>
        </is>
      </c>
      <c r="B252" s="699" t="n">
        <v>34966</v>
      </c>
      <c r="C252" s="699" t="n">
        <v>30258</v>
      </c>
      <c r="D252" s="699" t="n">
        <v>4526</v>
      </c>
      <c r="E252" s="699" t="n">
        <v>154</v>
      </c>
      <c r="F252" s="699" t="n">
        <v>28</v>
      </c>
      <c r="G252" s="260" t="n"/>
    </row>
    <row r="253" ht="15" customHeight="1" s="828">
      <c r="A253" s="694" t="inlineStr">
        <is>
          <t>Sep 18 (r)</t>
        </is>
      </c>
      <c r="B253" s="699" t="n">
        <v>35070</v>
      </c>
      <c r="C253" s="699" t="n">
        <v>30414</v>
      </c>
      <c r="D253" s="699" t="n">
        <v>4479</v>
      </c>
      <c r="E253" s="699" t="n">
        <v>153</v>
      </c>
      <c r="F253" s="699" t="n">
        <v>23</v>
      </c>
      <c r="G253" s="260" t="n"/>
    </row>
    <row r="254" ht="15" customHeight="1" s="828">
      <c r="A254" s="693" t="inlineStr">
        <is>
          <t>Dec 18 (r)</t>
        </is>
      </c>
      <c r="B254" s="692" t="n">
        <v>35255</v>
      </c>
      <c r="C254" s="692" t="n">
        <v>30490</v>
      </c>
      <c r="D254" s="692" t="n">
        <v>4591</v>
      </c>
      <c r="E254" s="692" t="n">
        <v>152</v>
      </c>
      <c r="F254" s="692" t="n">
        <v>22</v>
      </c>
      <c r="G254" s="260" t="n"/>
    </row>
    <row r="255" ht="15" customHeight="1" s="828">
      <c r="A255" s="694" t="inlineStr">
        <is>
          <t>Mar 195 (r)</t>
        </is>
      </c>
      <c r="B255" s="699" t="n">
        <v>35439</v>
      </c>
      <c r="C255" s="699" t="n">
        <v>30616</v>
      </c>
      <c r="D255" s="699" t="n">
        <v>4642</v>
      </c>
      <c r="E255" s="699" t="n">
        <v>153</v>
      </c>
      <c r="F255" s="699" t="n">
        <v>27</v>
      </c>
      <c r="G255" s="260" t="n"/>
    </row>
    <row r="256" ht="15" customHeight="1" s="828">
      <c r="A256" s="694" t="inlineStr">
        <is>
          <t>Jun 19 (r)</t>
        </is>
      </c>
      <c r="B256" s="699" t="n">
        <v>35539</v>
      </c>
      <c r="C256" s="699" t="n">
        <v>30684</v>
      </c>
      <c r="D256" s="699" t="n">
        <v>4661</v>
      </c>
      <c r="E256" s="699" t="n">
        <v>153</v>
      </c>
      <c r="F256" s="699" t="n">
        <v>42</v>
      </c>
      <c r="G256" s="260" t="n"/>
    </row>
    <row r="257" ht="15" customHeight="1" s="828">
      <c r="A257" s="694" t="inlineStr">
        <is>
          <t>Sep 19 (r)</t>
        </is>
      </c>
      <c r="B257" s="699" t="n">
        <v>35608</v>
      </c>
      <c r="C257" s="699" t="n">
        <v>30809</v>
      </c>
      <c r="D257" s="699" t="n">
        <v>4615</v>
      </c>
      <c r="E257" s="699" t="n">
        <v>154</v>
      </c>
      <c r="F257" s="699" t="n">
        <v>30</v>
      </c>
      <c r="G257" s="260" t="n"/>
    </row>
    <row r="258" ht="15" customHeight="1" s="828">
      <c r="A258" s="694" t="inlineStr">
        <is>
          <t>Dec 19 (r)</t>
        </is>
      </c>
      <c r="B258" s="699" t="n">
        <v>35674</v>
      </c>
      <c r="C258" s="699" t="n">
        <v>30791</v>
      </c>
      <c r="D258" s="699" t="n">
        <v>4693</v>
      </c>
      <c r="E258" s="699" t="n">
        <v>154</v>
      </c>
      <c r="F258" s="699" t="n">
        <v>36</v>
      </c>
      <c r="G258" s="260" t="n"/>
    </row>
    <row r="259" ht="15" customHeight="1" s="828">
      <c r="A259" s="694" t="inlineStr">
        <is>
          <t>Mar 204 (r)</t>
        </is>
      </c>
      <c r="B259" s="699" t="n">
        <v>35606</v>
      </c>
      <c r="C259" s="699" t="n">
        <v>30926</v>
      </c>
      <c r="D259" s="699" t="n">
        <v>4493</v>
      </c>
      <c r="E259" s="699" t="n">
        <v>155</v>
      </c>
      <c r="F259" s="699" t="n">
        <v>32</v>
      </c>
      <c r="G259" s="260" t="n"/>
    </row>
    <row r="260" ht="15" customHeight="1" s="828">
      <c r="A260" s="694" t="inlineStr">
        <is>
          <t>Jun 20 (r)</t>
        </is>
      </c>
      <c r="B260" s="699" t="n">
        <v>35133</v>
      </c>
      <c r="C260" s="699" t="n">
        <v>30627</v>
      </c>
      <c r="D260" s="699" t="n">
        <v>4317</v>
      </c>
      <c r="E260" s="699" t="n">
        <v>157</v>
      </c>
      <c r="F260" s="699" t="n">
        <v>31</v>
      </c>
      <c r="G260" s="260" t="n"/>
    </row>
    <row r="261" ht="15" customHeight="1" s="828">
      <c r="A261" s="694" t="inlineStr">
        <is>
          <t>Sep 20 (r)</t>
        </is>
      </c>
      <c r="B261" s="699" t="n">
        <v>34588</v>
      </c>
      <c r="C261" s="699" t="n">
        <v>30214</v>
      </c>
      <c r="D261" s="699" t="n">
        <v>4187</v>
      </c>
      <c r="E261" s="699" t="n">
        <v>157</v>
      </c>
      <c r="F261" s="699" t="n">
        <v>30</v>
      </c>
      <c r="G261" s="260" t="n"/>
    </row>
    <row r="262" ht="15" customHeight="1" s="828">
      <c r="A262" s="694" t="inlineStr">
        <is>
          <t>Dec 20 (r)</t>
        </is>
      </c>
      <c r="B262" s="699" t="n">
        <v>34536</v>
      </c>
      <c r="C262" s="699" t="n">
        <v>30229</v>
      </c>
      <c r="D262" s="699" t="n">
        <v>4113</v>
      </c>
      <c r="E262" s="699" t="n">
        <v>158</v>
      </c>
      <c r="F262" s="699" t="n">
        <v>35</v>
      </c>
      <c r="G262" s="260" t="n"/>
    </row>
    <row r="263" ht="15" customHeight="1" s="828">
      <c r="A263" s="694" t="inlineStr">
        <is>
          <t>Mar 21 (r)</t>
        </is>
      </c>
      <c r="B263" s="699" t="n">
        <v>34731</v>
      </c>
      <c r="C263" s="699" t="n">
        <v>30408</v>
      </c>
      <c r="D263" s="699" t="n">
        <v>4137</v>
      </c>
      <c r="E263" s="699" t="n">
        <v>160</v>
      </c>
      <c r="F263" s="699" t="n">
        <v>26</v>
      </c>
      <c r="G263" s="260" t="n"/>
    </row>
    <row r="264" ht="15" customHeight="1" s="828">
      <c r="A264" s="694" t="inlineStr">
        <is>
          <t>Jun 21 (r)</t>
        </is>
      </c>
      <c r="B264" s="699" t="n">
        <v>35069</v>
      </c>
      <c r="C264" s="699" t="n">
        <v>30671</v>
      </c>
      <c r="D264" s="699" t="n">
        <v>4205</v>
      </c>
      <c r="E264" s="699" t="n">
        <v>160</v>
      </c>
      <c r="F264" s="699" t="n">
        <v>33</v>
      </c>
      <c r="G264" s="260" t="n"/>
    </row>
    <row r="265" ht="15" customHeight="1" s="828">
      <c r="A265" s="694" t="inlineStr">
        <is>
          <t>Sep 21 (r)</t>
        </is>
      </c>
      <c r="B265" s="699" t="n">
        <v>35275</v>
      </c>
      <c r="C265" s="699" t="n">
        <v>30990</v>
      </c>
      <c r="D265" s="699" t="n">
        <v>4089</v>
      </c>
      <c r="E265" s="699" t="n">
        <v>160</v>
      </c>
      <c r="F265" s="699" t="n">
        <v>36</v>
      </c>
      <c r="G265" s="260" t="n"/>
    </row>
    <row r="266" ht="15" customHeight="1" s="828">
      <c r="A266" s="694" t="inlineStr">
        <is>
          <t xml:space="preserve">Dec 21 (r) </t>
        </is>
      </c>
      <c r="B266" s="699" t="n">
        <v>35345</v>
      </c>
      <c r="C266" s="699" t="n">
        <v>31162</v>
      </c>
      <c r="D266" s="699" t="n">
        <v>3991</v>
      </c>
      <c r="E266" s="699" t="n">
        <v>159</v>
      </c>
      <c r="F266" s="699" t="n">
        <v>32</v>
      </c>
      <c r="G266" s="263" t="n"/>
      <c r="H266" s="264" t="n"/>
      <c r="I266" s="264" t="n"/>
      <c r="J266" s="264" t="n"/>
      <c r="K266" s="264" t="n"/>
      <c r="L266" s="264" t="n"/>
      <c r="M266" s="264" t="n"/>
    </row>
    <row r="267" ht="15" customHeight="1" s="828">
      <c r="A267" s="694" t="inlineStr">
        <is>
          <t>Mar 22 (r)</t>
        </is>
      </c>
      <c r="B267" s="699" t="n">
        <v>35707</v>
      </c>
      <c r="C267" s="699" t="n">
        <v>31406</v>
      </c>
      <c r="D267" s="699" t="n">
        <v>4088</v>
      </c>
      <c r="E267" s="699" t="n">
        <v>158</v>
      </c>
      <c r="F267" s="699" t="n">
        <v>56</v>
      </c>
      <c r="G267" s="263" t="n"/>
      <c r="H267" s="264" t="n"/>
      <c r="I267" s="264" t="n"/>
      <c r="J267" s="264" t="n"/>
      <c r="K267" s="264" t="n"/>
      <c r="L267" s="264" t="n"/>
      <c r="M267" s="264" t="n"/>
    </row>
    <row r="268" ht="15" customHeight="1" s="828">
      <c r="A268" s="694" t="inlineStr">
        <is>
          <t>Jun 22 (r)</t>
        </is>
      </c>
      <c r="B268" s="699" t="n">
        <v>35920</v>
      </c>
      <c r="C268" s="699" t="n">
        <v>31606</v>
      </c>
      <c r="D268" s="699" t="n">
        <v>4115</v>
      </c>
      <c r="E268" s="699" t="n">
        <v>157</v>
      </c>
      <c r="F268" s="699" t="n">
        <v>43</v>
      </c>
      <c r="G268" s="263" t="n"/>
      <c r="H268" s="264" t="n"/>
      <c r="I268" s="264" t="n"/>
      <c r="J268" s="264" t="n"/>
      <c r="K268" s="264" t="n"/>
      <c r="L268" s="264" t="n"/>
      <c r="M268" s="264" t="n"/>
    </row>
    <row r="269" ht="15" customHeight="1" s="828">
      <c r="A269" s="694" t="inlineStr">
        <is>
          <t xml:space="preserve">Sep 22 (r) </t>
        </is>
      </c>
      <c r="B269" s="699" t="n">
        <v>35966</v>
      </c>
      <c r="C269" s="699" t="n">
        <v>31677</v>
      </c>
      <c r="D269" s="699" t="n">
        <v>4084</v>
      </c>
      <c r="E269" s="699" t="n">
        <v>156</v>
      </c>
      <c r="F269" s="699" t="n">
        <v>49</v>
      </c>
      <c r="G269" s="263" t="n"/>
      <c r="H269" s="264" t="n"/>
      <c r="I269" s="264" t="n"/>
      <c r="J269" s="264" t="n"/>
      <c r="K269" s="264" t="n"/>
      <c r="L269" s="264" t="n"/>
      <c r="M269" s="264" t="n"/>
    </row>
    <row r="270" ht="15" customHeight="1" s="828">
      <c r="A270" s="694" t="inlineStr">
        <is>
          <t>Dec 22 (r)</t>
        </is>
      </c>
      <c r="B270" s="699" t="n">
        <v>36206</v>
      </c>
      <c r="C270" s="699" t="n">
        <v>31837</v>
      </c>
      <c r="D270" s="699" t="n">
        <v>4147</v>
      </c>
      <c r="E270" s="699" t="n">
        <v>154</v>
      </c>
      <c r="F270" s="699" t="n">
        <v>67</v>
      </c>
      <c r="G270" s="263" t="n"/>
      <c r="H270" s="264" t="n"/>
      <c r="I270" s="264" t="n"/>
      <c r="J270" s="264" t="n"/>
      <c r="K270" s="264" t="n"/>
      <c r="L270" s="264" t="n"/>
      <c r="M270" s="264" t="n"/>
    </row>
    <row r="271" ht="15" customHeight="1" s="828">
      <c r="A271" s="694" t="inlineStr">
        <is>
          <t xml:space="preserve">Mar 23 (r) </t>
        </is>
      </c>
      <c r="B271" s="699" t="n">
        <v>36532</v>
      </c>
      <c r="C271" s="699" t="n">
        <v>32042</v>
      </c>
      <c r="D271" s="699" t="n">
        <v>4261</v>
      </c>
      <c r="E271" s="699" t="n">
        <v>153</v>
      </c>
      <c r="F271" s="699" t="n">
        <v>76</v>
      </c>
      <c r="G271" s="263" t="n"/>
      <c r="H271" s="264" t="n"/>
      <c r="I271" s="264" t="n"/>
      <c r="J271" s="264" t="n"/>
      <c r="K271" s="264" t="n"/>
      <c r="L271" s="264" t="n"/>
      <c r="M271" s="264" t="n"/>
    </row>
    <row r="272" ht="15" customHeight="1" s="828">
      <c r="A272" s="694" t="inlineStr">
        <is>
          <t>Jun 23 (r)</t>
        </is>
      </c>
      <c r="B272" s="699" t="n">
        <v>36301</v>
      </c>
      <c r="C272" s="699" t="n">
        <v>32002</v>
      </c>
      <c r="D272" s="699" t="n">
        <v>4093</v>
      </c>
      <c r="E272" s="699" t="n">
        <v>153</v>
      </c>
      <c r="F272" s="699" t="n">
        <v>53</v>
      </c>
      <c r="G272" s="263" t="n"/>
      <c r="H272" s="264" t="n"/>
      <c r="I272" s="264" t="n"/>
      <c r="J272" s="264" t="n"/>
      <c r="K272" s="264" t="n"/>
      <c r="L272" s="264" t="n"/>
      <c r="M272" s="264" t="n"/>
    </row>
    <row r="273" ht="15" customHeight="1" s="828">
      <c r="A273" s="694" t="inlineStr">
        <is>
          <t>Sep 23 (r)</t>
        </is>
      </c>
      <c r="B273" s="699" t="n">
        <v>36372</v>
      </c>
      <c r="C273" s="699" t="n">
        <v>32078</v>
      </c>
      <c r="D273" s="699" t="n">
        <v>4106</v>
      </c>
      <c r="E273" s="699" t="n">
        <v>151</v>
      </c>
      <c r="F273" s="699" t="n">
        <v>38</v>
      </c>
      <c r="G273" s="263" t="n"/>
      <c r="H273" s="264" t="n"/>
      <c r="I273" s="264" t="n"/>
      <c r="J273" s="264" t="n"/>
      <c r="K273" s="264" t="n"/>
      <c r="L273" s="264" t="n"/>
      <c r="M273" s="264" t="n"/>
    </row>
    <row r="274" ht="15" customHeight="1" s="828">
      <c r="A274" s="694" t="inlineStr">
        <is>
          <t>Dec 23 (r)</t>
        </is>
      </c>
      <c r="B274" s="699" t="n">
        <v>36470</v>
      </c>
      <c r="C274" s="699" t="n">
        <v>32144</v>
      </c>
      <c r="D274" s="699" t="n">
        <v>4137</v>
      </c>
      <c r="E274" s="699" t="n">
        <v>151</v>
      </c>
      <c r="F274" s="699" t="n">
        <v>38</v>
      </c>
      <c r="G274" s="263" t="n"/>
      <c r="H274" s="264" t="n"/>
      <c r="I274" s="264" t="n"/>
      <c r="J274" s="264" t="n"/>
      <c r="K274" s="264" t="n"/>
      <c r="L274" s="264" t="n"/>
      <c r="M274" s="264" t="n"/>
    </row>
    <row r="275" ht="15" customHeight="1" s="828">
      <c r="A275" s="694" t="inlineStr">
        <is>
          <t xml:space="preserve">Mar 24 (r) </t>
        </is>
      </c>
      <c r="B275" s="699" t="n">
        <v>36711</v>
      </c>
      <c r="C275" s="699" t="n">
        <v>32203</v>
      </c>
      <c r="D275" s="699" t="n">
        <v>4329</v>
      </c>
      <c r="E275" s="699" t="n">
        <v>148</v>
      </c>
      <c r="F275" s="699" t="n">
        <v>31</v>
      </c>
      <c r="G275" s="263" t="n">
        <v>1</v>
      </c>
      <c r="H275" s="264" t="n"/>
      <c r="I275" s="264" t="n"/>
      <c r="J275" s="264" t="n"/>
      <c r="K275" s="264" t="n"/>
      <c r="L275" s="264" t="n"/>
      <c r="M275" s="264" t="n"/>
    </row>
    <row r="276" ht="15" customHeight="1" s="828">
      <c r="A276" s="694" t="inlineStr">
        <is>
          <t>Jun 24 (r)</t>
        </is>
      </c>
      <c r="B276" s="699" t="n">
        <v>36635</v>
      </c>
      <c r="C276" s="699" t="n">
        <v>32216</v>
      </c>
      <c r="D276" s="699" t="n">
        <v>4236</v>
      </c>
      <c r="E276" s="699" t="n">
        <v>149</v>
      </c>
      <c r="F276" s="699" t="n">
        <v>34</v>
      </c>
      <c r="G276" s="263" t="n">
        <v>1</v>
      </c>
      <c r="H276" s="264" t="n"/>
      <c r="I276" s="264" t="n"/>
      <c r="J276" s="264" t="n"/>
      <c r="K276" s="264" t="n"/>
      <c r="L276" s="264" t="n"/>
      <c r="M276" s="264" t="n"/>
    </row>
    <row r="277" ht="15" customHeight="1" s="828">
      <c r="A277" s="691" t="inlineStr">
        <is>
          <t>Sep 24 (r)</t>
        </is>
      </c>
      <c r="B277" s="835" t="n">
        <v>36672</v>
      </c>
      <c r="C277" s="835" t="n">
        <v>32216</v>
      </c>
      <c r="D277" s="835" t="n">
        <v>4266</v>
      </c>
      <c r="E277" s="835" t="n">
        <v>148</v>
      </c>
      <c r="F277" s="835" t="n">
        <v>42</v>
      </c>
      <c r="G277" s="263" t="n"/>
      <c r="H277" s="284" t="n"/>
      <c r="I277" s="264" t="n"/>
      <c r="K277" s="264" t="n"/>
      <c r="L277" s="264" t="n"/>
      <c r="M277" s="264" t="n"/>
    </row>
    <row r="278" ht="15" customHeight="1" s="828">
      <c r="A278" s="691" t="inlineStr">
        <is>
          <t xml:space="preserve">Dec 24 (r) </t>
        </is>
      </c>
      <c r="B278" s="835" t="n">
        <v>36829</v>
      </c>
      <c r="C278" s="835" t="n">
        <v>32348</v>
      </c>
      <c r="D278" s="835" t="n">
        <v>4279</v>
      </c>
      <c r="E278" s="835" t="n">
        <v>147</v>
      </c>
      <c r="F278" s="835" t="n">
        <v>55</v>
      </c>
      <c r="G278" s="263" t="n"/>
      <c r="H278" s="284" t="n"/>
      <c r="I278" s="264" t="n"/>
      <c r="J278" s="264" t="n"/>
      <c r="K278" s="264" t="n"/>
      <c r="L278" s="264" t="n"/>
      <c r="M278" s="264" t="n"/>
    </row>
    <row r="279" ht="15" customHeight="1" s="828">
      <c r="A279" s="691" t="inlineStr">
        <is>
          <t>Mar 25 (r)</t>
        </is>
      </c>
      <c r="B279" s="835" t="n">
        <v>36931</v>
      </c>
      <c r="C279" s="835" t="n">
        <v>32388</v>
      </c>
      <c r="D279" s="835" t="n">
        <v>4342</v>
      </c>
      <c r="E279" s="835" t="n">
        <v>148</v>
      </c>
      <c r="F279" s="835" t="n">
        <v>53</v>
      </c>
      <c r="G279" s="263" t="n"/>
      <c r="H279" s="284" t="n"/>
      <c r="I279" s="264" t="n"/>
      <c r="J279" s="264" t="n"/>
      <c r="K279" s="264" t="n"/>
      <c r="L279" s="264" t="n"/>
      <c r="M279" s="264" t="n"/>
    </row>
    <row r="280" ht="15" customHeight="1" s="828">
      <c r="A280" s="691" t="inlineStr">
        <is>
          <t>Jun 25 (r)</t>
        </is>
      </c>
      <c r="B280" s="835" t="n">
        <v>36673</v>
      </c>
      <c r="C280" s="835" t="n">
        <v>32306</v>
      </c>
      <c r="D280" s="835" t="n">
        <v>4186</v>
      </c>
      <c r="E280" s="835" t="n">
        <v>147</v>
      </c>
      <c r="F280" s="835" t="n">
        <v>34</v>
      </c>
      <c r="G280" s="263" t="n"/>
      <c r="H280" s="284">
        <f>B280-B276</f>
        <v/>
      </c>
      <c r="I280" s="264" t="n"/>
      <c r="J280" s="264" t="n"/>
      <c r="K280" s="264" t="n"/>
      <c r="L280" s="264" t="n"/>
      <c r="M280" s="264" t="n"/>
    </row>
    <row r="281" ht="50.15" customHeight="1" s="828">
      <c r="A281" s="690" t="inlineStr">
        <is>
          <t>Sep 25 (p)</t>
        </is>
      </c>
      <c r="B281" s="692" t="n">
        <v>36557</v>
      </c>
      <c r="C281" s="692" t="n">
        <v>32291</v>
      </c>
      <c r="D281" s="692" t="n">
        <v>4066</v>
      </c>
      <c r="E281" s="692" t="n">
        <v>148</v>
      </c>
      <c r="F281" s="692" t="n">
        <v>52</v>
      </c>
      <c r="G281" s="258" t="n"/>
      <c r="H281" s="262" t="n"/>
      <c r="I281" s="262" t="n"/>
      <c r="J281" s="262" t="n"/>
      <c r="K281" s="262" t="n"/>
    </row>
    <row r="282" ht="64" customHeight="1" s="828">
      <c r="A282" s="833" t="inlineStr">
        <is>
          <t>2. Workforce Jobs figures are a measure of jobs rather than people.  For this reason estimates of self-employment  jobs and government supported trainee jobs differ from estimates of people in self-employment and in government supported training and employment programmes.  The estimates for government supported trainees shown in this table exclude trainees with contracts of employment as such people are included in the estimates of employee jobs.</t>
        </is>
      </c>
      <c r="G282" s="594">
        <f>B280-B276</f>
        <v/>
      </c>
    </row>
    <row r="283" ht="50.15" customHeight="1" s="828">
      <c r="A283" s="833" t="inlineStr">
        <is>
          <t>3. Due to a change in the method of compiling the data, there is currently a discontinuity between June and September 2002. These estimates do not include jobs with a contract of employment as such jobs are recorded in the employee  jobs series.</t>
        </is>
      </c>
      <c r="G283" s="833" t="n"/>
    </row>
    <row r="284" ht="50.15" customHeight="1" s="828">
      <c r="A284" s="833" t="inlineStr">
        <is>
          <t>4. The employee jobs data relate to the March 2020 period before reported cases of the coronavirus (COVID-19) in the UK. Self-employment jobs relate to the period February-April 2020 which includes self-employment jobs before and after COVID-19 measures were implemented .</t>
        </is>
      </c>
      <c r="G284" s="833" t="n"/>
    </row>
    <row r="285" ht="57" customHeight="1" s="828">
      <c r="A285" s="833" t="inlineStr">
        <is>
          <t>5. Data for September 2022 onwards, for workforce jobs, self-employment jobs, government supported trainees and in SIC 2007 divisions 01 and 97-98 of employee jobs, has been affected by the reweighting of the LFS, causing a step change discontinuity.</t>
        </is>
      </c>
      <c r="G285" s="833" t="n"/>
    </row>
    <row r="286" ht="50.15" customHeight="1" s="828"/>
    <row r="287" ht="50.15" customHeight="1" s="828"/>
    <row r="288" ht="50.15" customHeight="1" s="828"/>
    <row r="289" ht="50.15" customHeight="1" s="828">
      <c r="A289" s="975" t="n"/>
      <c r="B289" s="975" t="n"/>
      <c r="C289" s="221" t="n"/>
      <c r="D289" s="266" t="n"/>
      <c r="E289" s="266" t="n"/>
      <c r="F289" s="976" t="n"/>
      <c r="G289" s="976" t="n"/>
    </row>
    <row r="290" ht="50.15" customHeight="1" s="828">
      <c r="A290" s="975" t="n"/>
      <c r="B290" s="975" t="n"/>
      <c r="C290" s="221" t="n"/>
      <c r="D290" s="266" t="n"/>
      <c r="E290" s="266" t="n"/>
      <c r="F290" s="976" t="n"/>
      <c r="G290" s="976" t="n"/>
    </row>
    <row r="291" ht="15" customHeight="1" s="828">
      <c r="A291" s="975" t="n"/>
      <c r="B291" s="975" t="n"/>
      <c r="C291" s="221" t="n"/>
      <c r="D291" s="266" t="n"/>
      <c r="E291" s="266" t="n"/>
      <c r="F291" s="976" t="n"/>
      <c r="G291" s="221" t="n"/>
    </row>
    <row r="292" ht="15" customHeight="1" s="828"/>
    <row r="293" ht="15" customHeight="1" s="828"/>
  </sheetData>
  <mergeCells count="6">
    <mergeCell ref="A283:F283"/>
    <mergeCell ref="A284:F284"/>
    <mergeCell ref="A282:F282"/>
    <mergeCell ref="A12:F12"/>
    <mergeCell ref="I13:J13"/>
    <mergeCell ref="A285:F285"/>
  </mergeCells>
  <hyperlinks>
    <hyperlink xmlns:r="http://schemas.openxmlformats.org/officeDocument/2006/relationships" ref="C10" r:id="rId1"/>
  </hyperlinks>
  <pageMargins left="0.7" right="0.7" top="0.75" bottom="0.75" header="0.3" footer="0.3"/>
  <pageSetup orientation="portrait" paperSize="9"/>
  <drawing xmlns:r="http://schemas.openxmlformats.org/officeDocument/2006/relationships" r:id="rId2"/>
</worksheet>
</file>

<file path=xl/worksheets/sheet8.xml><?xml version="1.0" encoding="utf-8"?>
<worksheet xmlns="http://schemas.openxmlformats.org/spreadsheetml/2006/main">
  <sheetPr codeName="Sheet316">
    <tabColor rgb="FF00B0F0"/>
    <outlinePr summaryBelow="1" summaryRight="1"/>
    <pageSetUpPr/>
  </sheetPr>
  <dimension ref="A1:R493"/>
  <sheetViews>
    <sheetView zoomScale="82" workbookViewId="0">
      <selection activeCell="L410" sqref="L410"/>
    </sheetView>
  </sheetViews>
  <sheetFormatPr baseColWidth="8" defaultColWidth="9.453125" defaultRowHeight="13"/>
  <cols>
    <col width="24.453125" customWidth="1" style="20" min="1" max="1"/>
    <col width="12.54296875" customWidth="1" style="20" min="2" max="4"/>
    <col width="12.54296875" customWidth="1" style="977" min="5" max="5"/>
    <col width="12.54296875" customWidth="1" style="20" min="6" max="6"/>
    <col width="14.54296875" customWidth="1" style="977" min="7" max="7"/>
    <col width="13.54296875" customWidth="1" style="978" min="8" max="8"/>
    <col width="12.54296875" customWidth="1" style="978" min="9" max="9"/>
    <col width="10.1796875" customWidth="1" style="978" min="10" max="10"/>
    <col width="5.54296875" customWidth="1" style="978" min="11" max="13"/>
    <col width="51" customWidth="1" style="20" min="14" max="14"/>
    <col width="9.453125" customWidth="1" style="20" min="15" max="256"/>
    <col width="24.453125" customWidth="1" style="20" min="257" max="257"/>
    <col width="12.54296875" customWidth="1" style="20" min="258" max="262"/>
    <col width="14.54296875" customWidth="1" style="20" min="263" max="263"/>
    <col width="13.54296875" customWidth="1" style="20" min="264" max="264"/>
    <col width="12.54296875" customWidth="1" style="20" min="265" max="265"/>
    <col width="10.1796875" customWidth="1" style="20" min="266" max="266"/>
    <col width="5.54296875" customWidth="1" style="20" min="267" max="269"/>
    <col width="51" customWidth="1" style="20" min="270" max="270"/>
    <col width="9.453125" customWidth="1" style="20" min="271" max="512"/>
    <col width="24.453125" customWidth="1" style="20" min="513" max="513"/>
    <col width="12.54296875" customWidth="1" style="20" min="514" max="518"/>
    <col width="14.54296875" customWidth="1" style="20" min="519" max="519"/>
    <col width="13.54296875" customWidth="1" style="20" min="520" max="520"/>
    <col width="12.54296875" customWidth="1" style="20" min="521" max="521"/>
    <col width="10.1796875" customWidth="1" style="20" min="522" max="522"/>
    <col width="5.54296875" customWidth="1" style="20" min="523" max="525"/>
    <col width="51" customWidth="1" style="20" min="526" max="526"/>
    <col width="9.453125" customWidth="1" style="20" min="527" max="768"/>
    <col width="24.453125" customWidth="1" style="20" min="769" max="769"/>
    <col width="12.54296875" customWidth="1" style="20" min="770" max="774"/>
    <col width="14.54296875" customWidth="1" style="20" min="775" max="775"/>
    <col width="13.54296875" customWidth="1" style="20" min="776" max="776"/>
    <col width="12.54296875" customWidth="1" style="20" min="777" max="777"/>
    <col width="10.1796875" customWidth="1" style="20" min="778" max="778"/>
    <col width="5.54296875" customWidth="1" style="20" min="779" max="781"/>
    <col width="51" customWidth="1" style="20" min="782" max="782"/>
    <col width="9.453125" customWidth="1" style="20" min="783" max="1024"/>
    <col width="24.453125" customWidth="1" style="20" min="1025" max="1025"/>
    <col width="12.54296875" customWidth="1" style="20" min="1026" max="1030"/>
    <col width="14.54296875" customWidth="1" style="20" min="1031" max="1031"/>
    <col width="13.54296875" customWidth="1" style="20" min="1032" max="1032"/>
    <col width="12.54296875" customWidth="1" style="20" min="1033" max="1033"/>
    <col width="10.1796875" customWidth="1" style="20" min="1034" max="1034"/>
    <col width="5.54296875" customWidth="1" style="20" min="1035" max="1037"/>
    <col width="51" customWidth="1" style="20" min="1038" max="1038"/>
    <col width="9.453125" customWidth="1" style="20" min="1039" max="1280"/>
    <col width="24.453125" customWidth="1" style="20" min="1281" max="1281"/>
    <col width="12.54296875" customWidth="1" style="20" min="1282" max="1286"/>
    <col width="14.54296875" customWidth="1" style="20" min="1287" max="1287"/>
    <col width="13.54296875" customWidth="1" style="20" min="1288" max="1288"/>
    <col width="12.54296875" customWidth="1" style="20" min="1289" max="1289"/>
    <col width="10.1796875" customWidth="1" style="20" min="1290" max="1290"/>
    <col width="5.54296875" customWidth="1" style="20" min="1291" max="1293"/>
    <col width="51" customWidth="1" style="20" min="1294" max="1294"/>
    <col width="9.453125" customWidth="1" style="20" min="1295" max="1536"/>
    <col width="24.453125" customWidth="1" style="20" min="1537" max="1537"/>
    <col width="12.54296875" customWidth="1" style="20" min="1538" max="1542"/>
    <col width="14.54296875" customWidth="1" style="20" min="1543" max="1543"/>
    <col width="13.54296875" customWidth="1" style="20" min="1544" max="1544"/>
    <col width="12.54296875" customWidth="1" style="20" min="1545" max="1545"/>
    <col width="10.1796875" customWidth="1" style="20" min="1546" max="1546"/>
    <col width="5.54296875" customWidth="1" style="20" min="1547" max="1549"/>
    <col width="51" customWidth="1" style="20" min="1550" max="1550"/>
    <col width="9.453125" customWidth="1" style="20" min="1551" max="1792"/>
    <col width="24.453125" customWidth="1" style="20" min="1793" max="1793"/>
    <col width="12.54296875" customWidth="1" style="20" min="1794" max="1798"/>
    <col width="14.54296875" customWidth="1" style="20" min="1799" max="1799"/>
    <col width="13.54296875" customWidth="1" style="20" min="1800" max="1800"/>
    <col width="12.54296875" customWidth="1" style="20" min="1801" max="1801"/>
    <col width="10.1796875" customWidth="1" style="20" min="1802" max="1802"/>
    <col width="5.54296875" customWidth="1" style="20" min="1803" max="1805"/>
    <col width="51" customWidth="1" style="20" min="1806" max="1806"/>
    <col width="9.453125" customWidth="1" style="20" min="1807" max="2048"/>
    <col width="24.453125" customWidth="1" style="20" min="2049" max="2049"/>
    <col width="12.54296875" customWidth="1" style="20" min="2050" max="2054"/>
    <col width="14.54296875" customWidth="1" style="20" min="2055" max="2055"/>
    <col width="13.54296875" customWidth="1" style="20" min="2056" max="2056"/>
    <col width="12.54296875" customWidth="1" style="20" min="2057" max="2057"/>
    <col width="10.1796875" customWidth="1" style="20" min="2058" max="2058"/>
    <col width="5.54296875" customWidth="1" style="20" min="2059" max="2061"/>
    <col width="51" customWidth="1" style="20" min="2062" max="2062"/>
    <col width="9.453125" customWidth="1" style="20" min="2063" max="2304"/>
    <col width="24.453125" customWidth="1" style="20" min="2305" max="2305"/>
    <col width="12.54296875" customWidth="1" style="20" min="2306" max="2310"/>
    <col width="14.54296875" customWidth="1" style="20" min="2311" max="2311"/>
    <col width="13.54296875" customWidth="1" style="20" min="2312" max="2312"/>
    <col width="12.54296875" customWidth="1" style="20" min="2313" max="2313"/>
    <col width="10.1796875" customWidth="1" style="20" min="2314" max="2314"/>
    <col width="5.54296875" customWidth="1" style="20" min="2315" max="2317"/>
    <col width="51" customWidth="1" style="20" min="2318" max="2318"/>
    <col width="9.453125" customWidth="1" style="20" min="2319" max="2560"/>
    <col width="24.453125" customWidth="1" style="20" min="2561" max="2561"/>
    <col width="12.54296875" customWidth="1" style="20" min="2562" max="2566"/>
    <col width="14.54296875" customWidth="1" style="20" min="2567" max="2567"/>
    <col width="13.54296875" customWidth="1" style="20" min="2568" max="2568"/>
    <col width="12.54296875" customWidth="1" style="20" min="2569" max="2569"/>
    <col width="10.1796875" customWidth="1" style="20" min="2570" max="2570"/>
    <col width="5.54296875" customWidth="1" style="20" min="2571" max="2573"/>
    <col width="51" customWidth="1" style="20" min="2574" max="2574"/>
    <col width="9.453125" customWidth="1" style="20" min="2575" max="2816"/>
    <col width="24.453125" customWidth="1" style="20" min="2817" max="2817"/>
    <col width="12.54296875" customWidth="1" style="20" min="2818" max="2822"/>
    <col width="14.54296875" customWidth="1" style="20" min="2823" max="2823"/>
    <col width="13.54296875" customWidth="1" style="20" min="2824" max="2824"/>
    <col width="12.54296875" customWidth="1" style="20" min="2825" max="2825"/>
    <col width="10.1796875" customWidth="1" style="20" min="2826" max="2826"/>
    <col width="5.54296875" customWidth="1" style="20" min="2827" max="2829"/>
    <col width="51" customWidth="1" style="20" min="2830" max="2830"/>
    <col width="9.453125" customWidth="1" style="20" min="2831" max="3072"/>
    <col width="24.453125" customWidth="1" style="20" min="3073" max="3073"/>
    <col width="12.54296875" customWidth="1" style="20" min="3074" max="3078"/>
    <col width="14.54296875" customWidth="1" style="20" min="3079" max="3079"/>
    <col width="13.54296875" customWidth="1" style="20" min="3080" max="3080"/>
    <col width="12.54296875" customWidth="1" style="20" min="3081" max="3081"/>
    <col width="10.1796875" customWidth="1" style="20" min="3082" max="3082"/>
    <col width="5.54296875" customWidth="1" style="20" min="3083" max="3085"/>
    <col width="51" customWidth="1" style="20" min="3086" max="3086"/>
    <col width="9.453125" customWidth="1" style="20" min="3087" max="3328"/>
    <col width="24.453125" customWidth="1" style="20" min="3329" max="3329"/>
    <col width="12.54296875" customWidth="1" style="20" min="3330" max="3334"/>
    <col width="14.54296875" customWidth="1" style="20" min="3335" max="3335"/>
    <col width="13.54296875" customWidth="1" style="20" min="3336" max="3336"/>
    <col width="12.54296875" customWidth="1" style="20" min="3337" max="3337"/>
    <col width="10.1796875" customWidth="1" style="20" min="3338" max="3338"/>
    <col width="5.54296875" customWidth="1" style="20" min="3339" max="3341"/>
    <col width="51" customWidth="1" style="20" min="3342" max="3342"/>
    <col width="9.453125" customWidth="1" style="20" min="3343" max="3584"/>
    <col width="24.453125" customWidth="1" style="20" min="3585" max="3585"/>
    <col width="12.54296875" customWidth="1" style="20" min="3586" max="3590"/>
    <col width="14.54296875" customWidth="1" style="20" min="3591" max="3591"/>
    <col width="13.54296875" customWidth="1" style="20" min="3592" max="3592"/>
    <col width="12.54296875" customWidth="1" style="20" min="3593" max="3593"/>
    <col width="10.1796875" customWidth="1" style="20" min="3594" max="3594"/>
    <col width="5.54296875" customWidth="1" style="20" min="3595" max="3597"/>
    <col width="51" customWidth="1" style="20" min="3598" max="3598"/>
    <col width="9.453125" customWidth="1" style="20" min="3599" max="3840"/>
    <col width="24.453125" customWidth="1" style="20" min="3841" max="3841"/>
    <col width="12.54296875" customWidth="1" style="20" min="3842" max="3846"/>
    <col width="14.54296875" customWidth="1" style="20" min="3847" max="3847"/>
    <col width="13.54296875" customWidth="1" style="20" min="3848" max="3848"/>
    <col width="12.54296875" customWidth="1" style="20" min="3849" max="3849"/>
    <col width="10.1796875" customWidth="1" style="20" min="3850" max="3850"/>
    <col width="5.54296875" customWidth="1" style="20" min="3851" max="3853"/>
    <col width="51" customWidth="1" style="20" min="3854" max="3854"/>
    <col width="9.453125" customWidth="1" style="20" min="3855" max="4096"/>
    <col width="24.453125" customWidth="1" style="20" min="4097" max="4097"/>
    <col width="12.54296875" customWidth="1" style="20" min="4098" max="4102"/>
    <col width="14.54296875" customWidth="1" style="20" min="4103" max="4103"/>
    <col width="13.54296875" customWidth="1" style="20" min="4104" max="4104"/>
    <col width="12.54296875" customWidth="1" style="20" min="4105" max="4105"/>
    <col width="10.1796875" customWidth="1" style="20" min="4106" max="4106"/>
    <col width="5.54296875" customWidth="1" style="20" min="4107" max="4109"/>
    <col width="51" customWidth="1" style="20" min="4110" max="4110"/>
    <col width="9.453125" customWidth="1" style="20" min="4111" max="4352"/>
    <col width="24.453125" customWidth="1" style="20" min="4353" max="4353"/>
    <col width="12.54296875" customWidth="1" style="20" min="4354" max="4358"/>
    <col width="14.54296875" customWidth="1" style="20" min="4359" max="4359"/>
    <col width="13.54296875" customWidth="1" style="20" min="4360" max="4360"/>
    <col width="12.54296875" customWidth="1" style="20" min="4361" max="4361"/>
    <col width="10.1796875" customWidth="1" style="20" min="4362" max="4362"/>
    <col width="5.54296875" customWidth="1" style="20" min="4363" max="4365"/>
    <col width="51" customWidth="1" style="20" min="4366" max="4366"/>
    <col width="9.453125" customWidth="1" style="20" min="4367" max="4608"/>
    <col width="24.453125" customWidth="1" style="20" min="4609" max="4609"/>
    <col width="12.54296875" customWidth="1" style="20" min="4610" max="4614"/>
    <col width="14.54296875" customWidth="1" style="20" min="4615" max="4615"/>
    <col width="13.54296875" customWidth="1" style="20" min="4616" max="4616"/>
    <col width="12.54296875" customWidth="1" style="20" min="4617" max="4617"/>
    <col width="10.1796875" customWidth="1" style="20" min="4618" max="4618"/>
    <col width="5.54296875" customWidth="1" style="20" min="4619" max="4621"/>
    <col width="51" customWidth="1" style="20" min="4622" max="4622"/>
    <col width="9.453125" customWidth="1" style="20" min="4623" max="4864"/>
    <col width="24.453125" customWidth="1" style="20" min="4865" max="4865"/>
    <col width="12.54296875" customWidth="1" style="20" min="4866" max="4870"/>
    <col width="14.54296875" customWidth="1" style="20" min="4871" max="4871"/>
    <col width="13.54296875" customWidth="1" style="20" min="4872" max="4872"/>
    <col width="12.54296875" customWidth="1" style="20" min="4873" max="4873"/>
    <col width="10.1796875" customWidth="1" style="20" min="4874" max="4874"/>
    <col width="5.54296875" customWidth="1" style="20" min="4875" max="4877"/>
    <col width="51" customWidth="1" style="20" min="4878" max="4878"/>
    <col width="9.453125" customWidth="1" style="20" min="4879" max="5120"/>
    <col width="24.453125" customWidth="1" style="20" min="5121" max="5121"/>
    <col width="12.54296875" customWidth="1" style="20" min="5122" max="5126"/>
    <col width="14.54296875" customWidth="1" style="20" min="5127" max="5127"/>
    <col width="13.54296875" customWidth="1" style="20" min="5128" max="5128"/>
    <col width="12.54296875" customWidth="1" style="20" min="5129" max="5129"/>
    <col width="10.1796875" customWidth="1" style="20" min="5130" max="5130"/>
    <col width="5.54296875" customWidth="1" style="20" min="5131" max="5133"/>
    <col width="51" customWidth="1" style="20" min="5134" max="5134"/>
    <col width="9.453125" customWidth="1" style="20" min="5135" max="5376"/>
    <col width="24.453125" customWidth="1" style="20" min="5377" max="5377"/>
    <col width="12.54296875" customWidth="1" style="20" min="5378" max="5382"/>
    <col width="14.54296875" customWidth="1" style="20" min="5383" max="5383"/>
    <col width="13.54296875" customWidth="1" style="20" min="5384" max="5384"/>
    <col width="12.54296875" customWidth="1" style="20" min="5385" max="5385"/>
    <col width="10.1796875" customWidth="1" style="20" min="5386" max="5386"/>
    <col width="5.54296875" customWidth="1" style="20" min="5387" max="5389"/>
    <col width="51" customWidth="1" style="20" min="5390" max="5390"/>
    <col width="9.453125" customWidth="1" style="20" min="5391" max="5632"/>
    <col width="24.453125" customWidth="1" style="20" min="5633" max="5633"/>
    <col width="12.54296875" customWidth="1" style="20" min="5634" max="5638"/>
    <col width="14.54296875" customWidth="1" style="20" min="5639" max="5639"/>
    <col width="13.54296875" customWidth="1" style="20" min="5640" max="5640"/>
    <col width="12.54296875" customWidth="1" style="20" min="5641" max="5641"/>
    <col width="10.1796875" customWidth="1" style="20" min="5642" max="5642"/>
    <col width="5.54296875" customWidth="1" style="20" min="5643" max="5645"/>
    <col width="51" customWidth="1" style="20" min="5646" max="5646"/>
    <col width="9.453125" customWidth="1" style="20" min="5647" max="5888"/>
    <col width="24.453125" customWidth="1" style="20" min="5889" max="5889"/>
    <col width="12.54296875" customWidth="1" style="20" min="5890" max="5894"/>
    <col width="14.54296875" customWidth="1" style="20" min="5895" max="5895"/>
    <col width="13.54296875" customWidth="1" style="20" min="5896" max="5896"/>
    <col width="12.54296875" customWidth="1" style="20" min="5897" max="5897"/>
    <col width="10.1796875" customWidth="1" style="20" min="5898" max="5898"/>
    <col width="5.54296875" customWidth="1" style="20" min="5899" max="5901"/>
    <col width="51" customWidth="1" style="20" min="5902" max="5902"/>
    <col width="9.453125" customWidth="1" style="20" min="5903" max="6144"/>
    <col width="24.453125" customWidth="1" style="20" min="6145" max="6145"/>
    <col width="12.54296875" customWidth="1" style="20" min="6146" max="6150"/>
    <col width="14.54296875" customWidth="1" style="20" min="6151" max="6151"/>
    <col width="13.54296875" customWidth="1" style="20" min="6152" max="6152"/>
    <col width="12.54296875" customWidth="1" style="20" min="6153" max="6153"/>
    <col width="10.1796875" customWidth="1" style="20" min="6154" max="6154"/>
    <col width="5.54296875" customWidth="1" style="20" min="6155" max="6157"/>
    <col width="51" customWidth="1" style="20" min="6158" max="6158"/>
    <col width="9.453125" customWidth="1" style="20" min="6159" max="6400"/>
    <col width="24.453125" customWidth="1" style="20" min="6401" max="6401"/>
    <col width="12.54296875" customWidth="1" style="20" min="6402" max="6406"/>
    <col width="14.54296875" customWidth="1" style="20" min="6407" max="6407"/>
    <col width="13.54296875" customWidth="1" style="20" min="6408" max="6408"/>
    <col width="12.54296875" customWidth="1" style="20" min="6409" max="6409"/>
    <col width="10.1796875" customWidth="1" style="20" min="6410" max="6410"/>
    <col width="5.54296875" customWidth="1" style="20" min="6411" max="6413"/>
    <col width="51" customWidth="1" style="20" min="6414" max="6414"/>
    <col width="9.453125" customWidth="1" style="20" min="6415" max="6656"/>
    <col width="24.453125" customWidth="1" style="20" min="6657" max="6657"/>
    <col width="12.54296875" customWidth="1" style="20" min="6658" max="6662"/>
    <col width="14.54296875" customWidth="1" style="20" min="6663" max="6663"/>
    <col width="13.54296875" customWidth="1" style="20" min="6664" max="6664"/>
    <col width="12.54296875" customWidth="1" style="20" min="6665" max="6665"/>
    <col width="10.1796875" customWidth="1" style="20" min="6666" max="6666"/>
    <col width="5.54296875" customWidth="1" style="20" min="6667" max="6669"/>
    <col width="51" customWidth="1" style="20" min="6670" max="6670"/>
    <col width="9.453125" customWidth="1" style="20" min="6671" max="6912"/>
    <col width="24.453125" customWidth="1" style="20" min="6913" max="6913"/>
    <col width="12.54296875" customWidth="1" style="20" min="6914" max="6918"/>
    <col width="14.54296875" customWidth="1" style="20" min="6919" max="6919"/>
    <col width="13.54296875" customWidth="1" style="20" min="6920" max="6920"/>
    <col width="12.54296875" customWidth="1" style="20" min="6921" max="6921"/>
    <col width="10.1796875" customWidth="1" style="20" min="6922" max="6922"/>
    <col width="5.54296875" customWidth="1" style="20" min="6923" max="6925"/>
    <col width="51" customWidth="1" style="20" min="6926" max="6926"/>
    <col width="9.453125" customWidth="1" style="20" min="6927" max="7168"/>
    <col width="24.453125" customWidth="1" style="20" min="7169" max="7169"/>
    <col width="12.54296875" customWidth="1" style="20" min="7170" max="7174"/>
    <col width="14.54296875" customWidth="1" style="20" min="7175" max="7175"/>
    <col width="13.54296875" customWidth="1" style="20" min="7176" max="7176"/>
    <col width="12.54296875" customWidth="1" style="20" min="7177" max="7177"/>
    <col width="10.1796875" customWidth="1" style="20" min="7178" max="7178"/>
    <col width="5.54296875" customWidth="1" style="20" min="7179" max="7181"/>
    <col width="51" customWidth="1" style="20" min="7182" max="7182"/>
    <col width="9.453125" customWidth="1" style="20" min="7183" max="7424"/>
    <col width="24.453125" customWidth="1" style="20" min="7425" max="7425"/>
    <col width="12.54296875" customWidth="1" style="20" min="7426" max="7430"/>
    <col width="14.54296875" customWidth="1" style="20" min="7431" max="7431"/>
    <col width="13.54296875" customWidth="1" style="20" min="7432" max="7432"/>
    <col width="12.54296875" customWidth="1" style="20" min="7433" max="7433"/>
    <col width="10.1796875" customWidth="1" style="20" min="7434" max="7434"/>
    <col width="5.54296875" customWidth="1" style="20" min="7435" max="7437"/>
    <col width="51" customWidth="1" style="20" min="7438" max="7438"/>
    <col width="9.453125" customWidth="1" style="20" min="7439" max="7680"/>
    <col width="24.453125" customWidth="1" style="20" min="7681" max="7681"/>
    <col width="12.54296875" customWidth="1" style="20" min="7682" max="7686"/>
    <col width="14.54296875" customWidth="1" style="20" min="7687" max="7687"/>
    <col width="13.54296875" customWidth="1" style="20" min="7688" max="7688"/>
    <col width="12.54296875" customWidth="1" style="20" min="7689" max="7689"/>
    <col width="10.1796875" customWidth="1" style="20" min="7690" max="7690"/>
    <col width="5.54296875" customWidth="1" style="20" min="7691" max="7693"/>
    <col width="51" customWidth="1" style="20" min="7694" max="7694"/>
    <col width="9.453125" customWidth="1" style="20" min="7695" max="7936"/>
    <col width="24.453125" customWidth="1" style="20" min="7937" max="7937"/>
    <col width="12.54296875" customWidth="1" style="20" min="7938" max="7942"/>
    <col width="14.54296875" customWidth="1" style="20" min="7943" max="7943"/>
    <col width="13.54296875" customWidth="1" style="20" min="7944" max="7944"/>
    <col width="12.54296875" customWidth="1" style="20" min="7945" max="7945"/>
    <col width="10.1796875" customWidth="1" style="20" min="7946" max="7946"/>
    <col width="5.54296875" customWidth="1" style="20" min="7947" max="7949"/>
    <col width="51" customWidth="1" style="20" min="7950" max="7950"/>
    <col width="9.453125" customWidth="1" style="20" min="7951" max="8192"/>
    <col width="24.453125" customWidth="1" style="20" min="8193" max="8193"/>
    <col width="12.54296875" customWidth="1" style="20" min="8194" max="8198"/>
    <col width="14.54296875" customWidth="1" style="20" min="8199" max="8199"/>
    <col width="13.54296875" customWidth="1" style="20" min="8200" max="8200"/>
    <col width="12.54296875" customWidth="1" style="20" min="8201" max="8201"/>
    <col width="10.1796875" customWidth="1" style="20" min="8202" max="8202"/>
    <col width="5.54296875" customWidth="1" style="20" min="8203" max="8205"/>
    <col width="51" customWidth="1" style="20" min="8206" max="8206"/>
    <col width="9.453125" customWidth="1" style="20" min="8207" max="8448"/>
    <col width="24.453125" customWidth="1" style="20" min="8449" max="8449"/>
    <col width="12.54296875" customWidth="1" style="20" min="8450" max="8454"/>
    <col width="14.54296875" customWidth="1" style="20" min="8455" max="8455"/>
    <col width="13.54296875" customWidth="1" style="20" min="8456" max="8456"/>
    <col width="12.54296875" customWidth="1" style="20" min="8457" max="8457"/>
    <col width="10.1796875" customWidth="1" style="20" min="8458" max="8458"/>
    <col width="5.54296875" customWidth="1" style="20" min="8459" max="8461"/>
    <col width="51" customWidth="1" style="20" min="8462" max="8462"/>
    <col width="9.453125" customWidth="1" style="20" min="8463" max="8704"/>
    <col width="24.453125" customWidth="1" style="20" min="8705" max="8705"/>
    <col width="12.54296875" customWidth="1" style="20" min="8706" max="8710"/>
    <col width="14.54296875" customWidth="1" style="20" min="8711" max="8711"/>
    <col width="13.54296875" customWidth="1" style="20" min="8712" max="8712"/>
    <col width="12.54296875" customWidth="1" style="20" min="8713" max="8713"/>
    <col width="10.1796875" customWidth="1" style="20" min="8714" max="8714"/>
    <col width="5.54296875" customWidth="1" style="20" min="8715" max="8717"/>
    <col width="51" customWidth="1" style="20" min="8718" max="8718"/>
    <col width="9.453125" customWidth="1" style="20" min="8719" max="8960"/>
    <col width="24.453125" customWidth="1" style="20" min="8961" max="8961"/>
    <col width="12.54296875" customWidth="1" style="20" min="8962" max="8966"/>
    <col width="14.54296875" customWidth="1" style="20" min="8967" max="8967"/>
    <col width="13.54296875" customWidth="1" style="20" min="8968" max="8968"/>
    <col width="12.54296875" customWidth="1" style="20" min="8969" max="8969"/>
    <col width="10.1796875" customWidth="1" style="20" min="8970" max="8970"/>
    <col width="5.54296875" customWidth="1" style="20" min="8971" max="8973"/>
    <col width="51" customWidth="1" style="20" min="8974" max="8974"/>
    <col width="9.453125" customWidth="1" style="20" min="8975" max="9216"/>
    <col width="24.453125" customWidth="1" style="20" min="9217" max="9217"/>
    <col width="12.54296875" customWidth="1" style="20" min="9218" max="9222"/>
    <col width="14.54296875" customWidth="1" style="20" min="9223" max="9223"/>
    <col width="13.54296875" customWidth="1" style="20" min="9224" max="9224"/>
    <col width="12.54296875" customWidth="1" style="20" min="9225" max="9225"/>
    <col width="10.1796875" customWidth="1" style="20" min="9226" max="9226"/>
    <col width="5.54296875" customWidth="1" style="20" min="9227" max="9229"/>
    <col width="51" customWidth="1" style="20" min="9230" max="9230"/>
    <col width="9.453125" customWidth="1" style="20" min="9231" max="9472"/>
    <col width="24.453125" customWidth="1" style="20" min="9473" max="9473"/>
    <col width="12.54296875" customWidth="1" style="20" min="9474" max="9478"/>
    <col width="14.54296875" customWidth="1" style="20" min="9479" max="9479"/>
    <col width="13.54296875" customWidth="1" style="20" min="9480" max="9480"/>
    <col width="12.54296875" customWidth="1" style="20" min="9481" max="9481"/>
    <col width="10.1796875" customWidth="1" style="20" min="9482" max="9482"/>
    <col width="5.54296875" customWidth="1" style="20" min="9483" max="9485"/>
    <col width="51" customWidth="1" style="20" min="9486" max="9486"/>
    <col width="9.453125" customWidth="1" style="20" min="9487" max="9728"/>
    <col width="24.453125" customWidth="1" style="20" min="9729" max="9729"/>
    <col width="12.54296875" customWidth="1" style="20" min="9730" max="9734"/>
    <col width="14.54296875" customWidth="1" style="20" min="9735" max="9735"/>
    <col width="13.54296875" customWidth="1" style="20" min="9736" max="9736"/>
    <col width="12.54296875" customWidth="1" style="20" min="9737" max="9737"/>
    <col width="10.1796875" customWidth="1" style="20" min="9738" max="9738"/>
    <col width="5.54296875" customWidth="1" style="20" min="9739" max="9741"/>
    <col width="51" customWidth="1" style="20" min="9742" max="9742"/>
    <col width="9.453125" customWidth="1" style="20" min="9743" max="9984"/>
    <col width="24.453125" customWidth="1" style="20" min="9985" max="9985"/>
    <col width="12.54296875" customWidth="1" style="20" min="9986" max="9990"/>
    <col width="14.54296875" customWidth="1" style="20" min="9991" max="9991"/>
    <col width="13.54296875" customWidth="1" style="20" min="9992" max="9992"/>
    <col width="12.54296875" customWidth="1" style="20" min="9993" max="9993"/>
    <col width="10.1796875" customWidth="1" style="20" min="9994" max="9994"/>
    <col width="5.54296875" customWidth="1" style="20" min="9995" max="9997"/>
    <col width="51" customWidth="1" style="20" min="9998" max="9998"/>
    <col width="9.453125" customWidth="1" style="20" min="9999" max="10240"/>
    <col width="24.453125" customWidth="1" style="20" min="10241" max="10241"/>
    <col width="12.54296875" customWidth="1" style="20" min="10242" max="10246"/>
    <col width="14.54296875" customWidth="1" style="20" min="10247" max="10247"/>
    <col width="13.54296875" customWidth="1" style="20" min="10248" max="10248"/>
    <col width="12.54296875" customWidth="1" style="20" min="10249" max="10249"/>
    <col width="10.1796875" customWidth="1" style="20" min="10250" max="10250"/>
    <col width="5.54296875" customWidth="1" style="20" min="10251" max="10253"/>
    <col width="51" customWidth="1" style="20" min="10254" max="10254"/>
    <col width="9.453125" customWidth="1" style="20" min="10255" max="10496"/>
    <col width="24.453125" customWidth="1" style="20" min="10497" max="10497"/>
    <col width="12.54296875" customWidth="1" style="20" min="10498" max="10502"/>
    <col width="14.54296875" customWidth="1" style="20" min="10503" max="10503"/>
    <col width="13.54296875" customWidth="1" style="20" min="10504" max="10504"/>
    <col width="12.54296875" customWidth="1" style="20" min="10505" max="10505"/>
    <col width="10.1796875" customWidth="1" style="20" min="10506" max="10506"/>
    <col width="5.54296875" customWidth="1" style="20" min="10507" max="10509"/>
    <col width="51" customWidth="1" style="20" min="10510" max="10510"/>
    <col width="9.453125" customWidth="1" style="20" min="10511" max="10752"/>
    <col width="24.453125" customWidth="1" style="20" min="10753" max="10753"/>
    <col width="12.54296875" customWidth="1" style="20" min="10754" max="10758"/>
    <col width="14.54296875" customWidth="1" style="20" min="10759" max="10759"/>
    <col width="13.54296875" customWidth="1" style="20" min="10760" max="10760"/>
    <col width="12.54296875" customWidth="1" style="20" min="10761" max="10761"/>
    <col width="10.1796875" customWidth="1" style="20" min="10762" max="10762"/>
    <col width="5.54296875" customWidth="1" style="20" min="10763" max="10765"/>
    <col width="51" customWidth="1" style="20" min="10766" max="10766"/>
    <col width="9.453125" customWidth="1" style="20" min="10767" max="11008"/>
    <col width="24.453125" customWidth="1" style="20" min="11009" max="11009"/>
    <col width="12.54296875" customWidth="1" style="20" min="11010" max="11014"/>
    <col width="14.54296875" customWidth="1" style="20" min="11015" max="11015"/>
    <col width="13.54296875" customWidth="1" style="20" min="11016" max="11016"/>
    <col width="12.54296875" customWidth="1" style="20" min="11017" max="11017"/>
    <col width="10.1796875" customWidth="1" style="20" min="11018" max="11018"/>
    <col width="5.54296875" customWidth="1" style="20" min="11019" max="11021"/>
    <col width="51" customWidth="1" style="20" min="11022" max="11022"/>
    <col width="9.453125" customWidth="1" style="20" min="11023" max="11264"/>
    <col width="24.453125" customWidth="1" style="20" min="11265" max="11265"/>
    <col width="12.54296875" customWidth="1" style="20" min="11266" max="11270"/>
    <col width="14.54296875" customWidth="1" style="20" min="11271" max="11271"/>
    <col width="13.54296875" customWidth="1" style="20" min="11272" max="11272"/>
    <col width="12.54296875" customWidth="1" style="20" min="11273" max="11273"/>
    <col width="10.1796875" customWidth="1" style="20" min="11274" max="11274"/>
    <col width="5.54296875" customWidth="1" style="20" min="11275" max="11277"/>
    <col width="51" customWidth="1" style="20" min="11278" max="11278"/>
    <col width="9.453125" customWidth="1" style="20" min="11279" max="11520"/>
    <col width="24.453125" customWidth="1" style="20" min="11521" max="11521"/>
    <col width="12.54296875" customWidth="1" style="20" min="11522" max="11526"/>
    <col width="14.54296875" customWidth="1" style="20" min="11527" max="11527"/>
    <col width="13.54296875" customWidth="1" style="20" min="11528" max="11528"/>
    <col width="12.54296875" customWidth="1" style="20" min="11529" max="11529"/>
    <col width="10.1796875" customWidth="1" style="20" min="11530" max="11530"/>
    <col width="5.54296875" customWidth="1" style="20" min="11531" max="11533"/>
    <col width="51" customWidth="1" style="20" min="11534" max="11534"/>
    <col width="9.453125" customWidth="1" style="20" min="11535" max="11776"/>
    <col width="24.453125" customWidth="1" style="20" min="11777" max="11777"/>
    <col width="12.54296875" customWidth="1" style="20" min="11778" max="11782"/>
    <col width="14.54296875" customWidth="1" style="20" min="11783" max="11783"/>
    <col width="13.54296875" customWidth="1" style="20" min="11784" max="11784"/>
    <col width="12.54296875" customWidth="1" style="20" min="11785" max="11785"/>
    <col width="10.1796875" customWidth="1" style="20" min="11786" max="11786"/>
    <col width="5.54296875" customWidth="1" style="20" min="11787" max="11789"/>
    <col width="51" customWidth="1" style="20" min="11790" max="11790"/>
    <col width="9.453125" customWidth="1" style="20" min="11791" max="12032"/>
    <col width="24.453125" customWidth="1" style="20" min="12033" max="12033"/>
    <col width="12.54296875" customWidth="1" style="20" min="12034" max="12038"/>
    <col width="14.54296875" customWidth="1" style="20" min="12039" max="12039"/>
    <col width="13.54296875" customWidth="1" style="20" min="12040" max="12040"/>
    <col width="12.54296875" customWidth="1" style="20" min="12041" max="12041"/>
    <col width="10.1796875" customWidth="1" style="20" min="12042" max="12042"/>
    <col width="5.54296875" customWidth="1" style="20" min="12043" max="12045"/>
    <col width="51" customWidth="1" style="20" min="12046" max="12046"/>
    <col width="9.453125" customWidth="1" style="20" min="12047" max="12288"/>
    <col width="24.453125" customWidth="1" style="20" min="12289" max="12289"/>
    <col width="12.54296875" customWidth="1" style="20" min="12290" max="12294"/>
    <col width="14.54296875" customWidth="1" style="20" min="12295" max="12295"/>
    <col width="13.54296875" customWidth="1" style="20" min="12296" max="12296"/>
    <col width="12.54296875" customWidth="1" style="20" min="12297" max="12297"/>
    <col width="10.1796875" customWidth="1" style="20" min="12298" max="12298"/>
    <col width="5.54296875" customWidth="1" style="20" min="12299" max="12301"/>
    <col width="51" customWidth="1" style="20" min="12302" max="12302"/>
    <col width="9.453125" customWidth="1" style="20" min="12303" max="12544"/>
    <col width="24.453125" customWidth="1" style="20" min="12545" max="12545"/>
    <col width="12.54296875" customWidth="1" style="20" min="12546" max="12550"/>
    <col width="14.54296875" customWidth="1" style="20" min="12551" max="12551"/>
    <col width="13.54296875" customWidth="1" style="20" min="12552" max="12552"/>
    <col width="12.54296875" customWidth="1" style="20" min="12553" max="12553"/>
    <col width="10.1796875" customWidth="1" style="20" min="12554" max="12554"/>
    <col width="5.54296875" customWidth="1" style="20" min="12555" max="12557"/>
    <col width="51" customWidth="1" style="20" min="12558" max="12558"/>
    <col width="9.453125" customWidth="1" style="20" min="12559" max="12800"/>
    <col width="24.453125" customWidth="1" style="20" min="12801" max="12801"/>
    <col width="12.54296875" customWidth="1" style="20" min="12802" max="12806"/>
    <col width="14.54296875" customWidth="1" style="20" min="12807" max="12807"/>
    <col width="13.54296875" customWidth="1" style="20" min="12808" max="12808"/>
    <col width="12.54296875" customWidth="1" style="20" min="12809" max="12809"/>
    <col width="10.1796875" customWidth="1" style="20" min="12810" max="12810"/>
    <col width="5.54296875" customWidth="1" style="20" min="12811" max="12813"/>
    <col width="51" customWidth="1" style="20" min="12814" max="12814"/>
    <col width="9.453125" customWidth="1" style="20" min="12815" max="13056"/>
    <col width="24.453125" customWidth="1" style="20" min="13057" max="13057"/>
    <col width="12.54296875" customWidth="1" style="20" min="13058" max="13062"/>
    <col width="14.54296875" customWidth="1" style="20" min="13063" max="13063"/>
    <col width="13.54296875" customWidth="1" style="20" min="13064" max="13064"/>
    <col width="12.54296875" customWidth="1" style="20" min="13065" max="13065"/>
    <col width="10.1796875" customWidth="1" style="20" min="13066" max="13066"/>
    <col width="5.54296875" customWidth="1" style="20" min="13067" max="13069"/>
    <col width="51" customWidth="1" style="20" min="13070" max="13070"/>
    <col width="9.453125" customWidth="1" style="20" min="13071" max="13312"/>
    <col width="24.453125" customWidth="1" style="20" min="13313" max="13313"/>
    <col width="12.54296875" customWidth="1" style="20" min="13314" max="13318"/>
    <col width="14.54296875" customWidth="1" style="20" min="13319" max="13319"/>
    <col width="13.54296875" customWidth="1" style="20" min="13320" max="13320"/>
    <col width="12.54296875" customWidth="1" style="20" min="13321" max="13321"/>
    <col width="10.1796875" customWidth="1" style="20" min="13322" max="13322"/>
    <col width="5.54296875" customWidth="1" style="20" min="13323" max="13325"/>
    <col width="51" customWidth="1" style="20" min="13326" max="13326"/>
    <col width="9.453125" customWidth="1" style="20" min="13327" max="13568"/>
    <col width="24.453125" customWidth="1" style="20" min="13569" max="13569"/>
    <col width="12.54296875" customWidth="1" style="20" min="13570" max="13574"/>
    <col width="14.54296875" customWidth="1" style="20" min="13575" max="13575"/>
    <col width="13.54296875" customWidth="1" style="20" min="13576" max="13576"/>
    <col width="12.54296875" customWidth="1" style="20" min="13577" max="13577"/>
    <col width="10.1796875" customWidth="1" style="20" min="13578" max="13578"/>
    <col width="5.54296875" customWidth="1" style="20" min="13579" max="13581"/>
    <col width="51" customWidth="1" style="20" min="13582" max="13582"/>
    <col width="9.453125" customWidth="1" style="20" min="13583" max="13824"/>
    <col width="24.453125" customWidth="1" style="20" min="13825" max="13825"/>
    <col width="12.54296875" customWidth="1" style="20" min="13826" max="13830"/>
    <col width="14.54296875" customWidth="1" style="20" min="13831" max="13831"/>
    <col width="13.54296875" customWidth="1" style="20" min="13832" max="13832"/>
    <col width="12.54296875" customWidth="1" style="20" min="13833" max="13833"/>
    <col width="10.1796875" customWidth="1" style="20" min="13834" max="13834"/>
    <col width="5.54296875" customWidth="1" style="20" min="13835" max="13837"/>
    <col width="51" customWidth="1" style="20" min="13838" max="13838"/>
    <col width="9.453125" customWidth="1" style="20" min="13839" max="14080"/>
    <col width="24.453125" customWidth="1" style="20" min="14081" max="14081"/>
    <col width="12.54296875" customWidth="1" style="20" min="14082" max="14086"/>
    <col width="14.54296875" customWidth="1" style="20" min="14087" max="14087"/>
    <col width="13.54296875" customWidth="1" style="20" min="14088" max="14088"/>
    <col width="12.54296875" customWidth="1" style="20" min="14089" max="14089"/>
    <col width="10.1796875" customWidth="1" style="20" min="14090" max="14090"/>
    <col width="5.54296875" customWidth="1" style="20" min="14091" max="14093"/>
    <col width="51" customWidth="1" style="20" min="14094" max="14094"/>
    <col width="9.453125" customWidth="1" style="20" min="14095" max="14336"/>
    <col width="24.453125" customWidth="1" style="20" min="14337" max="14337"/>
    <col width="12.54296875" customWidth="1" style="20" min="14338" max="14342"/>
    <col width="14.54296875" customWidth="1" style="20" min="14343" max="14343"/>
    <col width="13.54296875" customWidth="1" style="20" min="14344" max="14344"/>
    <col width="12.54296875" customWidth="1" style="20" min="14345" max="14345"/>
    <col width="10.1796875" customWidth="1" style="20" min="14346" max="14346"/>
    <col width="5.54296875" customWidth="1" style="20" min="14347" max="14349"/>
    <col width="51" customWidth="1" style="20" min="14350" max="14350"/>
    <col width="9.453125" customWidth="1" style="20" min="14351" max="14592"/>
    <col width="24.453125" customWidth="1" style="20" min="14593" max="14593"/>
    <col width="12.54296875" customWidth="1" style="20" min="14594" max="14598"/>
    <col width="14.54296875" customWidth="1" style="20" min="14599" max="14599"/>
    <col width="13.54296875" customWidth="1" style="20" min="14600" max="14600"/>
    <col width="12.54296875" customWidth="1" style="20" min="14601" max="14601"/>
    <col width="10.1796875" customWidth="1" style="20" min="14602" max="14602"/>
    <col width="5.54296875" customWidth="1" style="20" min="14603" max="14605"/>
    <col width="51" customWidth="1" style="20" min="14606" max="14606"/>
    <col width="9.453125" customWidth="1" style="20" min="14607" max="14848"/>
    <col width="24.453125" customWidth="1" style="20" min="14849" max="14849"/>
    <col width="12.54296875" customWidth="1" style="20" min="14850" max="14854"/>
    <col width="14.54296875" customWidth="1" style="20" min="14855" max="14855"/>
    <col width="13.54296875" customWidth="1" style="20" min="14856" max="14856"/>
    <col width="12.54296875" customWidth="1" style="20" min="14857" max="14857"/>
    <col width="10.1796875" customWidth="1" style="20" min="14858" max="14858"/>
    <col width="5.54296875" customWidth="1" style="20" min="14859" max="14861"/>
    <col width="51" customWidth="1" style="20" min="14862" max="14862"/>
    <col width="9.453125" customWidth="1" style="20" min="14863" max="15104"/>
    <col width="24.453125" customWidth="1" style="20" min="15105" max="15105"/>
    <col width="12.54296875" customWidth="1" style="20" min="15106" max="15110"/>
    <col width="14.54296875" customWidth="1" style="20" min="15111" max="15111"/>
    <col width="13.54296875" customWidth="1" style="20" min="15112" max="15112"/>
    <col width="12.54296875" customWidth="1" style="20" min="15113" max="15113"/>
    <col width="10.1796875" customWidth="1" style="20" min="15114" max="15114"/>
    <col width="5.54296875" customWidth="1" style="20" min="15115" max="15117"/>
    <col width="51" customWidth="1" style="20" min="15118" max="15118"/>
    <col width="9.453125" customWidth="1" style="20" min="15119" max="15360"/>
    <col width="24.453125" customWidth="1" style="20" min="15361" max="15361"/>
    <col width="12.54296875" customWidth="1" style="20" min="15362" max="15366"/>
    <col width="14.54296875" customWidth="1" style="20" min="15367" max="15367"/>
    <col width="13.54296875" customWidth="1" style="20" min="15368" max="15368"/>
    <col width="12.54296875" customWidth="1" style="20" min="15369" max="15369"/>
    <col width="10.1796875" customWidth="1" style="20" min="15370" max="15370"/>
    <col width="5.54296875" customWidth="1" style="20" min="15371" max="15373"/>
    <col width="51" customWidth="1" style="20" min="15374" max="15374"/>
    <col width="9.453125" customWidth="1" style="20" min="15375" max="15616"/>
    <col width="24.453125" customWidth="1" style="20" min="15617" max="15617"/>
    <col width="12.54296875" customWidth="1" style="20" min="15618" max="15622"/>
    <col width="14.54296875" customWidth="1" style="20" min="15623" max="15623"/>
    <col width="13.54296875" customWidth="1" style="20" min="15624" max="15624"/>
    <col width="12.54296875" customWidth="1" style="20" min="15625" max="15625"/>
    <col width="10.1796875" customWidth="1" style="20" min="15626" max="15626"/>
    <col width="5.54296875" customWidth="1" style="20" min="15627" max="15629"/>
    <col width="51" customWidth="1" style="20" min="15630" max="15630"/>
    <col width="9.453125" customWidth="1" style="20" min="15631" max="15872"/>
    <col width="24.453125" customWidth="1" style="20" min="15873" max="15873"/>
    <col width="12.54296875" customWidth="1" style="20" min="15874" max="15878"/>
    <col width="14.54296875" customWidth="1" style="20" min="15879" max="15879"/>
    <col width="13.54296875" customWidth="1" style="20" min="15880" max="15880"/>
    <col width="12.54296875" customWidth="1" style="20" min="15881" max="15881"/>
    <col width="10.1796875" customWidth="1" style="20" min="15882" max="15882"/>
    <col width="5.54296875" customWidth="1" style="20" min="15883" max="15885"/>
    <col width="51" customWidth="1" style="20" min="15886" max="15886"/>
    <col width="9.453125" customWidth="1" style="20" min="15887" max="16128"/>
    <col width="24.453125" customWidth="1" style="20" min="16129" max="16129"/>
    <col width="12.54296875" customWidth="1" style="20" min="16130" max="16134"/>
    <col width="14.54296875" customWidth="1" style="20" min="16135" max="16135"/>
    <col width="13.54296875" customWidth="1" style="20" min="16136" max="16136"/>
    <col width="12.54296875" customWidth="1" style="20" min="16137" max="16137"/>
    <col width="10.1796875" customWidth="1" style="20" min="16138" max="16138"/>
    <col width="5.54296875" customWidth="1" style="20" min="16139" max="16141"/>
    <col width="51" customWidth="1" style="20" min="16142" max="16142"/>
    <col width="9.453125" customWidth="1" style="20" min="16143" max="16384"/>
  </cols>
  <sheetData>
    <row r="1">
      <c r="B1" s="836" t="inlineStr">
        <is>
          <t>People</t>
        </is>
      </c>
      <c r="C1" s="489" t="n"/>
      <c r="D1" s="836" t="inlineStr">
        <is>
          <t>Men</t>
        </is>
      </c>
      <c r="E1" s="489" t="n"/>
      <c r="F1" s="836" t="inlineStr">
        <is>
          <t>Women</t>
        </is>
      </c>
      <c r="G1" s="489" t="n"/>
    </row>
    <row r="2" ht="28.5" customHeight="1" s="828" thickBot="1">
      <c r="B2" s="410" t="inlineStr">
        <is>
          <t>Level1</t>
        </is>
      </c>
      <c r="C2" s="504" t="inlineStr">
        <is>
          <t>Rate per thousand2</t>
        </is>
      </c>
      <c r="D2" s="410" t="inlineStr">
        <is>
          <t>Level1</t>
        </is>
      </c>
      <c r="E2" s="411" t="inlineStr">
        <is>
          <t>Rate per thousand2</t>
        </is>
      </c>
      <c r="F2" s="410" t="inlineStr">
        <is>
          <t>Level1</t>
        </is>
      </c>
      <c r="G2" s="411" t="inlineStr">
        <is>
          <t>Rate per thousand2</t>
        </is>
      </c>
    </row>
    <row r="3" ht="28.5" customHeight="1" s="828" thickBot="1">
      <c r="A3" s="412" t="inlineStr">
        <is>
          <t>Current</t>
        </is>
      </c>
      <c r="B3" s="979">
        <f t="array" ref="B3">INDEX(B$18:B$1048576,COUNTA(B$18:B$1048576))</f>
        <v/>
      </c>
      <c r="C3" s="980">
        <f t="array" ref="C3">INDEX(C$18:C$1048576,COUNTA(C$18:C$1048576))</f>
        <v/>
      </c>
      <c r="D3" s="981">
        <f t="array" ref="D3">INDEX(D$18:D$1048576,COUNTA(D$18:D$1048576))</f>
        <v/>
      </c>
      <c r="E3" s="982">
        <f t="array" ref="E3">INDEX(E$18:E$1048576,COUNTA(E$18:E$1048576))</f>
        <v/>
      </c>
      <c r="F3" s="982">
        <f t="array" ref="F3">INDEX(F$18:F$1048576,COUNTA(F$18:F$1048576))</f>
        <v/>
      </c>
      <c r="G3" s="982">
        <f t="array" ref="G3">INDEX(G$18:G$1048576,COUNTA(G$18:G$1048576))</f>
        <v/>
      </c>
    </row>
    <row r="4" ht="13.5" customHeight="1" s="828" thickBot="1">
      <c r="A4" s="412" t="inlineStr">
        <is>
          <t>Quarterly change</t>
        </is>
      </c>
      <c r="B4" s="979">
        <f t="array" ref="B4">INDEX(B$18:B$1048576,COUNTA(B$18:B$1048576))-INDEX(B$18:B$1048576,COUNTA(B$18:B$1048576)-3)</f>
        <v/>
      </c>
      <c r="C4" s="507">
        <f t="array" ref="C4">INDEX(C$18:C$1048576,COUNTA(C$18:C$1048576))-INDEX(C$18:C$1048576,COUNTA(C$18:C$1048576)-3)</f>
        <v/>
      </c>
      <c r="D4" s="981">
        <f t="array" ref="D4">INDEX(D$18:D$1048576,COUNTA(D$18:D$1048576))-INDEX(D$18:D$1048576,COUNTA(D$18:D$1048576)-3)</f>
        <v/>
      </c>
      <c r="E4" s="414">
        <f t="array" ref="E4">INDEX(E$18:E$1048576,COUNTA(E$18:E$1048576))-INDEX(E$18:E$1048576,COUNTA(E$18:E$1048576)-3)</f>
        <v/>
      </c>
      <c r="F4" s="982">
        <f t="array" ref="F4">INDEX(F$18:F$1048576,COUNTA(F$18:F$1048576))-INDEX(F$18:F$1048576,COUNTA(F$18:F$1048576)-3)</f>
        <v/>
      </c>
      <c r="G4" s="414">
        <f t="array" ref="G4">INDEX(G$18:G$1048576,COUNTA(G$18:G$1048576))-INDEX(G$18:G$1048576,COUNTA(G$18:G$1048576)-3)</f>
        <v/>
      </c>
      <c r="N4" s="978" t="n"/>
    </row>
    <row r="5" ht="13.5" customHeight="1" s="828" thickBot="1">
      <c r="A5" s="412" t="inlineStr">
        <is>
          <t>year on year change</t>
        </is>
      </c>
      <c r="B5" s="979">
        <f t="array" ref="B5">INDEX(B$18:B$1048576,COUNTA(B$18:B$1048576))-INDEX(B$18:B$1048576,COUNTA(B$18:B$1048576)-12)</f>
        <v/>
      </c>
      <c r="C5" s="507">
        <f t="array" ref="C5">INDEX(C$18:C$1048576,COUNTA(C$18:C$1048576))-INDEX(C$18:C$1048576,COUNTA(C$18:C$1048576)-12)</f>
        <v/>
      </c>
      <c r="D5" s="981">
        <f t="array" ref="D5">INDEX(D$18:D$1048576,COUNTA(D$18:D$1048576))-INDEX(D$18:D$1048576,COUNTA(D$18:D$1048576)-12)</f>
        <v/>
      </c>
      <c r="E5" s="414">
        <f t="array" ref="E5">INDEX(E$18:E$1048576,COUNTA(E$18:E$1048576))-INDEX(E$18:E$1048576,COUNTA(E$18:E$1048576)-12)</f>
        <v/>
      </c>
      <c r="F5" s="982">
        <f t="array" ref="F5">INDEX(F$18:F$1048576,COUNTA(F$18:F$1048576))-INDEX(F$18:F$1048576,COUNTA(F$18:F$1048576)-12)</f>
        <v/>
      </c>
      <c r="G5" s="414">
        <f t="array" ref="G5">INDEX(G$18:G$1048576,COUNTA(G$18:G$1048576))-INDEX(G$18:G$1048576,COUNTA(G$18:G$1048576)-12)</f>
        <v/>
      </c>
    </row>
    <row r="6">
      <c r="A6" s="412" t="inlineStr">
        <is>
          <t>Since pandemic</t>
        </is>
      </c>
      <c r="B6" s="982">
        <f t="array" ref="B6">INDEX(B$18:B$1048576,COUNTA(B$18:B$1048576))-B$351</f>
        <v/>
      </c>
      <c r="C6" s="505">
        <f t="array" ref="C6">INDEX(C$18:C$1048576,COUNTA(C$18:C$1048576))-C$351</f>
        <v/>
      </c>
      <c r="D6" s="982">
        <f t="array" ref="D6">INDEX(D$18:D$1048576,COUNTA(D$18:D$1048576))-D$351</f>
        <v/>
      </c>
      <c r="E6" s="414">
        <f t="array" ref="E6">INDEX(E$18:E$1048576,COUNTA(E$18:E$1048576))-E$351</f>
        <v/>
      </c>
      <c r="F6" s="982">
        <f t="array" ref="F6">INDEX(F$18:F$1048576,COUNTA(F$18:F$1048576))-F$351</f>
        <v/>
      </c>
      <c r="G6" s="414">
        <f t="array" ref="G6">INDEX(G$18:G$1048576,COUNTA(G$18:G$1048576))-G$351</f>
        <v/>
      </c>
    </row>
    <row r="7">
      <c r="A7" s="412" t="inlineStr">
        <is>
          <t>Since 2010 election</t>
        </is>
      </c>
      <c r="B7" s="982">
        <f t="array" ref="B7">INDEX(B$18:B$1048576,COUNTA(B$18:B$1048576))-B$233</f>
        <v/>
      </c>
      <c r="C7" s="414">
        <f t="array" ref="C7">INDEX(C$18:C$1048576,COUNTA(C$18:C$1048576))-C$233</f>
        <v/>
      </c>
      <c r="D7" s="982">
        <f t="array" ref="D7">INDEX(D$18:D$1048576,COUNTA(D$18:D$1048576))-D$233</f>
        <v/>
      </c>
      <c r="E7" s="414">
        <f t="array" ref="E7">INDEX(E$18:E$1048576,COUNTA(E$18:E$1048576))-E$233</f>
        <v/>
      </c>
      <c r="F7" s="982">
        <f t="array" ref="F7">INDEX(F$18:F$1048576,COUNTA(F$18:F$1048576))-F$233</f>
        <v/>
      </c>
      <c r="G7" s="414">
        <f t="array" ref="G7">INDEX(G$18:G$1048576,COUNTA(G$18:G$1048576))-G$233</f>
        <v/>
      </c>
    </row>
    <row r="9" ht="19.5" customFormat="1" customHeight="1" s="11">
      <c r="A9" s="183" t="inlineStr">
        <is>
          <t>Table 10:   Redundancies levels1 and rates2 for those aged 16 and over</t>
        </is>
      </c>
      <c r="F9" s="12" t="n"/>
      <c r="G9" s="12" t="n"/>
      <c r="H9" s="181" t="n"/>
    </row>
    <row r="10" ht="19.5" customFormat="1" customHeight="1" s="11">
      <c r="A10" s="853" t="inlineStr">
        <is>
          <t>Date of publication:</t>
        </is>
      </c>
      <c r="B10" s="954" t="n">
        <v>45643</v>
      </c>
      <c r="D10" s="853" t="n"/>
      <c r="E10" s="853" t="n"/>
      <c r="F10" s="853" t="n"/>
      <c r="G10" s="853" t="inlineStr">
        <is>
          <t>Date of next publication:</t>
        </is>
      </c>
      <c r="H10" s="853" t="n"/>
      <c r="I10" s="954" t="n">
        <v>45678</v>
      </c>
    </row>
    <row r="11" ht="19.5" customFormat="1" customHeight="1" s="176">
      <c r="A11" s="77" t="inlineStr">
        <is>
          <t xml:space="preserve">Inquiries: Email: </t>
        </is>
      </c>
      <c r="B11" s="178" t="inlineStr">
        <is>
          <t xml:space="preserve">labour.market@ons.gov.uk </t>
        </is>
      </c>
      <c r="C11" s="77" t="n"/>
      <c r="D11" s="16" t="n"/>
      <c r="E11" s="16" t="n"/>
      <c r="F11" s="17" t="inlineStr">
        <is>
          <t>Tel: 01633 455400</t>
        </is>
      </c>
      <c r="G11" s="983" t="n"/>
      <c r="H11" s="853" t="inlineStr">
        <is>
          <t>Source: Labour Force Survey</t>
        </is>
      </c>
      <c r="I11" s="16" t="n"/>
    </row>
    <row r="12" ht="30" customFormat="1" customHeight="1" s="11" thickBot="1">
      <c r="A12" s="838" t="inlineStr">
        <is>
          <t>United Kingdom (thousands)</t>
        </is>
      </c>
      <c r="B12" s="956" t="n"/>
      <c r="C12" s="956" t="n"/>
      <c r="D12" s="956" t="n"/>
      <c r="E12" s="956" t="n"/>
      <c r="F12" s="956" t="n"/>
      <c r="G12" s="956" t="n"/>
      <c r="H12" s="853" t="n"/>
      <c r="I12" s="853" t="n"/>
      <c r="J12" s="853" t="n"/>
      <c r="K12" s="853" t="n"/>
      <c r="L12" s="853" t="n"/>
    </row>
    <row r="13" ht="18" customHeight="1" s="828">
      <c r="A13" s="175" t="n"/>
      <c r="B13" s="839" t="inlineStr">
        <is>
          <t>People</t>
        </is>
      </c>
      <c r="C13" s="957" t="n"/>
      <c r="D13" s="839" t="inlineStr">
        <is>
          <t>Men</t>
        </is>
      </c>
      <c r="E13" s="957" t="n"/>
      <c r="F13" s="839" t="inlineStr">
        <is>
          <t>Women</t>
        </is>
      </c>
      <c r="G13" s="957" t="n"/>
      <c r="H13" s="184" t="n"/>
      <c r="I13" s="184" t="n"/>
      <c r="J13" s="184" t="n"/>
      <c r="K13" s="18" t="n"/>
      <c r="L13" s="18" t="n"/>
      <c r="M13" s="20" t="n"/>
      <c r="N13" s="978" t="n"/>
      <c r="O13" s="978" t="n"/>
      <c r="P13" s="978" t="n"/>
    </row>
    <row r="14" ht="10.5" customFormat="1" customHeight="1" s="136">
      <c r="A14" s="137" t="n"/>
      <c r="B14" s="137" t="n"/>
      <c r="C14" s="137" t="n"/>
      <c r="D14" s="137" t="n"/>
      <c r="E14" s="137" t="n"/>
      <c r="F14" s="137" t="n"/>
      <c r="G14" s="137" t="n"/>
      <c r="H14" s="137" t="n"/>
      <c r="I14" s="137" t="n"/>
      <c r="J14" s="137" t="n"/>
      <c r="K14" s="137" t="n"/>
      <c r="L14" s="137" t="n"/>
      <c r="N14" s="984" t="n"/>
      <c r="O14" s="984" t="n"/>
      <c r="P14" s="984" t="n"/>
    </row>
    <row r="15" ht="28.5" customFormat="1" customHeight="1" s="136">
      <c r="A15" s="137" t="n"/>
      <c r="B15" s="510" t="inlineStr">
        <is>
          <t>Level1</t>
        </is>
      </c>
      <c r="C15" s="511" t="inlineStr">
        <is>
          <t>Rate per thousand2</t>
        </is>
      </c>
      <c r="D15" s="510" t="inlineStr">
        <is>
          <t>Level1</t>
        </is>
      </c>
      <c r="E15" s="511" t="inlineStr">
        <is>
          <t>Rate per thousand2</t>
        </is>
      </c>
      <c r="F15" s="510" t="inlineStr">
        <is>
          <t>Level1</t>
        </is>
      </c>
      <c r="G15" s="511" t="inlineStr">
        <is>
          <t>Rate per thousand2</t>
        </is>
      </c>
      <c r="H15" s="137" t="n"/>
      <c r="I15" s="137" t="n"/>
      <c r="J15" s="137" t="n"/>
      <c r="K15" s="137" t="n"/>
      <c r="L15" s="137" t="n"/>
      <c r="N15" s="984" t="n"/>
      <c r="O15" s="984" t="n"/>
      <c r="P15" s="984" t="n"/>
    </row>
    <row r="16" ht="14.25" customFormat="1" customHeight="1" s="163">
      <c r="A16" s="985" t="inlineStr">
        <is>
          <t>Dataset identifier code</t>
        </is>
      </c>
      <c r="B16" s="164" t="inlineStr">
        <is>
          <t>BEAO</t>
        </is>
      </c>
      <c r="C16" s="164" t="inlineStr">
        <is>
          <t>BEIR</t>
        </is>
      </c>
      <c r="D16" s="164" t="inlineStr">
        <is>
          <t>BEIU</t>
        </is>
      </c>
      <c r="E16" s="164" t="inlineStr">
        <is>
          <t>BEIX</t>
        </is>
      </c>
      <c r="F16" s="164" t="inlineStr">
        <is>
          <t>BEJA</t>
        </is>
      </c>
      <c r="G16" s="164" t="inlineStr">
        <is>
          <t>BEJD</t>
        </is>
      </c>
      <c r="H16" s="986" t="n"/>
      <c r="I16" s="986" t="n"/>
      <c r="J16" s="986" t="n"/>
      <c r="K16" s="164" t="n"/>
      <c r="L16" s="164" t="n"/>
    </row>
    <row r="17" ht="12.5" customHeight="1" s="828">
      <c r="A17" s="987" t="n"/>
      <c r="B17" s="987" t="n"/>
      <c r="C17" s="987" t="n"/>
      <c r="D17" s="987" t="n"/>
      <c r="E17" s="987" t="n"/>
      <c r="F17" s="988" t="n"/>
      <c r="G17" s="988" t="n"/>
      <c r="H17" s="968" t="n"/>
      <c r="I17" s="968" t="n"/>
      <c r="J17" s="968" t="n"/>
      <c r="K17" s="18" t="n"/>
      <c r="L17" s="18" t="n"/>
      <c r="M17" s="20" t="n"/>
    </row>
    <row r="18" ht="16.4" customHeight="1" s="828">
      <c r="A18" s="722" t="inlineStr">
        <is>
          <t>Mar-May 1992</t>
        </is>
      </c>
      <c r="B18" s="989" t="inlineStr">
        <is>
          <t>..</t>
        </is>
      </c>
      <c r="C18" s="989" t="inlineStr">
        <is>
          <t>..</t>
        </is>
      </c>
      <c r="D18" s="989" t="inlineStr">
        <is>
          <t>..</t>
        </is>
      </c>
      <c r="E18" s="989" t="inlineStr">
        <is>
          <t>..</t>
        </is>
      </c>
      <c r="F18" s="989" t="inlineStr">
        <is>
          <t>..</t>
        </is>
      </c>
      <c r="G18" s="990" t="inlineStr">
        <is>
          <t>..</t>
        </is>
      </c>
      <c r="H18" s="968" t="n"/>
      <c r="I18" s="968" t="n"/>
      <c r="J18" s="968" t="n"/>
      <c r="K18" s="18" t="n"/>
      <c r="L18" s="18" t="n"/>
      <c r="M18" s="20" t="n"/>
    </row>
    <row r="19" ht="16.4" customHeight="1" s="828">
      <c r="A19" s="722" t="inlineStr">
        <is>
          <t>Apr-Jun 1992</t>
        </is>
      </c>
      <c r="B19" s="989" t="inlineStr">
        <is>
          <t>..</t>
        </is>
      </c>
      <c r="C19" s="989" t="inlineStr">
        <is>
          <t>..</t>
        </is>
      </c>
      <c r="D19" s="989" t="inlineStr">
        <is>
          <t>..</t>
        </is>
      </c>
      <c r="E19" s="989" t="inlineStr">
        <is>
          <t>..</t>
        </is>
      </c>
      <c r="F19" s="989" t="inlineStr">
        <is>
          <t>..</t>
        </is>
      </c>
      <c r="G19" s="990" t="inlineStr">
        <is>
          <t>..</t>
        </is>
      </c>
      <c r="H19" s="968" t="n"/>
      <c r="I19" s="968" t="n"/>
      <c r="J19" s="968" t="n"/>
      <c r="K19" s="18" t="n"/>
      <c r="L19" s="18" t="n"/>
      <c r="M19" s="20" t="n"/>
    </row>
    <row r="20" ht="16.4" customHeight="1" s="828">
      <c r="A20" s="722" t="inlineStr">
        <is>
          <t>May-Jul 1992</t>
        </is>
      </c>
      <c r="B20" s="989" t="inlineStr">
        <is>
          <t>..</t>
        </is>
      </c>
      <c r="C20" s="989" t="inlineStr">
        <is>
          <t>..</t>
        </is>
      </c>
      <c r="D20" s="989" t="inlineStr">
        <is>
          <t>..</t>
        </is>
      </c>
      <c r="E20" s="989" t="inlineStr">
        <is>
          <t>..</t>
        </is>
      </c>
      <c r="F20" s="989" t="inlineStr">
        <is>
          <t>..</t>
        </is>
      </c>
      <c r="G20" s="990" t="inlineStr">
        <is>
          <t>..</t>
        </is>
      </c>
      <c r="H20" s="968" t="n"/>
      <c r="I20" s="968" t="n"/>
      <c r="J20" s="968" t="n"/>
      <c r="K20" s="18" t="n"/>
      <c r="L20" s="18" t="n"/>
      <c r="M20" s="20" t="n"/>
    </row>
    <row r="21" ht="16.4" customHeight="1" s="828">
      <c r="A21" s="722" t="inlineStr">
        <is>
          <t>Jun-Aug 1992</t>
        </is>
      </c>
      <c r="B21" s="989" t="inlineStr">
        <is>
          <t>..</t>
        </is>
      </c>
      <c r="C21" s="989" t="inlineStr">
        <is>
          <t>..</t>
        </is>
      </c>
      <c r="D21" s="989" t="inlineStr">
        <is>
          <t>..</t>
        </is>
      </c>
      <c r="E21" s="989" t="inlineStr">
        <is>
          <t>..</t>
        </is>
      </c>
      <c r="F21" s="989" t="inlineStr">
        <is>
          <t>..</t>
        </is>
      </c>
      <c r="G21" s="990" t="inlineStr">
        <is>
          <t>..</t>
        </is>
      </c>
      <c r="H21" s="968" t="n"/>
      <c r="I21" s="968" t="n"/>
      <c r="J21" s="968" t="n"/>
      <c r="K21" s="18" t="n"/>
      <c r="L21" s="18" t="n"/>
      <c r="M21" s="20" t="n"/>
    </row>
    <row r="22" ht="16.4" customHeight="1" s="828">
      <c r="A22" s="722" t="inlineStr">
        <is>
          <t>Jul-Sep 1992</t>
        </is>
      </c>
      <c r="B22" s="989" t="inlineStr">
        <is>
          <t>..</t>
        </is>
      </c>
      <c r="C22" s="989" t="inlineStr">
        <is>
          <t>..</t>
        </is>
      </c>
      <c r="D22" s="989" t="inlineStr">
        <is>
          <t>..</t>
        </is>
      </c>
      <c r="E22" s="989" t="inlineStr">
        <is>
          <t>..</t>
        </is>
      </c>
      <c r="F22" s="989" t="inlineStr">
        <is>
          <t>..</t>
        </is>
      </c>
      <c r="G22" s="990" t="inlineStr">
        <is>
          <t>..</t>
        </is>
      </c>
      <c r="H22" s="968" t="n"/>
      <c r="I22" s="968" t="n"/>
      <c r="J22" s="968" t="n"/>
      <c r="K22" s="18" t="n"/>
      <c r="L22" s="18" t="n"/>
      <c r="M22" s="20" t="n"/>
    </row>
    <row r="23" ht="16.4" customHeight="1" s="828">
      <c r="A23" s="722" t="inlineStr">
        <is>
          <t>Aug-Oct 1992</t>
        </is>
      </c>
      <c r="B23" s="989" t="inlineStr">
        <is>
          <t>..</t>
        </is>
      </c>
      <c r="C23" s="989" t="inlineStr">
        <is>
          <t>..</t>
        </is>
      </c>
      <c r="D23" s="989" t="inlineStr">
        <is>
          <t>..</t>
        </is>
      </c>
      <c r="E23" s="989" t="inlineStr">
        <is>
          <t>..</t>
        </is>
      </c>
      <c r="F23" s="989" t="inlineStr">
        <is>
          <t>..</t>
        </is>
      </c>
      <c r="G23" s="990" t="inlineStr">
        <is>
          <t>..</t>
        </is>
      </c>
      <c r="H23" s="968" t="n"/>
      <c r="I23" s="968" t="n"/>
      <c r="J23" s="968" t="n"/>
      <c r="K23" s="18" t="n"/>
      <c r="L23" s="18" t="n"/>
      <c r="M23" s="20" t="n"/>
    </row>
    <row r="24" ht="16.4" customHeight="1" s="828">
      <c r="A24" s="722" t="inlineStr">
        <is>
          <t>Sep-Nov 1992</t>
        </is>
      </c>
      <c r="B24" s="989" t="inlineStr">
        <is>
          <t>..</t>
        </is>
      </c>
      <c r="C24" s="989" t="inlineStr">
        <is>
          <t>..</t>
        </is>
      </c>
      <c r="D24" s="989" t="inlineStr">
        <is>
          <t>..</t>
        </is>
      </c>
      <c r="E24" s="989" t="inlineStr">
        <is>
          <t>..</t>
        </is>
      </c>
      <c r="F24" s="989" t="inlineStr">
        <is>
          <t>..</t>
        </is>
      </c>
      <c r="G24" s="990" t="inlineStr">
        <is>
          <t>..</t>
        </is>
      </c>
      <c r="H24" s="968" t="n"/>
      <c r="I24" s="968" t="n"/>
      <c r="J24" s="968" t="n"/>
      <c r="K24" s="18" t="n"/>
      <c r="L24" s="18" t="n"/>
      <c r="M24" s="20" t="n"/>
    </row>
    <row r="25" ht="16.4" customHeight="1" s="828">
      <c r="A25" s="722" t="inlineStr">
        <is>
          <t>Oct-Dec 1992</t>
        </is>
      </c>
      <c r="B25" s="989" t="inlineStr">
        <is>
          <t>..</t>
        </is>
      </c>
      <c r="C25" s="989" t="inlineStr">
        <is>
          <t>..</t>
        </is>
      </c>
      <c r="D25" s="989" t="inlineStr">
        <is>
          <t>..</t>
        </is>
      </c>
      <c r="E25" s="989" t="inlineStr">
        <is>
          <t>..</t>
        </is>
      </c>
      <c r="F25" s="989" t="inlineStr">
        <is>
          <t>..</t>
        </is>
      </c>
      <c r="G25" s="990" t="inlineStr">
        <is>
          <t>..</t>
        </is>
      </c>
      <c r="H25" s="968" t="n"/>
      <c r="I25" s="968" t="n"/>
      <c r="J25" s="968" t="n"/>
      <c r="K25" s="18" t="n"/>
      <c r="L25" s="18" t="n"/>
      <c r="M25" s="20" t="n"/>
    </row>
    <row r="26" ht="16.4" customHeight="1" s="828">
      <c r="A26" s="722" t="inlineStr">
        <is>
          <t>Nov-Jan 1993</t>
        </is>
      </c>
      <c r="B26" s="989" t="inlineStr">
        <is>
          <t>..</t>
        </is>
      </c>
      <c r="C26" s="989" t="inlineStr">
        <is>
          <t>..</t>
        </is>
      </c>
      <c r="D26" s="989" t="inlineStr">
        <is>
          <t>..</t>
        </is>
      </c>
      <c r="E26" s="989" t="inlineStr">
        <is>
          <t>..</t>
        </is>
      </c>
      <c r="F26" s="989" t="inlineStr">
        <is>
          <t>..</t>
        </is>
      </c>
      <c r="G26" s="990" t="inlineStr">
        <is>
          <t>..</t>
        </is>
      </c>
      <c r="H26" s="968" t="n"/>
      <c r="I26" s="968" t="n"/>
      <c r="J26" s="968" t="n"/>
      <c r="K26" s="18" t="n"/>
      <c r="L26" s="18" t="n"/>
      <c r="M26" s="20" t="n"/>
    </row>
    <row r="27" ht="16.4" customHeight="1" s="828">
      <c r="A27" s="722" t="inlineStr">
        <is>
          <t>Dec-Feb 1993</t>
        </is>
      </c>
      <c r="B27" s="989" t="inlineStr">
        <is>
          <t>..</t>
        </is>
      </c>
      <c r="C27" s="989" t="inlineStr">
        <is>
          <t>..</t>
        </is>
      </c>
      <c r="D27" s="989" t="inlineStr">
        <is>
          <t>..</t>
        </is>
      </c>
      <c r="E27" s="989" t="inlineStr">
        <is>
          <t>..</t>
        </is>
      </c>
      <c r="F27" s="989" t="inlineStr">
        <is>
          <t>..</t>
        </is>
      </c>
      <c r="G27" s="990" t="inlineStr">
        <is>
          <t>..</t>
        </is>
      </c>
      <c r="H27" s="968" t="n"/>
      <c r="I27" s="968" t="n"/>
      <c r="J27" s="968" t="n"/>
      <c r="K27" s="18" t="n"/>
      <c r="L27" s="18" t="n"/>
      <c r="M27" s="20" t="n"/>
    </row>
    <row r="28" ht="16.4" customHeight="1" s="828">
      <c r="A28" s="722" t="inlineStr">
        <is>
          <t>Jan-Mar 1993</t>
        </is>
      </c>
      <c r="B28" s="989" t="inlineStr">
        <is>
          <t>..</t>
        </is>
      </c>
      <c r="C28" s="989" t="inlineStr">
        <is>
          <t>..</t>
        </is>
      </c>
      <c r="D28" s="989" t="inlineStr">
        <is>
          <t>..</t>
        </is>
      </c>
      <c r="E28" s="989" t="inlineStr">
        <is>
          <t>..</t>
        </is>
      </c>
      <c r="F28" s="989" t="inlineStr">
        <is>
          <t>..</t>
        </is>
      </c>
      <c r="G28" s="990" t="inlineStr">
        <is>
          <t>..</t>
        </is>
      </c>
      <c r="H28" s="968" t="n"/>
      <c r="I28" s="968" t="n"/>
      <c r="J28" s="968" t="n"/>
      <c r="K28" s="18" t="n"/>
      <c r="L28" s="18" t="n"/>
      <c r="M28" s="20" t="n"/>
    </row>
    <row r="29" ht="16.4" customHeight="1" s="828">
      <c r="A29" s="722" t="inlineStr">
        <is>
          <t>Feb-Apr 1993</t>
        </is>
      </c>
      <c r="B29" s="989" t="inlineStr">
        <is>
          <t>..</t>
        </is>
      </c>
      <c r="C29" s="989" t="inlineStr">
        <is>
          <t>..</t>
        </is>
      </c>
      <c r="D29" s="989" t="inlineStr">
        <is>
          <t>..</t>
        </is>
      </c>
      <c r="E29" s="989" t="inlineStr">
        <is>
          <t>..</t>
        </is>
      </c>
      <c r="F29" s="989" t="inlineStr">
        <is>
          <t>..</t>
        </is>
      </c>
      <c r="G29" s="990" t="inlineStr">
        <is>
          <t>..</t>
        </is>
      </c>
      <c r="H29" s="968" t="n"/>
      <c r="I29" s="968" t="n"/>
      <c r="J29" s="968" t="n"/>
      <c r="K29" s="18" t="n"/>
      <c r="L29" s="18" t="n"/>
      <c r="M29" s="20" t="n"/>
    </row>
    <row r="30" ht="16.4" customHeight="1" s="828">
      <c r="A30" s="722" t="inlineStr">
        <is>
          <t>Mar-May 1993</t>
        </is>
      </c>
      <c r="B30" s="989" t="inlineStr">
        <is>
          <t>..</t>
        </is>
      </c>
      <c r="C30" s="989" t="inlineStr">
        <is>
          <t>..</t>
        </is>
      </c>
      <c r="D30" s="989" t="inlineStr">
        <is>
          <t>..</t>
        </is>
      </c>
      <c r="E30" s="989" t="inlineStr">
        <is>
          <t>..</t>
        </is>
      </c>
      <c r="F30" s="989" t="inlineStr">
        <is>
          <t>..</t>
        </is>
      </c>
      <c r="G30" s="990" t="inlineStr">
        <is>
          <t>..</t>
        </is>
      </c>
      <c r="H30" s="968" t="n"/>
      <c r="I30" s="968" t="n"/>
      <c r="J30" s="968" t="n"/>
      <c r="K30" s="18" t="n"/>
      <c r="L30" s="18" t="n"/>
      <c r="M30" s="20" t="n"/>
    </row>
    <row r="31" ht="16.4" customHeight="1" s="828">
      <c r="A31" s="722" t="inlineStr">
        <is>
          <t>Apr-Jun 1993</t>
        </is>
      </c>
      <c r="B31" s="989" t="inlineStr">
        <is>
          <t>..</t>
        </is>
      </c>
      <c r="C31" s="989" t="inlineStr">
        <is>
          <t>..</t>
        </is>
      </c>
      <c r="D31" s="989" t="inlineStr">
        <is>
          <t>..</t>
        </is>
      </c>
      <c r="E31" s="989" t="inlineStr">
        <is>
          <t>..</t>
        </is>
      </c>
      <c r="F31" s="989" t="inlineStr">
        <is>
          <t>..</t>
        </is>
      </c>
      <c r="G31" s="990" t="inlineStr">
        <is>
          <t>..</t>
        </is>
      </c>
      <c r="H31" s="968" t="n"/>
      <c r="I31" s="968" t="n"/>
      <c r="J31" s="968" t="n"/>
      <c r="K31" s="18" t="n"/>
      <c r="L31" s="18" t="n"/>
      <c r="M31" s="20" t="n"/>
    </row>
    <row r="32" ht="16.4" customHeight="1" s="828">
      <c r="A32" s="722" t="inlineStr">
        <is>
          <t>May-Jul 1993</t>
        </is>
      </c>
      <c r="B32" s="989" t="inlineStr">
        <is>
          <t>..</t>
        </is>
      </c>
      <c r="C32" s="989" t="inlineStr">
        <is>
          <t>..</t>
        </is>
      </c>
      <c r="D32" s="989" t="inlineStr">
        <is>
          <t>..</t>
        </is>
      </c>
      <c r="E32" s="989" t="inlineStr">
        <is>
          <t>..</t>
        </is>
      </c>
      <c r="F32" s="989" t="inlineStr">
        <is>
          <t>..</t>
        </is>
      </c>
      <c r="G32" s="990" t="inlineStr">
        <is>
          <t>..</t>
        </is>
      </c>
      <c r="H32" s="968" t="n"/>
      <c r="I32" s="968" t="n"/>
      <c r="J32" s="968" t="n"/>
      <c r="K32" s="18" t="n"/>
      <c r="L32" s="18" t="n"/>
      <c r="M32" s="20" t="n"/>
    </row>
    <row r="33" ht="16.4" customHeight="1" s="828">
      <c r="A33" s="722" t="inlineStr">
        <is>
          <t>Jun-Aug 1993</t>
        </is>
      </c>
      <c r="B33" s="989" t="inlineStr">
        <is>
          <t>..</t>
        </is>
      </c>
      <c r="C33" s="989" t="inlineStr">
        <is>
          <t>..</t>
        </is>
      </c>
      <c r="D33" s="989" t="inlineStr">
        <is>
          <t>..</t>
        </is>
      </c>
      <c r="E33" s="989" t="inlineStr">
        <is>
          <t>..</t>
        </is>
      </c>
      <c r="F33" s="989" t="inlineStr">
        <is>
          <t>..</t>
        </is>
      </c>
      <c r="G33" s="990" t="inlineStr">
        <is>
          <t>..</t>
        </is>
      </c>
      <c r="H33" s="968" t="n"/>
      <c r="I33" s="968" t="n"/>
      <c r="J33" s="968" t="n"/>
      <c r="K33" s="18" t="n"/>
      <c r="L33" s="18" t="n"/>
      <c r="M33" s="20" t="n"/>
    </row>
    <row r="34" ht="16.4" customHeight="1" s="828">
      <c r="A34" s="722" t="inlineStr">
        <is>
          <t>Jul-Sep 1993</t>
        </is>
      </c>
      <c r="B34" s="989" t="inlineStr">
        <is>
          <t>..</t>
        </is>
      </c>
      <c r="C34" s="989" t="inlineStr">
        <is>
          <t>..</t>
        </is>
      </c>
      <c r="D34" s="989" t="inlineStr">
        <is>
          <t>..</t>
        </is>
      </c>
      <c r="E34" s="989" t="inlineStr">
        <is>
          <t>..</t>
        </is>
      </c>
      <c r="F34" s="989" t="inlineStr">
        <is>
          <t>..</t>
        </is>
      </c>
      <c r="G34" s="990" t="inlineStr">
        <is>
          <t>..</t>
        </is>
      </c>
      <c r="H34" s="968" t="n"/>
      <c r="I34" s="968" t="n"/>
      <c r="J34" s="968" t="n"/>
      <c r="K34" s="18" t="n"/>
      <c r="L34" s="18" t="n"/>
      <c r="M34" s="20" t="n"/>
    </row>
    <row r="35" ht="16.4" customHeight="1" s="828">
      <c r="A35" s="722" t="inlineStr">
        <is>
          <t>Aug-Oct 1993</t>
        </is>
      </c>
      <c r="B35" s="989" t="inlineStr">
        <is>
          <t>..</t>
        </is>
      </c>
      <c r="C35" s="989" t="inlineStr">
        <is>
          <t>..</t>
        </is>
      </c>
      <c r="D35" s="989" t="inlineStr">
        <is>
          <t>..</t>
        </is>
      </c>
      <c r="E35" s="989" t="inlineStr">
        <is>
          <t>..</t>
        </is>
      </c>
      <c r="F35" s="989" t="inlineStr">
        <is>
          <t>..</t>
        </is>
      </c>
      <c r="G35" s="990" t="inlineStr">
        <is>
          <t>..</t>
        </is>
      </c>
      <c r="H35" s="968" t="n"/>
      <c r="I35" s="968" t="n"/>
      <c r="J35" s="968" t="n"/>
      <c r="K35" s="18" t="n"/>
      <c r="L35" s="18" t="n"/>
      <c r="M35" s="20" t="n"/>
    </row>
    <row r="36" ht="16.4" customHeight="1" s="828">
      <c r="A36" s="722" t="inlineStr">
        <is>
          <t>Sep-Nov 1993</t>
        </is>
      </c>
      <c r="B36" s="989" t="inlineStr">
        <is>
          <t>..</t>
        </is>
      </c>
      <c r="C36" s="989" t="inlineStr">
        <is>
          <t>..</t>
        </is>
      </c>
      <c r="D36" s="989" t="inlineStr">
        <is>
          <t>..</t>
        </is>
      </c>
      <c r="E36" s="989" t="inlineStr">
        <is>
          <t>..</t>
        </is>
      </c>
      <c r="F36" s="989" t="inlineStr">
        <is>
          <t>..</t>
        </is>
      </c>
      <c r="G36" s="990" t="inlineStr">
        <is>
          <t>..</t>
        </is>
      </c>
      <c r="H36" s="968" t="n"/>
      <c r="I36" s="968" t="n"/>
      <c r="J36" s="968" t="n"/>
      <c r="K36" s="18" t="n"/>
      <c r="L36" s="18" t="n"/>
      <c r="M36" s="20" t="n"/>
    </row>
    <row r="37" ht="16.4" customHeight="1" s="828">
      <c r="A37" s="722" t="inlineStr">
        <is>
          <t>Oct-Dec 1993</t>
        </is>
      </c>
      <c r="B37" s="989" t="inlineStr">
        <is>
          <t>..</t>
        </is>
      </c>
      <c r="C37" s="989" t="inlineStr">
        <is>
          <t>..</t>
        </is>
      </c>
      <c r="D37" s="989" t="inlineStr">
        <is>
          <t>..</t>
        </is>
      </c>
      <c r="E37" s="989" t="inlineStr">
        <is>
          <t>..</t>
        </is>
      </c>
      <c r="F37" s="989" t="inlineStr">
        <is>
          <t>..</t>
        </is>
      </c>
      <c r="G37" s="990" t="inlineStr">
        <is>
          <t>..</t>
        </is>
      </c>
      <c r="H37" s="968" t="n"/>
      <c r="I37" s="968" t="n"/>
      <c r="J37" s="968" t="n"/>
      <c r="K37" s="18" t="n"/>
      <c r="L37" s="18" t="n"/>
      <c r="M37" s="20" t="n"/>
    </row>
    <row r="38" ht="16.4" customHeight="1" s="828">
      <c r="A38" s="722" t="inlineStr">
        <is>
          <t>Nov-Jan 1994</t>
        </is>
      </c>
      <c r="B38" s="989" t="inlineStr">
        <is>
          <t>..</t>
        </is>
      </c>
      <c r="C38" s="989" t="inlineStr">
        <is>
          <t>..</t>
        </is>
      </c>
      <c r="D38" s="989" t="inlineStr">
        <is>
          <t>..</t>
        </is>
      </c>
      <c r="E38" s="989" t="inlineStr">
        <is>
          <t>..</t>
        </is>
      </c>
      <c r="F38" s="989" t="inlineStr">
        <is>
          <t>..</t>
        </is>
      </c>
      <c r="G38" s="990" t="inlineStr">
        <is>
          <t>..</t>
        </is>
      </c>
      <c r="H38" s="968" t="n"/>
      <c r="I38" s="968" t="n"/>
      <c r="J38" s="968" t="n"/>
      <c r="K38" s="18" t="n"/>
      <c r="L38" s="18" t="n"/>
      <c r="M38" s="20" t="n"/>
    </row>
    <row r="39" ht="16.4" customHeight="1" s="828">
      <c r="A39" s="722" t="inlineStr">
        <is>
          <t>Dec-Feb 1994</t>
        </is>
      </c>
      <c r="B39" s="989" t="inlineStr">
        <is>
          <t>..</t>
        </is>
      </c>
      <c r="C39" s="989" t="inlineStr">
        <is>
          <t>..</t>
        </is>
      </c>
      <c r="D39" s="989" t="inlineStr">
        <is>
          <t>..</t>
        </is>
      </c>
      <c r="E39" s="989" t="inlineStr">
        <is>
          <t>..</t>
        </is>
      </c>
      <c r="F39" s="989" t="inlineStr">
        <is>
          <t>..</t>
        </is>
      </c>
      <c r="G39" s="990" t="inlineStr">
        <is>
          <t>..</t>
        </is>
      </c>
      <c r="H39" s="968" t="n"/>
      <c r="I39" s="968" t="n"/>
      <c r="J39" s="968" t="n"/>
      <c r="K39" s="18" t="n"/>
      <c r="L39" s="18" t="n"/>
      <c r="M39" s="20" t="n"/>
    </row>
    <row r="40" ht="16.4" customHeight="1" s="828">
      <c r="A40" s="722" t="inlineStr">
        <is>
          <t>Jan-Mar 1994</t>
        </is>
      </c>
      <c r="B40" s="989" t="inlineStr">
        <is>
          <t>..</t>
        </is>
      </c>
      <c r="C40" s="989" t="inlineStr">
        <is>
          <t>..</t>
        </is>
      </c>
      <c r="D40" s="989" t="inlineStr">
        <is>
          <t>..</t>
        </is>
      </c>
      <c r="E40" s="989" t="inlineStr">
        <is>
          <t>..</t>
        </is>
      </c>
      <c r="F40" s="989" t="inlineStr">
        <is>
          <t>..</t>
        </is>
      </c>
      <c r="G40" s="990" t="inlineStr">
        <is>
          <t>..</t>
        </is>
      </c>
      <c r="H40" s="968" t="n"/>
      <c r="I40" s="968" t="n"/>
      <c r="J40" s="968" t="n"/>
      <c r="K40" s="18" t="n"/>
      <c r="L40" s="18" t="n"/>
      <c r="M40" s="20" t="n"/>
    </row>
    <row r="41" ht="16.4" customHeight="1" s="828">
      <c r="A41" s="722" t="inlineStr">
        <is>
          <t>Feb-Apr 1994</t>
        </is>
      </c>
      <c r="B41" s="989" t="inlineStr">
        <is>
          <t>..</t>
        </is>
      </c>
      <c r="C41" s="989" t="inlineStr">
        <is>
          <t>..</t>
        </is>
      </c>
      <c r="D41" s="989" t="inlineStr">
        <is>
          <t>..</t>
        </is>
      </c>
      <c r="E41" s="989" t="inlineStr">
        <is>
          <t>..</t>
        </is>
      </c>
      <c r="F41" s="989" t="inlineStr">
        <is>
          <t>..</t>
        </is>
      </c>
      <c r="G41" s="990" t="inlineStr">
        <is>
          <t>..</t>
        </is>
      </c>
      <c r="H41" s="968" t="n"/>
      <c r="I41" s="968" t="n"/>
      <c r="J41" s="968" t="n"/>
      <c r="K41" s="18" t="n"/>
      <c r="L41" s="18" t="n"/>
      <c r="M41" s="20" t="n"/>
    </row>
    <row r="42" ht="16.4" customHeight="1" s="828">
      <c r="A42" s="722" t="inlineStr">
        <is>
          <t>Mar-May 1994</t>
        </is>
      </c>
      <c r="B42" s="989" t="inlineStr">
        <is>
          <t>..</t>
        </is>
      </c>
      <c r="C42" s="989" t="inlineStr">
        <is>
          <t>..</t>
        </is>
      </c>
      <c r="D42" s="989" t="inlineStr">
        <is>
          <t>..</t>
        </is>
      </c>
      <c r="E42" s="989" t="inlineStr">
        <is>
          <t>..</t>
        </is>
      </c>
      <c r="F42" s="989" t="inlineStr">
        <is>
          <t>..</t>
        </is>
      </c>
      <c r="G42" s="990" t="inlineStr">
        <is>
          <t>..</t>
        </is>
      </c>
      <c r="H42" s="968" t="n"/>
      <c r="I42" s="968" t="n"/>
      <c r="J42" s="968" t="n"/>
      <c r="K42" s="18" t="n"/>
      <c r="L42" s="18" t="n"/>
      <c r="M42" s="20" t="n"/>
    </row>
    <row r="43" ht="16.4" customHeight="1" s="828">
      <c r="A43" s="722" t="inlineStr">
        <is>
          <t>Apr-Jun 1994</t>
        </is>
      </c>
      <c r="B43" s="989" t="inlineStr">
        <is>
          <t>..</t>
        </is>
      </c>
      <c r="C43" s="989" t="inlineStr">
        <is>
          <t>..</t>
        </is>
      </c>
      <c r="D43" s="989" t="inlineStr">
        <is>
          <t>..</t>
        </is>
      </c>
      <c r="E43" s="989" t="inlineStr">
        <is>
          <t>..</t>
        </is>
      </c>
      <c r="F43" s="989" t="inlineStr">
        <is>
          <t>..</t>
        </is>
      </c>
      <c r="G43" s="990" t="inlineStr">
        <is>
          <t>..</t>
        </is>
      </c>
      <c r="H43" s="968" t="n"/>
      <c r="I43" s="968" t="n"/>
      <c r="J43" s="968" t="n"/>
      <c r="K43" s="18" t="n"/>
      <c r="L43" s="18" t="n"/>
      <c r="M43" s="20" t="n"/>
    </row>
    <row r="44" ht="16.4" customHeight="1" s="828">
      <c r="A44" s="722" t="inlineStr">
        <is>
          <t>May-Jul 1994</t>
        </is>
      </c>
      <c r="B44" s="989" t="inlineStr">
        <is>
          <t>..</t>
        </is>
      </c>
      <c r="C44" s="989" t="inlineStr">
        <is>
          <t>..</t>
        </is>
      </c>
      <c r="D44" s="989" t="inlineStr">
        <is>
          <t>..</t>
        </is>
      </c>
      <c r="E44" s="989" t="inlineStr">
        <is>
          <t>..</t>
        </is>
      </c>
      <c r="F44" s="989" t="inlineStr">
        <is>
          <t>..</t>
        </is>
      </c>
      <c r="G44" s="990" t="inlineStr">
        <is>
          <t>..</t>
        </is>
      </c>
      <c r="H44" s="968" t="n"/>
      <c r="I44" s="968" t="n"/>
      <c r="J44" s="968" t="n"/>
      <c r="K44" s="18" t="n"/>
      <c r="L44" s="18" t="n"/>
      <c r="M44" s="20" t="n"/>
    </row>
    <row r="45" ht="16.4" customHeight="1" s="828">
      <c r="A45" s="722" t="inlineStr">
        <is>
          <t>Jun-Aug 1994</t>
        </is>
      </c>
      <c r="B45" s="989" t="inlineStr">
        <is>
          <t>..</t>
        </is>
      </c>
      <c r="C45" s="989" t="inlineStr">
        <is>
          <t>..</t>
        </is>
      </c>
      <c r="D45" s="989" t="inlineStr">
        <is>
          <t>..</t>
        </is>
      </c>
      <c r="E45" s="989" t="inlineStr">
        <is>
          <t>..</t>
        </is>
      </c>
      <c r="F45" s="989" t="inlineStr">
        <is>
          <t>..</t>
        </is>
      </c>
      <c r="G45" s="990" t="inlineStr">
        <is>
          <t>..</t>
        </is>
      </c>
      <c r="H45" s="968" t="n"/>
      <c r="I45" s="968" t="n"/>
      <c r="J45" s="968" t="n"/>
      <c r="K45" s="18" t="n"/>
      <c r="L45" s="18" t="n"/>
      <c r="M45" s="20" t="n"/>
    </row>
    <row r="46" ht="16.4" customHeight="1" s="828">
      <c r="A46" s="722" t="inlineStr">
        <is>
          <t>Jul-Sep 1994</t>
        </is>
      </c>
      <c r="B46" s="989" t="inlineStr">
        <is>
          <t>..</t>
        </is>
      </c>
      <c r="C46" s="989" t="inlineStr">
        <is>
          <t>..</t>
        </is>
      </c>
      <c r="D46" s="989" t="inlineStr">
        <is>
          <t>..</t>
        </is>
      </c>
      <c r="E46" s="989" t="inlineStr">
        <is>
          <t>..</t>
        </is>
      </c>
      <c r="F46" s="989" t="inlineStr">
        <is>
          <t>..</t>
        </is>
      </c>
      <c r="G46" s="990" t="inlineStr">
        <is>
          <t>..</t>
        </is>
      </c>
      <c r="H46" s="968" t="n"/>
      <c r="I46" s="968" t="n"/>
      <c r="J46" s="968" t="n"/>
      <c r="K46" s="18" t="n"/>
      <c r="L46" s="18" t="n"/>
      <c r="M46" s="20" t="n"/>
    </row>
    <row r="47" ht="16.4" customHeight="1" s="828">
      <c r="A47" s="722" t="inlineStr">
        <is>
          <t>Aug-Oct 1994</t>
        </is>
      </c>
      <c r="B47" s="989" t="inlineStr">
        <is>
          <t>..</t>
        </is>
      </c>
      <c r="C47" s="989" t="inlineStr">
        <is>
          <t>..</t>
        </is>
      </c>
      <c r="D47" s="989" t="inlineStr">
        <is>
          <t>..</t>
        </is>
      </c>
      <c r="E47" s="989" t="inlineStr">
        <is>
          <t>..</t>
        </is>
      </c>
      <c r="F47" s="989" t="inlineStr">
        <is>
          <t>..</t>
        </is>
      </c>
      <c r="G47" s="990" t="inlineStr">
        <is>
          <t>..</t>
        </is>
      </c>
      <c r="H47" s="968" t="n"/>
      <c r="I47" s="968" t="n"/>
      <c r="J47" s="968" t="n"/>
      <c r="K47" s="18" t="n"/>
      <c r="L47" s="18" t="n"/>
      <c r="M47" s="20" t="n"/>
    </row>
    <row r="48" ht="16.4" customHeight="1" s="828">
      <c r="A48" s="722" t="inlineStr">
        <is>
          <t>Sep-Nov 1994</t>
        </is>
      </c>
      <c r="B48" s="989" t="inlineStr">
        <is>
          <t>..</t>
        </is>
      </c>
      <c r="C48" s="989" t="inlineStr">
        <is>
          <t>..</t>
        </is>
      </c>
      <c r="D48" s="989" t="inlineStr">
        <is>
          <t>..</t>
        </is>
      </c>
      <c r="E48" s="989" t="inlineStr">
        <is>
          <t>..</t>
        </is>
      </c>
      <c r="F48" s="989" t="inlineStr">
        <is>
          <t>..</t>
        </is>
      </c>
      <c r="G48" s="990" t="inlineStr">
        <is>
          <t>..</t>
        </is>
      </c>
      <c r="H48" s="968" t="n"/>
      <c r="I48" s="968" t="n"/>
      <c r="J48" s="968" t="n"/>
      <c r="K48" s="18" t="n"/>
      <c r="L48" s="18" t="n"/>
      <c r="M48" s="20" t="n"/>
    </row>
    <row r="49" ht="16.4" customHeight="1" s="828">
      <c r="A49" s="722" t="inlineStr">
        <is>
          <t>Oct-Dec 1994</t>
        </is>
      </c>
      <c r="B49" s="989" t="inlineStr">
        <is>
          <t>..</t>
        </is>
      </c>
      <c r="C49" s="989" t="inlineStr">
        <is>
          <t>..</t>
        </is>
      </c>
      <c r="D49" s="989" t="inlineStr">
        <is>
          <t>..</t>
        </is>
      </c>
      <c r="E49" s="989" t="inlineStr">
        <is>
          <t>..</t>
        </is>
      </c>
      <c r="F49" s="989" t="inlineStr">
        <is>
          <t>..</t>
        </is>
      </c>
      <c r="G49" s="990" t="inlineStr">
        <is>
          <t>..</t>
        </is>
      </c>
      <c r="H49" s="968" t="n"/>
      <c r="I49" s="968" t="n"/>
      <c r="J49" s="968" t="n"/>
      <c r="K49" s="18" t="n"/>
      <c r="L49" s="18" t="n"/>
      <c r="M49" s="20" t="n"/>
    </row>
    <row r="50" ht="16.4" customHeight="1" s="828">
      <c r="A50" s="722" t="inlineStr">
        <is>
          <t>Nov-Jan 1995</t>
        </is>
      </c>
      <c r="B50" s="989" t="inlineStr">
        <is>
          <t>..</t>
        </is>
      </c>
      <c r="C50" s="989" t="inlineStr">
        <is>
          <t>..</t>
        </is>
      </c>
      <c r="D50" s="989" t="inlineStr">
        <is>
          <t>..</t>
        </is>
      </c>
      <c r="E50" s="989" t="inlineStr">
        <is>
          <t>..</t>
        </is>
      </c>
      <c r="F50" s="989" t="inlineStr">
        <is>
          <t>..</t>
        </is>
      </c>
      <c r="G50" s="990" t="inlineStr">
        <is>
          <t>..</t>
        </is>
      </c>
      <c r="H50" s="968" t="n"/>
      <c r="I50" s="968" t="n"/>
      <c r="J50" s="968" t="n"/>
      <c r="K50" s="18" t="n"/>
      <c r="L50" s="18" t="n"/>
      <c r="M50" s="20" t="n"/>
    </row>
    <row r="51" ht="16.4" customHeight="1" s="828">
      <c r="A51" s="722" t="inlineStr">
        <is>
          <t>Dec-Feb 1995</t>
        </is>
      </c>
      <c r="B51" s="989" t="inlineStr">
        <is>
          <t>..</t>
        </is>
      </c>
      <c r="C51" s="989" t="inlineStr">
        <is>
          <t>..</t>
        </is>
      </c>
      <c r="D51" s="989" t="inlineStr">
        <is>
          <t>..</t>
        </is>
      </c>
      <c r="E51" s="989" t="inlineStr">
        <is>
          <t>..</t>
        </is>
      </c>
      <c r="F51" s="989" t="inlineStr">
        <is>
          <t>..</t>
        </is>
      </c>
      <c r="G51" s="990" t="inlineStr">
        <is>
          <t>..</t>
        </is>
      </c>
      <c r="H51" s="968" t="n"/>
      <c r="I51" s="968" t="n"/>
      <c r="J51" s="968" t="n"/>
      <c r="K51" s="18" t="n"/>
      <c r="L51" s="18" t="n"/>
      <c r="M51" s="20" t="n"/>
    </row>
    <row r="52" ht="16.4" customHeight="1" s="828">
      <c r="A52" s="722" t="inlineStr">
        <is>
          <t>Jan-Mar 1995</t>
        </is>
      </c>
      <c r="B52" s="989" t="inlineStr">
        <is>
          <t>..</t>
        </is>
      </c>
      <c r="C52" s="989" t="inlineStr">
        <is>
          <t>..</t>
        </is>
      </c>
      <c r="D52" s="989" t="inlineStr">
        <is>
          <t>..</t>
        </is>
      </c>
      <c r="E52" s="989" t="inlineStr">
        <is>
          <t>..</t>
        </is>
      </c>
      <c r="F52" s="989" t="inlineStr">
        <is>
          <t>..</t>
        </is>
      </c>
      <c r="G52" s="990" t="inlineStr">
        <is>
          <t>..</t>
        </is>
      </c>
      <c r="H52" s="968" t="n"/>
      <c r="I52" s="968" t="n"/>
      <c r="J52" s="968" t="n"/>
      <c r="K52" s="18" t="n"/>
      <c r="L52" s="18" t="n"/>
      <c r="M52" s="20" t="n"/>
    </row>
    <row r="53" ht="16.4" customHeight="1" s="828">
      <c r="A53" s="722" t="inlineStr">
        <is>
          <t>Feb-Apr 1995</t>
        </is>
      </c>
      <c r="B53" s="989" t="inlineStr">
        <is>
          <t>..</t>
        </is>
      </c>
      <c r="C53" s="989" t="inlineStr">
        <is>
          <t>..</t>
        </is>
      </c>
      <c r="D53" s="989" t="inlineStr">
        <is>
          <t>..</t>
        </is>
      </c>
      <c r="E53" s="989" t="inlineStr">
        <is>
          <t>..</t>
        </is>
      </c>
      <c r="F53" s="989" t="inlineStr">
        <is>
          <t>..</t>
        </is>
      </c>
      <c r="G53" s="990" t="inlineStr">
        <is>
          <t>..</t>
        </is>
      </c>
      <c r="H53" s="968" t="n"/>
      <c r="I53" s="968" t="n"/>
      <c r="J53" s="968" t="n"/>
      <c r="K53" s="18" t="n"/>
      <c r="L53" s="18" t="n"/>
      <c r="M53" s="20" t="n"/>
    </row>
    <row r="54" ht="16.4" customHeight="1" s="828">
      <c r="A54" s="722" t="inlineStr">
        <is>
          <t>Mar-May 1995</t>
        </is>
      </c>
      <c r="B54" s="989" t="n">
        <v>178580</v>
      </c>
      <c r="C54" s="963" t="n">
        <v>8.251544008149065</v>
      </c>
      <c r="D54" s="989" t="n">
        <v>110631</v>
      </c>
      <c r="E54" s="963" t="n">
        <v>9.918978209228994</v>
      </c>
      <c r="F54" s="989" t="n">
        <v>67949</v>
      </c>
      <c r="G54" s="991" t="n">
        <v>6.4784022823665</v>
      </c>
      <c r="H54" s="968" t="n"/>
      <c r="I54" s="968" t="n"/>
      <c r="J54" s="968" t="n"/>
      <c r="K54" s="18" t="n"/>
      <c r="L54" s="18" t="n"/>
      <c r="M54" s="20" t="n"/>
    </row>
    <row r="55" ht="16.4" customHeight="1" s="828">
      <c r="A55" s="722" t="inlineStr">
        <is>
          <t>Apr-Jun 1995</t>
        </is>
      </c>
      <c r="B55" s="989" t="n">
        <v>178249</v>
      </c>
      <c r="C55" s="963" t="n">
        <v>8.22508988424353</v>
      </c>
      <c r="D55" s="989" t="n">
        <v>109540</v>
      </c>
      <c r="E55" s="963" t="n">
        <v>9.814191278565673</v>
      </c>
      <c r="F55" s="989" t="n">
        <v>68709</v>
      </c>
      <c r="G55" s="991" t="n">
        <v>6.537496949182327</v>
      </c>
      <c r="H55" s="968" t="n"/>
      <c r="I55" s="968" t="n"/>
      <c r="J55" s="968" t="n"/>
      <c r="K55" s="18" t="n"/>
      <c r="L55" s="18" t="n"/>
      <c r="M55" s="20" t="n"/>
    </row>
    <row r="56" ht="16.4" customHeight="1" s="828">
      <c r="A56" s="722" t="inlineStr">
        <is>
          <t>May-Jul 1995</t>
        </is>
      </c>
      <c r="B56" s="989" t="n">
        <v>168000</v>
      </c>
      <c r="C56" s="963" t="n">
        <v>7.73290728869238</v>
      </c>
      <c r="D56" s="989" t="n">
        <v>103867</v>
      </c>
      <c r="E56" s="963" t="n">
        <v>9.279090842473964</v>
      </c>
      <c r="F56" s="989" t="n">
        <v>64133</v>
      </c>
      <c r="G56" s="991" t="n">
        <v>6.089535515935788</v>
      </c>
      <c r="H56" s="968" t="n"/>
      <c r="I56" s="968" t="n"/>
      <c r="J56" s="968" t="n"/>
      <c r="K56" s="18" t="n"/>
      <c r="L56" s="18" t="n"/>
      <c r="M56" s="20" t="n"/>
    </row>
    <row r="57" ht="16.4" customHeight="1" s="828">
      <c r="A57" s="722" t="inlineStr">
        <is>
          <t>Jun-Aug 1995</t>
        </is>
      </c>
      <c r="B57" s="989" t="n">
        <v>163905</v>
      </c>
      <c r="C57" s="963" t="n">
        <v>7.534745361108125</v>
      </c>
      <c r="D57" s="989" t="n">
        <v>104365</v>
      </c>
      <c r="E57" s="963" t="n">
        <v>9.299043720132204</v>
      </c>
      <c r="F57" s="989" t="n">
        <v>59540</v>
      </c>
      <c r="G57" s="991" t="n">
        <v>5.654306771738371</v>
      </c>
      <c r="H57" s="968" t="n"/>
      <c r="I57" s="968" t="n"/>
      <c r="J57" s="968" t="n"/>
      <c r="K57" s="18" t="n"/>
      <c r="L57" s="18" t="n"/>
      <c r="M57" s="20" t="n"/>
    </row>
    <row r="58" ht="16.4" customHeight="1" s="828">
      <c r="A58" s="722" t="inlineStr">
        <is>
          <t>Jul-Sep 1995</t>
        </is>
      </c>
      <c r="B58" s="989" t="n">
        <v>164420</v>
      </c>
      <c r="C58" s="963" t="n">
        <v>7.546626446560002</v>
      </c>
      <c r="D58" s="989" t="n">
        <v>105296</v>
      </c>
      <c r="E58" s="963" t="n">
        <v>9.372649534083836</v>
      </c>
      <c r="F58" s="989" t="n">
        <v>59124</v>
      </c>
      <c r="G58" s="991" t="n">
        <v>5.60266845830199</v>
      </c>
      <c r="H58" s="968" t="n"/>
      <c r="I58" s="968" t="n"/>
      <c r="J58" s="968" t="n"/>
      <c r="K58" s="18" t="n"/>
      <c r="L58" s="18" t="n"/>
      <c r="M58" s="20" t="n"/>
    </row>
    <row r="59" ht="16.4" customHeight="1" s="828">
      <c r="A59" s="722" t="inlineStr">
        <is>
          <t>Aug-Oct 1995</t>
        </is>
      </c>
      <c r="B59" s="989" t="n">
        <v>166301</v>
      </c>
      <c r="C59" s="963" t="n">
        <v>7.614352036782838</v>
      </c>
      <c r="D59" s="989" t="n">
        <v>109483</v>
      </c>
      <c r="E59" s="963" t="n">
        <v>9.729098494692979</v>
      </c>
      <c r="F59" s="989" t="n">
        <v>56818</v>
      </c>
      <c r="G59" s="991" t="n">
        <v>5.366609924350242</v>
      </c>
      <c r="H59" s="968" t="n"/>
      <c r="I59" s="968" t="n"/>
      <c r="J59" s="968" t="n"/>
      <c r="K59" s="18" t="n"/>
      <c r="L59" s="18" t="n"/>
      <c r="M59" s="20" t="n"/>
    </row>
    <row r="60" ht="16.4" customHeight="1" s="828">
      <c r="A60" s="722" t="inlineStr">
        <is>
          <t>Sep-Nov 1995</t>
        </is>
      </c>
      <c r="B60" s="989" t="n">
        <v>172777</v>
      </c>
      <c r="C60" s="963" t="n">
        <v>7.885604849458473</v>
      </c>
      <c r="D60" s="989" t="n">
        <v>110607</v>
      </c>
      <c r="E60" s="963" t="n">
        <v>9.793199863231003</v>
      </c>
      <c r="F60" s="989" t="n">
        <v>62170</v>
      </c>
      <c r="G60" s="991" t="n">
        <v>5.856163517069615</v>
      </c>
      <c r="H60" s="968" t="n"/>
      <c r="I60" s="968" t="n"/>
      <c r="J60" s="968" t="n"/>
      <c r="K60" s="18" t="n"/>
      <c r="L60" s="18" t="n"/>
      <c r="M60" s="20" t="n"/>
    </row>
    <row r="61" ht="16.4" customHeight="1" s="828">
      <c r="A61" s="722" t="inlineStr">
        <is>
          <t>Oct-Dec 1995</t>
        </is>
      </c>
      <c r="B61" s="989" t="n">
        <v>162067</v>
      </c>
      <c r="C61" s="963" t="n">
        <v>7.391884451244279</v>
      </c>
      <c r="D61" s="989" t="n">
        <v>105156</v>
      </c>
      <c r="E61" s="963" t="n">
        <v>9.309692544897638</v>
      </c>
      <c r="F61" s="989" t="n">
        <v>56911</v>
      </c>
      <c r="G61" s="991" t="n">
        <v>5.353978041711863</v>
      </c>
      <c r="H61" s="968" t="n"/>
      <c r="I61" s="968" t="n"/>
      <c r="J61" s="968" t="n"/>
      <c r="K61" s="18" t="n"/>
      <c r="L61" s="18" t="n"/>
      <c r="M61" s="20" t="n"/>
    </row>
    <row r="62" ht="16.4" customHeight="1" s="828">
      <c r="A62" s="722" t="inlineStr">
        <is>
          <t>Nov-Jan 1996</t>
        </is>
      </c>
      <c r="B62" s="989" t="n">
        <v>179069</v>
      </c>
      <c r="C62" s="963" t="n">
        <v>8.165274934809123</v>
      </c>
      <c r="D62" s="989" t="n">
        <v>118724</v>
      </c>
      <c r="E62" s="963" t="n">
        <v>10.52596119846435</v>
      </c>
      <c r="F62" s="989" t="n">
        <v>60345</v>
      </c>
      <c r="G62" s="991" t="n">
        <v>5.665455782121493</v>
      </c>
      <c r="H62" s="968" t="n"/>
      <c r="I62" s="968" t="n"/>
      <c r="J62" s="968" t="n"/>
      <c r="K62" s="18" t="n"/>
      <c r="L62" s="18" t="n"/>
      <c r="M62" s="20" t="n"/>
    </row>
    <row r="63" ht="16.4" customHeight="1" s="828">
      <c r="A63" s="722" t="inlineStr">
        <is>
          <t>Dec-Feb 1996</t>
        </is>
      </c>
      <c r="B63" s="989" t="n">
        <v>181867</v>
      </c>
      <c r="C63" s="963" t="n">
        <v>8.277411631001693</v>
      </c>
      <c r="D63" s="989" t="n">
        <v>119522</v>
      </c>
      <c r="E63" s="963" t="n">
        <v>10.57253598957893</v>
      </c>
      <c r="F63" s="989" t="n">
        <v>62345</v>
      </c>
      <c r="G63" s="991" t="n">
        <v>5.844918065766165</v>
      </c>
      <c r="H63" s="968" t="n"/>
      <c r="I63" s="968" t="n"/>
      <c r="J63" s="968" t="n"/>
      <c r="K63" s="18" t="n"/>
      <c r="L63" s="18" t="n"/>
      <c r="M63" s="20" t="n"/>
    </row>
    <row r="64" ht="16.4" customHeight="1" s="828">
      <c r="A64" s="722" t="inlineStr">
        <is>
          <t>Jan-Mar 1996</t>
        </is>
      </c>
      <c r="B64" s="989" t="n">
        <v>195674</v>
      </c>
      <c r="C64" s="963" t="n">
        <v>8.866101017602498</v>
      </c>
      <c r="D64" s="989" t="n">
        <v>130879</v>
      </c>
      <c r="E64" s="963" t="n">
        <v>11.52021294517844</v>
      </c>
      <c r="F64" s="989" t="n">
        <v>64795</v>
      </c>
      <c r="G64" s="991" t="n">
        <v>6.050467470277025</v>
      </c>
      <c r="H64" s="968" t="n"/>
      <c r="I64" s="968" t="n"/>
      <c r="J64" s="968" t="n"/>
      <c r="K64" s="18" t="n"/>
      <c r="L64" s="18" t="n"/>
      <c r="M64" s="20" t="n"/>
    </row>
    <row r="65" ht="16.4" customHeight="1" s="828">
      <c r="A65" s="722" t="inlineStr">
        <is>
          <t>Feb-Apr 1996</t>
        </is>
      </c>
      <c r="B65" s="989" t="n">
        <v>180895</v>
      </c>
      <c r="C65" s="963" t="n">
        <v>8.184407139013974</v>
      </c>
      <c r="D65" s="989" t="n">
        <v>118927</v>
      </c>
      <c r="E65" s="963" t="n">
        <v>10.47129879417957</v>
      </c>
      <c r="F65" s="989" t="n">
        <v>61968</v>
      </c>
      <c r="G65" s="991" t="n">
        <v>5.767164051122364</v>
      </c>
      <c r="H65" s="968" t="n"/>
      <c r="I65" s="968" t="n"/>
      <c r="J65" s="968" t="n"/>
      <c r="K65" s="18" t="n"/>
      <c r="L65" s="18" t="n"/>
      <c r="M65" s="20" t="n"/>
    </row>
    <row r="66" ht="16.4" customHeight="1" s="828">
      <c r="A66" s="722" t="inlineStr">
        <is>
          <t>Mar-May 1996</t>
        </is>
      </c>
      <c r="B66" s="989" t="n">
        <v>167226</v>
      </c>
      <c r="C66" s="963" t="n">
        <v>7.559978955630426</v>
      </c>
      <c r="D66" s="989" t="n">
        <v>115973</v>
      </c>
      <c r="E66" s="963" t="n">
        <v>10.20043743348617</v>
      </c>
      <c r="F66" s="989" t="n">
        <v>51253</v>
      </c>
      <c r="G66" s="991" t="n">
        <v>4.76750430032827</v>
      </c>
      <c r="H66" s="968" t="n"/>
      <c r="I66" s="968" t="n"/>
      <c r="J66" s="968" t="n"/>
      <c r="K66" s="18" t="n"/>
      <c r="L66" s="18" t="n"/>
      <c r="M66" s="20" t="n"/>
    </row>
    <row r="67" ht="16.4" customHeight="1" s="828">
      <c r="A67" s="722" t="inlineStr">
        <is>
          <t>Apr-Jun 1996</t>
        </is>
      </c>
      <c r="B67" s="989" t="n">
        <v>159758</v>
      </c>
      <c r="C67" s="963" t="n">
        <v>7.22569780163114</v>
      </c>
      <c r="D67" s="989" t="n">
        <v>111607</v>
      </c>
      <c r="E67" s="963" t="n">
        <v>9.814718965004442</v>
      </c>
      <c r="F67" s="989" t="n">
        <v>48151</v>
      </c>
      <c r="G67" s="991" t="n">
        <v>4.484039663543197</v>
      </c>
      <c r="H67" s="968" t="n"/>
      <c r="I67" s="968" t="n"/>
      <c r="J67" s="968" t="n"/>
      <c r="K67" s="18" t="n"/>
      <c r="L67" s="18" t="n"/>
      <c r="M67" s="20" t="n"/>
    </row>
    <row r="68" ht="16.4" customHeight="1" s="828">
      <c r="A68" s="722" t="inlineStr">
        <is>
          <t>May-Jul 1996</t>
        </is>
      </c>
      <c r="B68" s="989" t="n">
        <v>165359</v>
      </c>
      <c r="C68" s="963" t="n">
        <v>7.479466311833788</v>
      </c>
      <c r="D68" s="989" t="n">
        <v>112345</v>
      </c>
      <c r="E68" s="963" t="n">
        <v>9.87738790755259</v>
      </c>
      <c r="F68" s="989" t="n">
        <v>53014</v>
      </c>
      <c r="G68" s="991" t="n">
        <v>4.938684674098793</v>
      </c>
      <c r="H68" s="968" t="n"/>
      <c r="I68" s="968" t="n"/>
      <c r="J68" s="968" t="n"/>
      <c r="K68" s="18" t="n"/>
      <c r="L68" s="18" t="n"/>
      <c r="M68" s="20" t="n"/>
    </row>
    <row r="69" ht="16.4" customHeight="1" s="828">
      <c r="A69" s="722" t="inlineStr">
        <is>
          <t>Jun-Aug 1996</t>
        </is>
      </c>
      <c r="B69" s="989" t="n">
        <v>167632</v>
      </c>
      <c r="C69" s="963" t="n">
        <v>7.565309362606358</v>
      </c>
      <c r="D69" s="989" t="n">
        <v>109081</v>
      </c>
      <c r="E69" s="963" t="n">
        <v>9.559941711058295</v>
      </c>
      <c r="F69" s="989" t="n">
        <v>58551</v>
      </c>
      <c r="G69" s="991" t="n">
        <v>5.447736015377115</v>
      </c>
      <c r="H69" s="968" t="n"/>
      <c r="I69" s="968" t="n"/>
      <c r="J69" s="968" t="n"/>
      <c r="K69" s="18" t="n"/>
      <c r="L69" s="18" t="n"/>
      <c r="M69" s="20" t="n"/>
    </row>
    <row r="70" ht="16.4" customHeight="1" s="828">
      <c r="A70" s="722" t="inlineStr">
        <is>
          <t>Jul-Sep 1996</t>
        </is>
      </c>
      <c r="B70" s="989" t="n">
        <v>164135</v>
      </c>
      <c r="C70" s="963" t="n">
        <v>7.410581908348555</v>
      </c>
      <c r="D70" s="989" t="n">
        <v>102638</v>
      </c>
      <c r="E70" s="963" t="n">
        <v>9.008844406698426</v>
      </c>
      <c r="F70" s="989" t="n">
        <v>61497</v>
      </c>
      <c r="G70" s="991" t="n">
        <v>5.717615863385585</v>
      </c>
      <c r="H70" s="968" t="n"/>
      <c r="I70" s="968" t="n"/>
      <c r="J70" s="968" t="n"/>
      <c r="K70" s="18" t="n"/>
      <c r="L70" s="18" t="n"/>
      <c r="M70" s="20" t="n"/>
    </row>
    <row r="71" ht="16.4" customHeight="1" s="828">
      <c r="A71" s="722" t="inlineStr">
        <is>
          <t>Aug-Oct 1996</t>
        </is>
      </c>
      <c r="B71" s="989" t="n">
        <v>161366</v>
      </c>
      <c r="C71" s="963" t="n">
        <v>7.285376711012656</v>
      </c>
      <c r="D71" s="989" t="n">
        <v>102972</v>
      </c>
      <c r="E71" s="963" t="n">
        <v>9.034575287384545</v>
      </c>
      <c r="F71" s="989" t="n">
        <v>58394</v>
      </c>
      <c r="G71" s="991" t="n">
        <v>5.431114157900709</v>
      </c>
      <c r="H71" s="968" t="n"/>
      <c r="I71" s="968" t="n"/>
      <c r="J71" s="968" t="n"/>
      <c r="K71" s="18" t="n"/>
      <c r="L71" s="18" t="n"/>
      <c r="M71" s="20" t="n"/>
    </row>
    <row r="72" ht="16.4" customHeight="1" s="828">
      <c r="A72" s="722" t="inlineStr">
        <is>
          <t>Sep-Nov 1996</t>
        </is>
      </c>
      <c r="B72" s="989" t="n">
        <v>153506</v>
      </c>
      <c r="C72" s="963" t="n">
        <v>6.923425143839393</v>
      </c>
      <c r="D72" s="989" t="n">
        <v>97532</v>
      </c>
      <c r="E72" s="963" t="n">
        <v>8.552624715256819</v>
      </c>
      <c r="F72" s="989" t="n">
        <v>55974</v>
      </c>
      <c r="G72" s="991" t="n">
        <v>5.198072151903673</v>
      </c>
      <c r="H72" s="968" t="n"/>
      <c r="I72" s="968" t="n"/>
      <c r="J72" s="968" t="n"/>
      <c r="K72" s="18" t="n"/>
      <c r="L72" s="18" t="n"/>
      <c r="M72" s="20" t="n"/>
    </row>
    <row r="73" ht="16.4" customHeight="1" s="828">
      <c r="A73" s="722" t="inlineStr">
        <is>
          <t>Oct-Dec 1996</t>
        </is>
      </c>
      <c r="B73" s="989" t="n">
        <v>149060</v>
      </c>
      <c r="C73" s="963" t="n">
        <v>6.719404899832645</v>
      </c>
      <c r="D73" s="989" t="n">
        <v>95904</v>
      </c>
      <c r="E73" s="963" t="n">
        <v>8.416728501271361</v>
      </c>
      <c r="F73" s="989" t="n">
        <v>53156</v>
      </c>
      <c r="G73" s="991" t="n">
        <v>4.926842025314922</v>
      </c>
      <c r="H73" s="968" t="n"/>
      <c r="I73" s="968" t="n"/>
      <c r="J73" s="968" t="n"/>
      <c r="K73" s="18" t="n"/>
      <c r="L73" s="18" t="n"/>
      <c r="M73" s="20" t="n"/>
    </row>
    <row r="74" ht="16.4" customHeight="1" s="828">
      <c r="A74" s="722" t="inlineStr">
        <is>
          <t>Nov-Jan 1997</t>
        </is>
      </c>
      <c r="B74" s="989" t="n">
        <v>141207</v>
      </c>
      <c r="C74" s="963" t="n">
        <v>6.346612188211862</v>
      </c>
      <c r="D74" s="989" t="n">
        <v>91035</v>
      </c>
      <c r="E74" s="963" t="n">
        <v>7.96299805130979</v>
      </c>
      <c r="F74" s="989" t="n">
        <v>50172</v>
      </c>
      <c r="G74" s="991" t="n">
        <v>4.638279841039441</v>
      </c>
      <c r="H74" s="968" t="n"/>
      <c r="I74" s="968" t="n"/>
      <c r="J74" s="968" t="n"/>
      <c r="K74" s="18" t="n"/>
      <c r="L74" s="18" t="n"/>
      <c r="M74" s="20" t="n"/>
    </row>
    <row r="75" ht="16.4" customHeight="1" s="828">
      <c r="A75" s="722" t="inlineStr">
        <is>
          <t>Dec-Feb 1997</t>
        </is>
      </c>
      <c r="B75" s="989" t="n">
        <v>149537</v>
      </c>
      <c r="C75" s="963" t="n">
        <v>6.700405118787859</v>
      </c>
      <c r="D75" s="989" t="n">
        <v>98833</v>
      </c>
      <c r="E75" s="963" t="n">
        <v>8.608456978933271</v>
      </c>
      <c r="F75" s="989" t="n">
        <v>50704</v>
      </c>
      <c r="G75" s="991" t="n">
        <v>4.678921012245065</v>
      </c>
      <c r="H75" s="968" t="n"/>
      <c r="I75" s="968" t="n"/>
      <c r="J75" s="968" t="n"/>
      <c r="K75" s="18" t="n"/>
      <c r="L75" s="18" t="n"/>
      <c r="M75" s="20" t="n"/>
    </row>
    <row r="76" ht="16.4" customHeight="1" s="828">
      <c r="A76" s="722" t="inlineStr">
        <is>
          <t>Jan-Mar 1997</t>
        </is>
      </c>
      <c r="B76" s="989" t="n">
        <v>156900</v>
      </c>
      <c r="C76" s="963" t="n">
        <v>7.022518900489193</v>
      </c>
      <c r="D76" s="989" t="n">
        <v>104126</v>
      </c>
      <c r="E76" s="963" t="n">
        <v>9.065345028310908</v>
      </c>
      <c r="F76" s="989" t="n">
        <v>52774</v>
      </c>
      <c r="G76" s="991" t="n">
        <v>4.861162531460732</v>
      </c>
      <c r="H76" s="968" t="n"/>
      <c r="I76" s="968" t="n"/>
      <c r="J76" s="968" t="n"/>
      <c r="K76" s="18" t="n"/>
      <c r="L76" s="18" t="n"/>
      <c r="M76" s="20" t="n"/>
    </row>
    <row r="77" ht="16.4" customHeight="1" s="828">
      <c r="A77" s="722" t="inlineStr">
        <is>
          <t>Feb-Apr 1997</t>
        </is>
      </c>
      <c r="B77" s="989" t="n">
        <v>166455</v>
      </c>
      <c r="C77" s="963" t="n">
        <v>7.427469106145619</v>
      </c>
      <c r="D77" s="989" t="n">
        <v>112431</v>
      </c>
      <c r="E77" s="963" t="n">
        <v>9.73906427080467</v>
      </c>
      <c r="F77" s="989" t="n">
        <v>54024</v>
      </c>
      <c r="G77" s="991" t="n">
        <v>4.971657360196303</v>
      </c>
      <c r="H77" s="968" t="n"/>
      <c r="I77" s="968" t="n"/>
      <c r="J77" s="968" t="n"/>
      <c r="K77" s="18" t="n"/>
      <c r="L77" s="18" t="n"/>
      <c r="M77" s="20" t="n"/>
    </row>
    <row r="78" ht="16.4" customHeight="1" s="828">
      <c r="A78" s="722" t="inlineStr">
        <is>
          <t>Mar-May 1997</t>
        </is>
      </c>
      <c r="B78" s="989" t="n">
        <v>165330</v>
      </c>
      <c r="C78" s="963" t="n">
        <v>7.344761791240028</v>
      </c>
      <c r="D78" s="989" t="n">
        <v>110682</v>
      </c>
      <c r="E78" s="963" t="n">
        <v>9.544617543180252</v>
      </c>
      <c r="F78" s="989" t="n">
        <v>54648</v>
      </c>
      <c r="G78" s="991" t="n">
        <v>5.007309206972933</v>
      </c>
      <c r="H78" s="968" t="n"/>
      <c r="I78" s="968" t="n"/>
      <c r="J78" s="968" t="n"/>
      <c r="K78" s="18" t="n"/>
      <c r="L78" s="18" t="n"/>
      <c r="M78" s="20" t="n"/>
    </row>
    <row r="79" ht="16.4" customHeight="1" s="828">
      <c r="A79" s="722" t="inlineStr">
        <is>
          <t>Apr-Jun 1997</t>
        </is>
      </c>
      <c r="B79" s="989" t="n">
        <v>169389</v>
      </c>
      <c r="C79" s="963" t="n">
        <v>7.507443445739644</v>
      </c>
      <c r="D79" s="989" t="n">
        <v>108628</v>
      </c>
      <c r="E79" s="963" t="n">
        <v>9.319288638125798</v>
      </c>
      <c r="F79" s="989" t="n">
        <v>60761</v>
      </c>
      <c r="G79" s="991" t="n">
        <v>5.571054473182101</v>
      </c>
      <c r="H79" s="968" t="n"/>
      <c r="I79" s="968" t="n"/>
      <c r="J79" s="968" t="n"/>
      <c r="K79" s="18" t="n"/>
      <c r="L79" s="18" t="n"/>
      <c r="M79" s="20" t="n"/>
    </row>
    <row r="80" ht="16.4" customHeight="1" s="828">
      <c r="A80" s="722" t="inlineStr">
        <is>
          <t>May-Jul 1997</t>
        </is>
      </c>
      <c r="B80" s="989" t="n">
        <v>167908</v>
      </c>
      <c r="C80" s="963" t="n">
        <v>7.42370239560785</v>
      </c>
      <c r="D80" s="989" t="n">
        <v>106707</v>
      </c>
      <c r="E80" s="963" t="n">
        <v>9.121498278924648</v>
      </c>
      <c r="F80" s="989" t="n">
        <v>61201</v>
      </c>
      <c r="G80" s="991" t="n">
        <v>5.604786047662459</v>
      </c>
      <c r="H80" s="968" t="n"/>
      <c r="I80" s="968" t="n"/>
      <c r="J80" s="968" t="n"/>
      <c r="K80" s="18" t="n"/>
      <c r="L80" s="18" t="n"/>
      <c r="M80" s="20" t="n"/>
    </row>
    <row r="81" ht="16.4" customHeight="1" s="828">
      <c r="A81" s="722" t="inlineStr">
        <is>
          <t>Jun-Aug 1997</t>
        </is>
      </c>
      <c r="B81" s="989" t="n">
        <v>157790</v>
      </c>
      <c r="C81" s="963" t="n">
        <v>6.968856549505262</v>
      </c>
      <c r="D81" s="989" t="n">
        <v>97994</v>
      </c>
      <c r="E81" s="963" t="n">
        <v>8.383550449438237</v>
      </c>
      <c r="F81" s="989" t="n">
        <v>59796</v>
      </c>
      <c r="G81" s="991" t="n">
        <v>5.45916541482004</v>
      </c>
      <c r="H81" s="968" t="n"/>
      <c r="I81" s="968" t="n"/>
      <c r="J81" s="968" t="n"/>
      <c r="K81" s="18" t="n"/>
      <c r="L81" s="18" t="n"/>
      <c r="M81" s="20" t="n"/>
    </row>
    <row r="82" ht="16.4" customHeight="1" s="828">
      <c r="A82" s="722" t="inlineStr">
        <is>
          <t>Jul-Sep 1997</t>
        </is>
      </c>
      <c r="B82" s="989" t="n">
        <v>152450</v>
      </c>
      <c r="C82" s="963" t="n">
        <v>6.710808447237257</v>
      </c>
      <c r="D82" s="989" t="n">
        <v>99074</v>
      </c>
      <c r="E82" s="963" t="n">
        <v>8.438730294523914</v>
      </c>
      <c r="F82" s="989" t="n">
        <v>53376</v>
      </c>
      <c r="G82" s="991" t="n">
        <v>4.862667047418094</v>
      </c>
      <c r="H82" s="968" t="n"/>
      <c r="I82" s="968" t="n"/>
      <c r="J82" s="968" t="n"/>
      <c r="K82" s="18" t="n"/>
      <c r="L82" s="18" t="n"/>
      <c r="M82" s="20" t="n"/>
    </row>
    <row r="83" ht="16.4" customHeight="1" s="828">
      <c r="A83" s="722" t="inlineStr">
        <is>
          <t>Aug-Oct 1997</t>
        </is>
      </c>
      <c r="B83" s="989" t="n">
        <v>149405</v>
      </c>
      <c r="C83" s="963" t="n">
        <v>6.582054478781905</v>
      </c>
      <c r="D83" s="989" t="n">
        <v>92795</v>
      </c>
      <c r="E83" s="963" t="n">
        <v>7.907797178483925</v>
      </c>
      <c r="F83" s="989" t="n">
        <v>56610</v>
      </c>
      <c r="G83" s="991" t="n">
        <v>5.163158389519274</v>
      </c>
      <c r="H83" s="968" t="n"/>
      <c r="I83" s="968" t="n"/>
      <c r="J83" s="968" t="n"/>
      <c r="K83" s="18" t="n"/>
      <c r="L83" s="18" t="n"/>
      <c r="M83" s="20" t="n"/>
    </row>
    <row r="84" ht="16.4" customHeight="1" s="828">
      <c r="A84" s="722" t="inlineStr">
        <is>
          <t>Sep-Nov 1997</t>
        </is>
      </c>
      <c r="B84" s="989" t="n">
        <v>138984</v>
      </c>
      <c r="C84" s="963" t="n">
        <v>6.117462361444801</v>
      </c>
      <c r="D84" s="989" t="n">
        <v>87961</v>
      </c>
      <c r="E84" s="963" t="n">
        <v>7.470273115952921</v>
      </c>
      <c r="F84" s="989" t="n">
        <v>51023</v>
      </c>
      <c r="G84" s="991" t="n">
        <v>4.662010151796589</v>
      </c>
      <c r="H84" s="968" t="n"/>
      <c r="I84" s="968" t="n"/>
      <c r="J84" s="968" t="n"/>
      <c r="K84" s="18" t="n"/>
      <c r="L84" s="18" t="n"/>
      <c r="M84" s="20" t="n"/>
    </row>
    <row r="85" ht="16.4" customHeight="1" s="828">
      <c r="A85" s="722" t="inlineStr">
        <is>
          <t>Oct-Dec 1997</t>
        </is>
      </c>
      <c r="B85" s="989" t="n">
        <v>143039</v>
      </c>
      <c r="C85" s="963" t="n">
        <v>6.276895827733751</v>
      </c>
      <c r="D85" s="989" t="n">
        <v>93361</v>
      </c>
      <c r="E85" s="963" t="n">
        <v>7.90587149313253</v>
      </c>
      <c r="F85" s="989" t="n">
        <v>49678</v>
      </c>
      <c r="G85" s="991" t="n">
        <v>4.524777403373529</v>
      </c>
      <c r="H85" s="968" t="n"/>
      <c r="I85" s="968" t="n"/>
      <c r="J85" s="968" t="n"/>
      <c r="K85" s="18" t="n"/>
      <c r="L85" s="18" t="n"/>
      <c r="M85" s="20" t="n"/>
    </row>
    <row r="86" ht="16.4" customHeight="1" s="828">
      <c r="A86" s="722" t="inlineStr">
        <is>
          <t>Nov-Jan 1998</t>
        </is>
      </c>
      <c r="B86" s="989" t="n">
        <v>141644</v>
      </c>
      <c r="C86" s="963" t="n">
        <v>6.206251967546124</v>
      </c>
      <c r="D86" s="989" t="n">
        <v>98482</v>
      </c>
      <c r="E86" s="963" t="n">
        <v>8.315835413334483</v>
      </c>
      <c r="F86" s="989" t="n">
        <v>43162</v>
      </c>
      <c r="G86" s="991" t="n">
        <v>3.93093473406752</v>
      </c>
      <c r="H86" s="968" t="n"/>
      <c r="I86" s="968" t="n"/>
      <c r="J86" s="968" t="n"/>
      <c r="K86" s="18" t="n"/>
      <c r="L86" s="18" t="n"/>
      <c r="M86" s="20" t="n"/>
    </row>
    <row r="87" ht="16.4" customHeight="1" s="828">
      <c r="A87" s="722" t="inlineStr">
        <is>
          <t>Dec-Feb 1998</t>
        </is>
      </c>
      <c r="B87" s="989" t="n">
        <v>164973</v>
      </c>
      <c r="C87" s="963" t="n">
        <v>7.215040025823433</v>
      </c>
      <c r="D87" s="989" t="n">
        <v>120829</v>
      </c>
      <c r="E87" s="963" t="n">
        <v>10.18954177092138</v>
      </c>
      <c r="F87" s="989" t="n">
        <v>44144</v>
      </c>
      <c r="G87" s="991" t="n">
        <v>4.010533253294916</v>
      </c>
      <c r="H87" s="968" t="n"/>
      <c r="I87" s="968" t="n"/>
      <c r="J87" s="968" t="n"/>
      <c r="K87" s="18" t="n"/>
      <c r="L87" s="18" t="n"/>
      <c r="M87" s="20" t="n"/>
    </row>
    <row r="88" ht="16.4" customHeight="1" s="828">
      <c r="A88" s="722" t="inlineStr">
        <is>
          <t>Jan-Mar 1998</t>
        </is>
      </c>
      <c r="B88" s="989" t="n">
        <v>168861</v>
      </c>
      <c r="C88" s="963" t="n">
        <v>7.372839014482102</v>
      </c>
      <c r="D88" s="989" t="n">
        <v>119341</v>
      </c>
      <c r="E88" s="963" t="n">
        <v>10.04219633892777</v>
      </c>
      <c r="F88" s="989" t="n">
        <v>49520</v>
      </c>
      <c r="G88" s="991" t="n">
        <v>4.493988970059047</v>
      </c>
      <c r="H88" s="968" t="n"/>
      <c r="I88" s="968" t="n"/>
      <c r="J88" s="968" t="n"/>
      <c r="K88" s="18" t="n"/>
      <c r="L88" s="18" t="n"/>
      <c r="M88" s="20" t="n"/>
    </row>
    <row r="89" ht="16.4" customHeight="1" s="828">
      <c r="A89" s="722" t="inlineStr">
        <is>
          <t>Feb-Apr 1998</t>
        </is>
      </c>
      <c r="B89" s="989" t="n">
        <v>177241</v>
      </c>
      <c r="C89" s="963" t="n">
        <v>7.735337915492281</v>
      </c>
      <c r="D89" s="989" t="n">
        <v>119680</v>
      </c>
      <c r="E89" s="963" t="n">
        <v>10.05607322794777</v>
      </c>
      <c r="F89" s="989" t="n">
        <v>57561</v>
      </c>
      <c r="G89" s="991" t="n">
        <v>5.227168243154019</v>
      </c>
      <c r="H89" s="968" t="n"/>
      <c r="I89" s="968" t="n"/>
      <c r="J89" s="968" t="n"/>
      <c r="K89" s="18" t="n"/>
      <c r="L89" s="18" t="n"/>
      <c r="M89" s="20" t="n"/>
    </row>
    <row r="90" ht="16.4" customHeight="1" s="828">
      <c r="A90" s="722" t="inlineStr">
        <is>
          <t>Mar-May 1998</t>
        </is>
      </c>
      <c r="B90" s="989" t="n">
        <v>166326</v>
      </c>
      <c r="C90" s="963" t="n">
        <v>7.252853625381603</v>
      </c>
      <c r="D90" s="989" t="n">
        <v>103219</v>
      </c>
      <c r="E90" s="963" t="n">
        <v>8.663363048881404</v>
      </c>
      <c r="F90" s="989" t="n">
        <v>63107</v>
      </c>
      <c r="G90" s="991" t="n">
        <v>5.727593886616154</v>
      </c>
      <c r="H90" s="968" t="n"/>
      <c r="I90" s="968" t="n"/>
      <c r="J90" s="968" t="n"/>
      <c r="K90" s="18" t="n"/>
      <c r="L90" s="18" t="n"/>
      <c r="M90" s="20" t="n"/>
    </row>
    <row r="91" ht="16.4" customHeight="1" s="828">
      <c r="A91" s="722" t="inlineStr">
        <is>
          <t>Apr-Jun 1998</t>
        </is>
      </c>
      <c r="B91" s="989" t="n">
        <v>168490</v>
      </c>
      <c r="C91" s="963" t="n">
        <v>7.334483825260445</v>
      </c>
      <c r="D91" s="989" t="n">
        <v>104785</v>
      </c>
      <c r="E91" s="963" t="n">
        <v>8.795000210199486</v>
      </c>
      <c r="F91" s="989" t="n">
        <v>63705</v>
      </c>
      <c r="G91" s="991" t="n">
        <v>5.76090958853913</v>
      </c>
      <c r="H91" s="968" t="n"/>
      <c r="I91" s="968" t="n"/>
      <c r="J91" s="968" t="n"/>
      <c r="K91" s="18" t="n"/>
      <c r="L91" s="18" t="n"/>
      <c r="M91" s="20" t="n"/>
    </row>
    <row r="92" ht="16.4" customHeight="1" s="828">
      <c r="A92" s="722" t="inlineStr">
        <is>
          <t>May-Jul 1998</t>
        </is>
      </c>
      <c r="B92" s="989" t="n">
        <v>161577</v>
      </c>
      <c r="C92" s="963" t="n">
        <v>7.018935098577867</v>
      </c>
      <c r="D92" s="989" t="n">
        <v>103877</v>
      </c>
      <c r="E92" s="963" t="n">
        <v>8.699909507712526</v>
      </c>
      <c r="F92" s="989" t="n">
        <v>57700</v>
      </c>
      <c r="G92" s="991" t="n">
        <v>5.207510978920674</v>
      </c>
      <c r="H92" s="968" t="n"/>
      <c r="I92" s="968" t="n"/>
      <c r="J92" s="968" t="n"/>
      <c r="K92" s="18" t="n"/>
      <c r="L92" s="18" t="n"/>
      <c r="M92" s="20" t="n"/>
    </row>
    <row r="93" ht="16.4" customHeight="1" s="828">
      <c r="A93" s="722" t="inlineStr">
        <is>
          <t>Jun-Aug 1998</t>
        </is>
      </c>
      <c r="B93" s="989" t="n">
        <v>162955</v>
      </c>
      <c r="C93" s="963" t="n">
        <v>7.068039915568479</v>
      </c>
      <c r="D93" s="989" t="n">
        <v>107168</v>
      </c>
      <c r="E93" s="963" t="n">
        <v>8.954078094399538</v>
      </c>
      <c r="F93" s="989" t="n">
        <v>55787</v>
      </c>
      <c r="G93" s="991" t="n">
        <v>5.031946379841517</v>
      </c>
      <c r="H93" s="968" t="n"/>
      <c r="I93" s="968" t="n"/>
      <c r="J93" s="968" t="n"/>
      <c r="K93" s="18" t="n"/>
      <c r="L93" s="18" t="n"/>
      <c r="M93" s="20" t="n"/>
    </row>
    <row r="94" ht="16.4" customHeight="1" s="828">
      <c r="A94" s="722" t="inlineStr">
        <is>
          <t>Jul-Sep 1998</t>
        </is>
      </c>
      <c r="B94" s="989" t="n">
        <v>158053</v>
      </c>
      <c r="C94" s="963" t="n">
        <v>6.845053350885187</v>
      </c>
      <c r="D94" s="989" t="n">
        <v>101772</v>
      </c>
      <c r="E94" s="963" t="n">
        <v>8.490393611408887</v>
      </c>
      <c r="F94" s="989" t="n">
        <v>56281</v>
      </c>
      <c r="G94" s="991" t="n">
        <v>5.068816204539667</v>
      </c>
      <c r="H94" s="968" t="n"/>
      <c r="I94" s="968" t="n"/>
      <c r="J94" s="968" t="n"/>
      <c r="K94" s="18" t="n"/>
      <c r="L94" s="18" t="n"/>
      <c r="M94" s="20" t="n"/>
    </row>
    <row r="95" ht="16.4" customHeight="1" s="828">
      <c r="A95" s="722" t="inlineStr">
        <is>
          <t>Aug-Oct 1998</t>
        </is>
      </c>
      <c r="B95" s="989" t="n">
        <v>158676</v>
      </c>
      <c r="C95" s="963" t="n">
        <v>6.845493145590458</v>
      </c>
      <c r="D95" s="989" t="n">
        <v>102279</v>
      </c>
      <c r="E95" s="963" t="n">
        <v>8.498216786605202</v>
      </c>
      <c r="F95" s="989" t="n">
        <v>56397</v>
      </c>
      <c r="G95" s="991" t="n">
        <v>5.06062219802436</v>
      </c>
      <c r="H95" s="968" t="n"/>
      <c r="I95" s="968" t="n"/>
      <c r="J95" s="968" t="n"/>
      <c r="K95" s="18" t="n"/>
      <c r="L95" s="18" t="n"/>
      <c r="M95" s="20" t="n"/>
    </row>
    <row r="96" ht="16.4" customHeight="1" s="828">
      <c r="A96" s="722" t="inlineStr">
        <is>
          <t>Sep-Nov 1998</t>
        </is>
      </c>
      <c r="B96" s="989" t="n">
        <v>174953</v>
      </c>
      <c r="C96" s="963" t="n">
        <v>7.518170682435779</v>
      </c>
      <c r="D96" s="989" t="n">
        <v>110923</v>
      </c>
      <c r="E96" s="963" t="n">
        <v>9.176507085721031</v>
      </c>
      <c r="F96" s="989" t="n">
        <v>64030</v>
      </c>
      <c r="G96" s="991" t="n">
        <v>5.725668996609778</v>
      </c>
      <c r="H96" s="968" t="n"/>
      <c r="I96" s="968" t="n"/>
      <c r="J96" s="968" t="n"/>
      <c r="K96" s="18" t="n"/>
      <c r="L96" s="18" t="n"/>
      <c r="M96" s="20" t="n"/>
    </row>
    <row r="97" ht="16.4" customHeight="1" s="828">
      <c r="A97" s="722" t="inlineStr">
        <is>
          <t>Oct-Dec 1998</t>
        </is>
      </c>
      <c r="B97" s="989" t="n">
        <v>183284</v>
      </c>
      <c r="C97" s="963" t="n">
        <v>7.876374139741142</v>
      </c>
      <c r="D97" s="989" t="n">
        <v>117770</v>
      </c>
      <c r="E97" s="963" t="n">
        <v>9.75459444957551</v>
      </c>
      <c r="F97" s="989" t="n">
        <v>65514</v>
      </c>
      <c r="G97" s="991" t="n">
        <v>5.851129182123667</v>
      </c>
      <c r="H97" s="968" t="n"/>
      <c r="I97" s="968" t="n"/>
      <c r="J97" s="968" t="n"/>
      <c r="K97" s="18" t="n"/>
      <c r="L97" s="18" t="n"/>
      <c r="M97" s="20" t="n"/>
    </row>
    <row r="98" ht="16.4" customHeight="1" s="828">
      <c r="A98" s="722" t="inlineStr">
        <is>
          <t>Nov-Jan 1999</t>
        </is>
      </c>
      <c r="B98" s="989" t="n">
        <v>201422</v>
      </c>
      <c r="C98" s="963" t="n">
        <v>8.64101382034255</v>
      </c>
      <c r="D98" s="989" t="n">
        <v>126835</v>
      </c>
      <c r="E98" s="963" t="n">
        <v>10.507663634807</v>
      </c>
      <c r="F98" s="989" t="n">
        <v>74587</v>
      </c>
      <c r="G98" s="991" t="n">
        <v>6.636277703594829</v>
      </c>
      <c r="H98" s="968" t="n"/>
      <c r="I98" s="968" t="n"/>
      <c r="J98" s="968" t="n"/>
      <c r="K98" s="18" t="n"/>
      <c r="L98" s="18" t="n"/>
      <c r="M98" s="20" t="n"/>
    </row>
    <row r="99" ht="16.4" customHeight="1" s="828">
      <c r="A99" s="722" t="inlineStr">
        <is>
          <t>Dec-Feb 1999</t>
        </is>
      </c>
      <c r="B99" s="989" t="n">
        <v>206662</v>
      </c>
      <c r="C99" s="963" t="n">
        <v>8.843095760820635</v>
      </c>
      <c r="D99" s="989" t="n">
        <v>138853</v>
      </c>
      <c r="E99" s="963" t="n">
        <v>11.47485644367058</v>
      </c>
      <c r="F99" s="989" t="n">
        <v>67809</v>
      </c>
      <c r="G99" s="991" t="n">
        <v>6.017176223967815</v>
      </c>
      <c r="H99" s="968" t="n"/>
      <c r="I99" s="968" t="n"/>
      <c r="J99" s="968" t="n"/>
      <c r="K99" s="18" t="n"/>
      <c r="L99" s="18" t="n"/>
      <c r="M99" s="20" t="n"/>
    </row>
    <row r="100" ht="16.4" customHeight="1" s="828">
      <c r="A100" s="722" t="inlineStr">
        <is>
          <t>Jan-Mar 1999</t>
        </is>
      </c>
      <c r="B100" s="989" t="n">
        <v>205625</v>
      </c>
      <c r="C100" s="963" t="n">
        <v>8.788661719604749</v>
      </c>
      <c r="D100" s="989" t="n">
        <v>143708</v>
      </c>
      <c r="E100" s="963" t="n">
        <v>11.86711672866049</v>
      </c>
      <c r="F100" s="989" t="n">
        <v>61917</v>
      </c>
      <c r="G100" s="991" t="n">
        <v>5.485761004033564</v>
      </c>
      <c r="H100" s="968" t="n"/>
      <c r="I100" s="968" t="n"/>
      <c r="J100" s="968" t="n"/>
      <c r="K100" s="18" t="n"/>
      <c r="L100" s="18" t="n"/>
      <c r="M100" s="20" t="n"/>
    </row>
    <row r="101" ht="16.4" customHeight="1" s="828">
      <c r="A101" s="722" t="inlineStr">
        <is>
          <t>Feb-Apr 1999</t>
        </is>
      </c>
      <c r="B101" s="989" t="n">
        <v>190807</v>
      </c>
      <c r="C101" s="963" t="n">
        <v>8.14580194653883</v>
      </c>
      <c r="D101" s="989" t="n">
        <v>138636</v>
      </c>
      <c r="E101" s="963" t="n">
        <v>11.46351240463393</v>
      </c>
      <c r="F101" s="989" t="n">
        <v>52171</v>
      </c>
      <c r="G101" s="991" t="n">
        <v>4.604559210746643</v>
      </c>
      <c r="H101" s="968" t="n"/>
      <c r="I101" s="968" t="n"/>
      <c r="J101" s="968" t="n"/>
      <c r="K101" s="18" t="n"/>
      <c r="L101" s="18" t="n"/>
      <c r="M101" s="20" t="n"/>
    </row>
    <row r="102" ht="16.4" customHeight="1" s="828">
      <c r="A102" s="722" t="inlineStr">
        <is>
          <t>Mar-May 1999</t>
        </is>
      </c>
      <c r="B102" s="989" t="n">
        <v>182830</v>
      </c>
      <c r="C102" s="963" t="n">
        <v>7.797588896408959</v>
      </c>
      <c r="D102" s="989" t="n">
        <v>123488</v>
      </c>
      <c r="E102" s="963" t="n">
        <v>10.18415086433289</v>
      </c>
      <c r="F102" s="989" t="n">
        <v>59342</v>
      </c>
      <c r="G102" s="991" t="n">
        <v>5.241539146007245</v>
      </c>
      <c r="H102" s="968" t="n"/>
      <c r="I102" s="968" t="n"/>
      <c r="J102" s="968" t="n"/>
      <c r="K102" s="18" t="n"/>
      <c r="L102" s="18" t="n"/>
      <c r="M102" s="20" t="n"/>
    </row>
    <row r="103" ht="16.4" customHeight="1" s="828">
      <c r="A103" s="722" t="inlineStr">
        <is>
          <t>Apr-Jun 1999</t>
        </is>
      </c>
      <c r="B103" s="989" t="n">
        <v>181227</v>
      </c>
      <c r="C103" s="963" t="n">
        <v>7.720612932017143</v>
      </c>
      <c r="D103" s="989" t="n">
        <v>118910</v>
      </c>
      <c r="E103" s="963" t="n">
        <v>9.796299837923813</v>
      </c>
      <c r="F103" s="989" t="n">
        <v>62317</v>
      </c>
      <c r="G103" s="991" t="n">
        <v>5.497808601722873</v>
      </c>
      <c r="H103" s="968" t="n"/>
      <c r="I103" s="968" t="n"/>
      <c r="J103" s="968" t="n"/>
      <c r="K103" s="18" t="n"/>
      <c r="L103" s="18" t="n"/>
      <c r="M103" s="20" t="n"/>
    </row>
    <row r="104" ht="16.4" customHeight="1" s="828">
      <c r="A104" s="722" t="inlineStr">
        <is>
          <t>May-Jul 1999</t>
        </is>
      </c>
      <c r="B104" s="989" t="n">
        <v>177007</v>
      </c>
      <c r="C104" s="963" t="n">
        <v>7.53712547468899</v>
      </c>
      <c r="D104" s="989" t="n">
        <v>109094</v>
      </c>
      <c r="E104" s="963" t="n">
        <v>8.996893678440969</v>
      </c>
      <c r="F104" s="989" t="n">
        <v>67913</v>
      </c>
      <c r="G104" s="991" t="n">
        <v>5.978813897667891</v>
      </c>
      <c r="H104" s="968" t="n"/>
      <c r="I104" s="968" t="n"/>
      <c r="J104" s="968" t="n"/>
      <c r="K104" s="18" t="n"/>
      <c r="L104" s="18" t="n"/>
      <c r="M104" s="20" t="n"/>
    </row>
    <row r="105" ht="16.4" customHeight="1" s="828">
      <c r="A105" s="722" t="inlineStr">
        <is>
          <t>Jun-Aug 1999</t>
        </is>
      </c>
      <c r="B105" s="989" t="n">
        <v>167728</v>
      </c>
      <c r="C105" s="963" t="n">
        <v>7.137936168176743</v>
      </c>
      <c r="D105" s="989" t="n">
        <v>105624</v>
      </c>
      <c r="E105" s="963" t="n">
        <v>8.70252405883577</v>
      </c>
      <c r="F105" s="989" t="n">
        <v>62104</v>
      </c>
      <c r="G105" s="991" t="n">
        <v>5.466448932506347</v>
      </c>
      <c r="H105" s="968" t="n"/>
      <c r="I105" s="968" t="n"/>
      <c r="J105" s="968" t="n"/>
      <c r="K105" s="18" t="n"/>
      <c r="L105" s="18" t="n"/>
      <c r="M105" s="20" t="n"/>
    </row>
    <row r="106" ht="16.4" customHeight="1" s="828">
      <c r="A106" s="722" t="inlineStr">
        <is>
          <t>Jul-Sep 1999</t>
        </is>
      </c>
      <c r="B106" s="989" t="n">
        <v>166660</v>
      </c>
      <c r="C106" s="963" t="n">
        <v>7.087460319438239</v>
      </c>
      <c r="D106" s="989" t="n">
        <v>103367</v>
      </c>
      <c r="E106" s="963" t="n">
        <v>8.50146233290843</v>
      </c>
      <c r="F106" s="989" t="n">
        <v>63293</v>
      </c>
      <c r="G106" s="991" t="n">
        <v>5.573510590602015</v>
      </c>
      <c r="H106" s="968" t="n"/>
      <c r="I106" s="968" t="n"/>
      <c r="J106" s="968" t="n"/>
      <c r="K106" s="18" t="n"/>
      <c r="L106" s="18" t="n"/>
      <c r="M106" s="20" t="n"/>
    </row>
    <row r="107" ht="16.4" customHeight="1" s="828">
      <c r="A107" s="722" t="inlineStr">
        <is>
          <t>Aug-Oct 1999</t>
        </is>
      </c>
      <c r="B107" s="989" t="n">
        <v>165928</v>
      </c>
      <c r="C107" s="963" t="n">
        <v>7.049669872186874</v>
      </c>
      <c r="D107" s="989" t="n">
        <v>103768</v>
      </c>
      <c r="E107" s="963" t="n">
        <v>8.519889335880473</v>
      </c>
      <c r="F107" s="989" t="n">
        <v>62160</v>
      </c>
      <c r="G107" s="991" t="n">
        <v>5.473041335773081</v>
      </c>
      <c r="H107" s="968" t="n"/>
      <c r="I107" s="968" t="n"/>
      <c r="J107" s="968" t="n"/>
      <c r="K107" s="18" t="n"/>
      <c r="L107" s="18" t="n"/>
      <c r="M107" s="20" t="n"/>
    </row>
    <row r="108" ht="16.4" customHeight="1" s="828">
      <c r="A108" s="722" t="inlineStr">
        <is>
          <t>Sep-Nov 1999</t>
        </is>
      </c>
      <c r="B108" s="989" t="n">
        <v>164191</v>
      </c>
      <c r="C108" s="963" t="n">
        <v>6.961477649830398</v>
      </c>
      <c r="D108" s="989" t="n">
        <v>103520</v>
      </c>
      <c r="E108" s="963" t="n">
        <v>8.475203720768947</v>
      </c>
      <c r="F108" s="989" t="n">
        <v>60671</v>
      </c>
      <c r="G108" s="991" t="n">
        <v>5.335497683323434</v>
      </c>
      <c r="H108" s="968" t="n"/>
      <c r="I108" s="968" t="n"/>
      <c r="J108" s="968" t="n"/>
      <c r="K108" s="18" t="n"/>
      <c r="L108" s="18" t="n"/>
      <c r="M108" s="20" t="n"/>
    </row>
    <row r="109" ht="16.4" customHeight="1" s="828">
      <c r="A109" s="722" t="inlineStr">
        <is>
          <t>Oct-Dec 1999</t>
        </is>
      </c>
      <c r="B109" s="989" t="n">
        <v>160468</v>
      </c>
      <c r="C109" s="963" t="n">
        <v>6.782462654993019</v>
      </c>
      <c r="D109" s="989" t="n">
        <v>98891</v>
      </c>
      <c r="E109" s="963" t="n">
        <v>8.074566428539384</v>
      </c>
      <c r="F109" s="989" t="n">
        <v>61577</v>
      </c>
      <c r="G109" s="991" t="n">
        <v>5.395796318201714</v>
      </c>
      <c r="H109" s="968" t="n"/>
      <c r="I109" s="968" t="n"/>
      <c r="J109" s="968" t="n"/>
      <c r="K109" s="18" t="n"/>
      <c r="L109" s="18" t="n"/>
      <c r="M109" s="20" t="n"/>
    </row>
    <row r="110" ht="16.4" customHeight="1" s="828">
      <c r="A110" s="722" t="inlineStr">
        <is>
          <t>Nov-Jan 2000</t>
        </is>
      </c>
      <c r="B110" s="989" t="n">
        <v>172145</v>
      </c>
      <c r="C110" s="963" t="n">
        <v>7.271460523152834</v>
      </c>
      <c r="D110" s="989" t="n">
        <v>108862</v>
      </c>
      <c r="E110" s="963" t="n">
        <v>8.869171003631125</v>
      </c>
      <c r="F110" s="989" t="n">
        <v>63283</v>
      </c>
      <c r="G110" s="991" t="n">
        <v>5.551209203260908</v>
      </c>
      <c r="H110" s="968" t="n"/>
      <c r="I110" s="968" t="n"/>
      <c r="J110" s="968" t="n"/>
      <c r="K110" s="18" t="n"/>
      <c r="L110" s="18" t="n"/>
      <c r="M110" s="20" t="n"/>
    </row>
    <row r="111" ht="16.4" customHeight="1" s="828">
      <c r="A111" s="722" t="inlineStr">
        <is>
          <t>Dec-Feb 2000</t>
        </is>
      </c>
      <c r="B111" s="989" t="n">
        <v>188991</v>
      </c>
      <c r="C111" s="963" t="n">
        <v>7.971604776516116</v>
      </c>
      <c r="D111" s="989" t="n">
        <v>117681</v>
      </c>
      <c r="E111" s="963" t="n">
        <v>9.570617647139542</v>
      </c>
      <c r="F111" s="989" t="n">
        <v>71310</v>
      </c>
      <c r="G111" s="991" t="n">
        <v>6.248711485302908</v>
      </c>
      <c r="H111" s="968" t="n"/>
      <c r="I111" s="968" t="n"/>
      <c r="J111" s="968" t="n"/>
      <c r="K111" s="18" t="n"/>
      <c r="L111" s="18" t="n"/>
      <c r="M111" s="20" t="n"/>
    </row>
    <row r="112" ht="16.4" customHeight="1" s="828">
      <c r="A112" s="722" t="inlineStr">
        <is>
          <t>Jan-Mar 2000</t>
        </is>
      </c>
      <c r="B112" s="989" t="n">
        <v>185854</v>
      </c>
      <c r="C112" s="963" t="n">
        <v>7.818821489125686</v>
      </c>
      <c r="D112" s="989" t="n">
        <v>116182</v>
      </c>
      <c r="E112" s="963" t="n">
        <v>9.430771445387107</v>
      </c>
      <c r="F112" s="989" t="n">
        <v>69672</v>
      </c>
      <c r="G112" s="991" t="n">
        <v>6.084561542998817</v>
      </c>
      <c r="H112" s="968" t="n"/>
      <c r="I112" s="968" t="n"/>
      <c r="J112" s="968" t="n"/>
      <c r="K112" s="18" t="n"/>
      <c r="L112" s="18" t="n"/>
      <c r="M112" s="20" t="n"/>
    </row>
    <row r="113" ht="16.4" customHeight="1" s="828">
      <c r="A113" s="722" t="inlineStr">
        <is>
          <t>Feb-Apr 2000</t>
        </is>
      </c>
      <c r="B113" s="989" t="n">
        <v>180351</v>
      </c>
      <c r="C113" s="963" t="n">
        <v>7.583096172351713</v>
      </c>
      <c r="D113" s="989" t="n">
        <v>116658</v>
      </c>
      <c r="E113" s="963" t="n">
        <v>9.450548266638235</v>
      </c>
      <c r="F113" s="989" t="n">
        <v>63693</v>
      </c>
      <c r="G113" s="991" t="n">
        <v>5.567936169713654</v>
      </c>
      <c r="H113" s="968" t="n"/>
      <c r="I113" s="968" t="n"/>
      <c r="J113" s="968" t="n"/>
      <c r="K113" s="18" t="n"/>
      <c r="L113" s="18" t="n"/>
      <c r="M113" s="20" t="n"/>
    </row>
    <row r="114" ht="16.4" customHeight="1" s="828">
      <c r="A114" s="722" t="inlineStr">
        <is>
          <t>Mar-May 2000</t>
        </is>
      </c>
      <c r="B114" s="989" t="n">
        <v>176216</v>
      </c>
      <c r="C114" s="963" t="n">
        <v>7.41184013635748</v>
      </c>
      <c r="D114" s="989" t="n">
        <v>112134</v>
      </c>
      <c r="E114" s="963" t="n">
        <v>9.092809049586331</v>
      </c>
      <c r="F114" s="989" t="n">
        <v>64082</v>
      </c>
      <c r="G114" s="991" t="n">
        <v>5.600217425668418</v>
      </c>
      <c r="H114" s="968" t="n"/>
      <c r="I114" s="968" t="n"/>
      <c r="J114" s="968" t="n"/>
      <c r="K114" s="18" t="n"/>
      <c r="L114" s="18" t="n"/>
      <c r="M114" s="20" t="n"/>
    </row>
    <row r="115" ht="16.4" customHeight="1" s="828">
      <c r="A115" s="722" t="inlineStr">
        <is>
          <t>Apr-Jun 2000</t>
        </is>
      </c>
      <c r="B115" s="989" t="n">
        <v>179062</v>
      </c>
      <c r="C115" s="963" t="n">
        <v>7.513133469353544</v>
      </c>
      <c r="D115" s="989" t="n">
        <v>116094</v>
      </c>
      <c r="E115" s="963" t="n">
        <v>9.37472533417799</v>
      </c>
      <c r="F115" s="989" t="n">
        <v>62968</v>
      </c>
      <c r="G115" s="991" t="n">
        <v>5.49964056909023</v>
      </c>
      <c r="H115" s="968" t="n"/>
      <c r="I115" s="968" t="n"/>
      <c r="J115" s="968" t="n"/>
      <c r="K115" s="18" t="n"/>
      <c r="L115" s="18" t="n"/>
      <c r="M115" s="20" t="n"/>
    </row>
    <row r="116" ht="16.4" customHeight="1" s="828">
      <c r="A116" s="722" t="inlineStr">
        <is>
          <t>May-Jul 2000</t>
        </is>
      </c>
      <c r="B116" s="989" t="n">
        <v>166040</v>
      </c>
      <c r="C116" s="963" t="n">
        <v>6.954129964513063</v>
      </c>
      <c r="D116" s="989" t="n">
        <v>100712</v>
      </c>
      <c r="E116" s="963" t="n">
        <v>8.107893501076918</v>
      </c>
      <c r="F116" s="989" t="n">
        <v>65328</v>
      </c>
      <c r="G116" s="991" t="n">
        <v>5.703019897355117</v>
      </c>
      <c r="H116" s="968" t="n"/>
      <c r="I116" s="968" t="n"/>
      <c r="J116" s="968" t="n"/>
      <c r="K116" s="18" t="n"/>
      <c r="L116" s="18" t="n"/>
      <c r="M116" s="20" t="n"/>
    </row>
    <row r="117" ht="16.4" customHeight="1" s="828">
      <c r="A117" s="722" t="inlineStr">
        <is>
          <t>Jun-Aug 2000</t>
        </is>
      </c>
      <c r="B117" s="989" t="n">
        <v>154847</v>
      </c>
      <c r="C117" s="963" t="n">
        <v>6.469231976706621</v>
      </c>
      <c r="D117" s="989" t="n">
        <v>95353</v>
      </c>
      <c r="E117" s="963" t="n">
        <v>7.664837244428209</v>
      </c>
      <c r="F117" s="989" t="n">
        <v>59494</v>
      </c>
      <c r="G117" s="991" t="n">
        <v>5.175371123950127</v>
      </c>
      <c r="H117" s="968" t="n"/>
      <c r="I117" s="968" t="n"/>
      <c r="J117" s="968" t="n"/>
      <c r="K117" s="18" t="n"/>
      <c r="L117" s="18" t="n"/>
      <c r="M117" s="20" t="n"/>
    </row>
    <row r="118" ht="16.4" customHeight="1" s="828">
      <c r="A118" s="722" t="inlineStr">
        <is>
          <t>Jul-Sep 2000</t>
        </is>
      </c>
      <c r="B118" s="989" t="n">
        <v>155012</v>
      </c>
      <c r="C118" s="963" t="n">
        <v>6.470772214002053</v>
      </c>
      <c r="D118" s="989" t="n">
        <v>91801</v>
      </c>
      <c r="E118" s="963" t="n">
        <v>7.391512438563696</v>
      </c>
      <c r="F118" s="989" t="n">
        <v>63211</v>
      </c>
      <c r="G118" s="991" t="n">
        <v>5.479487331808941</v>
      </c>
      <c r="H118" s="968" t="n"/>
      <c r="I118" s="968" t="n"/>
      <c r="J118" s="968" t="n"/>
      <c r="K118" s="18" t="n"/>
      <c r="L118" s="18" t="n"/>
      <c r="M118" s="20" t="n"/>
    </row>
    <row r="119" ht="16.4" customHeight="1" s="828">
      <c r="A119" s="722" t="inlineStr">
        <is>
          <t>Aug-Oct 2000</t>
        </is>
      </c>
      <c r="B119" s="989" t="n">
        <v>155490</v>
      </c>
      <c r="C119" s="963" t="n">
        <v>6.484273961947062</v>
      </c>
      <c r="D119" s="989" t="n">
        <v>93809</v>
      </c>
      <c r="E119" s="963" t="n">
        <v>7.551949484219223</v>
      </c>
      <c r="F119" s="989" t="n">
        <v>61681</v>
      </c>
      <c r="G119" s="991" t="n">
        <v>5.336775212934668</v>
      </c>
      <c r="H119" s="968" t="n"/>
      <c r="I119" s="968" t="n"/>
      <c r="J119" s="968" t="n"/>
      <c r="K119" s="18" t="n"/>
      <c r="L119" s="18" t="n"/>
      <c r="M119" s="20" t="n"/>
    </row>
    <row r="120" ht="16.4" customHeight="1" s="828">
      <c r="A120" s="722" t="inlineStr">
        <is>
          <t>Sep-Nov 2000</t>
        </is>
      </c>
      <c r="B120" s="989" t="n">
        <v>160253</v>
      </c>
      <c r="C120" s="963" t="n">
        <v>6.666924388167597</v>
      </c>
      <c r="D120" s="989" t="n">
        <v>101657</v>
      </c>
      <c r="E120" s="963" t="n">
        <v>8.17192672749686</v>
      </c>
      <c r="F120" s="989" t="n">
        <v>58596</v>
      </c>
      <c r="G120" s="991" t="n">
        <v>5.052582704066659</v>
      </c>
      <c r="H120" s="968" t="n"/>
      <c r="I120" s="968" t="n"/>
      <c r="J120" s="968" t="n"/>
      <c r="K120" s="18" t="n"/>
      <c r="L120" s="18" t="n"/>
      <c r="M120" s="20" t="n"/>
    </row>
    <row r="121" ht="16.4" customHeight="1" s="828">
      <c r="A121" s="722" t="inlineStr">
        <is>
          <t>Oct-Dec 2000</t>
        </is>
      </c>
      <c r="B121" s="989" t="n">
        <v>157139</v>
      </c>
      <c r="C121" s="963" t="n">
        <v>6.539377486636286</v>
      </c>
      <c r="D121" s="989" t="n">
        <v>102500</v>
      </c>
      <c r="E121" s="963" t="n">
        <v>8.239876428674339</v>
      </c>
      <c r="F121" s="989" t="n">
        <v>54639</v>
      </c>
      <c r="G121" s="991" t="n">
        <v>4.714261529182179</v>
      </c>
      <c r="H121" s="968" t="n"/>
      <c r="I121" s="968" t="n"/>
      <c r="J121" s="968" t="n"/>
      <c r="K121" s="18" t="n"/>
      <c r="L121" s="18" t="n"/>
      <c r="M121" s="20" t="n"/>
    </row>
    <row r="122" ht="16.4" customHeight="1" s="828">
      <c r="A122" s="722" t="inlineStr">
        <is>
          <t>Nov-Jan 2001</t>
        </is>
      </c>
      <c r="B122" s="989" t="n">
        <v>160101</v>
      </c>
      <c r="C122" s="963" t="n">
        <v>6.664418720289036</v>
      </c>
      <c r="D122" s="989" t="n">
        <v>107816</v>
      </c>
      <c r="E122" s="963" t="n">
        <v>8.662660524841577</v>
      </c>
      <c r="F122" s="989" t="n">
        <v>52285</v>
      </c>
      <c r="G122" s="991" t="n">
        <v>4.516208321101537</v>
      </c>
      <c r="H122" s="968" t="n"/>
      <c r="I122" s="968" t="n"/>
      <c r="J122" s="968" t="n"/>
      <c r="K122" s="18" t="n"/>
      <c r="L122" s="18" t="n"/>
      <c r="M122" s="20" t="n"/>
    </row>
    <row r="123" ht="16.4" customHeight="1" s="828">
      <c r="A123" s="722" t="inlineStr">
        <is>
          <t>Dec-Feb 2001</t>
        </is>
      </c>
      <c r="B123" s="989" t="n">
        <v>163088</v>
      </c>
      <c r="C123" s="963" t="n">
        <v>6.788048523448507</v>
      </c>
      <c r="D123" s="989" t="n">
        <v>106125</v>
      </c>
      <c r="E123" s="963" t="n">
        <v>8.532059582783553</v>
      </c>
      <c r="F123" s="989" t="n">
        <v>56963</v>
      </c>
      <c r="G123" s="991" t="n">
        <v>4.915953244077103</v>
      </c>
      <c r="H123" s="968" t="n"/>
      <c r="I123" s="968" t="n"/>
      <c r="J123" s="968" t="n"/>
      <c r="K123" s="18" t="n"/>
      <c r="L123" s="18" t="n"/>
      <c r="M123" s="20" t="n"/>
    </row>
    <row r="124" ht="16.4" customHeight="1" s="828">
      <c r="A124" s="722" t="inlineStr">
        <is>
          <t>Jan-Mar 2001</t>
        </is>
      </c>
      <c r="B124" s="989" t="n">
        <v>158036</v>
      </c>
      <c r="C124" s="963" t="n">
        <v>6.560791363236963</v>
      </c>
      <c r="D124" s="989" t="n">
        <v>100745</v>
      </c>
      <c r="E124" s="963" t="n">
        <v>8.077777749035219</v>
      </c>
      <c r="F124" s="989" t="n">
        <v>57291</v>
      </c>
      <c r="G124" s="991" t="n">
        <v>4.932043722350181</v>
      </c>
      <c r="H124" s="968" t="n"/>
      <c r="I124" s="968" t="n"/>
      <c r="J124" s="968" t="n"/>
      <c r="K124" s="18" t="n"/>
      <c r="L124" s="18" t="n"/>
      <c r="M124" s="20" t="n"/>
    </row>
    <row r="125" ht="16.4" customHeight="1" s="828">
      <c r="A125" s="722" t="inlineStr">
        <is>
          <t>Feb-Apr 2001</t>
        </is>
      </c>
      <c r="B125" s="989" t="n">
        <v>160058</v>
      </c>
      <c r="C125" s="963" t="n">
        <v>6.628651963095919</v>
      </c>
      <c r="D125" s="989" t="n">
        <v>103784</v>
      </c>
      <c r="E125" s="963" t="n">
        <v>8.319511736616391</v>
      </c>
      <c r="F125" s="989" t="n">
        <v>56274</v>
      </c>
      <c r="G125" s="991" t="n">
        <v>4.821439860664435</v>
      </c>
      <c r="H125" s="968" t="n"/>
      <c r="I125" s="968" t="n"/>
      <c r="J125" s="968" t="n"/>
      <c r="K125" s="18" t="n"/>
      <c r="L125" s="18" t="n"/>
      <c r="M125" s="20" t="n"/>
    </row>
    <row r="126" ht="16.4" customHeight="1" s="828">
      <c r="A126" s="722" t="inlineStr">
        <is>
          <t>Mar-May 2001</t>
        </is>
      </c>
      <c r="B126" s="989" t="n">
        <v>165906</v>
      </c>
      <c r="C126" s="963" t="n">
        <v>6.881237214539422</v>
      </c>
      <c r="D126" s="989" t="n">
        <v>108028</v>
      </c>
      <c r="E126" s="963" t="n">
        <v>8.681134599719543</v>
      </c>
      <c r="F126" s="989" t="n">
        <v>57878</v>
      </c>
      <c r="G126" s="991" t="n">
        <v>4.961291909088477</v>
      </c>
      <c r="H126" s="968" t="n"/>
      <c r="I126" s="968" t="n"/>
      <c r="J126" s="968" t="n"/>
      <c r="K126" s="18" t="n"/>
      <c r="L126" s="18" t="n"/>
      <c r="M126" s="20" t="n"/>
    </row>
    <row r="127" ht="16.4" customHeight="1" s="828">
      <c r="A127" s="722" t="inlineStr">
        <is>
          <t>Apr-Jun 2001</t>
        </is>
      </c>
      <c r="B127" s="989" t="n">
        <v>169016</v>
      </c>
      <c r="C127" s="963" t="n">
        <v>7.012665329879867</v>
      </c>
      <c r="D127" s="989" t="n">
        <v>110053</v>
      </c>
      <c r="E127" s="963" t="n">
        <v>8.82685549997073</v>
      </c>
      <c r="F127" s="989" t="n">
        <v>58963</v>
      </c>
      <c r="G127" s="991" t="n">
        <v>5.068353223860026</v>
      </c>
      <c r="H127" s="968" t="n"/>
      <c r="I127" s="968" t="n"/>
      <c r="J127" s="968" t="n"/>
      <c r="K127" s="18" t="n"/>
      <c r="L127" s="18" t="n"/>
      <c r="M127" s="20" t="n"/>
    </row>
    <row r="128" ht="16.4" customHeight="1" s="828">
      <c r="A128" s="722" t="inlineStr">
        <is>
          <t>May-Jul 2001</t>
        </is>
      </c>
      <c r="B128" s="989" t="n">
        <v>173714</v>
      </c>
      <c r="C128" s="963" t="n">
        <v>7.197987393139051</v>
      </c>
      <c r="D128" s="989" t="n">
        <v>110048</v>
      </c>
      <c r="E128" s="963" t="n">
        <v>8.827988736758313</v>
      </c>
      <c r="F128" s="989" t="n">
        <v>63666</v>
      </c>
      <c r="G128" s="991" t="n">
        <v>5.456516396782226</v>
      </c>
      <c r="H128" s="968" t="n"/>
      <c r="I128" s="968" t="n"/>
      <c r="J128" s="968" t="n"/>
      <c r="K128" s="18" t="n"/>
      <c r="L128" s="18" t="n"/>
      <c r="M128" s="20" t="n"/>
    </row>
    <row r="129" ht="16.4" customHeight="1" s="828">
      <c r="A129" s="722" t="inlineStr">
        <is>
          <t>Jun-Aug 2001</t>
        </is>
      </c>
      <c r="B129" s="989" t="n">
        <v>176209</v>
      </c>
      <c r="C129" s="963" t="n">
        <v>7.289976240462047</v>
      </c>
      <c r="D129" s="989" t="n">
        <v>112585</v>
      </c>
      <c r="E129" s="963" t="n">
        <v>9.016668210416752</v>
      </c>
      <c r="F129" s="989" t="n">
        <v>63624</v>
      </c>
      <c r="G129" s="991" t="n">
        <v>5.444887514885194</v>
      </c>
      <c r="H129" s="968" t="n"/>
      <c r="I129" s="968" t="n"/>
      <c r="J129" s="968" t="n"/>
      <c r="K129" s="18" t="n"/>
      <c r="L129" s="18" t="n"/>
      <c r="M129" s="20" t="n"/>
    </row>
    <row r="130" ht="16.4" customHeight="1" s="828">
      <c r="A130" s="722" t="inlineStr">
        <is>
          <t>Jul-Sep 2001</t>
        </is>
      </c>
      <c r="B130" s="989" t="n">
        <v>190696</v>
      </c>
      <c r="C130" s="963" t="n">
        <v>7.883973715996553</v>
      </c>
      <c r="D130" s="989" t="n">
        <v>125651</v>
      </c>
      <c r="E130" s="963" t="n">
        <v>10.07704517589317</v>
      </c>
      <c r="F130" s="989" t="n">
        <v>65045</v>
      </c>
      <c r="G130" s="991" t="n">
        <v>5.550496964506435</v>
      </c>
      <c r="H130" s="968" t="n"/>
      <c r="I130" s="968" t="n"/>
      <c r="J130" s="968" t="n"/>
      <c r="K130" s="18" t="n"/>
      <c r="L130" s="18" t="n"/>
      <c r="M130" s="20" t="n"/>
    </row>
    <row r="131" ht="16.4" customHeight="1" s="828">
      <c r="A131" s="722" t="inlineStr">
        <is>
          <t>Aug-Oct 2001</t>
        </is>
      </c>
      <c r="B131" s="989" t="n">
        <v>187469</v>
      </c>
      <c r="C131" s="963" t="n">
        <v>7.756003808643633</v>
      </c>
      <c r="D131" s="989" t="n">
        <v>122867</v>
      </c>
      <c r="E131" s="963" t="n">
        <v>9.856207073141981</v>
      </c>
      <c r="F131" s="989" t="n">
        <v>64602</v>
      </c>
      <c r="G131" s="991" t="n">
        <v>5.51924017126507</v>
      </c>
      <c r="H131" s="968" t="n"/>
      <c r="I131" s="968" t="n"/>
      <c r="J131" s="968" t="n"/>
      <c r="K131" s="18" t="n"/>
      <c r="L131" s="18" t="n"/>
      <c r="M131" s="20" t="n"/>
    </row>
    <row r="132" ht="16.4" customHeight="1" s="828">
      <c r="A132" s="722" t="inlineStr">
        <is>
          <t>Sep-Nov 2001</t>
        </is>
      </c>
      <c r="B132" s="989" t="n">
        <v>189132</v>
      </c>
      <c r="C132" s="963" t="n">
        <v>7.819243996363036</v>
      </c>
      <c r="D132" s="989" t="n">
        <v>121094</v>
      </c>
      <c r="E132" s="963" t="n">
        <v>9.693562356612079</v>
      </c>
      <c r="F132" s="989" t="n">
        <v>68038</v>
      </c>
      <c r="G132" s="991" t="n">
        <v>5.81729803055088</v>
      </c>
      <c r="H132" s="968" t="n"/>
      <c r="I132" s="968" t="n"/>
      <c r="J132" s="968" t="n"/>
      <c r="K132" s="18" t="n"/>
      <c r="L132" s="18" t="n"/>
      <c r="M132" s="20" t="n"/>
    </row>
    <row r="133" ht="16.4" customHeight="1" s="828">
      <c r="A133" s="722" t="inlineStr">
        <is>
          <t>Oct-Dec 2001</t>
        </is>
      </c>
      <c r="B133" s="989" t="n">
        <v>192842</v>
      </c>
      <c r="C133" s="963" t="n">
        <v>7.975013755908099</v>
      </c>
      <c r="D133" s="989" t="n">
        <v>124246</v>
      </c>
      <c r="E133" s="963" t="n">
        <v>9.944005441431079</v>
      </c>
      <c r="F133" s="989" t="n">
        <v>68596</v>
      </c>
      <c r="G133" s="991" t="n">
        <v>5.86982405442058</v>
      </c>
      <c r="H133" s="968" t="n"/>
      <c r="I133" s="968" t="n"/>
      <c r="J133" s="968" t="n"/>
      <c r="K133" s="18" t="n"/>
      <c r="L133" s="18" t="n"/>
      <c r="M133" s="20" t="n"/>
    </row>
    <row r="134" ht="16.4" customHeight="1" s="828">
      <c r="A134" s="722" t="inlineStr">
        <is>
          <t>Nov-Jan 2002</t>
        </is>
      </c>
      <c r="B134" s="989" t="n">
        <v>204331</v>
      </c>
      <c r="C134" s="963" t="n">
        <v>8.436298968536676</v>
      </c>
      <c r="D134" s="989" t="n">
        <v>130029</v>
      </c>
      <c r="E134" s="963" t="n">
        <v>10.40000944502422</v>
      </c>
      <c r="F134" s="989" t="n">
        <v>74302</v>
      </c>
      <c r="G134" s="991" t="n">
        <v>6.341017420610236</v>
      </c>
      <c r="H134" s="968" t="n"/>
      <c r="I134" s="968" t="n"/>
      <c r="J134" s="968" t="n"/>
      <c r="K134" s="18" t="n"/>
      <c r="L134" s="18" t="n"/>
      <c r="M134" s="20" t="n"/>
    </row>
    <row r="135" ht="16.4" customHeight="1" s="828">
      <c r="A135" s="722" t="inlineStr">
        <is>
          <t>Dec-Feb 2002</t>
        </is>
      </c>
      <c r="B135" s="989" t="n">
        <v>210922</v>
      </c>
      <c r="C135" s="963" t="n">
        <v>8.694392126798641</v>
      </c>
      <c r="D135" s="989" t="n">
        <v>137282</v>
      </c>
      <c r="E135" s="963" t="n">
        <v>10.97258067629105</v>
      </c>
      <c r="F135" s="989" t="n">
        <v>73640</v>
      </c>
      <c r="G135" s="991" t="n">
        <v>6.268206622205233</v>
      </c>
      <c r="H135" s="968" t="n"/>
      <c r="I135" s="968" t="n"/>
      <c r="J135" s="968" t="n"/>
      <c r="K135" s="18" t="n"/>
      <c r="L135" s="18" t="n"/>
      <c r="M135" s="20" t="n"/>
    </row>
    <row r="136" ht="16.4" customHeight="1" s="828">
      <c r="A136" s="722" t="inlineStr">
        <is>
          <t>Jan-Mar 2002</t>
        </is>
      </c>
      <c r="B136" s="989" t="n">
        <v>203415</v>
      </c>
      <c r="C136" s="963" t="n">
        <v>8.379986483770377</v>
      </c>
      <c r="D136" s="989" t="n">
        <v>130132</v>
      </c>
      <c r="E136" s="963" t="n">
        <v>10.40535823351751</v>
      </c>
      <c r="F136" s="989" t="n">
        <v>73283</v>
      </c>
      <c r="G136" s="991" t="n">
        <v>6.22749307805882</v>
      </c>
      <c r="H136" s="968" t="n"/>
      <c r="I136" s="968" t="n"/>
      <c r="J136" s="968" t="n"/>
      <c r="K136" s="18" t="n"/>
      <c r="L136" s="18" t="n"/>
      <c r="M136" s="20" t="n"/>
    </row>
    <row r="137" ht="16.4" customHeight="1" s="828">
      <c r="A137" s="722" t="inlineStr">
        <is>
          <t>Feb-Apr 2002</t>
        </is>
      </c>
      <c r="B137" s="989" t="n">
        <v>199074</v>
      </c>
      <c r="C137" s="963" t="n">
        <v>8.211039737939965</v>
      </c>
      <c r="D137" s="989" t="n">
        <v>131091</v>
      </c>
      <c r="E137" s="963" t="n">
        <v>10.49969116780837</v>
      </c>
      <c r="F137" s="989" t="n">
        <v>67983</v>
      </c>
      <c r="G137" s="991" t="n">
        <v>5.781136804213888</v>
      </c>
      <c r="H137" s="968" t="n"/>
      <c r="I137" s="968" t="n"/>
      <c r="J137" s="968" t="n"/>
      <c r="K137" s="18" t="n"/>
      <c r="L137" s="18" t="n"/>
      <c r="M137" s="20" t="n"/>
    </row>
    <row r="138" ht="16.4" customHeight="1" s="828">
      <c r="A138" s="722" t="inlineStr">
        <is>
          <t>Mar-May 2002</t>
        </is>
      </c>
      <c r="B138" s="989" t="n">
        <v>196275</v>
      </c>
      <c r="C138" s="963" t="n">
        <v>8.08679251805362</v>
      </c>
      <c r="D138" s="989" t="n">
        <v>129583</v>
      </c>
      <c r="E138" s="963" t="n">
        <v>10.36924847565405</v>
      </c>
      <c r="F138" s="989" t="n">
        <v>66692</v>
      </c>
      <c r="G138" s="991" t="n">
        <v>5.664248364802323</v>
      </c>
      <c r="H138" s="968" t="n"/>
      <c r="I138" s="968" t="n"/>
      <c r="J138" s="968" t="n"/>
      <c r="K138" s="18" t="n"/>
      <c r="L138" s="18" t="n"/>
      <c r="M138" s="20" t="n"/>
    </row>
    <row r="139" ht="16.4" customHeight="1" s="828">
      <c r="A139" s="722" t="inlineStr">
        <is>
          <t>Apr-Jun 2002</t>
        </is>
      </c>
      <c r="B139" s="989" t="n">
        <v>193920</v>
      </c>
      <c r="C139" s="963" t="n">
        <v>7.989722103391073</v>
      </c>
      <c r="D139" s="989" t="n">
        <v>126821</v>
      </c>
      <c r="E139" s="963" t="n">
        <v>10.16560392734296</v>
      </c>
      <c r="F139" s="989" t="n">
        <v>67099</v>
      </c>
      <c r="G139" s="991" t="n">
        <v>5.688437861687209</v>
      </c>
      <c r="H139" s="968" t="n"/>
      <c r="I139" s="968" t="n"/>
      <c r="J139" s="968" t="n"/>
      <c r="K139" s="18" t="n"/>
      <c r="L139" s="18" t="n"/>
      <c r="M139" s="20" t="n"/>
    </row>
    <row r="140" ht="16.4" customHeight="1" s="828">
      <c r="A140" s="722" t="inlineStr">
        <is>
          <t>May-Jul 2002</t>
        </is>
      </c>
      <c r="B140" s="989" t="n">
        <v>189607</v>
      </c>
      <c r="C140" s="963" t="n">
        <v>7.786205623874586</v>
      </c>
      <c r="D140" s="989" t="n">
        <v>123332</v>
      </c>
      <c r="E140" s="963" t="n">
        <v>9.849897811888026</v>
      </c>
      <c r="F140" s="989" t="n">
        <v>66275</v>
      </c>
      <c r="G140" s="991" t="n">
        <v>5.602040466708541</v>
      </c>
      <c r="H140" s="968" t="n"/>
      <c r="I140" s="968" t="n"/>
      <c r="J140" s="968" t="n"/>
      <c r="K140" s="18" t="n"/>
      <c r="L140" s="18" t="n"/>
      <c r="M140" s="20" t="n"/>
    </row>
    <row r="141" ht="16.4" customHeight="1" s="828">
      <c r="A141" s="722" t="inlineStr">
        <is>
          <t>Jun-Aug 2002</t>
        </is>
      </c>
      <c r="B141" s="989" t="n">
        <v>174771</v>
      </c>
      <c r="C141" s="963" t="n">
        <v>7.177973022537659</v>
      </c>
      <c r="D141" s="989" t="n">
        <v>115201</v>
      </c>
      <c r="E141" s="963" t="n">
        <v>9.201706939278075</v>
      </c>
      <c r="F141" s="989" t="n">
        <v>59570</v>
      </c>
      <c r="G141" s="991" t="n">
        <v>5.036050567150465</v>
      </c>
      <c r="H141" s="968" t="n"/>
      <c r="I141" s="968" t="n"/>
      <c r="J141" s="968" t="n"/>
      <c r="K141" s="18" t="n"/>
      <c r="L141" s="18" t="n"/>
      <c r="M141" s="20" t="n"/>
    </row>
    <row r="142" ht="16.4" customHeight="1" s="828">
      <c r="A142" s="722" t="inlineStr">
        <is>
          <t>Jul-Sep 2002</t>
        </is>
      </c>
      <c r="B142" s="989" t="n">
        <v>172440</v>
      </c>
      <c r="C142" s="963" t="n">
        <v>7.06873096199467</v>
      </c>
      <c r="D142" s="989" t="n">
        <v>116512</v>
      </c>
      <c r="E142" s="963" t="n">
        <v>9.2843765304039</v>
      </c>
      <c r="F142" s="989" t="n">
        <v>55928</v>
      </c>
      <c r="G142" s="991" t="n">
        <v>4.721452779283938</v>
      </c>
      <c r="H142" s="968" t="n"/>
      <c r="I142" s="968" t="n"/>
      <c r="J142" s="968" t="n"/>
      <c r="K142" s="18" t="n"/>
      <c r="L142" s="18" t="n"/>
      <c r="M142" s="20" t="n"/>
    </row>
    <row r="143" ht="16.4" customHeight="1" s="828">
      <c r="A143" s="722" t="inlineStr">
        <is>
          <t>Aug-Oct 2002</t>
        </is>
      </c>
      <c r="B143" s="989" t="n">
        <v>174632</v>
      </c>
      <c r="C143" s="963" t="n">
        <v>7.166645121373836</v>
      </c>
      <c r="D143" s="989" t="n">
        <v>118960</v>
      </c>
      <c r="E143" s="963" t="n">
        <v>9.486615845638775</v>
      </c>
      <c r="F143" s="989" t="n">
        <v>55672</v>
      </c>
      <c r="G143" s="991" t="n">
        <v>4.706973704874829</v>
      </c>
      <c r="H143" s="968" t="n"/>
      <c r="I143" s="968" t="n"/>
      <c r="J143" s="968" t="n"/>
      <c r="K143" s="18" t="n"/>
      <c r="L143" s="18" t="n"/>
      <c r="M143" s="20" t="n"/>
    </row>
    <row r="144" ht="16.4" customHeight="1" s="828">
      <c r="A144" s="722" t="inlineStr">
        <is>
          <t>Sep-Nov 2002</t>
        </is>
      </c>
      <c r="B144" s="989" t="n">
        <v>167957</v>
      </c>
      <c r="C144" s="963" t="n">
        <v>6.88576443805608</v>
      </c>
      <c r="D144" s="989" t="n">
        <v>108773</v>
      </c>
      <c r="E144" s="963" t="n">
        <v>8.667110942571099</v>
      </c>
      <c r="F144" s="989" t="n">
        <v>59184</v>
      </c>
      <c r="G144" s="991" t="n">
        <v>4.997876022085062</v>
      </c>
      <c r="H144" s="968" t="n"/>
      <c r="I144" s="968" t="n"/>
      <c r="J144" s="968" t="n"/>
      <c r="K144" s="18" t="n"/>
      <c r="L144" s="18" t="n"/>
      <c r="M144" s="20" t="n"/>
    </row>
    <row r="145" ht="16.4" customHeight="1" s="828">
      <c r="A145" s="722" t="inlineStr">
        <is>
          <t>Oct-Dec 2002</t>
        </is>
      </c>
      <c r="B145" s="989" t="n">
        <v>172577</v>
      </c>
      <c r="C145" s="963" t="n">
        <v>7.076962965340713</v>
      </c>
      <c r="D145" s="989" t="n">
        <v>111488</v>
      </c>
      <c r="E145" s="963" t="n">
        <v>8.895776500808489</v>
      </c>
      <c r="F145" s="989" t="n">
        <v>61089</v>
      </c>
      <c r="G145" s="991" t="n">
        <v>5.153861603535043</v>
      </c>
      <c r="H145" s="968" t="n"/>
      <c r="I145" s="968" t="n"/>
      <c r="J145" s="968" t="n"/>
      <c r="K145" s="18" t="n"/>
      <c r="L145" s="18" t="n"/>
      <c r="M145" s="20" t="n"/>
    </row>
    <row r="146" ht="16.4" customHeight="1" s="828">
      <c r="A146" s="722" t="inlineStr">
        <is>
          <t>Nov-Jan 2003</t>
        </is>
      </c>
      <c r="B146" s="989" t="n">
        <v>173629</v>
      </c>
      <c r="C146" s="963" t="n">
        <v>7.098878500263319</v>
      </c>
      <c r="D146" s="989" t="n">
        <v>112084</v>
      </c>
      <c r="E146" s="963" t="n">
        <v>8.897190812220327</v>
      </c>
      <c r="F146" s="989" t="n">
        <v>61545</v>
      </c>
      <c r="G146" s="991" t="n">
        <v>5.188868236688899</v>
      </c>
      <c r="H146" s="968" t="n"/>
      <c r="I146" s="968" t="n"/>
      <c r="J146" s="968" t="n"/>
      <c r="K146" s="18" t="n"/>
      <c r="L146" s="18" t="n"/>
      <c r="M146" s="20" t="n"/>
    </row>
    <row r="147" ht="16.4" customHeight="1" s="828">
      <c r="A147" s="722" t="inlineStr">
        <is>
          <t>Dec-Feb 2003</t>
        </is>
      </c>
      <c r="B147" s="989" t="n">
        <v>185204</v>
      </c>
      <c r="C147" s="963" t="n">
        <v>7.549492506713629</v>
      </c>
      <c r="D147" s="989" t="n">
        <v>122977</v>
      </c>
      <c r="E147" s="963" t="n">
        <v>9.730412535147421</v>
      </c>
      <c r="F147" s="989" t="n">
        <v>62227</v>
      </c>
      <c r="G147" s="991" t="n">
        <v>5.231989220744452</v>
      </c>
      <c r="H147" s="968" t="n"/>
      <c r="I147" s="968" t="n"/>
      <c r="J147" s="968" t="n"/>
      <c r="K147" s="18" t="n"/>
      <c r="L147" s="18" t="n"/>
      <c r="M147" s="20" t="n"/>
    </row>
    <row r="148" ht="16.4" customHeight="1" s="828">
      <c r="A148" s="722" t="inlineStr">
        <is>
          <t>Jan-Mar 2003</t>
        </is>
      </c>
      <c r="B148" s="989" t="n">
        <v>179137</v>
      </c>
      <c r="C148" s="963" t="n">
        <v>7.289223039194909</v>
      </c>
      <c r="D148" s="989" t="n">
        <v>120247</v>
      </c>
      <c r="E148" s="963" t="n">
        <v>9.472113074710188</v>
      </c>
      <c r="F148" s="989" t="n">
        <v>58890</v>
      </c>
      <c r="G148" s="991" t="n">
        <v>4.956757073784163</v>
      </c>
      <c r="H148" s="968" t="n"/>
      <c r="I148" s="968" t="n"/>
      <c r="J148" s="968" t="n"/>
      <c r="K148" s="18" t="n"/>
      <c r="L148" s="18" t="n"/>
      <c r="M148" s="20" t="n"/>
    </row>
    <row r="149" ht="16.4" customHeight="1" s="828">
      <c r="A149" s="722" t="inlineStr">
        <is>
          <t>Feb-Apr 2003</t>
        </is>
      </c>
      <c r="B149" s="989" t="n">
        <v>176542</v>
      </c>
      <c r="C149" s="963" t="n">
        <v>7.203753302507473</v>
      </c>
      <c r="D149" s="989" t="n">
        <v>113410</v>
      </c>
      <c r="E149" s="963" t="n">
        <v>8.96769486862601</v>
      </c>
      <c r="F149" s="989" t="n">
        <v>63132</v>
      </c>
      <c r="G149" s="991" t="n">
        <v>5.322904616480853</v>
      </c>
      <c r="H149" s="968" t="n"/>
      <c r="I149" s="968" t="n"/>
      <c r="J149" s="968" t="n"/>
      <c r="K149" s="18" t="n"/>
      <c r="L149" s="18" t="n"/>
      <c r="M149" s="20" t="n"/>
    </row>
    <row r="150" ht="16.4" customHeight="1" s="828">
      <c r="A150" s="722" t="inlineStr">
        <is>
          <t>Mar-May 2003</t>
        </is>
      </c>
      <c r="B150" s="989" t="n">
        <v>157316</v>
      </c>
      <c r="C150" s="963" t="n">
        <v>6.430959889737306</v>
      </c>
      <c r="D150" s="989" t="n">
        <v>104137</v>
      </c>
      <c r="E150" s="963" t="n">
        <v>8.267911159813433</v>
      </c>
      <c r="F150" s="989" t="n">
        <v>53179</v>
      </c>
      <c r="G150" s="991" t="n">
        <v>4.481262799400062</v>
      </c>
      <c r="H150" s="968" t="n"/>
      <c r="I150" s="968" t="n"/>
      <c r="J150" s="968" t="n"/>
      <c r="K150" s="18" t="n"/>
      <c r="L150" s="18" t="n"/>
      <c r="M150" s="20" t="n"/>
    </row>
    <row r="151" ht="16.4" customHeight="1" s="828">
      <c r="A151" s="722" t="inlineStr">
        <is>
          <t>Apr-Jun 2003</t>
        </is>
      </c>
      <c r="B151" s="989" t="n">
        <v>155985</v>
      </c>
      <c r="C151" s="963" t="n">
        <v>6.368024372288787</v>
      </c>
      <c r="D151" s="989" t="n">
        <v>104519</v>
      </c>
      <c r="E151" s="963" t="n">
        <v>8.285878927950515</v>
      </c>
      <c r="F151" s="989" t="n">
        <v>51466</v>
      </c>
      <c r="G151" s="991" t="n">
        <v>4.331816963710581</v>
      </c>
      <c r="H151" s="968" t="n"/>
      <c r="I151" s="968" t="n"/>
      <c r="J151" s="968" t="n"/>
      <c r="K151" s="18" t="n"/>
      <c r="L151" s="18" t="n"/>
      <c r="M151" s="20" t="n"/>
    </row>
    <row r="152" ht="16.4" customHeight="1" s="828">
      <c r="A152" s="722" t="inlineStr">
        <is>
          <t>May-Jul 2003</t>
        </is>
      </c>
      <c r="B152" s="989" t="n">
        <v>145499</v>
      </c>
      <c r="C152" s="963" t="n">
        <v>5.942762432664261</v>
      </c>
      <c r="D152" s="989" t="n">
        <v>99256</v>
      </c>
      <c r="E152" s="963" t="n">
        <v>7.87232572748086</v>
      </c>
      <c r="F152" s="989" t="n">
        <v>46243</v>
      </c>
      <c r="G152" s="991" t="n">
        <v>3.894089371846562</v>
      </c>
      <c r="H152" s="968" t="n"/>
      <c r="I152" s="968" t="n"/>
      <c r="J152" s="968" t="n"/>
      <c r="K152" s="18" t="n"/>
      <c r="L152" s="18" t="n"/>
      <c r="M152" s="20" t="n"/>
    </row>
    <row r="153" ht="16.4" customHeight="1" s="828">
      <c r="A153" s="722" t="inlineStr">
        <is>
          <t>Jun-Aug 2003</t>
        </is>
      </c>
      <c r="B153" s="989" t="n">
        <v>155213</v>
      </c>
      <c r="C153" s="963" t="n">
        <v>6.337864958934831</v>
      </c>
      <c r="D153" s="989" t="n">
        <v>103656</v>
      </c>
      <c r="E153" s="963" t="n">
        <v>8.215275051423204</v>
      </c>
      <c r="F153" s="989" t="n">
        <v>51557</v>
      </c>
      <c r="G153" s="991" t="n">
        <v>4.342621722427785</v>
      </c>
      <c r="H153" s="968" t="n"/>
      <c r="I153" s="968" t="n"/>
      <c r="J153" s="968" t="n"/>
      <c r="K153" s="18" t="n"/>
      <c r="L153" s="18" t="n"/>
      <c r="M153" s="20" t="n"/>
    </row>
    <row r="154" ht="16.4" customHeight="1" s="828">
      <c r="A154" s="722" t="inlineStr">
        <is>
          <t>Jul-Sep 2003</t>
        </is>
      </c>
      <c r="B154" s="989" t="n">
        <v>154724</v>
      </c>
      <c r="C154" s="963" t="n">
        <v>6.317290243930624</v>
      </c>
      <c r="D154" s="989" t="n">
        <v>98523</v>
      </c>
      <c r="E154" s="963" t="n">
        <v>7.804392765359918</v>
      </c>
      <c r="F154" s="989" t="n">
        <v>56201</v>
      </c>
      <c r="G154" s="991" t="n">
        <v>4.735466349542586</v>
      </c>
      <c r="H154" s="968" t="n"/>
      <c r="I154" s="968" t="n"/>
      <c r="J154" s="968" t="n"/>
      <c r="K154" s="18" t="n"/>
      <c r="L154" s="18" t="n"/>
      <c r="M154" s="20" t="n"/>
    </row>
    <row r="155" ht="16.4" customHeight="1" s="828">
      <c r="A155" s="722" t="inlineStr">
        <is>
          <t>Aug-Oct 2003</t>
        </is>
      </c>
      <c r="B155" s="989" t="n">
        <v>157373</v>
      </c>
      <c r="C155" s="963" t="n">
        <v>6.429805047390869</v>
      </c>
      <c r="D155" s="989" t="n">
        <v>100782</v>
      </c>
      <c r="E155" s="963" t="n">
        <v>8.000203685072739</v>
      </c>
      <c r="F155" s="989" t="n">
        <v>56591</v>
      </c>
      <c r="G155" s="991" t="n">
        <v>4.764306770967978</v>
      </c>
      <c r="H155" s="968" t="n"/>
      <c r="I155" s="968" t="n"/>
      <c r="J155" s="968" t="n"/>
      <c r="K155" s="18" t="n"/>
      <c r="L155" s="18" t="n"/>
      <c r="M155" s="20" t="n"/>
    </row>
    <row r="156" ht="16.4" customHeight="1" s="828">
      <c r="A156" s="722" t="inlineStr">
        <is>
          <t>Sep-Nov 2003</t>
        </is>
      </c>
      <c r="B156" s="989" t="n">
        <v>150740</v>
      </c>
      <c r="C156" s="963" t="n">
        <v>6.174807817443625</v>
      </c>
      <c r="D156" s="989" t="n">
        <v>95265</v>
      </c>
      <c r="E156" s="963" t="n">
        <v>7.581803220097515</v>
      </c>
      <c r="F156" s="989" t="n">
        <v>55475</v>
      </c>
      <c r="G156" s="991" t="n">
        <v>4.682563571386375</v>
      </c>
      <c r="H156" s="968" t="n"/>
      <c r="I156" s="968" t="n"/>
      <c r="J156" s="968" t="n"/>
      <c r="K156" s="18" t="n"/>
      <c r="L156" s="18" t="n"/>
      <c r="M156" s="20" t="n"/>
    </row>
    <row r="157" ht="16.4" customHeight="1" s="828">
      <c r="A157" s="722" t="inlineStr">
        <is>
          <t>Oct-Dec 2003</t>
        </is>
      </c>
      <c r="B157" s="989" t="n">
        <v>140753</v>
      </c>
      <c r="C157" s="963" t="n">
        <v>5.77073919179847</v>
      </c>
      <c r="D157" s="989" t="n">
        <v>92597</v>
      </c>
      <c r="E157" s="963" t="n">
        <v>7.386935662317815</v>
      </c>
      <c r="F157" s="989" t="n">
        <v>48156</v>
      </c>
      <c r="G157" s="991" t="n">
        <v>4.061887870345968</v>
      </c>
      <c r="H157" s="968" t="n"/>
      <c r="I157" s="968" t="n"/>
      <c r="J157" s="968" t="n"/>
      <c r="K157" s="18" t="n"/>
      <c r="L157" s="18" t="n"/>
      <c r="M157" s="20" t="n"/>
    </row>
    <row r="158" ht="16.4" customHeight="1" s="828">
      <c r="A158" s="722" t="inlineStr">
        <is>
          <t>Nov-Jan 2004</t>
        </is>
      </c>
      <c r="B158" s="989" t="n">
        <v>143283</v>
      </c>
      <c r="C158" s="963" t="n">
        <v>5.867313829884322</v>
      </c>
      <c r="D158" s="989" t="n">
        <v>93808</v>
      </c>
      <c r="E158" s="963" t="n">
        <v>7.488220366512031</v>
      </c>
      <c r="F158" s="989" t="n">
        <v>49475</v>
      </c>
      <c r="G158" s="991" t="n">
        <v>4.159962640463598</v>
      </c>
      <c r="H158" s="968" t="n"/>
      <c r="I158" s="968" t="n"/>
      <c r="J158" s="968" t="n"/>
      <c r="K158" s="18" t="n"/>
      <c r="L158" s="18" t="n"/>
      <c r="M158" s="20" t="n"/>
    </row>
    <row r="159" ht="16.4" customHeight="1" s="828">
      <c r="A159" s="722" t="inlineStr">
        <is>
          <t>Dec-Feb 2004</t>
        </is>
      </c>
      <c r="B159" s="989" t="n">
        <v>138693</v>
      </c>
      <c r="C159" s="963" t="n">
        <v>5.672975238913438</v>
      </c>
      <c r="D159" s="989" t="n">
        <v>88004</v>
      </c>
      <c r="E159" s="963" t="n">
        <v>7.028264687255608</v>
      </c>
      <c r="F159" s="989" t="n">
        <v>50689</v>
      </c>
      <c r="G159" s="991" t="n">
        <v>4.250087815585729</v>
      </c>
      <c r="H159" s="968" t="n"/>
      <c r="I159" s="968" t="n"/>
      <c r="J159" s="968" t="n"/>
      <c r="K159" s="18" t="n"/>
      <c r="L159" s="18" t="n"/>
      <c r="M159" s="20" t="n"/>
    </row>
    <row r="160" ht="16.4" customHeight="1" s="828">
      <c r="A160" s="722" t="inlineStr">
        <is>
          <t>Jan-Mar 2004</t>
        </is>
      </c>
      <c r="B160" s="989" t="n">
        <v>143603</v>
      </c>
      <c r="C160" s="963" t="n">
        <v>5.871571950193675</v>
      </c>
      <c r="D160" s="989" t="n">
        <v>94138</v>
      </c>
      <c r="E160" s="963" t="n">
        <v>7.523887893708596</v>
      </c>
      <c r="F160" s="989" t="n">
        <v>49465</v>
      </c>
      <c r="G160" s="991" t="n">
        <v>4.140906409910543</v>
      </c>
      <c r="H160" s="968" t="n"/>
      <c r="I160" s="968" t="n"/>
      <c r="J160" s="968" t="n"/>
      <c r="K160" s="18" t="n"/>
      <c r="L160" s="18" t="n"/>
      <c r="M160" s="20" t="n"/>
    </row>
    <row r="161" ht="16.4" customHeight="1" s="828">
      <c r="A161" s="722" t="inlineStr">
        <is>
          <t>Feb-Apr 2004</t>
        </is>
      </c>
      <c r="B161" s="989" t="n">
        <v>143605</v>
      </c>
      <c r="C161" s="963" t="n">
        <v>5.848616459931931</v>
      </c>
      <c r="D161" s="989" t="n">
        <v>95078</v>
      </c>
      <c r="E161" s="963" t="n">
        <v>7.571584149255385</v>
      </c>
      <c r="F161" s="989" t="n">
        <v>48527</v>
      </c>
      <c r="G161" s="991" t="n">
        <v>4.045111126691483</v>
      </c>
      <c r="H161" s="968" t="n"/>
      <c r="I161" s="968" t="n"/>
      <c r="J161" s="968" t="n"/>
      <c r="K161" s="18" t="n"/>
      <c r="L161" s="18" t="n"/>
      <c r="M161" s="20" t="n"/>
    </row>
    <row r="162" ht="16.4" customHeight="1" s="828">
      <c r="A162" s="722" t="inlineStr">
        <is>
          <t>Mar-May 2004</t>
        </is>
      </c>
      <c r="B162" s="989" t="n">
        <v>145042</v>
      </c>
      <c r="C162" s="963" t="n">
        <v>5.895910966317969</v>
      </c>
      <c r="D162" s="989" t="n">
        <v>92360</v>
      </c>
      <c r="E162" s="963" t="n">
        <v>7.343669276740374</v>
      </c>
      <c r="F162" s="989" t="n">
        <v>52682</v>
      </c>
      <c r="G162" s="991" t="n">
        <v>4.381542247209225</v>
      </c>
      <c r="H162" s="968" t="n"/>
      <c r="I162" s="968" t="n"/>
      <c r="J162" s="968" t="n"/>
      <c r="K162" s="18" t="n"/>
      <c r="L162" s="18" t="n"/>
      <c r="M162" s="20" t="n"/>
    </row>
    <row r="163" ht="16.4" customHeight="1" s="828">
      <c r="A163" s="722" t="inlineStr">
        <is>
          <t>Apr-Jun 2004</t>
        </is>
      </c>
      <c r="B163" s="989" t="n">
        <v>146650</v>
      </c>
      <c r="C163" s="963" t="n">
        <v>5.95607483791988</v>
      </c>
      <c r="D163" s="989" t="n">
        <v>89765</v>
      </c>
      <c r="E163" s="963" t="n">
        <v>7.116191751046182</v>
      </c>
      <c r="F163" s="989" t="n">
        <v>56885</v>
      </c>
      <c r="G163" s="991" t="n">
        <v>4.737365179989506</v>
      </c>
      <c r="H163" s="968" t="n"/>
      <c r="I163" s="968" t="n"/>
      <c r="J163" s="968" t="n"/>
      <c r="K163" s="18" t="n"/>
      <c r="L163" s="18" t="n"/>
      <c r="M163" s="20" t="n"/>
    </row>
    <row r="164" ht="16.4" customHeight="1" s="828">
      <c r="A164" s="722" t="inlineStr">
        <is>
          <t>May-Jul 2004</t>
        </is>
      </c>
      <c r="B164" s="989" t="n">
        <v>136905</v>
      </c>
      <c r="C164" s="963" t="n">
        <v>5.566341488140329</v>
      </c>
      <c r="D164" s="989" t="n">
        <v>77247</v>
      </c>
      <c r="E164" s="963" t="n">
        <v>6.134478660703942</v>
      </c>
      <c r="F164" s="989" t="n">
        <v>59658</v>
      </c>
      <c r="G164" s="991" t="n">
        <v>4.970306629496442</v>
      </c>
      <c r="H164" s="968" t="n"/>
      <c r="I164" s="968" t="n"/>
      <c r="J164" s="968" t="n"/>
      <c r="K164" s="18" t="n"/>
      <c r="L164" s="18" t="n"/>
      <c r="M164" s="20" t="n"/>
    </row>
    <row r="165" ht="16.4" customHeight="1" s="828">
      <c r="A165" s="722" t="inlineStr">
        <is>
          <t>Jun-Aug 2004</t>
        </is>
      </c>
      <c r="B165" s="989" t="n">
        <v>137612</v>
      </c>
      <c r="C165" s="963" t="n">
        <v>5.590725397125241</v>
      </c>
      <c r="D165" s="989" t="n">
        <v>81580</v>
      </c>
      <c r="E165" s="963" t="n">
        <v>6.467475943028556</v>
      </c>
      <c r="F165" s="989" t="n">
        <v>56032</v>
      </c>
      <c r="G165" s="991" t="n">
        <v>4.669157525308748</v>
      </c>
      <c r="H165" s="968" t="n"/>
      <c r="I165" s="968" t="n"/>
      <c r="J165" s="968" t="n"/>
      <c r="K165" s="18" t="n"/>
      <c r="L165" s="18" t="n"/>
      <c r="M165" s="20" t="n"/>
    </row>
    <row r="166" ht="16.4" customHeight="1" s="828">
      <c r="A166" s="722" t="inlineStr">
        <is>
          <t>Jul-Sep 2004</t>
        </is>
      </c>
      <c r="B166" s="989" t="n">
        <v>130243</v>
      </c>
      <c r="C166" s="963" t="n">
        <v>5.298533717111675</v>
      </c>
      <c r="D166" s="989" t="n">
        <v>76244</v>
      </c>
      <c r="E166" s="963" t="n">
        <v>6.063354504141587</v>
      </c>
      <c r="F166" s="989" t="n">
        <v>53999</v>
      </c>
      <c r="G166" s="991" t="n">
        <v>4.497520269636328</v>
      </c>
      <c r="H166" s="968" t="n"/>
      <c r="I166" s="968" t="n"/>
      <c r="J166" s="968" t="n"/>
      <c r="K166" s="18" t="n"/>
      <c r="L166" s="18" t="n"/>
      <c r="M166" s="20" t="n"/>
    </row>
    <row r="167" ht="16.4" customHeight="1" s="828">
      <c r="A167" s="722" t="inlineStr">
        <is>
          <t>Aug-Oct 2004</t>
        </is>
      </c>
      <c r="B167" s="989" t="n">
        <v>136093</v>
      </c>
      <c r="C167" s="963" t="n">
        <v>5.530753237115571</v>
      </c>
      <c r="D167" s="989" t="n">
        <v>83778</v>
      </c>
      <c r="E167" s="963" t="n">
        <v>6.647282318130174</v>
      </c>
      <c r="F167" s="989" t="n">
        <v>52315</v>
      </c>
      <c r="G167" s="991" t="n">
        <v>4.358403674458453</v>
      </c>
      <c r="H167" s="968" t="n"/>
      <c r="I167" s="968" t="n"/>
      <c r="J167" s="968" t="n"/>
      <c r="K167" s="18" t="n"/>
      <c r="L167" s="18" t="n"/>
      <c r="M167" s="20" t="n"/>
    </row>
    <row r="168" ht="16.4" customHeight="1" s="828">
      <c r="A168" s="722" t="inlineStr">
        <is>
          <t>Sep-Nov 2004</t>
        </is>
      </c>
      <c r="B168" s="989" t="n">
        <v>138520</v>
      </c>
      <c r="C168" s="963" t="n">
        <v>5.62373464265531</v>
      </c>
      <c r="D168" s="989" t="n">
        <v>89220</v>
      </c>
      <c r="E168" s="963" t="n">
        <v>7.068973502976731</v>
      </c>
      <c r="F168" s="989" t="n">
        <v>49300</v>
      </c>
      <c r="G168" s="991" t="n">
        <v>4.104923832519528</v>
      </c>
      <c r="H168" s="968" t="n"/>
      <c r="I168" s="968" t="n"/>
      <c r="J168" s="968" t="n"/>
      <c r="K168" s="18" t="n"/>
      <c r="L168" s="18" t="n"/>
      <c r="M168" s="20" t="n"/>
    </row>
    <row r="169" ht="16.4" customHeight="1" s="828">
      <c r="A169" s="722" t="inlineStr">
        <is>
          <t>Oct-Dec 2004</t>
        </is>
      </c>
      <c r="B169" s="989" t="n">
        <v>142598</v>
      </c>
      <c r="C169" s="963" t="n">
        <v>5.769895335172149</v>
      </c>
      <c r="D169" s="989" t="n">
        <v>90988</v>
      </c>
      <c r="E169" s="963" t="n">
        <v>7.184935189628153</v>
      </c>
      <c r="F169" s="989" t="n">
        <v>51610</v>
      </c>
      <c r="G169" s="991" t="n">
        <v>4.282837973202825</v>
      </c>
      <c r="H169" s="968" t="n"/>
      <c r="I169" s="968" t="n"/>
      <c r="J169" s="968" t="n"/>
      <c r="K169" s="18" t="n"/>
      <c r="L169" s="18" t="n"/>
      <c r="M169" s="20" t="n"/>
    </row>
    <row r="170" ht="16.4" customHeight="1" s="828">
      <c r="A170" s="722" t="inlineStr">
        <is>
          <t>Nov-Jan 2005</t>
        </is>
      </c>
      <c r="B170" s="989" t="n">
        <v>139955</v>
      </c>
      <c r="C170" s="963" t="n">
        <v>5.666027246088979</v>
      </c>
      <c r="D170" s="989" t="n">
        <v>89753</v>
      </c>
      <c r="E170" s="963" t="n">
        <v>7.099360230516004</v>
      </c>
      <c r="F170" s="989" t="n">
        <v>50202</v>
      </c>
      <c r="G170" s="991" t="n">
        <v>4.163265976514083</v>
      </c>
      <c r="H170" s="968" t="n"/>
      <c r="I170" s="968" t="n"/>
      <c r="J170" s="968" t="n"/>
      <c r="K170" s="18" t="n"/>
      <c r="L170" s="18" t="n"/>
      <c r="M170" s="20" t="n"/>
    </row>
    <row r="171" ht="16.4" customHeight="1" s="828">
      <c r="A171" s="722" t="inlineStr">
        <is>
          <t>Dec-Feb 2005</t>
        </is>
      </c>
      <c r="B171" s="989" t="n">
        <v>142717</v>
      </c>
      <c r="C171" s="963" t="n">
        <v>5.761587744916334</v>
      </c>
      <c r="D171" s="989" t="n">
        <v>89257</v>
      </c>
      <c r="E171" s="963" t="n">
        <v>7.046311066205204</v>
      </c>
      <c r="F171" s="989" t="n">
        <v>53460</v>
      </c>
      <c r="G171" s="991" t="n">
        <v>4.417001475817628</v>
      </c>
      <c r="H171" s="968" t="n"/>
      <c r="I171" s="968" t="n"/>
      <c r="J171" s="968" t="n"/>
      <c r="K171" s="18" t="n"/>
      <c r="L171" s="18" t="n"/>
      <c r="M171" s="20" t="n"/>
    </row>
    <row r="172" ht="16.4" customHeight="1" s="828">
      <c r="A172" s="722" t="inlineStr">
        <is>
          <t>Jan-Mar 2005</t>
        </is>
      </c>
      <c r="B172" s="989" t="n">
        <v>139128</v>
      </c>
      <c r="C172" s="963" t="n">
        <v>5.603178650797437</v>
      </c>
      <c r="D172" s="989" t="n">
        <v>85000</v>
      </c>
      <c r="E172" s="963" t="n">
        <v>6.692994445100614</v>
      </c>
      <c r="F172" s="989" t="n">
        <v>54128</v>
      </c>
      <c r="G172" s="991" t="n">
        <v>4.462197715307501</v>
      </c>
      <c r="H172" s="968" t="n"/>
      <c r="I172" s="968" t="n"/>
      <c r="J172" s="968" t="n"/>
      <c r="K172" s="18" t="n"/>
      <c r="L172" s="18" t="n"/>
      <c r="M172" s="20" t="n"/>
    </row>
    <row r="173" ht="16.4" customHeight="1" s="828">
      <c r="A173" s="722" t="inlineStr">
        <is>
          <t>Feb-Apr 2005</t>
        </is>
      </c>
      <c r="B173" s="989" t="n">
        <v>132879</v>
      </c>
      <c r="C173" s="963" t="n">
        <v>5.335909768912267</v>
      </c>
      <c r="D173" s="989" t="n">
        <v>82828</v>
      </c>
      <c r="E173" s="963" t="n">
        <v>6.501311595954615</v>
      </c>
      <c r="F173" s="989" t="n">
        <v>50051</v>
      </c>
      <c r="G173" s="991" t="n">
        <v>4.115161726015134</v>
      </c>
      <c r="H173" s="968" t="n"/>
      <c r="I173" s="968" t="n"/>
      <c r="J173" s="968" t="n"/>
      <c r="K173" s="18" t="n"/>
      <c r="L173" s="18" t="n"/>
      <c r="M173" s="20" t="n"/>
    </row>
    <row r="174" ht="16.4" customHeight="1" s="828">
      <c r="A174" s="722" t="inlineStr">
        <is>
          <t>Mar-May 2005</t>
        </is>
      </c>
      <c r="B174" s="989" t="n">
        <v>127933</v>
      </c>
      <c r="C174" s="963" t="n">
        <v>5.128724026722799</v>
      </c>
      <c r="D174" s="989" t="n">
        <v>76870</v>
      </c>
      <c r="E174" s="963" t="n">
        <v>6.028323042566764</v>
      </c>
      <c r="F174" s="989" t="n">
        <v>51063</v>
      </c>
      <c r="G174" s="991" t="n">
        <v>4.187916075380181</v>
      </c>
      <c r="H174" s="968" t="n"/>
      <c r="I174" s="968" t="n"/>
      <c r="J174" s="968" t="n"/>
      <c r="K174" s="18" t="n"/>
      <c r="L174" s="18" t="n"/>
      <c r="M174" s="20" t="n"/>
    </row>
    <row r="175" ht="16.4" customHeight="1" s="828">
      <c r="A175" s="722" t="inlineStr">
        <is>
          <t>Apr-Jun 2005</t>
        </is>
      </c>
      <c r="B175" s="989" t="n">
        <v>128651</v>
      </c>
      <c r="C175" s="963" t="n">
        <v>5.1566011227341</v>
      </c>
      <c r="D175" s="989" t="n">
        <v>82193</v>
      </c>
      <c r="E175" s="963" t="n">
        <v>6.437007440959295</v>
      </c>
      <c r="F175" s="989" t="n">
        <v>46458</v>
      </c>
      <c r="G175" s="991" t="n">
        <v>3.814293108323146</v>
      </c>
      <c r="H175" s="968" t="n"/>
      <c r="I175" s="968" t="n"/>
      <c r="J175" s="968" t="n"/>
      <c r="K175" s="18" t="n"/>
      <c r="L175" s="18" t="n"/>
      <c r="M175" s="20" t="n"/>
    </row>
    <row r="176" ht="16.4" customHeight="1" s="828">
      <c r="A176" s="722" t="inlineStr">
        <is>
          <t>May-Jul 2005</t>
        </is>
      </c>
      <c r="B176" s="989" t="n">
        <v>140206</v>
      </c>
      <c r="C176" s="963" t="n">
        <v>5.624871426644455</v>
      </c>
      <c r="D176" s="989" t="n">
        <v>88886</v>
      </c>
      <c r="E176" s="963" t="n">
        <v>6.972063618623901</v>
      </c>
      <c r="F176" s="989" t="n">
        <v>51320</v>
      </c>
      <c r="G176" s="991" t="n">
        <v>4.21443311391269</v>
      </c>
      <c r="H176" s="968" t="n"/>
      <c r="I176" s="968" t="n"/>
      <c r="J176" s="968" t="n"/>
      <c r="K176" s="18" t="n"/>
      <c r="L176" s="18" t="n"/>
      <c r="M176" s="20" t="n"/>
    </row>
    <row r="177" ht="16.4" customHeight="1" s="828">
      <c r="A177" s="722" t="inlineStr">
        <is>
          <t>Jun-Aug 2005</t>
        </is>
      </c>
      <c r="B177" s="989" t="n">
        <v>152465</v>
      </c>
      <c r="C177" s="963" t="n">
        <v>6.116672833903777</v>
      </c>
      <c r="D177" s="989" t="n">
        <v>101684</v>
      </c>
      <c r="E177" s="963" t="n">
        <v>7.990265396251598</v>
      </c>
      <c r="F177" s="989" t="n">
        <v>50781</v>
      </c>
      <c r="G177" s="991" t="n">
        <v>4.162326690859871</v>
      </c>
      <c r="H177" s="968" t="n"/>
      <c r="I177" s="968" t="n"/>
      <c r="J177" s="968" t="n"/>
      <c r="K177" s="18" t="n"/>
      <c r="L177" s="18" t="n"/>
      <c r="M177" s="20" t="n"/>
    </row>
    <row r="178" ht="16.4" customHeight="1" s="828">
      <c r="A178" s="722" t="inlineStr">
        <is>
          <t>Jul-Sep 2005</t>
        </is>
      </c>
      <c r="B178" s="989" t="n">
        <v>155921</v>
      </c>
      <c r="C178" s="963" t="n">
        <v>6.243367637777875</v>
      </c>
      <c r="D178" s="989" t="n">
        <v>99170</v>
      </c>
      <c r="E178" s="963" t="n">
        <v>7.770681259534948</v>
      </c>
      <c r="F178" s="989" t="n">
        <v>56751</v>
      </c>
      <c r="G178" s="991" t="n">
        <v>4.647230675803001</v>
      </c>
      <c r="H178" s="968" t="n"/>
      <c r="I178" s="968" t="n"/>
      <c r="J178" s="968" t="n"/>
      <c r="K178" s="18" t="n"/>
      <c r="L178" s="18" t="n"/>
      <c r="M178" s="20" t="n"/>
    </row>
    <row r="179" ht="16.4" customHeight="1" s="828">
      <c r="A179" s="722" t="inlineStr">
        <is>
          <t>Aug-Oct 2005</t>
        </is>
      </c>
      <c r="B179" s="989" t="n">
        <v>143333</v>
      </c>
      <c r="C179" s="963" t="n">
        <v>5.728142625214977</v>
      </c>
      <c r="D179" s="989" t="n">
        <v>89737</v>
      </c>
      <c r="E179" s="963" t="n">
        <v>7.023868990623365</v>
      </c>
      <c r="F179" s="989" t="n">
        <v>53596</v>
      </c>
      <c r="G179" s="991" t="n">
        <v>4.376402230651997</v>
      </c>
      <c r="H179" s="968" t="n"/>
      <c r="I179" s="968" t="n"/>
      <c r="J179" s="968" t="n"/>
      <c r="K179" s="18" t="n"/>
      <c r="L179" s="18" t="n"/>
      <c r="M179" s="20" t="n"/>
    </row>
    <row r="180" ht="16.4" customHeight="1" s="828">
      <c r="A180" s="722" t="inlineStr">
        <is>
          <t>Sep-Nov 2005</t>
        </is>
      </c>
      <c r="B180" s="989" t="n">
        <v>138637</v>
      </c>
      <c r="C180" s="963" t="n">
        <v>5.528395906287686</v>
      </c>
      <c r="D180" s="989" t="n">
        <v>87874</v>
      </c>
      <c r="E180" s="963" t="n">
        <v>6.866412469725891</v>
      </c>
      <c r="F180" s="989" t="n">
        <v>50763</v>
      </c>
      <c r="G180" s="991" t="n">
        <v>4.133930156202949</v>
      </c>
      <c r="H180" s="968" t="n"/>
      <c r="I180" s="968" t="n"/>
      <c r="J180" s="968" t="n"/>
      <c r="K180" s="18" t="n"/>
      <c r="L180" s="18" t="n"/>
      <c r="M180" s="20" t="n"/>
    </row>
    <row r="181" ht="16.4" customHeight="1" s="828">
      <c r="A181" s="722" t="inlineStr">
        <is>
          <t>Oct-Dec 2005</t>
        </is>
      </c>
      <c r="B181" s="989" t="n">
        <v>144793</v>
      </c>
      <c r="C181" s="963" t="n">
        <v>5.77639056028954</v>
      </c>
      <c r="D181" s="989" t="n">
        <v>98115</v>
      </c>
      <c r="E181" s="963" t="n">
        <v>7.665674170616068</v>
      </c>
      <c r="F181" s="989" t="n">
        <v>46678</v>
      </c>
      <c r="G181" s="991" t="n">
        <v>3.805143646987653</v>
      </c>
      <c r="H181" s="968" t="n"/>
      <c r="I181" s="968" t="n"/>
      <c r="J181" s="968" t="n"/>
      <c r="K181" s="18" t="n"/>
      <c r="L181" s="18" t="n"/>
      <c r="M181" s="20" t="n"/>
    </row>
    <row r="182" ht="16.4" customHeight="1" s="828">
      <c r="A182" s="722" t="inlineStr">
        <is>
          <t>Nov-Jan 2006</t>
        </is>
      </c>
      <c r="B182" s="989" t="n">
        <v>147757</v>
      </c>
      <c r="C182" s="963" t="n">
        <v>5.892968505838859</v>
      </c>
      <c r="D182" s="989" t="n">
        <v>103618</v>
      </c>
      <c r="E182" s="963" t="n">
        <v>8.089329054788179</v>
      </c>
      <c r="F182" s="989" t="n">
        <v>44139</v>
      </c>
      <c r="G182" s="991" t="n">
        <v>3.59900566559004</v>
      </c>
      <c r="H182" s="968" t="n"/>
      <c r="I182" s="968" t="n"/>
      <c r="J182" s="968" t="n"/>
      <c r="K182" s="18" t="n"/>
      <c r="L182" s="18" t="n"/>
      <c r="M182" s="20" t="n"/>
    </row>
    <row r="183" ht="16.4" customHeight="1" s="828">
      <c r="A183" s="722" t="inlineStr">
        <is>
          <t>Dec-Feb 2006</t>
        </is>
      </c>
      <c r="B183" s="989" t="n">
        <v>149206</v>
      </c>
      <c r="C183" s="963" t="n">
        <v>5.966715710398434</v>
      </c>
      <c r="D183" s="989" t="n">
        <v>103536</v>
      </c>
      <c r="E183" s="963" t="n">
        <v>8.096447848382047</v>
      </c>
      <c r="F183" s="989" t="n">
        <v>45670</v>
      </c>
      <c r="G183" s="991" t="n">
        <v>3.737757410028817</v>
      </c>
      <c r="H183" s="968" t="n"/>
      <c r="I183" s="968" t="n"/>
      <c r="J183" s="968" t="n"/>
      <c r="K183" s="18" t="n"/>
      <c r="L183" s="18" t="n"/>
      <c r="M183" s="20" t="n"/>
    </row>
    <row r="184" ht="16.4" customHeight="1" s="828">
      <c r="A184" s="722" t="inlineStr">
        <is>
          <t>Jan-Mar 2006</t>
        </is>
      </c>
      <c r="B184" s="989" t="n">
        <v>147647</v>
      </c>
      <c r="C184" s="963" t="n">
        <v>5.906193431928717</v>
      </c>
      <c r="D184" s="989" t="n">
        <v>101641</v>
      </c>
      <c r="E184" s="963" t="n">
        <v>7.954711186468653</v>
      </c>
      <c r="F184" s="989" t="n">
        <v>46006</v>
      </c>
      <c r="G184" s="991" t="n">
        <v>3.764437868161846</v>
      </c>
      <c r="H184" s="968" t="n"/>
      <c r="I184" s="968" t="n"/>
      <c r="J184" s="968" t="n"/>
      <c r="K184" s="18" t="n"/>
      <c r="L184" s="18" t="n"/>
      <c r="M184" s="20" t="n"/>
    </row>
    <row r="185" ht="16.4" customHeight="1" s="828">
      <c r="A185" s="722" t="inlineStr">
        <is>
          <t>Feb-Apr 2006</t>
        </is>
      </c>
      <c r="B185" s="989" t="n">
        <v>153152</v>
      </c>
      <c r="C185" s="963" t="n">
        <v>6.114798887472558</v>
      </c>
      <c r="D185" s="989" t="n">
        <v>107622</v>
      </c>
      <c r="E185" s="963" t="n">
        <v>8.409834653366394</v>
      </c>
      <c r="F185" s="989" t="n">
        <v>45530</v>
      </c>
      <c r="G185" s="991" t="n">
        <v>3.717049617647052</v>
      </c>
      <c r="H185" s="968" t="n"/>
      <c r="I185" s="968" t="n"/>
      <c r="J185" s="968" t="n"/>
      <c r="K185" s="18" t="n"/>
      <c r="L185" s="18" t="n"/>
      <c r="M185" s="20" t="n"/>
    </row>
    <row r="186" ht="16.4" customHeight="1" s="828">
      <c r="A186" s="722" t="inlineStr">
        <is>
          <t>Mar-May 2006</t>
        </is>
      </c>
      <c r="B186" s="989" t="n">
        <v>145610</v>
      </c>
      <c r="C186" s="963" t="n">
        <v>5.803125675797739</v>
      </c>
      <c r="D186" s="989" t="n">
        <v>99037</v>
      </c>
      <c r="E186" s="963" t="n">
        <v>7.731736301670177</v>
      </c>
      <c r="F186" s="989" t="n">
        <v>46573</v>
      </c>
      <c r="G186" s="991" t="n">
        <v>3.791818735544804</v>
      </c>
      <c r="H186" s="968" t="n"/>
      <c r="I186" s="968" t="n"/>
      <c r="J186" s="968" t="n"/>
      <c r="K186" s="18" t="n"/>
      <c r="L186" s="18" t="n"/>
      <c r="M186" s="20" t="n"/>
    </row>
    <row r="187" ht="16.4" customHeight="1" s="828">
      <c r="A187" s="722" t="inlineStr">
        <is>
          <t>Apr-Jun 2006</t>
        </is>
      </c>
      <c r="B187" s="989" t="n">
        <v>136501</v>
      </c>
      <c r="C187" s="963" t="n">
        <v>5.429048035982749</v>
      </c>
      <c r="D187" s="989" t="n">
        <v>93185</v>
      </c>
      <c r="E187" s="963" t="n">
        <v>7.268595521760974</v>
      </c>
      <c r="F187" s="989" t="n">
        <v>43316</v>
      </c>
      <c r="G187" s="991" t="n">
        <v>3.515197848007705</v>
      </c>
      <c r="H187" s="968" t="n"/>
      <c r="I187" s="968" t="n"/>
      <c r="J187" s="968" t="n"/>
      <c r="K187" s="18" t="n"/>
      <c r="L187" s="18" t="n"/>
      <c r="M187" s="20" t="n"/>
    </row>
    <row r="188" ht="16.4" customHeight="1" s="828">
      <c r="A188" s="722" t="inlineStr">
        <is>
          <t>May-Jul 2006</t>
        </is>
      </c>
      <c r="B188" s="989" t="n">
        <v>135464</v>
      </c>
      <c r="C188" s="963" t="n">
        <v>5.382003464139963</v>
      </c>
      <c r="D188" s="989" t="n">
        <v>86750</v>
      </c>
      <c r="E188" s="963" t="n">
        <v>6.746119552063154</v>
      </c>
      <c r="F188" s="989" t="n">
        <v>48714</v>
      </c>
      <c r="G188" s="991" t="n">
        <v>3.957088969881497</v>
      </c>
      <c r="H188" s="968" t="n"/>
      <c r="I188" s="968" t="n"/>
      <c r="J188" s="968" t="n"/>
      <c r="K188" s="18" t="n"/>
      <c r="L188" s="18" t="n"/>
      <c r="M188" s="20" t="n"/>
    </row>
    <row r="189" ht="16.4" customHeight="1" s="828">
      <c r="A189" s="722" t="inlineStr">
        <is>
          <t>Jun-Aug 2006</t>
        </is>
      </c>
      <c r="B189" s="989" t="n">
        <v>132288</v>
      </c>
      <c r="C189" s="963" t="n">
        <v>5.253833318708895</v>
      </c>
      <c r="D189" s="989" t="n">
        <v>82417</v>
      </c>
      <c r="E189" s="963" t="n">
        <v>6.412116324867468</v>
      </c>
      <c r="F189" s="989" t="n">
        <v>49871</v>
      </c>
      <c r="G189" s="991" t="n">
        <v>4.045998093236628</v>
      </c>
      <c r="H189" s="968" t="n"/>
      <c r="I189" s="968" t="n"/>
      <c r="J189" s="968" t="n"/>
      <c r="K189" s="18" t="n"/>
      <c r="L189" s="18" t="n"/>
      <c r="M189" s="20" t="n"/>
    </row>
    <row r="190" ht="16.4" customHeight="1" s="828">
      <c r="A190" s="722" t="inlineStr">
        <is>
          <t>Jul-Sep 2006</t>
        </is>
      </c>
      <c r="B190" s="989" t="n">
        <v>136673</v>
      </c>
      <c r="C190" s="963" t="n">
        <v>5.421314934702803</v>
      </c>
      <c r="D190" s="989" t="n">
        <v>79797</v>
      </c>
      <c r="E190" s="963" t="n">
        <v>6.203063988706498</v>
      </c>
      <c r="F190" s="989" t="n">
        <v>56876</v>
      </c>
      <c r="G190" s="991" t="n">
        <v>4.60676983355666</v>
      </c>
      <c r="H190" s="968" t="n"/>
      <c r="I190" s="968" t="n"/>
      <c r="J190" s="968" t="n"/>
      <c r="K190" s="18" t="n"/>
      <c r="L190" s="18" t="n"/>
      <c r="M190" s="20" t="n"/>
    </row>
    <row r="191" ht="16.4" customHeight="1" s="828">
      <c r="A191" s="722" t="inlineStr">
        <is>
          <t>Aug-Oct 2006</t>
        </is>
      </c>
      <c r="B191" s="989" t="n">
        <v>137173</v>
      </c>
      <c r="C191" s="963" t="n">
        <v>5.43786560907375</v>
      </c>
      <c r="D191" s="989" t="n">
        <v>82903</v>
      </c>
      <c r="E191" s="963" t="n">
        <v>6.429495485506193</v>
      </c>
      <c r="F191" s="989" t="n">
        <v>54270</v>
      </c>
      <c r="G191" s="991" t="n">
        <v>4.400976753259039</v>
      </c>
      <c r="H191" s="968" t="n"/>
      <c r="I191" s="968" t="n"/>
      <c r="J191" s="968" t="n"/>
      <c r="K191" s="18" t="n"/>
      <c r="L191" s="18" t="n"/>
      <c r="M191" s="20" t="n"/>
    </row>
    <row r="192" ht="16.4" customHeight="1" s="828">
      <c r="A192" s="722" t="inlineStr">
        <is>
          <t>Sep-Nov 2006</t>
        </is>
      </c>
      <c r="B192" s="989" t="n">
        <v>136155</v>
      </c>
      <c r="C192" s="963" t="n">
        <v>5.385258092604905</v>
      </c>
      <c r="D192" s="989" t="n">
        <v>88615</v>
      </c>
      <c r="E192" s="963" t="n">
        <v>6.857836828619249</v>
      </c>
      <c r="F192" s="989" t="n">
        <v>47540</v>
      </c>
      <c r="G192" s="991" t="n">
        <v>3.845905643990451</v>
      </c>
      <c r="H192" s="968" t="n"/>
      <c r="I192" s="968" t="n"/>
      <c r="J192" s="968" t="n"/>
      <c r="K192" s="18" t="n"/>
      <c r="L192" s="18" t="n"/>
      <c r="M192" s="20" t="n"/>
    </row>
    <row r="193" ht="16.4" customHeight="1" s="828">
      <c r="A193" s="722" t="inlineStr">
        <is>
          <t>Oct-Dec 2006</t>
        </is>
      </c>
      <c r="B193" s="989" t="n">
        <v>132287</v>
      </c>
      <c r="C193" s="963" t="n">
        <v>5.24728348933853</v>
      </c>
      <c r="D193" s="989" t="n">
        <v>87205</v>
      </c>
      <c r="E193" s="963" t="n">
        <v>6.755309233519927</v>
      </c>
      <c r="F193" s="989" t="n">
        <v>45082</v>
      </c>
      <c r="G193" s="991" t="n">
        <v>3.664767363082922</v>
      </c>
      <c r="H193" s="968" t="n"/>
      <c r="I193" s="968" t="n"/>
      <c r="J193" s="968" t="n"/>
      <c r="K193" s="18" t="n"/>
      <c r="L193" s="18" t="n"/>
      <c r="M193" s="20" t="n"/>
    </row>
    <row r="194" ht="16.4" customHeight="1" s="828">
      <c r="A194" s="722" t="inlineStr">
        <is>
          <t>Nov-Jan 2007</t>
        </is>
      </c>
      <c r="B194" s="989" t="n">
        <v>141944</v>
      </c>
      <c r="C194" s="963" t="n">
        <v>5.63374742635335</v>
      </c>
      <c r="D194" s="989" t="n">
        <v>93626</v>
      </c>
      <c r="E194" s="963" t="n">
        <v>7.261371429612464</v>
      </c>
      <c r="F194" s="989" t="n">
        <v>48318</v>
      </c>
      <c r="G194" s="991" t="n">
        <v>3.927781715506625</v>
      </c>
      <c r="H194" s="968" t="n"/>
      <c r="I194" s="968" t="n"/>
      <c r="J194" s="968" t="n"/>
      <c r="K194" s="18" t="n"/>
      <c r="L194" s="18" t="n"/>
      <c r="M194" s="20" t="n"/>
    </row>
    <row r="195" ht="16.4" customHeight="1" s="828">
      <c r="A195" s="722" t="inlineStr">
        <is>
          <t>Dec-Feb 2007</t>
        </is>
      </c>
      <c r="B195" s="989" t="n">
        <v>152837</v>
      </c>
      <c r="C195" s="963" t="n">
        <v>6.065033825493133</v>
      </c>
      <c r="D195" s="989" t="n">
        <v>95100</v>
      </c>
      <c r="E195" s="963" t="n">
        <v>7.383369656327839</v>
      </c>
      <c r="F195" s="989" t="n">
        <v>57737</v>
      </c>
      <c r="G195" s="991" t="n">
        <v>4.68667428152734</v>
      </c>
      <c r="H195" s="968" t="n"/>
      <c r="I195" s="968" t="n"/>
      <c r="J195" s="968" t="n"/>
      <c r="K195" s="18" t="n"/>
      <c r="L195" s="18" t="n"/>
      <c r="M195" s="20" t="n"/>
    </row>
    <row r="196" ht="16.4" customHeight="1" s="828">
      <c r="A196" s="722" t="inlineStr">
        <is>
          <t>Jan-Mar 2007</t>
        </is>
      </c>
      <c r="B196" s="989" t="n">
        <v>153188</v>
      </c>
      <c r="C196" s="963" t="n">
        <v>6.074671852529276</v>
      </c>
      <c r="D196" s="989" t="n">
        <v>101348</v>
      </c>
      <c r="E196" s="963" t="n">
        <v>7.854937177345955</v>
      </c>
      <c r="F196" s="989" t="n">
        <v>51840</v>
      </c>
      <c r="G196" s="991" t="n">
        <v>4.209488488981593</v>
      </c>
      <c r="H196" s="968" t="n"/>
      <c r="I196" s="968" t="n"/>
      <c r="J196" s="968" t="n"/>
      <c r="K196" s="18" t="n"/>
      <c r="L196" s="18" t="n"/>
      <c r="M196" s="20" t="n"/>
    </row>
    <row r="197" ht="16.4" customHeight="1" s="828">
      <c r="A197" s="722" t="inlineStr">
        <is>
          <t>Feb-Apr 2007</t>
        </is>
      </c>
      <c r="B197" s="989" t="n">
        <v>135605</v>
      </c>
      <c r="C197" s="963" t="n">
        <v>5.38423561337966</v>
      </c>
      <c r="D197" s="989" t="n">
        <v>89237</v>
      </c>
      <c r="E197" s="963" t="n">
        <v>6.92491310653666</v>
      </c>
      <c r="F197" s="989" t="n">
        <v>46368</v>
      </c>
      <c r="G197" s="991" t="n">
        <v>3.770004076910326</v>
      </c>
      <c r="H197" s="968" t="n"/>
      <c r="I197" s="968" t="n"/>
      <c r="J197" s="968" t="n"/>
      <c r="K197" s="18" t="n"/>
      <c r="L197" s="18" t="n"/>
      <c r="M197" s="20" t="n"/>
    </row>
    <row r="198" ht="16.4" customHeight="1" s="828">
      <c r="A198" s="722" t="inlineStr">
        <is>
          <t>Mar-May 2007</t>
        </is>
      </c>
      <c r="B198" s="989" t="n">
        <v>124096</v>
      </c>
      <c r="C198" s="963" t="n">
        <v>4.933333372542201</v>
      </c>
      <c r="D198" s="989" t="n">
        <v>83925</v>
      </c>
      <c r="E198" s="963" t="n">
        <v>6.513203577953388</v>
      </c>
      <c r="F198" s="989" t="n">
        <v>40171</v>
      </c>
      <c r="G198" s="991" t="n">
        <v>3.274125536542658</v>
      </c>
      <c r="H198" s="968" t="n"/>
      <c r="I198" s="968" t="n"/>
      <c r="J198" s="968" t="n"/>
      <c r="K198" s="18" t="n"/>
      <c r="L198" s="18" t="n"/>
      <c r="M198" s="20" t="n"/>
    </row>
    <row r="199" ht="16.4" customHeight="1" s="828">
      <c r="A199" s="722" t="inlineStr">
        <is>
          <t>Apr-Jun 2007</t>
        </is>
      </c>
      <c r="B199" s="989" t="n">
        <v>116666</v>
      </c>
      <c r="C199" s="963" t="n">
        <v>4.635308407521824</v>
      </c>
      <c r="D199" s="989" t="n">
        <v>68881</v>
      </c>
      <c r="E199" s="963" t="n">
        <v>5.345949224723396</v>
      </c>
      <c r="F199" s="989" t="n">
        <v>47785</v>
      </c>
      <c r="G199" s="991" t="n">
        <v>3.889932663784607</v>
      </c>
      <c r="H199" s="968" t="n"/>
      <c r="I199" s="968" t="n"/>
      <c r="J199" s="968" t="n"/>
      <c r="K199" s="18" t="n"/>
      <c r="L199" s="18" t="n"/>
      <c r="M199" s="20" t="n"/>
    </row>
    <row r="200" ht="16.4" customHeight="1" s="828">
      <c r="A200" s="722" t="inlineStr">
        <is>
          <t>May-Jul 2007</t>
        </is>
      </c>
      <c r="B200" s="989" t="n">
        <v>115146</v>
      </c>
      <c r="C200" s="963" t="n">
        <v>4.567311499691127</v>
      </c>
      <c r="D200" s="989" t="n">
        <v>66304</v>
      </c>
      <c r="E200" s="963" t="n">
        <v>5.134588673563925</v>
      </c>
      <c r="F200" s="989" t="n">
        <v>48842</v>
      </c>
      <c r="G200" s="991" t="n">
        <v>3.971641198754172</v>
      </c>
      <c r="H200" s="968" t="n"/>
      <c r="I200" s="968" t="n"/>
      <c r="J200" s="968" t="n"/>
      <c r="K200" s="18" t="n"/>
      <c r="L200" s="18" t="n"/>
      <c r="M200" s="20" t="n"/>
    </row>
    <row r="201" ht="16.4" customHeight="1" s="828">
      <c r="A201" s="722" t="inlineStr">
        <is>
          <t>Jun-Aug 2007</t>
        </is>
      </c>
      <c r="B201" s="989" t="n">
        <v>113069</v>
      </c>
      <c r="C201" s="963" t="n">
        <v>4.467358478211306</v>
      </c>
      <c r="D201" s="989" t="n">
        <v>62211</v>
      </c>
      <c r="E201" s="963" t="n">
        <v>4.793344529632932</v>
      </c>
      <c r="F201" s="989" t="n">
        <v>50858</v>
      </c>
      <c r="G201" s="991" t="n">
        <v>4.124263266711172</v>
      </c>
      <c r="H201" s="968" t="n"/>
      <c r="I201" s="968" t="n"/>
      <c r="J201" s="968" t="n"/>
      <c r="K201" s="18" t="n"/>
      <c r="L201" s="18" t="n"/>
      <c r="M201" s="20" t="n"/>
    </row>
    <row r="202" ht="16.4" customHeight="1" s="828">
      <c r="A202" s="722" t="inlineStr">
        <is>
          <t>Jul-Sep 2007</t>
        </is>
      </c>
      <c r="B202" s="989" t="n">
        <v>128820</v>
      </c>
      <c r="C202" s="963" t="n">
        <v>5.089768494134957</v>
      </c>
      <c r="D202" s="989" t="n">
        <v>74858</v>
      </c>
      <c r="E202" s="963" t="n">
        <v>5.773715435895086</v>
      </c>
      <c r="F202" s="989" t="n">
        <v>53962</v>
      </c>
      <c r="G202" s="991" t="n">
        <v>4.371413510659135</v>
      </c>
      <c r="H202" s="968" t="n"/>
      <c r="I202" s="968" t="n"/>
      <c r="J202" s="968" t="n"/>
      <c r="K202" s="18" t="n"/>
      <c r="L202" s="18" t="n"/>
      <c r="M202" s="20" t="n"/>
    </row>
    <row r="203" ht="16.4" customHeight="1" s="828">
      <c r="A203" s="722" t="inlineStr">
        <is>
          <t>Aug-Oct 2007</t>
        </is>
      </c>
      <c r="B203" s="989" t="n">
        <v>128341</v>
      </c>
      <c r="C203" s="963" t="n">
        <v>5.068908274383254</v>
      </c>
      <c r="D203" s="989" t="n">
        <v>72770</v>
      </c>
      <c r="E203" s="963" t="n">
        <v>5.611001853688725</v>
      </c>
      <c r="F203" s="989" t="n">
        <v>55571</v>
      </c>
      <c r="G203" s="991" t="n">
        <v>4.499641393998674</v>
      </c>
      <c r="H203" s="968" t="n"/>
      <c r="I203" s="968" t="n"/>
      <c r="J203" s="968" t="n"/>
      <c r="K203" s="18" t="n"/>
      <c r="L203" s="18" t="n"/>
      <c r="M203" s="20" t="n"/>
    </row>
    <row r="204" ht="16.4" customHeight="1" s="828">
      <c r="A204" s="722" t="inlineStr">
        <is>
          <t>Sep-Nov 2007</t>
        </is>
      </c>
      <c r="B204" s="989" t="n">
        <v>123808</v>
      </c>
      <c r="C204" s="963" t="n">
        <v>4.887766141910592</v>
      </c>
      <c r="D204" s="989" t="n">
        <v>70667</v>
      </c>
      <c r="E204" s="963" t="n">
        <v>5.439485148899494</v>
      </c>
      <c r="F204" s="989" t="n">
        <v>53141</v>
      </c>
      <c r="G204" s="991" t="n">
        <v>4.306857797128347</v>
      </c>
      <c r="H204" s="968" t="n"/>
      <c r="I204" s="968" t="n"/>
      <c r="J204" s="968" t="n"/>
      <c r="K204" s="18" t="n"/>
      <c r="L204" s="18" t="n"/>
      <c r="M204" s="20" t="n"/>
    </row>
    <row r="205" ht="16.4" customHeight="1" s="828">
      <c r="A205" s="722" t="inlineStr">
        <is>
          <t>Oct-Dec 2007</t>
        </is>
      </c>
      <c r="B205" s="989" t="n">
        <v>110180</v>
      </c>
      <c r="C205" s="963" t="n">
        <v>4.341230256605325</v>
      </c>
      <c r="D205" s="989" t="n">
        <v>65692</v>
      </c>
      <c r="E205" s="963" t="n">
        <v>5.042893859489837</v>
      </c>
      <c r="F205" s="989" t="n">
        <v>44488</v>
      </c>
      <c r="G205" s="991" t="n">
        <v>3.601318036597833</v>
      </c>
      <c r="H205" s="968" t="n"/>
      <c r="I205" s="968" t="n"/>
      <c r="J205" s="968" t="n"/>
      <c r="K205" s="18" t="n"/>
      <c r="L205" s="18" t="n"/>
      <c r="M205" s="20" t="n"/>
    </row>
    <row r="206" ht="16.4" customHeight="1" s="828">
      <c r="A206" s="722" t="inlineStr">
        <is>
          <t>Nov-Jan 2008</t>
        </is>
      </c>
      <c r="B206" s="989" t="n">
        <v>115913</v>
      </c>
      <c r="C206" s="963" t="n">
        <v>4.559598810164695</v>
      </c>
      <c r="D206" s="989" t="n">
        <v>74348</v>
      </c>
      <c r="E206" s="963" t="n">
        <v>5.703426822295253</v>
      </c>
      <c r="F206" s="989" t="n">
        <v>41565</v>
      </c>
      <c r="G206" s="991" t="n">
        <v>3.355782619118219</v>
      </c>
      <c r="H206" s="968" t="n"/>
      <c r="I206" s="968" t="n"/>
      <c r="J206" s="968" t="n"/>
      <c r="K206" s="18" t="n"/>
      <c r="L206" s="18" t="n"/>
      <c r="M206" s="20" t="n"/>
    </row>
    <row r="207" ht="16.4" customHeight="1" s="828">
      <c r="A207" s="722" t="inlineStr">
        <is>
          <t>Dec-Feb 2008</t>
        </is>
      </c>
      <c r="B207" s="989" t="n">
        <v>115129</v>
      </c>
      <c r="C207" s="963" t="n">
        <v>4.519997959685864</v>
      </c>
      <c r="D207" s="989" t="n">
        <v>77246</v>
      </c>
      <c r="E207" s="963" t="n">
        <v>5.914049650572743</v>
      </c>
      <c r="F207" s="989" t="n">
        <v>37883</v>
      </c>
      <c r="G207" s="991" t="n">
        <v>3.05271971457983</v>
      </c>
      <c r="H207" s="968" t="n"/>
      <c r="I207" s="968" t="n"/>
      <c r="J207" s="968" t="n"/>
      <c r="K207" s="18" t="n"/>
      <c r="L207" s="18" t="n"/>
      <c r="M207" s="20" t="n"/>
    </row>
    <row r="208" ht="16.4" customHeight="1" s="828">
      <c r="A208" s="722" t="inlineStr">
        <is>
          <t>Jan-Mar 2008</t>
        </is>
      </c>
      <c r="B208" s="989" t="n">
        <v>120049</v>
      </c>
      <c r="C208" s="963" t="n">
        <v>4.703838351756164</v>
      </c>
      <c r="D208" s="989" t="n">
        <v>83709</v>
      </c>
      <c r="E208" s="963" t="n">
        <v>6.410799631761583</v>
      </c>
      <c r="F208" s="989" t="n">
        <v>36340</v>
      </c>
      <c r="G208" s="991" t="n">
        <v>2.91559685019558</v>
      </c>
      <c r="H208" s="968" t="n"/>
      <c r="I208" s="968" t="n"/>
      <c r="J208" s="968" t="n"/>
      <c r="K208" s="18" t="n"/>
      <c r="L208" s="18" t="n"/>
      <c r="M208" s="20" t="n"/>
    </row>
    <row r="209" ht="16.4" customHeight="1" s="828">
      <c r="A209" s="722" t="inlineStr">
        <is>
          <t>Feb-Apr 2008</t>
        </is>
      </c>
      <c r="B209" s="989" t="n">
        <v>115983</v>
      </c>
      <c r="C209" s="963" t="n">
        <v>4.540166629938606</v>
      </c>
      <c r="D209" s="989" t="n">
        <v>74160</v>
      </c>
      <c r="E209" s="963" t="n">
        <v>5.672403769230186</v>
      </c>
      <c r="F209" s="989" t="n">
        <v>41823</v>
      </c>
      <c r="G209" s="991" t="n">
        <v>3.353309510409984</v>
      </c>
      <c r="H209" s="968" t="n"/>
      <c r="I209" s="968" t="n"/>
      <c r="J209" s="968" t="n"/>
      <c r="K209" s="18" t="n"/>
      <c r="L209" s="18" t="n"/>
      <c r="M209" s="20" t="n"/>
    </row>
    <row r="210" ht="16.4" customHeight="1" s="828">
      <c r="A210" s="722" t="inlineStr">
        <is>
          <t>Mar-May 2008</t>
        </is>
      </c>
      <c r="B210" s="989" t="n">
        <v>121472</v>
      </c>
      <c r="C210" s="963" t="n">
        <v>4.753023339997397</v>
      </c>
      <c r="D210" s="989" t="n">
        <v>75406</v>
      </c>
      <c r="E210" s="963" t="n">
        <v>5.776530294860183</v>
      </c>
      <c r="F210" s="989" t="n">
        <v>46066</v>
      </c>
      <c r="G210" s="991" t="n">
        <v>3.684416667697113</v>
      </c>
      <c r="H210" s="968" t="n"/>
      <c r="I210" s="968" t="n"/>
      <c r="J210" s="968" t="n"/>
      <c r="K210" s="18" t="n"/>
      <c r="L210" s="18" t="n"/>
      <c r="M210" s="20" t="n"/>
    </row>
    <row r="211" ht="16.4" customHeight="1" s="828">
      <c r="A211" s="722" t="inlineStr">
        <is>
          <t>Apr-Jun 2008</t>
        </is>
      </c>
      <c r="B211" s="989" t="n">
        <v>122116</v>
      </c>
      <c r="C211" s="963" t="n">
        <v>4.773535630151764</v>
      </c>
      <c r="D211" s="989" t="n">
        <v>70170</v>
      </c>
      <c r="E211" s="963" t="n">
        <v>5.368592166231736</v>
      </c>
      <c r="F211" s="989" t="n">
        <v>51946</v>
      </c>
      <c r="G211" s="991" t="n">
        <v>4.151889831275056</v>
      </c>
      <c r="H211" s="968" t="n"/>
      <c r="I211" s="968" t="n"/>
      <c r="J211" s="968" t="n"/>
      <c r="K211" s="18" t="n"/>
      <c r="L211" s="18" t="n"/>
      <c r="M211" s="20" t="n"/>
    </row>
    <row r="212" ht="16.4" customHeight="1" s="828">
      <c r="A212" s="722" t="inlineStr">
        <is>
          <t>May-Jul 2008</t>
        </is>
      </c>
      <c r="B212" s="989" t="n">
        <v>133735</v>
      </c>
      <c r="C212" s="963" t="n">
        <v>5.219280294541975</v>
      </c>
      <c r="D212" s="989" t="n">
        <v>75809</v>
      </c>
      <c r="E212" s="963" t="n">
        <v>5.784163742023257</v>
      </c>
      <c r="F212" s="989" t="n">
        <v>57926</v>
      </c>
      <c r="G212" s="991" t="n">
        <v>4.627800242174653</v>
      </c>
      <c r="H212" s="968" t="n"/>
      <c r="I212" s="968" t="n"/>
      <c r="J212" s="968" t="n"/>
      <c r="K212" s="18" t="n"/>
      <c r="L212" s="18" t="n"/>
      <c r="M212" s="20" t="n"/>
    </row>
    <row r="213" ht="16.4" customHeight="1" s="828">
      <c r="A213" s="722" t="inlineStr">
        <is>
          <t>Jun-Aug 2008</t>
        </is>
      </c>
      <c r="B213" s="989" t="n">
        <v>139536</v>
      </c>
      <c r="C213" s="963" t="n">
        <v>5.438514713727355</v>
      </c>
      <c r="D213" s="989" t="n">
        <v>81092</v>
      </c>
      <c r="E213" s="963" t="n">
        <v>6.189867570680627</v>
      </c>
      <c r="F213" s="989" t="n">
        <v>58444</v>
      </c>
      <c r="G213" s="991" t="n">
        <v>4.654578042337169</v>
      </c>
      <c r="H213" s="968" t="n"/>
      <c r="I213" s="968" t="n"/>
      <c r="J213" s="968" t="n"/>
      <c r="K213" s="18" t="n"/>
      <c r="L213" s="18" t="n"/>
      <c r="M213" s="20" t="n"/>
    </row>
    <row r="214" ht="16.4" customHeight="1" s="828">
      <c r="A214" s="722" t="inlineStr">
        <is>
          <t>Jul-Sep 2008</t>
        </is>
      </c>
      <c r="B214" s="989" t="n">
        <v>155203</v>
      </c>
      <c r="C214" s="963" t="n">
        <v>6.052885761691221</v>
      </c>
      <c r="D214" s="989" t="n">
        <v>89618</v>
      </c>
      <c r="E214" s="963" t="n">
        <v>6.842384530145401</v>
      </c>
      <c r="F214" s="989" t="n">
        <v>65585</v>
      </c>
      <c r="G214" s="991" t="n">
        <v>5.22853060509526</v>
      </c>
      <c r="H214" s="968" t="n"/>
      <c r="I214" s="968" t="n"/>
      <c r="J214" s="968" t="n"/>
      <c r="K214" s="18" t="n"/>
      <c r="L214" s="18" t="n"/>
      <c r="M214" s="20" t="n"/>
    </row>
    <row r="215" ht="16.4" customHeight="1" s="828">
      <c r="A215" s="722" t="inlineStr">
        <is>
          <t>Aug-Oct 2008</t>
        </is>
      </c>
      <c r="B215" s="989" t="n">
        <v>177463</v>
      </c>
      <c r="C215" s="963" t="n">
        <v>6.924302787332002</v>
      </c>
      <c r="D215" s="989" t="n">
        <v>111817</v>
      </c>
      <c r="E215" s="963" t="n">
        <v>8.54301880524676</v>
      </c>
      <c r="F215" s="989" t="n">
        <v>65646</v>
      </c>
      <c r="G215" s="991" t="n">
        <v>5.234799850619004</v>
      </c>
      <c r="H215" s="968" t="n"/>
      <c r="I215" s="968" t="n"/>
      <c r="J215" s="968" t="n"/>
      <c r="K215" s="18" t="n"/>
      <c r="L215" s="18" t="n"/>
      <c r="M215" s="20" t="n"/>
    </row>
    <row r="216" ht="16.4" customHeight="1" s="828">
      <c r="A216" s="722" t="inlineStr">
        <is>
          <t>Sep-Nov 2008</t>
        </is>
      </c>
      <c r="B216" s="989" t="n">
        <v>227511</v>
      </c>
      <c r="C216" s="963" t="n">
        <v>8.890428522969142</v>
      </c>
      <c r="D216" s="989" t="n">
        <v>151177</v>
      </c>
      <c r="E216" s="963" t="n">
        <v>11.57675456912711</v>
      </c>
      <c r="F216" s="989" t="n">
        <v>76334</v>
      </c>
      <c r="G216" s="991" t="n">
        <v>6.091181877858042</v>
      </c>
      <c r="H216" s="968" t="n"/>
      <c r="I216" s="968" t="n"/>
      <c r="J216" s="968" t="n"/>
      <c r="K216" s="18" t="n"/>
      <c r="L216" s="18" t="n"/>
      <c r="M216" s="20" t="n"/>
    </row>
    <row r="217" ht="16.4" customHeight="1" s="828">
      <c r="A217" s="722" t="inlineStr">
        <is>
          <t>Oct-Dec 2008</t>
        </is>
      </c>
      <c r="B217" s="989" t="n">
        <v>262843</v>
      </c>
      <c r="C217" s="963" t="n">
        <v>10.28086976271566</v>
      </c>
      <c r="D217" s="989" t="n">
        <v>180286</v>
      </c>
      <c r="E217" s="963" t="n">
        <v>13.81655613094643</v>
      </c>
      <c r="F217" s="989" t="n">
        <v>82557</v>
      </c>
      <c r="G217" s="991" t="n">
        <v>6.595234956754935</v>
      </c>
      <c r="H217" s="968" t="n"/>
      <c r="I217" s="968" t="n"/>
      <c r="J217" s="968" t="n"/>
      <c r="K217" s="18" t="n"/>
      <c r="L217" s="18" t="n"/>
      <c r="M217" s="20" t="n"/>
    </row>
    <row r="218" ht="16.4" customFormat="1" customHeight="1" s="26">
      <c r="A218" s="687" t="inlineStr">
        <is>
          <t>Nov-Jan 2009</t>
        </is>
      </c>
      <c r="B218" s="687" t="n">
        <v>276841</v>
      </c>
      <c r="C218" s="687" t="n">
        <v>10.83756889006627</v>
      </c>
      <c r="D218" s="687" t="n">
        <v>184409</v>
      </c>
      <c r="E218" s="687" t="n">
        <v>14.15355062861245</v>
      </c>
      <c r="F218" s="687" t="n">
        <v>92432</v>
      </c>
      <c r="G218" s="687" t="n">
        <v>7.385462415360498</v>
      </c>
      <c r="H218" s="968" t="n"/>
      <c r="I218" s="968" t="n"/>
      <c r="J218" s="968" t="n"/>
      <c r="K218" s="18" t="n"/>
      <c r="L218" s="18" t="n"/>
    </row>
    <row r="219" ht="16.4" customHeight="1" s="828">
      <c r="A219" s="722" t="inlineStr">
        <is>
          <t>Dec-Feb 2009</t>
        </is>
      </c>
      <c r="B219" s="989" t="n">
        <v>283416</v>
      </c>
      <c r="C219" s="963" t="n">
        <v>11.10033091774202</v>
      </c>
      <c r="D219" s="989" t="n">
        <v>186618</v>
      </c>
      <c r="E219" s="963" t="n">
        <v>14.33683624907964</v>
      </c>
      <c r="F219" s="989" t="n">
        <v>96798</v>
      </c>
      <c r="G219" s="991" t="n">
        <v>7.734229464731408</v>
      </c>
      <c r="H219" s="968" t="n"/>
      <c r="I219" s="968" t="n"/>
      <c r="J219" s="968" t="n"/>
      <c r="K219" s="18" t="n"/>
      <c r="L219" s="18" t="n"/>
      <c r="M219" s="992" t="n"/>
      <c r="N219" s="992" t="n"/>
      <c r="O219" s="984" t="n"/>
      <c r="P219" s="984" t="n"/>
      <c r="Q219" s="984" t="n"/>
      <c r="R219" s="984" t="n"/>
    </row>
    <row r="220" ht="16.4" customHeight="1" s="828">
      <c r="A220" s="722" t="inlineStr">
        <is>
          <t>Jan-Mar 2009</t>
        </is>
      </c>
      <c r="B220" s="989" t="n">
        <v>300056</v>
      </c>
      <c r="C220" s="963" t="n">
        <v>11.76390050154037</v>
      </c>
      <c r="D220" s="989" t="n">
        <v>196053</v>
      </c>
      <c r="E220" s="963" t="n">
        <v>15.09132128952176</v>
      </c>
      <c r="F220" s="989" t="n">
        <v>104003</v>
      </c>
      <c r="G220" s="991" t="n">
        <v>8.310004005123547</v>
      </c>
      <c r="H220" s="968" t="n"/>
      <c r="I220" s="968" t="n"/>
      <c r="J220" s="968" t="n"/>
      <c r="K220" s="18" t="n"/>
      <c r="L220" s="18" t="n"/>
      <c r="M220" s="992" t="n"/>
      <c r="N220" s="992" t="n"/>
      <c r="O220" s="984" t="n"/>
      <c r="P220" s="984" t="n"/>
      <c r="Q220" s="984" t="n"/>
      <c r="R220" s="984" t="n"/>
    </row>
    <row r="221" ht="16.4" customHeight="1" s="828">
      <c r="A221" s="722" t="inlineStr">
        <is>
          <t>Feb-Apr 2009</t>
        </is>
      </c>
      <c r="B221" s="989" t="n">
        <v>311494</v>
      </c>
      <c r="C221" s="963" t="n">
        <v>12.21182337178843</v>
      </c>
      <c r="D221" s="989" t="n">
        <v>210125</v>
      </c>
      <c r="E221" s="963" t="n">
        <v>16.19151773693955</v>
      </c>
      <c r="F221" s="989" t="n">
        <v>101369</v>
      </c>
      <c r="G221" s="991" t="n">
        <v>8.090038550671997</v>
      </c>
      <c r="H221" s="968" t="n"/>
      <c r="I221" s="968" t="n"/>
      <c r="J221" s="968" t="n"/>
      <c r="K221" s="18" t="n"/>
      <c r="L221" s="18" t="n"/>
      <c r="M221" s="20" t="n"/>
    </row>
    <row r="222" ht="16.4" customHeight="1" s="828">
      <c r="A222" s="722" t="inlineStr">
        <is>
          <t>Mar-May 2009</t>
        </is>
      </c>
      <c r="B222" s="989" t="n">
        <v>305734</v>
      </c>
      <c r="C222" s="963" t="n">
        <v>12.02907358088289</v>
      </c>
      <c r="D222" s="989" t="n">
        <v>202295</v>
      </c>
      <c r="E222" s="963" t="n">
        <v>15.65611276650517</v>
      </c>
      <c r="F222" s="989" t="n">
        <v>103439</v>
      </c>
      <c r="G222" s="991" t="n">
        <v>8.278362675624807</v>
      </c>
      <c r="H222" s="968" t="n"/>
      <c r="I222" s="968" t="n"/>
      <c r="J222" s="968" t="n"/>
      <c r="K222" s="18" t="n"/>
      <c r="L222" s="18" t="n"/>
    </row>
    <row r="223" ht="16.4" customHeight="1" s="828">
      <c r="A223" s="722" t="inlineStr">
        <is>
          <t>Apr-Jun 2009</t>
        </is>
      </c>
      <c r="B223" s="989" t="n">
        <v>268763</v>
      </c>
      <c r="C223" s="963" t="n">
        <v>10.60855126538858</v>
      </c>
      <c r="D223" s="989" t="n">
        <v>180387</v>
      </c>
      <c r="E223" s="963" t="n">
        <v>14.00928429206919</v>
      </c>
      <c r="F223" s="989" t="n">
        <v>88376</v>
      </c>
      <c r="G223" s="991" t="n">
        <v>7.093735982106291</v>
      </c>
      <c r="H223" s="968" t="n"/>
      <c r="I223" s="968" t="n"/>
      <c r="J223" s="968" t="n"/>
      <c r="K223" s="18" t="n"/>
      <c r="L223" s="18" t="n"/>
    </row>
    <row r="224" ht="16.4" customHeight="1" s="828">
      <c r="A224" s="722" t="inlineStr">
        <is>
          <t>May-Jul 2009</t>
        </is>
      </c>
      <c r="B224" s="989" t="n">
        <v>233446</v>
      </c>
      <c r="C224" s="963" t="n">
        <v>9.256238625859538</v>
      </c>
      <c r="D224" s="989" t="n">
        <v>155327</v>
      </c>
      <c r="E224" s="963" t="n">
        <v>12.12805727838754</v>
      </c>
      <c r="F224" s="989" t="n">
        <v>78119</v>
      </c>
      <c r="G224" s="991" t="n">
        <v>6.2932451212978</v>
      </c>
      <c r="H224" s="968" t="n"/>
      <c r="I224" s="968" t="n"/>
      <c r="J224" s="968" t="n"/>
      <c r="K224" s="18" t="n"/>
      <c r="L224" s="18" t="n"/>
    </row>
    <row r="225" ht="16.4" customHeight="1" s="828">
      <c r="A225" s="722" t="inlineStr">
        <is>
          <t>Jun-Aug 2009</t>
        </is>
      </c>
      <c r="B225" s="989" t="n">
        <v>213549</v>
      </c>
      <c r="C225" s="963" t="n">
        <v>8.509130769613087</v>
      </c>
      <c r="D225" s="989" t="n">
        <v>142708</v>
      </c>
      <c r="E225" s="963" t="n">
        <v>11.22729524377393</v>
      </c>
      <c r="F225" s="989" t="n">
        <v>70841</v>
      </c>
      <c r="G225" s="991" t="n">
        <v>5.719605498347815</v>
      </c>
      <c r="H225" s="968" t="n"/>
      <c r="I225" s="968" t="n"/>
      <c r="J225" s="968" t="n"/>
      <c r="K225" s="18" t="n"/>
      <c r="L225" s="18" t="n"/>
    </row>
    <row r="226" ht="16.4" customHeight="1" s="828">
      <c r="A226" s="722" t="inlineStr">
        <is>
          <t>Jul-Sep 2009</t>
        </is>
      </c>
      <c r="B226" s="989" t="n">
        <v>204956</v>
      </c>
      <c r="C226" s="963" t="n">
        <v>8.18414188260156</v>
      </c>
      <c r="D226" s="989" t="n">
        <v>134871</v>
      </c>
      <c r="E226" s="963" t="n">
        <v>10.65489766429803</v>
      </c>
      <c r="F226" s="989" t="n">
        <v>70085</v>
      </c>
      <c r="G226" s="991" t="n">
        <v>5.658887644710338</v>
      </c>
      <c r="H226" s="968" t="n"/>
      <c r="I226" s="968" t="n"/>
      <c r="J226" s="968" t="n"/>
      <c r="K226" s="18" t="n"/>
      <c r="L226" s="18" t="n"/>
    </row>
    <row r="227" ht="16.4" customHeight="1" s="828">
      <c r="A227" s="722" t="inlineStr">
        <is>
          <t>Aug-Oct 2009</t>
        </is>
      </c>
      <c r="B227" s="989" t="n">
        <v>191088</v>
      </c>
      <c r="C227" s="963" t="n">
        <v>7.655034738601561</v>
      </c>
      <c r="D227" s="989" t="n">
        <v>125787</v>
      </c>
      <c r="E227" s="963" t="n">
        <v>9.977411467040211</v>
      </c>
      <c r="F227" s="989" t="n">
        <v>65301</v>
      </c>
      <c r="G227" s="991" t="n">
        <v>5.285297649433349</v>
      </c>
      <c r="H227" s="968" t="n"/>
      <c r="I227" s="968" t="n"/>
      <c r="J227" s="968" t="n"/>
      <c r="K227" s="18" t="n"/>
      <c r="L227" s="18" t="n"/>
    </row>
    <row r="228" ht="16.4" customHeight="1" s="828">
      <c r="A228" s="722" t="inlineStr">
        <is>
          <t>Sep-Nov 2009</t>
        </is>
      </c>
      <c r="B228" s="989" t="n">
        <v>182148</v>
      </c>
      <c r="C228" s="963" t="n">
        <v>7.289650944343173</v>
      </c>
      <c r="D228" s="989" t="n">
        <v>123742</v>
      </c>
      <c r="E228" s="963" t="n">
        <v>9.814606442042646</v>
      </c>
      <c r="F228" s="989" t="n">
        <v>58406</v>
      </c>
      <c r="G228" s="991" t="n">
        <v>4.718052038361821</v>
      </c>
      <c r="H228" s="968" t="n"/>
      <c r="I228" s="968" t="n"/>
      <c r="J228" s="968" t="n"/>
      <c r="K228" s="18" t="n"/>
      <c r="L228" s="18" t="n"/>
    </row>
    <row r="229" ht="16.4" customHeight="1" s="828">
      <c r="A229" s="722" t="inlineStr">
        <is>
          <t>Oct-Dec 2009</t>
        </is>
      </c>
      <c r="B229" s="989" t="n">
        <v>166750</v>
      </c>
      <c r="C229" s="963" t="n">
        <v>6.669522082776292</v>
      </c>
      <c r="D229" s="989" t="n">
        <v>114225</v>
      </c>
      <c r="E229" s="963" t="n">
        <v>9.059793283076672</v>
      </c>
      <c r="F229" s="989" t="n">
        <v>52525</v>
      </c>
      <c r="G229" s="991" t="n">
        <v>4.237976056411932</v>
      </c>
      <c r="H229" s="968" t="n"/>
      <c r="I229" s="968" t="n"/>
      <c r="J229" s="968" t="n"/>
      <c r="K229" s="18" t="n"/>
      <c r="L229" s="18" t="n"/>
    </row>
    <row r="230" ht="16.4" customHeight="1" s="828">
      <c r="A230" s="722" t="inlineStr">
        <is>
          <t>Nov-Jan 2010</t>
        </is>
      </c>
      <c r="B230" s="989" t="n">
        <v>165880</v>
      </c>
      <c r="C230" s="963" t="n">
        <v>6.630208310863101</v>
      </c>
      <c r="D230" s="989" t="n">
        <v>112658</v>
      </c>
      <c r="E230" s="963" t="n">
        <v>8.949388574574227</v>
      </c>
      <c r="F230" s="989" t="n">
        <v>53222</v>
      </c>
      <c r="G230" s="991" t="n">
        <v>4.281573856623823</v>
      </c>
      <c r="H230" s="968" t="n"/>
      <c r="I230" s="968" t="n"/>
      <c r="J230" s="968" t="n"/>
      <c r="K230" s="18" t="n"/>
      <c r="L230" s="18" t="n"/>
    </row>
    <row r="231" ht="16.4" customHeight="1" s="828">
      <c r="A231" s="722" t="inlineStr">
        <is>
          <t>Dec-Feb 2010</t>
        </is>
      </c>
      <c r="B231" s="989" t="n">
        <v>161004</v>
      </c>
      <c r="C231" s="963" t="n">
        <v>6.436835050819197</v>
      </c>
      <c r="D231" s="989" t="n">
        <v>105704</v>
      </c>
      <c r="E231" s="963" t="n">
        <v>8.393898111292318</v>
      </c>
      <c r="F231" s="989" t="n">
        <v>55300</v>
      </c>
      <c r="G231" s="991" t="n">
        <v>4.452511562685304</v>
      </c>
      <c r="H231" s="968" t="n"/>
      <c r="I231" s="968" t="n"/>
      <c r="J231" s="968" t="n"/>
      <c r="K231" s="18" t="n"/>
      <c r="L231" s="18" t="n"/>
    </row>
    <row r="232" ht="16.4" customHeight="1" s="828">
      <c r="A232" s="722" t="inlineStr">
        <is>
          <t>Jan-Mar 2010</t>
        </is>
      </c>
      <c r="B232" s="989" t="n">
        <v>176598</v>
      </c>
      <c r="C232" s="963" t="n">
        <v>7.067412246429643</v>
      </c>
      <c r="D232" s="989" t="n">
        <v>116658</v>
      </c>
      <c r="E232" s="963" t="n">
        <v>9.280794529324714</v>
      </c>
      <c r="F232" s="989" t="n">
        <v>59940</v>
      </c>
      <c r="G232" s="991" t="n">
        <v>4.826935097430346</v>
      </c>
      <c r="H232" s="968" t="n"/>
      <c r="I232" s="968" t="n"/>
      <c r="J232" s="968" t="n"/>
      <c r="K232" s="18" t="n"/>
      <c r="L232" s="18" t="n"/>
    </row>
    <row r="233" ht="16.4" customHeight="1" s="828">
      <c r="A233" s="722" t="inlineStr">
        <is>
          <t>Feb-Apr 2010</t>
        </is>
      </c>
      <c r="B233" s="989" t="n">
        <v>172658</v>
      </c>
      <c r="C233" s="963" t="n">
        <v>6.921088400071789</v>
      </c>
      <c r="D233" s="989" t="n">
        <v>118636</v>
      </c>
      <c r="E233" s="963" t="n">
        <v>9.462065903889961</v>
      </c>
      <c r="F233" s="989" t="n">
        <v>54022</v>
      </c>
      <c r="G233" s="991" t="n">
        <v>4.353597312962791</v>
      </c>
      <c r="H233" s="968" t="n"/>
      <c r="I233" s="968" t="n"/>
      <c r="J233" s="968" t="n"/>
      <c r="K233" s="18" t="n"/>
      <c r="L233" s="18" t="n"/>
    </row>
    <row r="234" ht="16.4" customHeight="1" s="828">
      <c r="A234" s="722" t="inlineStr">
        <is>
          <t>Mar-May 2010</t>
        </is>
      </c>
      <c r="B234" s="989" t="n">
        <v>159921</v>
      </c>
      <c r="C234" s="963" t="n">
        <v>6.421920502264213</v>
      </c>
      <c r="D234" s="989" t="n">
        <v>109075</v>
      </c>
      <c r="E234" s="963" t="n">
        <v>8.699185418381774</v>
      </c>
      <c r="F234" s="989" t="n">
        <v>50846</v>
      </c>
      <c r="G234" s="991" t="n">
        <v>4.112478579807273</v>
      </c>
      <c r="H234" s="968" t="n"/>
      <c r="I234" s="968" t="n"/>
      <c r="J234" s="968" t="n"/>
      <c r="K234" s="18" t="n"/>
      <c r="L234" s="18" t="n"/>
    </row>
    <row r="235" ht="16.4" customHeight="1" s="828">
      <c r="A235" s="722" t="inlineStr">
        <is>
          <t>Apr-Jun 2010</t>
        </is>
      </c>
      <c r="B235" s="989" t="n">
        <v>150822</v>
      </c>
      <c r="C235" s="963" t="n">
        <v>6.070698775877988</v>
      </c>
      <c r="D235" s="989" t="n">
        <v>101784</v>
      </c>
      <c r="E235" s="963" t="n">
        <v>8.132548920647961</v>
      </c>
      <c r="F235" s="989" t="n">
        <v>49038</v>
      </c>
      <c r="G235" s="991" t="n">
        <v>3.97757296490733</v>
      </c>
      <c r="H235" s="968" t="n"/>
      <c r="I235" s="968" t="n"/>
      <c r="J235" s="968" t="n"/>
      <c r="K235" s="18" t="n"/>
      <c r="L235" s="18" t="n"/>
    </row>
    <row r="236" ht="16.4" customHeight="1" s="828">
      <c r="A236" s="722" t="inlineStr">
        <is>
          <t>May-Jul 2010</t>
        </is>
      </c>
      <c r="B236" s="989" t="n">
        <v>141318</v>
      </c>
      <c r="C236" s="963" t="n">
        <v>5.685330855394943</v>
      </c>
      <c r="D236" s="989" t="n">
        <v>88091</v>
      </c>
      <c r="E236" s="963" t="n">
        <v>7.031898183060662</v>
      </c>
      <c r="F236" s="989" t="n">
        <v>53227</v>
      </c>
      <c r="G236" s="991" t="n">
        <v>4.31712923682367</v>
      </c>
      <c r="H236" s="968" t="n"/>
      <c r="I236" s="968" t="n"/>
      <c r="J236" s="968" t="n"/>
      <c r="K236" s="18" t="n"/>
      <c r="L236" s="18" t="n"/>
    </row>
    <row r="237" ht="16.4" customHeight="1" s="828">
      <c r="A237" s="722" t="inlineStr">
        <is>
          <t>Jun-Aug 2010</t>
        </is>
      </c>
      <c r="B237" s="989" t="n">
        <v>142686</v>
      </c>
      <c r="C237" s="963" t="n">
        <v>5.716498405625877</v>
      </c>
      <c r="D237" s="989" t="n">
        <v>94100</v>
      </c>
      <c r="E237" s="963" t="n">
        <v>7.47223684812856</v>
      </c>
      <c r="F237" s="989" t="n">
        <v>48586</v>
      </c>
      <c r="G237" s="991" t="n">
        <v>3.928649109836461</v>
      </c>
      <c r="H237" s="968" t="n"/>
      <c r="I237" s="968" t="n"/>
      <c r="J237" s="968" t="n"/>
      <c r="K237" s="18" t="n"/>
      <c r="L237" s="18" t="n"/>
    </row>
    <row r="238" ht="16.4" customHeight="1" s="828">
      <c r="A238" s="722" t="inlineStr">
        <is>
          <t>Jul-Sep 2010</t>
        </is>
      </c>
      <c r="B238" s="989" t="n">
        <v>145135</v>
      </c>
      <c r="C238" s="963" t="n">
        <v>5.800978016546917</v>
      </c>
      <c r="D238" s="989" t="n">
        <v>88794</v>
      </c>
      <c r="E238" s="963" t="n">
        <v>7.02898578841643</v>
      </c>
      <c r="F238" s="989" t="n">
        <v>56341</v>
      </c>
      <c r="G238" s="991" t="n">
        <v>4.548577770516568</v>
      </c>
      <c r="H238" s="968" t="n"/>
      <c r="I238" s="968" t="n"/>
      <c r="J238" s="968" t="n"/>
      <c r="K238" s="18" t="n"/>
      <c r="L238" s="18" t="n"/>
    </row>
    <row r="239" ht="16.4" customHeight="1" s="828">
      <c r="A239" s="722" t="inlineStr">
        <is>
          <t>Aug-Oct 2010</t>
        </is>
      </c>
      <c r="B239" s="989" t="n">
        <v>159561</v>
      </c>
      <c r="C239" s="963" t="n">
        <v>6.358465532590355</v>
      </c>
      <c r="D239" s="989" t="n">
        <v>99135</v>
      </c>
      <c r="E239" s="963" t="n">
        <v>7.815636010184271</v>
      </c>
      <c r="F239" s="989" t="n">
        <v>60426</v>
      </c>
      <c r="G239" s="991" t="n">
        <v>4.869108933555453</v>
      </c>
      <c r="H239" s="968" t="n"/>
      <c r="I239" s="968" t="n"/>
      <c r="J239" s="968" t="n"/>
      <c r="K239" s="18" t="n"/>
      <c r="L239" s="18" t="n"/>
    </row>
    <row r="240" ht="16.4" customHeight="1" s="828">
      <c r="A240" s="722" t="inlineStr">
        <is>
          <t>Sep-Nov 2010</t>
        </is>
      </c>
      <c r="B240" s="989" t="n">
        <v>159653</v>
      </c>
      <c r="C240" s="963" t="n">
        <v>6.359386948608532</v>
      </c>
      <c r="D240" s="989" t="n">
        <v>96695</v>
      </c>
      <c r="E240" s="963" t="n">
        <v>7.619814286389732</v>
      </c>
      <c r="F240" s="989" t="n">
        <v>62958</v>
      </c>
      <c r="G240" s="991" t="n">
        <v>5.071061940133316</v>
      </c>
      <c r="H240" s="968" t="n"/>
      <c r="I240" s="968" t="n"/>
      <c r="J240" s="968" t="n"/>
      <c r="K240" s="18" t="n"/>
      <c r="L240" s="18" t="n"/>
    </row>
    <row r="241" ht="16.4" customHeight="1" s="828">
      <c r="A241" s="722" t="inlineStr">
        <is>
          <t>Oct-Dec 2010</t>
        </is>
      </c>
      <c r="B241" s="989" t="n">
        <v>148243</v>
      </c>
      <c r="C241" s="963" t="n">
        <v>5.904660708314028</v>
      </c>
      <c r="D241" s="989" t="n">
        <v>91948</v>
      </c>
      <c r="E241" s="963" t="n">
        <v>7.236317943904063</v>
      </c>
      <c r="F241" s="989" t="n">
        <v>56295</v>
      </c>
      <c r="G241" s="991" t="n">
        <v>4.540052083948936</v>
      </c>
      <c r="H241" s="968" t="n"/>
      <c r="I241" s="968" t="n"/>
      <c r="J241" s="968" t="n"/>
      <c r="K241" s="18" t="n"/>
      <c r="L241" s="18" t="n"/>
    </row>
    <row r="242" ht="16.4" customHeight="1" s="828">
      <c r="A242" s="722" t="inlineStr">
        <is>
          <t>Nov-Jan 2011</t>
        </is>
      </c>
      <c r="B242" s="989" t="n">
        <v>142974</v>
      </c>
      <c r="C242" s="963" t="n">
        <v>5.695950406983381</v>
      </c>
      <c r="D242" s="989" t="n">
        <v>90808</v>
      </c>
      <c r="E242" s="963" t="n">
        <v>7.135370319433136</v>
      </c>
      <c r="F242" s="989" t="n">
        <v>52166</v>
      </c>
      <c r="G242" s="991" t="n">
        <v>4.215593867749583</v>
      </c>
      <c r="H242" s="968" t="n"/>
      <c r="I242" s="968" t="n"/>
      <c r="J242" s="968" t="n"/>
      <c r="K242" s="18" t="n"/>
      <c r="L242" s="18" t="n"/>
    </row>
    <row r="243" ht="16.4" customHeight="1" s="828">
      <c r="A243" s="722" t="inlineStr">
        <is>
          <t>Dec-Feb 2011</t>
        </is>
      </c>
      <c r="B243" s="989" t="n">
        <v>127262</v>
      </c>
      <c r="C243" s="963" t="n">
        <v>5.079108437921564</v>
      </c>
      <c r="D243" s="989" t="n">
        <v>79001</v>
      </c>
      <c r="E243" s="963" t="n">
        <v>6.218739582565552</v>
      </c>
      <c r="F243" s="989" t="n">
        <v>48261</v>
      </c>
      <c r="G243" s="991" t="n">
        <v>3.907054329973252</v>
      </c>
      <c r="H243" s="968" t="n"/>
      <c r="I243" s="968" t="n"/>
      <c r="J243" s="968" t="n"/>
      <c r="K243" s="18" t="n"/>
      <c r="L243" s="18" t="n"/>
    </row>
    <row r="244" ht="16.4" customHeight="1" s="828">
      <c r="A244" s="722" t="inlineStr">
        <is>
          <t>Jan-Mar 2011</t>
        </is>
      </c>
      <c r="B244" s="989" t="n">
        <v>122656</v>
      </c>
      <c r="C244" s="963" t="n">
        <v>4.887112833114569</v>
      </c>
      <c r="D244" s="989" t="n">
        <v>78212</v>
      </c>
      <c r="E244" s="963" t="n">
        <v>6.140975671648119</v>
      </c>
      <c r="F244" s="989" t="n">
        <v>44444</v>
      </c>
      <c r="G244" s="991" t="n">
        <v>3.595281515498987</v>
      </c>
      <c r="H244" s="968" t="n"/>
      <c r="I244" s="968" t="n"/>
      <c r="J244" s="968" t="n"/>
      <c r="K244" s="18" t="n"/>
      <c r="L244" s="18" t="n"/>
    </row>
    <row r="245" ht="16.4" customHeight="1" s="828">
      <c r="A245" s="722" t="inlineStr">
        <is>
          <t>Feb-Apr 2011</t>
        </is>
      </c>
      <c r="B245" s="989" t="n">
        <v>116740</v>
      </c>
      <c r="C245" s="963" t="n">
        <v>4.643953972158975</v>
      </c>
      <c r="D245" s="989" t="n">
        <v>72867</v>
      </c>
      <c r="E245" s="963" t="n">
        <v>5.704419000286353</v>
      </c>
      <c r="F245" s="989" t="n">
        <v>43873</v>
      </c>
      <c r="G245" s="991" t="n">
        <v>3.548366685815108</v>
      </c>
      <c r="H245" s="968" t="n"/>
      <c r="I245" s="968" t="n"/>
      <c r="J245" s="968" t="n"/>
      <c r="K245" s="18" t="n"/>
      <c r="L245" s="18" t="n"/>
    </row>
    <row r="246" ht="16.4" customHeight="1" s="828">
      <c r="A246" s="722" t="inlineStr">
        <is>
          <t>Mar-May 2011</t>
        </is>
      </c>
      <c r="B246" s="989" t="n">
        <v>144804</v>
      </c>
      <c r="C246" s="963" t="n">
        <v>5.747986402467191</v>
      </c>
      <c r="D246" s="989" t="n">
        <v>82957</v>
      </c>
      <c r="E246" s="963" t="n">
        <v>6.488163905157979</v>
      </c>
      <c r="F246" s="989" t="n">
        <v>61847</v>
      </c>
      <c r="G246" s="991" t="n">
        <v>4.985157176221359</v>
      </c>
      <c r="H246" s="968" t="n"/>
      <c r="I246" s="968" t="n"/>
      <c r="J246" s="968" t="n"/>
      <c r="K246" s="18" t="n"/>
      <c r="L246" s="18" t="n"/>
    </row>
    <row r="247" ht="16.4" customHeight="1" s="828">
      <c r="A247" s="722" t="inlineStr">
        <is>
          <t>Apr-Jun 2011</t>
        </is>
      </c>
      <c r="B247" s="989" t="n">
        <v>155731</v>
      </c>
      <c r="C247" s="963" t="n">
        <v>6.171275938421586</v>
      </c>
      <c r="D247" s="989" t="n">
        <v>86195</v>
      </c>
      <c r="E247" s="963" t="n">
        <v>6.738782008495608</v>
      </c>
      <c r="F247" s="989" t="n">
        <v>69536</v>
      </c>
      <c r="G247" s="991" t="n">
        <v>5.587946721272687</v>
      </c>
      <c r="H247" s="968" t="n"/>
      <c r="I247" s="968" t="n"/>
      <c r="J247" s="968" t="n"/>
      <c r="K247" s="18" t="n"/>
      <c r="L247" s="18" t="n"/>
    </row>
    <row r="248" ht="16.4" customHeight="1" s="828">
      <c r="A248" s="722" t="inlineStr">
        <is>
          <t>May-Jul 2011</t>
        </is>
      </c>
      <c r="B248" s="989" t="n">
        <v>163876</v>
      </c>
      <c r="C248" s="963" t="n">
        <v>6.498566829338188</v>
      </c>
      <c r="D248" s="989" t="n">
        <v>88536</v>
      </c>
      <c r="E248" s="963" t="n">
        <v>6.907714479104712</v>
      </c>
      <c r="F248" s="989" t="n">
        <v>75340</v>
      </c>
      <c r="G248" s="991" t="n">
        <v>6.075670262472174</v>
      </c>
      <c r="H248" s="968" t="n"/>
      <c r="I248" s="968" t="n"/>
      <c r="J248" s="968" t="n"/>
      <c r="K248" s="18" t="n"/>
      <c r="L248" s="18" t="n"/>
    </row>
    <row r="249" ht="16.4" customHeight="1" s="828">
      <c r="A249" s="722" t="inlineStr">
        <is>
          <t>Jun-Aug 2011</t>
        </is>
      </c>
      <c r="B249" s="989" t="n">
        <v>150923</v>
      </c>
      <c r="C249" s="963" t="n">
        <v>5.977271132054097</v>
      </c>
      <c r="D249" s="989" t="n">
        <v>86440</v>
      </c>
      <c r="E249" s="963" t="n">
        <v>6.744954949617019</v>
      </c>
      <c r="F249" s="989" t="n">
        <v>64483</v>
      </c>
      <c r="G249" s="991" t="n">
        <v>5.186031540211644</v>
      </c>
      <c r="H249" s="968" t="n"/>
      <c r="I249" s="968" t="n"/>
      <c r="J249" s="968" t="n"/>
      <c r="K249" s="18" t="n"/>
      <c r="L249" s="18" t="n"/>
    </row>
    <row r="250" ht="16.4" customHeight="1" s="828">
      <c r="A250" s="722" t="inlineStr">
        <is>
          <t>Jul-Sep 2011</t>
        </is>
      </c>
      <c r="B250" s="989" t="n">
        <v>148340</v>
      </c>
      <c r="C250" s="963" t="n">
        <v>5.87554474889746</v>
      </c>
      <c r="D250" s="989" t="n">
        <v>82561</v>
      </c>
      <c r="E250" s="963" t="n">
        <v>6.452399884398416</v>
      </c>
      <c r="F250" s="989" t="n">
        <v>65779</v>
      </c>
      <c r="G250" s="991" t="n">
        <v>5.282763650416713</v>
      </c>
      <c r="H250" s="968" t="n"/>
      <c r="I250" s="968" t="n"/>
      <c r="J250" s="968" t="n"/>
      <c r="K250" s="18" t="n"/>
      <c r="L250" s="18" t="n"/>
    </row>
    <row r="251" ht="16.4" customHeight="1" s="828">
      <c r="A251" s="722" t="inlineStr">
        <is>
          <t>Aug-Oct 2011</t>
        </is>
      </c>
      <c r="B251" s="989" t="n">
        <v>162613</v>
      </c>
      <c r="C251" s="963" t="n">
        <v>6.462586815875121</v>
      </c>
      <c r="D251" s="989" t="n">
        <v>84543</v>
      </c>
      <c r="E251" s="963" t="n">
        <v>6.640665930929427</v>
      </c>
      <c r="F251" s="989" t="n">
        <v>78070</v>
      </c>
      <c r="G251" s="991" t="n">
        <v>6.280210257831288</v>
      </c>
      <c r="H251" s="968" t="n"/>
      <c r="I251" s="968" t="n"/>
      <c r="J251" s="968" t="n"/>
      <c r="K251" s="18" t="n"/>
      <c r="L251" s="18" t="n"/>
    </row>
    <row r="252" ht="16.4" customHeight="1" s="828">
      <c r="A252" s="722" t="inlineStr">
        <is>
          <t>Sep-Nov 2011</t>
        </is>
      </c>
      <c r="B252" s="989" t="n">
        <v>165302</v>
      </c>
      <c r="C252" s="963" t="n">
        <v>6.593951405198474</v>
      </c>
      <c r="D252" s="989" t="n">
        <v>85919</v>
      </c>
      <c r="E252" s="963" t="n">
        <v>6.771841404691419</v>
      </c>
      <c r="F252" s="989" t="n">
        <v>79383</v>
      </c>
      <c r="G252" s="991" t="n">
        <v>6.411655611147528</v>
      </c>
      <c r="H252" s="968" t="n"/>
      <c r="I252" s="968" t="n"/>
      <c r="J252" s="968" t="n"/>
      <c r="K252" s="18" t="n"/>
      <c r="L252" s="18" t="n"/>
    </row>
    <row r="253" ht="16.4" customHeight="1" s="828">
      <c r="A253" s="722" t="inlineStr">
        <is>
          <t>Oct-Dec 2011</t>
        </is>
      </c>
      <c r="B253" s="989" t="n">
        <v>164780</v>
      </c>
      <c r="C253" s="963" t="n">
        <v>6.598587650113601</v>
      </c>
      <c r="D253" s="989" t="n">
        <v>92005</v>
      </c>
      <c r="E253" s="963" t="n">
        <v>7.295374081460515</v>
      </c>
      <c r="F253" s="989" t="n">
        <v>72775</v>
      </c>
      <c r="G253" s="991" t="n">
        <v>5.887661969610829</v>
      </c>
      <c r="H253" s="968" t="n"/>
      <c r="I253" s="968" t="n"/>
      <c r="J253" s="968" t="n"/>
      <c r="K253" s="18" t="n"/>
      <c r="L253" s="18" t="n"/>
    </row>
    <row r="254" ht="16.4" customHeight="1" s="828">
      <c r="A254" s="722" t="inlineStr">
        <is>
          <t>Nov-Jan 2012</t>
        </is>
      </c>
      <c r="B254" s="989" t="n">
        <v>173413</v>
      </c>
      <c r="C254" s="963" t="n">
        <v>6.950969934400454</v>
      </c>
      <c r="D254" s="989" t="n">
        <v>102641</v>
      </c>
      <c r="E254" s="963" t="n">
        <v>8.14134697653277</v>
      </c>
      <c r="F254" s="989" t="n">
        <v>70772</v>
      </c>
      <c r="G254" s="991" t="n">
        <v>5.734865387904544</v>
      </c>
      <c r="H254" s="968" t="n"/>
      <c r="I254" s="968" t="n"/>
      <c r="J254" s="968" t="n"/>
      <c r="K254" s="18" t="n"/>
      <c r="L254" s="18" t="n"/>
    </row>
    <row r="255" ht="16.4" customHeight="1" s="828">
      <c r="A255" s="722" t="inlineStr">
        <is>
          <t>Dec-Feb 2012</t>
        </is>
      </c>
      <c r="B255" s="989" t="n">
        <v>175018</v>
      </c>
      <c r="C255" s="963" t="n">
        <v>7.010630762272338</v>
      </c>
      <c r="D255" s="989" t="n">
        <v>110156</v>
      </c>
      <c r="E255" s="963" t="n">
        <v>8.735319418892168</v>
      </c>
      <c r="F255" s="989" t="n">
        <v>64862</v>
      </c>
      <c r="G255" s="991" t="n">
        <v>5.250179852221135</v>
      </c>
      <c r="H255" s="968" t="n"/>
      <c r="I255" s="968" t="n"/>
      <c r="J255" s="968" t="n"/>
      <c r="K255" s="18" t="n"/>
      <c r="L255" s="18" t="n"/>
    </row>
    <row r="256" ht="16.4" customHeight="1" s="828">
      <c r="A256" s="722" t="inlineStr">
        <is>
          <t>Jan-Mar 2012</t>
        </is>
      </c>
      <c r="B256" s="989" t="n">
        <v>172740</v>
      </c>
      <c r="C256" s="963" t="n">
        <v>6.905235508812754</v>
      </c>
      <c r="D256" s="989" t="n">
        <v>108772</v>
      </c>
      <c r="E256" s="963" t="n">
        <v>8.599870825980618</v>
      </c>
      <c r="F256" s="989" t="n">
        <v>63968</v>
      </c>
      <c r="G256" s="991" t="n">
        <v>5.172180525608585</v>
      </c>
      <c r="H256" s="968" t="n"/>
      <c r="I256" s="968" t="n"/>
      <c r="J256" s="968" t="n"/>
      <c r="K256" s="18" t="n"/>
      <c r="L256" s="18" t="n"/>
    </row>
    <row r="257" ht="16.4" customHeight="1" s="828">
      <c r="A257" s="722" t="inlineStr">
        <is>
          <t>Feb-Apr 2012</t>
        </is>
      </c>
      <c r="B257" s="989" t="n">
        <v>155731</v>
      </c>
      <c r="C257" s="963" t="n">
        <v>6.228600468792422</v>
      </c>
      <c r="D257" s="989" t="n">
        <v>98669</v>
      </c>
      <c r="E257" s="963" t="n">
        <v>7.805231371268271</v>
      </c>
      <c r="F257" s="989" t="n">
        <v>57062</v>
      </c>
      <c r="G257" s="991" t="n">
        <v>4.616228364897902</v>
      </c>
      <c r="H257" s="968" t="n"/>
      <c r="I257" s="968" t="n"/>
      <c r="J257" s="968" t="n"/>
      <c r="K257" s="18" t="n"/>
      <c r="L257" s="18" t="n"/>
    </row>
    <row r="258" ht="16.4" customHeight="1" s="828">
      <c r="A258" s="722" t="inlineStr">
        <is>
          <t>Mar-May 2012</t>
        </is>
      </c>
      <c r="B258" s="989" t="n">
        <v>148215</v>
      </c>
      <c r="C258" s="963" t="n">
        <v>5.927045717804204</v>
      </c>
      <c r="D258" s="989" t="n">
        <v>87451</v>
      </c>
      <c r="E258" s="963" t="n">
        <v>6.89813922722078</v>
      </c>
      <c r="F258" s="989" t="n">
        <v>60764</v>
      </c>
      <c r="G258" s="991" t="n">
        <v>4.92851084406659</v>
      </c>
      <c r="H258" s="968" t="n"/>
      <c r="I258" s="968" t="n"/>
      <c r="J258" s="968" t="n"/>
      <c r="K258" s="18" t="n"/>
      <c r="L258" s="18" t="n"/>
    </row>
    <row r="259" ht="16.4" customHeight="1" s="828">
      <c r="A259" s="722" t="inlineStr">
        <is>
          <t>Apr-Jun 2012</t>
        </is>
      </c>
      <c r="B259" s="989" t="n">
        <v>150726</v>
      </c>
      <c r="C259" s="963" t="n">
        <v>6.018824932095778</v>
      </c>
      <c r="D259" s="989" t="n">
        <v>85927</v>
      </c>
      <c r="E259" s="963" t="n">
        <v>6.772550069354886</v>
      </c>
      <c r="F259" s="989" t="n">
        <v>64799</v>
      </c>
      <c r="G259" s="991" t="n">
        <v>5.244806052780485</v>
      </c>
      <c r="H259" s="968" t="n"/>
      <c r="I259" s="968" t="n"/>
      <c r="J259" s="968" t="n"/>
      <c r="K259" s="18" t="n"/>
      <c r="L259" s="18" t="n"/>
    </row>
    <row r="260" ht="16.4" customHeight="1" s="828">
      <c r="A260" s="722" t="inlineStr">
        <is>
          <t>May-Jul 2012</t>
        </is>
      </c>
      <c r="B260" s="989" t="n">
        <v>142688</v>
      </c>
      <c r="C260" s="963" t="n">
        <v>5.692849460697785</v>
      </c>
      <c r="D260" s="989" t="n">
        <v>80726</v>
      </c>
      <c r="E260" s="963" t="n">
        <v>6.356028158822495</v>
      </c>
      <c r="F260" s="989" t="n">
        <v>61962</v>
      </c>
      <c r="G260" s="991" t="n">
        <v>5.011595870296881</v>
      </c>
      <c r="H260" s="968" t="n"/>
      <c r="I260" s="968" t="n"/>
      <c r="J260" s="968" t="n"/>
      <c r="K260" s="18" t="n"/>
      <c r="L260" s="18" t="n"/>
    </row>
    <row r="261" ht="16.4" customHeight="1" s="828">
      <c r="A261" s="722" t="inlineStr">
        <is>
          <t>Jun-Aug 2012</t>
        </is>
      </c>
      <c r="B261" s="989" t="n">
        <v>130851</v>
      </c>
      <c r="C261" s="963" t="n">
        <v>5.209076738110915</v>
      </c>
      <c r="D261" s="989" t="n">
        <v>75523</v>
      </c>
      <c r="E261" s="963" t="n">
        <v>5.940761072901265</v>
      </c>
      <c r="F261" s="989" t="n">
        <v>55328</v>
      </c>
      <c r="G261" s="991" t="n">
        <v>4.459372917153887</v>
      </c>
      <c r="H261" s="968" t="n"/>
      <c r="I261" s="968" t="n"/>
      <c r="J261" s="968" t="n"/>
      <c r="K261" s="18" t="n"/>
      <c r="L261" s="18" t="n"/>
    </row>
    <row r="262" ht="16.4" customHeight="1" s="828">
      <c r="A262" s="722" t="inlineStr">
        <is>
          <t>Jul-Sep 2012</t>
        </is>
      </c>
      <c r="B262" s="989" t="n">
        <v>128801</v>
      </c>
      <c r="C262" s="963" t="n">
        <v>5.113826382762006</v>
      </c>
      <c r="D262" s="989" t="n">
        <v>76568</v>
      </c>
      <c r="E262" s="963" t="n">
        <v>6.000057072534327</v>
      </c>
      <c r="F262" s="989" t="n">
        <v>52233</v>
      </c>
      <c r="G262" s="991" t="n">
        <v>4.203659089565051</v>
      </c>
      <c r="H262" s="968" t="n"/>
      <c r="I262" s="968" t="n"/>
      <c r="J262" s="968" t="n"/>
      <c r="K262" s="18" t="n"/>
      <c r="L262" s="18" t="n"/>
    </row>
    <row r="263" ht="16.4" customHeight="1" s="828">
      <c r="A263" s="722" t="inlineStr">
        <is>
          <t>Aug-Oct 2012</t>
        </is>
      </c>
      <c r="B263" s="989" t="n">
        <v>147076</v>
      </c>
      <c r="C263" s="963" t="n">
        <v>5.831292565852774</v>
      </c>
      <c r="D263" s="989" t="n">
        <v>91717</v>
      </c>
      <c r="E263" s="963" t="n">
        <v>7.191372301221144</v>
      </c>
      <c r="F263" s="989" t="n">
        <v>55359</v>
      </c>
      <c r="G263" s="991" t="n">
        <v>4.440051938360805</v>
      </c>
      <c r="H263" s="968" t="n"/>
      <c r="I263" s="968" t="n"/>
      <c r="J263" s="968" t="n"/>
      <c r="K263" s="18" t="n"/>
      <c r="L263" s="18" t="n"/>
    </row>
    <row r="264" ht="16.4" customHeight="1" s="828">
      <c r="A264" s="722" t="inlineStr">
        <is>
          <t>Sep-Nov 2012</t>
        </is>
      </c>
      <c r="B264" s="989" t="n">
        <v>158865</v>
      </c>
      <c r="C264" s="963" t="n">
        <v>6.284269359267989</v>
      </c>
      <c r="D264" s="989" t="n">
        <v>101080</v>
      </c>
      <c r="E264" s="963" t="n">
        <v>7.906382752448942</v>
      </c>
      <c r="F264" s="989" t="n">
        <v>57785</v>
      </c>
      <c r="G264" s="991" t="n">
        <v>4.624582874645765</v>
      </c>
      <c r="H264" s="968" t="n"/>
      <c r="I264" s="968" t="n"/>
      <c r="J264" s="968" t="n"/>
      <c r="K264" s="18" t="n"/>
      <c r="L264" s="18" t="n"/>
    </row>
    <row r="265" ht="16.4" customFormat="1" customHeight="1" s="18">
      <c r="A265" s="722" t="inlineStr">
        <is>
          <t>Oct-Dec 2012</t>
        </is>
      </c>
      <c r="B265" s="989" t="n">
        <v>146011</v>
      </c>
      <c r="C265" s="963" t="n">
        <v>5.781390037778025</v>
      </c>
      <c r="D265" s="989" t="n">
        <v>95033</v>
      </c>
      <c r="E265" s="963" t="n">
        <v>7.443842985151925</v>
      </c>
      <c r="F265" s="989" t="n">
        <v>50978</v>
      </c>
      <c r="G265" s="991" t="n">
        <v>4.081934418413967</v>
      </c>
      <c r="H265" s="968" t="n"/>
      <c r="I265" s="968" t="n"/>
      <c r="J265" s="968" t="n"/>
    </row>
    <row r="266" ht="16.4" customFormat="1" customHeight="1" s="18">
      <c r="A266" s="722" t="inlineStr">
        <is>
          <t>Nov-Jan 2013</t>
        </is>
      </c>
      <c r="B266" s="989" t="n">
        <v>133414</v>
      </c>
      <c r="C266" s="963" t="n">
        <v>5.284971573149687</v>
      </c>
      <c r="D266" s="989" t="n">
        <v>91927</v>
      </c>
      <c r="E266" s="963" t="n">
        <v>7.197734112948691</v>
      </c>
      <c r="F266" s="989" t="n">
        <v>41487</v>
      </c>
      <c r="G266" s="991" t="n">
        <v>3.326311042843101</v>
      </c>
      <c r="H266" s="968" t="n"/>
      <c r="I266" s="968" t="n"/>
      <c r="J266" s="968" t="n"/>
    </row>
    <row r="267" ht="16.4" customFormat="1" customHeight="1" s="18">
      <c r="A267" s="722" t="inlineStr">
        <is>
          <t>Dec-Feb 2013</t>
        </is>
      </c>
      <c r="B267" s="989" t="n">
        <v>137766</v>
      </c>
      <c r="C267" s="963" t="n">
        <v>5.437610641175686</v>
      </c>
      <c r="D267" s="989" t="n">
        <v>94341</v>
      </c>
      <c r="E267" s="963" t="n">
        <v>7.351573060243036</v>
      </c>
      <c r="F267" s="989" t="n">
        <v>43425</v>
      </c>
      <c r="G267" s="991" t="n">
        <v>3.473167378375345</v>
      </c>
      <c r="H267" s="968" t="n"/>
      <c r="I267" s="968" t="n"/>
      <c r="J267" s="968" t="n"/>
    </row>
    <row r="268" ht="16.4" customFormat="1" customHeight="1" s="18">
      <c r="A268" s="722" t="inlineStr">
        <is>
          <t>Jan-Mar 2013</t>
        </is>
      </c>
      <c r="B268" s="989" t="n">
        <v>141327</v>
      </c>
      <c r="C268" s="963" t="n">
        <v>5.570939440690832</v>
      </c>
      <c r="D268" s="989" t="n">
        <v>91473</v>
      </c>
      <c r="E268" s="963" t="n">
        <v>7.126479276438366</v>
      </c>
      <c r="F268" s="989" t="n">
        <v>49854</v>
      </c>
      <c r="G268" s="991" t="n">
        <v>3.977830964565611</v>
      </c>
      <c r="H268" s="968" t="n"/>
      <c r="I268" s="968" t="n"/>
      <c r="J268" s="968" t="n"/>
    </row>
    <row r="269" ht="16.4" customFormat="1" customHeight="1" s="18">
      <c r="A269" s="722" t="inlineStr">
        <is>
          <t>Feb-Apr 2013</t>
        </is>
      </c>
      <c r="B269" s="989" t="n">
        <v>141970</v>
      </c>
      <c r="C269" s="963" t="n">
        <v>5.586249172862369</v>
      </c>
      <c r="D269" s="989" t="n">
        <v>84261</v>
      </c>
      <c r="E269" s="963" t="n">
        <v>6.558884946641945</v>
      </c>
      <c r="F269" s="989" t="n">
        <v>57709</v>
      </c>
      <c r="G269" s="991" t="n">
        <v>4.591981317540553</v>
      </c>
      <c r="H269" s="968" t="n"/>
      <c r="I269" s="968" t="n"/>
      <c r="J269" s="968" t="n"/>
    </row>
    <row r="270" ht="16.4" customFormat="1" customHeight="1" s="18">
      <c r="A270" s="722" t="inlineStr">
        <is>
          <t>Mar-May 2013</t>
        </is>
      </c>
      <c r="B270" s="989" t="n">
        <v>119005</v>
      </c>
      <c r="C270" s="963" t="n">
        <v>4.696559971313339</v>
      </c>
      <c r="D270" s="989" t="n">
        <v>67786</v>
      </c>
      <c r="E270" s="963" t="n">
        <v>5.301634143567179</v>
      </c>
      <c r="F270" s="989" t="n">
        <v>51219</v>
      </c>
      <c r="G270" s="991" t="n">
        <v>4.08025573010884</v>
      </c>
      <c r="H270" s="968" t="n"/>
      <c r="I270" s="968" t="n"/>
      <c r="J270" s="968" t="n"/>
    </row>
    <row r="271" ht="16.4" customFormat="1" customHeight="1" s="18">
      <c r="A271" s="722" t="inlineStr">
        <is>
          <t>Apr-Jun 2013</t>
        </is>
      </c>
      <c r="B271" s="989" t="n">
        <v>123651</v>
      </c>
      <c r="C271" s="963" t="n">
        <v>4.868604878138008</v>
      </c>
      <c r="D271" s="989" t="n">
        <v>71072</v>
      </c>
      <c r="E271" s="963" t="n">
        <v>5.550025150081082</v>
      </c>
      <c r="F271" s="989" t="n">
        <v>52579</v>
      </c>
      <c r="G271" s="991" t="n">
        <v>4.175615176657952</v>
      </c>
      <c r="H271" s="968" t="n"/>
      <c r="I271" s="968" t="n"/>
      <c r="J271" s="968" t="n"/>
    </row>
    <row r="272" ht="16.4" customFormat="1" customHeight="1" s="18">
      <c r="A272" s="722" t="inlineStr">
        <is>
          <t>May-Jul 2013</t>
        </is>
      </c>
      <c r="B272" s="989" t="n">
        <v>122207</v>
      </c>
      <c r="C272" s="963" t="n">
        <v>4.811294439222418</v>
      </c>
      <c r="D272" s="989" t="n">
        <v>73307</v>
      </c>
      <c r="E272" s="963" t="n">
        <v>5.721998147139674</v>
      </c>
      <c r="F272" s="989" t="n">
        <v>48900</v>
      </c>
      <c r="G272" s="991" t="n">
        <v>3.88446952726453</v>
      </c>
      <c r="H272" s="968" t="n"/>
      <c r="I272" s="968" t="n"/>
      <c r="J272" s="968" t="n"/>
    </row>
    <row r="273" ht="16.4" customFormat="1" customHeight="1" s="18">
      <c r="A273" s="722" t="inlineStr">
        <is>
          <t>Jun-Aug 2013</t>
        </is>
      </c>
      <c r="B273" s="989" t="n">
        <v>133114</v>
      </c>
      <c r="C273" s="963" t="n">
        <v>5.238420656614124</v>
      </c>
      <c r="D273" s="989" t="n">
        <v>75895</v>
      </c>
      <c r="E273" s="963" t="n">
        <v>5.914794901345276</v>
      </c>
      <c r="F273" s="989" t="n">
        <v>57219</v>
      </c>
      <c r="G273" s="991" t="n">
        <v>4.548514724917041</v>
      </c>
      <c r="H273" s="968" t="n"/>
      <c r="I273" s="968" t="n"/>
      <c r="J273" s="968" t="n"/>
    </row>
    <row r="274" ht="16.4" customFormat="1" customHeight="1" s="18">
      <c r="A274" s="722" t="inlineStr">
        <is>
          <t>Jul-Sep 2013</t>
        </is>
      </c>
      <c r="B274" s="989" t="n">
        <v>124710</v>
      </c>
      <c r="C274" s="963" t="n">
        <v>4.897840702962738</v>
      </c>
      <c r="D274" s="989" t="n">
        <v>70393</v>
      </c>
      <c r="E274" s="963" t="n">
        <v>5.472952610465756</v>
      </c>
      <c r="F274" s="989" t="n">
        <v>54317</v>
      </c>
      <c r="G274" s="991" t="n">
        <v>4.310783307482102</v>
      </c>
      <c r="H274" s="968" t="n"/>
      <c r="I274" s="968" t="n"/>
      <c r="J274" s="968" t="n"/>
    </row>
    <row r="275" ht="16.4" customFormat="1" customHeight="1" s="18">
      <c r="A275" s="722" t="inlineStr">
        <is>
          <t>Aug-Oct 2013</t>
        </is>
      </c>
      <c r="B275" s="989" t="n">
        <v>120084</v>
      </c>
      <c r="C275" s="963" t="n">
        <v>4.705657746619388</v>
      </c>
      <c r="D275" s="989" t="n">
        <v>67369</v>
      </c>
      <c r="E275" s="963" t="n">
        <v>5.22461597916798</v>
      </c>
      <c r="F275" s="989" t="n">
        <v>52715</v>
      </c>
      <c r="G275" s="991" t="n">
        <v>4.175600406717034</v>
      </c>
      <c r="H275" s="968" t="n"/>
      <c r="I275" s="968" t="n"/>
      <c r="J275" s="968" t="n"/>
    </row>
    <row r="276" ht="16.4" customFormat="1" customHeight="1" s="18">
      <c r="A276" s="722" t="inlineStr">
        <is>
          <t>Sep-Nov 2013</t>
        </is>
      </c>
      <c r="B276" s="989" t="n">
        <v>111115</v>
      </c>
      <c r="C276" s="963" t="n">
        <v>4.357359127587523</v>
      </c>
      <c r="D276" s="989" t="n">
        <v>59989</v>
      </c>
      <c r="E276" s="963" t="n">
        <v>4.650274652081325</v>
      </c>
      <c r="F276" s="989" t="n">
        <v>51126</v>
      </c>
      <c r="G276" s="991" t="n">
        <v>4.05747759400731</v>
      </c>
      <c r="H276" s="968" t="n"/>
      <c r="I276" s="968" t="n"/>
      <c r="J276" s="968" t="n"/>
    </row>
    <row r="277" ht="16.4" customFormat="1" customHeight="1" s="18">
      <c r="A277" s="722" t="inlineStr">
        <is>
          <t>Oct-Dec 2013</t>
        </is>
      </c>
      <c r="B277" s="989" t="n">
        <v>111184</v>
      </c>
      <c r="C277" s="963" t="n">
        <v>4.346643659962751</v>
      </c>
      <c r="D277" s="989" t="n">
        <v>64555</v>
      </c>
      <c r="E277" s="963" t="n">
        <v>4.979516088668548</v>
      </c>
      <c r="F277" s="989" t="n">
        <v>46629</v>
      </c>
      <c r="G277" s="991" t="n">
        <v>3.696265462483249</v>
      </c>
      <c r="H277" s="968" t="n"/>
      <c r="I277" s="968" t="n"/>
      <c r="J277" s="968" t="n"/>
    </row>
    <row r="278" ht="16.4" customFormat="1" customHeight="1" s="18">
      <c r="A278" s="722" t="inlineStr">
        <is>
          <t>Nov-Jan 2014</t>
        </is>
      </c>
      <c r="B278" s="989" t="n">
        <v>116978</v>
      </c>
      <c r="C278" s="963" t="n">
        <v>4.562765729482716</v>
      </c>
      <c r="D278" s="989" t="n">
        <v>70104</v>
      </c>
      <c r="E278" s="963" t="n">
        <v>5.405336862339299</v>
      </c>
      <c r="F278" s="989" t="n">
        <v>46874</v>
      </c>
      <c r="G278" s="991" t="n">
        <v>3.700155554719877</v>
      </c>
      <c r="H278" s="968" t="n"/>
      <c r="I278" s="968" t="n"/>
      <c r="J278" s="968" t="n"/>
    </row>
    <row r="279" ht="16.4" customFormat="1" customHeight="1" s="18">
      <c r="A279" s="722" t="inlineStr">
        <is>
          <t>Dec-Feb 2014</t>
        </is>
      </c>
      <c r="B279" s="989" t="n">
        <v>116393</v>
      </c>
      <c r="C279" s="963" t="n">
        <v>4.541137032108525</v>
      </c>
      <c r="D279" s="989" t="n">
        <v>78650</v>
      </c>
      <c r="E279" s="963" t="n">
        <v>6.061855500500887</v>
      </c>
      <c r="F279" s="989" t="n">
        <v>37743</v>
      </c>
      <c r="G279" s="991" t="n">
        <v>2.982167604149287</v>
      </c>
      <c r="H279" s="968" t="n"/>
      <c r="I279" s="968" t="n"/>
      <c r="J279" s="968" t="n"/>
    </row>
    <row r="280" ht="16.4" customFormat="1" customHeight="1" s="18">
      <c r="A280" s="722" t="inlineStr">
        <is>
          <t>Jan-Mar 2014</t>
        </is>
      </c>
      <c r="B280" s="989" t="n">
        <v>125593</v>
      </c>
      <c r="C280" s="963" t="n">
        <v>4.903175744245327</v>
      </c>
      <c r="D280" s="989" t="n">
        <v>82914</v>
      </c>
      <c r="E280" s="963" t="n">
        <v>6.402402478251037</v>
      </c>
      <c r="F280" s="989" t="n">
        <v>42679</v>
      </c>
      <c r="G280" s="991" t="n">
        <v>3.370058380426698</v>
      </c>
      <c r="H280" s="968" t="n"/>
      <c r="I280" s="968" t="n"/>
      <c r="J280" s="968" t="n"/>
    </row>
    <row r="281" ht="16.4" customFormat="1" customHeight="1" s="18">
      <c r="A281" s="722" t="inlineStr">
        <is>
          <t>Feb-Apr 2014</t>
        </is>
      </c>
      <c r="B281" s="989" t="n">
        <v>120567</v>
      </c>
      <c r="C281" s="963" t="n">
        <v>4.712291756801794</v>
      </c>
      <c r="D281" s="989" t="n">
        <v>72108</v>
      </c>
      <c r="E281" s="963" t="n">
        <v>5.57500262928305</v>
      </c>
      <c r="F281" s="989" t="n">
        <v>48459</v>
      </c>
      <c r="G281" s="991" t="n">
        <v>3.830304190620709</v>
      </c>
      <c r="H281" s="968" t="n"/>
      <c r="I281" s="968" t="n"/>
      <c r="J281" s="968" t="n"/>
    </row>
    <row r="282" ht="16.4" customFormat="1" customHeight="1" s="18">
      <c r="A282" s="722" t="inlineStr">
        <is>
          <t>Mar-May 2014</t>
        </is>
      </c>
      <c r="B282" s="989" t="n">
        <v>117536</v>
      </c>
      <c r="C282" s="963" t="n">
        <v>4.571783066495607</v>
      </c>
      <c r="D282" s="989" t="n">
        <v>65374</v>
      </c>
      <c r="E282" s="963" t="n">
        <v>5.035736296566557</v>
      </c>
      <c r="F282" s="989" t="n">
        <v>52162</v>
      </c>
      <c r="G282" s="991" t="n">
        <v>4.098533195835402</v>
      </c>
      <c r="H282" s="968" t="n"/>
      <c r="I282" s="968" t="n"/>
      <c r="J282" s="968" t="n"/>
    </row>
    <row r="283" ht="16.4" customFormat="1" customHeight="1" s="18">
      <c r="A283" s="722" t="inlineStr">
        <is>
          <t>Apr-Jun 2014</t>
        </is>
      </c>
      <c r="B283" s="989" t="n">
        <v>112069</v>
      </c>
      <c r="C283" s="963" t="n">
        <v>4.35957354699624</v>
      </c>
      <c r="D283" s="989" t="n">
        <v>60124</v>
      </c>
      <c r="E283" s="963" t="n">
        <v>4.628999157014849</v>
      </c>
      <c r="F283" s="989" t="n">
        <v>51945</v>
      </c>
      <c r="G283" s="991" t="n">
        <v>4.084413371377206</v>
      </c>
      <c r="H283" s="968" t="n"/>
      <c r="I283" s="968" t="n"/>
      <c r="J283" s="968" t="n"/>
    </row>
    <row r="284" ht="16.4" customFormat="1" customHeight="1" s="18">
      <c r="A284" s="722" t="inlineStr">
        <is>
          <t>May-Jul 2014</t>
        </is>
      </c>
      <c r="B284" s="989" t="n">
        <v>92269</v>
      </c>
      <c r="C284" s="963" t="n">
        <v>3.573425349347791</v>
      </c>
      <c r="D284" s="989" t="n">
        <v>52397</v>
      </c>
      <c r="E284" s="963" t="n">
        <v>4.016322361808249</v>
      </c>
      <c r="F284" s="989" t="n">
        <v>39872</v>
      </c>
      <c r="G284" s="991" t="n">
        <v>3.121127885263385</v>
      </c>
      <c r="H284" s="968" t="n"/>
      <c r="I284" s="968" t="n"/>
      <c r="J284" s="968" t="n"/>
    </row>
    <row r="285" ht="16.4" customFormat="1" customHeight="1" s="18">
      <c r="A285" s="722" t="inlineStr">
        <is>
          <t>Jun-Aug 2014</t>
        </is>
      </c>
      <c r="B285" s="989" t="n">
        <v>94891</v>
      </c>
      <c r="C285" s="963" t="n">
        <v>3.662878910362953</v>
      </c>
      <c r="D285" s="989" t="n">
        <v>50885</v>
      </c>
      <c r="E285" s="963" t="n">
        <v>3.885932751085228</v>
      </c>
      <c r="F285" s="989" t="n">
        <v>44006</v>
      </c>
      <c r="G285" s="991" t="n">
        <v>3.434894223672913</v>
      </c>
      <c r="H285" s="968" t="n"/>
      <c r="I285" s="968" t="n"/>
      <c r="J285" s="968" t="n"/>
    </row>
    <row r="286" ht="16.4" customFormat="1" customHeight="1" s="18">
      <c r="A286" s="722" t="inlineStr">
        <is>
          <t>Jul-Sep 2014</t>
        </is>
      </c>
      <c r="B286" s="989" t="n">
        <v>90786</v>
      </c>
      <c r="C286" s="963" t="n">
        <v>3.511009123865444</v>
      </c>
      <c r="D286" s="989" t="n">
        <v>45376</v>
      </c>
      <c r="E286" s="963" t="n">
        <v>3.472267256651754</v>
      </c>
      <c r="F286" s="989" t="n">
        <v>45410</v>
      </c>
      <c r="G286" s="991" t="n">
        <v>3.550595275272058</v>
      </c>
      <c r="H286" s="968" t="n"/>
      <c r="I286" s="968" t="n"/>
      <c r="J286" s="968" t="n"/>
    </row>
    <row r="287" ht="16.4" customFormat="1" customHeight="1" s="18">
      <c r="A287" s="722" t="inlineStr">
        <is>
          <t>Aug-Oct 2014</t>
        </is>
      </c>
      <c r="B287" s="989" t="n">
        <v>101785</v>
      </c>
      <c r="C287" s="963" t="n">
        <v>3.93205310905805</v>
      </c>
      <c r="D287" s="989" t="n">
        <v>48075</v>
      </c>
      <c r="E287" s="963" t="n">
        <v>3.679947027957687</v>
      </c>
      <c r="F287" s="989" t="n">
        <v>53710</v>
      </c>
      <c r="G287" s="991" t="n">
        <v>4.188919894164625</v>
      </c>
      <c r="H287" s="968" t="n"/>
      <c r="I287" s="968" t="n"/>
      <c r="J287" s="968" t="n"/>
    </row>
    <row r="288" ht="16.4" customFormat="1" customHeight="1" s="18">
      <c r="A288" s="722" t="inlineStr">
        <is>
          <t>Sep-Nov 2014</t>
        </is>
      </c>
      <c r="B288" s="989" t="n">
        <v>102664</v>
      </c>
      <c r="C288" s="963" t="n">
        <v>3.947997983699417</v>
      </c>
      <c r="D288" s="989" t="n">
        <v>54226</v>
      </c>
      <c r="E288" s="963" t="n">
        <v>4.128903876526734</v>
      </c>
      <c r="F288" s="989" t="n">
        <v>48438</v>
      </c>
      <c r="G288" s="991" t="n">
        <v>3.763402943263861</v>
      </c>
      <c r="H288" s="968" t="n"/>
      <c r="I288" s="968" t="n"/>
      <c r="J288" s="968" t="n"/>
    </row>
    <row r="289" ht="16.4" customFormat="1" customHeight="1" s="18">
      <c r="A289" s="722" t="inlineStr">
        <is>
          <t>Oct-Dec 2014</t>
        </is>
      </c>
      <c r="B289" s="989" t="n">
        <v>106619</v>
      </c>
      <c r="C289" s="963" t="n">
        <v>4.091577423055273</v>
      </c>
      <c r="D289" s="989" t="n">
        <v>60424</v>
      </c>
      <c r="E289" s="963" t="n">
        <v>4.589210287484029</v>
      </c>
      <c r="F289" s="989" t="n">
        <v>46195</v>
      </c>
      <c r="G289" s="991" t="n">
        <v>3.583332853260488</v>
      </c>
      <c r="H289" s="968" t="n"/>
      <c r="I289" s="968" t="n"/>
      <c r="J289" s="968" t="n"/>
    </row>
    <row r="290" ht="16.4" customFormat="1" customHeight="1" s="18">
      <c r="A290" s="722" t="inlineStr">
        <is>
          <t>Nov-Jan 2015</t>
        </is>
      </c>
      <c r="B290" s="989" t="n">
        <v>114107</v>
      </c>
      <c r="C290" s="963" t="n">
        <v>4.3775790269801</v>
      </c>
      <c r="D290" s="989" t="n">
        <v>67661</v>
      </c>
      <c r="E290" s="963" t="n">
        <v>5.133366744645222</v>
      </c>
      <c r="F290" s="989" t="n">
        <v>46446</v>
      </c>
      <c r="G290" s="991" t="n">
        <v>3.604487145653535</v>
      </c>
      <c r="H290" s="968" t="n"/>
      <c r="I290" s="968" t="n"/>
      <c r="J290" s="968" t="n"/>
    </row>
    <row r="291" ht="16.4" customFormat="1" customHeight="1" s="18">
      <c r="A291" s="722" t="inlineStr">
        <is>
          <t>Dec-Feb 2015</t>
        </is>
      </c>
      <c r="B291" s="989" t="n">
        <v>107605</v>
      </c>
      <c r="C291" s="963" t="n">
        <v>4.123685241368737</v>
      </c>
      <c r="D291" s="989" t="n">
        <v>62923</v>
      </c>
      <c r="E291" s="963" t="n">
        <v>4.766599514629247</v>
      </c>
      <c r="F291" s="989" t="n">
        <v>44682</v>
      </c>
      <c r="G291" s="991" t="n">
        <v>3.465450348755009</v>
      </c>
      <c r="H291" s="968" t="n"/>
      <c r="I291" s="968" t="n"/>
      <c r="J291" s="968" t="n"/>
    </row>
    <row r="292" ht="16.4" customFormat="1" customHeight="1" s="18">
      <c r="A292" s="722" t="inlineStr">
        <is>
          <t>Jan-Mar 2015</t>
        </is>
      </c>
      <c r="B292" s="989" t="n">
        <v>110248</v>
      </c>
      <c r="C292" s="963" t="n">
        <v>4.205394260983184</v>
      </c>
      <c r="D292" s="989" t="n">
        <v>67136</v>
      </c>
      <c r="E292" s="963" t="n">
        <v>5.059638800294266</v>
      </c>
      <c r="F292" s="989" t="n">
        <v>43112</v>
      </c>
      <c r="G292" s="991" t="n">
        <v>3.32990338970829</v>
      </c>
      <c r="H292" s="968" t="n"/>
      <c r="I292" s="968" t="n"/>
      <c r="J292" s="968" t="n"/>
    </row>
    <row r="293" ht="16.4" customFormat="1" customHeight="1" s="18">
      <c r="A293" s="722" t="inlineStr">
        <is>
          <t>Feb-Apr 2015</t>
        </is>
      </c>
      <c r="B293" s="989" t="n">
        <v>110148</v>
      </c>
      <c r="C293" s="963" t="n">
        <v>4.197005937014995</v>
      </c>
      <c r="D293" s="989" t="n">
        <v>67600</v>
      </c>
      <c r="E293" s="963" t="n">
        <v>5.088051748500412</v>
      </c>
      <c r="F293" s="989" t="n">
        <v>42548</v>
      </c>
      <c r="G293" s="991" t="n">
        <v>3.283431368155829</v>
      </c>
      <c r="H293" s="968" t="n"/>
      <c r="I293" s="968" t="n"/>
      <c r="J293" s="968" t="n"/>
    </row>
    <row r="294" ht="16.4" customFormat="1" customHeight="1" s="18">
      <c r="A294" s="722" t="inlineStr">
        <is>
          <t>Mar-May 2015</t>
        </is>
      </c>
      <c r="B294" s="989" t="n">
        <v>118731</v>
      </c>
      <c r="C294" s="963" t="n">
        <v>4.505110456248524</v>
      </c>
      <c r="D294" s="989" t="n">
        <v>70712</v>
      </c>
      <c r="E294" s="963" t="n">
        <v>5.300263513916096</v>
      </c>
      <c r="F294" s="989" t="n">
        <v>48019</v>
      </c>
      <c r="G294" s="991" t="n">
        <v>3.68993361436783</v>
      </c>
      <c r="H294" s="968" t="n"/>
      <c r="I294" s="968" t="n"/>
      <c r="J294" s="968" t="n"/>
    </row>
    <row r="295" ht="16.4" customFormat="1" customHeight="1" s="18">
      <c r="A295" s="722" t="inlineStr">
        <is>
          <t>Apr-Jun 2015</t>
        </is>
      </c>
      <c r="B295" s="989" t="n">
        <v>112712</v>
      </c>
      <c r="C295" s="963" t="n">
        <v>4.267919928225979</v>
      </c>
      <c r="D295" s="989" t="n">
        <v>66357</v>
      </c>
      <c r="E295" s="963" t="n">
        <v>4.955862239372506</v>
      </c>
      <c r="F295" s="989" t="n">
        <v>46355</v>
      </c>
      <c r="G295" s="991" t="n">
        <v>3.560423009896002</v>
      </c>
      <c r="H295" s="968" t="n"/>
      <c r="I295" s="968" t="n"/>
      <c r="J295" s="968" t="n"/>
    </row>
    <row r="296" ht="16.4" customFormat="1" customHeight="1" s="18">
      <c r="A296" s="722" t="inlineStr">
        <is>
          <t>May-Jul 2015</t>
        </is>
      </c>
      <c r="B296" s="989" t="n">
        <v>107251</v>
      </c>
      <c r="C296" s="963" t="n">
        <v>4.059407338158893</v>
      </c>
      <c r="D296" s="989" t="n">
        <v>66989</v>
      </c>
      <c r="E296" s="963" t="n">
        <v>5.012597138066393</v>
      </c>
      <c r="F296" s="989" t="n">
        <v>40262</v>
      </c>
      <c r="G296" s="991" t="n">
        <v>3.083738767301615</v>
      </c>
      <c r="H296" s="968" t="n"/>
      <c r="I296" s="968" t="n"/>
      <c r="J296" s="968" t="n"/>
    </row>
    <row r="297" ht="16.4" customFormat="1" customHeight="1" s="18">
      <c r="A297" s="722" t="inlineStr">
        <is>
          <t>Jun-Aug 2015</t>
        </is>
      </c>
      <c r="B297" s="989" t="n">
        <v>106173</v>
      </c>
      <c r="C297" s="963" t="n">
        <v>4.024153752838962</v>
      </c>
      <c r="D297" s="989" t="n">
        <v>63318</v>
      </c>
      <c r="E297" s="963" t="n">
        <v>4.744682672654156</v>
      </c>
      <c r="F297" s="989" t="n">
        <v>42855</v>
      </c>
      <c r="G297" s="991" t="n">
        <v>3.286706644836461</v>
      </c>
      <c r="H297" s="968" t="n"/>
      <c r="I297" s="968" t="n"/>
      <c r="J297" s="968" t="n"/>
    </row>
    <row r="298" ht="16.4" customFormat="1" customHeight="1" s="18">
      <c r="A298" s="722" t="inlineStr">
        <is>
          <t>Jul-Sep 2015</t>
        </is>
      </c>
      <c r="B298" s="989" t="n">
        <v>111534</v>
      </c>
      <c r="C298" s="963" t="n">
        <v>4.227118109712356</v>
      </c>
      <c r="D298" s="989" t="n">
        <v>67851</v>
      </c>
      <c r="E298" s="963" t="n">
        <v>5.085629321156231</v>
      </c>
      <c r="F298" s="989" t="n">
        <v>43683</v>
      </c>
      <c r="G298" s="991" t="n">
        <v>3.348988340296181</v>
      </c>
      <c r="H298" s="968" t="n"/>
      <c r="I298" s="968" t="n"/>
      <c r="J298" s="968" t="n"/>
    </row>
    <row r="299" ht="16.4" customFormat="1" customHeight="1" s="18">
      <c r="A299" s="722" t="inlineStr">
        <is>
          <t>Aug-Oct 2015</t>
        </is>
      </c>
      <c r="B299" s="989" t="n">
        <v>105027</v>
      </c>
      <c r="C299" s="963" t="n">
        <v>3.971295012733374</v>
      </c>
      <c r="D299" s="989" t="n">
        <v>58995</v>
      </c>
      <c r="E299" s="963" t="n">
        <v>4.405820441908746</v>
      </c>
      <c r="F299" s="989" t="n">
        <v>46032</v>
      </c>
      <c r="G299" s="991" t="n">
        <v>3.525655547453479</v>
      </c>
      <c r="H299" s="968" t="n"/>
      <c r="I299" s="968" t="n"/>
      <c r="J299" s="968" t="n"/>
    </row>
    <row r="300" ht="16.4" customFormat="1" customHeight="1" s="18">
      <c r="A300" s="722" t="inlineStr">
        <is>
          <t>Sep-Nov 2015</t>
        </is>
      </c>
      <c r="B300" s="989" t="n">
        <v>102274</v>
      </c>
      <c r="C300" s="963" t="n">
        <v>3.858934559773513</v>
      </c>
      <c r="D300" s="989" t="n">
        <v>63367</v>
      </c>
      <c r="E300" s="963" t="n">
        <v>4.707427110801809</v>
      </c>
      <c r="F300" s="989" t="n">
        <v>38907</v>
      </c>
      <c r="G300" s="991" t="n">
        <v>2.983184858945804</v>
      </c>
      <c r="H300" s="968" t="n"/>
      <c r="I300" s="968" t="n"/>
      <c r="J300" s="968" t="n"/>
    </row>
    <row r="301" ht="16.4" customFormat="1" customHeight="1" s="18">
      <c r="A301" s="722" t="inlineStr">
        <is>
          <t>Oct-Dec 2015</t>
        </is>
      </c>
      <c r="B301" s="989" t="n">
        <v>97823</v>
      </c>
      <c r="C301" s="963" t="n">
        <v>3.683980566567387</v>
      </c>
      <c r="D301" s="989" t="n">
        <v>57558</v>
      </c>
      <c r="E301" s="963" t="n">
        <v>4.278816522729839</v>
      </c>
      <c r="F301" s="989" t="n">
        <v>40265</v>
      </c>
      <c r="G301" s="991" t="n">
        <v>3.073250265775982</v>
      </c>
      <c r="H301" s="968" t="n"/>
      <c r="I301" s="968" t="n"/>
      <c r="J301" s="968" t="n"/>
    </row>
    <row r="302" ht="16.4" customFormat="1" customHeight="1" s="18">
      <c r="A302" s="722" t="inlineStr">
        <is>
          <t>Nov-Jan 2016</t>
        </is>
      </c>
      <c r="B302" s="989" t="n">
        <v>111303</v>
      </c>
      <c r="C302" s="963" t="n">
        <v>4.181746605316722</v>
      </c>
      <c r="D302" s="989" t="n">
        <v>67481</v>
      </c>
      <c r="E302" s="963" t="n">
        <v>4.989536221266624</v>
      </c>
      <c r="F302" s="989" t="n">
        <v>43822</v>
      </c>
      <c r="G302" s="991" t="n">
        <v>3.347263876982541</v>
      </c>
      <c r="H302" s="968" t="n"/>
      <c r="I302" s="968" t="n"/>
      <c r="J302" s="968" t="n"/>
    </row>
    <row r="303" ht="16.4" customFormat="1" customHeight="1" s="18">
      <c r="A303" s="722" t="inlineStr">
        <is>
          <t>Dec-Feb 2016</t>
        </is>
      </c>
      <c r="B303" s="989" t="n">
        <v>111935</v>
      </c>
      <c r="C303" s="963" t="n">
        <v>4.196617562590403</v>
      </c>
      <c r="D303" s="989" t="n">
        <v>69850</v>
      </c>
      <c r="E303" s="963" t="n">
        <v>5.153990000867771</v>
      </c>
      <c r="F303" s="989" t="n">
        <v>42085</v>
      </c>
      <c r="G303" s="991" t="n">
        <v>3.207682452140415</v>
      </c>
      <c r="H303" s="968" t="n"/>
      <c r="I303" s="968" t="n"/>
      <c r="J303" s="968" t="n"/>
    </row>
    <row r="304" ht="16.4" customFormat="1" customHeight="1" s="18">
      <c r="A304" s="722" t="inlineStr">
        <is>
          <t>Jan-Mar 2016</t>
        </is>
      </c>
      <c r="B304" s="989" t="n">
        <v>110945</v>
      </c>
      <c r="C304" s="963" t="n">
        <v>4.160497263350408</v>
      </c>
      <c r="D304" s="989" t="n">
        <v>70395</v>
      </c>
      <c r="E304" s="963" t="n">
        <v>5.189712475447545</v>
      </c>
      <c r="F304" s="989" t="n">
        <v>40550</v>
      </c>
      <c r="G304" s="991" t="n">
        <v>3.094959539752363</v>
      </c>
      <c r="H304" s="968" t="n"/>
      <c r="I304" s="968" t="n"/>
      <c r="J304" s="968" t="n"/>
    </row>
    <row r="305" ht="16.4" customFormat="1" customHeight="1" s="18">
      <c r="A305" s="722" t="inlineStr">
        <is>
          <t>Feb-Apr 2016</t>
        </is>
      </c>
      <c r="B305" s="989" t="n">
        <v>102182</v>
      </c>
      <c r="C305" s="963" t="n">
        <v>3.82861566877043</v>
      </c>
      <c r="D305" s="989" t="n">
        <v>63628</v>
      </c>
      <c r="E305" s="963" t="n">
        <v>4.691427035961224</v>
      </c>
      <c r="F305" s="989" t="n">
        <v>38554</v>
      </c>
      <c r="G305" s="991" t="n">
        <v>2.937132323668193</v>
      </c>
      <c r="H305" s="968" t="n"/>
      <c r="I305" s="968" t="n"/>
      <c r="J305" s="968" t="n"/>
    </row>
    <row r="306" ht="16.4" customFormat="1" customHeight="1" s="18">
      <c r="A306" s="722" t="inlineStr">
        <is>
          <t>Mar-May 2016</t>
        </is>
      </c>
      <c r="B306" s="989" t="n">
        <v>104155</v>
      </c>
      <c r="C306" s="963" t="n">
        <v>3.905688553268927</v>
      </c>
      <c r="D306" s="989" t="n">
        <v>63024</v>
      </c>
      <c r="E306" s="963" t="n">
        <v>4.653732427879892</v>
      </c>
      <c r="F306" s="989" t="n">
        <v>41131</v>
      </c>
      <c r="G306" s="991" t="n">
        <v>3.133829901163452</v>
      </c>
      <c r="H306" s="968" t="n"/>
      <c r="I306" s="968" t="n"/>
      <c r="J306" s="968" t="n"/>
    </row>
    <row r="307" ht="16.4" customHeight="1" s="828">
      <c r="A307" s="722" t="inlineStr">
        <is>
          <t>Apr-Jun 2016</t>
        </is>
      </c>
      <c r="B307" s="989" t="n">
        <v>111757</v>
      </c>
      <c r="C307" s="963" t="n">
        <v>4.191202765915928</v>
      </c>
      <c r="D307" s="989" t="n">
        <v>67761</v>
      </c>
      <c r="E307" s="963" t="n">
        <v>5.005161628551223</v>
      </c>
      <c r="F307" s="989" t="n">
        <v>43996</v>
      </c>
      <c r="G307" s="991" t="n">
        <v>3.351709319736387</v>
      </c>
      <c r="H307" s="968" t="n"/>
      <c r="I307" s="968" t="n"/>
      <c r="J307" s="968" t="n"/>
      <c r="K307" s="18" t="n"/>
      <c r="L307" s="18" t="n"/>
    </row>
    <row r="308" ht="16.4" customHeight="1" s="828">
      <c r="A308" s="722" t="inlineStr">
        <is>
          <t>May-Jul 2016</t>
        </is>
      </c>
      <c r="B308" s="989" t="n">
        <v>121780</v>
      </c>
      <c r="C308" s="963" t="n">
        <v>4.562232632772965</v>
      </c>
      <c r="D308" s="989" t="n">
        <v>72399</v>
      </c>
      <c r="E308" s="963" t="n">
        <v>5.349982999333203</v>
      </c>
      <c r="F308" s="989" t="n">
        <v>49381</v>
      </c>
      <c r="G308" s="991" t="n">
        <v>3.752211714921892</v>
      </c>
      <c r="H308" s="968" t="n"/>
      <c r="I308" s="968" t="n"/>
      <c r="J308" s="968" t="n"/>
      <c r="K308" s="18" t="n"/>
      <c r="L308" s="18" t="n"/>
    </row>
    <row r="309" ht="16.4" customHeight="1" s="828">
      <c r="A309" s="722" t="inlineStr">
        <is>
          <t>Jun-Aug 2016</t>
        </is>
      </c>
      <c r="B309" s="989" t="n">
        <v>119062</v>
      </c>
      <c r="C309" s="963" t="n">
        <v>4.454987368643299</v>
      </c>
      <c r="D309" s="989" t="n">
        <v>73788</v>
      </c>
      <c r="E309" s="963" t="n">
        <v>5.456212648933449</v>
      </c>
      <c r="F309" s="989" t="n">
        <v>45274</v>
      </c>
      <c r="G309" s="991" t="n">
        <v>3.42935842238727</v>
      </c>
      <c r="H309" s="968" t="n"/>
      <c r="I309" s="968" t="n"/>
      <c r="J309" s="968" t="n"/>
      <c r="K309" s="18" t="n"/>
      <c r="L309" s="18" t="n"/>
    </row>
    <row r="310" ht="16.4" customHeight="1" s="828">
      <c r="A310" s="722" t="inlineStr">
        <is>
          <t>Jul-Sep 2016</t>
        </is>
      </c>
      <c r="B310" s="989" t="n">
        <v>114328</v>
      </c>
      <c r="C310" s="963" t="n">
        <v>4.2729010275069</v>
      </c>
      <c r="D310" s="989" t="n">
        <v>67904</v>
      </c>
      <c r="E310" s="963" t="n">
        <v>5.011144146791872</v>
      </c>
      <c r="F310" s="989" t="n">
        <v>46424</v>
      </c>
      <c r="G310" s="991" t="n">
        <v>3.515390192034607</v>
      </c>
      <c r="H310" s="968" t="n"/>
      <c r="I310" s="968" t="n"/>
      <c r="J310" s="968" t="n"/>
      <c r="K310" s="18" t="n"/>
      <c r="L310" s="18" t="n"/>
    </row>
    <row r="311" ht="16.4" customHeight="1" s="828">
      <c r="A311" s="722" t="inlineStr">
        <is>
          <t>Aug-Oct 2016</t>
        </is>
      </c>
      <c r="B311" s="989" t="n">
        <v>118424</v>
      </c>
      <c r="C311" s="963" t="n">
        <v>4.413199223600249</v>
      </c>
      <c r="D311" s="989" t="n">
        <v>64494</v>
      </c>
      <c r="E311" s="963" t="n">
        <v>4.738965175373669</v>
      </c>
      <c r="F311" s="989" t="n">
        <v>53930</v>
      </c>
      <c r="G311" s="991" t="n">
        <v>4.077960569144177</v>
      </c>
      <c r="H311" s="968" t="n"/>
      <c r="I311" s="968" t="n"/>
      <c r="J311" s="968" t="n"/>
      <c r="K311" s="18" t="n"/>
      <c r="L311" s="18" t="n"/>
    </row>
    <row r="312" ht="16.4" customHeight="1" s="828">
      <c r="A312" s="722" t="inlineStr">
        <is>
          <t>Sep-Nov 2016</t>
        </is>
      </c>
      <c r="B312" s="989" t="n">
        <v>122719</v>
      </c>
      <c r="C312" s="963" t="n">
        <v>4.57404484417094</v>
      </c>
      <c r="D312" s="989" t="n">
        <v>66474</v>
      </c>
      <c r="E312" s="963" t="n">
        <v>4.882798969030163</v>
      </c>
      <c r="F312" s="989" t="n">
        <v>56245</v>
      </c>
      <c r="G312" s="991" t="n">
        <v>4.255982913037679</v>
      </c>
      <c r="H312" s="968" t="n"/>
      <c r="I312" s="968" t="n"/>
      <c r="J312" s="968" t="n"/>
      <c r="K312" s="18" t="n"/>
      <c r="L312" s="18" t="n"/>
    </row>
    <row r="313" ht="16.4" customHeight="1" s="828">
      <c r="A313" s="722" t="inlineStr">
        <is>
          <t>Oct-Dec 2016</t>
        </is>
      </c>
      <c r="B313" s="989" t="n">
        <v>121327</v>
      </c>
      <c r="C313" s="963" t="n">
        <v>4.522719083800032</v>
      </c>
      <c r="D313" s="989" t="n">
        <v>66169</v>
      </c>
      <c r="E313" s="963" t="n">
        <v>4.861398627891955</v>
      </c>
      <c r="F313" s="989" t="n">
        <v>55158</v>
      </c>
      <c r="G313" s="991" t="n">
        <v>4.173888439467031</v>
      </c>
      <c r="H313" s="968" t="n"/>
      <c r="I313" s="968" t="n"/>
      <c r="J313" s="968" t="n"/>
      <c r="K313" s="18" t="n"/>
      <c r="L313" s="18" t="n"/>
    </row>
    <row r="314" ht="16.4" customHeight="1" s="828">
      <c r="A314" s="722" t="inlineStr">
        <is>
          <t>Nov-Jan 2017</t>
        </is>
      </c>
      <c r="B314" s="989" t="n">
        <v>116697</v>
      </c>
      <c r="C314" s="963" t="n">
        <v>4.349009224528577</v>
      </c>
      <c r="D314" s="989" t="n">
        <v>75143</v>
      </c>
      <c r="E314" s="963" t="n">
        <v>5.522222767994445</v>
      </c>
      <c r="F314" s="989" t="n">
        <v>41554</v>
      </c>
      <c r="G314" s="991" t="n">
        <v>3.141930863889308</v>
      </c>
      <c r="H314" s="968" t="n"/>
      <c r="I314" s="968" t="n"/>
      <c r="J314" s="968" t="n"/>
      <c r="K314" s="18" t="n"/>
      <c r="L314" s="18" t="n"/>
    </row>
    <row r="315" ht="16.4" customHeight="1" s="828">
      <c r="A315" s="722" t="inlineStr">
        <is>
          <t>Dec-Feb 2017</t>
        </is>
      </c>
      <c r="B315" s="989" t="n">
        <v>105878</v>
      </c>
      <c r="C315" s="963" t="n">
        <v>3.947452948147366</v>
      </c>
      <c r="D315" s="989" t="n">
        <v>65587</v>
      </c>
      <c r="E315" s="963" t="n">
        <v>4.83098483419061</v>
      </c>
      <c r="F315" s="989" t="n">
        <v>40291</v>
      </c>
      <c r="G315" s="991" t="n">
        <v>3.041856041861938</v>
      </c>
      <c r="H315" s="968" t="n"/>
      <c r="I315" s="968" t="n"/>
      <c r="J315" s="968" t="n"/>
      <c r="K315" s="18" t="n"/>
      <c r="L315" s="18" t="n"/>
    </row>
    <row r="316" ht="16.4" customHeight="1" s="828">
      <c r="A316" s="722" t="inlineStr">
        <is>
          <t>Jan-Mar 2017</t>
        </is>
      </c>
      <c r="B316" s="989" t="n">
        <v>94967</v>
      </c>
      <c r="C316" s="963" t="n">
        <v>3.538835813068216</v>
      </c>
      <c r="D316" s="989" t="n">
        <v>60045</v>
      </c>
      <c r="E316" s="963" t="n">
        <v>4.425246931578476</v>
      </c>
      <c r="F316" s="989" t="n">
        <v>34922</v>
      </c>
      <c r="G316" s="991" t="n">
        <v>2.632259871826143</v>
      </c>
      <c r="H316" s="968" t="n"/>
      <c r="I316" s="968" t="n"/>
      <c r="J316" s="968" t="n"/>
      <c r="K316" s="18" t="n"/>
      <c r="L316" s="18" t="n"/>
    </row>
    <row r="317" ht="16.4" customHeight="1" s="828">
      <c r="A317" s="722" t="inlineStr">
        <is>
          <t>Feb-Apr 2017</t>
        </is>
      </c>
      <c r="B317" s="989" t="n">
        <v>88962</v>
      </c>
      <c r="C317" s="963" t="n">
        <v>3.316145873350261</v>
      </c>
      <c r="D317" s="989" t="n">
        <v>53319</v>
      </c>
      <c r="E317" s="963" t="n">
        <v>3.924572004292327</v>
      </c>
      <c r="F317" s="989" t="n">
        <v>35643</v>
      </c>
      <c r="G317" s="991" t="n">
        <v>2.691869027934252</v>
      </c>
      <c r="H317" s="968" t="n"/>
      <c r="I317" s="968" t="n"/>
      <c r="J317" s="968" t="n"/>
      <c r="K317" s="18" t="n"/>
      <c r="L317" s="18" t="n"/>
    </row>
    <row r="318" ht="16.4" customHeight="1" s="828">
      <c r="A318" s="722" t="inlineStr">
        <is>
          <t>Mar-May 2017</t>
        </is>
      </c>
      <c r="B318" s="989" t="n">
        <v>96411</v>
      </c>
      <c r="C318" s="963" t="n">
        <v>3.590377008532373</v>
      </c>
      <c r="D318" s="989" t="n">
        <v>60159</v>
      </c>
      <c r="E318" s="963" t="n">
        <v>4.423009167293367</v>
      </c>
      <c r="F318" s="989" t="n">
        <v>36252</v>
      </c>
      <c r="G318" s="991" t="n">
        <v>2.735744343124786</v>
      </c>
      <c r="H318" s="968" t="n"/>
      <c r="I318" s="968" t="n"/>
      <c r="J318" s="968" t="n"/>
      <c r="K318" s="18" t="n"/>
      <c r="L318" s="18" t="n"/>
      <c r="M318" s="20" t="n"/>
    </row>
    <row r="319" ht="16.4" customHeight="1" s="828">
      <c r="A319" s="722" t="inlineStr">
        <is>
          <t>Apr-Jun 2017</t>
        </is>
      </c>
      <c r="B319" s="989" t="n">
        <v>111645</v>
      </c>
      <c r="C319" s="963" t="n">
        <v>4.144665883300613</v>
      </c>
      <c r="D319" s="989" t="n">
        <v>68994</v>
      </c>
      <c r="E319" s="963" t="n">
        <v>5.059842198116694</v>
      </c>
      <c r="F319" s="989" t="n">
        <v>42651</v>
      </c>
      <c r="G319" s="991" t="n">
        <v>3.206497469708993</v>
      </c>
      <c r="H319" s="968" t="n"/>
      <c r="I319" s="968" t="n"/>
      <c r="J319" s="968" t="n"/>
      <c r="K319" s="18" t="n"/>
      <c r="L319" s="18" t="n"/>
      <c r="M319" s="20" t="n"/>
    </row>
    <row r="320" ht="16.4" customHeight="1" s="828">
      <c r="A320" s="722" t="inlineStr">
        <is>
          <t>May-Jul 2017</t>
        </is>
      </c>
      <c r="B320" s="989" t="n">
        <v>110343</v>
      </c>
      <c r="C320" s="963" t="n">
        <v>4.094734627754495</v>
      </c>
      <c r="D320" s="989" t="n">
        <v>67254</v>
      </c>
      <c r="E320" s="963" t="n">
        <v>4.927926898874015</v>
      </c>
      <c r="F320" s="989" t="n">
        <v>43089</v>
      </c>
      <c r="G320" s="991" t="n">
        <v>3.239772005230032</v>
      </c>
      <c r="H320" s="968" t="n"/>
      <c r="I320" s="968" t="n"/>
      <c r="J320" s="968" t="n"/>
      <c r="K320" s="18" t="n"/>
      <c r="L320" s="18" t="n"/>
    </row>
    <row r="321" ht="16.4" customHeight="1" s="828">
      <c r="A321" s="722" t="inlineStr">
        <is>
          <t>Jun-Aug 2017</t>
        </is>
      </c>
      <c r="B321" s="989" t="n">
        <v>107369</v>
      </c>
      <c r="C321" s="963" t="n">
        <v>3.971636848769442</v>
      </c>
      <c r="D321" s="989" t="n">
        <v>62100</v>
      </c>
      <c r="E321" s="963" t="n">
        <v>4.539716614188556</v>
      </c>
      <c r="F321" s="989" t="n">
        <v>45269</v>
      </c>
      <c r="G321" s="991" t="n">
        <v>3.389749538384937</v>
      </c>
      <c r="H321" s="968" t="n"/>
      <c r="I321" s="968" t="n"/>
      <c r="J321" s="968" t="n"/>
      <c r="K321" s="18" t="n"/>
      <c r="L321" s="18" t="n"/>
    </row>
    <row r="322" ht="16.4" customHeight="1" s="828">
      <c r="A322" s="722" t="inlineStr">
        <is>
          <t>Jul-Sep 2017</t>
        </is>
      </c>
      <c r="B322" s="989" t="n">
        <v>102020</v>
      </c>
      <c r="C322" s="963" t="n">
        <v>3.768046076015661</v>
      </c>
      <c r="D322" s="989" t="n">
        <v>56716</v>
      </c>
      <c r="E322" s="963" t="n">
        <v>4.14090425654043</v>
      </c>
      <c r="F322" s="989" t="n">
        <v>45304</v>
      </c>
      <c r="G322" s="991" t="n">
        <v>3.386324976653135</v>
      </c>
      <c r="H322" s="968" t="n"/>
      <c r="I322" s="968" t="n"/>
      <c r="J322" s="968" t="n"/>
      <c r="K322" s="18" t="n"/>
      <c r="L322" s="18" t="n"/>
    </row>
    <row r="323" ht="16.4" customHeight="1" s="828">
      <c r="A323" s="722" t="inlineStr">
        <is>
          <t>Aug-Oct 2017</t>
        </is>
      </c>
      <c r="B323" s="989" t="n">
        <v>100326</v>
      </c>
      <c r="C323" s="963" t="n">
        <v>3.701343415219304</v>
      </c>
      <c r="D323" s="989" t="n">
        <v>52037</v>
      </c>
      <c r="E323" s="963" t="n">
        <v>3.801663822400184</v>
      </c>
      <c r="F323" s="989" t="n">
        <v>48289</v>
      </c>
      <c r="G323" s="991" t="n">
        <v>3.598999643309482</v>
      </c>
      <c r="H323" s="968" t="n"/>
      <c r="I323" s="968" t="n"/>
      <c r="J323" s="968" t="n"/>
      <c r="K323" s="18" t="n"/>
      <c r="L323" s="18" t="n"/>
    </row>
    <row r="324" ht="16.4" customHeight="1" s="828">
      <c r="A324" s="722" t="inlineStr">
        <is>
          <t>Sep-Nov 2017</t>
        </is>
      </c>
      <c r="B324" s="989" t="n">
        <v>109483</v>
      </c>
      <c r="C324" s="963" t="n">
        <v>4.045017176406221</v>
      </c>
      <c r="D324" s="989" t="n">
        <v>59717</v>
      </c>
      <c r="E324" s="963" t="n">
        <v>4.364945892451122</v>
      </c>
      <c r="F324" s="989" t="n">
        <v>49766</v>
      </c>
      <c r="G324" s="991" t="n">
        <v>3.718014931054257</v>
      </c>
      <c r="H324" s="968" t="n"/>
      <c r="I324" s="968" t="n"/>
      <c r="J324" s="968" t="n"/>
      <c r="K324" s="18" t="n"/>
      <c r="L324" s="18" t="n"/>
    </row>
    <row r="325" ht="16.4" customHeight="1" s="828">
      <c r="A325" s="722" t="inlineStr">
        <is>
          <t>Oct-Dec 2017</t>
        </is>
      </c>
      <c r="B325" s="989" t="n">
        <v>106798</v>
      </c>
      <c r="C325" s="963" t="n">
        <v>3.944732479014614</v>
      </c>
      <c r="D325" s="989" t="n">
        <v>59359</v>
      </c>
      <c r="E325" s="963" t="n">
        <v>4.342148066959965</v>
      </c>
      <c r="F325" s="989" t="n">
        <v>47439</v>
      </c>
      <c r="G325" s="991" t="n">
        <v>3.53939199364242</v>
      </c>
      <c r="H325" s="968" t="n"/>
      <c r="I325" s="968" t="n"/>
      <c r="J325" s="968" t="n"/>
      <c r="K325" s="18" t="n"/>
      <c r="L325" s="18" t="n"/>
    </row>
    <row r="326" ht="16.4" customHeight="1" s="828">
      <c r="A326" s="722" t="inlineStr">
        <is>
          <t>Nov-Jan 2018</t>
        </is>
      </c>
      <c r="B326" s="989" t="n">
        <v>102187</v>
      </c>
      <c r="C326" s="963" t="n">
        <v>3.771017234599189</v>
      </c>
      <c r="D326" s="989" t="n">
        <v>60966</v>
      </c>
      <c r="E326" s="963" t="n">
        <v>4.46127492161558</v>
      </c>
      <c r="F326" s="989" t="n">
        <v>41221</v>
      </c>
      <c r="G326" s="991" t="n">
        <v>3.068775598388538</v>
      </c>
      <c r="H326" s="968" t="n"/>
      <c r="I326" s="968" t="n"/>
      <c r="J326" s="968" t="n"/>
      <c r="K326" s="18" t="n"/>
      <c r="L326" s="18" t="n"/>
    </row>
    <row r="327" ht="16.4" customHeight="1" s="828">
      <c r="A327" s="722" t="inlineStr">
        <is>
          <t>Dec-Feb 2018</t>
        </is>
      </c>
      <c r="B327" s="989" t="n">
        <v>97302</v>
      </c>
      <c r="C327" s="963" t="n">
        <v>3.571732728681674</v>
      </c>
      <c r="D327" s="989" t="n">
        <v>55387</v>
      </c>
      <c r="E327" s="963" t="n">
        <v>4.012553691932164</v>
      </c>
      <c r="F327" s="989" t="n">
        <v>41915</v>
      </c>
      <c r="G327" s="991" t="n">
        <v>3.118951534297004</v>
      </c>
      <c r="H327" s="968" t="n"/>
      <c r="I327" s="968" t="n"/>
      <c r="J327" s="968" t="n"/>
      <c r="K327" s="18" t="n"/>
      <c r="L327" s="18" t="n"/>
    </row>
    <row r="328" ht="16.4" customHeight="1" s="828">
      <c r="A328" s="722" t="inlineStr">
        <is>
          <t>Jan-Mar 2018</t>
        </is>
      </c>
      <c r="B328" s="989" t="n">
        <v>95378</v>
      </c>
      <c r="C328" s="963" t="n">
        <v>3.509844991854366</v>
      </c>
      <c r="D328" s="989" t="n">
        <v>54873</v>
      </c>
      <c r="E328" s="963" t="n">
        <v>3.986388618628957</v>
      </c>
      <c r="F328" s="989" t="n">
        <v>40505</v>
      </c>
      <c r="G328" s="991" t="n">
        <v>3.020658236056004</v>
      </c>
      <c r="H328" s="968" t="n"/>
      <c r="I328" s="968" t="n"/>
      <c r="J328" s="968" t="n"/>
      <c r="K328" s="18" t="n"/>
      <c r="L328" s="18" t="n"/>
    </row>
    <row r="329" ht="16.4" customHeight="1" s="828">
      <c r="A329" s="722" t="inlineStr">
        <is>
          <t>Feb-Apr 2018</t>
        </is>
      </c>
      <c r="B329" s="989" t="n">
        <v>107777</v>
      </c>
      <c r="C329" s="963" t="n">
        <v>3.950914103496128</v>
      </c>
      <c r="D329" s="989" t="n">
        <v>58379</v>
      </c>
      <c r="E329" s="963" t="n">
        <v>4.221758804588026</v>
      </c>
      <c r="F329" s="989" t="n">
        <v>49398</v>
      </c>
      <c r="G329" s="991" t="n">
        <v>3.672473311976831</v>
      </c>
      <c r="H329" s="968" t="n"/>
      <c r="I329" s="968" t="n"/>
      <c r="J329" s="968" t="n"/>
      <c r="K329" s="18" t="n"/>
      <c r="L329" s="18" t="n"/>
    </row>
    <row r="330" ht="16.4" customHeight="1" s="828">
      <c r="A330" s="722" t="inlineStr">
        <is>
          <t>Mar-May 2018</t>
        </is>
      </c>
      <c r="B330" s="989" t="n">
        <v>95241</v>
      </c>
      <c r="C330" s="963" t="n">
        <v>3.483270042194405</v>
      </c>
      <c r="D330" s="989" t="n">
        <v>49473</v>
      </c>
      <c r="E330" s="963" t="n">
        <v>3.564972396228182</v>
      </c>
      <c r="F330" s="989" t="n">
        <v>45768</v>
      </c>
      <c r="G330" s="991" t="n">
        <v>3.399063849307438</v>
      </c>
      <c r="H330" s="968" t="n"/>
      <c r="I330" s="968" t="n"/>
      <c r="J330" s="968" t="n"/>
      <c r="K330" s="18" t="n"/>
      <c r="L330" s="18" t="n"/>
    </row>
    <row r="331" ht="16.4" customHeight="1" s="828">
      <c r="A331" s="722" t="inlineStr">
        <is>
          <t>Apr-Jun 2018</t>
        </is>
      </c>
      <c r="B331" s="989" t="n">
        <v>98071</v>
      </c>
      <c r="C331" s="963" t="n">
        <v>3.575930103543854</v>
      </c>
      <c r="D331" s="989" t="n">
        <v>50954</v>
      </c>
      <c r="E331" s="963" t="n">
        <v>3.660835179566271</v>
      </c>
      <c r="F331" s="989" t="n">
        <v>47117</v>
      </c>
      <c r="G331" s="991" t="n">
        <v>3.488434800153014</v>
      </c>
      <c r="H331" s="968" t="n"/>
      <c r="I331" s="968" t="n"/>
      <c r="J331" s="968" t="n"/>
      <c r="K331" s="18" t="n"/>
      <c r="L331" s="18" t="n"/>
    </row>
    <row r="332" ht="16.4" customHeight="1" s="828">
      <c r="A332" s="722" t="inlineStr">
        <is>
          <t>May-Jul 2018</t>
        </is>
      </c>
      <c r="B332" s="989" t="n">
        <v>87110</v>
      </c>
      <c r="C332" s="963" t="n">
        <v>3.176482219939982</v>
      </c>
      <c r="D332" s="989" t="n">
        <v>42945</v>
      </c>
      <c r="E332" s="963" t="n">
        <v>3.093027419422815</v>
      </c>
      <c r="F332" s="989" t="n">
        <v>44165</v>
      </c>
      <c r="G332" s="991" t="n">
        <v>3.262066648589106</v>
      </c>
      <c r="H332" s="968" t="n"/>
      <c r="I332" s="968" t="n"/>
      <c r="J332" s="968" t="n"/>
      <c r="K332" s="18" t="n"/>
      <c r="L332" s="18" t="n"/>
    </row>
    <row r="333" ht="16.4" customHeight="1" s="828">
      <c r="A333" s="722" t="inlineStr">
        <is>
          <t>Jun-Aug 2018</t>
        </is>
      </c>
      <c r="B333" s="989" t="n">
        <v>89622</v>
      </c>
      <c r="C333" s="963" t="n">
        <v>3.266300322729996</v>
      </c>
      <c r="D333" s="989" t="n">
        <v>49228</v>
      </c>
      <c r="E333" s="963" t="n">
        <v>3.546410696669262</v>
      </c>
      <c r="F333" s="989" t="n">
        <v>40394</v>
      </c>
      <c r="G333" s="991" t="n">
        <v>2.979500451836277</v>
      </c>
      <c r="H333" s="968" t="n"/>
      <c r="I333" s="968" t="n"/>
      <c r="J333" s="968" t="n"/>
      <c r="K333" s="18" t="n"/>
      <c r="L333" s="18" t="n"/>
    </row>
    <row r="334" ht="16.4" customHeight="1" s="828">
      <c r="A334" s="722" t="inlineStr">
        <is>
          <t>Jul-Sep 2018</t>
        </is>
      </c>
      <c r="B334" s="989" t="n">
        <v>84375</v>
      </c>
      <c r="C334" s="963" t="n">
        <v>3.073502143361213</v>
      </c>
      <c r="D334" s="989" t="n">
        <v>44215</v>
      </c>
      <c r="E334" s="963" t="n">
        <v>3.179192256763718</v>
      </c>
      <c r="F334" s="989" t="n">
        <v>40160</v>
      </c>
      <c r="G334" s="991" t="n">
        <v>2.964980746644192</v>
      </c>
      <c r="H334" s="968" t="n"/>
      <c r="I334" s="968" t="n"/>
      <c r="J334" s="968" t="n"/>
      <c r="K334" s="18" t="n"/>
      <c r="L334" s="18" t="n"/>
    </row>
    <row r="335" ht="16.4" customHeight="1" s="828">
      <c r="A335" s="722" t="inlineStr">
        <is>
          <t>Aug-Oct 2018</t>
        </is>
      </c>
      <c r="B335" s="989" t="n">
        <v>82990</v>
      </c>
      <c r="C335" s="963" t="n">
        <v>3.024924312998981</v>
      </c>
      <c r="D335" s="989" t="n">
        <v>45856</v>
      </c>
      <c r="E335" s="963" t="n">
        <v>3.300319757414747</v>
      </c>
      <c r="F335" s="989" t="n">
        <v>37134</v>
      </c>
      <c r="G335" s="991" t="n">
        <v>2.742340933657815</v>
      </c>
      <c r="H335" s="968" t="n"/>
      <c r="I335" s="968" t="n"/>
      <c r="J335" s="968" t="n"/>
      <c r="K335" s="18" t="n"/>
      <c r="L335" s="18" t="n"/>
    </row>
    <row r="336" ht="16.4" customHeight="1" s="828">
      <c r="A336" s="722" t="inlineStr">
        <is>
          <t>Sep-Nov 2018</t>
        </is>
      </c>
      <c r="B336" s="989" t="n">
        <v>91029</v>
      </c>
      <c r="C336" s="963" t="n">
        <v>3.312643549951916</v>
      </c>
      <c r="D336" s="989" t="n">
        <v>45530</v>
      </c>
      <c r="E336" s="963" t="n">
        <v>3.271841029006622</v>
      </c>
      <c r="F336" s="989" t="n">
        <v>45499</v>
      </c>
      <c r="G336" s="991" t="n">
        <v>3.354505466231879</v>
      </c>
      <c r="H336" s="968" t="n"/>
      <c r="I336" s="968" t="n"/>
      <c r="J336" s="968" t="n"/>
      <c r="K336" s="18" t="n"/>
      <c r="L336" s="18" t="n"/>
    </row>
    <row r="337" ht="16.4" customHeight="1" s="828">
      <c r="A337" s="722" t="inlineStr">
        <is>
          <t>Oct-Dec 2018</t>
        </is>
      </c>
      <c r="B337" s="989" t="n">
        <v>91399</v>
      </c>
      <c r="C337" s="963" t="n">
        <v>3.322374386364954</v>
      </c>
      <c r="D337" s="989" t="n">
        <v>47899</v>
      </c>
      <c r="E337" s="963" t="n">
        <v>3.436936225892067</v>
      </c>
      <c r="F337" s="989" t="n">
        <v>43500</v>
      </c>
      <c r="G337" s="991" t="n">
        <v>3.204749352101587</v>
      </c>
      <c r="H337" s="988" t="n"/>
      <c r="I337" s="988" t="n"/>
      <c r="J337" s="987" t="n"/>
      <c r="K337" s="18" t="n"/>
      <c r="L337" s="18" t="n"/>
    </row>
    <row r="338" ht="16.4" customHeight="1" s="828">
      <c r="A338" s="722" t="inlineStr">
        <is>
          <t>Nov-Jan 2019</t>
        </is>
      </c>
      <c r="B338" s="989" t="n">
        <v>91081</v>
      </c>
      <c r="C338" s="963" t="n">
        <v>3.305969597170782</v>
      </c>
      <c r="D338" s="989" t="n">
        <v>53084</v>
      </c>
      <c r="E338" s="963" t="n">
        <v>3.804358753973743</v>
      </c>
      <c r="F338" s="989" t="n">
        <v>37997</v>
      </c>
      <c r="G338" s="991" t="n">
        <v>2.794514192976536</v>
      </c>
      <c r="H338" s="988" t="n"/>
      <c r="I338" s="988" t="n"/>
      <c r="J338" s="987" t="n"/>
      <c r="K338" s="18" t="n"/>
      <c r="L338" s="18" t="n"/>
    </row>
    <row r="339" ht="16.4" customHeight="1" s="828">
      <c r="A339" s="714" t="inlineStr">
        <is>
          <t>Dec-Feb 2019</t>
        </is>
      </c>
      <c r="B339" s="993" t="n">
        <v>87658</v>
      </c>
      <c r="C339" s="966" t="n">
        <v>3.183832239661385</v>
      </c>
      <c r="D339" s="993" t="n">
        <v>55636</v>
      </c>
      <c r="E339" s="966" t="n">
        <v>3.984602605788147</v>
      </c>
      <c r="F339" s="993" t="n">
        <v>32022</v>
      </c>
      <c r="G339" s="994" t="n">
        <v>2.359854259120048</v>
      </c>
      <c r="H339" s="988" t="n"/>
      <c r="I339" s="988" t="n"/>
      <c r="J339" s="987" t="n"/>
      <c r="K339" s="18" t="n"/>
      <c r="L339" s="18" t="n"/>
    </row>
    <row r="340" ht="16.4" customHeight="1" s="828">
      <c r="A340" s="722" t="inlineStr">
        <is>
          <t>Jan-Mar 20193</t>
        </is>
      </c>
      <c r="B340" s="989" t="n">
        <v>92307</v>
      </c>
      <c r="C340" s="963" t="n">
        <v>3.345695841102049</v>
      </c>
      <c r="D340" s="989" t="n">
        <v>56000</v>
      </c>
      <c r="E340" s="963" t="n">
        <v>4.007396732582883</v>
      </c>
      <c r="F340" s="989" t="n">
        <v>36307</v>
      </c>
      <c r="G340" s="991" t="n">
        <v>2.666570280807798</v>
      </c>
      <c r="H340" s="988" t="n"/>
      <c r="I340" s="988" t="n"/>
      <c r="J340" s="987" t="n"/>
      <c r="K340" s="18" t="n"/>
      <c r="L340" s="18" t="n"/>
    </row>
    <row r="341" ht="16.4" customHeight="1" s="828">
      <c r="A341" s="722" t="inlineStr">
        <is>
          <t>Feb-Apr 2019</t>
        </is>
      </c>
      <c r="B341" s="989" t="n">
        <v>108200</v>
      </c>
      <c r="C341" s="963" t="n">
        <v>3.905746336717002</v>
      </c>
      <c r="D341" s="989" t="n">
        <v>63079</v>
      </c>
      <c r="E341" s="963" t="n">
        <v>4.507273995797807</v>
      </c>
      <c r="F341" s="989" t="n">
        <v>45121</v>
      </c>
      <c r="G341" s="991" t="n">
        <v>3.291620362638716</v>
      </c>
      <c r="H341" s="988" t="n"/>
      <c r="I341" s="988" t="n"/>
      <c r="J341" s="987" t="n"/>
      <c r="K341" s="18" t="n"/>
      <c r="L341" s="18" t="n"/>
    </row>
    <row r="342" ht="16.4" customHeight="1" s="828">
      <c r="A342" s="722" t="inlineStr">
        <is>
          <t>Mar-May 2019</t>
        </is>
      </c>
      <c r="B342" s="989" t="n">
        <v>100728</v>
      </c>
      <c r="C342" s="963" t="n">
        <v>3.634952715598592</v>
      </c>
      <c r="D342" s="989" t="n">
        <v>54491</v>
      </c>
      <c r="E342" s="963" t="n">
        <v>3.900905412061772</v>
      </c>
      <c r="F342" s="989" t="n">
        <v>46237</v>
      </c>
      <c r="G342" s="991" t="n">
        <v>3.364613360573037</v>
      </c>
      <c r="H342" s="988" t="n"/>
      <c r="I342" s="988" t="n"/>
      <c r="J342" s="987" t="n"/>
      <c r="K342" s="18" t="n"/>
      <c r="L342" s="18" t="n"/>
    </row>
    <row r="343" ht="16.4" customHeight="1" s="828">
      <c r="A343" s="722" t="inlineStr">
        <is>
          <t>Apr-Jun 2019</t>
        </is>
      </c>
      <c r="B343" s="989" t="n">
        <v>103372</v>
      </c>
      <c r="C343" s="963" t="n">
        <v>3.732460883143057</v>
      </c>
      <c r="D343" s="989" t="n">
        <v>57700</v>
      </c>
      <c r="E343" s="963" t="n">
        <v>4.192774760889059</v>
      </c>
      <c r="F343" s="989" t="n">
        <v>45672</v>
      </c>
      <c r="G343" s="991" t="n">
        <v>3.277824657973309</v>
      </c>
      <c r="H343" s="988" t="n"/>
      <c r="I343" s="988" t="n"/>
      <c r="J343" s="987" t="n"/>
      <c r="K343" s="18" t="n"/>
      <c r="L343" s="18" t="n"/>
    </row>
    <row r="344" ht="16.4" customHeight="1" s="828">
      <c r="A344" s="722" t="inlineStr">
        <is>
          <t>May-Jul 2019</t>
        </is>
      </c>
      <c r="B344" s="989" t="n">
        <v>97897</v>
      </c>
      <c r="C344" s="963" t="n">
        <v>3.525507203801802</v>
      </c>
      <c r="D344" s="989" t="n">
        <v>50550</v>
      </c>
      <c r="E344" s="963" t="n">
        <v>3.661464751026337</v>
      </c>
      <c r="F344" s="989" t="n">
        <v>47347</v>
      </c>
      <c r="G344" s="991" t="n">
        <v>3.391071655228206</v>
      </c>
      <c r="H344" s="988" t="n"/>
      <c r="I344" s="988" t="n"/>
      <c r="J344" s="987" t="n"/>
      <c r="K344" s="18" t="n"/>
      <c r="L344" s="18" t="n"/>
    </row>
    <row r="345" ht="16.4" customHeight="1" s="828">
      <c r="A345" s="722" t="inlineStr">
        <is>
          <t>Jun-Aug 2019</t>
        </is>
      </c>
      <c r="B345" s="989" t="n">
        <v>114928</v>
      </c>
      <c r="C345" s="963" t="n">
        <v>4.140055705410334</v>
      </c>
      <c r="D345" s="989" t="n">
        <v>57563</v>
      </c>
      <c r="E345" s="963" t="n">
        <v>4.179163124096537</v>
      </c>
      <c r="F345" s="989" t="n">
        <v>57365</v>
      </c>
      <c r="G345" s="991" t="n">
        <v>4.101542166161199</v>
      </c>
      <c r="H345" s="988" t="n"/>
      <c r="I345" s="988" t="n"/>
      <c r="J345" s="987" t="n"/>
      <c r="K345" s="18" t="n"/>
      <c r="L345" s="18" t="n"/>
    </row>
    <row r="346" ht="16.4" customHeight="1" s="828">
      <c r="A346" s="722" t="inlineStr">
        <is>
          <t>Jul-Sep 2019</t>
        </is>
      </c>
      <c r="B346" s="989" t="n">
        <v>118721</v>
      </c>
      <c r="C346" s="963" t="n">
        <v>4.269102881990111</v>
      </c>
      <c r="D346" s="989" t="n">
        <v>58682</v>
      </c>
      <c r="E346" s="963" t="n">
        <v>4.265642817387185</v>
      </c>
      <c r="F346" s="989" t="n">
        <v>60039</v>
      </c>
      <c r="G346" s="991" t="n">
        <v>4.272490170974183</v>
      </c>
      <c r="H346" s="988" t="n"/>
      <c r="I346" s="988" t="n"/>
      <c r="J346" s="987" t="n"/>
      <c r="K346" s="18" t="n"/>
      <c r="L346" s="18" t="n"/>
    </row>
    <row r="347" ht="16.4" customHeight="1" s="828">
      <c r="A347" s="722" t="inlineStr">
        <is>
          <t>Aug-Oct 2019</t>
        </is>
      </c>
      <c r="B347" s="989" t="n">
        <v>119590</v>
      </c>
      <c r="C347" s="963" t="n">
        <v>4.302929198203745</v>
      </c>
      <c r="D347" s="989" t="n">
        <v>62292</v>
      </c>
      <c r="E347" s="963" t="n">
        <v>4.531864765183243</v>
      </c>
      <c r="F347" s="989" t="n">
        <v>57298</v>
      </c>
      <c r="G347" s="991" t="n">
        <v>4.078915856019357</v>
      </c>
      <c r="H347" s="988" t="n"/>
      <c r="I347" s="988" t="n"/>
      <c r="J347" s="987" t="n"/>
      <c r="K347" s="18" t="n"/>
      <c r="L347" s="18" t="n"/>
    </row>
    <row r="348" ht="16.4" customHeight="1" s="828">
      <c r="A348" s="722" t="inlineStr">
        <is>
          <t>Sep-Nov 2019</t>
        </is>
      </c>
      <c r="B348" s="989" t="n">
        <v>115924</v>
      </c>
      <c r="C348" s="963" t="n">
        <v>4.179122083101213</v>
      </c>
      <c r="D348" s="989" t="n">
        <v>63470</v>
      </c>
      <c r="E348" s="963" t="n">
        <v>4.624228472233788</v>
      </c>
      <c r="F348" s="989" t="n">
        <v>52454</v>
      </c>
      <c r="G348" s="991" t="n">
        <v>3.743156310468573</v>
      </c>
      <c r="H348" s="988" t="n"/>
      <c r="I348" s="988" t="n"/>
      <c r="J348" s="987" t="n"/>
      <c r="K348" s="18" t="n"/>
      <c r="L348" s="18" t="n"/>
    </row>
    <row r="349" ht="16.4" customHeight="1" s="828">
      <c r="A349" s="722" t="inlineStr">
        <is>
          <t>Oct-Dec 2019</t>
        </is>
      </c>
      <c r="B349" s="989" t="n">
        <v>109907</v>
      </c>
      <c r="C349" s="963" t="n">
        <v>3.958600715284293</v>
      </c>
      <c r="D349" s="989" t="n">
        <v>63677</v>
      </c>
      <c r="E349" s="963" t="n">
        <v>4.636440202896628</v>
      </c>
      <c r="F349" s="989" t="n">
        <v>46230</v>
      </c>
      <c r="G349" s="991" t="n">
        <v>3.295064255814154</v>
      </c>
      <c r="H349" s="988" t="n"/>
      <c r="I349" s="988" t="n"/>
      <c r="J349" s="987" t="n"/>
      <c r="K349" s="18" t="n"/>
      <c r="L349" s="18" t="n"/>
    </row>
    <row r="350" ht="16.4" customHeight="1" s="828">
      <c r="A350" s="722" t="inlineStr">
        <is>
          <t>Nov-Jan 2020</t>
        </is>
      </c>
      <c r="B350" s="989" t="n">
        <v>106777</v>
      </c>
      <c r="C350" s="963" t="n">
        <v>3.845982476518044</v>
      </c>
      <c r="D350" s="989" t="n">
        <v>60565</v>
      </c>
      <c r="E350" s="963" t="n">
        <v>4.397653963078493</v>
      </c>
      <c r="F350" s="989" t="n">
        <v>46212</v>
      </c>
      <c r="G350" s="991" t="n">
        <v>3.302947168087714</v>
      </c>
      <c r="H350" s="988" t="n"/>
      <c r="I350" s="988" t="n"/>
      <c r="J350" s="987" t="n"/>
      <c r="K350" s="18" t="n"/>
      <c r="L350" s="18" t="n"/>
    </row>
    <row r="351" ht="16.4" customHeight="1" s="828">
      <c r="A351" s="722" t="inlineStr">
        <is>
          <t>Dec-Feb 2020</t>
        </is>
      </c>
      <c r="B351" s="989" t="n">
        <v>107013</v>
      </c>
      <c r="C351" s="963" t="n">
        <v>3.84638653336515</v>
      </c>
      <c r="D351" s="989" t="n">
        <v>57884</v>
      </c>
      <c r="E351" s="963" t="n">
        <v>4.204374903622537</v>
      </c>
      <c r="F351" s="989" t="n">
        <v>49129</v>
      </c>
      <c r="G351" s="991" t="n">
        <v>3.495697681545978</v>
      </c>
      <c r="H351" s="988" t="n"/>
      <c r="I351" s="988" t="n"/>
      <c r="J351" s="987" t="n"/>
      <c r="K351" s="18" t="n"/>
      <c r="L351" s="18" t="n"/>
    </row>
    <row r="352" ht="16.4" customHeight="1" s="828">
      <c r="A352" s="722" t="inlineStr">
        <is>
          <t>Jan-Mar 2020</t>
        </is>
      </c>
      <c r="B352" s="989" t="n">
        <v>106346</v>
      </c>
      <c r="C352" s="963" t="n">
        <v>3.817564890254051</v>
      </c>
      <c r="D352" s="989" t="n">
        <v>57144</v>
      </c>
      <c r="E352" s="963" t="n">
        <v>4.143553309255336</v>
      </c>
      <c r="F352" s="989" t="n">
        <v>49202</v>
      </c>
      <c r="G352" s="991" t="n">
        <v>3.49794749504167</v>
      </c>
      <c r="H352" s="988" t="n"/>
      <c r="I352" s="988" t="n"/>
      <c r="J352" s="987" t="n"/>
      <c r="K352" s="18" t="n"/>
      <c r="L352" s="18" t="n"/>
    </row>
    <row r="353" ht="16.4" customHeight="1" s="828">
      <c r="A353" s="722" t="inlineStr">
        <is>
          <t>Feb-Apr 2020</t>
        </is>
      </c>
      <c r="B353" s="989" t="n">
        <v>106448</v>
      </c>
      <c r="C353" s="963" t="n">
        <v>3.815146623108886</v>
      </c>
      <c r="D353" s="989" t="n">
        <v>60665</v>
      </c>
      <c r="E353" s="963" t="n">
        <v>4.400261652655847</v>
      </c>
      <c r="F353" s="989" t="n">
        <v>45783</v>
      </c>
      <c r="G353" s="991" t="n">
        <v>3.243630952525123</v>
      </c>
      <c r="H353" s="988" t="n"/>
      <c r="I353" s="988" t="n"/>
      <c r="J353" s="987" t="n"/>
      <c r="K353" s="18" t="n"/>
      <c r="L353" s="18" t="n"/>
    </row>
    <row r="354" ht="16.4" customHeight="1" s="828">
      <c r="A354" s="722" t="inlineStr">
        <is>
          <t>Mar-May 2020</t>
        </is>
      </c>
      <c r="B354" s="989" t="n">
        <v>116947</v>
      </c>
      <c r="C354" s="963" t="n">
        <v>4.180586789950691</v>
      </c>
      <c r="D354" s="989" t="n">
        <v>62751</v>
      </c>
      <c r="E354" s="963" t="n">
        <v>4.543802779449069</v>
      </c>
      <c r="F354" s="989" t="n">
        <v>54196</v>
      </c>
      <c r="G354" s="991" t="n">
        <v>3.826432162145792</v>
      </c>
      <c r="H354" s="988" t="n"/>
      <c r="I354" s="988" t="n"/>
      <c r="J354" s="987" t="n"/>
      <c r="K354" s="18" t="n"/>
      <c r="L354" s="18" t="n"/>
    </row>
    <row r="355" ht="16.4" customHeight="1" s="828">
      <c r="A355" s="722" t="inlineStr">
        <is>
          <t>Apr-Jun 2020</t>
        </is>
      </c>
      <c r="B355" s="989" t="n">
        <v>132453</v>
      </c>
      <c r="C355" s="963" t="n">
        <v>4.750278344782212</v>
      </c>
      <c r="D355" s="989" t="n">
        <v>68527</v>
      </c>
      <c r="E355" s="963" t="n">
        <v>4.97440038153666</v>
      </c>
      <c r="F355" s="989" t="n">
        <v>63926</v>
      </c>
      <c r="G355" s="991" t="n">
        <v>4.531420375726388</v>
      </c>
      <c r="H355" s="988" t="n"/>
      <c r="I355" s="988" t="n"/>
      <c r="J355" s="987" t="n"/>
      <c r="K355" s="18" t="n"/>
      <c r="L355" s="18" t="n"/>
    </row>
    <row r="356" ht="16.4" customHeight="1" s="828">
      <c r="A356" s="722" t="inlineStr">
        <is>
          <t>May-Jul 2020</t>
        </is>
      </c>
      <c r="B356" s="989" t="n">
        <v>154570</v>
      </c>
      <c r="C356" s="963" t="n">
        <v>5.554095984751768</v>
      </c>
      <c r="D356" s="989" t="n">
        <v>77261</v>
      </c>
      <c r="E356" s="963" t="n">
        <v>5.616986645840399</v>
      </c>
      <c r="F356" s="989" t="n">
        <v>77309</v>
      </c>
      <c r="G356" s="991" t="n">
        <v>5.492635802842623</v>
      </c>
      <c r="H356" s="988" t="n"/>
      <c r="I356" s="988" t="n"/>
      <c r="J356" s="987" t="n"/>
      <c r="K356" s="18" t="n"/>
      <c r="L356" s="18" t="n"/>
    </row>
    <row r="357" ht="16.4" customHeight="1" s="828">
      <c r="A357" s="722" t="inlineStr">
        <is>
          <t>Jun-Aug 2020</t>
        </is>
      </c>
      <c r="B357" s="989" t="n">
        <v>235367</v>
      </c>
      <c r="C357" s="963" t="n">
        <v>8.459210244572185</v>
      </c>
      <c r="D357" s="989" t="n">
        <v>126742</v>
      </c>
      <c r="E357" s="963" t="n">
        <v>9.198742895490923</v>
      </c>
      <c r="F357" s="989" t="n">
        <v>108625</v>
      </c>
      <c r="G357" s="991" t="n">
        <v>7.733755879118685</v>
      </c>
      <c r="H357" s="988" t="n"/>
      <c r="I357" s="988" t="n"/>
      <c r="J357" s="987" t="n"/>
      <c r="K357" s="18" t="n"/>
      <c r="L357" s="18" t="n"/>
    </row>
    <row r="358" ht="16.4" customHeight="1" s="828">
      <c r="A358" s="722" t="inlineStr">
        <is>
          <t>Jul-Sep 2020</t>
        </is>
      </c>
      <c r="B358" s="989" t="n">
        <v>316599</v>
      </c>
      <c r="C358" s="963" t="n">
        <v>11.37650457198071</v>
      </c>
      <c r="D358" s="989" t="n">
        <v>160281</v>
      </c>
      <c r="E358" s="963" t="n">
        <v>11.60768978387537</v>
      </c>
      <c r="F358" s="989" t="n">
        <v>156318</v>
      </c>
      <c r="G358" s="991" t="n">
        <v>11.14882893382084</v>
      </c>
      <c r="H358" s="988" t="n"/>
      <c r="I358" s="988" t="n"/>
      <c r="J358" s="987" t="n"/>
      <c r="K358" s="18" t="n"/>
      <c r="L358" s="18" t="n"/>
    </row>
    <row r="359" ht="16.4" customHeight="1" s="828">
      <c r="A359" s="722" t="inlineStr">
        <is>
          <t>Aug-Oct 2020</t>
        </is>
      </c>
      <c r="B359" s="989" t="n">
        <v>375428</v>
      </c>
      <c r="C359" s="963" t="n">
        <v>13.495870703242</v>
      </c>
      <c r="D359" s="989" t="n">
        <v>191312</v>
      </c>
      <c r="E359" s="963" t="n">
        <v>13.8351299868171</v>
      </c>
      <c r="F359" s="989" t="n">
        <v>184116</v>
      </c>
      <c r="G359" s="991" t="n">
        <v>13.16054032575371</v>
      </c>
      <c r="H359" s="988" t="n"/>
      <c r="I359" s="988" t="n"/>
      <c r="J359" s="987" t="n"/>
      <c r="K359" s="18" t="n"/>
      <c r="L359" s="18" t="n"/>
    </row>
    <row r="360" ht="16.4" customHeight="1" s="828">
      <c r="A360" s="722" t="inlineStr">
        <is>
          <t>Sep-Nov 2020</t>
        </is>
      </c>
      <c r="B360" s="989" t="n">
        <v>397609</v>
      </c>
      <c r="C360" s="963" t="n">
        <v>14.26952292079098</v>
      </c>
      <c r="D360" s="989" t="n">
        <v>214834</v>
      </c>
      <c r="E360" s="963" t="n">
        <v>15.58109730797188</v>
      </c>
      <c r="F360" s="989" t="n">
        <v>182775</v>
      </c>
      <c r="G360" s="991" t="n">
        <v>12.98478142190986</v>
      </c>
      <c r="H360" s="988" t="n"/>
      <c r="I360" s="988" t="n"/>
      <c r="J360" s="987" t="n"/>
      <c r="K360" s="18" t="n"/>
      <c r="L360" s="18" t="n"/>
    </row>
    <row r="361" ht="16.4" customHeight="1" s="828">
      <c r="A361" s="722" t="inlineStr">
        <is>
          <t>Oct-Dec 2020</t>
        </is>
      </c>
      <c r="B361" s="989" t="n">
        <v>354144</v>
      </c>
      <c r="C361" s="963" t="n">
        <v>12.7377259450207</v>
      </c>
      <c r="D361" s="989" t="n">
        <v>202153</v>
      </c>
      <c r="E361" s="963" t="n">
        <v>14.72936641843537</v>
      </c>
      <c r="F361" s="989" t="n">
        <v>151991</v>
      </c>
      <c r="G361" s="991" t="n">
        <v>10.79613589369936</v>
      </c>
      <c r="H361" s="988" t="n"/>
      <c r="I361" s="988" t="n"/>
      <c r="J361" s="987" t="n"/>
      <c r="K361" s="18" t="n"/>
      <c r="L361" s="18" t="n"/>
    </row>
    <row r="362" ht="16.4" customHeight="1" s="828">
      <c r="A362" s="722" t="inlineStr">
        <is>
          <t>Nov-Jan 2021</t>
        </is>
      </c>
      <c r="B362" s="989" t="n">
        <v>313655</v>
      </c>
      <c r="C362" s="963" t="n">
        <v>11.28579847536561</v>
      </c>
      <c r="D362" s="989" t="n">
        <v>175119</v>
      </c>
      <c r="E362" s="963" t="n">
        <v>12.76802804019182</v>
      </c>
      <c r="F362" s="989" t="n">
        <v>138536</v>
      </c>
      <c r="G362" s="991" t="n">
        <v>9.841596822057875</v>
      </c>
      <c r="H362" s="988" t="n"/>
      <c r="I362" s="988" t="n"/>
      <c r="J362" s="987" t="n"/>
      <c r="K362" s="18" t="n"/>
      <c r="L362" s="18" t="n"/>
    </row>
    <row r="363" ht="16.4" customHeight="1" s="828">
      <c r="A363" s="722" t="inlineStr">
        <is>
          <t>Dec-Feb 2021</t>
        </is>
      </c>
      <c r="B363" s="989" t="n">
        <v>199638</v>
      </c>
      <c r="C363" s="963" t="n">
        <v>7.175502779355542</v>
      </c>
      <c r="D363" s="989" t="n">
        <v>103062</v>
      </c>
      <c r="E363" s="963" t="n">
        <v>7.500467680433919</v>
      </c>
      <c r="F363" s="989" t="n">
        <v>96576</v>
      </c>
      <c r="G363" s="991" t="n">
        <v>6.858399841932137</v>
      </c>
      <c r="H363" s="988" t="n"/>
      <c r="I363" s="988" t="n"/>
      <c r="J363" s="987" t="n"/>
      <c r="K363" s="18" t="n"/>
      <c r="L363" s="18" t="n"/>
    </row>
    <row r="364" ht="16.4" customHeight="1" s="828">
      <c r="A364" s="722" t="inlineStr">
        <is>
          <t>Jan-Mar 2021</t>
        </is>
      </c>
      <c r="B364" s="989" t="n">
        <v>152460</v>
      </c>
      <c r="C364" s="963" t="n">
        <v>5.474689084653225</v>
      </c>
      <c r="D364" s="989" t="n">
        <v>77174</v>
      </c>
      <c r="E364" s="963" t="n">
        <v>5.62218667948949</v>
      </c>
      <c r="F364" s="989" t="n">
        <v>75286</v>
      </c>
      <c r="G364" s="991" t="n">
        <v>5.331314951993109</v>
      </c>
      <c r="H364" s="988" t="n"/>
      <c r="I364" s="988" t="n"/>
      <c r="J364" s="987" t="n"/>
      <c r="K364" s="18" t="n"/>
      <c r="L364" s="18" t="n"/>
    </row>
    <row r="365" ht="16.4" customHeight="1" s="828">
      <c r="A365" s="722" t="inlineStr">
        <is>
          <t>Feb-Apr 2021</t>
        </is>
      </c>
      <c r="B365" s="989" t="n">
        <v>111298</v>
      </c>
      <c r="C365" s="963" t="n">
        <v>3.996790498287943</v>
      </c>
      <c r="D365" s="989" t="n">
        <v>62121</v>
      </c>
      <c r="E365" s="963" t="n">
        <v>4.526774995145217</v>
      </c>
      <c r="F365" s="989" t="n">
        <v>49177</v>
      </c>
      <c r="G365" s="991" t="n">
        <v>3.481846206165002</v>
      </c>
      <c r="H365" s="988" t="n"/>
      <c r="I365" s="988" t="n"/>
      <c r="J365" s="987" t="n"/>
      <c r="K365" s="18" t="n"/>
      <c r="L365" s="18" t="n"/>
    </row>
    <row r="366" ht="16.4" customHeight="1" s="828">
      <c r="A366" s="722" t="inlineStr">
        <is>
          <t>Mar-May 2021</t>
        </is>
      </c>
      <c r="B366" s="989" t="n">
        <v>105728</v>
      </c>
      <c r="C366" s="963" t="n">
        <v>3.779433319315701</v>
      </c>
      <c r="D366" s="989" t="n">
        <v>61582</v>
      </c>
      <c r="E366" s="963" t="n">
        <v>4.463650386414587</v>
      </c>
      <c r="F366" s="989" t="n">
        <v>44146</v>
      </c>
      <c r="G366" s="991" t="n">
        <v>3.113646154551127</v>
      </c>
      <c r="H366" s="988" t="n"/>
      <c r="I366" s="988" t="n"/>
      <c r="J366" s="987" t="n"/>
      <c r="K366" s="18" t="n"/>
      <c r="L366" s="18" t="n"/>
    </row>
    <row r="367" ht="16.4" customHeight="1" s="828">
      <c r="A367" s="722" t="inlineStr">
        <is>
          <t>Apr-Jun 2021</t>
        </is>
      </c>
      <c r="B367" s="989" t="n">
        <v>99496</v>
      </c>
      <c r="C367" s="963" t="n">
        <v>3.559663335770967</v>
      </c>
      <c r="D367" s="989" t="n">
        <v>55999</v>
      </c>
      <c r="E367" s="963" t="n">
        <v>4.056001513808182</v>
      </c>
      <c r="F367" s="989" t="n">
        <v>43497</v>
      </c>
      <c r="G367" s="991" t="n">
        <v>3.075187479840454</v>
      </c>
      <c r="H367" s="986" t="n"/>
      <c r="I367" s="986" t="n"/>
      <c r="J367" s="995" t="n"/>
      <c r="K367" s="25" t="n"/>
      <c r="L367" s="25" t="n"/>
    </row>
    <row r="368" ht="16.4" customHeight="1" s="828">
      <c r="A368" s="722" t="inlineStr">
        <is>
          <t>May-Jul 2021</t>
        </is>
      </c>
      <c r="B368" s="989" t="n">
        <v>95899</v>
      </c>
      <c r="C368" s="963" t="n">
        <v>3.430011057366919</v>
      </c>
      <c r="D368" s="989" t="n">
        <v>52071</v>
      </c>
      <c r="E368" s="963" t="n">
        <v>3.76459061964205</v>
      </c>
      <c r="F368" s="989" t="n">
        <v>43828</v>
      </c>
      <c r="G368" s="991" t="n">
        <v>3.102423771712734</v>
      </c>
      <c r="H368" s="996" t="n"/>
      <c r="I368" s="996" t="n"/>
      <c r="J368" s="996" t="n"/>
      <c r="K368" s="25" t="n"/>
      <c r="L368" s="25" t="n"/>
    </row>
    <row r="369" ht="16.4" customHeight="1" s="828">
      <c r="A369" s="722" t="inlineStr">
        <is>
          <t>Jun-Aug 2021</t>
        </is>
      </c>
      <c r="B369" s="989" t="n">
        <v>100111</v>
      </c>
      <c r="C369" s="963" t="n">
        <v>3.578011865225482</v>
      </c>
      <c r="D369" s="989" t="n">
        <v>48270</v>
      </c>
      <c r="E369" s="963" t="n">
        <v>3.483829881357642</v>
      </c>
      <c r="F369" s="989" t="n">
        <v>51841</v>
      </c>
      <c r="G369" s="991" t="n">
        <v>3.670402623066207</v>
      </c>
      <c r="H369" s="996" t="n"/>
      <c r="I369" s="996" t="n"/>
      <c r="J369" s="996" t="n"/>
      <c r="K369" s="25" t="n"/>
      <c r="L369" s="25" t="n"/>
    </row>
    <row r="370" ht="16.4" customHeight="1" s="828">
      <c r="A370" s="722" t="inlineStr">
        <is>
          <t>Jul-Sep 2021</t>
        </is>
      </c>
      <c r="B370" s="989" t="n">
        <v>105518</v>
      </c>
      <c r="C370" s="963" t="n">
        <v>3.758575695220658</v>
      </c>
      <c r="D370" s="989" t="n">
        <v>47964</v>
      </c>
      <c r="E370" s="963" t="n">
        <v>3.460307434557671</v>
      </c>
      <c r="F370" s="989" t="n">
        <v>57554</v>
      </c>
      <c r="G370" s="991" t="n">
        <v>4.049466539702445</v>
      </c>
      <c r="H370" s="996" t="n"/>
      <c r="I370" s="996" t="n"/>
      <c r="J370" s="996" t="n"/>
      <c r="K370" s="25" t="n"/>
      <c r="L370" s="25" t="n"/>
    </row>
    <row r="371" ht="16.4" customHeight="1" s="828">
      <c r="A371" s="722" t="inlineStr">
        <is>
          <t>Aug-Oct 2021</t>
        </is>
      </c>
      <c r="B371" s="989" t="n">
        <v>98988</v>
      </c>
      <c r="C371" s="963" t="n">
        <v>3.52193531814906</v>
      </c>
      <c r="D371" s="989" t="n">
        <v>45537</v>
      </c>
      <c r="E371" s="963" t="n">
        <v>3.269718608394129</v>
      </c>
      <c r="F371" s="989" t="n">
        <v>53451</v>
      </c>
      <c r="G371" s="991" t="n">
        <v>3.769663028174176</v>
      </c>
      <c r="H371" s="116" t="n"/>
      <c r="I371" s="116" t="n"/>
      <c r="J371" s="116" t="n"/>
      <c r="K371" s="116" t="n"/>
      <c r="L371" s="18" t="n"/>
    </row>
    <row r="372" ht="16.4" customHeight="1" s="828">
      <c r="A372" s="722" t="inlineStr">
        <is>
          <t>Sep-Nov 2021</t>
        </is>
      </c>
      <c r="B372" s="989" t="n">
        <v>78825</v>
      </c>
      <c r="C372" s="963" t="n">
        <v>2.7931814656425</v>
      </c>
      <c r="D372" s="989" t="n">
        <v>41857</v>
      </c>
      <c r="E372" s="963" t="n">
        <v>2.992015260645151</v>
      </c>
      <c r="F372" s="989" t="n">
        <v>36968</v>
      </c>
      <c r="G372" s="991" t="n">
        <v>2.597720114248368</v>
      </c>
      <c r="H372" s="187" t="n"/>
      <c r="I372" s="187" t="n"/>
      <c r="J372" s="187" t="n"/>
      <c r="K372" s="187" t="n"/>
      <c r="L372" s="187" t="n"/>
      <c r="M372" s="187" t="n"/>
    </row>
    <row r="373" ht="16.4" customHeight="1" s="828">
      <c r="A373" s="722" t="inlineStr">
        <is>
          <t>Oct-Dec 2021</t>
        </is>
      </c>
      <c r="B373" s="989" t="n">
        <v>73364</v>
      </c>
      <c r="C373" s="963" t="n">
        <v>2.589210184271686</v>
      </c>
      <c r="D373" s="989" t="n">
        <v>44583</v>
      </c>
      <c r="E373" s="963" t="n">
        <v>3.169553601009981</v>
      </c>
      <c r="F373" s="989" t="n">
        <v>28781</v>
      </c>
      <c r="G373" s="991" t="n">
        <v>2.017101927668932</v>
      </c>
      <c r="H373" s="968" t="n"/>
      <c r="I373" s="968" t="n"/>
      <c r="J373" s="968" t="n"/>
    </row>
    <row r="374" ht="16.4" customHeight="1" s="828">
      <c r="A374" s="722" t="inlineStr">
        <is>
          <t>Nov-Jan 2022</t>
        </is>
      </c>
      <c r="B374" s="989" t="n">
        <v>67815</v>
      </c>
      <c r="C374" s="963" t="n">
        <v>2.396207733281241</v>
      </c>
      <c r="D374" s="989" t="n">
        <v>37633</v>
      </c>
      <c r="E374" s="963" t="n">
        <v>2.679677320040893</v>
      </c>
      <c r="F374" s="989" t="n">
        <v>30182</v>
      </c>
      <c r="G374" s="991" t="n">
        <v>2.116978295911412</v>
      </c>
      <c r="H374" s="968" t="n"/>
      <c r="I374" s="968" t="n"/>
      <c r="J374" s="968" t="n"/>
    </row>
    <row r="375" ht="16.4" customHeight="1" s="828">
      <c r="A375" s="722" t="inlineStr">
        <is>
          <t>Dec-Feb 2022</t>
        </is>
      </c>
      <c r="B375" s="989" t="n">
        <v>75878</v>
      </c>
      <c r="C375" s="963" t="n">
        <v>2.675456392729295</v>
      </c>
      <c r="D375" s="989" t="n">
        <v>45851</v>
      </c>
      <c r="E375" s="963" t="n">
        <v>3.262548778281845</v>
      </c>
      <c r="F375" s="989" t="n">
        <v>30027</v>
      </c>
      <c r="G375" s="991" t="n">
        <v>2.098758077331084</v>
      </c>
      <c r="H375" s="968" t="n"/>
      <c r="I375" s="968" t="n"/>
      <c r="J375" s="968" t="n"/>
    </row>
    <row r="376" ht="16.4" customHeight="1" s="828">
      <c r="A376" s="722" t="inlineStr">
        <is>
          <t>Jan-Mar 2022</t>
        </is>
      </c>
      <c r="B376" s="989" t="n">
        <v>70407</v>
      </c>
      <c r="C376" s="963" t="n">
        <v>2.476992483048411</v>
      </c>
      <c r="D376" s="989" t="n">
        <v>37522</v>
      </c>
      <c r="E376" s="963" t="n">
        <v>2.66535904989767</v>
      </c>
      <c r="F376" s="989" t="n">
        <v>32885</v>
      </c>
      <c r="G376" s="991" t="n">
        <v>2.292158871288413</v>
      </c>
      <c r="H376" s="968" t="n"/>
      <c r="I376" s="968" t="n"/>
      <c r="J376" s="968" t="n"/>
    </row>
    <row r="377" ht="16.4" customHeight="1" s="828">
      <c r="A377" s="722" t="inlineStr">
        <is>
          <t>Feb-Apr 2022</t>
        </is>
      </c>
      <c r="B377" s="989" t="n">
        <v>57810</v>
      </c>
      <c r="C377" s="963" t="n">
        <v>2.033001243196318</v>
      </c>
      <c r="D377" s="989" t="n">
        <v>31646</v>
      </c>
      <c r="E377" s="963" t="n">
        <v>2.248993889855111</v>
      </c>
      <c r="F377" s="997" t="n">
        <v>26164</v>
      </c>
      <c r="G377" s="998" t="n">
        <v>1.821420737534359</v>
      </c>
      <c r="H377" s="968" t="n"/>
      <c r="I377" s="968" t="n"/>
      <c r="J377" s="968" t="n"/>
    </row>
    <row r="378" ht="16.4" customHeight="1" s="828">
      <c r="A378" s="722" t="inlineStr">
        <is>
          <t>Mar-May 2022</t>
        </is>
      </c>
      <c r="B378" s="989" t="n">
        <v>51919</v>
      </c>
      <c r="C378" s="963" t="n">
        <v>1.82867710806383</v>
      </c>
      <c r="D378" s="989" t="n">
        <v>25168</v>
      </c>
      <c r="E378" s="963" t="n">
        <v>1.793252581014292</v>
      </c>
      <c r="F378" s="997" t="n">
        <v>26751</v>
      </c>
      <c r="G378" s="998" t="n">
        <v>1.863307370432802</v>
      </c>
      <c r="H378" s="968" t="n"/>
      <c r="I378" s="968" t="n"/>
      <c r="J378" s="968" t="n"/>
    </row>
    <row r="379" ht="16.4" customHeight="1" s="828">
      <c r="A379" s="722" t="inlineStr">
        <is>
          <t>Apr-Jun 2022</t>
        </is>
      </c>
      <c r="B379" s="989" t="n">
        <v>54558</v>
      </c>
      <c r="C379" s="963" t="n">
        <v>1.918912685765689</v>
      </c>
      <c r="D379" s="989" t="n">
        <v>30797</v>
      </c>
      <c r="E379" s="963" t="n">
        <v>2.186808067395904</v>
      </c>
      <c r="F379" s="989" t="n">
        <v>23761</v>
      </c>
      <c r="G379" s="991" t="n">
        <v>1.655975419112176</v>
      </c>
      <c r="H379" s="968" t="n"/>
      <c r="I379" s="968" t="n"/>
      <c r="J379" s="968" t="n"/>
    </row>
    <row r="380" ht="16.4" customHeight="1" s="828">
      <c r="A380" s="722" t="inlineStr">
        <is>
          <t>May-Jul 2022</t>
        </is>
      </c>
      <c r="B380" s="989" t="n">
        <v>64956</v>
      </c>
      <c r="C380" s="963" t="n">
        <v>2.276783808473503</v>
      </c>
      <c r="D380" s="989" t="n">
        <v>37908</v>
      </c>
      <c r="E380" s="963" t="n">
        <v>2.678042971141907</v>
      </c>
      <c r="F380" s="989" t="n">
        <v>27048</v>
      </c>
      <c r="G380" s="991" t="n">
        <v>1.881651661884978</v>
      </c>
      <c r="H380" s="968" t="n"/>
      <c r="I380" s="968" t="n"/>
      <c r="J380" s="968" t="n"/>
    </row>
    <row r="381" ht="16.4" customHeight="1" s="828">
      <c r="A381" s="722" t="inlineStr">
        <is>
          <t>Jun-Aug 2022</t>
        </is>
      </c>
      <c r="B381" s="989" t="n">
        <v>70283</v>
      </c>
      <c r="C381" s="963" t="n">
        <v>2.452071713123338</v>
      </c>
      <c r="D381" s="989" t="n">
        <v>44106</v>
      </c>
      <c r="E381" s="963" t="n">
        <v>3.103039422033739</v>
      </c>
      <c r="F381" s="989" t="n">
        <v>26177</v>
      </c>
      <c r="G381" s="991" t="n">
        <v>1.811695535817149</v>
      </c>
      <c r="H381" s="968" t="n"/>
      <c r="I381" s="968" t="n"/>
      <c r="J381" s="968" t="n"/>
    </row>
    <row r="382" ht="16.4" customHeight="1" s="828">
      <c r="A382" s="722" t="inlineStr">
        <is>
          <t>Jul-Sep 2022</t>
        </is>
      </c>
      <c r="B382" s="989" t="n">
        <v>77968</v>
      </c>
      <c r="C382" s="963" t="n">
        <v>2.725267874710024</v>
      </c>
      <c r="D382" s="989" t="n">
        <v>55257</v>
      </c>
      <c r="E382" s="963" t="n">
        <v>3.878876177666336</v>
      </c>
      <c r="F382" s="997" t="n">
        <v>22711</v>
      </c>
      <c r="G382" s="998" t="n">
        <v>1.58114112888757</v>
      </c>
      <c r="H382" s="968" t="n"/>
      <c r="I382" s="968" t="n"/>
      <c r="J382" s="968" t="n"/>
    </row>
    <row r="383" ht="16.4" customHeight="1" s="828">
      <c r="A383" s="722" t="inlineStr">
        <is>
          <t>Aug-Oct 2022</t>
        </is>
      </c>
      <c r="B383" s="989" t="n">
        <v>89679</v>
      </c>
      <c r="C383" s="963" t="n">
        <v>3.145817132921594</v>
      </c>
      <c r="D383" s="989" t="n">
        <v>63385</v>
      </c>
      <c r="E383" s="963" t="n">
        <v>4.459140801668075</v>
      </c>
      <c r="F383" s="989" t="n">
        <v>26294</v>
      </c>
      <c r="G383" s="991" t="n">
        <v>1.839673084512332</v>
      </c>
      <c r="H383" s="968" t="n"/>
      <c r="I383" s="968" t="n"/>
      <c r="J383" s="968" t="n"/>
    </row>
    <row r="384" ht="16.4" customHeight="1" s="828">
      <c r="A384" s="722" t="inlineStr">
        <is>
          <t>Sep-Nov 2022</t>
        </is>
      </c>
      <c r="B384" s="989" t="n">
        <v>96376</v>
      </c>
      <c r="C384" s="963" t="n">
        <v>3.378724510493378</v>
      </c>
      <c r="D384" s="989" t="n">
        <v>67539</v>
      </c>
      <c r="E384" s="963" t="n">
        <v>4.756239136892269</v>
      </c>
      <c r="F384" s="989" t="n">
        <v>28837</v>
      </c>
      <c r="G384" s="991" t="n">
        <v>2.013154086135836</v>
      </c>
      <c r="H384" s="968" t="n"/>
      <c r="I384" s="968" t="n"/>
      <c r="J384" s="968" t="n"/>
    </row>
    <row r="385" ht="16.4" customHeight="1" s="828">
      <c r="A385" s="722" t="inlineStr">
        <is>
          <t>Oct-Dec 2022</t>
        </is>
      </c>
      <c r="B385" s="989" t="n">
        <v>97275</v>
      </c>
      <c r="C385" s="963" t="n">
        <v>3.409322998035029</v>
      </c>
      <c r="D385" s="989" t="n">
        <v>64047</v>
      </c>
      <c r="E385" s="963" t="n">
        <v>4.506648863473051</v>
      </c>
      <c r="F385" s="989" t="n">
        <v>33228</v>
      </c>
      <c r="G385" s="991" t="n">
        <v>2.320328032467792</v>
      </c>
      <c r="H385" s="968" t="n"/>
      <c r="I385" s="968" t="n"/>
      <c r="J385" s="968" t="n"/>
    </row>
    <row r="386" ht="16.4" customHeight="1" s="828">
      <c r="A386" s="722" t="inlineStr">
        <is>
          <t>Nov-Jan 2023</t>
        </is>
      </c>
      <c r="B386" s="989" t="n">
        <v>91574</v>
      </c>
      <c r="C386" s="963" t="n">
        <v>3.196964873535703</v>
      </c>
      <c r="D386" s="989" t="n">
        <v>59153</v>
      </c>
      <c r="E386" s="963" t="n">
        <v>4.144885555101228</v>
      </c>
      <c r="F386" s="989" t="n">
        <v>32421</v>
      </c>
      <c r="G386" s="991" t="n">
        <v>2.255731636675783</v>
      </c>
      <c r="H386" s="968" t="n"/>
      <c r="I386" s="968" t="n"/>
      <c r="J386" s="968" t="n"/>
    </row>
    <row r="387" ht="16.4" customHeight="1" s="828">
      <c r="A387" s="722" t="inlineStr">
        <is>
          <t>Dec-Feb 2023</t>
        </is>
      </c>
      <c r="B387" s="989" t="n">
        <v>86233</v>
      </c>
      <c r="C387" s="963" t="n">
        <v>3.008610718741342</v>
      </c>
      <c r="D387" s="989" t="n">
        <v>58118</v>
      </c>
      <c r="E387" s="963" t="n">
        <v>4.063639105027347</v>
      </c>
      <c r="F387" s="997" t="n">
        <v>28115</v>
      </c>
      <c r="G387" s="998" t="n">
        <v>1.95785445082054</v>
      </c>
      <c r="H387" s="968" t="n"/>
      <c r="I387" s="968" t="n"/>
      <c r="J387" s="968" t="n"/>
    </row>
    <row r="388" ht="16.4" customHeight="1" s="828">
      <c r="A388" s="722" t="inlineStr">
        <is>
          <t>Jan-Mar 2023</t>
        </is>
      </c>
      <c r="B388" s="989" t="n">
        <v>79945</v>
      </c>
      <c r="C388" s="963" t="n">
        <v>2.787255575170733</v>
      </c>
      <c r="D388" s="989" t="n">
        <v>50082</v>
      </c>
      <c r="E388" s="963" t="n">
        <v>3.502893224876671</v>
      </c>
      <c r="F388" s="997" t="n">
        <v>29863</v>
      </c>
      <c r="G388" s="998" t="n">
        <v>2.075980267531556</v>
      </c>
      <c r="H388" s="968" t="n"/>
      <c r="I388" s="968" t="n"/>
      <c r="J388" s="968" t="n"/>
    </row>
    <row r="389" ht="16.4" customHeight="1" s="828">
      <c r="A389" s="722" t="inlineStr">
        <is>
          <t>Feb-Apr 2023</t>
        </is>
      </c>
      <c r="B389" s="989" t="n">
        <v>89847</v>
      </c>
      <c r="C389" s="963" t="n">
        <v>3.132593973452882</v>
      </c>
      <c r="D389" s="989" t="n">
        <v>61491</v>
      </c>
      <c r="E389" s="963" t="n">
        <v>4.292256260288843</v>
      </c>
      <c r="F389" s="997" t="n">
        <v>28356</v>
      </c>
      <c r="G389" s="998" t="n">
        <v>1.975296889106371</v>
      </c>
      <c r="H389" s="968" t="n"/>
      <c r="I389" s="968" t="n"/>
      <c r="J389" s="968" t="n"/>
    </row>
    <row r="390" ht="16.4" customHeight="1" s="828">
      <c r="A390" s="722" t="inlineStr">
        <is>
          <t>Mar-May 2023</t>
        </is>
      </c>
      <c r="B390" s="989" t="n">
        <v>97320</v>
      </c>
      <c r="C390" s="963" t="n">
        <v>3.3897511455171</v>
      </c>
      <c r="D390" s="989" t="n">
        <v>62546</v>
      </c>
      <c r="E390" s="963" t="n">
        <v>4.355536489650236</v>
      </c>
      <c r="F390" s="997" t="n">
        <v>34774</v>
      </c>
      <c r="G390" s="998" t="n">
        <v>2.423282306192339</v>
      </c>
      <c r="H390" s="968" t="n"/>
      <c r="I390" s="968" t="n"/>
      <c r="J390" s="968" t="n"/>
    </row>
    <row r="391" ht="16.4" customHeight="1" s="828">
      <c r="A391" s="722" t="inlineStr">
        <is>
          <t>Apr-Jun 2023</t>
        </is>
      </c>
      <c r="B391" s="989" t="n">
        <v>110167</v>
      </c>
      <c r="C391" s="963" t="n">
        <v>3.828776021774078</v>
      </c>
      <c r="D391" s="989" t="n">
        <v>68575</v>
      </c>
      <c r="E391" s="963" t="n">
        <v>4.76248258364992</v>
      </c>
      <c r="F391" s="989" t="n">
        <v>41592</v>
      </c>
      <c r="G391" s="991" t="n">
        <v>2.893472806298925</v>
      </c>
      <c r="H391" s="968" t="n"/>
      <c r="I391" s="968" t="n"/>
      <c r="J391" s="968" t="n"/>
    </row>
    <row r="392" ht="16.4" customHeight="1" s="828">
      <c r="A392" s="722" t="inlineStr">
        <is>
          <t>May-Jul 2023</t>
        </is>
      </c>
      <c r="B392" s="989" t="n">
        <v>105010</v>
      </c>
      <c r="C392" s="963" t="n">
        <v>3.639518463819609</v>
      </c>
      <c r="D392" s="989" t="n">
        <v>54855</v>
      </c>
      <c r="E392" s="963" t="n">
        <v>3.800848259907775</v>
      </c>
      <c r="F392" s="989" t="n">
        <v>50155</v>
      </c>
      <c r="G392" s="991" t="n">
        <v>3.478055633062158</v>
      </c>
      <c r="H392" s="968" t="n"/>
      <c r="I392" s="968" t="n"/>
      <c r="J392" s="968" t="n"/>
    </row>
    <row r="393" ht="16.4" customHeight="1" s="828">
      <c r="A393" s="722" t="inlineStr">
        <is>
          <t>Jun-Aug 2023</t>
        </is>
      </c>
      <c r="B393" s="989" t="n">
        <v>90604</v>
      </c>
      <c r="C393" s="963" t="n">
        <v>3.136634491665614</v>
      </c>
      <c r="D393" s="989" t="n">
        <v>45967</v>
      </c>
      <c r="E393" s="963" t="n">
        <v>3.185272216653286</v>
      </c>
      <c r="F393" s="997" t="n">
        <v>44637</v>
      </c>
      <c r="G393" s="998" t="n">
        <v>3.088075928057374</v>
      </c>
      <c r="H393" s="968" t="n"/>
      <c r="I393" s="968" t="n"/>
      <c r="J393" s="968" t="n"/>
    </row>
    <row r="394" ht="16.4" customHeight="1" s="828">
      <c r="A394" s="722" t="inlineStr">
        <is>
          <t>Jul-Sep 2023</t>
        </is>
      </c>
      <c r="B394" s="989" t="n">
        <v>74625</v>
      </c>
      <c r="C394" s="963" t="n">
        <v>2.587584912743008</v>
      </c>
      <c r="D394" s="997" t="n">
        <v>39959</v>
      </c>
      <c r="E394" s="967" t="n">
        <v>2.773162868307415</v>
      </c>
      <c r="F394" s="997" t="n">
        <v>34666</v>
      </c>
      <c r="G394" s="998" t="n">
        <v>2.402280562401841</v>
      </c>
      <c r="H394" s="968" t="n"/>
      <c r="I394" s="968" t="n"/>
      <c r="J394" s="968" t="n"/>
    </row>
    <row r="395" ht="16.4" customHeight="1" s="828">
      <c r="A395" s="722" t="inlineStr">
        <is>
          <t>Aug-Oct 2023</t>
        </is>
      </c>
      <c r="B395" s="989" t="n">
        <v>58645</v>
      </c>
      <c r="C395" s="963" t="n">
        <v>2.034046604459153</v>
      </c>
      <c r="D395" s="997" t="n">
        <v>39936</v>
      </c>
      <c r="E395" s="967" t="n">
        <v>2.779325871601706</v>
      </c>
      <c r="F395" s="997" t="n">
        <v>18709</v>
      </c>
      <c r="G395" s="998" t="n">
        <v>1.293600195835824</v>
      </c>
      <c r="H395" s="968" t="n"/>
      <c r="I395" s="968" t="n"/>
      <c r="J395" s="968" t="n"/>
    </row>
    <row r="396" ht="16.4" customHeight="1" s="828">
      <c r="A396" s="722" t="inlineStr">
        <is>
          <t>Sep-Nov 2023</t>
        </is>
      </c>
      <c r="B396" s="989" t="n">
        <v>90800</v>
      </c>
      <c r="C396" s="963" t="n">
        <v>3.156117681982324</v>
      </c>
      <c r="D396" s="989" t="n">
        <v>54931</v>
      </c>
      <c r="E396" s="963" t="n">
        <v>3.849309127348485</v>
      </c>
      <c r="F396" s="997" t="n">
        <v>35869</v>
      </c>
      <c r="G396" s="998" t="n">
        <v>2.473865756161749</v>
      </c>
      <c r="H396" s="968" t="n"/>
      <c r="I396" s="968" t="n"/>
      <c r="J396" s="968" t="n"/>
    </row>
    <row r="397" ht="16.4" customHeight="1" s="828">
      <c r="A397" s="722" t="inlineStr">
        <is>
          <t>Oct-Dec 2023</t>
        </is>
      </c>
      <c r="B397" s="989" t="n">
        <v>113710</v>
      </c>
      <c r="C397" s="963" t="n">
        <v>3.942493499277615</v>
      </c>
      <c r="D397" s="989" t="n">
        <v>72910</v>
      </c>
      <c r="E397" s="963" t="n">
        <v>5.09532672637923</v>
      </c>
      <c r="F397" s="989" t="n">
        <v>40800</v>
      </c>
      <c r="G397" s="991" t="n">
        <v>2.80741108841568</v>
      </c>
      <c r="H397" s="968" t="n"/>
      <c r="I397" s="968" t="n"/>
      <c r="J397" s="968" t="n"/>
    </row>
    <row r="398" ht="16.4" customHeight="1" s="828">
      <c r="A398" s="722" t="inlineStr">
        <is>
          <t>Nov-Jan 2024</t>
        </is>
      </c>
      <c r="B398" s="989" t="n">
        <v>132783</v>
      </c>
      <c r="C398" s="963" t="n">
        <v>4.596126011029486</v>
      </c>
      <c r="D398" s="989" t="n">
        <v>81922</v>
      </c>
      <c r="E398" s="963" t="n">
        <v>5.73092805281741</v>
      </c>
      <c r="F398" s="989" t="n">
        <v>50861</v>
      </c>
      <c r="G398" s="991" t="n">
        <v>3.484708454379231</v>
      </c>
      <c r="H398" s="968" t="n"/>
      <c r="I398" s="968" t="n"/>
      <c r="J398" s="968" t="n"/>
    </row>
    <row r="399" ht="16.4" customHeight="1" s="828">
      <c r="A399" s="722" t="inlineStr">
        <is>
          <t>Dec-Feb 2024</t>
        </is>
      </c>
      <c r="B399" s="989" t="n">
        <v>110506</v>
      </c>
      <c r="C399" s="963" t="n">
        <v>3.82950018589272</v>
      </c>
      <c r="D399" s="989" t="n">
        <v>65931</v>
      </c>
      <c r="E399" s="963" t="n">
        <v>4.614000371089261</v>
      </c>
      <c r="F399" s="989" t="n">
        <v>44575</v>
      </c>
      <c r="G399" s="991" t="n">
        <v>3.05996257420894</v>
      </c>
      <c r="H399" s="968" t="n"/>
      <c r="I399" s="968" t="n"/>
      <c r="J399" s="968" t="n"/>
    </row>
    <row r="400" ht="16.4" customHeight="1" s="828">
      <c r="A400" s="722" t="inlineStr">
        <is>
          <t>Jan-Mar 2024</t>
        </is>
      </c>
      <c r="B400" s="989" t="n">
        <v>89385</v>
      </c>
      <c r="C400" s="963" t="n">
        <v>3.100687212006801</v>
      </c>
      <c r="D400" s="989" t="n">
        <v>54012</v>
      </c>
      <c r="E400" s="963" t="n">
        <v>3.772786491655164</v>
      </c>
      <c r="F400" s="997" t="n">
        <v>35373</v>
      </c>
      <c r="G400" s="998" t="n">
        <v>2.437622379117823</v>
      </c>
      <c r="H400" s="968" t="n"/>
      <c r="I400" s="968" t="n"/>
      <c r="J400" s="968" t="n"/>
    </row>
    <row r="401" ht="16.4" customHeight="1" s="828">
      <c r="A401" s="722" t="inlineStr">
        <is>
          <t>Feb-Apr 2024</t>
        </is>
      </c>
      <c r="B401" s="989" t="n">
        <v>98496</v>
      </c>
      <c r="C401" s="963" t="n">
        <v>3.413217121128081</v>
      </c>
      <c r="D401" s="989" t="n">
        <v>64451</v>
      </c>
      <c r="E401" s="963" t="n">
        <v>4.501150962149776</v>
      </c>
      <c r="F401" s="997" t="n">
        <v>34045</v>
      </c>
      <c r="G401" s="998" t="n">
        <v>2.341721378782289</v>
      </c>
      <c r="H401" s="968" t="n"/>
      <c r="I401" s="968" t="n"/>
      <c r="J401" s="968" t="n"/>
    </row>
    <row r="402" ht="16.4" customHeight="1" s="828">
      <c r="A402" s="722" t="inlineStr">
        <is>
          <t>Mar-May 2024</t>
        </is>
      </c>
      <c r="B402" s="989" t="n">
        <v>98554</v>
      </c>
      <c r="C402" s="963" t="n">
        <v>3.41310920667264</v>
      </c>
      <c r="D402" s="989" t="n">
        <v>67195</v>
      </c>
      <c r="E402" s="963" t="n">
        <v>4.69163448547175</v>
      </c>
      <c r="F402" s="997" t="n">
        <v>31359</v>
      </c>
      <c r="G402" s="998" t="n">
        <v>2.154837507044004</v>
      </c>
      <c r="H402" s="968" t="n"/>
      <c r="I402" s="968" t="n"/>
      <c r="J402" s="968" t="n"/>
    </row>
    <row r="403" ht="16.4" customHeight="1" s="828">
      <c r="A403" s="722" t="inlineStr">
        <is>
          <t>Apr-Jun 2024</t>
        </is>
      </c>
      <c r="B403" s="989" t="n">
        <v>110696</v>
      </c>
      <c r="C403" s="963" t="n">
        <v>3.825694142565965</v>
      </c>
      <c r="D403" s="989" t="n">
        <v>66844</v>
      </c>
      <c r="E403" s="963" t="n">
        <v>4.646789012469741</v>
      </c>
      <c r="F403" s="989" t="n">
        <v>43852</v>
      </c>
      <c r="G403" s="991" t="n">
        <v>3.013905396760566</v>
      </c>
      <c r="H403" s="968" t="n"/>
      <c r="I403" s="968" t="n"/>
      <c r="J403" s="968" t="n"/>
    </row>
    <row r="404" ht="16.4" customHeight="1" s="828">
      <c r="A404" s="722" t="inlineStr">
        <is>
          <t>May-Jul 2024</t>
        </is>
      </c>
      <c r="B404" s="989" t="n">
        <v>85930</v>
      </c>
      <c r="C404" s="963" t="n">
        <v>2.976373753939858</v>
      </c>
      <c r="D404" s="989" t="n">
        <v>48412</v>
      </c>
      <c r="E404" s="963" t="n">
        <v>3.38717943933588</v>
      </c>
      <c r="F404" s="989" t="n">
        <v>37518</v>
      </c>
      <c r="G404" s="991" t="n">
        <v>2.573606838970401</v>
      </c>
      <c r="H404" s="968" t="n"/>
      <c r="I404" s="968" t="n"/>
      <c r="J404" s="968" t="n"/>
    </row>
    <row r="405" ht="16.4" customHeight="1" s="828">
      <c r="A405" s="722" t="inlineStr">
        <is>
          <t>Jun-Aug 2024</t>
        </is>
      </c>
      <c r="B405" s="989" t="n">
        <v>82562</v>
      </c>
      <c r="C405" s="963" t="n">
        <v>2.855539611007466</v>
      </c>
      <c r="D405" s="989" t="n">
        <v>48335</v>
      </c>
      <c r="E405" s="963" t="n">
        <v>3.387948370532069</v>
      </c>
      <c r="F405" s="989" t="n">
        <v>34227</v>
      </c>
      <c r="G405" s="991" t="n">
        <v>2.33692370671817</v>
      </c>
      <c r="H405" s="968" t="n"/>
      <c r="I405" s="968" t="n"/>
      <c r="J405" s="968" t="n"/>
    </row>
    <row r="406" ht="16.4" customHeight="1" s="828">
      <c r="A406" s="722" t="inlineStr">
        <is>
          <t>Jul-Sep 2024</t>
        </is>
      </c>
      <c r="B406" s="989" t="n">
        <v>92035</v>
      </c>
      <c r="C406" s="963" t="n">
        <v>3.172600609110107</v>
      </c>
      <c r="D406" s="989" t="n">
        <v>57650</v>
      </c>
      <c r="E406" s="963" t="n">
        <v>4.026247899899991</v>
      </c>
      <c r="F406" s="989" t="n">
        <v>34385</v>
      </c>
      <c r="G406" s="991" t="n">
        <v>2.340583330136612</v>
      </c>
      <c r="H406" s="968" t="n"/>
      <c r="I406" s="968" t="n"/>
      <c r="J406" s="968" t="n"/>
    </row>
    <row r="407" ht="16" customHeight="1" s="828">
      <c r="A407" s="722" t="inlineStr">
        <is>
          <t>Aug-Oct 2024</t>
        </is>
      </c>
      <c r="B407" s="989" t="n">
        <v>98754</v>
      </c>
      <c r="C407" s="963" t="n">
        <v>3.390437189210889</v>
      </c>
      <c r="D407" s="989" t="n">
        <v>60452</v>
      </c>
      <c r="E407" s="963" t="n">
        <v>4.197096698860284</v>
      </c>
      <c r="F407" s="989" t="n">
        <v>38302</v>
      </c>
      <c r="G407" s="991" t="n">
        <v>2.601344005006496</v>
      </c>
      <c r="H407" s="968" t="n"/>
      <c r="I407" s="968" t="n"/>
      <c r="J407" s="968" t="n"/>
    </row>
    <row r="408" ht="12.5" customHeight="1" s="828">
      <c r="A408" s="722" t="inlineStr">
        <is>
          <t>Sep-Nov 2024</t>
        </is>
      </c>
      <c r="B408" s="989" t="n">
        <v>111553</v>
      </c>
      <c r="C408" s="963" t="n">
        <v>3.806128210976345</v>
      </c>
      <c r="D408" s="989" t="n">
        <v>69339</v>
      </c>
      <c r="E408" s="963" t="n">
        <v>4.776471949575915</v>
      </c>
      <c r="F408" s="989" t="n">
        <v>42214</v>
      </c>
      <c r="G408" s="991" t="n">
        <v>2.853838919394218</v>
      </c>
      <c r="L408" s="978">
        <f>AVERAGE(C340:C350)</f>
        <v/>
      </c>
    </row>
    <row r="409" ht="12.5" customHeight="1" s="828">
      <c r="A409" s="722" t="inlineStr">
        <is>
          <t>Oct-Dec 2024</t>
        </is>
      </c>
      <c r="B409" s="989" t="n">
        <v>113784</v>
      </c>
      <c r="C409" s="963" t="n">
        <v>3.889700776635967</v>
      </c>
      <c r="D409" s="989" t="n">
        <v>69852</v>
      </c>
      <c r="E409" s="963" t="n">
        <v>4.826235953249963</v>
      </c>
      <c r="F409" s="989" t="n">
        <v>43932</v>
      </c>
      <c r="G409" s="991" t="n">
        <v>2.972547023457534</v>
      </c>
      <c r="L409" s="978">
        <f>C419-L408</f>
        <v/>
      </c>
    </row>
    <row r="410" ht="12.5" customHeight="1" s="828">
      <c r="A410" s="722" t="inlineStr">
        <is>
          <t>Nov-Jan 2025</t>
        </is>
      </c>
      <c r="B410" s="989" t="n">
        <v>123983</v>
      </c>
      <c r="C410" s="963" t="n">
        <v>4.24506576463842</v>
      </c>
      <c r="D410" s="989" t="n">
        <v>78222</v>
      </c>
      <c r="E410" s="963" t="n">
        <v>5.398659639039079</v>
      </c>
      <c r="F410" s="989" t="n">
        <v>45761</v>
      </c>
      <c r="G410" s="991" t="n">
        <v>3.109349312015242</v>
      </c>
    </row>
    <row r="411" ht="12.5" customHeight="1" s="828">
      <c r="A411" s="722" t="inlineStr">
        <is>
          <t>Dec-Feb 2025</t>
        </is>
      </c>
      <c r="B411" s="989" t="n">
        <v>117208</v>
      </c>
      <c r="C411" s="963" t="n">
        <v>4.013215580414703</v>
      </c>
      <c r="D411" s="989" t="n">
        <v>73992</v>
      </c>
      <c r="E411" s="963" t="n">
        <v>5.095815056003627</v>
      </c>
      <c r="F411" s="989" t="n">
        <v>43216</v>
      </c>
      <c r="G411" s="991" t="n">
        <v>2.942795156570701</v>
      </c>
    </row>
    <row r="412" ht="12.5" customHeight="1" s="828">
      <c r="A412" s="722" t="inlineStr">
        <is>
          <t>Jan-Mar 2025</t>
        </is>
      </c>
      <c r="B412" s="989" t="n">
        <v>110084</v>
      </c>
      <c r="C412" s="963" t="n">
        <v>3.756666019990568</v>
      </c>
      <c r="D412" s="989" t="n">
        <v>75913</v>
      </c>
      <c r="E412" s="963" t="n">
        <v>5.217540255246022</v>
      </c>
      <c r="F412" s="989" t="n">
        <v>34171</v>
      </c>
      <c r="G412" s="991" t="n">
        <v>2.316039409801915</v>
      </c>
    </row>
    <row r="413" ht="12.5" customHeight="1" s="828">
      <c r="A413" s="722" t="inlineStr">
        <is>
          <t>Feb-Apr 2025</t>
        </is>
      </c>
      <c r="B413" s="989" t="n">
        <v>101937</v>
      </c>
      <c r="C413" s="963" t="n">
        <v>3.471821988501929</v>
      </c>
      <c r="D413" s="989" t="n">
        <v>71849</v>
      </c>
      <c r="E413" s="963" t="n">
        <v>4.932678812837359</v>
      </c>
      <c r="F413" s="989" t="n">
        <v>30088</v>
      </c>
      <c r="G413" s="991" t="n">
        <v>2.03361584297793</v>
      </c>
    </row>
    <row r="414" ht="12.5" customHeight="1" s="828">
      <c r="A414" s="722" t="inlineStr">
        <is>
          <t>Mar-May 2025</t>
        </is>
      </c>
      <c r="B414" s="989" t="n">
        <v>114155</v>
      </c>
      <c r="C414" s="963" t="n">
        <v>3.885325503791022</v>
      </c>
      <c r="D414" s="989" t="n">
        <v>72474</v>
      </c>
      <c r="E414" s="963" t="n">
        <v>4.981835383006371</v>
      </c>
      <c r="F414" s="989" t="n">
        <v>41681</v>
      </c>
      <c r="G414" s="991" t="n">
        <v>2.809939737615894</v>
      </c>
      <c r="H414" s="999" t="n"/>
    </row>
    <row r="415" ht="16" customHeight="1" s="828">
      <c r="A415" s="722" t="inlineStr">
        <is>
          <t>Apr-Jun 2025</t>
        </is>
      </c>
      <c r="B415" s="989" t="n">
        <v>106640</v>
      </c>
      <c r="C415" s="963" t="n">
        <v>3.629501880688337</v>
      </c>
      <c r="D415" s="989" t="n">
        <v>61830</v>
      </c>
      <c r="E415" s="963" t="n">
        <v>4.250868011630357</v>
      </c>
      <c r="F415" s="989" t="n">
        <v>44810</v>
      </c>
      <c r="G415" s="991" t="n">
        <v>3.020319719182625</v>
      </c>
      <c r="H415" s="968" t="n"/>
      <c r="I415" s="968" t="n"/>
      <c r="J415" s="968" t="n"/>
    </row>
    <row r="416" ht="16" customHeight="1" s="828">
      <c r="A416" s="722" t="inlineStr">
        <is>
          <t>May-Jul 2025</t>
        </is>
      </c>
      <c r="B416" s="989" t="n">
        <v>104296</v>
      </c>
      <c r="C416" s="963" t="n">
        <v>3.543599116398921</v>
      </c>
      <c r="D416" s="989" t="n">
        <v>56030</v>
      </c>
      <c r="E416" s="963" t="n">
        <v>3.838709414526098</v>
      </c>
      <c r="F416" s="989" t="n">
        <v>48266</v>
      </c>
      <c r="G416" s="991" t="n">
        <v>3.253265116494237</v>
      </c>
      <c r="H416" s="968" t="n"/>
      <c r="I416" s="968" t="n"/>
      <c r="J416" s="968" t="n"/>
    </row>
    <row r="417" ht="16.4" customFormat="1" customHeight="1" s="978">
      <c r="A417" s="722" t="inlineStr">
        <is>
          <t>Jun-Aug 2025</t>
        </is>
      </c>
      <c r="B417" s="989" t="n">
        <v>113041</v>
      </c>
      <c r="C417" s="963" t="n">
        <v>3.828664381156375</v>
      </c>
      <c r="D417" s="989" t="n">
        <v>66714</v>
      </c>
      <c r="E417" s="963" t="n">
        <v>4.549803540806641</v>
      </c>
      <c r="F417" s="989" t="n">
        <v>46327</v>
      </c>
      <c r="G417" s="991" t="n">
        <v>3.117172332286961</v>
      </c>
      <c r="H417" s="968" t="n"/>
      <c r="I417" s="968" t="n"/>
      <c r="J417" s="968" t="n"/>
      <c r="N417" s="20" t="n"/>
      <c r="O417" s="20" t="n"/>
      <c r="P417" s="20" t="n"/>
      <c r="Q417" s="20" t="n"/>
      <c r="R417" s="20" t="n"/>
    </row>
    <row r="418" ht="16.4" customFormat="1" customHeight="1" s="978">
      <c r="A418" s="722" t="inlineStr">
        <is>
          <t>Jul-Sep 2025</t>
        </is>
      </c>
      <c r="B418" s="989" t="n">
        <v>133786</v>
      </c>
      <c r="C418" s="963" t="n">
        <v>4.513332066904685</v>
      </c>
      <c r="D418" s="989" t="n">
        <v>77994</v>
      </c>
      <c r="E418" s="963" t="n">
        <v>5.301619839544322</v>
      </c>
      <c r="F418" s="989" t="n">
        <v>55792</v>
      </c>
      <c r="G418" s="991" t="n">
        <v>3.736643167552779</v>
      </c>
      <c r="H418" s="1000" t="n"/>
      <c r="I418" s="968" t="n"/>
      <c r="J418" s="968" t="n"/>
      <c r="N418" s="20" t="n"/>
      <c r="O418" s="20" t="n"/>
      <c r="P418" s="20" t="n"/>
      <c r="Q418" s="20" t="n"/>
      <c r="R418" s="20" t="n"/>
    </row>
    <row r="419" ht="16.4" customFormat="1" customHeight="1" s="978">
      <c r="A419" s="714" t="inlineStr">
        <is>
          <t>Aug-Oct 2025</t>
        </is>
      </c>
      <c r="B419" s="993" t="n">
        <v>156239</v>
      </c>
      <c r="C419" s="966" t="n">
        <v>5.270093471804759</v>
      </c>
      <c r="D419" s="993" t="n">
        <v>89850</v>
      </c>
      <c r="E419" s="966" t="n">
        <v>6.097063341590584</v>
      </c>
      <c r="F419" s="993" t="n">
        <v>66389</v>
      </c>
      <c r="G419" s="994" t="n">
        <v>4.452726707344599</v>
      </c>
      <c r="H419" s="968" t="n"/>
      <c r="I419" s="968" t="n"/>
      <c r="J419" s="968" t="n"/>
      <c r="N419" s="20" t="n"/>
      <c r="O419" s="20" t="n"/>
      <c r="P419" s="20" t="n"/>
      <c r="Q419" s="20" t="n"/>
      <c r="R419" s="20" t="n"/>
    </row>
    <row r="420" ht="16.4" customFormat="1" customHeight="1" s="978">
      <c r="A420" s="1001" t="inlineStr">
        <is>
          <t xml:space="preserve">2. The redundancy rate is the ratio of the redundancy level for the given quarter to the seasonally adjusted number of employees in the previous quarter, multiplied by 1,000. </t>
        </is>
      </c>
      <c r="B420" s="996" t="n"/>
      <c r="C420" s="25" t="n"/>
      <c r="D420" s="25" t="n"/>
      <c r="E420" s="25" t="n"/>
      <c r="F420" s="25" t="n"/>
      <c r="G420" s="25" t="n"/>
      <c r="H420" s="968" t="n"/>
      <c r="I420" s="968" t="n"/>
      <c r="J420" s="968" t="n"/>
      <c r="N420" s="20" t="n"/>
      <c r="O420" s="20" t="n"/>
      <c r="P420" s="20" t="n"/>
      <c r="Q420" s="20" t="n"/>
      <c r="R420" s="20" t="n"/>
    </row>
    <row r="421" ht="16.4" customFormat="1" customHeight="1" s="978">
      <c r="A421" s="157" t="inlineStr">
        <is>
          <t>3. Data from July to September 2022 onward has been reweighted, causing a step change discontinuity.</t>
        </is>
      </c>
      <c r="B421" s="968" t="n"/>
      <c r="C421" s="18" t="n"/>
      <c r="D421" s="18" t="n"/>
      <c r="E421" s="18" t="n"/>
      <c r="F421" s="18" t="n"/>
      <c r="G421" s="18" t="n"/>
      <c r="H421" s="968" t="n"/>
      <c r="I421" s="968" t="n"/>
      <c r="J421" s="968" t="n"/>
      <c r="N421" s="20" t="n"/>
      <c r="O421" s="20" t="n"/>
      <c r="P421" s="20" t="n"/>
      <c r="Q421" s="20" t="n"/>
      <c r="R421" s="20" t="n"/>
    </row>
    <row r="422" ht="16.4" customFormat="1" customHeight="1" s="978">
      <c r="A422" s="18" t="n"/>
      <c r="B422" s="18" t="n"/>
      <c r="C422" s="18" t="n"/>
      <c r="D422" s="18" t="n"/>
      <c r="E422" s="1002" t="n"/>
      <c r="F422" s="18" t="n"/>
      <c r="G422" s="1002" t="n"/>
      <c r="H422" s="968" t="n"/>
      <c r="I422" s="968" t="n"/>
      <c r="J422" s="968" t="n"/>
      <c r="N422" s="20" t="n"/>
      <c r="O422" s="20" t="n"/>
      <c r="P422" s="20" t="n"/>
      <c r="Q422" s="20" t="n"/>
      <c r="R422" s="20" t="n"/>
    </row>
    <row r="423" ht="16.4" customFormat="1" customHeight="1" s="978">
      <c r="A423" s="141" t="inlineStr">
        <is>
          <t>Quality indicator</t>
        </is>
      </c>
      <c r="B423" s="18" t="n"/>
      <c r="C423" s="18" t="n"/>
      <c r="D423" s="18" t="n"/>
      <c r="E423" s="1002" t="n"/>
      <c r="F423" s="18" t="n"/>
      <c r="G423" s="1002" t="n"/>
      <c r="H423" s="968" t="n"/>
      <c r="I423" s="968" t="n"/>
      <c r="J423" s="968" t="n"/>
      <c r="N423" s="20" t="n"/>
      <c r="O423" s="20" t="n"/>
      <c r="P423" s="20" t="n"/>
      <c r="Q423" s="20" t="n"/>
      <c r="R423" s="20" t="n"/>
    </row>
    <row r="424" ht="16.4" customFormat="1" customHeight="1" s="978">
      <c r="A424" s="142" t="inlineStr">
        <is>
          <t>Shaded estimates are based on a small sample size. This may result in less precise estimates, which should be used with caution.</t>
        </is>
      </c>
      <c r="B424" s="18" t="n"/>
      <c r="C424" s="18" t="n"/>
      <c r="D424" s="18" t="n"/>
      <c r="E424" s="1002" t="n"/>
      <c r="F424" s="18" t="n"/>
      <c r="G424" s="1002" t="n"/>
      <c r="H424" s="968" t="n"/>
      <c r="I424" s="968" t="n"/>
      <c r="J424" s="968" t="n"/>
      <c r="N424" s="20" t="n"/>
      <c r="O424" s="20" t="n"/>
      <c r="P424" s="20" t="n"/>
      <c r="Q424" s="20" t="n"/>
      <c r="R424" s="20" t="n"/>
    </row>
    <row r="425" ht="16.4" customFormat="1" customHeight="1" s="978">
      <c r="A425" s="143" t="inlineStr">
        <is>
          <t>Unshaded estimates are based on a larger sample size. This is likely to result in estimates of higher precision, although they will still be subject to some sampling variability.</t>
        </is>
      </c>
      <c r="B425" s="18" t="n"/>
      <c r="C425" s="18" t="n"/>
      <c r="D425" s="18" t="n"/>
      <c r="E425" s="1002" t="n"/>
      <c r="F425" s="18" t="n"/>
      <c r="G425" s="1002" t="n"/>
      <c r="H425" s="968" t="n"/>
      <c r="I425" s="968" t="n"/>
      <c r="J425" s="968" t="n"/>
      <c r="N425" s="20" t="n"/>
      <c r="O425" s="20" t="n"/>
      <c r="P425" s="20" t="n"/>
      <c r="Q425" s="20" t="n"/>
      <c r="R425" s="20" t="n"/>
    </row>
    <row r="426" ht="16.4" customFormat="1" customHeight="1" s="978">
      <c r="A426" s="144" t="inlineStr">
        <is>
          <t>* Estimate has been suppressed on disclosure grounds.</t>
        </is>
      </c>
      <c r="B426" s="18" t="n"/>
      <c r="C426" s="18" t="n"/>
      <c r="D426" s="18" t="n"/>
      <c r="E426" s="1002" t="n"/>
      <c r="F426" s="18" t="n"/>
      <c r="G426" s="1002" t="n"/>
      <c r="H426" s="968" t="n"/>
      <c r="I426" s="968" t="n"/>
      <c r="J426" s="968" t="n"/>
      <c r="N426" s="20" t="n"/>
      <c r="O426" s="20" t="n"/>
      <c r="P426" s="20" t="n"/>
      <c r="Q426" s="20" t="n"/>
      <c r="R426" s="20" t="n"/>
    </row>
    <row r="427" ht="16.4" customFormat="1" customHeight="1" s="978">
      <c r="A427" s="18" t="n"/>
      <c r="B427" s="18" t="n"/>
      <c r="C427" s="18" t="n"/>
      <c r="D427" s="18" t="n"/>
      <c r="E427" s="1002" t="n"/>
      <c r="F427" s="18" t="n"/>
      <c r="G427" s="1002" t="n"/>
      <c r="H427" s="968" t="n"/>
      <c r="I427" s="968" t="n"/>
      <c r="J427" s="968" t="n"/>
      <c r="N427" s="20" t="n"/>
      <c r="O427" s="20" t="n"/>
      <c r="P427" s="20" t="n"/>
      <c r="Q427" s="20" t="n"/>
      <c r="R427" s="20" t="n"/>
    </row>
    <row r="428" ht="16.4" customFormat="1" customHeight="1" s="978">
      <c r="A428" s="18" t="n"/>
      <c r="B428" s="18" t="n"/>
      <c r="C428" s="18" t="n"/>
      <c r="D428" s="18" t="n"/>
      <c r="E428" s="1002" t="n"/>
      <c r="F428" s="18" t="n"/>
      <c r="G428" s="1002" t="n"/>
      <c r="H428" s="968" t="n"/>
      <c r="I428" s="968" t="n"/>
      <c r="J428" s="968" t="n"/>
      <c r="N428" s="20" t="n"/>
      <c r="O428" s="20" t="n"/>
      <c r="P428" s="20" t="n"/>
      <c r="Q428" s="20" t="n"/>
      <c r="R428" s="20" t="n"/>
    </row>
    <row r="429" ht="16.4" customFormat="1" customHeight="1" s="978">
      <c r="A429" s="18" t="n"/>
      <c r="B429" s="18" t="n"/>
      <c r="C429" s="18" t="n"/>
      <c r="D429" s="18" t="n"/>
      <c r="E429" s="1002" t="n"/>
      <c r="F429" s="18" t="n"/>
      <c r="G429" s="1002" t="n"/>
      <c r="H429" s="968" t="n"/>
      <c r="I429" s="968" t="n"/>
      <c r="J429" s="968" t="n"/>
      <c r="N429" s="20" t="n"/>
      <c r="O429" s="20" t="n"/>
      <c r="P429" s="20" t="n"/>
      <c r="Q429" s="20" t="n"/>
      <c r="R429" s="20" t="n"/>
    </row>
    <row r="430" ht="16.4" customFormat="1" customHeight="1" s="978">
      <c r="A430" s="18" t="n"/>
      <c r="B430" s="18" t="n"/>
      <c r="C430" s="18" t="n"/>
      <c r="D430" s="18" t="n"/>
      <c r="E430" s="1002" t="n"/>
      <c r="F430" s="18" t="n"/>
      <c r="G430" s="1002" t="n"/>
      <c r="H430" s="968" t="n"/>
      <c r="I430" s="968" t="n"/>
      <c r="J430" s="968" t="n"/>
      <c r="N430" s="20" t="n"/>
      <c r="O430" s="20" t="n"/>
      <c r="P430" s="20" t="n"/>
      <c r="Q430" s="20" t="n"/>
      <c r="R430" s="20" t="n"/>
    </row>
    <row r="431" ht="16.4" customFormat="1" customHeight="1" s="978">
      <c r="A431" s="18" t="n"/>
      <c r="B431" s="18" t="n"/>
      <c r="C431" s="18" t="n"/>
      <c r="D431" s="18" t="n"/>
      <c r="E431" s="1002" t="n"/>
      <c r="F431" s="18" t="n"/>
      <c r="G431" s="1002" t="n"/>
      <c r="H431" s="968" t="n"/>
      <c r="I431" s="968" t="n"/>
      <c r="J431" s="968" t="n"/>
      <c r="N431" s="20" t="n"/>
      <c r="O431" s="20" t="n"/>
      <c r="P431" s="20" t="n"/>
      <c r="Q431" s="20" t="n"/>
      <c r="R431" s="20" t="n"/>
    </row>
    <row r="432" ht="16.4" customFormat="1" customHeight="1" s="978">
      <c r="A432" s="18" t="n"/>
      <c r="B432" s="18" t="n"/>
      <c r="C432" s="18" t="n"/>
      <c r="D432" s="18" t="n"/>
      <c r="E432" s="1002" t="n"/>
      <c r="F432" s="18" t="n"/>
      <c r="G432" s="1002" t="n"/>
      <c r="H432" s="968" t="n"/>
      <c r="I432" s="968" t="n"/>
      <c r="J432" s="968" t="n"/>
      <c r="N432" s="20" t="n"/>
      <c r="O432" s="20" t="n"/>
      <c r="P432" s="20" t="n"/>
      <c r="Q432" s="20" t="n"/>
      <c r="R432" s="20" t="n"/>
    </row>
    <row r="433" ht="16.4" customFormat="1" customHeight="1" s="978">
      <c r="A433" s="18" t="n"/>
      <c r="B433" s="18" t="n"/>
      <c r="C433" s="18" t="n"/>
      <c r="D433" s="18" t="n"/>
      <c r="E433" s="1002" t="n"/>
      <c r="F433" s="18" t="n"/>
      <c r="G433" s="1002" t="n"/>
      <c r="H433" s="968" t="n"/>
      <c r="I433" s="968" t="n"/>
      <c r="J433" s="968" t="n"/>
      <c r="N433" s="20" t="n"/>
      <c r="O433" s="20" t="n"/>
      <c r="P433" s="20" t="n"/>
      <c r="Q433" s="20" t="n"/>
      <c r="R433" s="20" t="n"/>
    </row>
    <row r="434" ht="16.4" customFormat="1" customHeight="1" s="978">
      <c r="A434" s="18" t="n"/>
      <c r="B434" s="18" t="n"/>
      <c r="C434" s="18" t="n"/>
      <c r="D434" s="18" t="n"/>
      <c r="E434" s="1002" t="n"/>
      <c r="F434" s="18" t="n"/>
      <c r="G434" s="1002" t="n"/>
      <c r="H434" s="968" t="n"/>
      <c r="I434" s="968" t="n"/>
      <c r="J434" s="968" t="n"/>
      <c r="N434" s="20" t="n"/>
      <c r="O434" s="20" t="n"/>
      <c r="P434" s="20" t="n"/>
      <c r="Q434" s="20" t="n"/>
      <c r="R434" s="20" t="n"/>
    </row>
    <row r="435" ht="16.4" customFormat="1" customHeight="1" s="978">
      <c r="A435" s="18" t="n"/>
      <c r="B435" s="18" t="n"/>
      <c r="C435" s="18" t="n"/>
      <c r="D435" s="18" t="n"/>
      <c r="E435" s="1002" t="n"/>
      <c r="F435" s="18" t="n"/>
      <c r="G435" s="1002" t="n"/>
      <c r="H435" s="968" t="n"/>
      <c r="I435" s="968" t="n"/>
      <c r="J435" s="968" t="n"/>
      <c r="N435" s="20" t="n"/>
      <c r="O435" s="20" t="n"/>
      <c r="P435" s="20" t="n"/>
      <c r="Q435" s="20" t="n"/>
      <c r="R435" s="20" t="n"/>
    </row>
    <row r="436" ht="16.4" customFormat="1" customHeight="1" s="978">
      <c r="A436" s="18" t="n"/>
      <c r="B436" s="18" t="n"/>
      <c r="C436" s="18" t="n"/>
      <c r="D436" s="18" t="n"/>
      <c r="E436" s="1002" t="n"/>
      <c r="F436" s="18" t="n"/>
      <c r="G436" s="1002" t="n"/>
      <c r="H436" s="968" t="n"/>
      <c r="I436" s="968" t="n"/>
      <c r="J436" s="968" t="n"/>
      <c r="N436" s="20" t="n"/>
      <c r="O436" s="20" t="n"/>
      <c r="P436" s="20" t="n"/>
      <c r="Q436" s="20" t="n"/>
      <c r="R436" s="20" t="n"/>
    </row>
    <row r="437" ht="16.4" customFormat="1" customHeight="1" s="978">
      <c r="A437" s="18" t="n"/>
      <c r="B437" s="18" t="n"/>
      <c r="C437" s="18" t="n"/>
      <c r="D437" s="18" t="n"/>
      <c r="E437" s="1002" t="n"/>
      <c r="F437" s="18" t="n"/>
      <c r="G437" s="1002" t="n"/>
      <c r="H437" s="968" t="n"/>
      <c r="I437" s="968" t="n"/>
      <c r="J437" s="968" t="n"/>
      <c r="N437" s="20" t="n"/>
      <c r="O437" s="20" t="n"/>
      <c r="P437" s="20" t="n"/>
      <c r="Q437" s="20" t="n"/>
      <c r="R437" s="20" t="n"/>
    </row>
    <row r="438" ht="16.4" customFormat="1" customHeight="1" s="978">
      <c r="A438" s="18" t="n"/>
      <c r="B438" s="18" t="n"/>
      <c r="C438" s="18" t="n"/>
      <c r="D438" s="18" t="n"/>
      <c r="E438" s="1002" t="n"/>
      <c r="F438" s="18" t="n"/>
      <c r="G438" s="1002" t="n"/>
      <c r="H438" s="968" t="n"/>
      <c r="I438" s="968" t="n"/>
      <c r="J438" s="968" t="n"/>
      <c r="N438" s="20" t="n"/>
      <c r="O438" s="20" t="n"/>
      <c r="P438" s="20" t="n"/>
      <c r="Q438" s="20" t="n"/>
      <c r="R438" s="20" t="n"/>
    </row>
    <row r="439" ht="16.4" customFormat="1" customHeight="1" s="978">
      <c r="A439" s="18" t="n"/>
      <c r="B439" s="18" t="n"/>
      <c r="C439" s="18" t="n"/>
      <c r="D439" s="18" t="n"/>
      <c r="E439" s="1002" t="n"/>
      <c r="F439" s="18" t="n"/>
      <c r="G439" s="1002" t="n"/>
      <c r="H439" s="968" t="n"/>
      <c r="I439" s="968" t="n"/>
      <c r="J439" s="968" t="n"/>
      <c r="N439" s="20" t="n"/>
      <c r="O439" s="20" t="n"/>
      <c r="P439" s="20" t="n"/>
      <c r="Q439" s="20" t="n"/>
      <c r="R439" s="20" t="n"/>
    </row>
    <row r="440" ht="16.4" customFormat="1" customHeight="1" s="978">
      <c r="A440" s="18" t="n"/>
      <c r="B440" s="18" t="n"/>
      <c r="C440" s="18" t="n"/>
      <c r="D440" s="18" t="n"/>
      <c r="E440" s="1002" t="n"/>
      <c r="F440" s="18" t="n"/>
      <c r="G440" s="1002" t="n"/>
      <c r="H440" s="968" t="n"/>
      <c r="I440" s="968" t="n"/>
      <c r="J440" s="968" t="n"/>
      <c r="N440" s="20" t="n"/>
      <c r="O440" s="20" t="n"/>
      <c r="P440" s="20" t="n"/>
      <c r="Q440" s="20" t="n"/>
      <c r="R440" s="20" t="n"/>
    </row>
    <row r="441" ht="16.4" customFormat="1" customHeight="1" s="978">
      <c r="A441" s="18" t="n"/>
      <c r="B441" s="18" t="n"/>
      <c r="C441" s="18" t="n"/>
      <c r="D441" s="18" t="n"/>
      <c r="E441" s="1002" t="n"/>
      <c r="F441" s="18" t="n"/>
      <c r="G441" s="1002" t="n"/>
      <c r="H441" s="968" t="n"/>
      <c r="I441" s="968" t="n"/>
      <c r="J441" s="968" t="n"/>
      <c r="N441" s="20" t="n"/>
      <c r="O441" s="20" t="n"/>
      <c r="P441" s="20" t="n"/>
      <c r="Q441" s="20" t="n"/>
      <c r="R441" s="20" t="n"/>
    </row>
    <row r="442" ht="16.4" customFormat="1" customHeight="1" s="978">
      <c r="A442" s="18" t="n"/>
      <c r="B442" s="18" t="n"/>
      <c r="C442" s="18" t="n"/>
      <c r="D442" s="18" t="n"/>
      <c r="E442" s="1002" t="n"/>
      <c r="F442" s="18" t="n"/>
      <c r="G442" s="1002" t="n"/>
      <c r="H442" s="968" t="n"/>
      <c r="I442" s="968" t="n"/>
      <c r="J442" s="968" t="n"/>
      <c r="N442" s="20" t="n"/>
      <c r="O442" s="20" t="n"/>
      <c r="P442" s="20" t="n"/>
      <c r="Q442" s="20" t="n"/>
      <c r="R442" s="20" t="n"/>
    </row>
    <row r="443" ht="16.4" customFormat="1" customHeight="1" s="978">
      <c r="A443" s="18" t="n"/>
      <c r="B443" s="18" t="n"/>
      <c r="C443" s="18" t="n"/>
      <c r="D443" s="18" t="n"/>
      <c r="E443" s="1002" t="n"/>
      <c r="F443" s="18" t="n"/>
      <c r="G443" s="1002" t="n"/>
      <c r="H443" s="968" t="n"/>
      <c r="I443" s="968" t="n"/>
      <c r="J443" s="968" t="n"/>
      <c r="N443" s="20" t="n"/>
      <c r="O443" s="20" t="n"/>
      <c r="P443" s="20" t="n"/>
      <c r="Q443" s="20" t="n"/>
      <c r="R443" s="20" t="n"/>
    </row>
    <row r="444" ht="16.4" customFormat="1" customHeight="1" s="978">
      <c r="A444" s="18" t="n"/>
      <c r="B444" s="18" t="n"/>
      <c r="C444" s="18" t="n"/>
      <c r="D444" s="18" t="n"/>
      <c r="E444" s="1002" t="n"/>
      <c r="F444" s="18" t="n"/>
      <c r="G444" s="1002" t="n"/>
      <c r="H444" s="968" t="n"/>
      <c r="I444" s="968" t="n"/>
      <c r="J444" s="968" t="n"/>
      <c r="N444" s="20" t="n"/>
      <c r="O444" s="20" t="n"/>
      <c r="P444" s="20" t="n"/>
      <c r="Q444" s="20" t="n"/>
      <c r="R444" s="20" t="n"/>
    </row>
    <row r="445" ht="16.4" customFormat="1" customHeight="1" s="978">
      <c r="A445" s="18" t="n"/>
      <c r="B445" s="18" t="n"/>
      <c r="C445" s="18" t="n"/>
      <c r="D445" s="18" t="n"/>
      <c r="E445" s="1002" t="n"/>
      <c r="F445" s="18" t="n"/>
      <c r="G445" s="1002" t="n"/>
      <c r="H445" s="968" t="n"/>
      <c r="I445" s="968" t="n"/>
      <c r="J445" s="968" t="n"/>
      <c r="N445" s="20" t="n"/>
      <c r="O445" s="20" t="n"/>
      <c r="P445" s="20" t="n"/>
      <c r="Q445" s="20" t="n"/>
      <c r="R445" s="20" t="n"/>
    </row>
    <row r="446" ht="16.4" customFormat="1" customHeight="1" s="978">
      <c r="A446" s="18" t="n"/>
      <c r="B446" s="18" t="n"/>
      <c r="C446" s="18" t="n"/>
      <c r="D446" s="18" t="n"/>
      <c r="E446" s="1002" t="n"/>
      <c r="F446" s="18" t="n"/>
      <c r="G446" s="1002" t="n"/>
      <c r="H446" s="968" t="n"/>
      <c r="I446" s="968" t="n"/>
      <c r="J446" s="968" t="n"/>
      <c r="N446" s="20" t="n"/>
      <c r="O446" s="20" t="n"/>
      <c r="P446" s="20" t="n"/>
      <c r="Q446" s="20" t="n"/>
      <c r="R446" s="20" t="n"/>
    </row>
    <row r="447" ht="16.4" customFormat="1" customHeight="1" s="978">
      <c r="A447" s="18" t="n"/>
      <c r="B447" s="18" t="n"/>
      <c r="C447" s="18" t="n"/>
      <c r="D447" s="18" t="n"/>
      <c r="E447" s="1002" t="n"/>
      <c r="F447" s="18" t="n"/>
      <c r="G447" s="1002" t="n"/>
      <c r="H447" s="968" t="n"/>
      <c r="I447" s="968" t="n"/>
      <c r="J447" s="968" t="n"/>
      <c r="N447" s="20" t="n"/>
      <c r="O447" s="20" t="n"/>
      <c r="P447" s="20" t="n"/>
      <c r="Q447" s="20" t="n"/>
      <c r="R447" s="20" t="n"/>
    </row>
    <row r="448" ht="16.4" customFormat="1" customHeight="1" s="978">
      <c r="A448" s="18" t="n"/>
      <c r="B448" s="18" t="n"/>
      <c r="C448" s="18" t="n"/>
      <c r="D448" s="18" t="n"/>
      <c r="E448" s="1002" t="n"/>
      <c r="F448" s="18" t="n"/>
      <c r="G448" s="1002" t="n"/>
      <c r="H448" s="968" t="n"/>
      <c r="I448" s="968" t="n"/>
      <c r="J448" s="968" t="n"/>
      <c r="N448" s="20" t="n"/>
      <c r="O448" s="20" t="n"/>
      <c r="P448" s="20" t="n"/>
      <c r="Q448" s="20" t="n"/>
      <c r="R448" s="20" t="n"/>
    </row>
    <row r="449" ht="16.4" customFormat="1" customHeight="1" s="978">
      <c r="A449" s="18" t="n"/>
      <c r="B449" s="18" t="n"/>
      <c r="C449" s="18" t="n"/>
      <c r="D449" s="18" t="n"/>
      <c r="E449" s="1002" t="n"/>
      <c r="F449" s="18" t="n"/>
      <c r="G449" s="1002" t="n"/>
      <c r="H449" s="968" t="n"/>
      <c r="I449" s="968" t="n"/>
      <c r="J449" s="968" t="n"/>
      <c r="N449" s="20" t="n"/>
      <c r="O449" s="20" t="n"/>
      <c r="P449" s="20" t="n"/>
      <c r="Q449" s="20" t="n"/>
      <c r="R449" s="20" t="n"/>
    </row>
    <row r="450" ht="16.4" customFormat="1" customHeight="1" s="978">
      <c r="A450" s="18" t="n"/>
      <c r="B450" s="18" t="n"/>
      <c r="C450" s="18" t="n"/>
      <c r="D450" s="18" t="n"/>
      <c r="E450" s="1002" t="n"/>
      <c r="F450" s="18" t="n"/>
      <c r="G450" s="1002" t="n"/>
      <c r="H450" s="968" t="n"/>
      <c r="I450" s="968" t="n"/>
      <c r="J450" s="968" t="n"/>
      <c r="N450" s="20" t="n"/>
      <c r="O450" s="20" t="n"/>
      <c r="P450" s="20" t="n"/>
      <c r="Q450" s="20" t="n"/>
      <c r="R450" s="20" t="n"/>
    </row>
    <row r="451" ht="16.4" customFormat="1" customHeight="1" s="978">
      <c r="A451" s="18" t="n"/>
      <c r="B451" s="18" t="n"/>
      <c r="C451" s="18" t="n"/>
      <c r="D451" s="18" t="n"/>
      <c r="E451" s="1002" t="n"/>
      <c r="F451" s="18" t="n"/>
      <c r="G451" s="1002" t="n"/>
      <c r="N451" s="20" t="n"/>
      <c r="O451" s="20" t="n"/>
      <c r="P451" s="20" t="n"/>
      <c r="Q451" s="20" t="n"/>
      <c r="R451" s="20" t="n"/>
    </row>
    <row r="452" ht="16.4" customFormat="1" customHeight="1" s="978">
      <c r="A452" s="18" t="n"/>
      <c r="B452" s="18" t="n"/>
      <c r="C452" s="18" t="n"/>
      <c r="D452" s="18" t="n"/>
      <c r="E452" s="1002" t="n"/>
      <c r="F452" s="18" t="n"/>
      <c r="G452" s="1002" t="n"/>
      <c r="N452" s="20" t="n"/>
      <c r="O452" s="20" t="n"/>
      <c r="P452" s="20" t="n"/>
      <c r="Q452" s="20" t="n"/>
      <c r="R452" s="20" t="n"/>
    </row>
    <row r="453" ht="16.4" customFormat="1" customHeight="1" s="978">
      <c r="A453" s="18" t="n"/>
      <c r="B453" s="18" t="n"/>
      <c r="C453" s="18" t="n"/>
      <c r="D453" s="18" t="n"/>
      <c r="E453" s="1002" t="n"/>
      <c r="F453" s="18" t="n"/>
      <c r="G453" s="1002" t="n"/>
      <c r="N453" s="20" t="n"/>
      <c r="O453" s="20" t="n"/>
      <c r="P453" s="20" t="n"/>
      <c r="Q453" s="20" t="n"/>
      <c r="R453" s="20" t="n"/>
    </row>
    <row r="454" ht="16.4" customFormat="1" customHeight="1" s="978">
      <c r="A454" s="18" t="n"/>
      <c r="B454" s="18" t="n"/>
      <c r="C454" s="18" t="n"/>
      <c r="D454" s="18" t="n"/>
      <c r="E454" s="1002" t="n"/>
      <c r="F454" s="18" t="n"/>
      <c r="G454" s="1002" t="n"/>
      <c r="N454" s="20" t="n"/>
      <c r="O454" s="20" t="n"/>
      <c r="P454" s="20" t="n"/>
      <c r="Q454" s="20" t="n"/>
      <c r="R454" s="20" t="n"/>
    </row>
    <row r="455" ht="16.4" customFormat="1" customHeight="1" s="978">
      <c r="A455" s="18" t="n"/>
      <c r="B455" s="18" t="n"/>
      <c r="C455" s="18" t="n"/>
      <c r="D455" s="18" t="n"/>
      <c r="E455" s="1002" t="n"/>
      <c r="F455" s="18" t="n"/>
      <c r="G455" s="1002" t="n"/>
      <c r="N455" s="20" t="n"/>
      <c r="O455" s="20" t="n"/>
      <c r="P455" s="20" t="n"/>
      <c r="Q455" s="20" t="n"/>
      <c r="R455" s="20" t="n"/>
    </row>
    <row r="456" ht="16.4" customFormat="1" customHeight="1" s="978">
      <c r="A456" s="18" t="n"/>
      <c r="B456" s="18" t="n"/>
      <c r="C456" s="18" t="n"/>
      <c r="D456" s="18" t="n"/>
      <c r="E456" s="1002" t="n"/>
      <c r="F456" s="18" t="n"/>
      <c r="G456" s="1002" t="n"/>
      <c r="N456" s="20" t="n"/>
      <c r="O456" s="20" t="n"/>
      <c r="P456" s="20" t="n"/>
      <c r="Q456" s="20" t="n"/>
      <c r="R456" s="20" t="n"/>
    </row>
    <row r="457" ht="16.4" customFormat="1" customHeight="1" s="978">
      <c r="A457" s="18" t="n"/>
      <c r="B457" s="18" t="n"/>
      <c r="C457" s="18" t="n"/>
      <c r="D457" s="18" t="n"/>
      <c r="E457" s="1002" t="n"/>
      <c r="F457" s="18" t="n"/>
      <c r="G457" s="1002" t="n"/>
      <c r="N457" s="20" t="n"/>
      <c r="O457" s="20" t="n"/>
      <c r="P457" s="20" t="n"/>
      <c r="Q457" s="20" t="n"/>
      <c r="R457" s="20" t="n"/>
    </row>
    <row r="458" ht="16.4" customFormat="1" customHeight="1" s="978">
      <c r="A458" s="18" t="n"/>
      <c r="B458" s="18" t="n"/>
      <c r="C458" s="18" t="n"/>
      <c r="D458" s="18" t="n"/>
      <c r="E458" s="1002" t="n"/>
      <c r="F458" s="18" t="n"/>
      <c r="G458" s="1002" t="n"/>
      <c r="N458" s="20" t="n"/>
      <c r="O458" s="20" t="n"/>
      <c r="P458" s="20" t="n"/>
      <c r="Q458" s="20" t="n"/>
      <c r="R458" s="20" t="n"/>
    </row>
    <row r="459" ht="16.4" customFormat="1" customHeight="1" s="978">
      <c r="A459" s="18" t="n"/>
      <c r="B459" s="18" t="n"/>
      <c r="C459" s="18" t="n"/>
      <c r="D459" s="18" t="n"/>
      <c r="E459" s="1002" t="n"/>
      <c r="F459" s="18" t="n"/>
      <c r="G459" s="1002" t="n"/>
      <c r="N459" s="20" t="n"/>
      <c r="O459" s="20" t="n"/>
      <c r="P459" s="20" t="n"/>
      <c r="Q459" s="20" t="n"/>
      <c r="R459" s="20" t="n"/>
    </row>
    <row r="460" ht="16.4" customFormat="1" customHeight="1" s="978">
      <c r="A460" s="18" t="n"/>
      <c r="B460" s="18" t="n"/>
      <c r="C460" s="18" t="n"/>
      <c r="D460" s="18" t="n"/>
      <c r="E460" s="1002" t="n"/>
      <c r="F460" s="18" t="n"/>
      <c r="G460" s="1002" t="n"/>
      <c r="N460" s="20" t="n"/>
      <c r="O460" s="20" t="n"/>
      <c r="P460" s="20" t="n"/>
      <c r="Q460" s="20" t="n"/>
      <c r="R460" s="20" t="n"/>
    </row>
    <row r="461" ht="16.4" customFormat="1" customHeight="1" s="978">
      <c r="A461" s="18" t="n"/>
      <c r="B461" s="18" t="n"/>
      <c r="C461" s="18" t="n"/>
      <c r="D461" s="18" t="n"/>
      <c r="E461" s="1002" t="n"/>
      <c r="F461" s="18" t="n"/>
      <c r="G461" s="1002" t="n"/>
      <c r="N461" s="20" t="n"/>
      <c r="O461" s="20" t="n"/>
      <c r="P461" s="20" t="n"/>
      <c r="Q461" s="20" t="n"/>
      <c r="R461" s="20" t="n"/>
    </row>
    <row r="462" ht="16.4" customFormat="1" customHeight="1" s="978">
      <c r="A462" s="18" t="n"/>
      <c r="B462" s="18" t="n"/>
      <c r="C462" s="18" t="n"/>
      <c r="D462" s="18" t="n"/>
      <c r="E462" s="1002" t="n"/>
      <c r="F462" s="18" t="n"/>
      <c r="G462" s="1002" t="n"/>
      <c r="N462" s="20" t="n"/>
      <c r="O462" s="20" t="n"/>
      <c r="P462" s="20" t="n"/>
      <c r="Q462" s="20" t="n"/>
      <c r="R462" s="20" t="n"/>
    </row>
    <row r="463" ht="16.4" customFormat="1" customHeight="1" s="978">
      <c r="A463" s="18" t="n"/>
      <c r="B463" s="18" t="n"/>
      <c r="C463" s="18" t="n"/>
      <c r="D463" s="18" t="n"/>
      <c r="E463" s="1002" t="n"/>
      <c r="F463" s="18" t="n"/>
      <c r="G463" s="1002" t="n"/>
      <c r="N463" s="20" t="n"/>
      <c r="O463" s="20" t="n"/>
      <c r="P463" s="20" t="n"/>
      <c r="Q463" s="20" t="n"/>
      <c r="R463" s="20" t="n"/>
    </row>
    <row r="464" ht="16.4" customFormat="1" customHeight="1" s="978">
      <c r="A464" s="18" t="n"/>
      <c r="B464" s="18" t="n"/>
      <c r="C464" s="18" t="n"/>
      <c r="D464" s="18" t="n"/>
      <c r="E464" s="1002" t="n"/>
      <c r="F464" s="18" t="n"/>
      <c r="G464" s="1002" t="n"/>
      <c r="N464" s="20" t="n"/>
      <c r="O464" s="20" t="n"/>
      <c r="P464" s="20" t="n"/>
      <c r="Q464" s="20" t="n"/>
      <c r="R464" s="20" t="n"/>
    </row>
    <row r="465" ht="16.4" customFormat="1" customHeight="1" s="978">
      <c r="A465" s="18" t="n"/>
      <c r="B465" s="18" t="n"/>
      <c r="C465" s="18" t="n"/>
      <c r="D465" s="18" t="n"/>
      <c r="E465" s="1002" t="n"/>
      <c r="F465" s="18" t="n"/>
      <c r="G465" s="1002" t="n"/>
      <c r="N465" s="20" t="n"/>
      <c r="O465" s="20" t="n"/>
      <c r="P465" s="20" t="n"/>
      <c r="Q465" s="20" t="n"/>
      <c r="R465" s="20" t="n"/>
    </row>
    <row r="466" ht="16.4" customFormat="1" customHeight="1" s="978">
      <c r="A466" s="18" t="n"/>
      <c r="B466" s="18" t="n"/>
      <c r="C466" s="18" t="n"/>
      <c r="D466" s="18" t="n"/>
      <c r="E466" s="1002" t="n"/>
      <c r="F466" s="18" t="n"/>
      <c r="G466" s="1002" t="n"/>
      <c r="N466" s="20" t="n"/>
      <c r="O466" s="20" t="n"/>
      <c r="P466" s="20" t="n"/>
      <c r="Q466" s="20" t="n"/>
      <c r="R466" s="20" t="n"/>
    </row>
    <row r="467" ht="16.4" customFormat="1" customHeight="1" s="978">
      <c r="A467" s="18" t="n"/>
      <c r="B467" s="18" t="n"/>
      <c r="C467" s="18" t="n"/>
      <c r="D467" s="18" t="n"/>
      <c r="E467" s="1002" t="n"/>
      <c r="F467" s="18" t="n"/>
      <c r="G467" s="1002" t="n"/>
      <c r="N467" s="20" t="n"/>
      <c r="O467" s="20" t="n"/>
      <c r="P467" s="20" t="n"/>
      <c r="Q467" s="20" t="n"/>
      <c r="R467" s="20" t="n"/>
    </row>
    <row r="468" ht="16.4" customFormat="1" customHeight="1" s="978">
      <c r="A468" s="18" t="n"/>
      <c r="B468" s="18" t="n"/>
      <c r="C468" s="18" t="n"/>
      <c r="D468" s="18" t="n"/>
      <c r="E468" s="1002" t="n"/>
      <c r="F468" s="18" t="n"/>
      <c r="G468" s="1002" t="n"/>
      <c r="N468" s="20" t="n"/>
      <c r="O468" s="20" t="n"/>
      <c r="P468" s="20" t="n"/>
      <c r="Q468" s="20" t="n"/>
      <c r="R468" s="20" t="n"/>
    </row>
    <row r="469" ht="16.4" customFormat="1" customHeight="1" s="978">
      <c r="A469" s="18" t="n"/>
      <c r="B469" s="18" t="n"/>
      <c r="C469" s="18" t="n"/>
      <c r="D469" s="18" t="n"/>
      <c r="E469" s="1002" t="n"/>
      <c r="F469" s="18" t="n"/>
      <c r="G469" s="1002" t="n"/>
      <c r="N469" s="20" t="n"/>
      <c r="O469" s="20" t="n"/>
      <c r="P469" s="20" t="n"/>
      <c r="Q469" s="20" t="n"/>
      <c r="R469" s="20" t="n"/>
    </row>
    <row r="470" ht="16.4" customFormat="1" customHeight="1" s="978">
      <c r="A470" s="18" t="n"/>
      <c r="B470" s="18" t="n"/>
      <c r="C470" s="18" t="n"/>
      <c r="D470" s="18" t="n"/>
      <c r="E470" s="1002" t="n"/>
      <c r="F470" s="18" t="n"/>
      <c r="G470" s="1002" t="n"/>
      <c r="N470" s="20" t="n"/>
      <c r="O470" s="20" t="n"/>
      <c r="P470" s="20" t="n"/>
      <c r="Q470" s="20" t="n"/>
      <c r="R470" s="20" t="n"/>
    </row>
    <row r="471" ht="16.4" customFormat="1" customHeight="1" s="978">
      <c r="A471" s="18" t="n"/>
      <c r="B471" s="18" t="n"/>
      <c r="C471" s="18" t="n"/>
      <c r="D471" s="18" t="n"/>
      <c r="E471" s="1002" t="n"/>
      <c r="F471" s="18" t="n"/>
      <c r="G471" s="1002" t="n"/>
      <c r="N471" s="20" t="n"/>
      <c r="O471" s="20" t="n"/>
      <c r="P471" s="20" t="n"/>
      <c r="Q471" s="20" t="n"/>
      <c r="R471" s="20" t="n"/>
    </row>
    <row r="472" ht="16.4" customFormat="1" customHeight="1" s="978">
      <c r="A472" s="18" t="n"/>
      <c r="B472" s="18" t="n"/>
      <c r="C472" s="18" t="n"/>
      <c r="D472" s="18" t="n"/>
      <c r="E472" s="1002" t="n"/>
      <c r="F472" s="18" t="n"/>
      <c r="G472" s="1002" t="n"/>
      <c r="N472" s="20" t="n"/>
      <c r="O472" s="20" t="n"/>
      <c r="P472" s="20" t="n"/>
      <c r="Q472" s="20" t="n"/>
      <c r="R472" s="20" t="n"/>
    </row>
    <row r="473" ht="16.4" customFormat="1" customHeight="1" s="978">
      <c r="A473" s="18" t="n"/>
      <c r="B473" s="18" t="n"/>
      <c r="C473" s="18" t="n"/>
      <c r="D473" s="18" t="n"/>
      <c r="E473" s="1002" t="n"/>
      <c r="F473" s="18" t="n"/>
      <c r="G473" s="1002" t="n"/>
      <c r="N473" s="20" t="n"/>
      <c r="O473" s="20" t="n"/>
      <c r="P473" s="20" t="n"/>
      <c r="Q473" s="20" t="n"/>
      <c r="R473" s="20" t="n"/>
    </row>
    <row r="474" ht="16.4" customFormat="1" customHeight="1" s="978">
      <c r="A474" s="18" t="n"/>
      <c r="B474" s="18" t="n"/>
      <c r="C474" s="18" t="n"/>
      <c r="D474" s="18" t="n"/>
      <c r="E474" s="1002" t="n"/>
      <c r="F474" s="18" t="n"/>
      <c r="G474" s="1002" t="n"/>
      <c r="N474" s="20" t="n"/>
      <c r="O474" s="20" t="n"/>
      <c r="P474" s="20" t="n"/>
      <c r="Q474" s="20" t="n"/>
      <c r="R474" s="20" t="n"/>
    </row>
    <row r="475" ht="16.4" customFormat="1" customHeight="1" s="978">
      <c r="A475" s="18" t="n"/>
      <c r="B475" s="18" t="n"/>
      <c r="C475" s="18" t="n"/>
      <c r="D475" s="18" t="n"/>
      <c r="E475" s="1002" t="n"/>
      <c r="F475" s="18" t="n"/>
      <c r="G475" s="1002" t="n"/>
      <c r="N475" s="20" t="n"/>
      <c r="O475" s="20" t="n"/>
      <c r="P475" s="20" t="n"/>
      <c r="Q475" s="20" t="n"/>
      <c r="R475" s="20" t="n"/>
    </row>
    <row r="476" ht="16.4" customFormat="1" customHeight="1" s="978">
      <c r="A476" s="18" t="n"/>
      <c r="B476" s="18" t="n"/>
      <c r="C476" s="18" t="n"/>
      <c r="D476" s="18" t="n"/>
      <c r="E476" s="1002" t="n"/>
      <c r="F476" s="18" t="n"/>
      <c r="G476" s="1002" t="n"/>
      <c r="N476" s="20" t="n"/>
      <c r="O476" s="20" t="n"/>
      <c r="P476" s="20" t="n"/>
      <c r="Q476" s="20" t="n"/>
      <c r="R476" s="20" t="n"/>
    </row>
    <row r="477" ht="16.4" customFormat="1" customHeight="1" s="978">
      <c r="A477" s="18" t="n"/>
      <c r="B477" s="18" t="n"/>
      <c r="C477" s="18" t="n"/>
      <c r="D477" s="18" t="n"/>
      <c r="E477" s="1002" t="n"/>
      <c r="F477" s="18" t="n"/>
      <c r="G477" s="1002" t="n"/>
      <c r="N477" s="20" t="n"/>
      <c r="O477" s="20" t="n"/>
      <c r="P477" s="20" t="n"/>
      <c r="Q477" s="20" t="n"/>
      <c r="R477" s="20" t="n"/>
    </row>
    <row r="478" ht="16.4" customFormat="1" customHeight="1" s="978">
      <c r="A478" s="18" t="n"/>
      <c r="B478" s="18" t="n"/>
      <c r="C478" s="18" t="n"/>
      <c r="D478" s="18" t="n"/>
      <c r="E478" s="1002" t="n"/>
      <c r="F478" s="18" t="n"/>
      <c r="G478" s="1002" t="n"/>
      <c r="N478" s="20" t="n"/>
      <c r="O478" s="20" t="n"/>
      <c r="P478" s="20" t="n"/>
      <c r="Q478" s="20" t="n"/>
      <c r="R478" s="20" t="n"/>
    </row>
    <row r="479" ht="16.4" customFormat="1" customHeight="1" s="978">
      <c r="A479" s="18" t="n"/>
      <c r="B479" s="18" t="n"/>
      <c r="C479" s="18" t="n"/>
      <c r="D479" s="18" t="n"/>
      <c r="E479" s="1002" t="n"/>
      <c r="F479" s="18" t="n"/>
      <c r="G479" s="1002" t="n"/>
      <c r="N479" s="20" t="n"/>
      <c r="O479" s="20" t="n"/>
      <c r="P479" s="20" t="n"/>
      <c r="Q479" s="20" t="n"/>
      <c r="R479" s="20" t="n"/>
    </row>
    <row r="480" ht="16.4" customFormat="1" customHeight="1" s="978">
      <c r="A480" s="18" t="n"/>
      <c r="B480" s="18" t="n"/>
      <c r="C480" s="18" t="n"/>
      <c r="D480" s="18" t="n"/>
      <c r="E480" s="1002" t="n"/>
      <c r="F480" s="18" t="n"/>
      <c r="G480" s="1002" t="n"/>
      <c r="N480" s="20" t="n"/>
      <c r="O480" s="20" t="n"/>
      <c r="P480" s="20" t="n"/>
      <c r="Q480" s="20" t="n"/>
      <c r="R480" s="20" t="n"/>
    </row>
    <row r="481" ht="16.4" customFormat="1" customHeight="1" s="978">
      <c r="A481" s="18" t="n"/>
      <c r="B481" s="18" t="n"/>
      <c r="C481" s="18" t="n"/>
      <c r="D481" s="18" t="n"/>
      <c r="E481" s="1002" t="n"/>
      <c r="F481" s="18" t="n"/>
      <c r="G481" s="1002" t="n"/>
      <c r="N481" s="20" t="n"/>
      <c r="O481" s="20" t="n"/>
      <c r="P481" s="20" t="n"/>
      <c r="Q481" s="20" t="n"/>
      <c r="R481" s="20" t="n"/>
    </row>
    <row r="482" ht="16.4" customFormat="1" customHeight="1" s="978">
      <c r="A482" s="18" t="n"/>
      <c r="B482" s="18" t="n"/>
      <c r="C482" s="18" t="n"/>
      <c r="D482" s="18" t="n"/>
      <c r="E482" s="1002" t="n"/>
      <c r="F482" s="18" t="n"/>
      <c r="G482" s="1002" t="n"/>
      <c r="N482" s="20" t="n"/>
      <c r="O482" s="20" t="n"/>
      <c r="P482" s="20" t="n"/>
      <c r="Q482" s="20" t="n"/>
      <c r="R482" s="20" t="n"/>
    </row>
    <row r="483" ht="16.4" customFormat="1" customHeight="1" s="978">
      <c r="A483" s="18" t="n"/>
      <c r="B483" s="18" t="n"/>
      <c r="C483" s="18" t="n"/>
      <c r="D483" s="18" t="n"/>
      <c r="E483" s="1002" t="n"/>
      <c r="F483" s="18" t="n"/>
      <c r="G483" s="1002" t="n"/>
      <c r="N483" s="20" t="n"/>
      <c r="O483" s="20" t="n"/>
      <c r="P483" s="20" t="n"/>
      <c r="Q483" s="20" t="n"/>
      <c r="R483" s="20" t="n"/>
    </row>
    <row r="484" ht="16.4" customFormat="1" customHeight="1" s="978">
      <c r="A484" s="18" t="n"/>
      <c r="B484" s="18" t="n"/>
      <c r="C484" s="18" t="n"/>
      <c r="D484" s="18" t="n"/>
      <c r="E484" s="1002" t="n"/>
      <c r="F484" s="18" t="n"/>
      <c r="G484" s="1002" t="n"/>
      <c r="N484" s="20" t="n"/>
      <c r="O484" s="20" t="n"/>
      <c r="P484" s="20" t="n"/>
      <c r="Q484" s="20" t="n"/>
      <c r="R484" s="20" t="n"/>
    </row>
    <row r="485" ht="16.4" customFormat="1" customHeight="1" s="978">
      <c r="A485" s="18" t="n"/>
      <c r="B485" s="18" t="n"/>
      <c r="C485" s="18" t="n"/>
      <c r="D485" s="18" t="n"/>
      <c r="E485" s="1002" t="n"/>
      <c r="F485" s="18" t="n"/>
      <c r="G485" s="1002" t="n"/>
      <c r="N485" s="20" t="n"/>
      <c r="O485" s="20" t="n"/>
      <c r="P485" s="20" t="n"/>
      <c r="Q485" s="20" t="n"/>
      <c r="R485" s="20" t="n"/>
    </row>
    <row r="486" ht="16.4" customFormat="1" customHeight="1" s="978">
      <c r="A486" s="18" t="n"/>
      <c r="B486" s="18" t="n"/>
      <c r="C486" s="18" t="n"/>
      <c r="D486" s="18" t="n"/>
      <c r="E486" s="1002" t="n"/>
      <c r="F486" s="18" t="n"/>
      <c r="G486" s="1002" t="n"/>
      <c r="N486" s="20" t="n"/>
      <c r="O486" s="20" t="n"/>
      <c r="P486" s="20" t="n"/>
      <c r="Q486" s="20" t="n"/>
      <c r="R486" s="20" t="n"/>
    </row>
    <row r="487" ht="16.4" customFormat="1" customHeight="1" s="978">
      <c r="A487" s="18" t="n"/>
      <c r="B487" s="18" t="n"/>
      <c r="C487" s="18" t="n"/>
      <c r="D487" s="18" t="n"/>
      <c r="E487" s="1002" t="n"/>
      <c r="F487" s="18" t="n"/>
      <c r="G487" s="1002" t="n"/>
      <c r="N487" s="20" t="n"/>
      <c r="O487" s="20" t="n"/>
      <c r="P487" s="20" t="n"/>
      <c r="Q487" s="20" t="n"/>
      <c r="R487" s="20" t="n"/>
    </row>
    <row r="488" ht="16.4" customFormat="1" customHeight="1" s="978">
      <c r="A488" s="18" t="n"/>
      <c r="B488" s="18" t="n"/>
      <c r="C488" s="18" t="n"/>
      <c r="D488" s="18" t="n"/>
      <c r="E488" s="1002" t="n"/>
      <c r="F488" s="18" t="n"/>
      <c r="G488" s="1002" t="n"/>
      <c r="N488" s="20" t="n"/>
      <c r="O488" s="20" t="n"/>
      <c r="P488" s="20" t="n"/>
      <c r="Q488" s="20" t="n"/>
      <c r="R488" s="20" t="n"/>
    </row>
    <row r="489" ht="16.4" customFormat="1" customHeight="1" s="978">
      <c r="A489" s="18" t="n"/>
      <c r="B489" s="18" t="n"/>
      <c r="C489" s="18" t="n"/>
      <c r="D489" s="18" t="n"/>
      <c r="E489" s="1002" t="n"/>
      <c r="F489" s="18" t="n"/>
      <c r="G489" s="1002" t="n"/>
      <c r="N489" s="20" t="n"/>
      <c r="O489" s="20" t="n"/>
      <c r="P489" s="20" t="n"/>
      <c r="Q489" s="20" t="n"/>
      <c r="R489" s="20" t="n"/>
    </row>
    <row r="490" ht="16.4" customFormat="1" customHeight="1" s="978">
      <c r="A490" s="18" t="n"/>
      <c r="B490" s="18" t="n"/>
      <c r="C490" s="18" t="n"/>
      <c r="D490" s="18" t="n"/>
      <c r="E490" s="1002" t="n"/>
      <c r="F490" s="18" t="n"/>
      <c r="G490" s="1002" t="n"/>
      <c r="N490" s="20" t="n"/>
      <c r="O490" s="20" t="n"/>
      <c r="P490" s="20" t="n"/>
      <c r="Q490" s="20" t="n"/>
      <c r="R490" s="20" t="n"/>
    </row>
    <row r="491" ht="16.4" customFormat="1" customHeight="1" s="978">
      <c r="A491" s="18" t="n"/>
      <c r="B491" s="18" t="n"/>
      <c r="C491" s="18" t="n"/>
      <c r="D491" s="18" t="n"/>
      <c r="E491" s="1002" t="n"/>
      <c r="F491" s="18" t="n"/>
      <c r="G491" s="1002" t="n"/>
      <c r="N491" s="20" t="n"/>
      <c r="O491" s="20" t="n"/>
      <c r="P491" s="20" t="n"/>
      <c r="Q491" s="20" t="n"/>
      <c r="R491" s="20" t="n"/>
    </row>
    <row r="492" ht="16.4" customFormat="1" customHeight="1" s="978">
      <c r="A492" s="18" t="n"/>
      <c r="B492" s="18" t="n"/>
      <c r="C492" s="18" t="n"/>
      <c r="D492" s="18" t="n"/>
      <c r="E492" s="1002" t="n"/>
      <c r="F492" s="18" t="n"/>
      <c r="G492" s="1002" t="n"/>
      <c r="N492" s="20" t="n"/>
      <c r="O492" s="20" t="n"/>
      <c r="P492" s="20" t="n"/>
      <c r="Q492" s="20" t="n"/>
      <c r="R492" s="20" t="n"/>
    </row>
    <row r="493" ht="16.4" customFormat="1" customHeight="1" s="978">
      <c r="A493" s="18" t="n"/>
      <c r="B493" s="18" t="n"/>
      <c r="C493" s="18" t="n"/>
      <c r="D493" s="18" t="n"/>
      <c r="E493" s="1002" t="n"/>
      <c r="F493" s="18" t="n"/>
      <c r="G493" s="1002" t="n"/>
      <c r="N493" s="20" t="n"/>
      <c r="O493" s="20" t="n"/>
      <c r="P493" s="20" t="n"/>
      <c r="Q493" s="20" t="n"/>
      <c r="R493" s="20" t="n"/>
    </row>
  </sheetData>
  <mergeCells count="9">
    <mergeCell ref="B13:C13"/>
    <mergeCell ref="D1:E1"/>
    <mergeCell ref="D13:E13"/>
    <mergeCell ref="I10:J10"/>
    <mergeCell ref="A12:G12"/>
    <mergeCell ref="B10:C10"/>
    <mergeCell ref="F13:G13"/>
    <mergeCell ref="B1:C1"/>
    <mergeCell ref="F1:G1"/>
  </mergeCells>
  <hyperlinks>
    <hyperlink xmlns:r="http://schemas.openxmlformats.org/officeDocument/2006/relationships" ref="B11" r:id="rId1"/>
  </hyperlinks>
  <printOptions gridLines="1" gridLinesSet="0"/>
  <pageMargins left="0.75" right="0.75" top="1" bottom="1" header="0.5" footer="0.5"/>
  <pageSetup orientation="portrait" paperSize="9" scale="64" horizontalDpi="4294967292"/>
</worksheet>
</file>

<file path=xl/worksheets/sheet9.xml><?xml version="1.0" encoding="utf-8"?>
<worksheet xmlns="http://schemas.openxmlformats.org/spreadsheetml/2006/main">
  <sheetPr codeName="Sheet317">
    <tabColor rgb="FF00B0F0"/>
    <outlinePr summaryBelow="1" summaryRight="1"/>
    <pageSetUpPr fitToPage="1"/>
  </sheetPr>
  <dimension ref="A1:AX493"/>
  <sheetViews>
    <sheetView workbookViewId="0">
      <selection activeCell="A1" sqref="A1"/>
    </sheetView>
  </sheetViews>
  <sheetFormatPr baseColWidth="8" defaultColWidth="9.453125" defaultRowHeight="13"/>
  <cols>
    <col width="24.54296875" customWidth="1" style="20" min="1" max="1"/>
    <col width="16.453125" customWidth="1" style="20" min="2" max="2"/>
    <col width="11.54296875" customWidth="1" style="20" min="3" max="4"/>
    <col width="11.54296875" customWidth="1" style="977" min="5" max="5"/>
    <col width="11.54296875" customWidth="1" style="20" min="6" max="6"/>
    <col width="11.54296875" customWidth="1" style="977" min="7" max="7"/>
    <col width="16.54296875" customWidth="1" style="20" min="8" max="8"/>
    <col width="11.54296875" customWidth="1" style="977" min="9" max="9"/>
    <col width="11.54296875" customWidth="1" style="20" min="10" max="10"/>
    <col width="11.54296875" customWidth="1" style="977" min="11" max="12"/>
    <col width="11.54296875" customWidth="1" style="20" min="13" max="13"/>
    <col width="11.54296875" customWidth="1" style="71" min="14" max="16"/>
    <col width="11.54296875" customWidth="1" style="20" min="17" max="24"/>
    <col width="11.54296875" customWidth="1" style="977" min="25" max="25"/>
    <col width="11.54296875" customWidth="1" style="20" min="26" max="26"/>
    <col width="11.54296875" customWidth="1" style="977" min="27" max="27"/>
    <col width="11.54296875" customWidth="1" style="20" min="28" max="28"/>
    <col width="11.54296875" customWidth="1" style="977" min="29" max="29"/>
    <col width="11.54296875" customWidth="1" style="20" min="30" max="30"/>
    <col width="11.54296875" customWidth="1" style="977" min="31" max="31"/>
    <col width="11.54296875" customWidth="1" style="1003" min="32" max="32"/>
    <col width="11.54296875" customWidth="1" style="71" min="33" max="34"/>
    <col width="11.54296875" customWidth="1" style="20" min="35" max="35"/>
    <col width="13.1796875" customWidth="1" style="20" min="36" max="36"/>
    <col width="11.54296875" customWidth="1" style="20" min="37" max="42"/>
    <col width="13.1796875" customWidth="1" style="20" min="43" max="43"/>
    <col width="11.54296875" customWidth="1" style="20" min="44" max="49"/>
    <col width="9.453125" customWidth="1" style="20" min="50" max="16384"/>
  </cols>
  <sheetData>
    <row r="1">
      <c r="B1" s="411" t="n"/>
      <c r="C1" s="837" t="inlineStr">
        <is>
          <t>Economic inactivity by reason (thousands)</t>
        </is>
      </c>
      <c r="D1" s="1004" t="n"/>
      <c r="E1" s="1004" t="n"/>
      <c r="F1" s="1004" t="n"/>
      <c r="G1" s="1004" t="n"/>
      <c r="H1" s="1004" t="n"/>
      <c r="I1" s="489" t="n"/>
      <c r="J1" s="836" t="n"/>
      <c r="K1" s="489" t="n"/>
      <c r="L1" s="416" t="n"/>
      <c r="M1" s="837" t="inlineStr">
        <is>
          <t>Percentage of economically inactive (%)</t>
        </is>
      </c>
      <c r="N1" s="1004" t="n"/>
      <c r="O1" s="1004" t="n"/>
      <c r="P1" s="1004" t="n"/>
      <c r="Q1" s="1004" t="n"/>
      <c r="R1" s="1004" t="n"/>
      <c r="S1" s="489" t="n"/>
      <c r="T1" s="416" t="n"/>
      <c r="U1" s="416" t="n"/>
      <c r="V1" s="417" t="n"/>
      <c r="W1" s="837" t="inlineStr">
        <is>
          <t>Economic inactivity by wants a job (thousands)</t>
        </is>
      </c>
      <c r="X1" s="1004" t="n"/>
      <c r="Y1" s="1004" t="n"/>
      <c r="Z1" s="1004" t="n"/>
      <c r="AA1" s="1004" t="n"/>
      <c r="AB1" s="489" t="n"/>
      <c r="AC1" s="417" t="n"/>
      <c r="AD1" s="840" t="inlineStr">
        <is>
          <t>Percentage of economically inactive by wants a job (%)</t>
        </is>
      </c>
      <c r="AE1" s="1004" t="n"/>
      <c r="AF1" s="1004" t="n"/>
      <c r="AG1" s="1004" t="n"/>
      <c r="AH1" s="1004" t="n"/>
      <c r="AI1" s="489" t="n"/>
      <c r="AJ1" s="417" t="n"/>
      <c r="AK1" s="837" t="inlineStr">
        <is>
          <t>Economic inactivity by does not want a job (thousands)</t>
        </is>
      </c>
      <c r="AL1" s="1004" t="n"/>
      <c r="AM1" s="1004" t="n"/>
      <c r="AN1" s="1004" t="n"/>
      <c r="AO1" s="1004" t="n"/>
      <c r="AP1" s="489" t="n"/>
      <c r="AQ1" s="417" t="n"/>
      <c r="AR1" s="840" t="inlineStr">
        <is>
          <t>Percentage of economically inactive by does not want a job (%)</t>
        </is>
      </c>
      <c r="AS1" s="1004" t="n"/>
      <c r="AT1" s="1004" t="n"/>
      <c r="AU1" s="1004" t="n"/>
      <c r="AV1" s="1004" t="n"/>
      <c r="AW1" s="489" t="n"/>
    </row>
    <row r="2" ht="75" customHeight="1" s="828">
      <c r="B2" s="415" t="inlineStr">
        <is>
          <t>Total economically inactive aged 16-64 (thousands)4</t>
        </is>
      </c>
      <c r="C2" s="415" t="inlineStr">
        <is>
          <t>Student</t>
        </is>
      </c>
      <c r="D2" s="415" t="inlineStr">
        <is>
          <t>Looking after family / home</t>
        </is>
      </c>
      <c r="E2" s="415" t="inlineStr">
        <is>
          <t>Temp sick</t>
        </is>
      </c>
      <c r="F2" s="415" t="inlineStr">
        <is>
          <t>Long-term sick</t>
        </is>
      </c>
      <c r="G2" s="415" t="inlineStr">
        <is>
          <t>Discouraged workers1</t>
        </is>
      </c>
      <c r="H2" s="415" t="inlineStr">
        <is>
          <t>Retired</t>
        </is>
      </c>
      <c r="I2" s="415" t="inlineStr">
        <is>
          <t>Other2</t>
        </is>
      </c>
      <c r="J2" s="415" t="inlineStr">
        <is>
          <t>Does not want job (thousands)</t>
        </is>
      </c>
      <c r="K2" s="415" t="inlineStr">
        <is>
          <t>Wants a job (thousands)</t>
        </is>
      </c>
      <c r="L2" s="415" t="inlineStr">
        <is>
          <t>Total economically inactive
aged 16-64</t>
        </is>
      </c>
      <c r="M2" s="415" t="inlineStr">
        <is>
          <t>Student</t>
        </is>
      </c>
      <c r="N2" s="415" t="inlineStr">
        <is>
          <t>Looking after family / home</t>
        </is>
      </c>
      <c r="O2" s="415" t="inlineStr">
        <is>
          <t>Temp sick</t>
        </is>
      </c>
      <c r="P2" s="415" t="inlineStr">
        <is>
          <t>Long-term sick</t>
        </is>
      </c>
      <c r="Q2" s="415" t="inlineStr">
        <is>
          <t>Discouraged workers1</t>
        </is>
      </c>
      <c r="R2" s="415" t="inlineStr">
        <is>
          <t>Retired</t>
        </is>
      </c>
      <c r="S2" s="415" t="inlineStr">
        <is>
          <t>Other2</t>
        </is>
      </c>
      <c r="T2" s="415" t="inlineStr">
        <is>
          <t>Does not want job (%age of economically inactive)</t>
        </is>
      </c>
      <c r="U2" s="415" t="inlineStr">
        <is>
          <t>Wants a job (%age of economically inactive)</t>
        </is>
      </c>
      <c r="V2" s="415" t="inlineStr">
        <is>
          <t>Total economically inactive wants a job aged 16-64 (thousands)</t>
        </is>
      </c>
      <c r="W2" s="415" t="inlineStr">
        <is>
          <t>Student</t>
        </is>
      </c>
      <c r="X2" s="415" t="inlineStr">
        <is>
          <t>Looking after family / home</t>
        </is>
      </c>
      <c r="Y2" s="415" t="inlineStr">
        <is>
          <t>Temp sick</t>
        </is>
      </c>
      <c r="Z2" s="415" t="inlineStr">
        <is>
          <t>Long-term sick</t>
        </is>
      </c>
      <c r="AA2" s="415" t="inlineStr">
        <is>
          <t>Discouraged workers1</t>
        </is>
      </c>
      <c r="AB2" s="415" t="inlineStr">
        <is>
          <t>Other2</t>
        </is>
      </c>
      <c r="AC2" s="415" t="inlineStr">
        <is>
          <t>Total wants a job aged 16-64</t>
        </is>
      </c>
      <c r="AD2" s="415" t="inlineStr">
        <is>
          <t>Student</t>
        </is>
      </c>
      <c r="AE2" s="415" t="inlineStr">
        <is>
          <t>Looking after family / home</t>
        </is>
      </c>
      <c r="AF2" s="415" t="inlineStr">
        <is>
          <t>Temp sick</t>
        </is>
      </c>
      <c r="AG2" s="415" t="inlineStr">
        <is>
          <t>Long-term sick</t>
        </is>
      </c>
      <c r="AH2" s="415" t="inlineStr">
        <is>
          <t>Discouraged workers1</t>
        </is>
      </c>
      <c r="AI2" s="415" t="inlineStr">
        <is>
          <t>Other2</t>
        </is>
      </c>
      <c r="AJ2" s="415" t="inlineStr">
        <is>
          <t>Total economically inactive does not want a job aged 16-64 (thousands)</t>
        </is>
      </c>
      <c r="AK2" s="415" t="inlineStr">
        <is>
          <t>Student</t>
        </is>
      </c>
      <c r="AL2" s="415" t="inlineStr">
        <is>
          <t>Looking after family / home</t>
        </is>
      </c>
      <c r="AM2" s="415" t="inlineStr">
        <is>
          <t>Temp sick</t>
        </is>
      </c>
      <c r="AN2" s="415" t="inlineStr">
        <is>
          <t>Long-term sick</t>
        </is>
      </c>
      <c r="AO2" s="415" t="inlineStr">
        <is>
          <t>Retired</t>
        </is>
      </c>
      <c r="AP2" s="415" t="inlineStr">
        <is>
          <t>Other2</t>
        </is>
      </c>
      <c r="AQ2" s="415" t="inlineStr">
        <is>
          <t>Total does not want a job aged 16-64</t>
        </is>
      </c>
      <c r="AR2" s="415" t="inlineStr">
        <is>
          <t>Student</t>
        </is>
      </c>
      <c r="AS2" s="415" t="inlineStr">
        <is>
          <t>Looking after family / home</t>
        </is>
      </c>
      <c r="AT2" s="415" t="inlineStr">
        <is>
          <t>Temp sick</t>
        </is>
      </c>
      <c r="AU2" s="415" t="inlineStr">
        <is>
          <t>Long-term sick</t>
        </is>
      </c>
      <c r="AV2" s="415" t="inlineStr">
        <is>
          <t>Retired</t>
        </is>
      </c>
      <c r="AW2" s="415" t="inlineStr">
        <is>
          <t>Other2</t>
        </is>
      </c>
    </row>
    <row r="3">
      <c r="A3" s="412" t="inlineStr">
        <is>
          <t>Current</t>
        </is>
      </c>
      <c r="B3" s="1005">
        <f t="array" ref="B3">INDEX(B$18:B$1048576,COUNTA(B$18:B$1048576))</f>
        <v/>
      </c>
      <c r="C3" s="1005">
        <f t="array" ref="C3">INDEX(C$30:C$1048576,COUNTA(C$30:C$1048576))</f>
        <v/>
      </c>
      <c r="D3" s="1005">
        <f t="array" ref="D3">INDEX(D$30:D$1048576,COUNTA(D$30:D$1048576))</f>
        <v/>
      </c>
      <c r="E3" s="1005">
        <f t="array" ref="E3">INDEX(E$30:E$1048576,COUNTA(E$30:E$1048576))</f>
        <v/>
      </c>
      <c r="F3" s="1005">
        <f t="array" ref="F3">INDEX(F$30:F$1048576,COUNTA(F$30:F$1048576))</f>
        <v/>
      </c>
      <c r="G3" s="1005">
        <f t="array" ref="G3">INDEX(G$30:G$1048576,COUNTA(G$30:G$1048576))</f>
        <v/>
      </c>
      <c r="H3" s="1005">
        <f t="array" ref="H3">INDEX(H$30:H$1048576,COUNTA(H$30:H$1048576))</f>
        <v/>
      </c>
      <c r="I3" s="1005">
        <f t="array" ref="I3">INDEX(I$30:I$1048576,COUNTA(I$30:I$1048576))</f>
        <v/>
      </c>
      <c r="J3" s="1005">
        <f t="array" ref="J3">INDEX(J$30:J$1048576,COUNTA(J$30:J$1048576))</f>
        <v/>
      </c>
      <c r="K3" s="1005">
        <f t="array" ref="K3">INDEX(K$30:K$1048576,COUNTA(K$30:K$1048576))</f>
        <v/>
      </c>
      <c r="L3" s="1006">
        <f t="array" ref="L3">INDEX(L$18:L$1048576,COUNTA(L$18:L$1048576))</f>
        <v/>
      </c>
      <c r="M3" s="1006">
        <f t="array" ref="M3">INDEX(M$30:M$1048576,COUNTA(M$30:M$1048576))</f>
        <v/>
      </c>
      <c r="N3" s="1006">
        <f t="array" ref="N3">INDEX(N$30:N$1048576,COUNTA(N$30:N$1048576))</f>
        <v/>
      </c>
      <c r="O3" s="1006">
        <f t="array" ref="O3">INDEX(O$30:O$1048576,COUNTA(O$30:O$1048576))</f>
        <v/>
      </c>
      <c r="P3" s="1006">
        <f t="array" ref="P3">INDEX(P$30:P$1048576,COUNTA(P$30:P$1048576))</f>
        <v/>
      </c>
      <c r="Q3" s="1006">
        <f t="array" ref="Q3">INDEX(Q$30:Q$1048576,COUNTA(Q$30:Q$1048576))</f>
        <v/>
      </c>
      <c r="R3" s="1006">
        <f t="array" ref="R3">INDEX(R$30:R$1048576,COUNTA(R$30:R$1048576))</f>
        <v/>
      </c>
      <c r="S3" s="1006">
        <f t="array" ref="S3">INDEX(S$30:S$1048576,COUNTA(S$30:S$1048576))</f>
        <v/>
      </c>
      <c r="T3" s="1006">
        <f t="array" ref="T3">INDEX(T$30:T$1048576,COUNTA(T$30:T$1048576))</f>
        <v/>
      </c>
      <c r="U3" s="1006">
        <f t="array" ref="U3">INDEX(U$30:U$1048576,COUNTA(U$30:U$1048576))</f>
        <v/>
      </c>
      <c r="V3" s="1005">
        <f t="array" ref="V3">INDEX(V$18:V$1048576,COUNTA(V$18:V$1048576))</f>
        <v/>
      </c>
      <c r="W3" s="1005">
        <f t="array" ref="W3">INDEX(W$18:W$1048576,COUNTA(W$18:W$1048576))</f>
        <v/>
      </c>
      <c r="X3" s="1005">
        <f t="array" ref="X3">INDEX(X$18:X$1048576,COUNTA(X$18:X$1048576))</f>
        <v/>
      </c>
      <c r="Y3" s="1005">
        <f t="array" ref="Y3">INDEX(Y$18:Y$1048576,COUNTA(Y$18:Y$1048576))</f>
        <v/>
      </c>
      <c r="Z3" s="1005">
        <f t="array" ref="Z3">INDEX(Z$18:Z$1048576,COUNTA(Z$18:Z$1048576))</f>
        <v/>
      </c>
      <c r="AA3" s="1005">
        <f t="array" ref="AA3">INDEX(AA$18:AA$1048576,COUNTA(AA$18:AA$1048576))</f>
        <v/>
      </c>
      <c r="AB3" s="1005">
        <f t="array" ref="AB3">INDEX(AB$18:AB$1048576,COUNTA(AB$18:AB$1048576))</f>
        <v/>
      </c>
      <c r="AC3" s="1006">
        <f t="array" ref="AC3">INDEX(AC$18:AC$1048576,COUNTA(AC$18:AC$1048576))</f>
        <v/>
      </c>
      <c r="AD3" s="1006">
        <f t="array" ref="AD3">INDEX(AD$18:AD$1048576,COUNTA(AD$18:AD$1048576))</f>
        <v/>
      </c>
      <c r="AE3" s="1006">
        <f t="array" ref="AE3">INDEX(AE$18:AE$1048576,COUNTA(AE$18:AE$1048576))</f>
        <v/>
      </c>
      <c r="AF3" s="1006">
        <f t="array" ref="AF3">INDEX(AF$18:AF$1048576,COUNTA(AF$18:AF$1048576))</f>
        <v/>
      </c>
      <c r="AG3" s="1006">
        <f t="array" ref="AG3">INDEX(AG$18:AG$1048576,COUNTA(AG$18:AG$1048576))</f>
        <v/>
      </c>
      <c r="AH3" s="1007">
        <f t="array" ref="AH3">INDEX(AH$18:AH$1048576,COUNTA(AH$18:AH$1048576))</f>
        <v/>
      </c>
      <c r="AI3" s="1006">
        <f t="array" ref="AI3">INDEX(AI$18:AI$1048576,COUNTA(AI$18:AI$1048576))</f>
        <v/>
      </c>
      <c r="AJ3" s="1005">
        <f t="array" ref="AJ3">INDEX(AJ$18:AJ$1048576,COUNTA(AJ$18:AJ$1048576))</f>
        <v/>
      </c>
      <c r="AK3" s="1005">
        <f t="array" ref="AK3">INDEX(AK$18:AK$1048576,COUNTA(AK$18:AK$1048576))</f>
        <v/>
      </c>
      <c r="AL3" s="1005">
        <f t="array" ref="AL3">INDEX(AL$18:AL$1048576,COUNTA(AL$18:AL$1048576))</f>
        <v/>
      </c>
      <c r="AM3" s="1005">
        <f t="array" ref="AM3">INDEX(AM$18:AM$1048576,COUNTA(AM$18:AM$1048576))</f>
        <v/>
      </c>
      <c r="AN3" s="1005">
        <f t="array" ref="AN3">INDEX(AN$18:AN$1048576,COUNTA(AN$18:AN$1048576))</f>
        <v/>
      </c>
      <c r="AO3" s="1005">
        <f t="array" ref="AO3">INDEX(AO$18:AO$1048576,COUNTA(AO$18:AO$1048576))</f>
        <v/>
      </c>
      <c r="AP3" s="1005">
        <f t="array" ref="AP3">INDEX(AP$18:AP$1048576,COUNTA(AP$18:AP$1048576))</f>
        <v/>
      </c>
      <c r="AQ3" s="1006">
        <f t="array" ref="AQ3">INDEX(AQ$18:AQ$1048576,COUNTA(AQ$18:AQ$1048576))</f>
        <v/>
      </c>
      <c r="AR3" s="1006">
        <f t="array" ref="AR3">INDEX(AR$18:AR$1048576,COUNTA(AR$18:AR$1048576))</f>
        <v/>
      </c>
      <c r="AS3" s="1006">
        <f t="array" ref="AS3">INDEX(AS$18:AS$1048576,COUNTA(AS$18:AS$1048576))</f>
        <v/>
      </c>
      <c r="AT3" s="1006">
        <f t="array" ref="AT3">INDEX(AT$18:AT$1048576,COUNTA(AT$18:AT$1048576))</f>
        <v/>
      </c>
      <c r="AU3" s="1006">
        <f t="array" ref="AU3">INDEX(AU$18:AU$1048576,COUNTA(AU$18:AU$1048576))</f>
        <v/>
      </c>
      <c r="AV3" s="1006">
        <f t="array" ref="AV3">INDEX(AV$18:AV$1048576,COUNTA(AV$18:AV$1048576))</f>
        <v/>
      </c>
      <c r="AW3" s="1006">
        <f t="array" ref="AW3">INDEX(AW$18:AW$1048576,COUNTA(AW$18:AW$1048576))</f>
        <v/>
      </c>
    </row>
    <row r="4">
      <c r="A4" s="412" t="inlineStr">
        <is>
          <t>Quarterly change</t>
        </is>
      </c>
      <c r="B4" s="1008">
        <f t="array" ref="B4">INDEX(B$18:B$1048576,COUNTA(B$18:B$1048576))-INDEX(B$18:B$1048576,COUNTA(B$18:B$1048576)-3)</f>
        <v/>
      </c>
      <c r="C4" s="1008">
        <f t="array" ref="C4">INDEX(C$18:C$1048576,COUNTA(C$18:C$1048576))-INDEX(C$18:C$1048576,COUNTA(C$18:C$1048576)-3)</f>
        <v/>
      </c>
      <c r="D4" s="1008">
        <f t="array" ref="D4">INDEX(D$18:D$1048576,COUNTA(D$18:D$1048576))-INDEX(D$18:D$1048576,COUNTA(D$18:D$1048576)-3)</f>
        <v/>
      </c>
      <c r="E4" s="1008">
        <f t="array" ref="E4">INDEX(E$18:E$1048576,COUNTA(E$18:E$1048576))-INDEX(E$18:E$1048576,COUNTA(E$18:E$1048576)-3)</f>
        <v/>
      </c>
      <c r="F4" s="1008">
        <f t="array" ref="F4">INDEX(F$18:F$1048576,COUNTA(F$18:F$1048576))-INDEX(F$18:F$1048576,COUNTA(F$18:F$1048576)-3)</f>
        <v/>
      </c>
      <c r="G4" s="1008">
        <f t="array" ref="G4">INDEX(G$18:G$1048576,COUNTA(G$18:G$1048576))-INDEX(G$18:G$1048576,COUNTA(G$18:G$1048576)-3)</f>
        <v/>
      </c>
      <c r="H4" s="1008">
        <f t="array" ref="H4">INDEX(H$18:H$1048576,COUNTA(H$18:H$1048576))-INDEX(H$18:H$1048576,COUNTA(H$18:H$1048576)-3)</f>
        <v/>
      </c>
      <c r="I4" s="1008">
        <f t="array" ref="I4">INDEX(I$18:I$1048576,COUNTA(I$18:I$1048576))-INDEX(I$18:I$1048576,COUNTA(I$18:I$1048576)-3)</f>
        <v/>
      </c>
      <c r="J4" s="1008">
        <f t="array" ref="J4">INDEX(J$18:J$1048576,COUNTA(J$18:J$1048576))-INDEX(J$18:J$1048576,COUNTA(J$18:J$1048576)-3)</f>
        <v/>
      </c>
      <c r="K4" s="1008">
        <f t="array" ref="K4">INDEX(K$18:K$1048576,COUNTA(K$18:K$1048576))-INDEX(K$18:K$1048576,COUNTA(K$18:K$1048576)-3)</f>
        <v/>
      </c>
      <c r="L4" s="1008">
        <f t="array" ref="L4">INDEX(L$18:L$1048576,COUNTA(L$18:L$1048576))-INDEX(L$18:L$1048576,COUNTA(L$18:L$1048576)-3)</f>
        <v/>
      </c>
      <c r="M4" s="1008">
        <f t="array" ref="M4">INDEX(M$18:M$1048576,COUNTA(M$18:M$1048576))-INDEX(M$18:M$1048576,COUNTA(M$18:M$1048576)-3)</f>
        <v/>
      </c>
      <c r="N4" s="1008">
        <f t="array" ref="N4">INDEX(N$18:N$1048576,COUNTA(N$18:N$1048576))-INDEX(N$18:N$1048576,COUNTA(N$18:N$1048576)-3)</f>
        <v/>
      </c>
      <c r="O4" s="1008">
        <f t="array" ref="O4">INDEX(O$18:O$1048576,COUNTA(O$18:O$1048576))-INDEX(O$18:O$1048576,COUNTA(O$18:O$1048576)-3)</f>
        <v/>
      </c>
      <c r="P4" s="1008">
        <f t="array" ref="P4">INDEX(P$18:P$1048576,COUNTA(P$18:P$1048576))-INDEX(P$18:P$1048576,COUNTA(P$18:P$1048576)-3)</f>
        <v/>
      </c>
      <c r="Q4" s="1008">
        <f t="array" ref="Q4">INDEX(Q$18:Q$1048576,COUNTA(Q$18:Q$1048576))-INDEX(Q$18:Q$1048576,COUNTA(Q$18:Q$1048576)-3)</f>
        <v/>
      </c>
      <c r="R4" s="1008">
        <f t="array" ref="R4">INDEX(R$18:R$1048576,COUNTA(R$18:R$1048576))-INDEX(R$18:R$1048576,COUNTA(R$18:R$1048576)-3)</f>
        <v/>
      </c>
      <c r="S4" s="1008">
        <f t="array" ref="S4">INDEX(S$18:S$1048576,COUNTA(S$18:S$1048576))-INDEX(S$18:S$1048576,COUNTA(S$18:S$1048576)-3)</f>
        <v/>
      </c>
      <c r="T4" s="1008">
        <f t="array" ref="T4">INDEX(T$18:T$1048576,COUNTA(T$18:T$1048576))-INDEX(T$18:T$1048576,COUNTA(T$18:T$1048576)-3)</f>
        <v/>
      </c>
      <c r="U4" s="1008">
        <f t="array" ref="U4">INDEX(U$18:U$1048576,COUNTA(U$18:U$1048576))-INDEX(U$18:U$1048576,COUNTA(U$18:U$1048576)-3)</f>
        <v/>
      </c>
      <c r="V4" s="1008">
        <f t="array" ref="V4">INDEX(V$18:V$1048576,COUNTA(V$18:V$1048576))-INDEX(V$18:V$1048576,COUNTA(V$18:V$1048576)-3)</f>
        <v/>
      </c>
      <c r="W4" s="1008">
        <f t="array" ref="W4">INDEX(W$18:W$1048576,COUNTA(W$18:W$1048576))-INDEX(W$18:W$1048576,COUNTA(W$18:W$1048576)-3)</f>
        <v/>
      </c>
      <c r="X4" s="1008">
        <f t="array" ref="X4">INDEX(X$18:X$1048576,COUNTA(X$18:X$1048576))-INDEX(X$18:X$1048576,COUNTA(X$18:X$1048576)-3)</f>
        <v/>
      </c>
      <c r="Y4" s="1008">
        <f t="array" ref="Y4">INDEX(Y$18:Y$1048576,COUNTA(Y$18:Y$1048576))-INDEX(Y$18:Y$1048576,COUNTA(Y$18:Y$1048576)-3)</f>
        <v/>
      </c>
      <c r="Z4" s="1008">
        <f t="array" ref="Z4">INDEX(Z$18:Z$1048576,COUNTA(Z$18:Z$1048576))-INDEX(Z$18:Z$1048576,COUNTA(Z$18:Z$1048576)-3)</f>
        <v/>
      </c>
      <c r="AA4" s="1008">
        <f t="array" ref="AA4">INDEX(AA$18:AA$1048576,COUNTA(AA$18:AA$1048576))-INDEX(AA$18:AA$1048576,COUNTA(AA$18:AA$1048576)-3)</f>
        <v/>
      </c>
      <c r="AB4" s="1008">
        <f t="array" ref="AB4">INDEX(AB$18:AB$1048576,COUNTA(AB$18:AB$1048576))-INDEX(AB$18:AB$1048576,COUNTA(AB$18:AB$1048576)-3)</f>
        <v/>
      </c>
      <c r="AC4" s="1009">
        <f t="array" ref="AC4">INDEX(AC$18:AC$1048576,COUNTA(AC$18:AC$1048576))-INDEX(AC$18:AC$1048576,COUNTA(AC$18:AC$1048576)-3)</f>
        <v/>
      </c>
      <c r="AD4" s="1009">
        <f t="array" ref="AD4">INDEX(AD$18:AD$1048576,COUNTA(AD$18:AD$1048576))-INDEX(AD$18:AD$1048576,COUNTA(AD$18:AD$1048576)-3)</f>
        <v/>
      </c>
      <c r="AE4" s="1009">
        <f t="array" ref="AE4">INDEX(AE$18:AE$1048576,COUNTA(AE$18:AE$1048576))-INDEX(AE$18:AE$1048576,COUNTA(AE$18:AE$1048576)-3)</f>
        <v/>
      </c>
      <c r="AF4" s="1009">
        <f t="array" ref="AF4">INDEX(AF$18:AF$1048576,COUNTA(AF$18:AF$1048576))-INDEX(AF$18:AF$1048576,COUNTA(AF$18:AF$1048576)-3)</f>
        <v/>
      </c>
      <c r="AG4" s="1009">
        <f t="array" ref="AG4">INDEX(AG$18:AG$1048576,COUNTA(AG$18:AG$1048576))-INDEX(AG$18:AG$1048576,COUNTA(AG$18:AG$1048576)-3)</f>
        <v/>
      </c>
      <c r="AH4" s="1010">
        <f t="array" ref="AH4">INDEX(AH$18:AH$1048576,COUNTA(AH$18:AH$1048576))-INDEX(AH$18:AH$1048576,COUNTA(AH$18:AH$1048576)-3)</f>
        <v/>
      </c>
      <c r="AI4" s="1011">
        <f t="array" ref="AI4">INDEX(AI$18:AI$1048576,COUNTA(AI$18:AI$1048576))-INDEX(AI$18:AI$1048576,COUNTA(AI$18:AI$1048576)-3)</f>
        <v/>
      </c>
      <c r="AJ4" s="1008">
        <f t="array" ref="AJ4">INDEX(AJ$18:AJ$1048576,COUNTA(AJ$18:AJ$1048576))-INDEX(AJ$18:AJ$1048576,COUNTA(AJ$18:AJ$1048576)-3)</f>
        <v/>
      </c>
      <c r="AK4" s="1008">
        <f t="array" ref="AK4">INDEX(AK$18:AK$1048576,COUNTA(AK$18:AK$1048576))-INDEX(AK$18:AK$1048576,COUNTA(AK$18:AK$1048576)-3)</f>
        <v/>
      </c>
      <c r="AL4" s="1008">
        <f t="array" ref="AL4">INDEX(AL$18:AL$1048576,COUNTA(AL$18:AL$1048576))-INDEX(AL$18:AL$1048576,COUNTA(AL$18:AL$1048576)-3)</f>
        <v/>
      </c>
      <c r="AM4" s="1008">
        <f t="array" ref="AM4">INDEX(AM$18:AM$1048576,COUNTA(AM$18:AM$1048576))-INDEX(AM$18:AM$1048576,COUNTA(AM$18:AM$1048576)-3)</f>
        <v/>
      </c>
      <c r="AN4" s="1008">
        <f t="array" ref="AN4">INDEX(AN$18:AN$1048576,COUNTA(AN$18:AN$1048576))-INDEX(AN$18:AN$1048576,COUNTA(AN$18:AN$1048576)-3)</f>
        <v/>
      </c>
      <c r="AO4" s="1008">
        <f t="array" ref="AO4">INDEX(AO$18:AO$1048576,COUNTA(AO$18:AO$1048576))-INDEX(AO$18:AO$1048576,COUNTA(AO$18:AO$1048576)-3)</f>
        <v/>
      </c>
      <c r="AP4" s="1008">
        <f t="array" ref="AP4">INDEX(AP$18:AP$1048576,COUNTA(AP$18:AP$1048576))-INDEX(AP$18:AP$1048576,COUNTA(AP$18:AP$1048576)-3)</f>
        <v/>
      </c>
      <c r="AQ4" s="1008">
        <f t="array" ref="AQ4">INDEX(AQ$18:AQ$1048576,COUNTA(AQ$18:AQ$1048576))-INDEX(AQ$18:AQ$1048576,COUNTA(AQ$18:AQ$1048576)-3)</f>
        <v/>
      </c>
      <c r="AR4" s="1008">
        <f t="array" ref="AR4">INDEX(AR$18:AR$1048576,COUNTA(AR$18:AR$1048576))-INDEX(AR$18:AR$1048576,COUNTA(AR$18:AR$1048576)-3)</f>
        <v/>
      </c>
      <c r="AS4" s="1008">
        <f t="array" ref="AS4">INDEX(AS$18:AS$1048576,COUNTA(AS$18:AS$1048576))-INDEX(AS$18:AS$1048576,COUNTA(AS$18:AS$1048576)-3)</f>
        <v/>
      </c>
      <c r="AT4" s="1008">
        <f t="array" ref="AT4">INDEX(AT$18:AT$1048576,COUNTA(AT$18:AT$1048576))-INDEX(AT$18:AT$1048576,COUNTA(AT$18:AT$1048576)-3)</f>
        <v/>
      </c>
      <c r="AU4" s="1008">
        <f t="array" ref="AU4">INDEX(AU$18:AU$1048576,COUNTA(AU$18:AU$1048576))-INDEX(AU$18:AU$1048576,COUNTA(AU$18:AU$1048576)-3)</f>
        <v/>
      </c>
      <c r="AV4" s="1008">
        <f t="array" ref="AV4">INDEX(AV$18:AV$1048576,COUNTA(AV$18:AV$1048576))-INDEX(AV$18:AV$1048576,COUNTA(AV$18:AV$1048576)-3)</f>
        <v/>
      </c>
      <c r="AW4" s="1008">
        <f t="array" ref="AW4">INDEX(AW$18:AW$1048576,COUNTA(AW$18:AW$1048576))-INDEX(AW$18:AW$1048576,COUNTA(AW$18:AW$1048576)-3)</f>
        <v/>
      </c>
    </row>
    <row r="5">
      <c r="A5" s="412" t="inlineStr">
        <is>
          <t>year on year change</t>
        </is>
      </c>
      <c r="B5" s="1008">
        <f t="array" ref="B5">INDEX(B$18:B$1048576,COUNTA(B$18:B$1048576))-INDEX(B$18:B$1048576,COUNTA(B$18:B$1048576)-12)</f>
        <v/>
      </c>
      <c r="C5" s="1008">
        <f t="array" ref="C5">INDEX(C$18:C$1048576,COUNTA(C$18:C$1048576))-INDEX(C$18:C$1048576,COUNTA(C$18:C$1048576)-12)</f>
        <v/>
      </c>
      <c r="D5" s="1008">
        <f t="array" ref="D5">INDEX(D$18:D$1048576,COUNTA(D$18:D$1048576))-INDEX(D$18:D$1048576,COUNTA(D$18:D$1048576)-12)</f>
        <v/>
      </c>
      <c r="E5" s="1008">
        <f t="array" ref="E5">INDEX(E$18:E$1048576,COUNTA(E$18:E$1048576))-INDEX(E$18:E$1048576,COUNTA(E$18:E$1048576)-12)</f>
        <v/>
      </c>
      <c r="F5" s="1008">
        <f t="array" ref="F5">INDEX(F$18:F$1048576,COUNTA(F$18:F$1048576))-INDEX(F$18:F$1048576,COUNTA(F$18:F$1048576)-12)</f>
        <v/>
      </c>
      <c r="G5" s="1008">
        <f t="array" ref="G5">INDEX(G$18:G$1048576,COUNTA(G$18:G$1048576))-INDEX(G$18:G$1048576,COUNTA(G$18:G$1048576)-12)</f>
        <v/>
      </c>
      <c r="H5" s="1008">
        <f t="array" ref="H5">INDEX(H$18:H$1048576,COUNTA(H$18:H$1048576))-INDEX(H$18:H$1048576,COUNTA(H$18:H$1048576)-12)</f>
        <v/>
      </c>
      <c r="I5" s="1008">
        <f t="array" ref="I5">INDEX(I$18:I$1048576,COUNTA(I$18:I$1048576))-INDEX(I$18:I$1048576,COUNTA(I$18:I$1048576)-12)</f>
        <v/>
      </c>
      <c r="J5" s="1008">
        <f t="array" ref="J5">INDEX(J$18:J$1048576,COUNTA(J$18:J$1048576))-INDEX(J$18:J$1048576,COUNTA(J$18:J$1048576)-12)</f>
        <v/>
      </c>
      <c r="K5" s="1008">
        <f t="array" ref="K5">INDEX(K$18:K$1048576,COUNTA(K$18:K$1048576))-INDEX(K$18:K$1048576,COUNTA(K$18:K$1048576)-12)</f>
        <v/>
      </c>
      <c r="L5" s="1008">
        <f t="array" ref="L5">INDEX(L$18:L$1048576,COUNTA(L$18:L$1048576))-INDEX(L$18:L$1048576,COUNTA(L$18:L$1048576)-12)</f>
        <v/>
      </c>
      <c r="M5" s="1008">
        <f t="array" ref="M5">INDEX(M$18:M$1048576,COUNTA(M$18:M$1048576))-INDEX(M$18:M$1048576,COUNTA(M$18:M$1048576)-12)</f>
        <v/>
      </c>
      <c r="N5" s="1008">
        <f t="array" ref="N5">INDEX(N$18:N$1048576,COUNTA(N$18:N$1048576))-INDEX(N$18:N$1048576,COUNTA(N$18:N$1048576)-12)</f>
        <v/>
      </c>
      <c r="O5" s="1008">
        <f t="array" ref="O5">INDEX(O$18:O$1048576,COUNTA(O$18:O$1048576))-INDEX(O$18:O$1048576,COUNTA(O$18:O$1048576)-12)</f>
        <v/>
      </c>
      <c r="P5" s="1008">
        <f t="array" ref="P5">INDEX(P$18:P$1048576,COUNTA(P$18:P$1048576))-INDEX(P$18:P$1048576,COUNTA(P$18:P$1048576)-12)</f>
        <v/>
      </c>
      <c r="Q5" s="1008">
        <f t="array" ref="Q5">INDEX(Q$18:Q$1048576,COUNTA(Q$18:Q$1048576))-INDEX(Q$18:Q$1048576,COUNTA(Q$18:Q$1048576)-12)</f>
        <v/>
      </c>
      <c r="R5" s="1008">
        <f t="array" ref="R5">INDEX(R$18:R$1048576,COUNTA(R$18:R$1048576))-INDEX(R$18:R$1048576,COUNTA(R$18:R$1048576)-12)</f>
        <v/>
      </c>
      <c r="S5" s="1008">
        <f t="array" ref="S5">INDEX(S$18:S$1048576,COUNTA(S$18:S$1048576))-INDEX(S$18:S$1048576,COUNTA(S$18:S$1048576)-12)</f>
        <v/>
      </c>
      <c r="T5" s="1008">
        <f t="array" ref="T5">INDEX(T$18:T$1048576,COUNTA(T$18:T$1048576))-INDEX(T$18:T$1048576,COUNTA(T$18:T$1048576)-12)</f>
        <v/>
      </c>
      <c r="U5" s="1008">
        <f t="array" ref="U5">INDEX(U$18:U$1048576,COUNTA(U$18:U$1048576))-INDEX(U$18:U$1048576,COUNTA(U$18:U$1048576)-12)</f>
        <v/>
      </c>
      <c r="V5" s="1008">
        <f t="array" ref="V5">INDEX(V$18:V$1048576,COUNTA(V$18:V$1048576))-INDEX(V$18:V$1048576,COUNTA(V$18:V$1048576)-12)</f>
        <v/>
      </c>
      <c r="W5" s="1008">
        <f t="array" ref="W5">INDEX(W$18:W$1048576,COUNTA(W$18:W$1048576))-INDEX(W$18:W$1048576,COUNTA(W$18:W$1048576)-12)</f>
        <v/>
      </c>
      <c r="X5" s="1008">
        <f t="array" ref="X5">INDEX(X$18:X$1048576,COUNTA(X$18:X$1048576))-INDEX(X$18:X$1048576,COUNTA(X$18:X$1048576)-12)</f>
        <v/>
      </c>
      <c r="Y5" s="1008">
        <f t="array" ref="Y5">INDEX(Y$18:Y$1048576,COUNTA(Y$18:Y$1048576))-INDEX(Y$18:Y$1048576,COUNTA(Y$18:Y$1048576)-12)</f>
        <v/>
      </c>
      <c r="Z5" s="1008">
        <f t="array" ref="Z5">INDEX(Z$18:Z$1048576,COUNTA(Z$18:Z$1048576))-INDEX(Z$18:Z$1048576,COUNTA(Z$18:Z$1048576)-12)</f>
        <v/>
      </c>
      <c r="AA5" s="1008">
        <f t="array" ref="AA5">INDEX(AA$18:AA$1048576,COUNTA(AA$18:AA$1048576))-INDEX(AA$18:AA$1048576,COUNTA(AA$18:AA$1048576)-12)</f>
        <v/>
      </c>
      <c r="AB5" s="1008">
        <f t="array" ref="AB5">INDEX(AB$18:AB$1048576,COUNTA(AB$18:AB$1048576))-INDEX(AB$18:AB$1048576,COUNTA(AB$18:AB$1048576)-12)</f>
        <v/>
      </c>
      <c r="AC5" s="1009">
        <f t="array" ref="AC5">INDEX(AC$18:AC$1048576,COUNTA(AC$18:AC$1048576))-INDEX(AC$18:AC$1048576,COUNTA(AC$18:AC$1048576)-12)</f>
        <v/>
      </c>
      <c r="AD5" s="1009">
        <f t="array" ref="AD5">INDEX(AD$18:AD$1048576,COUNTA(AD$18:AD$1048576))-INDEX(AD$18:AD$1048576,COUNTA(AD$18:AD$1048576)-12)</f>
        <v/>
      </c>
      <c r="AE5" s="1009">
        <f t="array" ref="AE5">INDEX(AE$18:AE$1048576,COUNTA(AE$18:AE$1048576))-INDEX(AE$18:AE$1048576,COUNTA(AE$18:AE$1048576)-12)</f>
        <v/>
      </c>
      <c r="AF5" s="1009">
        <f t="array" ref="AF5">INDEX(AF$18:AF$1048576,COUNTA(AF$18:AF$1048576))-INDEX(AF$18:AF$1048576,COUNTA(AF$18:AF$1048576)-12)</f>
        <v/>
      </c>
      <c r="AG5" s="1009">
        <f t="array" ref="AG5">INDEX(AG$18:AG$1048576,COUNTA(AG$18:AG$1048576))-INDEX(AG$18:AG$1048576,COUNTA(AG$18:AG$1048576)-12)</f>
        <v/>
      </c>
      <c r="AH5" s="1010">
        <f t="array" ref="AH5">INDEX(AH$18:AH$1048576,COUNTA(AH$18:AH$1048576))-INDEX(AH$18:AH$1048576,COUNTA(AH$18:AH$1048576)-12)</f>
        <v/>
      </c>
      <c r="AI5" s="1011">
        <f t="array" ref="AI5">INDEX(AI$18:AI$1048576,COUNTA(AI$18:AI$1048576))-INDEX(AI$18:AI$1048576,COUNTA(AI$18:AI$1048576)-12)</f>
        <v/>
      </c>
      <c r="AJ5" s="1008">
        <f t="array" ref="AJ5">INDEX(AJ$18:AJ$1048576,COUNTA(AJ$18:AJ$1048576))-INDEX(AJ$18:AJ$1048576,COUNTA(AJ$18:AJ$1048576)-12)</f>
        <v/>
      </c>
      <c r="AK5" s="1008">
        <f t="array" ref="AK5">INDEX(AK$18:AK$1048576,COUNTA(AK$18:AK$1048576))-INDEX(AK$18:AK$1048576,COUNTA(AK$18:AK$1048576)-12)</f>
        <v/>
      </c>
      <c r="AL5" s="1008">
        <f t="array" ref="AL5">INDEX(AL$18:AL$1048576,COUNTA(AL$18:AL$1048576))-INDEX(AL$18:AL$1048576,COUNTA(AL$18:AL$1048576)-12)</f>
        <v/>
      </c>
      <c r="AM5" s="1008">
        <f t="array" ref="AM5">INDEX(AM$18:AM$1048576,COUNTA(AM$18:AM$1048576))-INDEX(AM$18:AM$1048576,COUNTA(AM$18:AM$1048576)-12)</f>
        <v/>
      </c>
      <c r="AN5" s="1008">
        <f t="array" ref="AN5">INDEX(AN$18:AN$1048576,COUNTA(AN$18:AN$1048576))-INDEX(AN$18:AN$1048576,COUNTA(AN$18:AN$1048576)-12)</f>
        <v/>
      </c>
      <c r="AO5" s="1008">
        <f t="array" ref="AO5">INDEX(AO$18:AO$1048576,COUNTA(AO$18:AO$1048576))-INDEX(AO$18:AO$1048576,COUNTA(AO$18:AO$1048576)-12)</f>
        <v/>
      </c>
      <c r="AP5" s="1008">
        <f t="array" ref="AP5">INDEX(AP$18:AP$1048576,COUNTA(AP$18:AP$1048576))-INDEX(AP$18:AP$1048576,COUNTA(AP$18:AP$1048576)-12)</f>
        <v/>
      </c>
      <c r="AQ5" s="1008">
        <f t="array" ref="AQ5">INDEX(AQ$18:AQ$1048576,COUNTA(AQ$18:AQ$1048576))-INDEX(AQ$18:AQ$1048576,COUNTA(AQ$18:AQ$1048576)-12)</f>
        <v/>
      </c>
      <c r="AR5" s="1008">
        <f t="array" ref="AR5">INDEX(AR$18:AR$1048576,COUNTA(AR$18:AR$1048576))-INDEX(AR$18:AR$1048576,COUNTA(AR$18:AR$1048576)-12)</f>
        <v/>
      </c>
      <c r="AS5" s="1008">
        <f t="array" ref="AS5">INDEX(AS$18:AS$1048576,COUNTA(AS$18:AS$1048576))-INDEX(AS$18:AS$1048576,COUNTA(AS$18:AS$1048576)-12)</f>
        <v/>
      </c>
      <c r="AT5" s="1008">
        <f t="array" ref="AT5">INDEX(AT$18:AT$1048576,COUNTA(AT$18:AT$1048576))-INDEX(AT$18:AT$1048576,COUNTA(AT$18:AT$1048576)-12)</f>
        <v/>
      </c>
      <c r="AU5" s="1008">
        <f t="array" ref="AU5">INDEX(AU$18:AU$1048576,COUNTA(AU$18:AU$1048576))-INDEX(AU$18:AU$1048576,COUNTA(AU$18:AU$1048576)-12)</f>
        <v/>
      </c>
      <c r="AV5" s="1008">
        <f t="array" ref="AV5">INDEX(AV$18:AV$1048576,COUNTA(AV$18:AV$1048576))-INDEX(AV$18:AV$1048576,COUNTA(AV$18:AV$1048576)-12)</f>
        <v/>
      </c>
      <c r="AW5" s="1008">
        <f t="array" ref="AW5">INDEX(AW$18:AW$1048576,COUNTA(AW$18:AW$1048576))-INDEX(AW$18:AW$1048576,COUNTA(AW$18:AW$1048576)-12)</f>
        <v/>
      </c>
    </row>
    <row r="6">
      <c r="A6" s="412" t="inlineStr">
        <is>
          <t>Since pandemic</t>
        </is>
      </c>
      <c r="B6" s="1008">
        <f t="array" ref="B6">INDEX(B$18:B$1048576,COUNTA(B$18:B$1048576))-B$351</f>
        <v/>
      </c>
      <c r="C6" s="1008">
        <f t="array" ref="C6">INDEX(C$18:C$1048576,COUNTA(C$18:C$1048576))-C$351</f>
        <v/>
      </c>
      <c r="D6" s="1008">
        <f t="array" ref="D6">INDEX(D$18:D$1048576,COUNTA(D$18:D$1048576))-D$351</f>
        <v/>
      </c>
      <c r="E6" s="1008">
        <f t="array" ref="E6">INDEX(E$18:E$1048576,COUNTA(E$18:E$1048576))-E$351</f>
        <v/>
      </c>
      <c r="F6" s="1008">
        <f t="array" ref="F6">INDEX(F$18:F$1048576,COUNTA(F$18:F$1048576))-F$351</f>
        <v/>
      </c>
      <c r="G6" s="1008">
        <f t="array" ref="G6">INDEX(G$18:G$1048576,COUNTA(G$18:G$1048576))-G$351</f>
        <v/>
      </c>
      <c r="H6" s="1008">
        <f t="array" ref="H6">INDEX(H$18:H$1048576,COUNTA(H$18:H$1048576))-H$351</f>
        <v/>
      </c>
      <c r="I6" s="1008">
        <f t="array" ref="I6">INDEX(I$18:I$1048576,COUNTA(I$18:I$1048576))-I$351</f>
        <v/>
      </c>
      <c r="J6" s="1008">
        <f t="array" ref="J6">INDEX(J$18:J$1048576,COUNTA(J$18:J$1048576))-J$351</f>
        <v/>
      </c>
      <c r="K6" s="1008">
        <f t="array" ref="K6">INDEX(K$18:K$1048576,COUNTA(K$18:K$1048576))-K$351</f>
        <v/>
      </c>
      <c r="L6" s="1008">
        <f t="array" ref="L6">INDEX(L$18:L$1048576,COUNTA(L$18:L$1048576))-L$351</f>
        <v/>
      </c>
      <c r="M6" s="1008">
        <f t="array" ref="M6">INDEX(M$18:M$1048576,COUNTA(M$18:M$1048576))-M$351</f>
        <v/>
      </c>
      <c r="N6" s="1008">
        <f t="array" ref="N6">INDEX(N$18:N$1048576,COUNTA(N$18:N$1048576))-N$351</f>
        <v/>
      </c>
      <c r="O6" s="1008">
        <f t="array" ref="O6">INDEX(O$18:O$1048576,COUNTA(O$18:O$1048576))-O$351</f>
        <v/>
      </c>
      <c r="P6" s="1008">
        <f t="array" ref="P6">INDEX(P$18:P$1048576,COUNTA(P$18:P$1048576))-P$351</f>
        <v/>
      </c>
      <c r="Q6" s="1008">
        <f t="array" ref="Q6">INDEX(Q$18:Q$1048576,COUNTA(Q$18:Q$1048576))-Q$351</f>
        <v/>
      </c>
      <c r="R6" s="1008">
        <f t="array" ref="R6">INDEX(R$18:R$1048576,COUNTA(R$18:R$1048576))-R$351</f>
        <v/>
      </c>
      <c r="S6" s="1008">
        <f t="array" ref="S6">INDEX(S$18:S$1048576,COUNTA(S$18:S$1048576))-S$351</f>
        <v/>
      </c>
      <c r="T6" s="1008">
        <f t="array" ref="T6">INDEX(T$18:T$1048576,COUNTA(T$18:T$1048576))-T$351</f>
        <v/>
      </c>
      <c r="U6" s="1008">
        <f t="array" ref="U6">INDEX(U$18:U$1048576,COUNTA(U$18:U$1048576))-U$351</f>
        <v/>
      </c>
      <c r="V6" s="1008">
        <f t="array" ref="V6">INDEX(V$18:V$1048576,COUNTA(V$18:V$1048576))-V$351</f>
        <v/>
      </c>
      <c r="W6" s="1008">
        <f t="array" ref="W6">INDEX(W$18:W$1048576,COUNTA(W$18:W$1048576))-W$351</f>
        <v/>
      </c>
      <c r="X6" s="1008">
        <f t="array" ref="X6">INDEX(X$18:X$1048576,COUNTA(X$18:X$1048576))-X$351</f>
        <v/>
      </c>
      <c r="Y6" s="1008">
        <f t="array" ref="Y6">INDEX(Y$18:Y$1048576,COUNTA(Y$18:Y$1048576))-Y$351</f>
        <v/>
      </c>
      <c r="Z6" s="1008">
        <f t="array" ref="Z6">INDEX(Z$18:Z$1048576,COUNTA(Z$18:Z$1048576))-Z$351</f>
        <v/>
      </c>
      <c r="AA6" s="1008">
        <f t="array" ref="AA6">INDEX(AA$18:AA$1048576,COUNTA(AA$18:AA$1048576))-AA$351</f>
        <v/>
      </c>
      <c r="AB6" s="1008">
        <f t="array" ref="AB6">INDEX(AB$18:AB$1048576,COUNTA(AB$18:AB$1048576))-AB$351</f>
        <v/>
      </c>
      <c r="AC6" s="1009">
        <f t="array" ref="AC6">INDEX(AC$18:AC$1048576,COUNTA(AC$18:AC$1048576))-AC$351</f>
        <v/>
      </c>
      <c r="AD6" s="1009">
        <f t="array" ref="AD6">INDEX(AD$18:AD$1048576,COUNTA(AD$18:AD$1048576))-AD$351</f>
        <v/>
      </c>
      <c r="AE6" s="1009">
        <f t="array" ref="AE6">INDEX(AE$18:AE$1048576,COUNTA(AE$18:AE$1048576))-AE$351</f>
        <v/>
      </c>
      <c r="AF6" s="1009">
        <f t="array" ref="AF6">INDEX(AF$18:AF$1048576,COUNTA(AF$18:AF$1048576))-AF$351</f>
        <v/>
      </c>
      <c r="AG6" s="1009">
        <f t="array" ref="AG6">INDEX(AG$18:AG$1048576,COUNTA(AG$18:AG$1048576))-AG$351</f>
        <v/>
      </c>
      <c r="AH6" s="1010">
        <f t="array" ref="AH6">INDEX(AH$18:AH$1048576,COUNTA(AH$18:AH$1048576))-AH$351</f>
        <v/>
      </c>
      <c r="AI6" s="1011">
        <f t="array" ref="AI6">INDEX(AI$18:AI$1048576,COUNTA(AI$18:AI$1048576))-AI$351</f>
        <v/>
      </c>
      <c r="AJ6" s="1008">
        <f t="array" ref="AJ6">INDEX(AJ$18:AJ$1048576,COUNTA(AJ$18:AJ$1048576))-AJ$351</f>
        <v/>
      </c>
      <c r="AK6" s="1008">
        <f t="array" ref="AK6">INDEX(AK$18:AK$1048576,COUNTA(AK$18:AK$1048576))-AK$351</f>
        <v/>
      </c>
      <c r="AL6" s="1008">
        <f t="array" ref="AL6">INDEX(AL$18:AL$1048576,COUNTA(AL$18:AL$1048576))-AL$351</f>
        <v/>
      </c>
      <c r="AM6" s="1008">
        <f t="array" ref="AM6">INDEX(AM$18:AM$1048576,COUNTA(AM$18:AM$1048576))-AM$351</f>
        <v/>
      </c>
      <c r="AN6" s="1008">
        <f t="array" ref="AN6">INDEX(AN$18:AN$1048576,COUNTA(AN$18:AN$1048576))-AN$351</f>
        <v/>
      </c>
      <c r="AO6" s="1008">
        <f t="array" ref="AO6">INDEX(AO$18:AO$1048576,COUNTA(AO$18:AO$1048576))-AO$351</f>
        <v/>
      </c>
      <c r="AP6" s="1008">
        <f t="array" ref="AP6">INDEX(AP$18:AP$1048576,COUNTA(AP$18:AP$1048576))-AP$351</f>
        <v/>
      </c>
      <c r="AQ6" s="1008">
        <f t="array" ref="AQ6">INDEX(AQ$18:AQ$1048576,COUNTA(AQ$18:AQ$1048576))-AQ$351</f>
        <v/>
      </c>
      <c r="AR6" s="1008">
        <f t="array" ref="AR6">INDEX(AR$18:AR$1048576,COUNTA(AR$18:AR$1048576))-AR$351</f>
        <v/>
      </c>
      <c r="AS6" s="1008">
        <f t="array" ref="AS6">INDEX(AS$18:AS$1048576,COUNTA(AS$18:AS$1048576))-AS$351</f>
        <v/>
      </c>
      <c r="AT6" s="1008">
        <f t="array" ref="AT6">INDEX(AT$18:AT$1048576,COUNTA(AT$18:AT$1048576))-AT$351</f>
        <v/>
      </c>
      <c r="AU6" s="1008">
        <f t="array" ref="AU6">INDEX(AU$18:AU$1048576,COUNTA(AU$18:AU$1048576))-AU$351</f>
        <v/>
      </c>
      <c r="AV6" s="1008">
        <f t="array" ref="AV6">INDEX(AV$18:AV$1048576,COUNTA(AV$18:AV$1048576))-AV$351</f>
        <v/>
      </c>
      <c r="AW6" s="1008">
        <f t="array" ref="AW6">INDEX(AW$18:AW$1048576,COUNTA(AW$18:AW$1048576))-AW$351</f>
        <v/>
      </c>
    </row>
    <row r="7">
      <c r="A7" s="412" t="inlineStr">
        <is>
          <t>Since 2010 election</t>
        </is>
      </c>
      <c r="B7" s="1008">
        <f t="array" ref="B7">INDEX(B$18:B$1048576,COUNTA(B$18:B$1048576))-B$233</f>
        <v/>
      </c>
      <c r="C7" s="1008">
        <f t="array" ref="C7">INDEX(C$18:C$1048576,COUNTA(C$18:C$1048576))-C$233</f>
        <v/>
      </c>
      <c r="D7" s="1008">
        <f t="array" ref="D7">INDEX(D$18:D$1048576,COUNTA(D$18:D$1048576))-D$233</f>
        <v/>
      </c>
      <c r="E7" s="1008">
        <f t="array" ref="E7">INDEX(E$18:E$1048576,COUNTA(E$18:E$1048576))-E$233</f>
        <v/>
      </c>
      <c r="F7" s="1008">
        <f t="array" ref="F7">INDEX(F$18:F$1048576,COUNTA(F$18:F$1048576))-F$233</f>
        <v/>
      </c>
      <c r="G7" s="1008">
        <f t="array" ref="G7">INDEX(G$18:G$1048576,COUNTA(G$18:G$1048576))-G$233</f>
        <v/>
      </c>
      <c r="H7" s="1008">
        <f t="array" ref="H7">INDEX(H$18:H$1048576,COUNTA(H$18:H$1048576))-H$233</f>
        <v/>
      </c>
      <c r="I7" s="1008">
        <f t="array" ref="I7">INDEX(I$18:I$1048576,COUNTA(I$18:I$1048576))-I$233</f>
        <v/>
      </c>
      <c r="J7" s="1008">
        <f t="array" ref="J7">INDEX(J$18:J$1048576,COUNTA(J$18:J$1048576))-J$233</f>
        <v/>
      </c>
      <c r="K7" s="1008">
        <f t="array" ref="K7">INDEX(K$18:K$1048576,COUNTA(K$18:K$1048576))-K$233</f>
        <v/>
      </c>
      <c r="L7" s="1008">
        <f t="array" ref="L7">INDEX(L$18:L$1048576,COUNTA(L$18:L$1048576))-L$233</f>
        <v/>
      </c>
      <c r="M7" s="1008">
        <f t="array" ref="M7">INDEX(M$18:M$1048576,COUNTA(M$18:M$1048576))-M$233</f>
        <v/>
      </c>
      <c r="N7" s="1008">
        <f t="array" ref="N7">INDEX(N$18:N$1048576,COUNTA(N$18:N$1048576))-N$233</f>
        <v/>
      </c>
      <c r="O7" s="1008">
        <f t="array" ref="O7">INDEX(O$18:O$1048576,COUNTA(O$18:O$1048576))-O$233</f>
        <v/>
      </c>
      <c r="P7" s="1008">
        <f t="array" ref="P7">INDEX(P$18:P$1048576,COUNTA(P$18:P$1048576))-P$233</f>
        <v/>
      </c>
      <c r="Q7" s="1008">
        <f t="array" ref="Q7">INDEX(Q$18:Q$1048576,COUNTA(Q$18:Q$1048576))-Q$233</f>
        <v/>
      </c>
      <c r="R7" s="1008">
        <f t="array" ref="R7">INDEX(R$18:R$1048576,COUNTA(R$18:R$1048576))-R$233</f>
        <v/>
      </c>
      <c r="S7" s="1008">
        <f t="array" ref="S7">INDEX(S$18:S$1048576,COUNTA(S$18:S$1048576))-S$233</f>
        <v/>
      </c>
      <c r="T7" s="1008">
        <f t="array" ref="T7">INDEX(T$18:T$1048576,COUNTA(T$18:T$1048576))-T$233</f>
        <v/>
      </c>
      <c r="U7" s="1008">
        <f t="array" ref="U7">INDEX(U$18:U$1048576,COUNTA(U$18:U$1048576))-U$233</f>
        <v/>
      </c>
      <c r="V7" s="1008">
        <f t="array" ref="V7">INDEX(V$18:V$1048576,COUNTA(V$18:V$1048576))-V$233</f>
        <v/>
      </c>
      <c r="W7" s="1008">
        <f t="array" ref="W7">INDEX(W$18:W$1048576,COUNTA(W$18:W$1048576))-W$233</f>
        <v/>
      </c>
      <c r="X7" s="1008">
        <f t="array" ref="X7">INDEX(X$18:X$1048576,COUNTA(X$18:X$1048576))-X$233</f>
        <v/>
      </c>
      <c r="Y7" s="1008">
        <f t="array" ref="Y7">INDEX(Y$18:Y$1048576,COUNTA(Y$18:Y$1048576))-Y$233</f>
        <v/>
      </c>
      <c r="Z7" s="1008">
        <f t="array" ref="Z7">INDEX(Z$18:Z$1048576,COUNTA(Z$18:Z$1048576))-Z$233</f>
        <v/>
      </c>
      <c r="AA7" s="1008">
        <f t="array" ref="AA7">INDEX(AA$18:AA$1048576,COUNTA(AA$18:AA$1048576))-AA$233</f>
        <v/>
      </c>
      <c r="AB7" s="1008">
        <f t="array" ref="AB7">INDEX(AB$18:AB$1048576,COUNTA(AB$18:AB$1048576))-AB$233</f>
        <v/>
      </c>
      <c r="AC7" s="1009">
        <f t="array" ref="AC7">INDEX(AC$18:AC$1048576,COUNTA(AC$18:AC$1048576))-AC$233</f>
        <v/>
      </c>
      <c r="AD7" s="1009">
        <f t="array" ref="AD7">INDEX(AD$18:AD$1048576,COUNTA(AD$18:AD$1048576))-AD$233</f>
        <v/>
      </c>
      <c r="AE7" s="1009">
        <f t="array" ref="AE7">INDEX(AE$18:AE$1048576,COUNTA(AE$18:AE$1048576))-AE$233</f>
        <v/>
      </c>
      <c r="AF7" s="1009">
        <f t="array" ref="AF7">INDEX(AF$18:AF$1048576,COUNTA(AF$18:AF$1048576))-AF$233</f>
        <v/>
      </c>
      <c r="AG7" s="1009">
        <f t="array" ref="AG7">INDEX(AG$18:AG$1048576,COUNTA(AG$18:AG$1048576))-AG$233</f>
        <v/>
      </c>
      <c r="AH7" s="1010">
        <f t="array" ref="AH7">INDEX(AH$18:AH$1048576,COUNTA(AH$18:AH$1048576))-AH$233</f>
        <v/>
      </c>
      <c r="AI7" s="1011">
        <f t="array" ref="AI7">INDEX(AI$18:AI$1048576,COUNTA(AI$18:AI$1048576))-AI$233</f>
        <v/>
      </c>
      <c r="AJ7" s="1008">
        <f t="array" ref="AJ7">INDEX(AJ$18:AJ$1048576,COUNTA(AJ$18:AJ$1048576))-AJ$233</f>
        <v/>
      </c>
      <c r="AK7" s="1008">
        <f t="array" ref="AK7">INDEX(AK$18:AK$1048576,COUNTA(AK$18:AK$1048576))-AK$233</f>
        <v/>
      </c>
      <c r="AL7" s="1008">
        <f t="array" ref="AL7">INDEX(AL$18:AL$1048576,COUNTA(AL$18:AL$1048576))-AL$233</f>
        <v/>
      </c>
      <c r="AM7" s="1008">
        <f t="array" ref="AM7">INDEX(AM$18:AM$1048576,COUNTA(AM$18:AM$1048576))-AM$233</f>
        <v/>
      </c>
      <c r="AN7" s="1008">
        <f t="array" ref="AN7">INDEX(AN$18:AN$1048576,COUNTA(AN$18:AN$1048576))-AN$233</f>
        <v/>
      </c>
      <c r="AO7" s="1008">
        <f t="array" ref="AO7">INDEX(AO$18:AO$1048576,COUNTA(AO$18:AO$1048576))-AO$233</f>
        <v/>
      </c>
      <c r="AP7" s="1008">
        <f t="array" ref="AP7">INDEX(AP$18:AP$1048576,COUNTA(AP$18:AP$1048576))-AP$233</f>
        <v/>
      </c>
      <c r="AQ7" s="1008">
        <f t="array" ref="AQ7">INDEX(AQ$18:AQ$1048576,COUNTA(AQ$18:AQ$1048576))-AQ$233</f>
        <v/>
      </c>
      <c r="AR7" s="1008">
        <f t="array" ref="AR7">INDEX(AR$18:AR$1048576,COUNTA(AR$18:AR$1048576))-AR$233</f>
        <v/>
      </c>
      <c r="AS7" s="1008">
        <f t="array" ref="AS7">INDEX(AS$18:AS$1048576,COUNTA(AS$18:AS$1048576))-AS$233</f>
        <v/>
      </c>
      <c r="AT7" s="1008">
        <f t="array" ref="AT7">INDEX(AT$18:AT$1048576,COUNTA(AT$18:AT$1048576))-AT$233</f>
        <v/>
      </c>
      <c r="AU7" s="1008">
        <f t="array" ref="AU7">INDEX(AU$18:AU$1048576,COUNTA(AU$18:AU$1048576))-AU$233</f>
        <v/>
      </c>
      <c r="AV7" s="1008">
        <f t="array" ref="AV7">INDEX(AV$18:AV$1048576,COUNTA(AV$18:AV$1048576))-AV$233</f>
        <v/>
      </c>
      <c r="AW7" s="1008">
        <f t="array" ref="AW7">INDEX(AW$18:AW$1048576,COUNTA(AW$18:AW$1048576))-AW$233</f>
        <v/>
      </c>
    </row>
    <row r="8" ht="16.4" customHeight="1" s="828">
      <c r="A8" s="18" t="n"/>
      <c r="B8" s="987" t="n"/>
      <c r="C8" s="987" t="n"/>
      <c r="D8" s="987" t="n"/>
      <c r="E8" s="987" t="n"/>
      <c r="F8" s="987" t="n"/>
      <c r="G8" s="987" t="n"/>
      <c r="H8" s="987" t="n"/>
      <c r="I8" s="987" t="n"/>
      <c r="J8" s="987" t="n"/>
      <c r="K8" s="987" t="n"/>
      <c r="L8" s="988" t="n"/>
      <c r="M8" s="988" t="n"/>
      <c r="N8" s="988" t="n"/>
      <c r="O8" s="988" t="n"/>
      <c r="P8" s="988" t="n"/>
      <c r="Q8" s="988" t="n"/>
      <c r="R8" s="988" t="n"/>
      <c r="S8" s="988" t="n"/>
      <c r="T8" s="988" t="n"/>
      <c r="U8" s="988" t="n"/>
      <c r="V8" s="987" t="n"/>
      <c r="W8" s="987" t="n"/>
      <c r="X8" s="987" t="n"/>
      <c r="Y8" s="987" t="n"/>
      <c r="Z8" s="987" t="n"/>
      <c r="AA8" s="1012" t="n"/>
      <c r="AB8" s="987" t="n"/>
      <c r="AC8" s="988" t="n"/>
      <c r="AD8" s="988" t="n"/>
      <c r="AE8" s="988" t="n"/>
      <c r="AF8" s="988" t="n"/>
      <c r="AG8" s="988" t="n"/>
      <c r="AH8" s="1013" t="n"/>
      <c r="AI8" s="988" t="n"/>
      <c r="AJ8" s="987" t="n"/>
      <c r="AK8" s="987" t="n"/>
      <c r="AL8" s="987" t="n"/>
      <c r="AM8" s="987" t="n"/>
      <c r="AN8" s="987" t="n"/>
      <c r="AO8" s="987" t="n"/>
      <c r="AP8" s="987" t="n"/>
      <c r="AQ8" s="988" t="n"/>
      <c r="AR8" s="988" t="n"/>
      <c r="AS8" s="988" t="n"/>
      <c r="AT8" s="988" t="n"/>
      <c r="AU8" s="988" t="n"/>
      <c r="AV8" s="988" t="n"/>
      <c r="AW8" s="988" t="n"/>
    </row>
    <row r="9" ht="19.5" customFormat="1" customHeight="1" s="11">
      <c r="A9" s="182" t="inlineStr">
        <is>
          <t xml:space="preserve">Table 11: Economic inactivity for those aged from 16 to 64 (seasonally adjusted) </t>
        </is>
      </c>
      <c r="G9" s="12" t="n"/>
      <c r="H9" s="12" t="n"/>
      <c r="I9" s="181" t="n"/>
      <c r="K9" s="1014" t="n"/>
      <c r="M9" s="1014" t="n"/>
      <c r="W9" s="20" t="n"/>
      <c r="X9" s="20" t="n"/>
      <c r="Y9" s="977" t="n"/>
      <c r="Z9" s="20" t="n"/>
      <c r="AA9" s="977" t="n"/>
      <c r="AB9" s="20" t="n"/>
      <c r="AC9" s="977" t="n"/>
      <c r="AD9" s="20" t="n"/>
      <c r="AE9" s="977" t="n"/>
      <c r="AF9" s="1003" t="n"/>
      <c r="AG9" s="71" t="n"/>
      <c r="AH9" s="71" t="n"/>
      <c r="AI9" s="20" t="n"/>
      <c r="AJ9" s="20" t="n"/>
      <c r="AK9" s="20" t="n"/>
      <c r="AL9" s="20" t="n"/>
      <c r="AM9" s="977" t="n"/>
      <c r="AN9" s="20" t="n"/>
      <c r="AO9" s="977" t="n"/>
      <c r="AP9" s="20" t="n"/>
      <c r="AQ9" s="977" t="n"/>
      <c r="AR9" s="20" t="n"/>
      <c r="AS9" s="977" t="inlineStr">
        <is>
          <t> </t>
        </is>
      </c>
      <c r="AT9" s="1003" t="n"/>
      <c r="AU9" s="1015" t="n"/>
      <c r="AV9" s="1015" t="n"/>
      <c r="AW9" s="20" t="n"/>
    </row>
    <row r="10" ht="19.5" customFormat="1" customHeight="1" s="11">
      <c r="A10" s="853" t="inlineStr">
        <is>
          <t>Date of publication:</t>
        </is>
      </c>
      <c r="B10" s="954" t="n">
        <v>45643</v>
      </c>
      <c r="D10" s="853" t="n"/>
      <c r="E10" s="853" t="n"/>
      <c r="F10" s="853" t="n"/>
      <c r="G10" s="853" t="inlineStr">
        <is>
          <t>Date of next publication:</t>
        </is>
      </c>
      <c r="H10" s="853" t="n"/>
      <c r="I10" s="954" t="n">
        <v>45678</v>
      </c>
      <c r="K10" s="853" t="n"/>
      <c r="L10" s="853" t="inlineStr">
        <is>
          <t>Source: Labour Force Survey</t>
        </is>
      </c>
      <c r="M10" s="853" t="n"/>
      <c r="N10" s="853" t="n"/>
      <c r="O10" s="853" t="n"/>
      <c r="P10" s="853" t="n"/>
      <c r="Q10" s="853" t="n"/>
      <c r="R10" s="853" t="n"/>
      <c r="S10" s="853" t="n"/>
      <c r="T10" s="853" t="n"/>
      <c r="U10" s="853" t="n"/>
      <c r="V10" s="853" t="n"/>
      <c r="W10" s="853" t="n"/>
      <c r="X10" s="853" t="n"/>
      <c r="Y10" s="853" t="n"/>
      <c r="Z10" s="853" t="n"/>
      <c r="AA10" s="853" t="n"/>
      <c r="AB10" s="853" t="n"/>
      <c r="AC10" s="853" t="n"/>
      <c r="AD10" s="853" t="n"/>
      <c r="AE10" s="853" t="n"/>
      <c r="AF10" s="853" t="n"/>
      <c r="AG10" s="853" t="n"/>
      <c r="AH10" s="853" t="n"/>
      <c r="AI10" s="853" t="n"/>
      <c r="AJ10" s="853" t="n"/>
      <c r="AK10" s="853" t="n"/>
      <c r="AL10" s="853" t="n"/>
      <c r="AM10" s="853" t="n"/>
      <c r="AN10" s="853" t="n"/>
      <c r="AO10" s="853" t="n"/>
      <c r="AP10" s="853" t="n"/>
      <c r="AQ10" s="853" t="n"/>
      <c r="AR10" s="853" t="n"/>
      <c r="AS10" s="853" t="n"/>
      <c r="AT10" s="853" t="n"/>
      <c r="AU10" s="853" t="n"/>
      <c r="AV10" s="853" t="n"/>
      <c r="AW10" s="853" t="n"/>
    </row>
    <row r="11" ht="19.5" customFormat="1" customHeight="1" s="176">
      <c r="A11" s="15" t="inlineStr">
        <is>
          <t xml:space="preserve">Inquiries: Email: </t>
        </is>
      </c>
      <c r="B11" s="178" t="inlineStr">
        <is>
          <t xml:space="preserve">labour.market@ons.gov.uk </t>
        </is>
      </c>
      <c r="C11" s="15" t="n"/>
      <c r="D11" s="16" t="n"/>
      <c r="E11" s="16" t="n"/>
      <c r="F11" s="17" t="inlineStr">
        <is>
          <t>Tel: 01633 455400</t>
        </is>
      </c>
      <c r="G11" s="16" t="n"/>
      <c r="H11" s="983" t="n"/>
      <c r="I11" s="983" t="n"/>
      <c r="K11" s="983" t="n"/>
      <c r="L11" s="16" t="n"/>
      <c r="M11" s="983" t="n"/>
      <c r="N11" s="16" t="n"/>
      <c r="O11" s="16" t="n"/>
      <c r="P11" s="16" t="n"/>
      <c r="Q11" s="16" t="n"/>
      <c r="R11" s="16" t="n"/>
      <c r="S11" s="16" t="n"/>
      <c r="T11" s="16" t="n"/>
      <c r="U11" s="16" t="n"/>
      <c r="V11" s="16" t="n"/>
      <c r="W11" s="18" t="n"/>
      <c r="X11" s="18" t="n"/>
      <c r="Y11" s="1002" t="n"/>
      <c r="Z11" s="18" t="n"/>
      <c r="AA11" s="1002" t="n"/>
      <c r="AB11" s="18" t="n"/>
      <c r="AC11" s="1002" t="n"/>
      <c r="AD11" s="18" t="n"/>
      <c r="AE11" s="1002" t="n"/>
      <c r="AF11" s="1016" t="n"/>
      <c r="AG11" s="153" t="n"/>
      <c r="AH11" s="153" t="n"/>
      <c r="AI11" s="18" t="n"/>
      <c r="AJ11" s="18" t="n"/>
      <c r="AK11" s="18" t="n"/>
      <c r="AL11" s="18" t="n"/>
      <c r="AM11" s="1002" t="n"/>
      <c r="AN11" s="18" t="n"/>
      <c r="AO11" s="1002" t="n"/>
      <c r="AP11" s="18" t="n"/>
      <c r="AQ11" s="1002" t="n"/>
      <c r="AR11" s="18" t="n"/>
      <c r="AS11" s="1002" t="n"/>
      <c r="AT11" s="1016" t="n"/>
      <c r="AU11" s="1017" t="n"/>
      <c r="AV11" s="1017" t="n"/>
      <c r="AW11" s="18" t="n"/>
    </row>
    <row r="12" ht="30" customFormat="1" customHeight="1" s="11" thickBot="1">
      <c r="A12" s="838" t="inlineStr">
        <is>
          <t>United Kingdom (thousands) seasonally adjusted</t>
        </is>
      </c>
      <c r="B12" s="956" t="n"/>
      <c r="C12" s="956" t="n"/>
      <c r="D12" s="956" t="n"/>
      <c r="E12" s="956" t="n"/>
      <c r="F12" s="956" t="n"/>
      <c r="G12" s="956" t="n"/>
      <c r="H12" s="956" t="n"/>
      <c r="I12" s="956" t="n"/>
      <c r="J12" s="956" t="n"/>
      <c r="K12" s="956" t="n"/>
      <c r="L12" s="956" t="n"/>
      <c r="M12" s="956" t="n"/>
      <c r="N12" s="956" t="n"/>
      <c r="O12" s="956" t="n"/>
      <c r="P12" s="956" t="n"/>
      <c r="Q12" s="956" t="n"/>
      <c r="R12" s="956" t="n"/>
      <c r="S12" s="956" t="n"/>
      <c r="T12" s="956" t="n"/>
      <c r="U12" s="956" t="n"/>
      <c r="V12" s="956" t="n"/>
      <c r="W12" s="956" t="n"/>
      <c r="X12" s="956" t="n"/>
      <c r="Y12" s="956" t="n"/>
      <c r="Z12" s="956" t="n"/>
      <c r="AA12" s="956" t="n"/>
      <c r="AB12" s="956" t="n"/>
      <c r="AC12" s="956" t="n"/>
      <c r="AD12" s="956" t="n"/>
      <c r="AE12" s="956" t="n"/>
      <c r="AF12" s="956" t="n"/>
      <c r="AG12" s="956" t="n"/>
      <c r="AH12" s="956" t="n"/>
      <c r="AI12" s="956" t="n"/>
      <c r="AJ12" s="956" t="n"/>
      <c r="AK12" s="956" t="n"/>
      <c r="AL12" s="956" t="n"/>
      <c r="AM12" s="956" t="n"/>
      <c r="AN12" s="956" t="n"/>
      <c r="AO12" s="956" t="n"/>
      <c r="AP12" s="956" t="n"/>
      <c r="AQ12" s="956" t="n"/>
      <c r="AR12" s="956" t="n"/>
      <c r="AS12" s="956" t="n"/>
      <c r="AT12" s="956" t="n"/>
      <c r="AU12" s="956" t="n"/>
      <c r="AV12" s="956" t="n"/>
      <c r="AW12" s="956" t="n"/>
      <c r="AX12" s="853" t="n"/>
    </row>
    <row r="13" ht="18" customHeight="1" s="828">
      <c r="A13" s="175" t="n"/>
      <c r="B13" s="171" t="n"/>
      <c r="C13" s="841" t="inlineStr">
        <is>
          <t>Economic inactivity by reason (thousands)</t>
        </is>
      </c>
      <c r="D13" s="925" t="n"/>
      <c r="E13" s="925" t="n"/>
      <c r="F13" s="925" t="n"/>
      <c r="G13" s="925" t="n"/>
      <c r="H13" s="925" t="n"/>
      <c r="I13" s="925" t="n"/>
      <c r="J13" s="844" t="n"/>
      <c r="K13" s="926" t="n"/>
      <c r="L13" s="174" t="n"/>
      <c r="M13" s="841" t="inlineStr">
        <is>
          <t>Percentage of economically inactive (%)</t>
        </is>
      </c>
      <c r="N13" s="925" t="n"/>
      <c r="O13" s="925" t="n"/>
      <c r="P13" s="925" t="n"/>
      <c r="Q13" s="925" t="n"/>
      <c r="R13" s="925" t="n"/>
      <c r="S13" s="925" t="n"/>
      <c r="T13" s="173" t="n"/>
      <c r="U13" s="172" t="n"/>
      <c r="V13" s="171" t="n"/>
      <c r="W13" s="842" t="inlineStr">
        <is>
          <t>Economic inactivity by wants a job (thousands)</t>
        </is>
      </c>
      <c r="X13" s="925" t="n"/>
      <c r="Y13" s="925" t="n"/>
      <c r="Z13" s="925" t="n"/>
      <c r="AA13" s="925" t="n"/>
      <c r="AB13" s="926" t="n"/>
      <c r="AC13" s="170" t="n"/>
      <c r="AD13" s="846" t="inlineStr">
        <is>
          <t>Percentage of economically inactive by wants a job (%)</t>
        </is>
      </c>
      <c r="AE13" s="925" t="n"/>
      <c r="AF13" s="925" t="n"/>
      <c r="AG13" s="925" t="n"/>
      <c r="AH13" s="925" t="n"/>
      <c r="AI13" s="926" t="n"/>
      <c r="AJ13" s="170" t="n"/>
      <c r="AK13" s="842" t="inlineStr">
        <is>
          <t>Economic inactivity by does not want a job (thousands)</t>
        </is>
      </c>
      <c r="AL13" s="925" t="n"/>
      <c r="AM13" s="925" t="n"/>
      <c r="AN13" s="925" t="n"/>
      <c r="AO13" s="925" t="n"/>
      <c r="AP13" s="926" t="n"/>
      <c r="AQ13" s="170" t="n"/>
      <c r="AR13" s="846" t="inlineStr">
        <is>
          <t>Percentage of economically inactive by does not want a job (%)</t>
        </is>
      </c>
      <c r="AS13" s="925" t="n"/>
      <c r="AT13" s="925" t="n"/>
      <c r="AU13" s="925" t="n"/>
      <c r="AV13" s="925" t="n"/>
      <c r="AW13" s="926" t="n"/>
      <c r="AX13" s="18" t="n"/>
    </row>
    <row r="14" ht="105" customFormat="1" customHeight="1" s="136">
      <c r="A14" s="137" t="n"/>
      <c r="B14" s="140" t="inlineStr">
        <is>
          <t>Total economically inactive aged 16-64 (thousands)4</t>
        </is>
      </c>
      <c r="C14" s="140" t="inlineStr">
        <is>
          <t>Student</t>
        </is>
      </c>
      <c r="D14" s="140" t="inlineStr">
        <is>
          <t>Looking after family / home</t>
        </is>
      </c>
      <c r="E14" s="140" t="inlineStr">
        <is>
          <t>Temp sick</t>
        </is>
      </c>
      <c r="F14" s="140" t="inlineStr">
        <is>
          <t>Long-term sick</t>
        </is>
      </c>
      <c r="G14" s="140" t="inlineStr">
        <is>
          <t>Discouraged workers1</t>
        </is>
      </c>
      <c r="H14" s="140" t="inlineStr">
        <is>
          <t>Retired</t>
        </is>
      </c>
      <c r="I14" s="140" t="inlineStr">
        <is>
          <t>Other2</t>
        </is>
      </c>
      <c r="J14" s="140" t="inlineStr">
        <is>
          <t>Does not want job (thousands)</t>
        </is>
      </c>
      <c r="K14" s="169" t="inlineStr">
        <is>
          <t>Wants a job (thousands)</t>
        </is>
      </c>
      <c r="L14" s="140" t="inlineStr">
        <is>
          <t>Total economically inactive
aged 16-64</t>
        </is>
      </c>
      <c r="M14" s="140" t="inlineStr">
        <is>
          <t>Student</t>
        </is>
      </c>
      <c r="N14" s="140" t="inlineStr">
        <is>
          <t>Looking after family / home</t>
        </is>
      </c>
      <c r="O14" s="140" t="inlineStr">
        <is>
          <t>Temp sick</t>
        </is>
      </c>
      <c r="P14" s="140" t="inlineStr">
        <is>
          <t>Long-term sick</t>
        </is>
      </c>
      <c r="Q14" s="140" t="inlineStr">
        <is>
          <t>Discouraged workers1</t>
        </is>
      </c>
      <c r="R14" s="140" t="inlineStr">
        <is>
          <t>Retired</t>
        </is>
      </c>
      <c r="S14" s="140" t="inlineStr">
        <is>
          <t>Other2</t>
        </is>
      </c>
      <c r="T14" s="140" t="inlineStr">
        <is>
          <t>Does not want job (%age of economically inactive)</t>
        </is>
      </c>
      <c r="U14" s="169" t="inlineStr">
        <is>
          <t>Wants a job (%age of economically inactive)</t>
        </is>
      </c>
      <c r="V14" s="140" t="inlineStr">
        <is>
          <t>Total economically inactive wants a job aged 16-64 (thousands)</t>
        </is>
      </c>
      <c r="W14" s="140" t="inlineStr">
        <is>
          <t>Student</t>
        </is>
      </c>
      <c r="X14" s="140" t="inlineStr">
        <is>
          <t>Looking after family / home</t>
        </is>
      </c>
      <c r="Y14" s="140" t="inlineStr">
        <is>
          <t>Temp sick</t>
        </is>
      </c>
      <c r="Z14" s="140" t="inlineStr">
        <is>
          <t>Long-term sick</t>
        </is>
      </c>
      <c r="AA14" s="140" t="inlineStr">
        <is>
          <t>Discouraged workers1</t>
        </is>
      </c>
      <c r="AB14" s="169" t="inlineStr">
        <is>
          <t>Other2</t>
        </is>
      </c>
      <c r="AC14" s="140" t="inlineStr">
        <is>
          <t>Total wants a job aged 16-64</t>
        </is>
      </c>
      <c r="AD14" s="140" t="inlineStr">
        <is>
          <t>Student</t>
        </is>
      </c>
      <c r="AE14" s="140" t="inlineStr">
        <is>
          <t>Looking after family / home</t>
        </is>
      </c>
      <c r="AF14" s="140" t="inlineStr">
        <is>
          <t>Temp sick</t>
        </is>
      </c>
      <c r="AG14" s="140" t="inlineStr">
        <is>
          <t>Long-term sick</t>
        </is>
      </c>
      <c r="AH14" s="140" t="inlineStr">
        <is>
          <t>Discouraged workers1</t>
        </is>
      </c>
      <c r="AI14" s="169" t="inlineStr">
        <is>
          <t>Other2</t>
        </is>
      </c>
      <c r="AJ14" s="140" t="inlineStr">
        <is>
          <t>Total economically inactive does not want a job aged 16-64 (thousands)</t>
        </is>
      </c>
      <c r="AK14" s="140" t="inlineStr">
        <is>
          <t>Student</t>
        </is>
      </c>
      <c r="AL14" s="140" t="inlineStr">
        <is>
          <t>Looking after family / home</t>
        </is>
      </c>
      <c r="AM14" s="140" t="inlineStr">
        <is>
          <t>Temp sick</t>
        </is>
      </c>
      <c r="AN14" s="140" t="inlineStr">
        <is>
          <t>Long-term sick</t>
        </is>
      </c>
      <c r="AO14" s="140" t="inlineStr">
        <is>
          <t>Retired</t>
        </is>
      </c>
      <c r="AP14" s="169" t="inlineStr">
        <is>
          <t>Other2</t>
        </is>
      </c>
      <c r="AQ14" s="140" t="inlineStr">
        <is>
          <t>Total does not want a job aged 16-64</t>
        </is>
      </c>
      <c r="AR14" s="140" t="inlineStr">
        <is>
          <t>Student</t>
        </is>
      </c>
      <c r="AS14" s="140" t="inlineStr">
        <is>
          <t>Looking after family / home</t>
        </is>
      </c>
      <c r="AT14" s="140" t="inlineStr">
        <is>
          <t>Temp sick</t>
        </is>
      </c>
      <c r="AU14" s="140" t="inlineStr">
        <is>
          <t>Long-term sick</t>
        </is>
      </c>
      <c r="AV14" s="140" t="inlineStr">
        <is>
          <t>Retired</t>
        </is>
      </c>
      <c r="AW14" s="169" t="inlineStr">
        <is>
          <t>Other2</t>
        </is>
      </c>
      <c r="AX14" s="137" t="n"/>
    </row>
    <row r="15" ht="13.4" customFormat="1" customHeight="1" s="136">
      <c r="A15" s="137" t="n"/>
      <c r="B15" s="168" t="n"/>
      <c r="C15" s="168" t="n"/>
      <c r="D15" s="168" t="n"/>
      <c r="E15" s="168" t="n"/>
      <c r="F15" s="168" t="n"/>
      <c r="G15" s="168" t="n"/>
      <c r="H15" s="168" t="n"/>
      <c r="I15" s="168" t="n"/>
      <c r="J15" s="168" t="n"/>
      <c r="K15" s="167" t="n"/>
      <c r="L15" s="168" t="n"/>
      <c r="M15" s="168" t="n"/>
      <c r="N15" s="168" t="n"/>
      <c r="O15" s="168" t="n"/>
      <c r="P15" s="168" t="n"/>
      <c r="Q15" s="168" t="n"/>
      <c r="R15" s="168" t="n"/>
      <c r="S15" s="168" t="n"/>
      <c r="T15" s="168" t="n"/>
      <c r="U15" s="167" t="n"/>
      <c r="V15" s="168" t="n"/>
      <c r="W15" s="168" t="n"/>
      <c r="X15" s="168" t="n"/>
      <c r="Y15" s="168" t="n"/>
      <c r="Z15" s="168" t="n"/>
      <c r="AA15" s="168" t="n"/>
      <c r="AB15" s="167" t="n"/>
      <c r="AC15" s="168" t="n"/>
      <c r="AD15" s="168" t="n"/>
      <c r="AE15" s="168" t="n"/>
      <c r="AF15" s="168" t="n"/>
      <c r="AG15" s="168" t="n"/>
      <c r="AH15" s="168" t="n"/>
      <c r="AI15" s="167" t="n"/>
      <c r="AJ15" s="168" t="n"/>
      <c r="AK15" s="168" t="n"/>
      <c r="AL15" s="168" t="n"/>
      <c r="AM15" s="168" t="n"/>
      <c r="AN15" s="168" t="n"/>
      <c r="AO15" s="168" t="n"/>
      <c r="AP15" s="167" t="n"/>
      <c r="AQ15" s="168" t="n"/>
      <c r="AR15" s="168" t="n"/>
      <c r="AS15" s="168" t="n"/>
      <c r="AT15" s="168" t="n"/>
      <c r="AU15" s="168" t="n"/>
      <c r="AV15" s="168" t="n"/>
      <c r="AW15" s="167" t="n"/>
      <c r="AX15" s="137" t="n"/>
    </row>
    <row r="16" ht="15" customFormat="1" customHeight="1" s="163">
      <c r="A16" s="985" t="inlineStr">
        <is>
          <t>Dataset identifier code</t>
        </is>
      </c>
      <c r="B16" s="986" t="n"/>
      <c r="C16" s="164" t="inlineStr">
        <is>
          <t>LF63</t>
        </is>
      </c>
      <c r="D16" s="986" t="inlineStr">
        <is>
          <t>LF65</t>
        </is>
      </c>
      <c r="E16" s="1018" t="inlineStr">
        <is>
          <t>LF67</t>
        </is>
      </c>
      <c r="F16" s="986" t="inlineStr">
        <is>
          <t>LF69</t>
        </is>
      </c>
      <c r="G16" s="986" t="inlineStr">
        <is>
          <t>LFL8</t>
        </is>
      </c>
      <c r="H16" s="986" t="inlineStr">
        <is>
          <t>LF6B</t>
        </is>
      </c>
      <c r="I16" s="986" t="inlineStr">
        <is>
          <t>LF6D</t>
        </is>
      </c>
      <c r="J16" s="986" t="inlineStr">
        <is>
          <t>LFL9</t>
        </is>
      </c>
      <c r="K16" s="1019" t="inlineStr">
        <is>
          <t>LFM2</t>
        </is>
      </c>
      <c r="L16" s="986" t="inlineStr">
        <is>
          <t>LF6V</t>
        </is>
      </c>
      <c r="M16" s="986" t="inlineStr">
        <is>
          <t>LF6X</t>
        </is>
      </c>
      <c r="N16" s="986" t="inlineStr">
        <is>
          <t>LF6Z</t>
        </is>
      </c>
      <c r="O16" s="1018" t="inlineStr">
        <is>
          <t>LF73</t>
        </is>
      </c>
      <c r="P16" s="1018" t="inlineStr">
        <is>
          <t>LF75</t>
        </is>
      </c>
      <c r="Q16" s="986" t="inlineStr">
        <is>
          <t>LF77</t>
        </is>
      </c>
      <c r="R16" s="986" t="inlineStr">
        <is>
          <t>LF79</t>
        </is>
      </c>
      <c r="S16" s="986" t="inlineStr">
        <is>
          <t>LF7B</t>
        </is>
      </c>
      <c r="T16" s="986" t="inlineStr">
        <is>
          <t>LF7D</t>
        </is>
      </c>
      <c r="U16" s="1019" t="inlineStr">
        <is>
          <t>LF7F</t>
        </is>
      </c>
      <c r="V16" s="986" t="inlineStr">
        <is>
          <t>LFM2</t>
        </is>
      </c>
      <c r="W16" s="164" t="inlineStr">
        <is>
          <t>LF6F</t>
        </is>
      </c>
      <c r="X16" s="986" t="inlineStr">
        <is>
          <t>LFP7</t>
        </is>
      </c>
      <c r="Y16" s="1018" t="inlineStr">
        <is>
          <t>LF6H</t>
        </is>
      </c>
      <c r="Z16" s="986" t="inlineStr">
        <is>
          <t>LFP8</t>
        </is>
      </c>
      <c r="AA16" s="986" t="inlineStr">
        <is>
          <t>LF8B</t>
        </is>
      </c>
      <c r="AB16" s="1019" t="inlineStr">
        <is>
          <t>LF6J</t>
        </is>
      </c>
      <c r="AC16" s="986" t="inlineStr">
        <is>
          <t>LF7H</t>
        </is>
      </c>
      <c r="AD16" s="986" t="inlineStr">
        <is>
          <t>LF7J</t>
        </is>
      </c>
      <c r="AE16" s="986" t="inlineStr">
        <is>
          <t>LF7L</t>
        </is>
      </c>
      <c r="AF16" s="1018" t="inlineStr">
        <is>
          <t>LF7N</t>
        </is>
      </c>
      <c r="AG16" s="1018" t="inlineStr">
        <is>
          <t>LF7P</t>
        </is>
      </c>
      <c r="AH16" s="986" t="inlineStr">
        <is>
          <t>LF7R</t>
        </is>
      </c>
      <c r="AI16" s="1019" t="inlineStr">
        <is>
          <t>LF7T</t>
        </is>
      </c>
      <c r="AJ16" s="986" t="inlineStr">
        <is>
          <t>LFL9</t>
        </is>
      </c>
      <c r="AK16" s="164" t="inlineStr">
        <is>
          <t>LF6L</t>
        </is>
      </c>
      <c r="AL16" s="986" t="inlineStr">
        <is>
          <t>LF6N</t>
        </is>
      </c>
      <c r="AM16" s="1018" t="inlineStr">
        <is>
          <t>LF6P</t>
        </is>
      </c>
      <c r="AN16" s="986" t="inlineStr">
        <is>
          <t>LF6R</t>
        </is>
      </c>
      <c r="AO16" s="986" t="inlineStr">
        <is>
          <t>LF8E</t>
        </is>
      </c>
      <c r="AP16" s="1019" t="inlineStr">
        <is>
          <t>LF6T</t>
        </is>
      </c>
      <c r="AQ16" s="986" t="inlineStr">
        <is>
          <t>LF7V</t>
        </is>
      </c>
      <c r="AR16" s="986" t="inlineStr">
        <is>
          <t>LF7X</t>
        </is>
      </c>
      <c r="AS16" s="986" t="inlineStr">
        <is>
          <t>LF7Z</t>
        </is>
      </c>
      <c r="AT16" s="1018" t="inlineStr">
        <is>
          <t>LF83</t>
        </is>
      </c>
      <c r="AU16" s="1018" t="inlineStr">
        <is>
          <t>LF85</t>
        </is>
      </c>
      <c r="AV16" s="986" t="inlineStr">
        <is>
          <t>LF87</t>
        </is>
      </c>
      <c r="AW16" s="1019" t="inlineStr">
        <is>
          <t>LF89</t>
        </is>
      </c>
      <c r="AX16" s="164" t="n"/>
    </row>
    <row r="17" ht="12.5" customHeight="1" s="828">
      <c r="A17" s="18" t="n"/>
      <c r="B17" s="18" t="n"/>
      <c r="C17" s="18" t="n"/>
      <c r="D17" s="18" t="n"/>
      <c r="E17" s="18" t="n"/>
      <c r="F17" s="18" t="n"/>
      <c r="G17" s="18" t="n"/>
      <c r="H17" s="18" t="n"/>
      <c r="I17" s="18" t="n"/>
      <c r="J17" s="18" t="n"/>
      <c r="K17" s="162" t="n"/>
      <c r="L17" s="18" t="n"/>
      <c r="M17" s="18" t="n"/>
      <c r="N17" s="1020" t="n"/>
      <c r="O17" s="987" t="n"/>
      <c r="P17" s="987" t="n"/>
      <c r="Q17" s="988" t="n"/>
      <c r="R17" s="988" t="n"/>
      <c r="S17" s="988" t="n"/>
      <c r="T17" s="988" t="n"/>
      <c r="U17" s="162" t="n"/>
      <c r="V17" s="18" t="n"/>
      <c r="W17" s="18" t="n"/>
      <c r="X17" s="18" t="n"/>
      <c r="Y17" s="18" t="n"/>
      <c r="Z17" s="18" t="n"/>
      <c r="AA17" s="18" t="n"/>
      <c r="AB17" s="162" t="n"/>
      <c r="AC17" s="18" t="n"/>
      <c r="AD17" s="18" t="n"/>
      <c r="AE17" s="153" t="n"/>
      <c r="AF17" s="153" t="n"/>
      <c r="AG17" s="153" t="n"/>
      <c r="AH17" s="18" t="n"/>
      <c r="AI17" s="162" t="n"/>
      <c r="AJ17" s="18" t="n"/>
      <c r="AK17" s="18" t="n"/>
      <c r="AL17" s="18" t="n"/>
      <c r="AM17" s="18" t="n"/>
      <c r="AN17" s="18" t="n"/>
      <c r="AO17" s="18" t="n"/>
      <c r="AP17" s="162" t="n"/>
      <c r="AQ17" s="18" t="n"/>
      <c r="AR17" s="18" t="n"/>
      <c r="AS17" s="1017" t="n"/>
      <c r="AT17" s="1017" t="n"/>
      <c r="AU17" s="1017" t="n"/>
      <c r="AV17" s="18" t="n"/>
      <c r="AW17" s="162" t="n"/>
      <c r="AX17" s="18" t="n"/>
    </row>
    <row r="18" ht="16.4" customHeight="1" s="828">
      <c r="A18" s="722" t="inlineStr">
        <is>
          <t>Mar-May 1992</t>
        </is>
      </c>
      <c r="B18" s="1021" t="n">
        <v>8428354.595439648</v>
      </c>
      <c r="C18" s="989" t="inlineStr">
        <is>
          <t>..</t>
        </is>
      </c>
      <c r="D18" s="989" t="inlineStr">
        <is>
          <t>..</t>
        </is>
      </c>
      <c r="E18" s="989" t="inlineStr">
        <is>
          <t>..</t>
        </is>
      </c>
      <c r="F18" s="989" t="inlineStr">
        <is>
          <t>..</t>
        </is>
      </c>
      <c r="G18" s="989" t="inlineStr">
        <is>
          <t>..</t>
        </is>
      </c>
      <c r="H18" s="989" t="inlineStr">
        <is>
          <t>..</t>
        </is>
      </c>
      <c r="I18" s="989" t="inlineStr">
        <is>
          <t>..</t>
        </is>
      </c>
      <c r="J18" s="989" t="inlineStr">
        <is>
          <t>..</t>
        </is>
      </c>
      <c r="K18" s="990" t="inlineStr">
        <is>
          <t>..</t>
        </is>
      </c>
      <c r="L18" s="963" t="n">
        <v>100</v>
      </c>
      <c r="M18" s="963" t="inlineStr">
        <is>
          <t>..</t>
        </is>
      </c>
      <c r="N18" s="963" t="inlineStr">
        <is>
          <t>..</t>
        </is>
      </c>
      <c r="O18" s="963" t="inlineStr">
        <is>
          <t>..</t>
        </is>
      </c>
      <c r="P18" s="963" t="inlineStr">
        <is>
          <t>..</t>
        </is>
      </c>
      <c r="Q18" s="963" t="inlineStr">
        <is>
          <t>..</t>
        </is>
      </c>
      <c r="R18" s="963" t="inlineStr">
        <is>
          <t>..</t>
        </is>
      </c>
      <c r="S18" s="963" t="inlineStr">
        <is>
          <t>..</t>
        </is>
      </c>
      <c r="T18" s="963" t="inlineStr">
        <is>
          <t>..</t>
        </is>
      </c>
      <c r="U18" s="991" t="inlineStr">
        <is>
          <t>..</t>
        </is>
      </c>
      <c r="V18" s="1021" t="n">
        <v>1989330.360502598</v>
      </c>
      <c r="W18" s="989" t="inlineStr">
        <is>
          <t>..</t>
        </is>
      </c>
      <c r="X18" s="989" t="inlineStr">
        <is>
          <t>..</t>
        </is>
      </c>
      <c r="Y18" s="989" t="inlineStr">
        <is>
          <t>..</t>
        </is>
      </c>
      <c r="Z18" s="989" t="inlineStr">
        <is>
          <t>..</t>
        </is>
      </c>
      <c r="AA18" s="963" t="inlineStr">
        <is>
          <t>..</t>
        </is>
      </c>
      <c r="AB18" s="991" t="inlineStr">
        <is>
          <t>..</t>
        </is>
      </c>
      <c r="AC18" s="963" t="n">
        <v>100</v>
      </c>
      <c r="AD18" s="989" t="inlineStr">
        <is>
          <t>..</t>
        </is>
      </c>
      <c r="AE18" s="989" t="inlineStr">
        <is>
          <t>..</t>
        </is>
      </c>
      <c r="AF18" s="989" t="inlineStr">
        <is>
          <t>..</t>
        </is>
      </c>
      <c r="AG18" s="989" t="inlineStr">
        <is>
          <t>..</t>
        </is>
      </c>
      <c r="AH18" s="963" t="inlineStr">
        <is>
          <t>..</t>
        </is>
      </c>
      <c r="AI18" s="991" t="inlineStr">
        <is>
          <t>..</t>
        </is>
      </c>
      <c r="AJ18" s="1021" t="n">
        <v>6439024.234937049</v>
      </c>
      <c r="AK18" s="989" t="inlineStr">
        <is>
          <t>..</t>
        </is>
      </c>
      <c r="AL18" s="989" t="inlineStr">
        <is>
          <t>..</t>
        </is>
      </c>
      <c r="AM18" s="989" t="inlineStr">
        <is>
          <t>..</t>
        </is>
      </c>
      <c r="AN18" s="989" t="inlineStr">
        <is>
          <t>..</t>
        </is>
      </c>
      <c r="AO18" s="963" t="inlineStr">
        <is>
          <t>..</t>
        </is>
      </c>
      <c r="AP18" s="991" t="inlineStr">
        <is>
          <t>..</t>
        </is>
      </c>
      <c r="AQ18" s="963" t="n">
        <v>100</v>
      </c>
      <c r="AR18" s="989" t="inlineStr">
        <is>
          <t>..</t>
        </is>
      </c>
      <c r="AS18" s="989" t="inlineStr">
        <is>
          <t>..</t>
        </is>
      </c>
      <c r="AT18" s="989" t="inlineStr">
        <is>
          <t>..</t>
        </is>
      </c>
      <c r="AU18" s="989" t="inlineStr">
        <is>
          <t>..</t>
        </is>
      </c>
      <c r="AV18" s="963" t="inlineStr">
        <is>
          <t>..</t>
        </is>
      </c>
      <c r="AW18" s="991" t="inlineStr">
        <is>
          <t>..</t>
        </is>
      </c>
      <c r="AX18" s="18" t="n"/>
    </row>
    <row r="19" ht="16.4" customHeight="1" s="828">
      <c r="A19" s="722" t="inlineStr">
        <is>
          <t>Apr-Jun 1992</t>
        </is>
      </c>
      <c r="B19" s="1021" t="n">
        <v>8481002.73632233</v>
      </c>
      <c r="C19" s="989" t="inlineStr">
        <is>
          <t>..</t>
        </is>
      </c>
      <c r="D19" s="989" t="inlineStr">
        <is>
          <t>..</t>
        </is>
      </c>
      <c r="E19" s="989" t="inlineStr">
        <is>
          <t>..</t>
        </is>
      </c>
      <c r="F19" s="989" t="inlineStr">
        <is>
          <t>..</t>
        </is>
      </c>
      <c r="G19" s="989" t="inlineStr">
        <is>
          <t>..</t>
        </is>
      </c>
      <c r="H19" s="989" t="inlineStr">
        <is>
          <t>..</t>
        </is>
      </c>
      <c r="I19" s="989" t="inlineStr">
        <is>
          <t>..</t>
        </is>
      </c>
      <c r="J19" s="989" t="inlineStr">
        <is>
          <t>..</t>
        </is>
      </c>
      <c r="K19" s="990" t="inlineStr">
        <is>
          <t>..</t>
        </is>
      </c>
      <c r="L19" s="963" t="n">
        <v>100</v>
      </c>
      <c r="M19" s="963" t="inlineStr">
        <is>
          <t>..</t>
        </is>
      </c>
      <c r="N19" s="963" t="inlineStr">
        <is>
          <t>..</t>
        </is>
      </c>
      <c r="O19" s="963" t="inlineStr">
        <is>
          <t>..</t>
        </is>
      </c>
      <c r="P19" s="963" t="inlineStr">
        <is>
          <t>..</t>
        </is>
      </c>
      <c r="Q19" s="963" t="inlineStr">
        <is>
          <t>..</t>
        </is>
      </c>
      <c r="R19" s="963" t="inlineStr">
        <is>
          <t>..</t>
        </is>
      </c>
      <c r="S19" s="963" t="inlineStr">
        <is>
          <t>..</t>
        </is>
      </c>
      <c r="T19" s="963" t="inlineStr">
        <is>
          <t>..</t>
        </is>
      </c>
      <c r="U19" s="991" t="inlineStr">
        <is>
          <t>..</t>
        </is>
      </c>
      <c r="V19" s="1021" t="n">
        <v>1985287.10009097</v>
      </c>
      <c r="W19" s="989" t="inlineStr">
        <is>
          <t>..</t>
        </is>
      </c>
      <c r="X19" s="989" t="inlineStr">
        <is>
          <t>..</t>
        </is>
      </c>
      <c r="Y19" s="989" t="inlineStr">
        <is>
          <t>..</t>
        </is>
      </c>
      <c r="Z19" s="989" t="inlineStr">
        <is>
          <t>..</t>
        </is>
      </c>
      <c r="AA19" s="963" t="inlineStr">
        <is>
          <t>..</t>
        </is>
      </c>
      <c r="AB19" s="991" t="inlineStr">
        <is>
          <t>..</t>
        </is>
      </c>
      <c r="AC19" s="963" t="n">
        <v>100</v>
      </c>
      <c r="AD19" s="989" t="inlineStr">
        <is>
          <t>..</t>
        </is>
      </c>
      <c r="AE19" s="989" t="inlineStr">
        <is>
          <t>..</t>
        </is>
      </c>
      <c r="AF19" s="989" t="inlineStr">
        <is>
          <t>..</t>
        </is>
      </c>
      <c r="AG19" s="989" t="inlineStr">
        <is>
          <t>..</t>
        </is>
      </c>
      <c r="AH19" s="963" t="inlineStr">
        <is>
          <t>..</t>
        </is>
      </c>
      <c r="AI19" s="991" t="inlineStr">
        <is>
          <t>..</t>
        </is>
      </c>
      <c r="AJ19" s="1021" t="n">
        <v>6495715.63623136</v>
      </c>
      <c r="AK19" s="989" t="inlineStr">
        <is>
          <t>..</t>
        </is>
      </c>
      <c r="AL19" s="989" t="inlineStr">
        <is>
          <t>..</t>
        </is>
      </c>
      <c r="AM19" s="989" t="inlineStr">
        <is>
          <t>..</t>
        </is>
      </c>
      <c r="AN19" s="989" t="inlineStr">
        <is>
          <t>..</t>
        </is>
      </c>
      <c r="AO19" s="963" t="inlineStr">
        <is>
          <t>..</t>
        </is>
      </c>
      <c r="AP19" s="991" t="inlineStr">
        <is>
          <t>..</t>
        </is>
      </c>
      <c r="AQ19" s="963" t="n">
        <v>100</v>
      </c>
      <c r="AR19" s="989" t="inlineStr">
        <is>
          <t>..</t>
        </is>
      </c>
      <c r="AS19" s="989" t="inlineStr">
        <is>
          <t>..</t>
        </is>
      </c>
      <c r="AT19" s="989" t="inlineStr">
        <is>
          <t>..</t>
        </is>
      </c>
      <c r="AU19" s="989" t="inlineStr">
        <is>
          <t>..</t>
        </is>
      </c>
      <c r="AV19" s="963" t="inlineStr">
        <is>
          <t>..</t>
        </is>
      </c>
      <c r="AW19" s="991" t="inlineStr">
        <is>
          <t>..</t>
        </is>
      </c>
      <c r="AX19" s="18" t="n"/>
    </row>
    <row r="20" ht="16.4" customHeight="1" s="828">
      <c r="A20" s="722" t="inlineStr">
        <is>
          <t>May-Jul 1992</t>
        </is>
      </c>
      <c r="B20" s="1021" t="n">
        <v>8506768.27929266</v>
      </c>
      <c r="C20" s="989" t="inlineStr">
        <is>
          <t>..</t>
        </is>
      </c>
      <c r="D20" s="989" t="inlineStr">
        <is>
          <t>..</t>
        </is>
      </c>
      <c r="E20" s="989" t="inlineStr">
        <is>
          <t>..</t>
        </is>
      </c>
      <c r="F20" s="989" t="inlineStr">
        <is>
          <t>..</t>
        </is>
      </c>
      <c r="G20" s="989" t="inlineStr">
        <is>
          <t>..</t>
        </is>
      </c>
      <c r="H20" s="989" t="inlineStr">
        <is>
          <t>..</t>
        </is>
      </c>
      <c r="I20" s="989" t="inlineStr">
        <is>
          <t>..</t>
        </is>
      </c>
      <c r="J20" s="989" t="inlineStr">
        <is>
          <t>..</t>
        </is>
      </c>
      <c r="K20" s="990" t="inlineStr">
        <is>
          <t>..</t>
        </is>
      </c>
      <c r="L20" s="963" t="n">
        <v>100</v>
      </c>
      <c r="M20" s="963" t="inlineStr">
        <is>
          <t>..</t>
        </is>
      </c>
      <c r="N20" s="963" t="inlineStr">
        <is>
          <t>..</t>
        </is>
      </c>
      <c r="O20" s="963" t="inlineStr">
        <is>
          <t>..</t>
        </is>
      </c>
      <c r="P20" s="963" t="inlineStr">
        <is>
          <t>..</t>
        </is>
      </c>
      <c r="Q20" s="963" t="inlineStr">
        <is>
          <t>..</t>
        </is>
      </c>
      <c r="R20" s="963" t="inlineStr">
        <is>
          <t>..</t>
        </is>
      </c>
      <c r="S20" s="963" t="inlineStr">
        <is>
          <t>..</t>
        </is>
      </c>
      <c r="T20" s="963" t="inlineStr">
        <is>
          <t>..</t>
        </is>
      </c>
      <c r="U20" s="991" t="inlineStr">
        <is>
          <t>..</t>
        </is>
      </c>
      <c r="V20" s="1021" t="n">
        <v>1991311.205347374</v>
      </c>
      <c r="W20" s="989" t="inlineStr">
        <is>
          <t>..</t>
        </is>
      </c>
      <c r="X20" s="989" t="inlineStr">
        <is>
          <t>..</t>
        </is>
      </c>
      <c r="Y20" s="989" t="inlineStr">
        <is>
          <t>..</t>
        </is>
      </c>
      <c r="Z20" s="989" t="inlineStr">
        <is>
          <t>..</t>
        </is>
      </c>
      <c r="AA20" s="963" t="inlineStr">
        <is>
          <t>..</t>
        </is>
      </c>
      <c r="AB20" s="991" t="inlineStr">
        <is>
          <t>..</t>
        </is>
      </c>
      <c r="AC20" s="963" t="n">
        <v>100</v>
      </c>
      <c r="AD20" s="989" t="inlineStr">
        <is>
          <t>..</t>
        </is>
      </c>
      <c r="AE20" s="989" t="inlineStr">
        <is>
          <t>..</t>
        </is>
      </c>
      <c r="AF20" s="989" t="inlineStr">
        <is>
          <t>..</t>
        </is>
      </c>
      <c r="AG20" s="989" t="inlineStr">
        <is>
          <t>..</t>
        </is>
      </c>
      <c r="AH20" s="963" t="inlineStr">
        <is>
          <t>..</t>
        </is>
      </c>
      <c r="AI20" s="991" t="inlineStr">
        <is>
          <t>..</t>
        </is>
      </c>
      <c r="AJ20" s="1021" t="n">
        <v>6515457.073945286</v>
      </c>
      <c r="AK20" s="989" t="inlineStr">
        <is>
          <t>..</t>
        </is>
      </c>
      <c r="AL20" s="989" t="inlineStr">
        <is>
          <t>..</t>
        </is>
      </c>
      <c r="AM20" s="989" t="inlineStr">
        <is>
          <t>..</t>
        </is>
      </c>
      <c r="AN20" s="989" t="inlineStr">
        <is>
          <t>..</t>
        </is>
      </c>
      <c r="AO20" s="963" t="inlineStr">
        <is>
          <t>..</t>
        </is>
      </c>
      <c r="AP20" s="991" t="inlineStr">
        <is>
          <t>..</t>
        </is>
      </c>
      <c r="AQ20" s="963" t="n">
        <v>100</v>
      </c>
      <c r="AR20" s="989" t="inlineStr">
        <is>
          <t>..</t>
        </is>
      </c>
      <c r="AS20" s="989" t="inlineStr">
        <is>
          <t>..</t>
        </is>
      </c>
      <c r="AT20" s="989" t="inlineStr">
        <is>
          <t>..</t>
        </is>
      </c>
      <c r="AU20" s="989" t="inlineStr">
        <is>
          <t>..</t>
        </is>
      </c>
      <c r="AV20" s="963" t="inlineStr">
        <is>
          <t>..</t>
        </is>
      </c>
      <c r="AW20" s="991" t="inlineStr">
        <is>
          <t>..</t>
        </is>
      </c>
      <c r="AX20" s="18" t="n"/>
    </row>
    <row r="21" ht="16.4" customHeight="1" s="828">
      <c r="A21" s="722" t="inlineStr">
        <is>
          <t>Jun-Aug 1992</t>
        </is>
      </c>
      <c r="B21" s="1021" t="n">
        <v>8500965.717829408</v>
      </c>
      <c r="C21" s="989" t="inlineStr">
        <is>
          <t>..</t>
        </is>
      </c>
      <c r="D21" s="989" t="inlineStr">
        <is>
          <t>..</t>
        </is>
      </c>
      <c r="E21" s="989" t="inlineStr">
        <is>
          <t>..</t>
        </is>
      </c>
      <c r="F21" s="989" t="inlineStr">
        <is>
          <t>..</t>
        </is>
      </c>
      <c r="G21" s="989" t="inlineStr">
        <is>
          <t>..</t>
        </is>
      </c>
      <c r="H21" s="989" t="inlineStr">
        <is>
          <t>..</t>
        </is>
      </c>
      <c r="I21" s="989" t="inlineStr">
        <is>
          <t>..</t>
        </is>
      </c>
      <c r="J21" s="989" t="inlineStr">
        <is>
          <t>..</t>
        </is>
      </c>
      <c r="K21" s="990" t="inlineStr">
        <is>
          <t>..</t>
        </is>
      </c>
      <c r="L21" s="963" t="n">
        <v>100</v>
      </c>
      <c r="M21" s="963" t="inlineStr">
        <is>
          <t>..</t>
        </is>
      </c>
      <c r="N21" s="963" t="inlineStr">
        <is>
          <t>..</t>
        </is>
      </c>
      <c r="O21" s="963" t="inlineStr">
        <is>
          <t>..</t>
        </is>
      </c>
      <c r="P21" s="963" t="inlineStr">
        <is>
          <t>..</t>
        </is>
      </c>
      <c r="Q21" s="963" t="inlineStr">
        <is>
          <t>..</t>
        </is>
      </c>
      <c r="R21" s="963" t="inlineStr">
        <is>
          <t>..</t>
        </is>
      </c>
      <c r="S21" s="963" t="inlineStr">
        <is>
          <t>..</t>
        </is>
      </c>
      <c r="T21" s="963" t="inlineStr">
        <is>
          <t>..</t>
        </is>
      </c>
      <c r="U21" s="991" t="inlineStr">
        <is>
          <t>..</t>
        </is>
      </c>
      <c r="V21" s="1021" t="n">
        <v>2000140.858015485</v>
      </c>
      <c r="W21" s="989" t="inlineStr">
        <is>
          <t>..</t>
        </is>
      </c>
      <c r="X21" s="989" t="inlineStr">
        <is>
          <t>..</t>
        </is>
      </c>
      <c r="Y21" s="989" t="inlineStr">
        <is>
          <t>..</t>
        </is>
      </c>
      <c r="Z21" s="989" t="inlineStr">
        <is>
          <t>..</t>
        </is>
      </c>
      <c r="AA21" s="963" t="inlineStr">
        <is>
          <t>..</t>
        </is>
      </c>
      <c r="AB21" s="991" t="inlineStr">
        <is>
          <t>..</t>
        </is>
      </c>
      <c r="AC21" s="963" t="n">
        <v>100</v>
      </c>
      <c r="AD21" s="989" t="inlineStr">
        <is>
          <t>..</t>
        </is>
      </c>
      <c r="AE21" s="989" t="inlineStr">
        <is>
          <t>..</t>
        </is>
      </c>
      <c r="AF21" s="989" t="inlineStr">
        <is>
          <t>..</t>
        </is>
      </c>
      <c r="AG21" s="989" t="inlineStr">
        <is>
          <t>..</t>
        </is>
      </c>
      <c r="AH21" s="963" t="inlineStr">
        <is>
          <t>..</t>
        </is>
      </c>
      <c r="AI21" s="991" t="inlineStr">
        <is>
          <t>..</t>
        </is>
      </c>
      <c r="AJ21" s="1021" t="n">
        <v>6500824.859813922</v>
      </c>
      <c r="AK21" s="989" t="inlineStr">
        <is>
          <t>..</t>
        </is>
      </c>
      <c r="AL21" s="989" t="inlineStr">
        <is>
          <t>..</t>
        </is>
      </c>
      <c r="AM21" s="989" t="inlineStr">
        <is>
          <t>..</t>
        </is>
      </c>
      <c r="AN21" s="989" t="inlineStr">
        <is>
          <t>..</t>
        </is>
      </c>
      <c r="AO21" s="963" t="inlineStr">
        <is>
          <t>..</t>
        </is>
      </c>
      <c r="AP21" s="991" t="inlineStr">
        <is>
          <t>..</t>
        </is>
      </c>
      <c r="AQ21" s="963" t="n">
        <v>100</v>
      </c>
      <c r="AR21" s="989" t="inlineStr">
        <is>
          <t>..</t>
        </is>
      </c>
      <c r="AS21" s="989" t="inlineStr">
        <is>
          <t>..</t>
        </is>
      </c>
      <c r="AT21" s="989" t="inlineStr">
        <is>
          <t>..</t>
        </is>
      </c>
      <c r="AU21" s="989" t="inlineStr">
        <is>
          <t>..</t>
        </is>
      </c>
      <c r="AV21" s="963" t="inlineStr">
        <is>
          <t>..</t>
        </is>
      </c>
      <c r="AW21" s="991" t="inlineStr">
        <is>
          <t>..</t>
        </is>
      </c>
      <c r="AX21" s="18" t="n"/>
    </row>
    <row r="22" ht="16.4" customHeight="1" s="828">
      <c r="A22" s="722" t="inlineStr">
        <is>
          <t>Jul-Sep 1992</t>
        </is>
      </c>
      <c r="B22" s="1021" t="n">
        <v>8511906.288173938</v>
      </c>
      <c r="C22" s="989" t="inlineStr">
        <is>
          <t>..</t>
        </is>
      </c>
      <c r="D22" s="989" t="inlineStr">
        <is>
          <t>..</t>
        </is>
      </c>
      <c r="E22" s="989" t="inlineStr">
        <is>
          <t>..</t>
        </is>
      </c>
      <c r="F22" s="989" t="inlineStr">
        <is>
          <t>..</t>
        </is>
      </c>
      <c r="G22" s="989" t="inlineStr">
        <is>
          <t>..</t>
        </is>
      </c>
      <c r="H22" s="989" t="inlineStr">
        <is>
          <t>..</t>
        </is>
      </c>
      <c r="I22" s="989" t="inlineStr">
        <is>
          <t>..</t>
        </is>
      </c>
      <c r="J22" s="989" t="inlineStr">
        <is>
          <t>..</t>
        </is>
      </c>
      <c r="K22" s="990" t="inlineStr">
        <is>
          <t>..</t>
        </is>
      </c>
      <c r="L22" s="963" t="n">
        <v>100</v>
      </c>
      <c r="M22" s="963" t="inlineStr">
        <is>
          <t>..</t>
        </is>
      </c>
      <c r="N22" s="963" t="inlineStr">
        <is>
          <t>..</t>
        </is>
      </c>
      <c r="O22" s="963" t="inlineStr">
        <is>
          <t>..</t>
        </is>
      </c>
      <c r="P22" s="963" t="inlineStr">
        <is>
          <t>..</t>
        </is>
      </c>
      <c r="Q22" s="963" t="inlineStr">
        <is>
          <t>..</t>
        </is>
      </c>
      <c r="R22" s="963" t="inlineStr">
        <is>
          <t>..</t>
        </is>
      </c>
      <c r="S22" s="963" t="inlineStr">
        <is>
          <t>..</t>
        </is>
      </c>
      <c r="T22" s="963" t="inlineStr">
        <is>
          <t>..</t>
        </is>
      </c>
      <c r="U22" s="991" t="inlineStr">
        <is>
          <t>..</t>
        </is>
      </c>
      <c r="V22" s="1021" t="n">
        <v>1995638.355514474</v>
      </c>
      <c r="W22" s="989" t="inlineStr">
        <is>
          <t>..</t>
        </is>
      </c>
      <c r="X22" s="989" t="inlineStr">
        <is>
          <t>..</t>
        </is>
      </c>
      <c r="Y22" s="989" t="inlineStr">
        <is>
          <t>..</t>
        </is>
      </c>
      <c r="Z22" s="989" t="inlineStr">
        <is>
          <t>..</t>
        </is>
      </c>
      <c r="AA22" s="963" t="inlineStr">
        <is>
          <t>..</t>
        </is>
      </c>
      <c r="AB22" s="991" t="inlineStr">
        <is>
          <t>..</t>
        </is>
      </c>
      <c r="AC22" s="963" t="n">
        <v>100</v>
      </c>
      <c r="AD22" s="989" t="inlineStr">
        <is>
          <t>..</t>
        </is>
      </c>
      <c r="AE22" s="989" t="inlineStr">
        <is>
          <t>..</t>
        </is>
      </c>
      <c r="AF22" s="989" t="inlineStr">
        <is>
          <t>..</t>
        </is>
      </c>
      <c r="AG22" s="989" t="inlineStr">
        <is>
          <t>..</t>
        </is>
      </c>
      <c r="AH22" s="963" t="inlineStr">
        <is>
          <t>..</t>
        </is>
      </c>
      <c r="AI22" s="991" t="inlineStr">
        <is>
          <t>..</t>
        </is>
      </c>
      <c r="AJ22" s="1021" t="n">
        <v>6516267.932659464</v>
      </c>
      <c r="AK22" s="989" t="inlineStr">
        <is>
          <t>..</t>
        </is>
      </c>
      <c r="AL22" s="989" t="inlineStr">
        <is>
          <t>..</t>
        </is>
      </c>
      <c r="AM22" s="989" t="inlineStr">
        <is>
          <t>..</t>
        </is>
      </c>
      <c r="AN22" s="989" t="inlineStr">
        <is>
          <t>..</t>
        </is>
      </c>
      <c r="AO22" s="963" t="inlineStr">
        <is>
          <t>..</t>
        </is>
      </c>
      <c r="AP22" s="991" t="inlineStr">
        <is>
          <t>..</t>
        </is>
      </c>
      <c r="AQ22" s="963" t="n">
        <v>100</v>
      </c>
      <c r="AR22" s="989" t="inlineStr">
        <is>
          <t>..</t>
        </is>
      </c>
      <c r="AS22" s="989" t="inlineStr">
        <is>
          <t>..</t>
        </is>
      </c>
      <c r="AT22" s="989" t="inlineStr">
        <is>
          <t>..</t>
        </is>
      </c>
      <c r="AU22" s="989" t="inlineStr">
        <is>
          <t>..</t>
        </is>
      </c>
      <c r="AV22" s="963" t="inlineStr">
        <is>
          <t>..</t>
        </is>
      </c>
      <c r="AW22" s="991" t="inlineStr">
        <is>
          <t>..</t>
        </is>
      </c>
      <c r="AX22" s="18" t="n"/>
    </row>
    <row r="23" ht="16.4" customHeight="1" s="828">
      <c r="A23" s="722" t="inlineStr">
        <is>
          <t>Aug-Oct 1992</t>
        </is>
      </c>
      <c r="B23" s="1021" t="n">
        <v>8525902.367582776</v>
      </c>
      <c r="C23" s="989" t="inlineStr">
        <is>
          <t>..</t>
        </is>
      </c>
      <c r="D23" s="989" t="inlineStr">
        <is>
          <t>..</t>
        </is>
      </c>
      <c r="E23" s="989" t="inlineStr">
        <is>
          <t>..</t>
        </is>
      </c>
      <c r="F23" s="989" t="inlineStr">
        <is>
          <t>..</t>
        </is>
      </c>
      <c r="G23" s="989" t="inlineStr">
        <is>
          <t>..</t>
        </is>
      </c>
      <c r="H23" s="989" t="inlineStr">
        <is>
          <t>..</t>
        </is>
      </c>
      <c r="I23" s="989" t="inlineStr">
        <is>
          <t>..</t>
        </is>
      </c>
      <c r="J23" s="989" t="inlineStr">
        <is>
          <t>..</t>
        </is>
      </c>
      <c r="K23" s="990" t="inlineStr">
        <is>
          <t>..</t>
        </is>
      </c>
      <c r="L23" s="963" t="n">
        <v>100</v>
      </c>
      <c r="M23" s="963" t="inlineStr">
        <is>
          <t>..</t>
        </is>
      </c>
      <c r="N23" s="963" t="inlineStr">
        <is>
          <t>..</t>
        </is>
      </c>
      <c r="O23" s="963" t="inlineStr">
        <is>
          <t>..</t>
        </is>
      </c>
      <c r="P23" s="963" t="inlineStr">
        <is>
          <t>..</t>
        </is>
      </c>
      <c r="Q23" s="963" t="inlineStr">
        <is>
          <t>..</t>
        </is>
      </c>
      <c r="R23" s="963" t="inlineStr">
        <is>
          <t>..</t>
        </is>
      </c>
      <c r="S23" s="963" t="inlineStr">
        <is>
          <t>..</t>
        </is>
      </c>
      <c r="T23" s="963" t="inlineStr">
        <is>
          <t>..</t>
        </is>
      </c>
      <c r="U23" s="991" t="inlineStr">
        <is>
          <t>..</t>
        </is>
      </c>
      <c r="V23" s="1021" t="n">
        <v>1996011.87445056</v>
      </c>
      <c r="W23" s="989" t="inlineStr">
        <is>
          <t>..</t>
        </is>
      </c>
      <c r="X23" s="989" t="inlineStr">
        <is>
          <t>..</t>
        </is>
      </c>
      <c r="Y23" s="989" t="inlineStr">
        <is>
          <t>..</t>
        </is>
      </c>
      <c r="Z23" s="989" t="inlineStr">
        <is>
          <t>..</t>
        </is>
      </c>
      <c r="AA23" s="963" t="inlineStr">
        <is>
          <t>..</t>
        </is>
      </c>
      <c r="AB23" s="991" t="inlineStr">
        <is>
          <t>..</t>
        </is>
      </c>
      <c r="AC23" s="963" t="n">
        <v>100</v>
      </c>
      <c r="AD23" s="989" t="inlineStr">
        <is>
          <t>..</t>
        </is>
      </c>
      <c r="AE23" s="989" t="inlineStr">
        <is>
          <t>..</t>
        </is>
      </c>
      <c r="AF23" s="989" t="inlineStr">
        <is>
          <t>..</t>
        </is>
      </c>
      <c r="AG23" s="989" t="inlineStr">
        <is>
          <t>..</t>
        </is>
      </c>
      <c r="AH23" s="963" t="inlineStr">
        <is>
          <t>..</t>
        </is>
      </c>
      <c r="AI23" s="991" t="inlineStr">
        <is>
          <t>..</t>
        </is>
      </c>
      <c r="AJ23" s="1021" t="n">
        <v>6529890.493132215</v>
      </c>
      <c r="AK23" s="989" t="inlineStr">
        <is>
          <t>..</t>
        </is>
      </c>
      <c r="AL23" s="989" t="inlineStr">
        <is>
          <t>..</t>
        </is>
      </c>
      <c r="AM23" s="989" t="inlineStr">
        <is>
          <t>..</t>
        </is>
      </c>
      <c r="AN23" s="989" t="inlineStr">
        <is>
          <t>..</t>
        </is>
      </c>
      <c r="AO23" s="963" t="inlineStr">
        <is>
          <t>..</t>
        </is>
      </c>
      <c r="AP23" s="991" t="inlineStr">
        <is>
          <t>..</t>
        </is>
      </c>
      <c r="AQ23" s="963" t="n">
        <v>100</v>
      </c>
      <c r="AR23" s="989" t="inlineStr">
        <is>
          <t>..</t>
        </is>
      </c>
      <c r="AS23" s="989" t="inlineStr">
        <is>
          <t>..</t>
        </is>
      </c>
      <c r="AT23" s="989" t="inlineStr">
        <is>
          <t>..</t>
        </is>
      </c>
      <c r="AU23" s="989" t="inlineStr">
        <is>
          <t>..</t>
        </is>
      </c>
      <c r="AV23" s="963" t="inlineStr">
        <is>
          <t>..</t>
        </is>
      </c>
      <c r="AW23" s="991" t="inlineStr">
        <is>
          <t>..</t>
        </is>
      </c>
      <c r="AX23" s="18" t="n"/>
    </row>
    <row r="24" ht="16.4" customHeight="1" s="828">
      <c r="A24" s="722" t="inlineStr">
        <is>
          <t>Sep-Nov 1992</t>
        </is>
      </c>
      <c r="B24" s="1021" t="n">
        <v>8511037.362680539</v>
      </c>
      <c r="C24" s="989" t="inlineStr">
        <is>
          <t>..</t>
        </is>
      </c>
      <c r="D24" s="989" t="inlineStr">
        <is>
          <t>..</t>
        </is>
      </c>
      <c r="E24" s="989" t="inlineStr">
        <is>
          <t>..</t>
        </is>
      </c>
      <c r="F24" s="989" t="inlineStr">
        <is>
          <t>..</t>
        </is>
      </c>
      <c r="G24" s="989" t="inlineStr">
        <is>
          <t>..</t>
        </is>
      </c>
      <c r="H24" s="989" t="inlineStr">
        <is>
          <t>..</t>
        </is>
      </c>
      <c r="I24" s="989" t="inlineStr">
        <is>
          <t>..</t>
        </is>
      </c>
      <c r="J24" s="989" t="inlineStr">
        <is>
          <t>..</t>
        </is>
      </c>
      <c r="K24" s="990" t="inlineStr">
        <is>
          <t>..</t>
        </is>
      </c>
      <c r="L24" s="963" t="n">
        <v>100</v>
      </c>
      <c r="M24" s="963" t="inlineStr">
        <is>
          <t>..</t>
        </is>
      </c>
      <c r="N24" s="963" t="inlineStr">
        <is>
          <t>..</t>
        </is>
      </c>
      <c r="O24" s="963" t="inlineStr">
        <is>
          <t>..</t>
        </is>
      </c>
      <c r="P24" s="963" t="inlineStr">
        <is>
          <t>..</t>
        </is>
      </c>
      <c r="Q24" s="963" t="inlineStr">
        <is>
          <t>..</t>
        </is>
      </c>
      <c r="R24" s="963" t="inlineStr">
        <is>
          <t>..</t>
        </is>
      </c>
      <c r="S24" s="963" t="inlineStr">
        <is>
          <t>..</t>
        </is>
      </c>
      <c r="T24" s="963" t="inlineStr">
        <is>
          <t>..</t>
        </is>
      </c>
      <c r="U24" s="991" t="inlineStr">
        <is>
          <t>..</t>
        </is>
      </c>
      <c r="V24" s="1021" t="n">
        <v>2003703.462123286</v>
      </c>
      <c r="W24" s="989" t="inlineStr">
        <is>
          <t>..</t>
        </is>
      </c>
      <c r="X24" s="989" t="inlineStr">
        <is>
          <t>..</t>
        </is>
      </c>
      <c r="Y24" s="989" t="inlineStr">
        <is>
          <t>..</t>
        </is>
      </c>
      <c r="Z24" s="989" t="inlineStr">
        <is>
          <t>..</t>
        </is>
      </c>
      <c r="AA24" s="963" t="inlineStr">
        <is>
          <t>..</t>
        </is>
      </c>
      <c r="AB24" s="991" t="inlineStr">
        <is>
          <t>..</t>
        </is>
      </c>
      <c r="AC24" s="963" t="n">
        <v>100</v>
      </c>
      <c r="AD24" s="989" t="inlineStr">
        <is>
          <t>..</t>
        </is>
      </c>
      <c r="AE24" s="989" t="inlineStr">
        <is>
          <t>..</t>
        </is>
      </c>
      <c r="AF24" s="989" t="inlineStr">
        <is>
          <t>..</t>
        </is>
      </c>
      <c r="AG24" s="989" t="inlineStr">
        <is>
          <t>..</t>
        </is>
      </c>
      <c r="AH24" s="963" t="inlineStr">
        <is>
          <t>..</t>
        </is>
      </c>
      <c r="AI24" s="991" t="inlineStr">
        <is>
          <t>..</t>
        </is>
      </c>
      <c r="AJ24" s="1021" t="n">
        <v>6507333.900557254</v>
      </c>
      <c r="AK24" s="989" t="inlineStr">
        <is>
          <t>..</t>
        </is>
      </c>
      <c r="AL24" s="989" t="inlineStr">
        <is>
          <t>..</t>
        </is>
      </c>
      <c r="AM24" s="989" t="inlineStr">
        <is>
          <t>..</t>
        </is>
      </c>
      <c r="AN24" s="989" t="inlineStr">
        <is>
          <t>..</t>
        </is>
      </c>
      <c r="AO24" s="963" t="inlineStr">
        <is>
          <t>..</t>
        </is>
      </c>
      <c r="AP24" s="991" t="inlineStr">
        <is>
          <t>..</t>
        </is>
      </c>
      <c r="AQ24" s="963" t="n">
        <v>100</v>
      </c>
      <c r="AR24" s="989" t="inlineStr">
        <is>
          <t>..</t>
        </is>
      </c>
      <c r="AS24" s="989" t="inlineStr">
        <is>
          <t>..</t>
        </is>
      </c>
      <c r="AT24" s="989" t="inlineStr">
        <is>
          <t>..</t>
        </is>
      </c>
      <c r="AU24" s="989" t="inlineStr">
        <is>
          <t>..</t>
        </is>
      </c>
      <c r="AV24" s="963" t="inlineStr">
        <is>
          <t>..</t>
        </is>
      </c>
      <c r="AW24" s="991" t="inlineStr">
        <is>
          <t>..</t>
        </is>
      </c>
      <c r="AX24" s="18" t="n"/>
    </row>
    <row r="25" ht="16.4" customHeight="1" s="828">
      <c r="A25" s="722" t="inlineStr">
        <is>
          <t>Oct-Dec 1992</t>
        </is>
      </c>
      <c r="B25" s="1021" t="n">
        <v>8536284.174597835</v>
      </c>
      <c r="C25" s="989" t="inlineStr">
        <is>
          <t>..</t>
        </is>
      </c>
      <c r="D25" s="989" t="inlineStr">
        <is>
          <t>..</t>
        </is>
      </c>
      <c r="E25" s="989" t="inlineStr">
        <is>
          <t>..</t>
        </is>
      </c>
      <c r="F25" s="989" t="inlineStr">
        <is>
          <t>..</t>
        </is>
      </c>
      <c r="G25" s="989" t="inlineStr">
        <is>
          <t>..</t>
        </is>
      </c>
      <c r="H25" s="989" t="inlineStr">
        <is>
          <t>..</t>
        </is>
      </c>
      <c r="I25" s="989" t="inlineStr">
        <is>
          <t>..</t>
        </is>
      </c>
      <c r="J25" s="989" t="inlineStr">
        <is>
          <t>..</t>
        </is>
      </c>
      <c r="K25" s="990" t="inlineStr">
        <is>
          <t>..</t>
        </is>
      </c>
      <c r="L25" s="963" t="n">
        <v>100</v>
      </c>
      <c r="M25" s="963" t="inlineStr">
        <is>
          <t>..</t>
        </is>
      </c>
      <c r="N25" s="963" t="inlineStr">
        <is>
          <t>..</t>
        </is>
      </c>
      <c r="O25" s="963" t="inlineStr">
        <is>
          <t>..</t>
        </is>
      </c>
      <c r="P25" s="963" t="inlineStr">
        <is>
          <t>..</t>
        </is>
      </c>
      <c r="Q25" s="963" t="inlineStr">
        <is>
          <t>..</t>
        </is>
      </c>
      <c r="R25" s="963" t="inlineStr">
        <is>
          <t>..</t>
        </is>
      </c>
      <c r="S25" s="963" t="inlineStr">
        <is>
          <t>..</t>
        </is>
      </c>
      <c r="T25" s="963" t="inlineStr">
        <is>
          <t>..</t>
        </is>
      </c>
      <c r="U25" s="991" t="inlineStr">
        <is>
          <t>..</t>
        </is>
      </c>
      <c r="V25" s="1021" t="n">
        <v>2012595.78552495</v>
      </c>
      <c r="W25" s="989" t="inlineStr">
        <is>
          <t>..</t>
        </is>
      </c>
      <c r="X25" s="989" t="inlineStr">
        <is>
          <t>..</t>
        </is>
      </c>
      <c r="Y25" s="989" t="inlineStr">
        <is>
          <t>..</t>
        </is>
      </c>
      <c r="Z25" s="989" t="inlineStr">
        <is>
          <t>..</t>
        </is>
      </c>
      <c r="AA25" s="963" t="inlineStr">
        <is>
          <t>..</t>
        </is>
      </c>
      <c r="AB25" s="991" t="inlineStr">
        <is>
          <t>..</t>
        </is>
      </c>
      <c r="AC25" s="963" t="n">
        <v>100</v>
      </c>
      <c r="AD25" s="989" t="inlineStr">
        <is>
          <t>..</t>
        </is>
      </c>
      <c r="AE25" s="989" t="inlineStr">
        <is>
          <t>..</t>
        </is>
      </c>
      <c r="AF25" s="989" t="inlineStr">
        <is>
          <t>..</t>
        </is>
      </c>
      <c r="AG25" s="989" t="inlineStr">
        <is>
          <t>..</t>
        </is>
      </c>
      <c r="AH25" s="963" t="inlineStr">
        <is>
          <t>..</t>
        </is>
      </c>
      <c r="AI25" s="991" t="inlineStr">
        <is>
          <t>..</t>
        </is>
      </c>
      <c r="AJ25" s="1021" t="n">
        <v>6523688.389072884</v>
      </c>
      <c r="AK25" s="989" t="inlineStr">
        <is>
          <t>..</t>
        </is>
      </c>
      <c r="AL25" s="989" t="inlineStr">
        <is>
          <t>..</t>
        </is>
      </c>
      <c r="AM25" s="989" t="inlineStr">
        <is>
          <t>..</t>
        </is>
      </c>
      <c r="AN25" s="989" t="inlineStr">
        <is>
          <t>..</t>
        </is>
      </c>
      <c r="AO25" s="963" t="inlineStr">
        <is>
          <t>..</t>
        </is>
      </c>
      <c r="AP25" s="991" t="inlineStr">
        <is>
          <t>..</t>
        </is>
      </c>
      <c r="AQ25" s="963" t="n">
        <v>100</v>
      </c>
      <c r="AR25" s="989" t="inlineStr">
        <is>
          <t>..</t>
        </is>
      </c>
      <c r="AS25" s="989" t="inlineStr">
        <is>
          <t>..</t>
        </is>
      </c>
      <c r="AT25" s="989" t="inlineStr">
        <is>
          <t>..</t>
        </is>
      </c>
      <c r="AU25" s="989" t="inlineStr">
        <is>
          <t>..</t>
        </is>
      </c>
      <c r="AV25" s="963" t="inlineStr">
        <is>
          <t>..</t>
        </is>
      </c>
      <c r="AW25" s="991" t="inlineStr">
        <is>
          <t>..</t>
        </is>
      </c>
      <c r="AX25" s="18" t="n"/>
    </row>
    <row r="26" ht="16.4" customHeight="1" s="828">
      <c r="A26" s="722" t="inlineStr">
        <is>
          <t>Nov-Jan 1993</t>
        </is>
      </c>
      <c r="B26" s="1021" t="n">
        <v>8518693.973971041</v>
      </c>
      <c r="C26" s="989" t="inlineStr">
        <is>
          <t>..</t>
        </is>
      </c>
      <c r="D26" s="989" t="inlineStr">
        <is>
          <t>..</t>
        </is>
      </c>
      <c r="E26" s="989" t="inlineStr">
        <is>
          <t>..</t>
        </is>
      </c>
      <c r="F26" s="989" t="inlineStr">
        <is>
          <t>..</t>
        </is>
      </c>
      <c r="G26" s="989" t="inlineStr">
        <is>
          <t>..</t>
        </is>
      </c>
      <c r="H26" s="989" t="inlineStr">
        <is>
          <t>..</t>
        </is>
      </c>
      <c r="I26" s="989" t="inlineStr">
        <is>
          <t>..</t>
        </is>
      </c>
      <c r="J26" s="989" t="inlineStr">
        <is>
          <t>..</t>
        </is>
      </c>
      <c r="K26" s="990" t="inlineStr">
        <is>
          <t>..</t>
        </is>
      </c>
      <c r="L26" s="963" t="n">
        <v>100</v>
      </c>
      <c r="M26" s="963" t="inlineStr">
        <is>
          <t>..</t>
        </is>
      </c>
      <c r="N26" s="963" t="inlineStr">
        <is>
          <t>..</t>
        </is>
      </c>
      <c r="O26" s="963" t="inlineStr">
        <is>
          <t>..</t>
        </is>
      </c>
      <c r="P26" s="963" t="inlineStr">
        <is>
          <t>..</t>
        </is>
      </c>
      <c r="Q26" s="963" t="inlineStr">
        <is>
          <t>..</t>
        </is>
      </c>
      <c r="R26" s="963" t="inlineStr">
        <is>
          <t>..</t>
        </is>
      </c>
      <c r="S26" s="963" t="inlineStr">
        <is>
          <t>..</t>
        </is>
      </c>
      <c r="T26" s="963" t="inlineStr">
        <is>
          <t>..</t>
        </is>
      </c>
      <c r="U26" s="991" t="inlineStr">
        <is>
          <t>..</t>
        </is>
      </c>
      <c r="V26" s="1021" t="n">
        <v>2008652.047498608</v>
      </c>
      <c r="W26" s="989" t="inlineStr">
        <is>
          <t>..</t>
        </is>
      </c>
      <c r="X26" s="989" t="inlineStr">
        <is>
          <t>..</t>
        </is>
      </c>
      <c r="Y26" s="989" t="inlineStr">
        <is>
          <t>..</t>
        </is>
      </c>
      <c r="Z26" s="989" t="inlineStr">
        <is>
          <t>..</t>
        </is>
      </c>
      <c r="AA26" s="963" t="inlineStr">
        <is>
          <t>..</t>
        </is>
      </c>
      <c r="AB26" s="991" t="inlineStr">
        <is>
          <t>..</t>
        </is>
      </c>
      <c r="AC26" s="963" t="n">
        <v>100</v>
      </c>
      <c r="AD26" s="989" t="inlineStr">
        <is>
          <t>..</t>
        </is>
      </c>
      <c r="AE26" s="989" t="inlineStr">
        <is>
          <t>..</t>
        </is>
      </c>
      <c r="AF26" s="989" t="inlineStr">
        <is>
          <t>..</t>
        </is>
      </c>
      <c r="AG26" s="989" t="inlineStr">
        <is>
          <t>..</t>
        </is>
      </c>
      <c r="AH26" s="963" t="inlineStr">
        <is>
          <t>..</t>
        </is>
      </c>
      <c r="AI26" s="991" t="inlineStr">
        <is>
          <t>..</t>
        </is>
      </c>
      <c r="AJ26" s="1021" t="n">
        <v>6510041.926472433</v>
      </c>
      <c r="AK26" s="989" t="inlineStr">
        <is>
          <t>..</t>
        </is>
      </c>
      <c r="AL26" s="989" t="inlineStr">
        <is>
          <t>..</t>
        </is>
      </c>
      <c r="AM26" s="989" t="inlineStr">
        <is>
          <t>..</t>
        </is>
      </c>
      <c r="AN26" s="989" t="inlineStr">
        <is>
          <t>..</t>
        </is>
      </c>
      <c r="AO26" s="963" t="inlineStr">
        <is>
          <t>..</t>
        </is>
      </c>
      <c r="AP26" s="991" t="inlineStr">
        <is>
          <t>..</t>
        </is>
      </c>
      <c r="AQ26" s="963" t="n">
        <v>100</v>
      </c>
      <c r="AR26" s="989" t="inlineStr">
        <is>
          <t>..</t>
        </is>
      </c>
      <c r="AS26" s="989" t="inlineStr">
        <is>
          <t>..</t>
        </is>
      </c>
      <c r="AT26" s="989" t="inlineStr">
        <is>
          <t>..</t>
        </is>
      </c>
      <c r="AU26" s="989" t="inlineStr">
        <is>
          <t>..</t>
        </is>
      </c>
      <c r="AV26" s="963" t="inlineStr">
        <is>
          <t>..</t>
        </is>
      </c>
      <c r="AW26" s="991" t="inlineStr">
        <is>
          <t>..</t>
        </is>
      </c>
      <c r="AX26" s="18" t="n"/>
    </row>
    <row r="27" ht="16.4" customHeight="1" s="828">
      <c r="A27" s="722" t="inlineStr">
        <is>
          <t>Dec-Feb 1993</t>
        </is>
      </c>
      <c r="B27" s="1021" t="n">
        <v>8507114.417753441</v>
      </c>
      <c r="C27" s="989" t="inlineStr">
        <is>
          <t>..</t>
        </is>
      </c>
      <c r="D27" s="989" t="inlineStr">
        <is>
          <t>..</t>
        </is>
      </c>
      <c r="E27" s="989" t="inlineStr">
        <is>
          <t>..</t>
        </is>
      </c>
      <c r="F27" s="989" t="inlineStr">
        <is>
          <t>..</t>
        </is>
      </c>
      <c r="G27" s="989" t="inlineStr">
        <is>
          <t>..</t>
        </is>
      </c>
      <c r="H27" s="989" t="inlineStr">
        <is>
          <t>..</t>
        </is>
      </c>
      <c r="I27" s="989" t="inlineStr">
        <is>
          <t>..</t>
        </is>
      </c>
      <c r="J27" s="989" t="inlineStr">
        <is>
          <t>..</t>
        </is>
      </c>
      <c r="K27" s="990" t="inlineStr">
        <is>
          <t>..</t>
        </is>
      </c>
      <c r="L27" s="963" t="n">
        <v>100</v>
      </c>
      <c r="M27" s="963" t="inlineStr">
        <is>
          <t>..</t>
        </is>
      </c>
      <c r="N27" s="963" t="inlineStr">
        <is>
          <t>..</t>
        </is>
      </c>
      <c r="O27" s="963" t="inlineStr">
        <is>
          <t>..</t>
        </is>
      </c>
      <c r="P27" s="963" t="inlineStr">
        <is>
          <t>..</t>
        </is>
      </c>
      <c r="Q27" s="963" t="inlineStr">
        <is>
          <t>..</t>
        </is>
      </c>
      <c r="R27" s="963" t="inlineStr">
        <is>
          <t>..</t>
        </is>
      </c>
      <c r="S27" s="963" t="inlineStr">
        <is>
          <t>..</t>
        </is>
      </c>
      <c r="T27" s="963" t="inlineStr">
        <is>
          <t>..</t>
        </is>
      </c>
      <c r="U27" s="991" t="inlineStr">
        <is>
          <t>..</t>
        </is>
      </c>
      <c r="V27" s="1021" t="n">
        <v>1977317.849784383</v>
      </c>
      <c r="W27" s="989" t="inlineStr">
        <is>
          <t>..</t>
        </is>
      </c>
      <c r="X27" s="989" t="inlineStr">
        <is>
          <t>..</t>
        </is>
      </c>
      <c r="Y27" s="989" t="inlineStr">
        <is>
          <t>..</t>
        </is>
      </c>
      <c r="Z27" s="989" t="inlineStr">
        <is>
          <t>..</t>
        </is>
      </c>
      <c r="AA27" s="963" t="inlineStr">
        <is>
          <t>..</t>
        </is>
      </c>
      <c r="AB27" s="991" t="inlineStr">
        <is>
          <t>..</t>
        </is>
      </c>
      <c r="AC27" s="963" t="n">
        <v>100</v>
      </c>
      <c r="AD27" s="989" t="inlineStr">
        <is>
          <t>..</t>
        </is>
      </c>
      <c r="AE27" s="989" t="inlineStr">
        <is>
          <t>..</t>
        </is>
      </c>
      <c r="AF27" s="989" t="inlineStr">
        <is>
          <t>..</t>
        </is>
      </c>
      <c r="AG27" s="989" t="inlineStr">
        <is>
          <t>..</t>
        </is>
      </c>
      <c r="AH27" s="963" t="inlineStr">
        <is>
          <t>..</t>
        </is>
      </c>
      <c r="AI27" s="991" t="inlineStr">
        <is>
          <t>..</t>
        </is>
      </c>
      <c r="AJ27" s="1021" t="n">
        <v>6529796.567969059</v>
      </c>
      <c r="AK27" s="989" t="inlineStr">
        <is>
          <t>..</t>
        </is>
      </c>
      <c r="AL27" s="989" t="inlineStr">
        <is>
          <t>..</t>
        </is>
      </c>
      <c r="AM27" s="989" t="inlineStr">
        <is>
          <t>..</t>
        </is>
      </c>
      <c r="AN27" s="989" t="inlineStr">
        <is>
          <t>..</t>
        </is>
      </c>
      <c r="AO27" s="963" t="inlineStr">
        <is>
          <t>..</t>
        </is>
      </c>
      <c r="AP27" s="991" t="inlineStr">
        <is>
          <t>..</t>
        </is>
      </c>
      <c r="AQ27" s="963" t="n">
        <v>100</v>
      </c>
      <c r="AR27" s="989" t="inlineStr">
        <is>
          <t>..</t>
        </is>
      </c>
      <c r="AS27" s="989" t="inlineStr">
        <is>
          <t>..</t>
        </is>
      </c>
      <c r="AT27" s="989" t="inlineStr">
        <is>
          <t>..</t>
        </is>
      </c>
      <c r="AU27" s="989" t="inlineStr">
        <is>
          <t>..</t>
        </is>
      </c>
      <c r="AV27" s="963" t="inlineStr">
        <is>
          <t>..</t>
        </is>
      </c>
      <c r="AW27" s="991" t="inlineStr">
        <is>
          <t>..</t>
        </is>
      </c>
      <c r="AX27" s="18" t="n"/>
    </row>
    <row r="28" ht="16.4" customHeight="1" s="828">
      <c r="A28" s="722" t="inlineStr">
        <is>
          <t>Jan-Mar 1993</t>
        </is>
      </c>
      <c r="B28" s="1021" t="n">
        <v>8518692.933628954</v>
      </c>
      <c r="C28" s="989" t="inlineStr">
        <is>
          <t>..</t>
        </is>
      </c>
      <c r="D28" s="989" t="inlineStr">
        <is>
          <t>..</t>
        </is>
      </c>
      <c r="E28" s="989" t="inlineStr">
        <is>
          <t>..</t>
        </is>
      </c>
      <c r="F28" s="989" t="inlineStr">
        <is>
          <t>..</t>
        </is>
      </c>
      <c r="G28" s="989" t="inlineStr">
        <is>
          <t>..</t>
        </is>
      </c>
      <c r="H28" s="989" t="inlineStr">
        <is>
          <t>..</t>
        </is>
      </c>
      <c r="I28" s="989" t="inlineStr">
        <is>
          <t>..</t>
        </is>
      </c>
      <c r="J28" s="989" t="inlineStr">
        <is>
          <t>..</t>
        </is>
      </c>
      <c r="K28" s="990" t="inlineStr">
        <is>
          <t>..</t>
        </is>
      </c>
      <c r="L28" s="963" t="n">
        <v>100</v>
      </c>
      <c r="M28" s="963" t="inlineStr">
        <is>
          <t>..</t>
        </is>
      </c>
      <c r="N28" s="963" t="inlineStr">
        <is>
          <t>..</t>
        </is>
      </c>
      <c r="O28" s="963" t="inlineStr">
        <is>
          <t>..</t>
        </is>
      </c>
      <c r="P28" s="963" t="inlineStr">
        <is>
          <t>..</t>
        </is>
      </c>
      <c r="Q28" s="963" t="inlineStr">
        <is>
          <t>..</t>
        </is>
      </c>
      <c r="R28" s="963" t="inlineStr">
        <is>
          <t>..</t>
        </is>
      </c>
      <c r="S28" s="963" t="inlineStr">
        <is>
          <t>..</t>
        </is>
      </c>
      <c r="T28" s="963" t="inlineStr">
        <is>
          <t>..</t>
        </is>
      </c>
      <c r="U28" s="991" t="inlineStr">
        <is>
          <t>..</t>
        </is>
      </c>
      <c r="V28" s="1021" t="n">
        <v>2049599.509331485</v>
      </c>
      <c r="W28" s="989" t="inlineStr">
        <is>
          <t>..</t>
        </is>
      </c>
      <c r="X28" s="989" t="inlineStr">
        <is>
          <t>..</t>
        </is>
      </c>
      <c r="Y28" s="989" t="inlineStr">
        <is>
          <t>..</t>
        </is>
      </c>
      <c r="Z28" s="989" t="inlineStr">
        <is>
          <t>..</t>
        </is>
      </c>
      <c r="AA28" s="963" t="inlineStr">
        <is>
          <t>..</t>
        </is>
      </c>
      <c r="AB28" s="991" t="inlineStr">
        <is>
          <t>..</t>
        </is>
      </c>
      <c r="AC28" s="963" t="n">
        <v>100</v>
      </c>
      <c r="AD28" s="989" t="inlineStr">
        <is>
          <t>..</t>
        </is>
      </c>
      <c r="AE28" s="989" t="inlineStr">
        <is>
          <t>..</t>
        </is>
      </c>
      <c r="AF28" s="989" t="inlineStr">
        <is>
          <t>..</t>
        </is>
      </c>
      <c r="AG28" s="989" t="inlineStr">
        <is>
          <t>..</t>
        </is>
      </c>
      <c r="AH28" s="963" t="inlineStr">
        <is>
          <t>..</t>
        </is>
      </c>
      <c r="AI28" s="991" t="inlineStr">
        <is>
          <t>..</t>
        </is>
      </c>
      <c r="AJ28" s="1021" t="n">
        <v>6469093.424297469</v>
      </c>
      <c r="AK28" s="989" t="inlineStr">
        <is>
          <t>..</t>
        </is>
      </c>
      <c r="AL28" s="989" t="inlineStr">
        <is>
          <t>..</t>
        </is>
      </c>
      <c r="AM28" s="989" t="inlineStr">
        <is>
          <t>..</t>
        </is>
      </c>
      <c r="AN28" s="989" t="inlineStr">
        <is>
          <t>..</t>
        </is>
      </c>
      <c r="AO28" s="963" t="inlineStr">
        <is>
          <t>..</t>
        </is>
      </c>
      <c r="AP28" s="991" t="inlineStr">
        <is>
          <t>..</t>
        </is>
      </c>
      <c r="AQ28" s="963" t="n">
        <v>100</v>
      </c>
      <c r="AR28" s="989" t="inlineStr">
        <is>
          <t>..</t>
        </is>
      </c>
      <c r="AS28" s="989" t="inlineStr">
        <is>
          <t>..</t>
        </is>
      </c>
      <c r="AT28" s="989" t="inlineStr">
        <is>
          <t>..</t>
        </is>
      </c>
      <c r="AU28" s="989" t="inlineStr">
        <is>
          <t>..</t>
        </is>
      </c>
      <c r="AV28" s="963" t="inlineStr">
        <is>
          <t>..</t>
        </is>
      </c>
      <c r="AW28" s="991" t="inlineStr">
        <is>
          <t>..</t>
        </is>
      </c>
      <c r="AX28" s="18" t="n"/>
    </row>
    <row r="29" ht="16.4" customHeight="1" s="828">
      <c r="A29" s="722" t="inlineStr">
        <is>
          <t>Feb-Apr 1993</t>
        </is>
      </c>
      <c r="B29" s="1021" t="n">
        <v>8556560.425458515</v>
      </c>
      <c r="C29" s="989" t="inlineStr">
        <is>
          <t>..</t>
        </is>
      </c>
      <c r="D29" s="989" t="inlineStr">
        <is>
          <t>..</t>
        </is>
      </c>
      <c r="E29" s="989" t="inlineStr">
        <is>
          <t>..</t>
        </is>
      </c>
      <c r="F29" s="989" t="inlineStr">
        <is>
          <t>..</t>
        </is>
      </c>
      <c r="G29" s="989" t="inlineStr">
        <is>
          <t>..</t>
        </is>
      </c>
      <c r="H29" s="989" t="inlineStr">
        <is>
          <t>..</t>
        </is>
      </c>
      <c r="I29" s="989" t="inlineStr">
        <is>
          <t>..</t>
        </is>
      </c>
      <c r="J29" s="989" t="inlineStr">
        <is>
          <t>..</t>
        </is>
      </c>
      <c r="K29" s="990" t="inlineStr">
        <is>
          <t>..</t>
        </is>
      </c>
      <c r="L29" s="963" t="n">
        <v>100</v>
      </c>
      <c r="M29" s="963" t="inlineStr">
        <is>
          <t>..</t>
        </is>
      </c>
      <c r="N29" s="963" t="inlineStr">
        <is>
          <t>..</t>
        </is>
      </c>
      <c r="O29" s="963" t="inlineStr">
        <is>
          <t>..</t>
        </is>
      </c>
      <c r="P29" s="963" t="inlineStr">
        <is>
          <t>..</t>
        </is>
      </c>
      <c r="Q29" s="963" t="inlineStr">
        <is>
          <t>..</t>
        </is>
      </c>
      <c r="R29" s="963" t="inlineStr">
        <is>
          <t>..</t>
        </is>
      </c>
      <c r="S29" s="963" t="inlineStr">
        <is>
          <t>..</t>
        </is>
      </c>
      <c r="T29" s="963" t="inlineStr">
        <is>
          <t>..</t>
        </is>
      </c>
      <c r="U29" s="991" t="inlineStr">
        <is>
          <t>..</t>
        </is>
      </c>
      <c r="V29" s="1021" t="n">
        <v>2105097.801108507</v>
      </c>
      <c r="W29" s="989" t="inlineStr">
        <is>
          <t>..</t>
        </is>
      </c>
      <c r="X29" s="989" t="inlineStr">
        <is>
          <t>..</t>
        </is>
      </c>
      <c r="Y29" s="989" t="inlineStr">
        <is>
          <t>..</t>
        </is>
      </c>
      <c r="Z29" s="989" t="inlineStr">
        <is>
          <t>..</t>
        </is>
      </c>
      <c r="AA29" s="963" t="inlineStr">
        <is>
          <t>..</t>
        </is>
      </c>
      <c r="AB29" s="991" t="inlineStr">
        <is>
          <t>..</t>
        </is>
      </c>
      <c r="AC29" s="963" t="n">
        <v>100</v>
      </c>
      <c r="AD29" s="989" t="inlineStr">
        <is>
          <t>..</t>
        </is>
      </c>
      <c r="AE29" s="989" t="inlineStr">
        <is>
          <t>..</t>
        </is>
      </c>
      <c r="AF29" s="989" t="inlineStr">
        <is>
          <t>..</t>
        </is>
      </c>
      <c r="AG29" s="989" t="inlineStr">
        <is>
          <t>..</t>
        </is>
      </c>
      <c r="AH29" s="963" t="inlineStr">
        <is>
          <t>..</t>
        </is>
      </c>
      <c r="AI29" s="991" t="inlineStr">
        <is>
          <t>..</t>
        </is>
      </c>
      <c r="AJ29" s="1021" t="n">
        <v>6451462.624350009</v>
      </c>
      <c r="AK29" s="989" t="inlineStr">
        <is>
          <t>..</t>
        </is>
      </c>
      <c r="AL29" s="989" t="inlineStr">
        <is>
          <t>..</t>
        </is>
      </c>
      <c r="AM29" s="989" t="inlineStr">
        <is>
          <t>..</t>
        </is>
      </c>
      <c r="AN29" s="989" t="inlineStr">
        <is>
          <t>..</t>
        </is>
      </c>
      <c r="AO29" s="963" t="inlineStr">
        <is>
          <t>..</t>
        </is>
      </c>
      <c r="AP29" s="991" t="inlineStr">
        <is>
          <t>..</t>
        </is>
      </c>
      <c r="AQ29" s="963" t="n">
        <v>100</v>
      </c>
      <c r="AR29" s="989" t="inlineStr">
        <is>
          <t>..</t>
        </is>
      </c>
      <c r="AS29" s="989" t="inlineStr">
        <is>
          <t>..</t>
        </is>
      </c>
      <c r="AT29" s="989" t="inlineStr">
        <is>
          <t>..</t>
        </is>
      </c>
      <c r="AU29" s="989" t="inlineStr">
        <is>
          <t>..</t>
        </is>
      </c>
      <c r="AV29" s="963" t="inlineStr">
        <is>
          <t>..</t>
        </is>
      </c>
      <c r="AW29" s="991" t="inlineStr">
        <is>
          <t>..</t>
        </is>
      </c>
      <c r="AX29" s="18" t="n"/>
    </row>
    <row r="30" ht="16.4" customHeight="1" s="828">
      <c r="A30" s="722" t="inlineStr">
        <is>
          <t>Mar-May 1993</t>
        </is>
      </c>
      <c r="B30" s="1021" t="n">
        <v>8556939.067294627</v>
      </c>
      <c r="C30" s="1021" t="n">
        <v>1450577.36093545</v>
      </c>
      <c r="D30" s="1021" t="n">
        <v>3023835.76713892</v>
      </c>
      <c r="E30" s="1021" t="n">
        <v>206486.5359765973</v>
      </c>
      <c r="F30" s="1021" t="n">
        <v>1812698.210174716</v>
      </c>
      <c r="G30" s="1021" t="n">
        <v>166551.6357099905</v>
      </c>
      <c r="H30" s="1021" t="n">
        <v>1084924.894977325</v>
      </c>
      <c r="I30" s="1021" t="n">
        <v>811864.6623816283</v>
      </c>
      <c r="J30" s="1021" t="n">
        <v>6371717.55790819</v>
      </c>
      <c r="K30" s="1022" t="n">
        <v>2185221.509386438</v>
      </c>
      <c r="L30" s="963" t="n">
        <v>100</v>
      </c>
      <c r="M30" s="963" t="n">
        <v>16.95205901932484</v>
      </c>
      <c r="N30" s="963" t="n">
        <v>35.33782049116472</v>
      </c>
      <c r="O30" s="963" t="n">
        <v>2.413088773365315</v>
      </c>
      <c r="P30" s="963" t="n">
        <v>21.18395603753926</v>
      </c>
      <c r="Q30" s="963" t="n">
        <v>1.94639268084268</v>
      </c>
      <c r="R30" s="963" t="n">
        <v>12.67889003819139</v>
      </c>
      <c r="S30" s="963" t="n">
        <v>9.487792959571797</v>
      </c>
      <c r="T30" s="963" t="n">
        <v>74.46257952521194</v>
      </c>
      <c r="U30" s="991" t="n">
        <v>25.53742047478807</v>
      </c>
      <c r="V30" s="1021" t="n">
        <v>2185221.509386438</v>
      </c>
      <c r="W30" s="1021" t="n">
        <v>321683.7677657848</v>
      </c>
      <c r="X30" s="1021" t="n">
        <v>822488.6502426461</v>
      </c>
      <c r="Y30" s="1021" t="n">
        <v>127594.6830413951</v>
      </c>
      <c r="Z30" s="1021" t="n">
        <v>425620.1870260617</v>
      </c>
      <c r="AA30" s="989" t="n">
        <v>166551.6357099905</v>
      </c>
      <c r="AB30" s="1022" t="n">
        <v>321282.5856005599</v>
      </c>
      <c r="AC30" s="963" t="n">
        <v>100</v>
      </c>
      <c r="AD30" s="963" t="n">
        <v>14.7208768714759</v>
      </c>
      <c r="AE30" s="963" t="n">
        <v>37.63868544720589</v>
      </c>
      <c r="AF30" s="963" t="n">
        <v>5.838981654414561</v>
      </c>
      <c r="AG30" s="963" t="n">
        <v>19.47721021406047</v>
      </c>
      <c r="AH30" s="963" t="n">
        <v>7.621727820021072</v>
      </c>
      <c r="AI30" s="991" t="n">
        <v>14.70251799282211</v>
      </c>
      <c r="AJ30" s="1021" t="n">
        <v>6371717.55790819</v>
      </c>
      <c r="AK30" s="1021" t="n">
        <v>1128893.593169665</v>
      </c>
      <c r="AL30" s="1021" t="n">
        <v>2201347.116896275</v>
      </c>
      <c r="AM30" s="1021" t="n">
        <v>78891.8529352023</v>
      </c>
      <c r="AN30" s="1021" t="n">
        <v>1387078.023148654</v>
      </c>
      <c r="AO30" s="1021" t="n">
        <v>1084924.894977325</v>
      </c>
      <c r="AP30" s="1022" t="n">
        <v>490582.0767810685</v>
      </c>
      <c r="AQ30" s="963" t="n">
        <v>100</v>
      </c>
      <c r="AR30" s="963" t="n">
        <v>17.71725728439658</v>
      </c>
      <c r="AS30" s="963" t="n">
        <v>34.54872405893284</v>
      </c>
      <c r="AT30" s="963" t="n">
        <v>1.238156779835392</v>
      </c>
      <c r="AU30" s="963" t="n">
        <v>21.7692954928157</v>
      </c>
      <c r="AV30" s="963" t="n">
        <v>17.02719690753998</v>
      </c>
      <c r="AW30" s="991" t="n">
        <v>7.699369476479504</v>
      </c>
      <c r="AX30" s="18" t="n"/>
    </row>
    <row r="31" ht="16.4" customHeight="1" s="828">
      <c r="A31" s="722" t="inlineStr">
        <is>
          <t>Apr-Jun 1993</t>
        </is>
      </c>
      <c r="B31" s="1021" t="n">
        <v>8564917.323069595</v>
      </c>
      <c r="C31" s="1021" t="n">
        <v>1441377.482910292</v>
      </c>
      <c r="D31" s="1021" t="n">
        <v>3016165.488441279</v>
      </c>
      <c r="E31" s="1021" t="n">
        <v>201122.3399721607</v>
      </c>
      <c r="F31" s="1021" t="n">
        <v>1833950.385179569</v>
      </c>
      <c r="G31" s="1021" t="n">
        <v>165495.0626946087</v>
      </c>
      <c r="H31" s="1021" t="n">
        <v>1100387.838721883</v>
      </c>
      <c r="I31" s="1021" t="n">
        <v>806418.7251498041</v>
      </c>
      <c r="J31" s="1021" t="n">
        <v>6388254.059331125</v>
      </c>
      <c r="K31" s="1022" t="n">
        <v>2176663.263738471</v>
      </c>
      <c r="L31" s="963" t="n">
        <v>100</v>
      </c>
      <c r="M31" s="963" t="n">
        <v>16.82885460000814</v>
      </c>
      <c r="N31" s="963" t="n">
        <v>35.21534855120248</v>
      </c>
      <c r="O31" s="963" t="n">
        <v>2.348211108009623</v>
      </c>
      <c r="P31" s="963" t="n">
        <v>21.41235362821104</v>
      </c>
      <c r="Q31" s="963" t="n">
        <v>1.932243551830301</v>
      </c>
      <c r="R31" s="963" t="n">
        <v>12.84761775525829</v>
      </c>
      <c r="S31" s="963" t="n">
        <v>9.415370805480121</v>
      </c>
      <c r="T31" s="963" t="n">
        <v>74.58628984221914</v>
      </c>
      <c r="U31" s="991" t="n">
        <v>25.41371015778087</v>
      </c>
      <c r="V31" s="1021" t="n">
        <v>2176663.263738471</v>
      </c>
      <c r="W31" s="1021" t="n">
        <v>299875.664390568</v>
      </c>
      <c r="X31" s="1021" t="n">
        <v>818461.0065365201</v>
      </c>
      <c r="Y31" s="1021" t="n">
        <v>117664.3621749047</v>
      </c>
      <c r="Z31" s="1021" t="n">
        <v>439066.0130758302</v>
      </c>
      <c r="AA31" s="989" t="n">
        <v>165495.0626946087</v>
      </c>
      <c r="AB31" s="1022" t="n">
        <v>336101.1548660388</v>
      </c>
      <c r="AC31" s="963" t="n">
        <v>100</v>
      </c>
      <c r="AD31" s="963" t="n">
        <v>13.77685144901671</v>
      </c>
      <c r="AE31" s="963" t="n">
        <v>37.60163642082119</v>
      </c>
      <c r="AF31" s="963" t="n">
        <v>5.405721874168695</v>
      </c>
      <c r="AG31" s="963" t="n">
        <v>20.17151758796737</v>
      </c>
      <c r="AH31" s="963" t="n">
        <v>7.603154123636332</v>
      </c>
      <c r="AI31" s="991" t="n">
        <v>15.44111854438969</v>
      </c>
      <c r="AJ31" s="1021" t="n">
        <v>6388254.059331125</v>
      </c>
      <c r="AK31" s="1021" t="n">
        <v>1141501.818519724</v>
      </c>
      <c r="AL31" s="1021" t="n">
        <v>2197704.481904759</v>
      </c>
      <c r="AM31" s="1021" t="n">
        <v>83457.97779725597</v>
      </c>
      <c r="AN31" s="1021" t="n">
        <v>1394884.372103738</v>
      </c>
      <c r="AO31" s="1021" t="n">
        <v>1100387.838721883</v>
      </c>
      <c r="AP31" s="1022" t="n">
        <v>470317.5702837653</v>
      </c>
      <c r="AQ31" s="963" t="n">
        <v>100</v>
      </c>
      <c r="AR31" s="963" t="n">
        <v>17.86876050823883</v>
      </c>
      <c r="AS31" s="963" t="n">
        <v>34.40227112906757</v>
      </c>
      <c r="AT31" s="963" t="n">
        <v>1.306428595702945</v>
      </c>
      <c r="AU31" s="963" t="n">
        <v>21.83514242152398</v>
      </c>
      <c r="AV31" s="963" t="n">
        <v>17.22517339639272</v>
      </c>
      <c r="AW31" s="991" t="n">
        <v>7.362223949073958</v>
      </c>
      <c r="AX31" s="18" t="n"/>
    </row>
    <row r="32" ht="16.4" customHeight="1" s="828">
      <c r="A32" s="722" t="inlineStr">
        <is>
          <t>May-Jul 1993</t>
        </is>
      </c>
      <c r="B32" s="1021" t="n">
        <v>8565281.51503345</v>
      </c>
      <c r="C32" s="1021" t="n">
        <v>1425547.629213961</v>
      </c>
      <c r="D32" s="1021" t="n">
        <v>2995974.552853769</v>
      </c>
      <c r="E32" s="1021" t="n">
        <v>204581.4760342565</v>
      </c>
      <c r="F32" s="1021" t="n">
        <v>1856899.137038353</v>
      </c>
      <c r="G32" s="1021" t="n">
        <v>170664.9895910794</v>
      </c>
      <c r="H32" s="1021" t="n">
        <v>1102862.437939081</v>
      </c>
      <c r="I32" s="1021" t="n">
        <v>808751.2923629505</v>
      </c>
      <c r="J32" s="1021" t="n">
        <v>6345371.350865006</v>
      </c>
      <c r="K32" s="1022" t="n">
        <v>2219910.164168444</v>
      </c>
      <c r="L32" s="963" t="n">
        <v>100</v>
      </c>
      <c r="M32" s="963" t="n">
        <v>16.64332487743567</v>
      </c>
      <c r="N32" s="963" t="n">
        <v>34.97812123974386</v>
      </c>
      <c r="O32" s="963" t="n">
        <v>2.388496813270912</v>
      </c>
      <c r="P32" s="963" t="n">
        <v>21.67937076883224</v>
      </c>
      <c r="Q32" s="963" t="n">
        <v>1.992520494411477</v>
      </c>
      <c r="R32" s="963" t="n">
        <v>12.8759625238631</v>
      </c>
      <c r="S32" s="963" t="n">
        <v>9.442203282442749</v>
      </c>
      <c r="T32" s="963" t="n">
        <v>74.0824611511934</v>
      </c>
      <c r="U32" s="991" t="n">
        <v>25.91753884880659</v>
      </c>
      <c r="V32" s="1021" t="n">
        <v>2219910.164168444</v>
      </c>
      <c r="W32" s="1021" t="n">
        <v>295174.9961357925</v>
      </c>
      <c r="X32" s="1021" t="n">
        <v>825886.9922173093</v>
      </c>
      <c r="Y32" s="1021" t="n">
        <v>118226.7300169833</v>
      </c>
      <c r="Z32" s="1021" t="n">
        <v>458888.1387733298</v>
      </c>
      <c r="AA32" s="989" t="n">
        <v>170664.9895910794</v>
      </c>
      <c r="AB32" s="1022" t="n">
        <v>351068.3174339506</v>
      </c>
      <c r="AC32" s="963" t="n">
        <v>100</v>
      </c>
      <c r="AD32" s="963" t="n">
        <v>13.29670906959255</v>
      </c>
      <c r="AE32" s="963" t="n">
        <v>37.20362227030381</v>
      </c>
      <c r="AF32" s="963" t="n">
        <v>5.325743893842199</v>
      </c>
      <c r="AG32" s="963" t="n">
        <v>20.67147338573606</v>
      </c>
      <c r="AH32" s="963" t="n">
        <v>7.687923247786413</v>
      </c>
      <c r="AI32" s="991" t="n">
        <v>15.81452813273897</v>
      </c>
      <c r="AJ32" s="1021" t="n">
        <v>6345371.350865006</v>
      </c>
      <c r="AK32" s="1021" t="n">
        <v>1130372.633078169</v>
      </c>
      <c r="AL32" s="1021" t="n">
        <v>2170087.56063646</v>
      </c>
      <c r="AM32" s="1021" t="n">
        <v>86354.74601727315</v>
      </c>
      <c r="AN32" s="1021" t="n">
        <v>1398010.998265023</v>
      </c>
      <c r="AO32" s="1021" t="n">
        <v>1102862.437939081</v>
      </c>
      <c r="AP32" s="1022" t="n">
        <v>457682.9749289998</v>
      </c>
      <c r="AQ32" s="963" t="n">
        <v>100</v>
      </c>
      <c r="AR32" s="963" t="n">
        <v>17.81412892287345</v>
      </c>
      <c r="AS32" s="963" t="n">
        <v>34.19953601833929</v>
      </c>
      <c r="AT32" s="963" t="n">
        <v>1.36090925561829</v>
      </c>
      <c r="AU32" s="963" t="n">
        <v>22.03198080872674</v>
      </c>
      <c r="AV32" s="963" t="n">
        <v>17.38058148147212</v>
      </c>
      <c r="AW32" s="991" t="n">
        <v>7.212863512970098</v>
      </c>
      <c r="AX32" s="18" t="n"/>
    </row>
    <row r="33" ht="16.4" customHeight="1" s="828">
      <c r="A33" s="722" t="inlineStr">
        <is>
          <t>Jun-Aug 1993</t>
        </is>
      </c>
      <c r="B33" s="1021" t="n">
        <v>8606126.573054265</v>
      </c>
      <c r="C33" s="1021" t="n">
        <v>1455065.13323302</v>
      </c>
      <c r="D33" s="1021" t="n">
        <v>2979010.801824846</v>
      </c>
      <c r="E33" s="1021" t="n">
        <v>198057.870815703</v>
      </c>
      <c r="F33" s="1021" t="n">
        <v>1889398.093582757</v>
      </c>
      <c r="G33" s="1021" t="n">
        <v>168378.8201275013</v>
      </c>
      <c r="H33" s="1021" t="n">
        <v>1104304.792832175</v>
      </c>
      <c r="I33" s="1021" t="n">
        <v>811911.0606382644</v>
      </c>
      <c r="J33" s="1021" t="n">
        <v>6345666.248077147</v>
      </c>
      <c r="K33" s="1022" t="n">
        <v>2260460.324977119</v>
      </c>
      <c r="L33" s="963" t="n">
        <v>100</v>
      </c>
      <c r="M33" s="963" t="n">
        <v>16.907317373054</v>
      </c>
      <c r="N33" s="963" t="n">
        <v>34.61500102905891</v>
      </c>
      <c r="O33" s="963" t="n">
        <v>2.30135902760042</v>
      </c>
      <c r="P33" s="963" t="n">
        <v>21.95410534047283</v>
      </c>
      <c r="Q33" s="963" t="n">
        <v>1.956499462309728</v>
      </c>
      <c r="R33" s="963" t="n">
        <v>12.83161226433442</v>
      </c>
      <c r="S33" s="963" t="n">
        <v>9.434105503169723</v>
      </c>
      <c r="T33" s="963" t="n">
        <v>73.73428910452459</v>
      </c>
      <c r="U33" s="991" t="n">
        <v>26.26571089547542</v>
      </c>
      <c r="V33" s="1021" t="n">
        <v>2260460.324977119</v>
      </c>
      <c r="W33" s="1021" t="n">
        <v>306488.0961473965</v>
      </c>
      <c r="X33" s="1021" t="n">
        <v>836374.9144074187</v>
      </c>
      <c r="Y33" s="1021" t="n">
        <v>110154.1208056066</v>
      </c>
      <c r="Z33" s="1021" t="n">
        <v>477492.3690811557</v>
      </c>
      <c r="AA33" s="989" t="n">
        <v>168378.8201275013</v>
      </c>
      <c r="AB33" s="1022" t="n">
        <v>361572.0044080402</v>
      </c>
      <c r="AC33" s="963" t="n">
        <v>100</v>
      </c>
      <c r="AD33" s="963" t="n">
        <v>13.55865850689058</v>
      </c>
      <c r="AE33" s="963" t="n">
        <v>37.0002032402796</v>
      </c>
      <c r="AF33" s="963" t="n">
        <v>4.873083574546771</v>
      </c>
      <c r="AG33" s="963" t="n">
        <v>21.12367838555136</v>
      </c>
      <c r="AH33" s="963" t="n">
        <v>7.448873057712513</v>
      </c>
      <c r="AI33" s="991" t="n">
        <v>15.99550323501918</v>
      </c>
      <c r="AJ33" s="1021" t="n">
        <v>6345666.248077147</v>
      </c>
      <c r="AK33" s="1021" t="n">
        <v>1148577.037085623</v>
      </c>
      <c r="AL33" s="1021" t="n">
        <v>2142635.887417427</v>
      </c>
      <c r="AM33" s="1021" t="n">
        <v>87903.7500100964</v>
      </c>
      <c r="AN33" s="1021" t="n">
        <v>1411905.724501601</v>
      </c>
      <c r="AO33" s="1021" t="n">
        <v>1104304.792832175</v>
      </c>
      <c r="AP33" s="1022" t="n">
        <v>450339.056230224</v>
      </c>
      <c r="AQ33" s="963" t="n">
        <v>100</v>
      </c>
      <c r="AR33" s="963" t="n">
        <v>18.10018037796525</v>
      </c>
      <c r="AS33" s="963" t="n">
        <v>33.76534163086004</v>
      </c>
      <c r="AT33" s="963" t="n">
        <v>1.385256434448201</v>
      </c>
      <c r="AU33" s="963" t="n">
        <v>22.24992095872415</v>
      </c>
      <c r="AV33" s="963" t="n">
        <v>17.40250353013443</v>
      </c>
      <c r="AW33" s="991" t="n">
        <v>7.096797067867932</v>
      </c>
      <c r="AX33" s="18" t="n"/>
    </row>
    <row r="34" ht="16.4" customHeight="1" s="828">
      <c r="A34" s="722" t="inlineStr">
        <is>
          <t>Jul-Sep 1993</t>
        </is>
      </c>
      <c r="B34" s="1021" t="n">
        <v>8583320.958876478</v>
      </c>
      <c r="C34" s="1021" t="n">
        <v>1454588.235290491</v>
      </c>
      <c r="D34" s="1021" t="n">
        <v>2975484.209538424</v>
      </c>
      <c r="E34" s="1021" t="n">
        <v>199681.7753327237</v>
      </c>
      <c r="F34" s="1021" t="n">
        <v>1884448.39068238</v>
      </c>
      <c r="G34" s="1021" t="n">
        <v>166363.7370575283</v>
      </c>
      <c r="H34" s="1021" t="n">
        <v>1101187.292764638</v>
      </c>
      <c r="I34" s="1021" t="n">
        <v>801567.3182102944</v>
      </c>
      <c r="J34" s="1021" t="n">
        <v>6301060.393948378</v>
      </c>
      <c r="K34" s="1022" t="n">
        <v>2282260.564928101</v>
      </c>
      <c r="L34" s="963" t="n">
        <v>100</v>
      </c>
      <c r="M34" s="963" t="n">
        <v>16.94668348369547</v>
      </c>
      <c r="N34" s="963" t="n">
        <v>34.66588542819565</v>
      </c>
      <c r="O34" s="963" t="n">
        <v>2.326392969451083</v>
      </c>
      <c r="P34" s="963" t="n">
        <v>21.95477018406925</v>
      </c>
      <c r="Q34" s="963" t="n">
        <v>1.938221090118767</v>
      </c>
      <c r="R34" s="963" t="n">
        <v>12.82938501356914</v>
      </c>
      <c r="S34" s="963" t="n">
        <v>9.338661830900662</v>
      </c>
      <c r="T34" s="963" t="n">
        <v>73.41051819147123</v>
      </c>
      <c r="U34" s="991" t="n">
        <v>26.5894818085288</v>
      </c>
      <c r="V34" s="1021" t="n">
        <v>2282260.564928101</v>
      </c>
      <c r="W34" s="1021" t="n">
        <v>321267.6000040413</v>
      </c>
      <c r="X34" s="1021" t="n">
        <v>843780.5782271465</v>
      </c>
      <c r="Y34" s="1021" t="n">
        <v>113443.1118143239</v>
      </c>
      <c r="Z34" s="1021" t="n">
        <v>480165.3570210887</v>
      </c>
      <c r="AA34" s="989" t="n">
        <v>166363.7370575283</v>
      </c>
      <c r="AB34" s="1022" t="n">
        <v>357240.1808039721</v>
      </c>
      <c r="AC34" s="963" t="n">
        <v>100</v>
      </c>
      <c r="AD34" s="963" t="n">
        <v>14.07672747542577</v>
      </c>
      <c r="AE34" s="963" t="n">
        <v>36.9712639824598</v>
      </c>
      <c r="AF34" s="963" t="n">
        <v>4.970646803332805</v>
      </c>
      <c r="AG34" s="963" t="n">
        <v>21.03902439536808</v>
      </c>
      <c r="AH34" s="963" t="n">
        <v>7.289427842467642</v>
      </c>
      <c r="AI34" s="991" t="n">
        <v>15.65290950094589</v>
      </c>
      <c r="AJ34" s="1021" t="n">
        <v>6301060.393948378</v>
      </c>
      <c r="AK34" s="1021" t="n">
        <v>1133320.63528645</v>
      </c>
      <c r="AL34" s="1021" t="n">
        <v>2131703.631311276</v>
      </c>
      <c r="AM34" s="1021" t="n">
        <v>86238.66351839983</v>
      </c>
      <c r="AN34" s="1021" t="n">
        <v>1404283.033661291</v>
      </c>
      <c r="AO34" s="1021" t="n">
        <v>1101187.292764638</v>
      </c>
      <c r="AP34" s="1022" t="n">
        <v>444327.1374063222</v>
      </c>
      <c r="AQ34" s="963" t="n">
        <v>100</v>
      </c>
      <c r="AR34" s="963" t="n">
        <v>17.98618906073184</v>
      </c>
      <c r="AS34" s="963" t="n">
        <v>33.83087128253195</v>
      </c>
      <c r="AT34" s="963" t="n">
        <v>1.368637310653689</v>
      </c>
      <c r="AU34" s="963" t="n">
        <v>22.28645570529658</v>
      </c>
      <c r="AV34" s="963" t="n">
        <v>17.47622184072751</v>
      </c>
      <c r="AW34" s="991" t="n">
        <v>7.051624800058415</v>
      </c>
      <c r="AX34" s="18" t="n"/>
    </row>
    <row r="35" ht="16.4" customHeight="1" s="828">
      <c r="A35" s="722" t="inlineStr">
        <is>
          <t>Aug-Oct 1993</t>
        </is>
      </c>
      <c r="B35" s="1021" t="n">
        <v>8586338.680865826</v>
      </c>
      <c r="C35" s="1021" t="n">
        <v>1453767.198212749</v>
      </c>
      <c r="D35" s="1021" t="n">
        <v>2966535.201776603</v>
      </c>
      <c r="E35" s="1021" t="n">
        <v>194253.7454282554</v>
      </c>
      <c r="F35" s="1021" t="n">
        <v>1905032.638003663</v>
      </c>
      <c r="G35" s="1021" t="n">
        <v>166390.9904061169</v>
      </c>
      <c r="H35" s="1021" t="n">
        <v>1103458.301247903</v>
      </c>
      <c r="I35" s="1021" t="n">
        <v>796900.605790536</v>
      </c>
      <c r="J35" s="1021" t="n">
        <v>6289442.879378221</v>
      </c>
      <c r="K35" s="1022" t="n">
        <v>2296895.801487605</v>
      </c>
      <c r="L35" s="963" t="n">
        <v>100</v>
      </c>
      <c r="M35" s="963" t="n">
        <v>16.93116533421152</v>
      </c>
      <c r="N35" s="963" t="n">
        <v>34.54947809579606</v>
      </c>
      <c r="O35" s="963" t="n">
        <v>2.262358295522852</v>
      </c>
      <c r="P35" s="963" t="n">
        <v>22.18678657818286</v>
      </c>
      <c r="Q35" s="963" t="n">
        <v>1.937857293900016</v>
      </c>
      <c r="R35" s="963" t="n">
        <v>12.851325137068</v>
      </c>
      <c r="S35" s="963" t="n">
        <v>9.28102926531869</v>
      </c>
      <c r="T35" s="963" t="n">
        <v>73.24941529960716</v>
      </c>
      <c r="U35" s="991" t="n">
        <v>26.75058470039283</v>
      </c>
      <c r="V35" s="1021" t="n">
        <v>2296895.801487605</v>
      </c>
      <c r="W35" s="1021" t="n">
        <v>321495.8601589496</v>
      </c>
      <c r="X35" s="1021" t="n">
        <v>847824.1705877382</v>
      </c>
      <c r="Y35" s="1021" t="n">
        <v>112111.6382548701</v>
      </c>
      <c r="Z35" s="1021" t="n">
        <v>492821.8196349611</v>
      </c>
      <c r="AA35" s="989" t="n">
        <v>166390.9904061169</v>
      </c>
      <c r="AB35" s="1022" t="n">
        <v>356251.3224449696</v>
      </c>
      <c r="AC35" s="963" t="n">
        <v>100</v>
      </c>
      <c r="AD35" s="963" t="n">
        <v>13.99697191099091</v>
      </c>
      <c r="AE35" s="963" t="n">
        <v>36.91173844449702</v>
      </c>
      <c r="AF35" s="963" t="n">
        <v>4.88100671272332</v>
      </c>
      <c r="AG35" s="963" t="n">
        <v>21.45599375103479</v>
      </c>
      <c r="AH35" s="963" t="n">
        <v>7.244167989612427</v>
      </c>
      <c r="AI35" s="991" t="n">
        <v>15.51012119114155</v>
      </c>
      <c r="AJ35" s="1021" t="n">
        <v>6289442.879378221</v>
      </c>
      <c r="AK35" s="1021" t="n">
        <v>1132271.3380538</v>
      </c>
      <c r="AL35" s="1021" t="n">
        <v>2118711.031188865</v>
      </c>
      <c r="AM35" s="1021" t="n">
        <v>82142.10717338536</v>
      </c>
      <c r="AN35" s="1021" t="n">
        <v>1412210.818368702</v>
      </c>
      <c r="AO35" s="1021" t="n">
        <v>1103458.301247903</v>
      </c>
      <c r="AP35" s="1022" t="n">
        <v>440649.2833455666</v>
      </c>
      <c r="AQ35" s="963" t="n">
        <v>100</v>
      </c>
      <c r="AR35" s="963" t="n">
        <v>18.00272869583224</v>
      </c>
      <c r="AS35" s="963" t="n">
        <v>33.68678389839073</v>
      </c>
      <c r="AT35" s="963" t="n">
        <v>1.306031531707082</v>
      </c>
      <c r="AU35" s="963" t="n">
        <v>22.4536711033508</v>
      </c>
      <c r="AV35" s="963" t="n">
        <v>17.54461122249657</v>
      </c>
      <c r="AW35" s="991" t="n">
        <v>7.006173548222597</v>
      </c>
      <c r="AX35" s="18" t="n"/>
    </row>
    <row r="36" ht="16.4" customHeight="1" s="828">
      <c r="A36" s="722" t="inlineStr">
        <is>
          <t>Sep-Nov 1993</t>
        </is>
      </c>
      <c r="B36" s="1021" t="n">
        <v>8589339.59198294</v>
      </c>
      <c r="C36" s="1021" t="n">
        <v>1442757.987976996</v>
      </c>
      <c r="D36" s="1021" t="n">
        <v>2974061.115786178</v>
      </c>
      <c r="E36" s="1021" t="n">
        <v>197455.9142462881</v>
      </c>
      <c r="F36" s="1021" t="n">
        <v>1938253.736055191</v>
      </c>
      <c r="G36" s="1021" t="n">
        <v>163300.0371444053</v>
      </c>
      <c r="H36" s="1021" t="n">
        <v>1086966.109504384</v>
      </c>
      <c r="I36" s="1021" t="n">
        <v>786544.6912694992</v>
      </c>
      <c r="J36" s="1021" t="n">
        <v>6298665.833674779</v>
      </c>
      <c r="K36" s="1022" t="n">
        <v>2290673.758308161</v>
      </c>
      <c r="L36" s="963" t="n">
        <v>100</v>
      </c>
      <c r="M36" s="963" t="n">
        <v>16.79707703399721</v>
      </c>
      <c r="N36" s="963" t="n">
        <v>34.62502656853952</v>
      </c>
      <c r="O36" s="963" t="n">
        <v>2.298848614980692</v>
      </c>
      <c r="P36" s="963" t="n">
        <v>22.56580631489183</v>
      </c>
      <c r="Q36" s="963" t="n">
        <v>1.9011943281044</v>
      </c>
      <c r="R36" s="963" t="n">
        <v>12.65482750872871</v>
      </c>
      <c r="S36" s="963" t="n">
        <v>9.157219630757632</v>
      </c>
      <c r="T36" s="963" t="n">
        <v>73.33120045170627</v>
      </c>
      <c r="U36" s="991" t="n">
        <v>26.66879954829373</v>
      </c>
      <c r="V36" s="1021" t="n">
        <v>2290673.758308161</v>
      </c>
      <c r="W36" s="1021" t="n">
        <v>322701.0710135816</v>
      </c>
      <c r="X36" s="1021" t="n">
        <v>836079.9322948528</v>
      </c>
      <c r="Y36" s="1021" t="n">
        <v>124187.5400332994</v>
      </c>
      <c r="Z36" s="1021" t="n">
        <v>498599.4326562409</v>
      </c>
      <c r="AA36" s="989" t="n">
        <v>163300.0371444053</v>
      </c>
      <c r="AB36" s="1022" t="n">
        <v>345805.7451657808</v>
      </c>
      <c r="AC36" s="963" t="n">
        <v>100</v>
      </c>
      <c r="AD36" s="963" t="n">
        <v>14.08760500456081</v>
      </c>
      <c r="AE36" s="963" t="n">
        <v>36.4993019744707</v>
      </c>
      <c r="AF36" s="963" t="n">
        <v>5.421441599131144</v>
      </c>
      <c r="AG36" s="963" t="n">
        <v>21.76649690283679</v>
      </c>
      <c r="AH36" s="963" t="n">
        <v>7.128908538464899</v>
      </c>
      <c r="AI36" s="991" t="n">
        <v>15.09624598053566</v>
      </c>
      <c r="AJ36" s="1021" t="n">
        <v>6298665.833674779</v>
      </c>
      <c r="AK36" s="1021" t="n">
        <v>1120056.916963415</v>
      </c>
      <c r="AL36" s="1021" t="n">
        <v>2137981.183491325</v>
      </c>
      <c r="AM36" s="1021" t="n">
        <v>73268.37421298862</v>
      </c>
      <c r="AN36" s="1021" t="n">
        <v>1439654.30339895</v>
      </c>
      <c r="AO36" s="1021" t="n">
        <v>1086966.109504384</v>
      </c>
      <c r="AP36" s="1022" t="n">
        <v>440738.9461037186</v>
      </c>
      <c r="AQ36" s="963" t="n">
        <v>100</v>
      </c>
      <c r="AR36" s="963" t="n">
        <v>17.7824470537112</v>
      </c>
      <c r="AS36" s="963" t="n">
        <v>33.94339753763346</v>
      </c>
      <c r="AT36" s="963" t="n">
        <v>1.163236408276676</v>
      </c>
      <c r="AU36" s="963" t="n">
        <v>22.85649598526207</v>
      </c>
      <c r="AV36" s="963" t="n">
        <v>17.25708488443852</v>
      </c>
      <c r="AW36" s="991" t="n">
        <v>6.997338130678095</v>
      </c>
      <c r="AX36" s="18" t="n"/>
    </row>
    <row r="37" ht="16.4" customHeight="1" s="828">
      <c r="A37" s="722" t="inlineStr">
        <is>
          <t>Oct-Dec 1993</t>
        </is>
      </c>
      <c r="B37" s="1021" t="n">
        <v>8585353.579070475</v>
      </c>
      <c r="C37" s="1021" t="n">
        <v>1427616.335381839</v>
      </c>
      <c r="D37" s="1021" t="n">
        <v>2990072.921110724</v>
      </c>
      <c r="E37" s="1021" t="n">
        <v>207545.8998544385</v>
      </c>
      <c r="F37" s="1021" t="n">
        <v>1929738.305842929</v>
      </c>
      <c r="G37" s="1021" t="n">
        <v>163644.3178558307</v>
      </c>
      <c r="H37" s="1021" t="n">
        <v>1086177.32968637</v>
      </c>
      <c r="I37" s="1021" t="n">
        <v>780558.4693383432</v>
      </c>
      <c r="J37" s="1021" t="n">
        <v>6257681.312661688</v>
      </c>
      <c r="K37" s="1022" t="n">
        <v>2327672.266408787</v>
      </c>
      <c r="L37" s="963" t="n">
        <v>100</v>
      </c>
      <c r="M37" s="963" t="n">
        <v>16.62850949857333</v>
      </c>
      <c r="N37" s="963" t="n">
        <v>34.82760370405682</v>
      </c>
      <c r="O37" s="963" t="n">
        <v>2.417441494318854</v>
      </c>
      <c r="P37" s="963" t="n">
        <v>22.47709762993663</v>
      </c>
      <c r="Q37" s="963" t="n">
        <v>1.906087109269043</v>
      </c>
      <c r="R37" s="963" t="n">
        <v>12.65151539401093</v>
      </c>
      <c r="S37" s="963" t="n">
        <v>9.091745169834384</v>
      </c>
      <c r="T37" s="963" t="n">
        <v>72.88786949808069</v>
      </c>
      <c r="U37" s="991" t="n">
        <v>27.1121305019193</v>
      </c>
      <c r="V37" s="1021" t="n">
        <v>2327672.266408787</v>
      </c>
      <c r="W37" s="1021" t="n">
        <v>329727.2632588175</v>
      </c>
      <c r="X37" s="1021" t="n">
        <v>851834.1584715047</v>
      </c>
      <c r="Y37" s="1021" t="n">
        <v>130188.9472579131</v>
      </c>
      <c r="Z37" s="1021" t="n">
        <v>512135.0165097817</v>
      </c>
      <c r="AA37" s="989" t="n">
        <v>163644.3178558307</v>
      </c>
      <c r="AB37" s="1022" t="n">
        <v>340142.5630549386</v>
      </c>
      <c r="AC37" s="963" t="n">
        <v>100</v>
      </c>
      <c r="AD37" s="963" t="n">
        <v>14.16553644674094</v>
      </c>
      <c r="AE37" s="963" t="n">
        <v>36.59596631211935</v>
      </c>
      <c r="AF37" s="963" t="n">
        <v>5.593096121679237</v>
      </c>
      <c r="AG37" s="963" t="n">
        <v>22.00202424974206</v>
      </c>
      <c r="AH37" s="963" t="n">
        <v>7.030384827684822</v>
      </c>
      <c r="AI37" s="991" t="n">
        <v>14.61299204203358</v>
      </c>
      <c r="AJ37" s="1021" t="n">
        <v>6257681.312661688</v>
      </c>
      <c r="AK37" s="1021" t="n">
        <v>1097889.072123022</v>
      </c>
      <c r="AL37" s="1021" t="n">
        <v>2138238.762639219</v>
      </c>
      <c r="AM37" s="1021" t="n">
        <v>77356.95259652544</v>
      </c>
      <c r="AN37" s="1021" t="n">
        <v>1417603.289333147</v>
      </c>
      <c r="AO37" s="1021" t="n">
        <v>1086177.32968637</v>
      </c>
      <c r="AP37" s="1022" t="n">
        <v>440415.9062834047</v>
      </c>
      <c r="AQ37" s="963" t="n">
        <v>100</v>
      </c>
      <c r="AR37" s="963" t="n">
        <v>17.5446625877475</v>
      </c>
      <c r="AS37" s="963" t="n">
        <v>34.16982514454263</v>
      </c>
      <c r="AT37" s="963" t="n">
        <v>1.236191949244885</v>
      </c>
      <c r="AU37" s="963" t="n">
        <v>22.65381086864863</v>
      </c>
      <c r="AV37" s="963" t="n">
        <v>17.35750472764755</v>
      </c>
      <c r="AW37" s="991" t="n">
        <v>7.038004722168808</v>
      </c>
      <c r="AX37" s="18" t="n"/>
    </row>
    <row r="38" ht="16.4" customHeight="1" s="828">
      <c r="A38" s="722" t="inlineStr">
        <is>
          <t>Nov-Jan 1994</t>
        </is>
      </c>
      <c r="B38" s="1021" t="n">
        <v>8585252.133438773</v>
      </c>
      <c r="C38" s="1021" t="n">
        <v>1421722.092961904</v>
      </c>
      <c r="D38" s="1021" t="n">
        <v>2998779.466052157</v>
      </c>
      <c r="E38" s="1021" t="n">
        <v>217125.1249892507</v>
      </c>
      <c r="F38" s="1021" t="n">
        <v>1925873.32148136</v>
      </c>
      <c r="G38" s="1021" t="n">
        <v>161179.6478950178</v>
      </c>
      <c r="H38" s="1021" t="n">
        <v>1079535.141397666</v>
      </c>
      <c r="I38" s="1021" t="n">
        <v>781037.3386614181</v>
      </c>
      <c r="J38" s="1021" t="n">
        <v>6258481.780319616</v>
      </c>
      <c r="K38" s="1022" t="n">
        <v>2326770.353119157</v>
      </c>
      <c r="L38" s="963" t="n">
        <v>100</v>
      </c>
      <c r="M38" s="963" t="n">
        <v>16.56005054789743</v>
      </c>
      <c r="N38" s="963" t="n">
        <v>34.92942804058351</v>
      </c>
      <c r="O38" s="963" t="n">
        <v>2.529047739245399</v>
      </c>
      <c r="P38" s="963" t="n">
        <v>22.43234434525527</v>
      </c>
      <c r="Q38" s="963" t="n">
        <v>1.877401448319005</v>
      </c>
      <c r="R38" s="963" t="n">
        <v>12.57429746521917</v>
      </c>
      <c r="S38" s="963" t="n">
        <v>9.097430413480216</v>
      </c>
      <c r="T38" s="963" t="n">
        <v>72.89805451308065</v>
      </c>
      <c r="U38" s="991" t="n">
        <v>27.10194548691936</v>
      </c>
      <c r="V38" s="1021" t="n">
        <v>2326770.353119157</v>
      </c>
      <c r="W38" s="1021" t="n">
        <v>319191.9177134763</v>
      </c>
      <c r="X38" s="1021" t="n">
        <v>855899.908639458</v>
      </c>
      <c r="Y38" s="1021" t="n">
        <v>138164.6569831799</v>
      </c>
      <c r="Z38" s="1021" t="n">
        <v>516528.3793741199</v>
      </c>
      <c r="AA38" s="989" t="n">
        <v>161179.6478950178</v>
      </c>
      <c r="AB38" s="1022" t="n">
        <v>335805.8425139053</v>
      </c>
      <c r="AC38" s="963" t="n">
        <v>100</v>
      </c>
      <c r="AD38" s="963" t="n">
        <v>13.71823898673898</v>
      </c>
      <c r="AE38" s="963" t="n">
        <v>36.78488972889308</v>
      </c>
      <c r="AF38" s="963" t="n">
        <v>5.938044414136657</v>
      </c>
      <c r="AG38" s="963" t="n">
        <v>22.19937084386891</v>
      </c>
      <c r="AH38" s="963" t="n">
        <v>6.927183324256649</v>
      </c>
      <c r="AI38" s="991" t="n">
        <v>14.43227270210573</v>
      </c>
      <c r="AJ38" s="1021" t="n">
        <v>6258481.780319616</v>
      </c>
      <c r="AK38" s="1021" t="n">
        <v>1102530.175248428</v>
      </c>
      <c r="AL38" s="1021" t="n">
        <v>2142879.557412698</v>
      </c>
      <c r="AM38" s="1021" t="n">
        <v>78960.46800607078</v>
      </c>
      <c r="AN38" s="1021" t="n">
        <v>1409344.94210724</v>
      </c>
      <c r="AO38" s="1021" t="n">
        <v>1079535.141397666</v>
      </c>
      <c r="AP38" s="1022" t="n">
        <v>445231.4961475126</v>
      </c>
      <c r="AQ38" s="963" t="n">
        <v>100</v>
      </c>
      <c r="AR38" s="963" t="n">
        <v>17.61657561607732</v>
      </c>
      <c r="AS38" s="963" t="n">
        <v>34.23960686681528</v>
      </c>
      <c r="AT38" s="963" t="n">
        <v>1.261655314782083</v>
      </c>
      <c r="AU38" s="963" t="n">
        <v>22.51895893568082</v>
      </c>
      <c r="AV38" s="963" t="n">
        <v>17.24915369718525</v>
      </c>
      <c r="AW38" s="991" t="n">
        <v>7.114049569459239</v>
      </c>
      <c r="AX38" s="18" t="n"/>
    </row>
    <row r="39" ht="16.4" customHeight="1" s="828">
      <c r="A39" s="722" t="inlineStr">
        <is>
          <t>Dec-Feb 1994</t>
        </is>
      </c>
      <c r="B39" s="1021" t="n">
        <v>8586856.686928337</v>
      </c>
      <c r="C39" s="1021" t="n">
        <v>1424344.355359045</v>
      </c>
      <c r="D39" s="1021" t="n">
        <v>3003523.262046079</v>
      </c>
      <c r="E39" s="1021" t="n">
        <v>220857.9997294272</v>
      </c>
      <c r="F39" s="1021" t="n">
        <v>1918251.277386855</v>
      </c>
      <c r="G39" s="1021" t="n">
        <v>168968.5974220547</v>
      </c>
      <c r="H39" s="1021" t="n">
        <v>1089950.715938323</v>
      </c>
      <c r="I39" s="1021" t="n">
        <v>760960.479046553</v>
      </c>
      <c r="J39" s="1021" t="n">
        <v>6245867.917467482</v>
      </c>
      <c r="K39" s="1022" t="n">
        <v>2340988.769460855</v>
      </c>
      <c r="L39" s="963" t="n">
        <v>100</v>
      </c>
      <c r="M39" s="963" t="n">
        <v>16.58749420526962</v>
      </c>
      <c r="N39" s="963" t="n">
        <v>34.97814592175859</v>
      </c>
      <c r="O39" s="963" t="n">
        <v>2.572047115513602</v>
      </c>
      <c r="P39" s="963" t="n">
        <v>22.33938852510471</v>
      </c>
      <c r="Q39" s="963" t="n">
        <v>1.967758442728798</v>
      </c>
      <c r="R39" s="963" t="n">
        <v>12.6932445209845</v>
      </c>
      <c r="S39" s="963" t="n">
        <v>8.86192126864017</v>
      </c>
      <c r="T39" s="963" t="n">
        <v>72.73753534253679</v>
      </c>
      <c r="U39" s="991" t="n">
        <v>27.26246465746322</v>
      </c>
      <c r="V39" s="1021" t="n">
        <v>2340988.769460855</v>
      </c>
      <c r="W39" s="1021" t="n">
        <v>327190.7968169827</v>
      </c>
      <c r="X39" s="1021" t="n">
        <v>853721.377337252</v>
      </c>
      <c r="Y39" s="1021" t="n">
        <v>135831.217132771</v>
      </c>
      <c r="Z39" s="1021" t="n">
        <v>534354.6642884937</v>
      </c>
      <c r="AA39" s="989" t="n">
        <v>168968.5974220547</v>
      </c>
      <c r="AB39" s="1022" t="n">
        <v>320922.1164633008</v>
      </c>
      <c r="AC39" s="963" t="n">
        <v>100</v>
      </c>
      <c r="AD39" s="963" t="n">
        <v>13.97660685456158</v>
      </c>
      <c r="AE39" s="963" t="n">
        <v>36.46840977942281</v>
      </c>
      <c r="AF39" s="963" t="n">
        <v>5.802301100489852</v>
      </c>
      <c r="AG39" s="963" t="n">
        <v>22.82602425348495</v>
      </c>
      <c r="AH39" s="963" t="n">
        <v>7.217830329915222</v>
      </c>
      <c r="AI39" s="991" t="n">
        <v>13.70882768212559</v>
      </c>
      <c r="AJ39" s="1021" t="n">
        <v>6245867.917467482</v>
      </c>
      <c r="AK39" s="1021" t="n">
        <v>1097153.558542063</v>
      </c>
      <c r="AL39" s="1021" t="n">
        <v>2149801.884708828</v>
      </c>
      <c r="AM39" s="1021" t="n">
        <v>85026.78259665614</v>
      </c>
      <c r="AN39" s="1021" t="n">
        <v>1383896.613098362</v>
      </c>
      <c r="AO39" s="1021" t="n">
        <v>1089950.715938323</v>
      </c>
      <c r="AP39" s="1022" t="n">
        <v>440038.3625832521</v>
      </c>
      <c r="AQ39" s="963" t="n">
        <v>100</v>
      </c>
      <c r="AR39" s="963" t="n">
        <v>17.56607044913185</v>
      </c>
      <c r="AS39" s="963" t="n">
        <v>34.41958608661244</v>
      </c>
      <c r="AT39" s="963" t="n">
        <v>1.361328541048175</v>
      </c>
      <c r="AU39" s="963" t="n">
        <v>22.15699453438797</v>
      </c>
      <c r="AV39" s="963" t="n">
        <v>17.45074872445055</v>
      </c>
      <c r="AW39" s="991" t="n">
        <v>7.045271664369023</v>
      </c>
      <c r="AX39" s="18" t="n"/>
    </row>
    <row r="40" ht="16.4" customHeight="1" s="828">
      <c r="A40" s="722" t="inlineStr">
        <is>
          <t>Jan-Mar 1994</t>
        </is>
      </c>
      <c r="B40" s="1021" t="n">
        <v>8580490.629008953</v>
      </c>
      <c r="C40" s="1021" t="n">
        <v>1435627.5082512</v>
      </c>
      <c r="D40" s="1021" t="n">
        <v>2996842.789660738</v>
      </c>
      <c r="E40" s="1021" t="n">
        <v>212466.4853135358</v>
      </c>
      <c r="F40" s="1021" t="n">
        <v>1911115.343263067</v>
      </c>
      <c r="G40" s="1021" t="n">
        <v>169323.0238567507</v>
      </c>
      <c r="H40" s="1021" t="n">
        <v>1087224.006880244</v>
      </c>
      <c r="I40" s="1021" t="n">
        <v>767891.4717834166</v>
      </c>
      <c r="J40" s="1021" t="n">
        <v>6272426.799744937</v>
      </c>
      <c r="K40" s="1022" t="n">
        <v>2308063.829264015</v>
      </c>
      <c r="L40" s="963" t="n">
        <v>100</v>
      </c>
      <c r="M40" s="963" t="n">
        <v>16.73129859728097</v>
      </c>
      <c r="N40" s="963" t="n">
        <v>34.92624045912948</v>
      </c>
      <c r="O40" s="963" t="n">
        <v>2.476157768825344</v>
      </c>
      <c r="P40" s="963" t="n">
        <v>22.27279797733199</v>
      </c>
      <c r="Q40" s="963" t="n">
        <v>1.973348974757956</v>
      </c>
      <c r="R40" s="963" t="n">
        <v>12.67088391431317</v>
      </c>
      <c r="S40" s="963" t="n">
        <v>8.94927230836109</v>
      </c>
      <c r="T40" s="963" t="n">
        <v>73.10102732982534</v>
      </c>
      <c r="U40" s="991" t="n">
        <v>26.89897267017465</v>
      </c>
      <c r="V40" s="1021" t="n">
        <v>2308063.829264015</v>
      </c>
      <c r="W40" s="1021" t="n">
        <v>313162.8654753311</v>
      </c>
      <c r="X40" s="1021" t="n">
        <v>850810.5309010174</v>
      </c>
      <c r="Y40" s="1021" t="n">
        <v>131975.3072411874</v>
      </c>
      <c r="Z40" s="1021" t="n">
        <v>520769.1694141148</v>
      </c>
      <c r="AA40" s="989" t="n">
        <v>169323.0238567507</v>
      </c>
      <c r="AB40" s="1022" t="n">
        <v>322022.9323756141</v>
      </c>
      <c r="AC40" s="963" t="n">
        <v>100</v>
      </c>
      <c r="AD40" s="963" t="n">
        <v>13.56820645532975</v>
      </c>
      <c r="AE40" s="963" t="n">
        <v>36.86252174283759</v>
      </c>
      <c r="AF40" s="963" t="n">
        <v>5.718009422784079</v>
      </c>
      <c r="AG40" s="963" t="n">
        <v>22.56303152500662</v>
      </c>
      <c r="AH40" s="963" t="n">
        <v>7.336149967340531</v>
      </c>
      <c r="AI40" s="991" t="n">
        <v>13.95208088670144</v>
      </c>
      <c r="AJ40" s="1021" t="n">
        <v>6272426.799744937</v>
      </c>
      <c r="AK40" s="1021" t="n">
        <v>1122464.642775869</v>
      </c>
      <c r="AL40" s="1021" t="n">
        <v>2146032.258759721</v>
      </c>
      <c r="AM40" s="1021" t="n">
        <v>80491.17807234838</v>
      </c>
      <c r="AN40" s="1021" t="n">
        <v>1390346.173848952</v>
      </c>
      <c r="AO40" s="1021" t="n">
        <v>1087224.006880244</v>
      </c>
      <c r="AP40" s="1022" t="n">
        <v>445868.5394078026</v>
      </c>
      <c r="AQ40" s="963" t="n">
        <v>100</v>
      </c>
      <c r="AR40" s="963" t="n">
        <v>17.89522107809234</v>
      </c>
      <c r="AS40" s="963" t="n">
        <v>34.21374736245607</v>
      </c>
      <c r="AT40" s="963" t="n">
        <v>1.283254163693413</v>
      </c>
      <c r="AU40" s="963" t="n">
        <v>22.16600078785279</v>
      </c>
      <c r="AV40" s="963" t="n">
        <v>17.33338692648362</v>
      </c>
      <c r="AW40" s="991" t="n">
        <v>7.108389681421768</v>
      </c>
      <c r="AX40" s="18" t="n"/>
    </row>
    <row r="41" ht="16.4" customHeight="1" s="828">
      <c r="A41" s="722" t="inlineStr">
        <is>
          <t>Feb-Apr 1994</t>
        </is>
      </c>
      <c r="B41" s="1021" t="n">
        <v>8586251.65167997</v>
      </c>
      <c r="C41" s="1021" t="n">
        <v>1428352.189774149</v>
      </c>
      <c r="D41" s="1021" t="n">
        <v>2995657.7761185</v>
      </c>
      <c r="E41" s="1021" t="n">
        <v>207893.6443601959</v>
      </c>
      <c r="F41" s="1021" t="n">
        <v>1937922.338062625</v>
      </c>
      <c r="G41" s="1021" t="n">
        <v>165422.907354828</v>
      </c>
      <c r="H41" s="1021" t="n">
        <v>1083265.821100747</v>
      </c>
      <c r="I41" s="1021" t="n">
        <v>767736.9749089283</v>
      </c>
      <c r="J41" s="1021" t="n">
        <v>6262400.665309452</v>
      </c>
      <c r="K41" s="1022" t="n">
        <v>2323850.986370519</v>
      </c>
      <c r="L41" s="963" t="n">
        <v>100</v>
      </c>
      <c r="M41" s="963" t="n">
        <v>16.63534039902826</v>
      </c>
      <c r="N41" s="963" t="n">
        <v>34.88900509376959</v>
      </c>
      <c r="O41" s="963" t="n">
        <v>2.421238659124553</v>
      </c>
      <c r="P41" s="963" t="n">
        <v>22.57006219568995</v>
      </c>
      <c r="Q41" s="963" t="n">
        <v>1.926602131705069</v>
      </c>
      <c r="R41" s="963" t="n">
        <v>12.61628315877274</v>
      </c>
      <c r="S41" s="963" t="n">
        <v>8.941468361909871</v>
      </c>
      <c r="T41" s="963" t="n">
        <v>72.93520990715618</v>
      </c>
      <c r="U41" s="991" t="n">
        <v>27.06479009284381</v>
      </c>
      <c r="V41" s="1021" t="n">
        <v>2323850.986370519</v>
      </c>
      <c r="W41" s="1021" t="n">
        <v>322181.1825746277</v>
      </c>
      <c r="X41" s="1021" t="n">
        <v>839530.2706383746</v>
      </c>
      <c r="Y41" s="1021" t="n">
        <v>131772.2292372791</v>
      </c>
      <c r="Z41" s="1021" t="n">
        <v>541082.2401388207</v>
      </c>
      <c r="AA41" s="989" t="n">
        <v>165422.907354828</v>
      </c>
      <c r="AB41" s="1022" t="n">
        <v>323862.1564265892</v>
      </c>
      <c r="AC41" s="963" t="n">
        <v>100</v>
      </c>
      <c r="AD41" s="963" t="n">
        <v>13.86410679790716</v>
      </c>
      <c r="AE41" s="963" t="n">
        <v>36.12668262992136</v>
      </c>
      <c r="AF41" s="963" t="n">
        <v>5.670425083627504</v>
      </c>
      <c r="AG41" s="963" t="n">
        <v>23.28386128509488</v>
      </c>
      <c r="AH41" s="963" t="n">
        <v>7.1184817066602</v>
      </c>
      <c r="AI41" s="991" t="n">
        <v>13.93644249678891</v>
      </c>
      <c r="AJ41" s="1021" t="n">
        <v>6262400.665309452</v>
      </c>
      <c r="AK41" s="1021" t="n">
        <v>1106171.007199521</v>
      </c>
      <c r="AL41" s="1021" t="n">
        <v>2156127.505480125</v>
      </c>
      <c r="AM41" s="1021" t="n">
        <v>76121.41512291676</v>
      </c>
      <c r="AN41" s="1021" t="n">
        <v>1396840.097923804</v>
      </c>
      <c r="AO41" s="1021" t="n">
        <v>1083265.821100747</v>
      </c>
      <c r="AP41" s="1022" t="n">
        <v>443874.8184823388</v>
      </c>
      <c r="AQ41" s="963" t="n">
        <v>100</v>
      </c>
      <c r="AR41" s="963" t="n">
        <v>17.66368947498284</v>
      </c>
      <c r="AS41" s="963" t="n">
        <v>34.42972784261451</v>
      </c>
      <c r="AT41" s="963" t="n">
        <v>1.215530899269845</v>
      </c>
      <c r="AU41" s="963" t="n">
        <v>22.30518570396805</v>
      </c>
      <c r="AV41" s="963" t="n">
        <v>17.29793219877313</v>
      </c>
      <c r="AW41" s="991" t="n">
        <v>7.08793388039162</v>
      </c>
      <c r="AX41" s="18" t="n"/>
    </row>
    <row r="42" ht="16.4" customHeight="1" s="828">
      <c r="A42" s="722" t="inlineStr">
        <is>
          <t>Mar-May 1994</t>
        </is>
      </c>
      <c r="B42" s="1021" t="n">
        <v>8607371.776497934</v>
      </c>
      <c r="C42" s="1021" t="n">
        <v>1455395.939853542</v>
      </c>
      <c r="D42" s="1021" t="n">
        <v>3000140.048733718</v>
      </c>
      <c r="E42" s="1021" t="n">
        <v>205688.2642072322</v>
      </c>
      <c r="F42" s="1021" t="n">
        <v>1939852.070065406</v>
      </c>
      <c r="G42" s="1021" t="n">
        <v>152193.1681158936</v>
      </c>
      <c r="H42" s="1021" t="n">
        <v>1091376.848860736</v>
      </c>
      <c r="I42" s="1021" t="n">
        <v>762725.4366614049</v>
      </c>
      <c r="J42" s="1021" t="n">
        <v>6296291.80861938</v>
      </c>
      <c r="K42" s="1022" t="n">
        <v>2311079.967878554</v>
      </c>
      <c r="L42" s="963" t="n">
        <v>100</v>
      </c>
      <c r="M42" s="963" t="n">
        <v>16.90871473482114</v>
      </c>
      <c r="N42" s="963" t="n">
        <v>34.85547187499759</v>
      </c>
      <c r="O42" s="963" t="n">
        <v>2.389675612349583</v>
      </c>
      <c r="P42" s="963" t="n">
        <v>22.53710099245498</v>
      </c>
      <c r="Q42" s="963" t="n">
        <v>1.768172353510402</v>
      </c>
      <c r="R42" s="963" t="n">
        <v>12.67955976806643</v>
      </c>
      <c r="S42" s="963" t="n">
        <v>8.861304663799867</v>
      </c>
      <c r="T42" s="963" t="n">
        <v>73.14999249609664</v>
      </c>
      <c r="U42" s="991" t="n">
        <v>26.85000750390334</v>
      </c>
      <c r="V42" s="1021" t="n">
        <v>2311079.967878554</v>
      </c>
      <c r="W42" s="1021" t="n">
        <v>322447.7371042675</v>
      </c>
      <c r="X42" s="1021" t="n">
        <v>842554.8297260667</v>
      </c>
      <c r="Y42" s="1021" t="n">
        <v>133031.0436813569</v>
      </c>
      <c r="Z42" s="1021" t="n">
        <v>525917.5313299629</v>
      </c>
      <c r="AA42" s="989" t="n">
        <v>152193.1681158936</v>
      </c>
      <c r="AB42" s="1022" t="n">
        <v>334935.6579210062</v>
      </c>
      <c r="AC42" s="963" t="n">
        <v>100</v>
      </c>
      <c r="AD42" s="963" t="n">
        <v>13.95225356049696</v>
      </c>
      <c r="AE42" s="963" t="n">
        <v>36.45719063972877</v>
      </c>
      <c r="AF42" s="963" t="n">
        <v>5.756228496215654</v>
      </c>
      <c r="AG42" s="963" t="n">
        <v>22.75635368051443</v>
      </c>
      <c r="AH42" s="963" t="n">
        <v>6.585370053447294</v>
      </c>
      <c r="AI42" s="991" t="n">
        <v>14.4926035695969</v>
      </c>
      <c r="AJ42" s="1021" t="n">
        <v>6296291.80861938</v>
      </c>
      <c r="AK42" s="1021" t="n">
        <v>1132948.202749275</v>
      </c>
      <c r="AL42" s="1021" t="n">
        <v>2157585.219007651</v>
      </c>
      <c r="AM42" s="1021" t="n">
        <v>72657.22052587538</v>
      </c>
      <c r="AN42" s="1021" t="n">
        <v>1413934.538735443</v>
      </c>
      <c r="AO42" s="1021" t="n">
        <v>1091376.848860736</v>
      </c>
      <c r="AP42" s="1022" t="n">
        <v>427789.7787403987</v>
      </c>
      <c r="AQ42" s="963" t="n">
        <v>100</v>
      </c>
      <c r="AR42" s="963" t="n">
        <v>17.99389604526132</v>
      </c>
      <c r="AS42" s="963" t="n">
        <v>34.26755437309941</v>
      </c>
      <c r="AT42" s="963" t="n">
        <v>1.153968442606336</v>
      </c>
      <c r="AU42" s="963" t="n">
        <v>22.45662338584468</v>
      </c>
      <c r="AV42" s="963" t="n">
        <v>17.33364465996769</v>
      </c>
      <c r="AW42" s="991" t="n">
        <v>6.794313093220537</v>
      </c>
      <c r="AX42" s="18" t="n"/>
    </row>
    <row r="43" ht="16.4" customHeight="1" s="828">
      <c r="A43" s="722" t="inlineStr">
        <is>
          <t>Apr-Jun 1994</t>
        </is>
      </c>
      <c r="B43" s="1021" t="n">
        <v>8625736.757410051</v>
      </c>
      <c r="C43" s="1021" t="n">
        <v>1481066.605506004</v>
      </c>
      <c r="D43" s="1021" t="n">
        <v>2992062.028660108</v>
      </c>
      <c r="E43" s="1021" t="n">
        <v>211512.4360389727</v>
      </c>
      <c r="F43" s="1021" t="n">
        <v>1952088.497869511</v>
      </c>
      <c r="G43" s="1021" t="n">
        <v>146250.256781877</v>
      </c>
      <c r="H43" s="1021" t="n">
        <v>1089753.497138092</v>
      </c>
      <c r="I43" s="1021" t="n">
        <v>753003.4354154867</v>
      </c>
      <c r="J43" s="1021" t="n">
        <v>6302399.700876662</v>
      </c>
      <c r="K43" s="1022" t="n">
        <v>2323337.05653339</v>
      </c>
      <c r="L43" s="963" t="n">
        <v>100</v>
      </c>
      <c r="M43" s="963" t="n">
        <v>17.17032002203956</v>
      </c>
      <c r="N43" s="963" t="n">
        <v>34.68761118973099</v>
      </c>
      <c r="O43" s="963" t="n">
        <v>2.452108637065352</v>
      </c>
      <c r="P43" s="963" t="n">
        <v>22.63097695617182</v>
      </c>
      <c r="Q43" s="963" t="n">
        <v>1.69551031865468</v>
      </c>
      <c r="R43" s="963" t="n">
        <v>12.63374396629859</v>
      </c>
      <c r="S43" s="963" t="n">
        <v>8.729728910039009</v>
      </c>
      <c r="T43" s="963" t="n">
        <v>73.0650595783891</v>
      </c>
      <c r="U43" s="991" t="n">
        <v>26.9349404216109</v>
      </c>
      <c r="V43" s="1021" t="n">
        <v>2323337.05653339</v>
      </c>
      <c r="W43" s="1021" t="n">
        <v>342846.8809033181</v>
      </c>
      <c r="X43" s="1021" t="n">
        <v>831660.9351507416</v>
      </c>
      <c r="Y43" s="1021" t="n">
        <v>136811.0892372396</v>
      </c>
      <c r="Z43" s="1021" t="n">
        <v>535026.6432837407</v>
      </c>
      <c r="AA43" s="989" t="n">
        <v>146250.256781877</v>
      </c>
      <c r="AB43" s="1022" t="n">
        <v>330741.2511764726</v>
      </c>
      <c r="AC43" s="963" t="n">
        <v>100</v>
      </c>
      <c r="AD43" s="963" t="n">
        <v>14.75665702224342</v>
      </c>
      <c r="AE43" s="963" t="n">
        <v>35.79596566981324</v>
      </c>
      <c r="AF43" s="963" t="n">
        <v>5.888559684119747</v>
      </c>
      <c r="AG43" s="963" t="n">
        <v>23.02836955056554</v>
      </c>
      <c r="AH43" s="963" t="n">
        <v>6.294835971845361</v>
      </c>
      <c r="AI43" s="991" t="n">
        <v>14.23561210141269</v>
      </c>
      <c r="AJ43" s="1021" t="n">
        <v>6302399.700876662</v>
      </c>
      <c r="AK43" s="1021" t="n">
        <v>1138219.724602686</v>
      </c>
      <c r="AL43" s="1021" t="n">
        <v>2160401.093509367</v>
      </c>
      <c r="AM43" s="1021" t="n">
        <v>74701.34680173305</v>
      </c>
      <c r="AN43" s="1021" t="n">
        <v>1417061.85458577</v>
      </c>
      <c r="AO43" s="1021" t="n">
        <v>1089753.497138092</v>
      </c>
      <c r="AP43" s="1022" t="n">
        <v>422262.1842390141</v>
      </c>
      <c r="AQ43" s="963" t="n">
        <v>100</v>
      </c>
      <c r="AR43" s="963" t="n">
        <v>18.06010057477566</v>
      </c>
      <c r="AS43" s="963" t="n">
        <v>34.27902380118569</v>
      </c>
      <c r="AT43" s="963" t="n">
        <v>1.185284182965135</v>
      </c>
      <c r="AU43" s="963" t="n">
        <v>22.4844808619272</v>
      </c>
      <c r="AV43" s="963" t="n">
        <v>17.29108829747037</v>
      </c>
      <c r="AW43" s="991" t="n">
        <v>6.700022281675939</v>
      </c>
      <c r="AX43" s="18" t="n"/>
    </row>
    <row r="44" ht="16.4" customHeight="1" s="828">
      <c r="A44" s="722" t="inlineStr">
        <is>
          <t>May-Jul 1994</t>
        </is>
      </c>
      <c r="B44" s="1021" t="n">
        <v>8599725.985734526</v>
      </c>
      <c r="C44" s="1021" t="n">
        <v>1477767.109321827</v>
      </c>
      <c r="D44" s="1021" t="n">
        <v>2996144.033757044</v>
      </c>
      <c r="E44" s="1021" t="n">
        <v>209236.3302643721</v>
      </c>
      <c r="F44" s="1021" t="n">
        <v>1940063.306273887</v>
      </c>
      <c r="G44" s="1021" t="n">
        <v>155679.196222038</v>
      </c>
      <c r="H44" s="1021" t="n">
        <v>1090894.601841491</v>
      </c>
      <c r="I44" s="1021" t="n">
        <v>729941.4080538671</v>
      </c>
      <c r="J44" s="1021" t="n">
        <v>6303671.57037642</v>
      </c>
      <c r="K44" s="1022" t="n">
        <v>2296054.415358106</v>
      </c>
      <c r="L44" s="963" t="n">
        <v>100</v>
      </c>
      <c r="M44" s="963" t="n">
        <v>17.1838859955909</v>
      </c>
      <c r="N44" s="963" t="n">
        <v>34.83999418966528</v>
      </c>
      <c r="O44" s="963" t="n">
        <v>2.433058106868281</v>
      </c>
      <c r="P44" s="963" t="n">
        <v>22.55959445094088</v>
      </c>
      <c r="Q44" s="963" t="n">
        <v>1.8102808912782</v>
      </c>
      <c r="R44" s="963" t="n">
        <v>12.68522512985994</v>
      </c>
      <c r="S44" s="963" t="n">
        <v>8.487961235796524</v>
      </c>
      <c r="T44" s="963" t="n">
        <v>73.30084215279804</v>
      </c>
      <c r="U44" s="991" t="n">
        <v>26.69915784720197</v>
      </c>
      <c r="V44" s="1021" t="n">
        <v>2296054.415358106</v>
      </c>
      <c r="W44" s="1021" t="n">
        <v>337809.639571313</v>
      </c>
      <c r="X44" s="1021" t="n">
        <v>832547.7191730093</v>
      </c>
      <c r="Y44" s="1021" t="n">
        <v>133760.8947977693</v>
      </c>
      <c r="Z44" s="1021" t="n">
        <v>518921.4442372926</v>
      </c>
      <c r="AA44" s="989" t="n">
        <v>155679.196222038</v>
      </c>
      <c r="AB44" s="1022" t="n">
        <v>317335.5213566843</v>
      </c>
      <c r="AC44" s="963" t="n">
        <v>100</v>
      </c>
      <c r="AD44" s="963" t="n">
        <v>14.71261470598145</v>
      </c>
      <c r="AE44" s="963" t="n">
        <v>36.25992979975435</v>
      </c>
      <c r="AF44" s="963" t="n">
        <v>5.825684875021011</v>
      </c>
      <c r="AG44" s="963" t="n">
        <v>22.60057256336229</v>
      </c>
      <c r="AH44" s="963" t="n">
        <v>6.78029210373733</v>
      </c>
      <c r="AI44" s="991" t="n">
        <v>13.82090595214359</v>
      </c>
      <c r="AJ44" s="1021" t="n">
        <v>6303671.57037642</v>
      </c>
      <c r="AK44" s="1021" t="n">
        <v>1139957.469750514</v>
      </c>
      <c r="AL44" s="1021" t="n">
        <v>2163596.314584035</v>
      </c>
      <c r="AM44" s="1021" t="n">
        <v>75475.43546660276</v>
      </c>
      <c r="AN44" s="1021" t="n">
        <v>1421141.862036595</v>
      </c>
      <c r="AO44" s="1021" t="n">
        <v>1090894.601841491</v>
      </c>
      <c r="AP44" s="1022" t="n">
        <v>412605.8866971828</v>
      </c>
      <c r="AQ44" s="963" t="n">
        <v>100</v>
      </c>
      <c r="AR44" s="963" t="n">
        <v>18.0840238426705</v>
      </c>
      <c r="AS44" s="963" t="n">
        <v>34.32279569817177</v>
      </c>
      <c r="AT44" s="963" t="n">
        <v>1.197324997407753</v>
      </c>
      <c r="AU44" s="963" t="n">
        <v>22.54466855023242</v>
      </c>
      <c r="AV44" s="963" t="n">
        <v>17.3057017590837</v>
      </c>
      <c r="AW44" s="991" t="n">
        <v>6.545485152433858</v>
      </c>
      <c r="AX44" s="18" t="n"/>
    </row>
    <row r="45" ht="16.4" customHeight="1" s="828">
      <c r="A45" s="722" t="inlineStr">
        <is>
          <t>Jun-Aug 1994</t>
        </is>
      </c>
      <c r="B45" s="1021" t="n">
        <v>8622133.499107422</v>
      </c>
      <c r="C45" s="1021" t="n">
        <v>1472045.758153286</v>
      </c>
      <c r="D45" s="1021" t="n">
        <v>3000157.874741983</v>
      </c>
      <c r="E45" s="1021" t="n">
        <v>211682.1347190067</v>
      </c>
      <c r="F45" s="1021" t="n">
        <v>1951070.328212131</v>
      </c>
      <c r="G45" s="1021" t="n">
        <v>156302.2325254041</v>
      </c>
      <c r="H45" s="1021" t="n">
        <v>1105426.749934482</v>
      </c>
      <c r="I45" s="1021" t="n">
        <v>725448.4208211279</v>
      </c>
      <c r="J45" s="1021" t="n">
        <v>6331237.434127495</v>
      </c>
      <c r="K45" s="1022" t="n">
        <v>2290896.064979928</v>
      </c>
      <c r="L45" s="963" t="n">
        <v>100</v>
      </c>
      <c r="M45" s="963" t="n">
        <v>17.07287132941835</v>
      </c>
      <c r="N45" s="963" t="n">
        <v>34.79600350716634</v>
      </c>
      <c r="O45" s="963" t="n">
        <v>2.455101567853483</v>
      </c>
      <c r="P45" s="963" t="n">
        <v>22.62862583157764</v>
      </c>
      <c r="Q45" s="963" t="n">
        <v>1.81280227847997</v>
      </c>
      <c r="R45" s="963" t="n">
        <v>12.82080299555694</v>
      </c>
      <c r="S45" s="963" t="n">
        <v>8.413792489947268</v>
      </c>
      <c r="T45" s="963" t="n">
        <v>73.43005573716663</v>
      </c>
      <c r="U45" s="991" t="n">
        <v>26.56994426283338</v>
      </c>
      <c r="V45" s="1021" t="n">
        <v>2290896.064979928</v>
      </c>
      <c r="W45" s="1021" t="n">
        <v>332399.6515466499</v>
      </c>
      <c r="X45" s="1021" t="n">
        <v>820008.4773669069</v>
      </c>
      <c r="Y45" s="1021" t="n">
        <v>134813.2753449015</v>
      </c>
      <c r="Z45" s="1021" t="n">
        <v>524114.7335293927</v>
      </c>
      <c r="AA45" s="989" t="n">
        <v>156302.2325254041</v>
      </c>
      <c r="AB45" s="1022" t="n">
        <v>323257.6946666727</v>
      </c>
      <c r="AC45" s="963" t="n">
        <v>100</v>
      </c>
      <c r="AD45" s="963" t="n">
        <v>14.50959109965394</v>
      </c>
      <c r="AE45" s="963" t="n">
        <v>35.79422436059279</v>
      </c>
      <c r="AF45" s="963" t="n">
        <v>5.884739923636941</v>
      </c>
      <c r="AG45" s="963" t="n">
        <v>22.87815416601996</v>
      </c>
      <c r="AH45" s="963" t="n">
        <v>6.822755292775518</v>
      </c>
      <c r="AI45" s="991" t="n">
        <v>14.11053515732086</v>
      </c>
      <c r="AJ45" s="1021" t="n">
        <v>6331237.434127495</v>
      </c>
      <c r="AK45" s="1021" t="n">
        <v>1139646.106606636</v>
      </c>
      <c r="AL45" s="1021" t="n">
        <v>2180149.397375076</v>
      </c>
      <c r="AM45" s="1021" t="n">
        <v>76868.85937410523</v>
      </c>
      <c r="AN45" s="1021" t="n">
        <v>1426955.594682739</v>
      </c>
      <c r="AO45" s="1021" t="n">
        <v>1105426.749934482</v>
      </c>
      <c r="AP45" s="1022" t="n">
        <v>402190.7261544553</v>
      </c>
      <c r="AQ45" s="963" t="n">
        <v>100</v>
      </c>
      <c r="AR45" s="963" t="n">
        <v>18.00036909788853</v>
      </c>
      <c r="AS45" s="963" t="n">
        <v>34.43480709826706</v>
      </c>
      <c r="AT45" s="963" t="n">
        <v>1.214120622925248</v>
      </c>
      <c r="AU45" s="963" t="n">
        <v>22.53833645522389</v>
      </c>
      <c r="AV45" s="963" t="n">
        <v>17.45988460290339</v>
      </c>
      <c r="AW45" s="991" t="n">
        <v>6.352482122791862</v>
      </c>
      <c r="AX45" s="18" t="n"/>
    </row>
    <row r="46" ht="16.4" customHeight="1" s="828">
      <c r="A46" s="722" t="inlineStr">
        <is>
          <t>Jul-Sep 1994</t>
        </is>
      </c>
      <c r="B46" s="1021" t="n">
        <v>8642583.423844559</v>
      </c>
      <c r="C46" s="1021" t="n">
        <v>1474584.380269534</v>
      </c>
      <c r="D46" s="1021" t="n">
        <v>2984294.393215887</v>
      </c>
      <c r="E46" s="1021" t="n">
        <v>216590.4751328428</v>
      </c>
      <c r="F46" s="1021" t="n">
        <v>1971042.416424611</v>
      </c>
      <c r="G46" s="1021" t="n">
        <v>155259.1675069718</v>
      </c>
      <c r="H46" s="1021" t="n">
        <v>1116694.463586365</v>
      </c>
      <c r="I46" s="1021" t="n">
        <v>724118.1277083461</v>
      </c>
      <c r="J46" s="1021" t="n">
        <v>6332550.031695745</v>
      </c>
      <c r="K46" s="1022" t="n">
        <v>2310033.392148814</v>
      </c>
      <c r="L46" s="963" t="n">
        <v>100</v>
      </c>
      <c r="M46" s="963" t="n">
        <v>17.06184722731414</v>
      </c>
      <c r="N46" s="963" t="n">
        <v>34.53011960500529</v>
      </c>
      <c r="O46" s="963" t="n">
        <v>2.506084865033272</v>
      </c>
      <c r="P46" s="963" t="n">
        <v>22.80617171697273</v>
      </c>
      <c r="Q46" s="963" t="n">
        <v>1.796443955387433</v>
      </c>
      <c r="R46" s="963" t="n">
        <v>12.92084101271672</v>
      </c>
      <c r="S46" s="963" t="n">
        <v>8.378491617570411</v>
      </c>
      <c r="T46" s="963" t="n">
        <v>73.27149442635961</v>
      </c>
      <c r="U46" s="991" t="n">
        <v>26.7285055736404</v>
      </c>
      <c r="V46" s="1021" t="n">
        <v>2310033.392148814</v>
      </c>
      <c r="W46" s="1021" t="n">
        <v>330925.2042136244</v>
      </c>
      <c r="X46" s="1021" t="n">
        <v>841080.6090066805</v>
      </c>
      <c r="Y46" s="1021" t="n">
        <v>137824.4374599394</v>
      </c>
      <c r="Z46" s="1021" t="n">
        <v>524324.5524691322</v>
      </c>
      <c r="AA46" s="989" t="n">
        <v>155259.1675069718</v>
      </c>
      <c r="AB46" s="1022" t="n">
        <v>320619.4214924655</v>
      </c>
      <c r="AC46" s="963" t="n">
        <v>100</v>
      </c>
      <c r="AD46" s="963" t="n">
        <v>14.32555933339971</v>
      </c>
      <c r="AE46" s="963" t="n">
        <v>36.4098896520409</v>
      </c>
      <c r="AF46" s="963" t="n">
        <v>5.966339617789414</v>
      </c>
      <c r="AG46" s="963" t="n">
        <v>22.69770446830644</v>
      </c>
      <c r="AH46" s="963" t="n">
        <v>6.721078926159953</v>
      </c>
      <c r="AI46" s="991" t="n">
        <v>13.87942800230357</v>
      </c>
      <c r="AJ46" s="1021" t="n">
        <v>6332550.031695745</v>
      </c>
      <c r="AK46" s="1021" t="n">
        <v>1143659.17605591</v>
      </c>
      <c r="AL46" s="1021" t="n">
        <v>2143213.784209207</v>
      </c>
      <c r="AM46" s="1021" t="n">
        <v>78766.03767290348</v>
      </c>
      <c r="AN46" s="1021" t="n">
        <v>1446717.863955479</v>
      </c>
      <c r="AO46" s="1021" t="n">
        <v>1116694.463586365</v>
      </c>
      <c r="AP46" s="1022" t="n">
        <v>403498.7062158807</v>
      </c>
      <c r="AQ46" s="963" t="n">
        <v>100</v>
      </c>
      <c r="AR46" s="963" t="n">
        <v>18.06001011175048</v>
      </c>
      <c r="AS46" s="963" t="n">
        <v>33.84440349435806</v>
      </c>
      <c r="AT46" s="963" t="n">
        <v>1.243828114719392</v>
      </c>
      <c r="AU46" s="963" t="n">
        <v>22.84573918428362</v>
      </c>
      <c r="AV46" s="963" t="n">
        <v>17.63419882980907</v>
      </c>
      <c r="AW46" s="991" t="n">
        <v>6.371820265079388</v>
      </c>
      <c r="AX46" s="18" t="n"/>
    </row>
    <row r="47" ht="16.4" customHeight="1" s="828">
      <c r="A47" s="722" t="inlineStr">
        <is>
          <t>Aug-Oct 1994</t>
        </is>
      </c>
      <c r="B47" s="1021" t="n">
        <v>8681949.458611505</v>
      </c>
      <c r="C47" s="1021" t="n">
        <v>1483297.779044244</v>
      </c>
      <c r="D47" s="1021" t="n">
        <v>2978501.129720108</v>
      </c>
      <c r="E47" s="1021" t="n">
        <v>222513.2769541094</v>
      </c>
      <c r="F47" s="1021" t="n">
        <v>1995184.001082861</v>
      </c>
      <c r="G47" s="1021" t="n">
        <v>148745.2742678499</v>
      </c>
      <c r="H47" s="1021" t="n">
        <v>1117132.685126322</v>
      </c>
      <c r="I47" s="1021" t="n">
        <v>736575.3124160105</v>
      </c>
      <c r="J47" s="1021" t="n">
        <v>6344179.542117615</v>
      </c>
      <c r="K47" s="1022" t="n">
        <v>2337769.916493889</v>
      </c>
      <c r="L47" s="963" t="n">
        <v>100</v>
      </c>
      <c r="M47" s="963" t="n">
        <v>17.08484697031934</v>
      </c>
      <c r="N47" s="963" t="n">
        <v>34.30682410579774</v>
      </c>
      <c r="O47" s="963" t="n">
        <v>2.562941399450345</v>
      </c>
      <c r="P47" s="963" t="n">
        <v>22.98082948529337</v>
      </c>
      <c r="Q47" s="963" t="n">
        <v>1.713270446654253</v>
      </c>
      <c r="R47" s="963" t="n">
        <v>12.86730233171598</v>
      </c>
      <c r="S47" s="963" t="n">
        <v>8.483985260768959</v>
      </c>
      <c r="T47" s="963" t="n">
        <v>73.07321440146039</v>
      </c>
      <c r="U47" s="991" t="n">
        <v>26.92678559853959</v>
      </c>
      <c r="V47" s="1021" t="n">
        <v>2337769.916493889</v>
      </c>
      <c r="W47" s="1021" t="n">
        <v>337702.8213729947</v>
      </c>
      <c r="X47" s="1021" t="n">
        <v>846604.7568144181</v>
      </c>
      <c r="Y47" s="1021" t="n">
        <v>139113.2649486352</v>
      </c>
      <c r="Z47" s="1021" t="n">
        <v>537266.8828778019</v>
      </c>
      <c r="AA47" s="989" t="n">
        <v>148745.2742678499</v>
      </c>
      <c r="AB47" s="1022" t="n">
        <v>328336.9162121896</v>
      </c>
      <c r="AC47" s="963" t="n">
        <v>100</v>
      </c>
      <c r="AD47" s="963" t="n">
        <v>14.44551146759003</v>
      </c>
      <c r="AE47" s="963" t="n">
        <v>36.21420358099775</v>
      </c>
      <c r="AF47" s="963" t="n">
        <v>5.950682484496709</v>
      </c>
      <c r="AG47" s="963" t="n">
        <v>22.98202569411011</v>
      </c>
      <c r="AH47" s="963" t="n">
        <v>6.362699477754131</v>
      </c>
      <c r="AI47" s="991" t="n">
        <v>14.04487729505129</v>
      </c>
      <c r="AJ47" s="1021" t="n">
        <v>6344179.542117615</v>
      </c>
      <c r="AK47" s="1021" t="n">
        <v>1145594.957671249</v>
      </c>
      <c r="AL47" s="1021" t="n">
        <v>2131896.37290569</v>
      </c>
      <c r="AM47" s="1021" t="n">
        <v>83400.01200547426</v>
      </c>
      <c r="AN47" s="1021" t="n">
        <v>1457917.118205059</v>
      </c>
      <c r="AO47" s="1021" t="n">
        <v>1117132.685126322</v>
      </c>
      <c r="AP47" s="1022" t="n">
        <v>408238.3962038209</v>
      </c>
      <c r="AQ47" s="963" t="n">
        <v>100</v>
      </c>
      <c r="AR47" s="963" t="n">
        <v>18.05741703975898</v>
      </c>
      <c r="AS47" s="963" t="n">
        <v>33.60397288179658</v>
      </c>
      <c r="AT47" s="963" t="n">
        <v>1.314590979839077</v>
      </c>
      <c r="AU47" s="963" t="n">
        <v>22.98038869370369</v>
      </c>
      <c r="AV47" s="963" t="n">
        <v>17.60878105214272</v>
      </c>
      <c r="AW47" s="991" t="n">
        <v>6.434849352758946</v>
      </c>
      <c r="AX47" s="18" t="n"/>
    </row>
    <row r="48" ht="16.4" customHeight="1" s="828">
      <c r="A48" s="722" t="inlineStr">
        <is>
          <t>Sep-Nov 1994</t>
        </is>
      </c>
      <c r="B48" s="1021" t="n">
        <v>8721411.229899641</v>
      </c>
      <c r="C48" s="1021" t="n">
        <v>1509500.764204418</v>
      </c>
      <c r="D48" s="1021" t="n">
        <v>2959526.404439925</v>
      </c>
      <c r="E48" s="1021" t="n">
        <v>231478.7026169401</v>
      </c>
      <c r="F48" s="1021" t="n">
        <v>2015402.936224172</v>
      </c>
      <c r="G48" s="1021" t="n">
        <v>146422.2270499273</v>
      </c>
      <c r="H48" s="1021" t="n">
        <v>1114973.215795849</v>
      </c>
      <c r="I48" s="1021" t="n">
        <v>744106.9795684093</v>
      </c>
      <c r="J48" s="1021" t="n">
        <v>6360459.049953077</v>
      </c>
      <c r="K48" s="1022" t="n">
        <v>2360952.179946565</v>
      </c>
      <c r="L48" s="963" t="n">
        <v>100</v>
      </c>
      <c r="M48" s="963" t="n">
        <v>17.30798748520643</v>
      </c>
      <c r="N48" s="963" t="n">
        <v>33.93403116107829</v>
      </c>
      <c r="O48" s="963" t="n">
        <v>2.654142735792127</v>
      </c>
      <c r="P48" s="963" t="n">
        <v>23.10867912425411</v>
      </c>
      <c r="Q48" s="963" t="n">
        <v>1.67888227249218</v>
      </c>
      <c r="R48" s="963" t="n">
        <v>12.78432109672094</v>
      </c>
      <c r="S48" s="963" t="n">
        <v>8.531956124455926</v>
      </c>
      <c r="T48" s="963" t="n">
        <v>72.92924140702706</v>
      </c>
      <c r="U48" s="991" t="n">
        <v>27.07075859297295</v>
      </c>
      <c r="V48" s="1021" t="n">
        <v>2360952.179946565</v>
      </c>
      <c r="W48" s="1021" t="n">
        <v>344221.7653390093</v>
      </c>
      <c r="X48" s="1021" t="n">
        <v>858424.5389849672</v>
      </c>
      <c r="Y48" s="1021" t="n">
        <v>146114.6088812085</v>
      </c>
      <c r="Z48" s="1021" t="n">
        <v>534227.2644645846</v>
      </c>
      <c r="AA48" s="989" t="n">
        <v>146422.2270499273</v>
      </c>
      <c r="AB48" s="1022" t="n">
        <v>331541.7752268678</v>
      </c>
      <c r="AC48" s="963" t="n">
        <v>100</v>
      </c>
      <c r="AD48" s="963" t="n">
        <v>14.57978557392044</v>
      </c>
      <c r="AE48" s="963" t="n">
        <v>36.35925141882356</v>
      </c>
      <c r="AF48" s="963" t="n">
        <v>6.188800015615542</v>
      </c>
      <c r="AG48" s="963" t="n">
        <v>22.62761901753876</v>
      </c>
      <c r="AH48" s="963" t="n">
        <v>6.201829426856126</v>
      </c>
      <c r="AI48" s="991" t="n">
        <v>14.04271454724558</v>
      </c>
      <c r="AJ48" s="1021" t="n">
        <v>6360459.049953077</v>
      </c>
      <c r="AK48" s="1021" t="n">
        <v>1165278.998865409</v>
      </c>
      <c r="AL48" s="1021" t="n">
        <v>2101101.865454958</v>
      </c>
      <c r="AM48" s="1021" t="n">
        <v>85364.09373573166</v>
      </c>
      <c r="AN48" s="1021" t="n">
        <v>1481175.671759588</v>
      </c>
      <c r="AO48" s="1021" t="n">
        <v>1114973.215795849</v>
      </c>
      <c r="AP48" s="1022" t="n">
        <v>412565.2043415415</v>
      </c>
      <c r="AQ48" s="963" t="n">
        <v>100</v>
      </c>
      <c r="AR48" s="963" t="n">
        <v>18.32067449398964</v>
      </c>
      <c r="AS48" s="963" t="n">
        <v>33.0338085498791</v>
      </c>
      <c r="AT48" s="963" t="n">
        <v>1.342105861625843</v>
      </c>
      <c r="AU48" s="963" t="n">
        <v>23.28724483762716</v>
      </c>
      <c r="AV48" s="963" t="n">
        <v>17.52976014842944</v>
      </c>
      <c r="AW48" s="991" t="n">
        <v>6.486406108448809</v>
      </c>
      <c r="AX48" s="18" t="n"/>
    </row>
    <row r="49" ht="16.4" customHeight="1" s="828">
      <c r="A49" s="722" t="inlineStr">
        <is>
          <t>Oct-Dec 1994</t>
        </is>
      </c>
      <c r="B49" s="1021" t="n">
        <v>8760865.613691127</v>
      </c>
      <c r="C49" s="1021" t="n">
        <v>1513139.997992125</v>
      </c>
      <c r="D49" s="1021" t="n">
        <v>2946374.47669348</v>
      </c>
      <c r="E49" s="1021" t="n">
        <v>227650.6884429982</v>
      </c>
      <c r="F49" s="1021" t="n">
        <v>2031199.574033672</v>
      </c>
      <c r="G49" s="1021" t="n">
        <v>146913.0619033499</v>
      </c>
      <c r="H49" s="1021" t="n">
        <v>1124378.952919556</v>
      </c>
      <c r="I49" s="1021" t="n">
        <v>771208.8617059443</v>
      </c>
      <c r="J49" s="1021" t="n">
        <v>6388130.231676146</v>
      </c>
      <c r="K49" s="1022" t="n">
        <v>2372735.382014981</v>
      </c>
      <c r="L49" s="963" t="n">
        <v>100</v>
      </c>
      <c r="M49" s="963" t="n">
        <v>17.2715809682944</v>
      </c>
      <c r="N49" s="963" t="n">
        <v>33.63108860029773</v>
      </c>
      <c r="O49" s="963" t="n">
        <v>2.598495382547986</v>
      </c>
      <c r="P49" s="963" t="n">
        <v>23.18491874660645</v>
      </c>
      <c r="Q49" s="963" t="n">
        <v>1.676924043598616</v>
      </c>
      <c r="R49" s="963" t="n">
        <v>12.83410798086461</v>
      </c>
      <c r="S49" s="963" t="n">
        <v>8.802884277790202</v>
      </c>
      <c r="T49" s="963" t="n">
        <v>72.91665588036226</v>
      </c>
      <c r="U49" s="991" t="n">
        <v>27.08334411963774</v>
      </c>
      <c r="V49" s="1021" t="n">
        <v>2372735.382014981</v>
      </c>
      <c r="W49" s="1021" t="n">
        <v>345904.7211299593</v>
      </c>
      <c r="X49" s="1021" t="n">
        <v>847519.2302930095</v>
      </c>
      <c r="Y49" s="1021" t="n">
        <v>136285.8002362182</v>
      </c>
      <c r="Z49" s="1021" t="n">
        <v>544343.1872490994</v>
      </c>
      <c r="AA49" s="989" t="n">
        <v>146913.0619033499</v>
      </c>
      <c r="AB49" s="1022" t="n">
        <v>351769.3812033443</v>
      </c>
      <c r="AC49" s="963" t="n">
        <v>100</v>
      </c>
      <c r="AD49" s="963" t="n">
        <v>14.57831006996698</v>
      </c>
      <c r="AE49" s="963" t="n">
        <v>35.71907919935332</v>
      </c>
      <c r="AF49" s="963" t="n">
        <v>5.743826356248846</v>
      </c>
      <c r="AG49" s="963" t="n">
        <v>22.94158848791772</v>
      </c>
      <c r="AH49" s="963" t="n">
        <v>6.191717079659682</v>
      </c>
      <c r="AI49" s="991" t="n">
        <v>14.82547880685346</v>
      </c>
      <c r="AJ49" s="1021" t="n">
        <v>6388130.231676146</v>
      </c>
      <c r="AK49" s="1021" t="n">
        <v>1167235.276862166</v>
      </c>
      <c r="AL49" s="1021" t="n">
        <v>2098855.246400471</v>
      </c>
      <c r="AM49" s="1021" t="n">
        <v>91364.88820678004</v>
      </c>
      <c r="AN49" s="1021" t="n">
        <v>1486856.386784574</v>
      </c>
      <c r="AO49" s="1021" t="n">
        <v>1124378.952919556</v>
      </c>
      <c r="AP49" s="1022" t="n">
        <v>419439.4805026001</v>
      </c>
      <c r="AQ49" s="963" t="n">
        <v>100</v>
      </c>
      <c r="AR49" s="963" t="n">
        <v>18.2719392769158</v>
      </c>
      <c r="AS49" s="963" t="n">
        <v>32.85554881134232</v>
      </c>
      <c r="AT49" s="963" t="n">
        <v>1.430228954221043</v>
      </c>
      <c r="AU49" s="963" t="n">
        <v>23.27529860634112</v>
      </c>
      <c r="AV49" s="963" t="n">
        <v>17.60106497742042</v>
      </c>
      <c r="AW49" s="991" t="n">
        <v>6.565919373759317</v>
      </c>
      <c r="AX49" s="18" t="n"/>
    </row>
    <row r="50" ht="16.4" customHeight="1" s="828">
      <c r="A50" s="722" t="inlineStr">
        <is>
          <t>Nov-Jan 1995</t>
        </is>
      </c>
      <c r="B50" s="1021" t="n">
        <v>8805208.133879973</v>
      </c>
      <c r="C50" s="1021" t="n">
        <v>1520420.308521664</v>
      </c>
      <c r="D50" s="1021" t="n">
        <v>2937399.00280055</v>
      </c>
      <c r="E50" s="1021" t="n">
        <v>219956.1776252286</v>
      </c>
      <c r="F50" s="1021" t="n">
        <v>2073763.875089481</v>
      </c>
      <c r="G50" s="1021" t="n">
        <v>141358.0976957268</v>
      </c>
      <c r="H50" s="1021" t="n">
        <v>1124587.667879833</v>
      </c>
      <c r="I50" s="1021" t="n">
        <v>787723.0042674877</v>
      </c>
      <c r="J50" s="1021" t="n">
        <v>6421881.862598866</v>
      </c>
      <c r="K50" s="1022" t="n">
        <v>2383326.271281105</v>
      </c>
      <c r="L50" s="963" t="n">
        <v>100</v>
      </c>
      <c r="M50" s="963" t="n">
        <v>17.26728415051898</v>
      </c>
      <c r="N50" s="963" t="n">
        <v>33.35979068454114</v>
      </c>
      <c r="O50" s="963" t="n">
        <v>2.498023604676633</v>
      </c>
      <c r="P50" s="963" t="n">
        <v>23.55155998085063</v>
      </c>
      <c r="Q50" s="963" t="n">
        <v>1.605391894733533</v>
      </c>
      <c r="R50" s="963" t="n">
        <v>12.77184651152919</v>
      </c>
      <c r="S50" s="963" t="n">
        <v>8.946103173149881</v>
      </c>
      <c r="T50" s="963" t="n">
        <v>72.93276621013949</v>
      </c>
      <c r="U50" s="991" t="n">
        <v>27.06723378986051</v>
      </c>
      <c r="V50" s="1021" t="n">
        <v>2383326.271281105</v>
      </c>
      <c r="W50" s="1021" t="n">
        <v>346633.1461105921</v>
      </c>
      <c r="X50" s="1021" t="n">
        <v>844783.4403842564</v>
      </c>
      <c r="Y50" s="1021" t="n">
        <v>134007.5531727002</v>
      </c>
      <c r="Z50" s="1021" t="n">
        <v>556304.2054032624</v>
      </c>
      <c r="AA50" s="989" t="n">
        <v>141358.0976957268</v>
      </c>
      <c r="AB50" s="1022" t="n">
        <v>360239.8285145676</v>
      </c>
      <c r="AC50" s="963" t="n">
        <v>100</v>
      </c>
      <c r="AD50" s="963" t="n">
        <v>14.54409118413598</v>
      </c>
      <c r="AE50" s="963" t="n">
        <v>35.44556406581133</v>
      </c>
      <c r="AF50" s="963" t="n">
        <v>5.622711199363708</v>
      </c>
      <c r="AG50" s="963" t="n">
        <v>23.34150435492968</v>
      </c>
      <c r="AH50" s="963" t="n">
        <v>5.931126568740538</v>
      </c>
      <c r="AI50" s="991" t="n">
        <v>15.11500262701877</v>
      </c>
      <c r="AJ50" s="1021" t="n">
        <v>6421881.862598866</v>
      </c>
      <c r="AK50" s="1021" t="n">
        <v>1173787.162411072</v>
      </c>
      <c r="AL50" s="1021" t="n">
        <v>2092615.562416294</v>
      </c>
      <c r="AM50" s="1021" t="n">
        <v>85948.62445252843</v>
      </c>
      <c r="AN50" s="1021" t="n">
        <v>1517459.669686218</v>
      </c>
      <c r="AO50" s="1021" t="n">
        <v>1124587.667879833</v>
      </c>
      <c r="AP50" s="1022" t="n">
        <v>427483.1757529202</v>
      </c>
      <c r="AQ50" s="963" t="n">
        <v>100</v>
      </c>
      <c r="AR50" s="963" t="n">
        <v>18.27793141520129</v>
      </c>
      <c r="AS50" s="963" t="n">
        <v>32.58570629590242</v>
      </c>
      <c r="AT50" s="963" t="n">
        <v>1.338371310644851</v>
      </c>
      <c r="AU50" s="963" t="n">
        <v>23.62951705050704</v>
      </c>
      <c r="AV50" s="963" t="n">
        <v>17.51180871808696</v>
      </c>
      <c r="AW50" s="991" t="n">
        <v>6.656665209657444</v>
      </c>
      <c r="AX50" s="18" t="n"/>
    </row>
    <row r="51" ht="16.4" customHeight="1" s="828">
      <c r="A51" s="722" t="inlineStr">
        <is>
          <t>Dec-Feb 1995</t>
        </is>
      </c>
      <c r="B51" s="1021" t="n">
        <v>8767408.268945053</v>
      </c>
      <c r="C51" s="1021" t="n">
        <v>1499107.303174799</v>
      </c>
      <c r="D51" s="1021" t="n">
        <v>2903272.723572402</v>
      </c>
      <c r="E51" s="1021" t="n">
        <v>226376.6880165755</v>
      </c>
      <c r="F51" s="1021" t="n">
        <v>2073903.666951267</v>
      </c>
      <c r="G51" s="1021" t="n">
        <v>142167.9884641605</v>
      </c>
      <c r="H51" s="1021" t="n">
        <v>1128723.628907481</v>
      </c>
      <c r="I51" s="1021" t="n">
        <v>793856.2698583688</v>
      </c>
      <c r="J51" s="1021" t="n">
        <v>6372280.462675523</v>
      </c>
      <c r="K51" s="1022" t="n">
        <v>2395127.80626953</v>
      </c>
      <c r="L51" s="963" t="n">
        <v>100</v>
      </c>
      <c r="M51" s="963" t="n">
        <v>17.09863687407796</v>
      </c>
      <c r="N51" s="963" t="n">
        <v>33.11437809798426</v>
      </c>
      <c r="O51" s="963" t="n">
        <v>2.582025167214148</v>
      </c>
      <c r="P51" s="963" t="n">
        <v>23.65469478930529</v>
      </c>
      <c r="Q51" s="963" t="n">
        <v>1.621550908809988</v>
      </c>
      <c r="R51" s="963" t="n">
        <v>12.87408541136976</v>
      </c>
      <c r="S51" s="963" t="n">
        <v>9.054628751238596</v>
      </c>
      <c r="T51" s="963" t="n">
        <v>72.6814614673154</v>
      </c>
      <c r="U51" s="991" t="n">
        <v>27.3185385326846</v>
      </c>
      <c r="V51" s="1021" t="n">
        <v>2395127.80626953</v>
      </c>
      <c r="W51" s="1021" t="n">
        <v>349706.2305785082</v>
      </c>
      <c r="X51" s="1021" t="n">
        <v>841423.4222222316</v>
      </c>
      <c r="Y51" s="1021" t="n">
        <v>137483.3858956533</v>
      </c>
      <c r="Z51" s="1021" t="n">
        <v>566659.6948744999</v>
      </c>
      <c r="AA51" s="989" t="n">
        <v>142167.9884641605</v>
      </c>
      <c r="AB51" s="1022" t="n">
        <v>357687.0842344769</v>
      </c>
      <c r="AC51" s="963" t="n">
        <v>100</v>
      </c>
      <c r="AD51" s="963" t="n">
        <v>14.60073360858284</v>
      </c>
      <c r="AE51" s="963" t="n">
        <v>35.13062726839487</v>
      </c>
      <c r="AF51" s="963" t="n">
        <v>5.74012733415621</v>
      </c>
      <c r="AG51" s="963" t="n">
        <v>23.65884999502745</v>
      </c>
      <c r="AH51" s="963" t="n">
        <v>5.93571616896681</v>
      </c>
      <c r="AI51" s="991" t="n">
        <v>14.93394562487182</v>
      </c>
      <c r="AJ51" s="1021" t="n">
        <v>6372280.462675523</v>
      </c>
      <c r="AK51" s="1021" t="n">
        <v>1149401.072596291</v>
      </c>
      <c r="AL51" s="1021" t="n">
        <v>2061849.30135017</v>
      </c>
      <c r="AM51" s="1021" t="n">
        <v>88893.30212092226</v>
      </c>
      <c r="AN51" s="1021" t="n">
        <v>1507243.972076767</v>
      </c>
      <c r="AO51" s="1021" t="n">
        <v>1128723.628907481</v>
      </c>
      <c r="AP51" s="1022" t="n">
        <v>436169.1856238919</v>
      </c>
      <c r="AQ51" s="963" t="n">
        <v>100</v>
      </c>
      <c r="AR51" s="963" t="n">
        <v>18.03751544409728</v>
      </c>
      <c r="AS51" s="963" t="n">
        <v>32.35653724639207</v>
      </c>
      <c r="AT51" s="963" t="n">
        <v>1.394999837838254</v>
      </c>
      <c r="AU51" s="963" t="n">
        <v>23.6531329859879</v>
      </c>
      <c r="AV51" s="963" t="n">
        <v>17.713024960511</v>
      </c>
      <c r="AW51" s="991" t="n">
        <v>6.844789525173504</v>
      </c>
      <c r="AX51" s="18" t="n"/>
    </row>
    <row r="52" ht="16.4" customHeight="1" s="828">
      <c r="A52" s="722" t="inlineStr">
        <is>
          <t>Jan-Mar 1995</t>
        </is>
      </c>
      <c r="B52" s="1021" t="n">
        <v>8735760.123577824</v>
      </c>
      <c r="C52" s="1021" t="n">
        <v>1496385.305591292</v>
      </c>
      <c r="D52" s="1021" t="n">
        <v>2895077.469402603</v>
      </c>
      <c r="E52" s="1021" t="n">
        <v>229855.0203622144</v>
      </c>
      <c r="F52" s="1021" t="n">
        <v>2080165.048086909</v>
      </c>
      <c r="G52" s="1021" t="n">
        <v>133421.1053224193</v>
      </c>
      <c r="H52" s="1021" t="n">
        <v>1133379.808867548</v>
      </c>
      <c r="I52" s="1021" t="n">
        <v>767476.3659448404</v>
      </c>
      <c r="J52" s="1021" t="n">
        <v>6362040.102850103</v>
      </c>
      <c r="K52" s="1022" t="n">
        <v>2373720.020727722</v>
      </c>
      <c r="L52" s="963" t="n">
        <v>100</v>
      </c>
      <c r="M52" s="963" t="n">
        <v>17.12942302012788</v>
      </c>
      <c r="N52" s="963" t="n">
        <v>33.14053303259537</v>
      </c>
      <c r="O52" s="963" t="n">
        <v>2.631196565732564</v>
      </c>
      <c r="P52" s="963" t="n">
        <v>23.81206693705499</v>
      </c>
      <c r="Q52" s="963" t="n">
        <v>1.527298179380128</v>
      </c>
      <c r="R52" s="963" t="n">
        <v>12.97402621906426</v>
      </c>
      <c r="S52" s="963" t="n">
        <v>8.785456046044821</v>
      </c>
      <c r="T52" s="963" t="n">
        <v>72.82755035453586</v>
      </c>
      <c r="U52" s="991" t="n">
        <v>27.17244964546416</v>
      </c>
      <c r="V52" s="1021" t="n">
        <v>2373720.020727722</v>
      </c>
      <c r="W52" s="1021" t="n">
        <v>366085.1941770507</v>
      </c>
      <c r="X52" s="1021" t="n">
        <v>837660.8067943221</v>
      </c>
      <c r="Y52" s="1021" t="n">
        <v>144016.3821167787</v>
      </c>
      <c r="Z52" s="1021" t="n">
        <v>556882.0572117558</v>
      </c>
      <c r="AA52" s="989" t="n">
        <v>133421.1053224193</v>
      </c>
      <c r="AB52" s="1022" t="n">
        <v>335654.4751053957</v>
      </c>
      <c r="AC52" s="963" t="n">
        <v>100</v>
      </c>
      <c r="AD52" s="963" t="n">
        <v>15.42242517990046</v>
      </c>
      <c r="AE52" s="963" t="n">
        <v>35.28894728441969</v>
      </c>
      <c r="AF52" s="963" t="n">
        <v>6.067117472119856</v>
      </c>
      <c r="AG52" s="963" t="n">
        <v>23.46030923398581</v>
      </c>
      <c r="AH52" s="963" t="n">
        <v>5.62075999517061</v>
      </c>
      <c r="AI52" s="991" t="n">
        <v>14.14044083440357</v>
      </c>
      <c r="AJ52" s="1021" t="n">
        <v>6362040.102850103</v>
      </c>
      <c r="AK52" s="1021" t="n">
        <v>1130300.111414241</v>
      </c>
      <c r="AL52" s="1021" t="n">
        <v>2057416.662608281</v>
      </c>
      <c r="AM52" s="1021" t="n">
        <v>85838.63824543575</v>
      </c>
      <c r="AN52" s="1021" t="n">
        <v>1523282.990875153</v>
      </c>
      <c r="AO52" s="1021" t="n">
        <v>1133379.808867548</v>
      </c>
      <c r="AP52" s="1022" t="n">
        <v>431821.8908394446</v>
      </c>
      <c r="AQ52" s="963" t="n">
        <v>100</v>
      </c>
      <c r="AR52" s="963" t="n">
        <v>17.76631541363411</v>
      </c>
      <c r="AS52" s="963" t="n">
        <v>32.33894520228798</v>
      </c>
      <c r="AT52" s="963" t="n">
        <v>1.349231329223802</v>
      </c>
      <c r="AU52" s="963" t="n">
        <v>23.94331010571192</v>
      </c>
      <c r="AV52" s="963" t="n">
        <v>17.81472280188567</v>
      </c>
      <c r="AW52" s="991" t="n">
        <v>6.787475147256532</v>
      </c>
      <c r="AX52" s="18" t="n"/>
    </row>
    <row r="53" ht="16.4" customHeight="1" s="828">
      <c r="A53" s="722" t="inlineStr">
        <is>
          <t>Feb-Apr 1995</t>
        </is>
      </c>
      <c r="B53" s="1021" t="n">
        <v>8718676.821114909</v>
      </c>
      <c r="C53" s="1021" t="n">
        <v>1494221.543123672</v>
      </c>
      <c r="D53" s="1021" t="n">
        <v>2893497.88442867</v>
      </c>
      <c r="E53" s="1021" t="n">
        <v>233698.7981338607</v>
      </c>
      <c r="F53" s="1021" t="n">
        <v>2077261.835614961</v>
      </c>
      <c r="G53" s="1021" t="n">
        <v>129549.9388779874</v>
      </c>
      <c r="H53" s="1021" t="n">
        <v>1126701.168902992</v>
      </c>
      <c r="I53" s="1021" t="n">
        <v>763745.6520327675</v>
      </c>
      <c r="J53" s="1021" t="n">
        <v>6366742.982133455</v>
      </c>
      <c r="K53" s="1022" t="n">
        <v>2351933.838981455</v>
      </c>
      <c r="L53" s="963" t="n">
        <v>100</v>
      </c>
      <c r="M53" s="963" t="n">
        <v>17.13816871276801</v>
      </c>
      <c r="N53" s="963" t="n">
        <v>33.18735106021123</v>
      </c>
      <c r="O53" s="963" t="n">
        <v>2.680438820348158</v>
      </c>
      <c r="P53" s="963" t="n">
        <v>23.8254253281214</v>
      </c>
      <c r="Q53" s="963" t="n">
        <v>1.485889906645503</v>
      </c>
      <c r="R53" s="963" t="n">
        <v>12.92284588613659</v>
      </c>
      <c r="S53" s="963" t="n">
        <v>8.75988028576913</v>
      </c>
      <c r="T53" s="963" t="n">
        <v>73.02418833457003</v>
      </c>
      <c r="U53" s="991" t="n">
        <v>26.97581166542998</v>
      </c>
      <c r="V53" s="1021" t="n">
        <v>2351933.838981455</v>
      </c>
      <c r="W53" s="1021" t="n">
        <v>363767.8726084481</v>
      </c>
      <c r="X53" s="1021" t="n">
        <v>836761.8415688308</v>
      </c>
      <c r="Y53" s="1021" t="n">
        <v>144781.3729858684</v>
      </c>
      <c r="Z53" s="1021" t="n">
        <v>545093.124067681</v>
      </c>
      <c r="AA53" s="989" t="n">
        <v>129549.9388779874</v>
      </c>
      <c r="AB53" s="1022" t="n">
        <v>331979.6888726395</v>
      </c>
      <c r="AC53" s="963" t="n">
        <v>100</v>
      </c>
      <c r="AD53" s="963" t="n">
        <v>15.46675618928056</v>
      </c>
      <c r="AE53" s="963" t="n">
        <v>35.57760969718453</v>
      </c>
      <c r="AF53" s="963" t="n">
        <v>6.155843782092461</v>
      </c>
      <c r="AG53" s="963" t="n">
        <v>23.17638000836549</v>
      </c>
      <c r="AH53" s="963" t="n">
        <v>5.508230577357193</v>
      </c>
      <c r="AI53" s="991" t="n">
        <v>14.11517974571976</v>
      </c>
      <c r="AJ53" s="1021" t="n">
        <v>6366742.982133455</v>
      </c>
      <c r="AK53" s="1021" t="n">
        <v>1130453.670515224</v>
      </c>
      <c r="AL53" s="1021" t="n">
        <v>2056736.042859839</v>
      </c>
      <c r="AM53" s="1021" t="n">
        <v>88917.42514799234</v>
      </c>
      <c r="AN53" s="1021" t="n">
        <v>1532168.71154728</v>
      </c>
      <c r="AO53" s="1021" t="n">
        <v>1126701.168902992</v>
      </c>
      <c r="AP53" s="1022" t="n">
        <v>431765.963160128</v>
      </c>
      <c r="AQ53" s="963" t="n">
        <v>100</v>
      </c>
      <c r="AR53" s="963" t="n">
        <v>17.75560398287691</v>
      </c>
      <c r="AS53" s="963" t="n">
        <v>32.30436737640444</v>
      </c>
      <c r="AT53" s="963" t="n">
        <v>1.396592031396824</v>
      </c>
      <c r="AU53" s="963" t="n">
        <v>24.06518868198226</v>
      </c>
      <c r="AV53" s="963" t="n">
        <v>17.69666487346473</v>
      </c>
      <c r="AW53" s="991" t="n">
        <v>6.78158305387484</v>
      </c>
      <c r="AX53" s="18" t="n"/>
    </row>
    <row r="54" ht="16.4" customHeight="1" s="828">
      <c r="A54" s="722" t="inlineStr">
        <is>
          <t>Mar-May 1995</t>
        </is>
      </c>
      <c r="B54" s="1021" t="n">
        <v>8709086.684953719</v>
      </c>
      <c r="C54" s="1021" t="n">
        <v>1473988.394514378</v>
      </c>
      <c r="D54" s="1021" t="n">
        <v>2890870.889429912</v>
      </c>
      <c r="E54" s="1021" t="n">
        <v>224085.2541422034</v>
      </c>
      <c r="F54" s="1021" t="n">
        <v>2109356.060041561</v>
      </c>
      <c r="G54" s="1021" t="n">
        <v>125117.1204140308</v>
      </c>
      <c r="H54" s="1021" t="n">
        <v>1112218.037647908</v>
      </c>
      <c r="I54" s="1021" t="n">
        <v>773450.9287637252</v>
      </c>
      <c r="J54" s="1021" t="n">
        <v>6389154.29183501</v>
      </c>
      <c r="K54" s="1022" t="n">
        <v>2319932.393118709</v>
      </c>
      <c r="L54" s="963" t="n">
        <v>100</v>
      </c>
      <c r="M54" s="963" t="n">
        <v>16.92471837558947</v>
      </c>
      <c r="N54" s="963" t="n">
        <v>33.19373194923337</v>
      </c>
      <c r="O54" s="963" t="n">
        <v>2.573005209941761</v>
      </c>
      <c r="P54" s="963" t="n">
        <v>24.22017527608029</v>
      </c>
      <c r="Q54" s="963" t="n">
        <v>1.436627340386791</v>
      </c>
      <c r="R54" s="963" t="n">
        <v>12.77077698135023</v>
      </c>
      <c r="S54" s="963" t="n">
        <v>8.880964867418074</v>
      </c>
      <c r="T54" s="963" t="n">
        <v>73.3619324615663</v>
      </c>
      <c r="U54" s="991" t="n">
        <v>26.63806753843371</v>
      </c>
      <c r="V54" s="1021" t="n">
        <v>2319932.393118709</v>
      </c>
      <c r="W54" s="1021" t="n">
        <v>353646.1529752723</v>
      </c>
      <c r="X54" s="1021" t="n">
        <v>824541.9678841389</v>
      </c>
      <c r="Y54" s="1021" t="n">
        <v>139016.1983741368</v>
      </c>
      <c r="Z54" s="1021" t="n">
        <v>539529.8409030675</v>
      </c>
      <c r="AA54" s="989" t="n">
        <v>125117.1204140308</v>
      </c>
      <c r="AB54" s="1022" t="n">
        <v>338081.1125680628</v>
      </c>
      <c r="AC54" s="963" t="n">
        <v>100</v>
      </c>
      <c r="AD54" s="963" t="n">
        <v>15.24381288110996</v>
      </c>
      <c r="AE54" s="963" t="n">
        <v>35.54163777918109</v>
      </c>
      <c r="AF54" s="963" t="n">
        <v>5.992252135729519</v>
      </c>
      <c r="AG54" s="963" t="n">
        <v>23.25627429934594</v>
      </c>
      <c r="AH54" s="963" t="n">
        <v>5.393136489026499</v>
      </c>
      <c r="AI54" s="991" t="n">
        <v>14.572886415607</v>
      </c>
      <c r="AJ54" s="1021" t="n">
        <v>6389154.29183501</v>
      </c>
      <c r="AK54" s="1021" t="n">
        <v>1120342.241539106</v>
      </c>
      <c r="AL54" s="1021" t="n">
        <v>2066328.921545773</v>
      </c>
      <c r="AM54" s="1021" t="n">
        <v>85069.05576806667</v>
      </c>
      <c r="AN54" s="1021" t="n">
        <v>1569826.219138494</v>
      </c>
      <c r="AO54" s="1021" t="n">
        <v>1112218.037647908</v>
      </c>
      <c r="AP54" s="1022" t="n">
        <v>435369.8161956624</v>
      </c>
      <c r="AQ54" s="963" t="n">
        <v>100</v>
      </c>
      <c r="AR54" s="963" t="n">
        <v>17.53506317684083</v>
      </c>
      <c r="AS54" s="963" t="n">
        <v>32.3411961452618</v>
      </c>
      <c r="AT54" s="963" t="n">
        <v>1.331460344865678</v>
      </c>
      <c r="AU54" s="963" t="n">
        <v>24.57017231755768</v>
      </c>
      <c r="AV54" s="963" t="n">
        <v>17.40790700686727</v>
      </c>
      <c r="AW54" s="991" t="n">
        <v>6.814201008606744</v>
      </c>
      <c r="AX54" s="18" t="n"/>
    </row>
    <row r="55" ht="16.4" customHeight="1" s="828">
      <c r="A55" s="722" t="inlineStr">
        <is>
          <t>Apr-Jun 1995</t>
        </is>
      </c>
      <c r="B55" s="1021" t="n">
        <v>8716820.528804649</v>
      </c>
      <c r="C55" s="1021" t="n">
        <v>1479435.907942298</v>
      </c>
      <c r="D55" s="1021" t="n">
        <v>2902793.618310261</v>
      </c>
      <c r="E55" s="1021" t="n">
        <v>223251.4959860245</v>
      </c>
      <c r="F55" s="1021" t="n">
        <v>2119885.141011402</v>
      </c>
      <c r="G55" s="1021" t="n">
        <v>127695.753047544</v>
      </c>
      <c r="H55" s="1021" t="n">
        <v>1099596.604563733</v>
      </c>
      <c r="I55" s="1021" t="n">
        <v>764162.0079433861</v>
      </c>
      <c r="J55" s="1021" t="n">
        <v>6381417.517813132</v>
      </c>
      <c r="K55" s="1022" t="n">
        <v>2335403.010991518</v>
      </c>
      <c r="L55" s="963" t="n">
        <v>100</v>
      </c>
      <c r="M55" s="963" t="n">
        <v>16.97219649129539</v>
      </c>
      <c r="N55" s="963" t="n">
        <v>33.30105981553719</v>
      </c>
      <c r="O55" s="963" t="n">
        <v>2.561157422575033</v>
      </c>
      <c r="P55" s="963" t="n">
        <v>24.31947674047277</v>
      </c>
      <c r="Q55" s="963" t="n">
        <v>1.464934979739168</v>
      </c>
      <c r="R55" s="963" t="n">
        <v>12.61465233716958</v>
      </c>
      <c r="S55" s="963" t="n">
        <v>8.766522213210886</v>
      </c>
      <c r="T55" s="963" t="n">
        <v>73.20808655777414</v>
      </c>
      <c r="U55" s="991" t="n">
        <v>26.79191344222589</v>
      </c>
      <c r="V55" s="1021" t="n">
        <v>2335403.010991518</v>
      </c>
      <c r="W55" s="1021" t="n">
        <v>360744.4927986539</v>
      </c>
      <c r="X55" s="1021" t="n">
        <v>843747.1661287234</v>
      </c>
      <c r="Y55" s="1021" t="n">
        <v>141744.4882582858</v>
      </c>
      <c r="Z55" s="1021" t="n">
        <v>531641.4330742491</v>
      </c>
      <c r="AA55" s="989" t="n">
        <v>127695.753047544</v>
      </c>
      <c r="AB55" s="1022" t="n">
        <v>329829.6776840622</v>
      </c>
      <c r="AC55" s="963" t="n">
        <v>100</v>
      </c>
      <c r="AD55" s="963" t="n">
        <v>15.44677689892574</v>
      </c>
      <c r="AE55" s="963" t="n">
        <v>36.12854664302682</v>
      </c>
      <c r="AF55" s="963" t="n">
        <v>6.069380213657718</v>
      </c>
      <c r="AG55" s="963" t="n">
        <v>22.76444067992083</v>
      </c>
      <c r="AH55" s="963" t="n">
        <v>5.467825143949331</v>
      </c>
      <c r="AI55" s="991" t="n">
        <v>14.12303042051957</v>
      </c>
      <c r="AJ55" s="1021" t="n">
        <v>6381417.517813132</v>
      </c>
      <c r="AK55" s="1021" t="n">
        <v>1118691.415143645</v>
      </c>
      <c r="AL55" s="1021" t="n">
        <v>2059046.452181538</v>
      </c>
      <c r="AM55" s="1021" t="n">
        <v>81507.00772773876</v>
      </c>
      <c r="AN55" s="1021" t="n">
        <v>1588243.707937153</v>
      </c>
      <c r="AO55" s="1021" t="n">
        <v>1099596.604563733</v>
      </c>
      <c r="AP55" s="1022" t="n">
        <v>434332.330259324</v>
      </c>
      <c r="AQ55" s="963" t="n">
        <v>100</v>
      </c>
      <c r="AR55" s="963" t="n">
        <v>17.53045325777418</v>
      </c>
      <c r="AS55" s="963" t="n">
        <v>32.26628639223028</v>
      </c>
      <c r="AT55" s="963" t="n">
        <v>1.277255523560706</v>
      </c>
      <c r="AU55" s="963" t="n">
        <v>24.88857222558654</v>
      </c>
      <c r="AV55" s="963" t="n">
        <v>17.23122803819546</v>
      </c>
      <c r="AW55" s="991" t="n">
        <v>6.806204562652825</v>
      </c>
      <c r="AX55" s="18" t="n"/>
    </row>
    <row r="56" ht="16.4" customHeight="1" s="828">
      <c r="A56" s="722" t="inlineStr">
        <is>
          <t>May-Jul 1995</t>
        </is>
      </c>
      <c r="B56" s="1021" t="n">
        <v>8690961.469753506</v>
      </c>
      <c r="C56" s="1021" t="n">
        <v>1461095.080865867</v>
      </c>
      <c r="D56" s="1021" t="n">
        <v>2891945.399675695</v>
      </c>
      <c r="E56" s="1021" t="n">
        <v>228119.2800278415</v>
      </c>
      <c r="F56" s="1021" t="n">
        <v>2116721.631142945</v>
      </c>
      <c r="G56" s="1021" t="n">
        <v>128960.5121141865</v>
      </c>
      <c r="H56" s="1021" t="n">
        <v>1111972.619007101</v>
      </c>
      <c r="I56" s="1021" t="n">
        <v>752146.9469198697</v>
      </c>
      <c r="J56" s="1021" t="n">
        <v>6374437.717422951</v>
      </c>
      <c r="K56" s="1022" t="n">
        <v>2316523.752330556</v>
      </c>
      <c r="L56" s="963" t="n">
        <v>100</v>
      </c>
      <c r="M56" s="963" t="n">
        <v>16.81166216132479</v>
      </c>
      <c r="N56" s="963" t="n">
        <v>33.27532183568312</v>
      </c>
      <c r="O56" s="963" t="n">
        <v>2.624787612069708</v>
      </c>
      <c r="P56" s="963" t="n">
        <v>24.35543683526398</v>
      </c>
      <c r="Q56" s="963" t="n">
        <v>1.483846321986331</v>
      </c>
      <c r="R56" s="963" t="n">
        <v>12.79458691511882</v>
      </c>
      <c r="S56" s="963" t="n">
        <v>8.654358318553243</v>
      </c>
      <c r="T56" s="963" t="n">
        <v>73.34559863839488</v>
      </c>
      <c r="U56" s="991" t="n">
        <v>26.65440136160513</v>
      </c>
      <c r="V56" s="1021" t="n">
        <v>2316523.752330556</v>
      </c>
      <c r="W56" s="1021" t="n">
        <v>358799.8034854875</v>
      </c>
      <c r="X56" s="1021" t="n">
        <v>833578.8620825111</v>
      </c>
      <c r="Y56" s="1021" t="n">
        <v>141356.451606011</v>
      </c>
      <c r="Z56" s="1021" t="n">
        <v>529408.4565669871</v>
      </c>
      <c r="AA56" s="989" t="n">
        <v>128960.5121141865</v>
      </c>
      <c r="AB56" s="1022" t="n">
        <v>324419.6664753724</v>
      </c>
      <c r="AC56" s="963" t="n">
        <v>100</v>
      </c>
      <c r="AD56" s="963" t="n">
        <v>15.488716794918</v>
      </c>
      <c r="AE56" s="963" t="n">
        <v>35.98404122745917</v>
      </c>
      <c r="AF56" s="963" t="n">
        <v>6.102093771488346</v>
      </c>
      <c r="AG56" s="963" t="n">
        <v>22.85357342157065</v>
      </c>
      <c r="AH56" s="963" t="n">
        <v>5.566984235945989</v>
      </c>
      <c r="AI56" s="991" t="n">
        <v>14.00459054861784</v>
      </c>
      <c r="AJ56" s="1021" t="n">
        <v>6374437.717422951</v>
      </c>
      <c r="AK56" s="1021" t="n">
        <v>1102295.27738038</v>
      </c>
      <c r="AL56" s="1021" t="n">
        <v>2058366.537593184</v>
      </c>
      <c r="AM56" s="1021" t="n">
        <v>86762.82842183052</v>
      </c>
      <c r="AN56" s="1021" t="n">
        <v>1587313.174575958</v>
      </c>
      <c r="AO56" s="1021" t="n">
        <v>1111972.619007101</v>
      </c>
      <c r="AP56" s="1022" t="n">
        <v>427727.2804444974</v>
      </c>
      <c r="AQ56" s="963" t="n">
        <v>100</v>
      </c>
      <c r="AR56" s="963" t="n">
        <v>17.29243152486262</v>
      </c>
      <c r="AS56" s="963" t="n">
        <v>32.29095065070833</v>
      </c>
      <c r="AT56" s="963" t="n">
        <v>1.361105595003082</v>
      </c>
      <c r="AU56" s="963" t="n">
        <v>24.90122650720125</v>
      </c>
      <c r="AV56" s="963" t="n">
        <v>17.44424635239275</v>
      </c>
      <c r="AW56" s="991" t="n">
        <v>6.710039369831955</v>
      </c>
      <c r="AX56" s="18" t="n"/>
    </row>
    <row r="57" ht="16.4" customHeight="1" s="828">
      <c r="A57" s="722" t="inlineStr">
        <is>
          <t>Jun-Aug 1995</t>
        </is>
      </c>
      <c r="B57" s="1021" t="n">
        <v>8657348.997860515</v>
      </c>
      <c r="C57" s="1021" t="n">
        <v>1449102.690571261</v>
      </c>
      <c r="D57" s="1021" t="n">
        <v>2878971.94043735</v>
      </c>
      <c r="E57" s="1021" t="n">
        <v>233959.2294915892</v>
      </c>
      <c r="F57" s="1021" t="n">
        <v>2120695.372974209</v>
      </c>
      <c r="G57" s="1021" t="n">
        <v>133194.593893856</v>
      </c>
      <c r="H57" s="1021" t="n">
        <v>1107323.020262823</v>
      </c>
      <c r="I57" s="1021" t="n">
        <v>734102.1502294258</v>
      </c>
      <c r="J57" s="1021" t="n">
        <v>6362873.673288794</v>
      </c>
      <c r="K57" s="1022" t="n">
        <v>2294475.324571722</v>
      </c>
      <c r="L57" s="963" t="n">
        <v>100</v>
      </c>
      <c r="M57" s="963" t="n">
        <v>16.73841138816718</v>
      </c>
      <c r="N57" s="963" t="n">
        <v>33.25465960941194</v>
      </c>
      <c r="O57" s="963" t="n">
        <v>2.702435001169612</v>
      </c>
      <c r="P57" s="963" t="n">
        <v>24.49589791861568</v>
      </c>
      <c r="Q57" s="963" t="n">
        <v>1.53851478006457</v>
      </c>
      <c r="R57" s="963" t="n">
        <v>12.79055540600795</v>
      </c>
      <c r="S57" s="963" t="n">
        <v>8.479525896563068</v>
      </c>
      <c r="T57" s="963" t="n">
        <v>73.49679070187936</v>
      </c>
      <c r="U57" s="991" t="n">
        <v>26.50320929812064</v>
      </c>
      <c r="V57" s="1021" t="n">
        <v>2294475.324571722</v>
      </c>
      <c r="W57" s="1021" t="n">
        <v>355484.5118429294</v>
      </c>
      <c r="X57" s="1021" t="n">
        <v>812963.2123908452</v>
      </c>
      <c r="Y57" s="1021" t="n">
        <v>145509.4434238941</v>
      </c>
      <c r="Z57" s="1021" t="n">
        <v>535293.7125495403</v>
      </c>
      <c r="AA57" s="989" t="n">
        <v>133194.593893856</v>
      </c>
      <c r="AB57" s="1022" t="n">
        <v>312029.8504706571</v>
      </c>
      <c r="AC57" s="963" t="n">
        <v>100</v>
      </c>
      <c r="AD57" s="963" t="n">
        <v>15.49306318686529</v>
      </c>
      <c r="AE57" s="963" t="n">
        <v>35.43133385156756</v>
      </c>
      <c r="AF57" s="963" t="n">
        <v>6.341730585010947</v>
      </c>
      <c r="AG57" s="963" t="n">
        <v>23.32967832850659</v>
      </c>
      <c r="AH57" s="963" t="n">
        <v>5.805013131649937</v>
      </c>
      <c r="AI57" s="991" t="n">
        <v>13.59918091639967</v>
      </c>
      <c r="AJ57" s="1021" t="n">
        <v>6362873.673288794</v>
      </c>
      <c r="AK57" s="1021" t="n">
        <v>1093618.178728332</v>
      </c>
      <c r="AL57" s="1021" t="n">
        <v>2066008.728046506</v>
      </c>
      <c r="AM57" s="1021" t="n">
        <v>88449.78606769512</v>
      </c>
      <c r="AN57" s="1021" t="n">
        <v>1585401.660424669</v>
      </c>
      <c r="AO57" s="1021" t="n">
        <v>1107323.020262823</v>
      </c>
      <c r="AP57" s="1022" t="n">
        <v>422072.2997587688</v>
      </c>
      <c r="AQ57" s="963" t="n">
        <v>100</v>
      </c>
      <c r="AR57" s="963" t="n">
        <v>17.18748846640344</v>
      </c>
      <c r="AS57" s="963" t="n">
        <v>32.46974298294756</v>
      </c>
      <c r="AT57" s="963" t="n">
        <v>1.390091814002302</v>
      </c>
      <c r="AU57" s="963" t="n">
        <v>24.91644093265831</v>
      </c>
      <c r="AV57" s="963" t="n">
        <v>17.40287607643919</v>
      </c>
      <c r="AW57" s="991" t="n">
        <v>6.633359727549191</v>
      </c>
      <c r="AX57" s="18" t="n"/>
    </row>
    <row r="58" ht="16.4" customHeight="1" s="828">
      <c r="A58" s="722" t="inlineStr">
        <is>
          <t>Jul-Sep 1995</t>
        </is>
      </c>
      <c r="B58" s="1021" t="n">
        <v>8646553.562002089</v>
      </c>
      <c r="C58" s="1021" t="n">
        <v>1422901.531431496</v>
      </c>
      <c r="D58" s="1021" t="n">
        <v>2877660.336843716</v>
      </c>
      <c r="E58" s="1021" t="n">
        <v>230738.775282977</v>
      </c>
      <c r="F58" s="1021" t="n">
        <v>2133428.804364195</v>
      </c>
      <c r="G58" s="1021" t="n">
        <v>128113.9969140867</v>
      </c>
      <c r="H58" s="1021" t="n">
        <v>1102887.871033748</v>
      </c>
      <c r="I58" s="1021" t="n">
        <v>750822.2461318704</v>
      </c>
      <c r="J58" s="1021" t="n">
        <v>6369682.974259509</v>
      </c>
      <c r="K58" s="1022" t="n">
        <v>2276870.587742579</v>
      </c>
      <c r="L58" s="963" t="n">
        <v>100</v>
      </c>
      <c r="M58" s="963" t="n">
        <v>16.45628540005281</v>
      </c>
      <c r="N58" s="963" t="n">
        <v>33.28100978278565</v>
      </c>
      <c r="O58" s="963" t="n">
        <v>2.668563533764197</v>
      </c>
      <c r="P58" s="963" t="n">
        <v>24.6737476274906</v>
      </c>
      <c r="Q58" s="963" t="n">
        <v>1.481677017269552</v>
      </c>
      <c r="R58" s="963" t="n">
        <v>12.7552308919992</v>
      </c>
      <c r="S58" s="963" t="n">
        <v>8.683485746637984</v>
      </c>
      <c r="T58" s="963" t="n">
        <v>73.66730488146798</v>
      </c>
      <c r="U58" s="991" t="n">
        <v>26.332695118532</v>
      </c>
      <c r="V58" s="1021" t="n">
        <v>2276870.587742579</v>
      </c>
      <c r="W58" s="1021" t="n">
        <v>340942.1718490763</v>
      </c>
      <c r="X58" s="1021" t="n">
        <v>785351.5805128936</v>
      </c>
      <c r="Y58" s="1021" t="n">
        <v>142940.2459006635</v>
      </c>
      <c r="Z58" s="1021" t="n">
        <v>553274.4214500604</v>
      </c>
      <c r="AA58" s="989" t="n">
        <v>128113.9969140867</v>
      </c>
      <c r="AB58" s="1022" t="n">
        <v>326248.171115799</v>
      </c>
      <c r="AC58" s="963" t="n">
        <v>100</v>
      </c>
      <c r="AD58" s="963" t="n">
        <v>14.97415679593393</v>
      </c>
      <c r="AE58" s="963" t="n">
        <v>34.49258753399491</v>
      </c>
      <c r="AF58" s="963" t="n">
        <v>6.277925792979858</v>
      </c>
      <c r="AG58" s="963" t="n">
        <v>24.29977463052077</v>
      </c>
      <c r="AH58" s="963" t="n">
        <v>5.626757954702483</v>
      </c>
      <c r="AI58" s="991" t="n">
        <v>14.32879729186806</v>
      </c>
      <c r="AJ58" s="1021" t="n">
        <v>6369682.974259509</v>
      </c>
      <c r="AK58" s="1021" t="n">
        <v>1081959.35958242</v>
      </c>
      <c r="AL58" s="1021" t="n">
        <v>2092308.756330822</v>
      </c>
      <c r="AM58" s="1021" t="n">
        <v>87798.52938231351</v>
      </c>
      <c r="AN58" s="1021" t="n">
        <v>1580154.382914134</v>
      </c>
      <c r="AO58" s="1021" t="n">
        <v>1102887.871033748</v>
      </c>
      <c r="AP58" s="1022" t="n">
        <v>424574.0750160714</v>
      </c>
      <c r="AQ58" s="963" t="n">
        <v>100</v>
      </c>
      <c r="AR58" s="963" t="n">
        <v>16.98607864715905</v>
      </c>
      <c r="AS58" s="963" t="n">
        <v>32.8479261022258</v>
      </c>
      <c r="AT58" s="963" t="n">
        <v>1.37838146320807</v>
      </c>
      <c r="AU58" s="963" t="n">
        <v>24.80742588445433</v>
      </c>
      <c r="AV58" s="963" t="n">
        <v>17.31464305979782</v>
      </c>
      <c r="AW58" s="991" t="n">
        <v>6.665544843154916</v>
      </c>
      <c r="AX58" s="18" t="n"/>
    </row>
    <row r="59" ht="16.4" customHeight="1" s="828">
      <c r="A59" s="722" t="inlineStr">
        <is>
          <t>Aug-Oct 1995</t>
        </is>
      </c>
      <c r="B59" s="1021" t="n">
        <v>8647238.559682431</v>
      </c>
      <c r="C59" s="1021" t="n">
        <v>1417750.445324529</v>
      </c>
      <c r="D59" s="1021" t="n">
        <v>2874150.302433806</v>
      </c>
      <c r="E59" s="1021" t="n">
        <v>230758.6376996632</v>
      </c>
      <c r="F59" s="1021" t="n">
        <v>2135613.539315465</v>
      </c>
      <c r="G59" s="1021" t="n">
        <v>130050.7022411453</v>
      </c>
      <c r="H59" s="1021" t="n">
        <v>1106698.958318697</v>
      </c>
      <c r="I59" s="1021" t="n">
        <v>752215.9743491256</v>
      </c>
      <c r="J59" s="1021" t="n">
        <v>6374030.68002744</v>
      </c>
      <c r="K59" s="1022" t="n">
        <v>2273207.87965499</v>
      </c>
      <c r="L59" s="963" t="n">
        <v>100</v>
      </c>
      <c r="M59" s="963" t="n">
        <v>16.39541265733967</v>
      </c>
      <c r="N59" s="963" t="n">
        <v>33.23778201094708</v>
      </c>
      <c r="O59" s="963" t="n">
        <v>2.668581838086098</v>
      </c>
      <c r="P59" s="963" t="n">
        <v>24.69705819465556</v>
      </c>
      <c r="Q59" s="963" t="n">
        <v>1.50395645203434</v>
      </c>
      <c r="R59" s="963" t="n">
        <v>12.79829335897656</v>
      </c>
      <c r="S59" s="963" t="n">
        <v>8.698915487960711</v>
      </c>
      <c r="T59" s="963" t="n">
        <v>73.71174781445518</v>
      </c>
      <c r="U59" s="991" t="n">
        <v>26.2882521855448</v>
      </c>
      <c r="V59" s="1021" t="n">
        <v>2273207.87965499</v>
      </c>
      <c r="W59" s="1021" t="n">
        <v>342169.089437111</v>
      </c>
      <c r="X59" s="1021" t="n">
        <v>791053.6868784922</v>
      </c>
      <c r="Y59" s="1021" t="n">
        <v>146843.865323636</v>
      </c>
      <c r="Z59" s="1021" t="n">
        <v>539942.2805736746</v>
      </c>
      <c r="AA59" s="989" t="n">
        <v>130050.7022411453</v>
      </c>
      <c r="AB59" s="1022" t="n">
        <v>323148.2552009306</v>
      </c>
      <c r="AC59" s="963" t="n">
        <v>100</v>
      </c>
      <c r="AD59" s="963" t="n">
        <v>15.05225687890202</v>
      </c>
      <c r="AE59" s="963" t="n">
        <v>34.79900338012872</v>
      </c>
      <c r="AF59" s="963" t="n">
        <v>6.459764047004926</v>
      </c>
      <c r="AG59" s="963" t="n">
        <v>23.75243748739878</v>
      </c>
      <c r="AH59" s="963" t="n">
        <v>5.721021091167581</v>
      </c>
      <c r="AI59" s="991" t="n">
        <v>14.21551711539798</v>
      </c>
      <c r="AJ59" s="1021" t="n">
        <v>6374030.68002744</v>
      </c>
      <c r="AK59" s="1021" t="n">
        <v>1075581.355887418</v>
      </c>
      <c r="AL59" s="1021" t="n">
        <v>2083096.615555314</v>
      </c>
      <c r="AM59" s="1021" t="n">
        <v>83914.77237602713</v>
      </c>
      <c r="AN59" s="1021" t="n">
        <v>1595671.25874179</v>
      </c>
      <c r="AO59" s="1021" t="n">
        <v>1106698.958318697</v>
      </c>
      <c r="AP59" s="1022" t="n">
        <v>429067.7191481949</v>
      </c>
      <c r="AQ59" s="963" t="n">
        <v>100</v>
      </c>
      <c r="AR59" s="963" t="n">
        <v>16.87443016642003</v>
      </c>
      <c r="AS59" s="963" t="n">
        <v>32.68099449352425</v>
      </c>
      <c r="AT59" s="963" t="n">
        <v>1.316510330566308</v>
      </c>
      <c r="AU59" s="963" t="n">
        <v>25.03394380798494</v>
      </c>
      <c r="AV59" s="963" t="n">
        <v>17.36262365015683</v>
      </c>
      <c r="AW59" s="991" t="n">
        <v>6.731497551347647</v>
      </c>
      <c r="AX59" s="18" t="n"/>
    </row>
    <row r="60" ht="16.4" customHeight="1" s="828">
      <c r="A60" s="722" t="inlineStr">
        <is>
          <t>Sep-Nov 1995</t>
        </is>
      </c>
      <c r="B60" s="1021" t="n">
        <v>8656762.298806947</v>
      </c>
      <c r="C60" s="1021" t="n">
        <v>1421816.933686848</v>
      </c>
      <c r="D60" s="1021" t="n">
        <v>2869028.998616244</v>
      </c>
      <c r="E60" s="1021" t="n">
        <v>231060.4960986082</v>
      </c>
      <c r="F60" s="1021" t="n">
        <v>2139178.397218232</v>
      </c>
      <c r="G60" s="1021" t="n">
        <v>120787.335127832</v>
      </c>
      <c r="H60" s="1021" t="n">
        <v>1104098.500522551</v>
      </c>
      <c r="I60" s="1021" t="n">
        <v>770791.6375366324</v>
      </c>
      <c r="J60" s="1021" t="n">
        <v>6381806.279154161</v>
      </c>
      <c r="K60" s="1022" t="n">
        <v>2274956.019652785</v>
      </c>
      <c r="L60" s="963" t="n">
        <v>100</v>
      </c>
      <c r="M60" s="963" t="n">
        <v>16.42434994296655</v>
      </c>
      <c r="N60" s="963" t="n">
        <v>33.14205588169663</v>
      </c>
      <c r="O60" s="963" t="n">
        <v>2.669132963607565</v>
      </c>
      <c r="P60" s="963" t="n">
        <v>24.71106775697246</v>
      </c>
      <c r="Q60" s="963" t="n">
        <v>1.395294579642999</v>
      </c>
      <c r="R60" s="963" t="n">
        <v>12.75417370157795</v>
      </c>
      <c r="S60" s="963" t="n">
        <v>8.903925173535848</v>
      </c>
      <c r="T60" s="963" t="n">
        <v>73.7204749174375</v>
      </c>
      <c r="U60" s="991" t="n">
        <v>26.27952508256249</v>
      </c>
      <c r="V60" s="1021" t="n">
        <v>2274956.019652785</v>
      </c>
      <c r="W60" s="1021" t="n">
        <v>338258.5936853043</v>
      </c>
      <c r="X60" s="1021" t="n">
        <v>788263.9162535276</v>
      </c>
      <c r="Y60" s="1021" t="n">
        <v>146995.9449973999</v>
      </c>
      <c r="Z60" s="1021" t="n">
        <v>542514.2745545916</v>
      </c>
      <c r="AA60" s="989" t="n">
        <v>120787.335127832</v>
      </c>
      <c r="AB60" s="1022" t="n">
        <v>338135.9550341299</v>
      </c>
      <c r="AC60" s="963" t="n">
        <v>100</v>
      </c>
      <c r="AD60" s="963" t="n">
        <v>14.86879705643412</v>
      </c>
      <c r="AE60" s="963" t="n">
        <v>34.64963319923153</v>
      </c>
      <c r="AF60" s="963" t="n">
        <v>6.461485133230626</v>
      </c>
      <c r="AG60" s="963" t="n">
        <v>23.84724231448627</v>
      </c>
      <c r="AH60" s="963" t="n">
        <v>5.309436054340387</v>
      </c>
      <c r="AI60" s="991" t="n">
        <v>14.86340624227706</v>
      </c>
      <c r="AJ60" s="1021" t="n">
        <v>6381806.279154161</v>
      </c>
      <c r="AK60" s="1021" t="n">
        <v>1083558.340001544</v>
      </c>
      <c r="AL60" s="1021" t="n">
        <v>2080765.082362716</v>
      </c>
      <c r="AM60" s="1021" t="n">
        <v>84064.55110120827</v>
      </c>
      <c r="AN60" s="1021" t="n">
        <v>1596664.12266364</v>
      </c>
      <c r="AO60" s="1021" t="n">
        <v>1104098.500522551</v>
      </c>
      <c r="AP60" s="1022" t="n">
        <v>432655.6825025024</v>
      </c>
      <c r="AQ60" s="963" t="n">
        <v>100</v>
      </c>
      <c r="AR60" s="963" t="n">
        <v>16.97886605459854</v>
      </c>
      <c r="AS60" s="963" t="n">
        <v>32.60464187324877</v>
      </c>
      <c r="AT60" s="963" t="n">
        <v>1.317253257526803</v>
      </c>
      <c r="AU60" s="963" t="n">
        <v>25.01900015171348</v>
      </c>
      <c r="AV60" s="963" t="n">
        <v>17.30072102202524</v>
      </c>
      <c r="AW60" s="991" t="n">
        <v>6.779517640887185</v>
      </c>
      <c r="AX60" s="18" t="n"/>
    </row>
    <row r="61" ht="16.4" customHeight="1" s="828">
      <c r="A61" s="722" t="inlineStr">
        <is>
          <t>Oct-Dec 1995</t>
        </is>
      </c>
      <c r="B61" s="1021" t="n">
        <v>8642826.892318524</v>
      </c>
      <c r="C61" s="1021" t="n">
        <v>1433260.278579077</v>
      </c>
      <c r="D61" s="1021" t="n">
        <v>2865084.474494328</v>
      </c>
      <c r="E61" s="1021" t="n">
        <v>225187.1969476271</v>
      </c>
      <c r="F61" s="1021" t="n">
        <v>2152344.586278737</v>
      </c>
      <c r="G61" s="1021" t="n">
        <v>115208.7454441788</v>
      </c>
      <c r="H61" s="1021" t="n">
        <v>1107288.56058042</v>
      </c>
      <c r="I61" s="1021" t="n">
        <v>744453.049994156</v>
      </c>
      <c r="J61" s="1021" t="n">
        <v>6384307.146376944</v>
      </c>
      <c r="K61" s="1022" t="n">
        <v>2258519.74594158</v>
      </c>
      <c r="L61" s="963" t="n">
        <v>100</v>
      </c>
      <c r="M61" s="963" t="n">
        <v>16.58323481930332</v>
      </c>
      <c r="N61" s="963" t="n">
        <v>33.14985374797597</v>
      </c>
      <c r="O61" s="963" t="n">
        <v>2.605480819565719</v>
      </c>
      <c r="P61" s="963" t="n">
        <v>24.90324766531739</v>
      </c>
      <c r="Q61" s="963" t="n">
        <v>1.332998414518434</v>
      </c>
      <c r="R61" s="963" t="n">
        <v>12.81164802183581</v>
      </c>
      <c r="S61" s="963" t="n">
        <v>8.613536511483328</v>
      </c>
      <c r="T61" s="963" t="n">
        <v>73.86827511321692</v>
      </c>
      <c r="U61" s="991" t="n">
        <v>26.13172488678308</v>
      </c>
      <c r="V61" s="1021" t="n">
        <v>2258519.74594158</v>
      </c>
      <c r="W61" s="1021" t="n">
        <v>341108.9514577119</v>
      </c>
      <c r="X61" s="1021" t="n">
        <v>799446.1831747432</v>
      </c>
      <c r="Y61" s="1021" t="n">
        <v>139975.9788014743</v>
      </c>
      <c r="Z61" s="1021" t="n">
        <v>543795.3796491479</v>
      </c>
      <c r="AA61" s="989" t="n">
        <v>115208.7454441788</v>
      </c>
      <c r="AB61" s="1022" t="n">
        <v>318984.5074143243</v>
      </c>
      <c r="AC61" s="963" t="n">
        <v>100</v>
      </c>
      <c r="AD61" s="963" t="n">
        <v>15.10320873088064</v>
      </c>
      <c r="AE61" s="963" t="n">
        <v>35.3969091751931</v>
      </c>
      <c r="AF61" s="963" t="n">
        <v>6.197686739423129</v>
      </c>
      <c r="AG61" s="963" t="n">
        <v>24.07751274374795</v>
      </c>
      <c r="AH61" s="963" t="n">
        <v>5.101073198549702</v>
      </c>
      <c r="AI61" s="991" t="n">
        <v>14.12360941220548</v>
      </c>
      <c r="AJ61" s="1021" t="n">
        <v>6384307.146376944</v>
      </c>
      <c r="AK61" s="1021" t="n">
        <v>1092151.327121365</v>
      </c>
      <c r="AL61" s="1021" t="n">
        <v>2065638.291319585</v>
      </c>
      <c r="AM61" s="1021" t="n">
        <v>85211.21814615282</v>
      </c>
      <c r="AN61" s="1021" t="n">
        <v>1608549.206629589</v>
      </c>
      <c r="AO61" s="1021" t="n">
        <v>1107288.56058042</v>
      </c>
      <c r="AP61" s="1022" t="n">
        <v>425468.5425798318</v>
      </c>
      <c r="AQ61" s="963" t="n">
        <v>100</v>
      </c>
      <c r="AR61" s="963" t="n">
        <v>17.10681052901964</v>
      </c>
      <c r="AS61" s="963" t="n">
        <v>32.35493286835084</v>
      </c>
      <c r="AT61" s="963" t="n">
        <v>1.334697974149155</v>
      </c>
      <c r="AU61" s="963" t="n">
        <v>25.19536058885311</v>
      </c>
      <c r="AV61" s="963" t="n">
        <v>17.34391117458688</v>
      </c>
      <c r="AW61" s="991" t="n">
        <v>6.664286865040362</v>
      </c>
      <c r="AX61" s="18" t="n"/>
    </row>
    <row r="62" ht="16.4" customHeight="1" s="828">
      <c r="A62" s="722" t="inlineStr">
        <is>
          <t>Nov-Jan 1996</t>
        </is>
      </c>
      <c r="B62" s="1021" t="n">
        <v>8619395.316083927</v>
      </c>
      <c r="C62" s="1021" t="n">
        <v>1423063.820856345</v>
      </c>
      <c r="D62" s="1021" t="n">
        <v>2842010.782113648</v>
      </c>
      <c r="E62" s="1021" t="n">
        <v>226097.9775514097</v>
      </c>
      <c r="F62" s="1021" t="n">
        <v>2144522.269962178</v>
      </c>
      <c r="G62" s="1021" t="n">
        <v>113167.1849882682</v>
      </c>
      <c r="H62" s="1021" t="n">
        <v>1120519.546685857</v>
      </c>
      <c r="I62" s="1021" t="n">
        <v>750013.7339262228</v>
      </c>
      <c r="J62" s="1021" t="n">
        <v>6350644.270788092</v>
      </c>
      <c r="K62" s="1022" t="n">
        <v>2268751.045295835</v>
      </c>
      <c r="L62" s="963" t="n">
        <v>100</v>
      </c>
      <c r="M62" s="963" t="n">
        <v>16.51001919126375</v>
      </c>
      <c r="N62" s="963" t="n">
        <v>32.97227563992118</v>
      </c>
      <c r="O62" s="963" t="n">
        <v>2.623130385138587</v>
      </c>
      <c r="P62" s="963" t="n">
        <v>24.88019392683458</v>
      </c>
      <c r="Q62" s="963" t="n">
        <v>1.312936474523873</v>
      </c>
      <c r="R62" s="963" t="n">
        <v>12.99997860168857</v>
      </c>
      <c r="S62" s="963" t="n">
        <v>8.701465780629476</v>
      </c>
      <c r="T62" s="963" t="n">
        <v>73.67853588218296</v>
      </c>
      <c r="U62" s="991" t="n">
        <v>26.32146411781706</v>
      </c>
      <c r="V62" s="1021" t="n">
        <v>2268751.045295835</v>
      </c>
      <c r="W62" s="1021" t="n">
        <v>342978.2827763979</v>
      </c>
      <c r="X62" s="1021" t="n">
        <v>792906.9878255446</v>
      </c>
      <c r="Y62" s="1021" t="n">
        <v>137167.0099506899</v>
      </c>
      <c r="Z62" s="1021" t="n">
        <v>556972.6767240085</v>
      </c>
      <c r="AA62" s="989" t="n">
        <v>113167.1849882682</v>
      </c>
      <c r="AB62" s="1022" t="n">
        <v>325558.9030309262</v>
      </c>
      <c r="AC62" s="963" t="n">
        <v>100</v>
      </c>
      <c r="AD62" s="963" t="n">
        <v>15.11749310209904</v>
      </c>
      <c r="AE62" s="963" t="n">
        <v>34.94905223160582</v>
      </c>
      <c r="AF62" s="963" t="n">
        <v>6.045926027675014</v>
      </c>
      <c r="AG62" s="963" t="n">
        <v>24.54974854463953</v>
      </c>
      <c r="AH62" s="963" t="n">
        <v>4.988082990547412</v>
      </c>
      <c r="AI62" s="991" t="n">
        <v>14.34969710343317</v>
      </c>
      <c r="AJ62" s="1021" t="n">
        <v>6350644.270788092</v>
      </c>
      <c r="AK62" s="1021" t="n">
        <v>1080085.538079947</v>
      </c>
      <c r="AL62" s="1021" t="n">
        <v>2049103.794288103</v>
      </c>
      <c r="AM62" s="1021" t="n">
        <v>88930.96760071984</v>
      </c>
      <c r="AN62" s="1021" t="n">
        <v>1587549.593238169</v>
      </c>
      <c r="AO62" s="1021" t="n">
        <v>1120519.546685857</v>
      </c>
      <c r="AP62" s="1022" t="n">
        <v>424454.8308952966</v>
      </c>
      <c r="AQ62" s="963" t="n">
        <v>100</v>
      </c>
      <c r="AR62" s="963" t="n">
        <v>17.00749549220008</v>
      </c>
      <c r="AS62" s="963" t="n">
        <v>32.26607737601741</v>
      </c>
      <c r="AT62" s="963" t="n">
        <v>1.400345599733676</v>
      </c>
      <c r="AU62" s="963" t="n">
        <v>24.9982446748062</v>
      </c>
      <c r="AV62" s="963" t="n">
        <v>17.64418693454553</v>
      </c>
      <c r="AW62" s="991" t="n">
        <v>6.683649922697107</v>
      </c>
      <c r="AX62" s="18" t="n"/>
    </row>
    <row r="63" ht="16.4" customHeight="1" s="828">
      <c r="A63" s="722" t="inlineStr">
        <is>
          <t>Dec-Feb 1996</t>
        </is>
      </c>
      <c r="B63" s="1021" t="n">
        <v>8646944.554855131</v>
      </c>
      <c r="C63" s="1021" t="n">
        <v>1430004.675682816</v>
      </c>
      <c r="D63" s="1021" t="n">
        <v>2856950.362499062</v>
      </c>
      <c r="E63" s="1021" t="n">
        <v>225558.4193776854</v>
      </c>
      <c r="F63" s="1021" t="n">
        <v>2160256.651093617</v>
      </c>
      <c r="G63" s="1021" t="n">
        <v>116722.339995791</v>
      </c>
      <c r="H63" s="1021" t="n">
        <v>1123585.073479748</v>
      </c>
      <c r="I63" s="1021" t="n">
        <v>733867.0327264094</v>
      </c>
      <c r="J63" s="1021" t="n">
        <v>6374093.364144428</v>
      </c>
      <c r="K63" s="1022" t="n">
        <v>2272851.190710702</v>
      </c>
      <c r="L63" s="963" t="n">
        <v>100</v>
      </c>
      <c r="M63" s="963" t="n">
        <v>16.53768757982714</v>
      </c>
      <c r="N63" s="963" t="n">
        <v>33.03999863044024</v>
      </c>
      <c r="O63" s="963" t="n">
        <v>2.608533198597159</v>
      </c>
      <c r="P63" s="963" t="n">
        <v>24.982890053119</v>
      </c>
      <c r="Q63" s="963" t="n">
        <v>1.349868028588817</v>
      </c>
      <c r="R63" s="963" t="n">
        <v>12.99401269837993</v>
      </c>
      <c r="S63" s="963" t="n">
        <v>8.487009811047695</v>
      </c>
      <c r="T63" s="963" t="n">
        <v>73.71497901609037</v>
      </c>
      <c r="U63" s="991" t="n">
        <v>26.28502098390963</v>
      </c>
      <c r="V63" s="1021" t="n">
        <v>2272851.190710702</v>
      </c>
      <c r="W63" s="1021" t="n">
        <v>342235.6095449107</v>
      </c>
      <c r="X63" s="1021" t="n">
        <v>797892.0524705694</v>
      </c>
      <c r="Y63" s="1021" t="n">
        <v>134280.688852572</v>
      </c>
      <c r="Z63" s="1021" t="n">
        <v>562784.4613872061</v>
      </c>
      <c r="AA63" s="989" t="n">
        <v>116722.339995791</v>
      </c>
      <c r="AB63" s="1022" t="n">
        <v>318936.0384596529</v>
      </c>
      <c r="AC63" s="963" t="n">
        <v>100</v>
      </c>
      <c r="AD63" s="963" t="n">
        <v>15.05754582366197</v>
      </c>
      <c r="AE63" s="963" t="n">
        <v>35.10533622841692</v>
      </c>
      <c r="AF63" s="963" t="n">
        <v>5.908028180700362</v>
      </c>
      <c r="AG63" s="963" t="n">
        <v>24.76116622537123</v>
      </c>
      <c r="AH63" s="963" t="n">
        <v>5.135502952100127</v>
      </c>
      <c r="AI63" s="991" t="n">
        <v>14.0324205897494</v>
      </c>
      <c r="AJ63" s="1021" t="n">
        <v>6374093.364144428</v>
      </c>
      <c r="AK63" s="1021" t="n">
        <v>1087769.066137906</v>
      </c>
      <c r="AL63" s="1021" t="n">
        <v>2059058.310028493</v>
      </c>
      <c r="AM63" s="1021" t="n">
        <v>91277.73052511347</v>
      </c>
      <c r="AN63" s="1021" t="n">
        <v>1597472.189706412</v>
      </c>
      <c r="AO63" s="1021" t="n">
        <v>1123585.073479748</v>
      </c>
      <c r="AP63" s="1022" t="n">
        <v>414930.9942667566</v>
      </c>
      <c r="AQ63" s="963" t="n">
        <v>100</v>
      </c>
      <c r="AR63" s="963" t="n">
        <v>17.06547118146759</v>
      </c>
      <c r="AS63" s="963" t="n">
        <v>32.30354800905671</v>
      </c>
      <c r="AT63" s="963" t="n">
        <v>1.432011194542102</v>
      </c>
      <c r="AU63" s="963" t="n">
        <v>25.06195153482561</v>
      </c>
      <c r="AV63" s="963" t="n">
        <v>17.6273708163759</v>
      </c>
      <c r="AW63" s="991" t="n">
        <v>6.509647263732092</v>
      </c>
      <c r="AX63" s="18" t="n"/>
    </row>
    <row r="64" ht="16.4" customHeight="1" s="828">
      <c r="A64" s="722" t="inlineStr">
        <is>
          <t>Jan-Mar 1996</t>
        </is>
      </c>
      <c r="B64" s="1021" t="n">
        <v>8687834.995727602</v>
      </c>
      <c r="C64" s="1021" t="n">
        <v>1427191.688075453</v>
      </c>
      <c r="D64" s="1021" t="n">
        <v>2859894.202193338</v>
      </c>
      <c r="E64" s="1021" t="n">
        <v>230466.6496236901</v>
      </c>
      <c r="F64" s="1021" t="n">
        <v>2164570.242031381</v>
      </c>
      <c r="G64" s="1021" t="n">
        <v>118875.5437288496</v>
      </c>
      <c r="H64" s="1021" t="n">
        <v>1127192.090679647</v>
      </c>
      <c r="I64" s="1021" t="n">
        <v>759644.5793952442</v>
      </c>
      <c r="J64" s="1021" t="n">
        <v>6380721.493062428</v>
      </c>
      <c r="K64" s="1022" t="n">
        <v>2307113.502665175</v>
      </c>
      <c r="L64" s="963" t="n">
        <v>100</v>
      </c>
      <c r="M64" s="963" t="n">
        <v>16.42747230785691</v>
      </c>
      <c r="N64" s="963" t="n">
        <v>32.91837613858622</v>
      </c>
      <c r="O64" s="963" t="n">
        <v>2.652751229011901</v>
      </c>
      <c r="P64" s="963" t="n">
        <v>24.91495571791875</v>
      </c>
      <c r="Q64" s="963" t="n">
        <v>1.368298819985747</v>
      </c>
      <c r="R64" s="963" t="n">
        <v>12.97437268587587</v>
      </c>
      <c r="S64" s="963" t="n">
        <v>8.74377310076461</v>
      </c>
      <c r="T64" s="963" t="n">
        <v>73.44432181550711</v>
      </c>
      <c r="U64" s="991" t="n">
        <v>26.5556781844929</v>
      </c>
      <c r="V64" s="1021" t="n">
        <v>2307113.502665175</v>
      </c>
      <c r="W64" s="1021" t="n">
        <v>341595.5799974611</v>
      </c>
      <c r="X64" s="1021" t="n">
        <v>799892.4994790566</v>
      </c>
      <c r="Y64" s="1021" t="n">
        <v>138034.3217749923</v>
      </c>
      <c r="Z64" s="1021" t="n">
        <v>570082.3276602279</v>
      </c>
      <c r="AA64" s="989" t="n">
        <v>118875.5437288496</v>
      </c>
      <c r="AB64" s="1022" t="n">
        <v>338633.2300245874</v>
      </c>
      <c r="AC64" s="963" t="n">
        <v>100</v>
      </c>
      <c r="AD64" s="963" t="n">
        <v>14.80618875503309</v>
      </c>
      <c r="AE64" s="963" t="n">
        <v>34.67070426119139</v>
      </c>
      <c r="AF64" s="963" t="n">
        <v>5.982987903089085</v>
      </c>
      <c r="AG64" s="963" t="n">
        <v>24.70976512432828</v>
      </c>
      <c r="AH64" s="963" t="n">
        <v>5.152565905037818</v>
      </c>
      <c r="AI64" s="991" t="n">
        <v>14.67778805132035</v>
      </c>
      <c r="AJ64" s="1021" t="n">
        <v>6380721.493062428</v>
      </c>
      <c r="AK64" s="1021" t="n">
        <v>1085596.108077992</v>
      </c>
      <c r="AL64" s="1021" t="n">
        <v>2060001.702714282</v>
      </c>
      <c r="AM64" s="1021" t="n">
        <v>92432.32784869784</v>
      </c>
      <c r="AN64" s="1021" t="n">
        <v>1594487.914371153</v>
      </c>
      <c r="AO64" s="1021" t="n">
        <v>1127192.090679647</v>
      </c>
      <c r="AP64" s="1022" t="n">
        <v>421011.349370657</v>
      </c>
      <c r="AQ64" s="963" t="n">
        <v>100</v>
      </c>
      <c r="AR64" s="963" t="n">
        <v>17.0136889575627</v>
      </c>
      <c r="AS64" s="963" t="n">
        <v>32.28477696376596</v>
      </c>
      <c r="AT64" s="963" t="n">
        <v>1.448618748666539</v>
      </c>
      <c r="AU64" s="963" t="n">
        <v>24.98914763957012</v>
      </c>
      <c r="AV64" s="963" t="n">
        <v>17.66558988517537</v>
      </c>
      <c r="AW64" s="991" t="n">
        <v>6.598177805259333</v>
      </c>
      <c r="AX64" s="18" t="n"/>
    </row>
    <row r="65" ht="16.4" customHeight="1" s="828">
      <c r="A65" s="722" t="inlineStr">
        <is>
          <t>Feb-Apr 1996</t>
        </is>
      </c>
      <c r="B65" s="1021" t="n">
        <v>8675429.45421369</v>
      </c>
      <c r="C65" s="1021" t="n">
        <v>1411103.04083835</v>
      </c>
      <c r="D65" s="1021" t="n">
        <v>2846396.768351414</v>
      </c>
      <c r="E65" s="1021" t="n">
        <v>241454.4496822798</v>
      </c>
      <c r="F65" s="1021" t="n">
        <v>2161909.219130944</v>
      </c>
      <c r="G65" s="1021" t="n">
        <v>115648.9434310319</v>
      </c>
      <c r="H65" s="1021" t="n">
        <v>1139591.009110856</v>
      </c>
      <c r="I65" s="1021" t="n">
        <v>759326.0236688131</v>
      </c>
      <c r="J65" s="1021" t="n">
        <v>6357203.962964245</v>
      </c>
      <c r="K65" s="1022" t="n">
        <v>2318225.491249445</v>
      </c>
      <c r="L65" s="963" t="n">
        <v>100</v>
      </c>
      <c r="M65" s="963" t="n">
        <v>16.26551225257179</v>
      </c>
      <c r="N65" s="963" t="n">
        <v>32.80986587896128</v>
      </c>
      <c r="O65" s="963" t="n">
        <v>2.783198814036859</v>
      </c>
      <c r="P65" s="963" t="n">
        <v>24.9199100810035</v>
      </c>
      <c r="Q65" s="963" t="n">
        <v>1.333063037874866</v>
      </c>
      <c r="R65" s="963" t="n">
        <v>13.13584549474208</v>
      </c>
      <c r="S65" s="963" t="n">
        <v>8.752604440809618</v>
      </c>
      <c r="T65" s="963" t="n">
        <v>73.27826243663968</v>
      </c>
      <c r="U65" s="991" t="n">
        <v>26.72173756336032</v>
      </c>
      <c r="V65" s="1021" t="n">
        <v>2318225.491249445</v>
      </c>
      <c r="W65" s="1021" t="n">
        <v>334522.0402965671</v>
      </c>
      <c r="X65" s="1021" t="n">
        <v>809589.1702581871</v>
      </c>
      <c r="Y65" s="1021" t="n">
        <v>145879.7616157572</v>
      </c>
      <c r="Z65" s="1021" t="n">
        <v>570789.2967534231</v>
      </c>
      <c r="AA65" s="989" t="n">
        <v>115648.9434310319</v>
      </c>
      <c r="AB65" s="1022" t="n">
        <v>341796.2788944786</v>
      </c>
      <c r="AC65" s="963" t="n">
        <v>100</v>
      </c>
      <c r="AD65" s="963" t="n">
        <v>14.43009066888791</v>
      </c>
      <c r="AE65" s="963" t="n">
        <v>34.92279648007175</v>
      </c>
      <c r="AF65" s="963" t="n">
        <v>6.292733910760896</v>
      </c>
      <c r="AG65" s="963" t="n">
        <v>24.62181952997967</v>
      </c>
      <c r="AH65" s="963" t="n">
        <v>4.988683968301161</v>
      </c>
      <c r="AI65" s="991" t="n">
        <v>14.74387544199861</v>
      </c>
      <c r="AJ65" s="1021" t="n">
        <v>6357203.962964245</v>
      </c>
      <c r="AK65" s="1021" t="n">
        <v>1076581.000541783</v>
      </c>
      <c r="AL65" s="1021" t="n">
        <v>2036807.598093227</v>
      </c>
      <c r="AM65" s="1021" t="n">
        <v>95574.68806652262</v>
      </c>
      <c r="AN65" s="1021" t="n">
        <v>1591119.922377522</v>
      </c>
      <c r="AO65" s="1021" t="n">
        <v>1139591.009110856</v>
      </c>
      <c r="AP65" s="1022" t="n">
        <v>417529.7447743346</v>
      </c>
      <c r="AQ65" s="963" t="n">
        <v>100</v>
      </c>
      <c r="AR65" s="963" t="n">
        <v>16.93481925094304</v>
      </c>
      <c r="AS65" s="963" t="n">
        <v>32.03936211515703</v>
      </c>
      <c r="AT65" s="963" t="n">
        <v>1.503407608491421</v>
      </c>
      <c r="AU65" s="963" t="n">
        <v>25.02861213274038</v>
      </c>
      <c r="AV65" s="963" t="n">
        <v>17.92597839789124</v>
      </c>
      <c r="AW65" s="991" t="n">
        <v>6.567820494776893</v>
      </c>
      <c r="AX65" s="18" t="n"/>
    </row>
    <row r="66" ht="16.4" customHeight="1" s="828">
      <c r="A66" s="722" t="inlineStr">
        <is>
          <t>Mar-May 1996</t>
        </is>
      </c>
      <c r="B66" s="1021" t="n">
        <v>8662686.639189245</v>
      </c>
      <c r="C66" s="1021" t="n">
        <v>1400903.291334062</v>
      </c>
      <c r="D66" s="1021" t="n">
        <v>2815140.126045009</v>
      </c>
      <c r="E66" s="1021" t="n">
        <v>230125.1629927082</v>
      </c>
      <c r="F66" s="1021" t="n">
        <v>2196355.89858224</v>
      </c>
      <c r="G66" s="1021" t="n">
        <v>120228.9038086122</v>
      </c>
      <c r="H66" s="1021" t="n">
        <v>1137400.940144386</v>
      </c>
      <c r="I66" s="1021" t="n">
        <v>762532.3162822272</v>
      </c>
      <c r="J66" s="1021" t="n">
        <v>6304691.322601055</v>
      </c>
      <c r="K66" s="1022" t="n">
        <v>2357995.316588191</v>
      </c>
      <c r="L66" s="963" t="n">
        <v>100</v>
      </c>
      <c r="M66" s="963" t="n">
        <v>16.17169533752378</v>
      </c>
      <c r="N66" s="963" t="n">
        <v>32.4973099374224</v>
      </c>
      <c r="O66" s="963" t="n">
        <v>2.656510301915365</v>
      </c>
      <c r="P66" s="963" t="n">
        <v>25.35421157503396</v>
      </c>
      <c r="Q66" s="963" t="n">
        <v>1.387893950413802</v>
      </c>
      <c r="R66" s="963" t="n">
        <v>13.12988669125906</v>
      </c>
      <c r="S66" s="963" t="n">
        <v>8.802492206431628</v>
      </c>
      <c r="T66" s="963" t="n">
        <v>72.77986132014954</v>
      </c>
      <c r="U66" s="991" t="n">
        <v>27.22013867985047</v>
      </c>
      <c r="V66" s="1021" t="n">
        <v>2357995.316588191</v>
      </c>
      <c r="W66" s="1021" t="n">
        <v>341528.0851407179</v>
      </c>
      <c r="X66" s="1021" t="n">
        <v>813568.174625993</v>
      </c>
      <c r="Y66" s="1021" t="n">
        <v>141252.8333027717</v>
      </c>
      <c r="Z66" s="1021" t="n">
        <v>599498.8816833594</v>
      </c>
      <c r="AA66" s="989" t="n">
        <v>120228.9038086122</v>
      </c>
      <c r="AB66" s="1022" t="n">
        <v>341918.4380267365</v>
      </c>
      <c r="AC66" s="963" t="n">
        <v>100</v>
      </c>
      <c r="AD66" s="963" t="n">
        <v>14.48383220857617</v>
      </c>
      <c r="AE66" s="963" t="n">
        <v>34.50253564553952</v>
      </c>
      <c r="AF66" s="963" t="n">
        <v>5.990378026159608</v>
      </c>
      <c r="AG66" s="963" t="n">
        <v>25.4240912806723</v>
      </c>
      <c r="AH66" s="963" t="n">
        <v>5.098776191912576</v>
      </c>
      <c r="AI66" s="991" t="n">
        <v>14.50038664713983</v>
      </c>
      <c r="AJ66" s="1021" t="n">
        <v>6304691.322601055</v>
      </c>
      <c r="AK66" s="1021" t="n">
        <v>1059375.206193344</v>
      </c>
      <c r="AL66" s="1021" t="n">
        <v>2001571.951419017</v>
      </c>
      <c r="AM66" s="1021" t="n">
        <v>88872.32968993657</v>
      </c>
      <c r="AN66" s="1021" t="n">
        <v>1596857.016898881</v>
      </c>
      <c r="AO66" s="1021" t="n">
        <v>1137400.940144386</v>
      </c>
      <c r="AP66" s="1022" t="n">
        <v>420613.8782554908</v>
      </c>
      <c r="AQ66" s="963" t="n">
        <v>100</v>
      </c>
      <c r="AR66" s="963" t="n">
        <v>16.80296706034912</v>
      </c>
      <c r="AS66" s="963" t="n">
        <v>31.74734255813259</v>
      </c>
      <c r="AT66" s="963" t="n">
        <v>1.409622218479548</v>
      </c>
      <c r="AU66" s="963" t="n">
        <v>25.32807611332958</v>
      </c>
      <c r="AV66" s="963" t="n">
        <v>18.04054920289327</v>
      </c>
      <c r="AW66" s="991" t="n">
        <v>6.671442846815899</v>
      </c>
      <c r="AX66" s="18" t="n"/>
    </row>
    <row r="67" ht="16.4" customHeight="1" s="828">
      <c r="A67" s="722" t="inlineStr">
        <is>
          <t>Apr-Jun 1996</t>
        </is>
      </c>
      <c r="B67" s="1021" t="n">
        <v>8672235.182890227</v>
      </c>
      <c r="C67" s="1021" t="n">
        <v>1404114.501490522</v>
      </c>
      <c r="D67" s="1021" t="n">
        <v>2803090.900694224</v>
      </c>
      <c r="E67" s="1021" t="n">
        <v>229216.787578603</v>
      </c>
      <c r="F67" s="1021" t="n">
        <v>2193265.724923914</v>
      </c>
      <c r="G67" s="1021" t="n">
        <v>119440.2651055389</v>
      </c>
      <c r="H67" s="1021" t="n">
        <v>1149185.215097245</v>
      </c>
      <c r="I67" s="1021" t="n">
        <v>773921.7880001807</v>
      </c>
      <c r="J67" s="1021" t="n">
        <v>6314713.629388385</v>
      </c>
      <c r="K67" s="1022" t="n">
        <v>2357521.553501841</v>
      </c>
      <c r="L67" s="963" t="n">
        <v>100</v>
      </c>
      <c r="M67" s="963" t="n">
        <v>16.19091816445144</v>
      </c>
      <c r="N67" s="963" t="n">
        <v>32.32258860120105</v>
      </c>
      <c r="O67" s="963" t="n">
        <v>2.64311083295842</v>
      </c>
      <c r="P67" s="963" t="n">
        <v>25.29066242634989</v>
      </c>
      <c r="Q67" s="963" t="n">
        <v>1.377271978753378</v>
      </c>
      <c r="R67" s="963" t="n">
        <v>13.25131515534213</v>
      </c>
      <c r="S67" s="963" t="n">
        <v>8.924132840943701</v>
      </c>
      <c r="T67" s="963" t="n">
        <v>72.81529497547434</v>
      </c>
      <c r="U67" s="991" t="n">
        <v>27.18470502452565</v>
      </c>
      <c r="V67" s="1021" t="n">
        <v>2357521.553501841</v>
      </c>
      <c r="W67" s="1021" t="n">
        <v>332760.9629960991</v>
      </c>
      <c r="X67" s="1021" t="n">
        <v>810299.0169079943</v>
      </c>
      <c r="Y67" s="1021" t="n">
        <v>141335.4773258198</v>
      </c>
      <c r="Z67" s="1021" t="n">
        <v>609227.6694997908</v>
      </c>
      <c r="AA67" s="989" t="n">
        <v>119440.2651055389</v>
      </c>
      <c r="AB67" s="1022" t="n">
        <v>344458.1616665976</v>
      </c>
      <c r="AC67" s="963" t="n">
        <v>100</v>
      </c>
      <c r="AD67" s="963" t="n">
        <v>14.11486408265575</v>
      </c>
      <c r="AE67" s="963" t="n">
        <v>34.37079994897114</v>
      </c>
      <c r="AF67" s="963" t="n">
        <v>5.995087388103894</v>
      </c>
      <c r="AG67" s="963" t="n">
        <v>25.8418706117384</v>
      </c>
      <c r="AH67" s="963" t="n">
        <v>5.066348807209139</v>
      </c>
      <c r="AI67" s="991" t="n">
        <v>14.61102916132167</v>
      </c>
      <c r="AJ67" s="1021" t="n">
        <v>6314713.629388385</v>
      </c>
      <c r="AK67" s="1021" t="n">
        <v>1071353.538494423</v>
      </c>
      <c r="AL67" s="1021" t="n">
        <v>1992791.883786229</v>
      </c>
      <c r="AM67" s="1021" t="n">
        <v>87881.31025278318</v>
      </c>
      <c r="AN67" s="1021" t="n">
        <v>1584038.055424123</v>
      </c>
      <c r="AO67" s="1021" t="n">
        <v>1149185.215097245</v>
      </c>
      <c r="AP67" s="1022" t="n">
        <v>429463.626333583</v>
      </c>
      <c r="AQ67" s="963" t="n">
        <v>100</v>
      </c>
      <c r="AR67" s="963" t="n">
        <v>16.96598771333656</v>
      </c>
      <c r="AS67" s="963" t="n">
        <v>31.5579137985271</v>
      </c>
      <c r="AT67" s="963" t="n">
        <v>1.391691142473787</v>
      </c>
      <c r="AU67" s="963" t="n">
        <v>25.08487555242542</v>
      </c>
      <c r="AV67" s="963" t="n">
        <v>18.19853254704996</v>
      </c>
      <c r="AW67" s="991" t="n">
        <v>6.800999246187176</v>
      </c>
      <c r="AX67" s="18" t="n"/>
    </row>
    <row r="68" ht="16.4" customHeight="1" s="828">
      <c r="A68" s="722" t="inlineStr">
        <is>
          <t>May-Jul 1996</t>
        </is>
      </c>
      <c r="B68" s="1021" t="n">
        <v>8712935.478602754</v>
      </c>
      <c r="C68" s="1021" t="n">
        <v>1424637.860921936</v>
      </c>
      <c r="D68" s="1021" t="n">
        <v>2779756.483191612</v>
      </c>
      <c r="E68" s="1021" t="n">
        <v>222553.6146815443</v>
      </c>
      <c r="F68" s="1021" t="n">
        <v>2221202.635732615</v>
      </c>
      <c r="G68" s="1021" t="n">
        <v>123687.3572862486</v>
      </c>
      <c r="H68" s="1021" t="n">
        <v>1141500.286635385</v>
      </c>
      <c r="I68" s="1021" t="n">
        <v>799597.2401534123</v>
      </c>
      <c r="J68" s="1021" t="n">
        <v>6314951.969977366</v>
      </c>
      <c r="K68" s="1022" t="n">
        <v>2397983.508625389</v>
      </c>
      <c r="L68" s="963" t="n">
        <v>100</v>
      </c>
      <c r="M68" s="963" t="n">
        <v>16.35083680374501</v>
      </c>
      <c r="N68" s="963" t="n">
        <v>31.90378822405083</v>
      </c>
      <c r="O68" s="963" t="n">
        <v>2.554289713588399</v>
      </c>
      <c r="P68" s="963" t="n">
        <v>25.49316061375009</v>
      </c>
      <c r="Q68" s="963" t="n">
        <v>1.419583073810202</v>
      </c>
      <c r="R68" s="963" t="n">
        <v>13.10121358569318</v>
      </c>
      <c r="S68" s="963" t="n">
        <v>9.177127985362281</v>
      </c>
      <c r="T68" s="963" t="n">
        <v>72.47789204322285</v>
      </c>
      <c r="U68" s="991" t="n">
        <v>27.52210795677716</v>
      </c>
      <c r="V68" s="1021" t="n">
        <v>2397983.508625389</v>
      </c>
      <c r="W68" s="1021" t="n">
        <v>344572.4378234392</v>
      </c>
      <c r="X68" s="1021" t="n">
        <v>807516.590175898</v>
      </c>
      <c r="Y68" s="1021" t="n">
        <v>141379.0913563046</v>
      </c>
      <c r="Z68" s="1021" t="n">
        <v>632006.185392944</v>
      </c>
      <c r="AA68" s="989" t="n">
        <v>123687.3572862486</v>
      </c>
      <c r="AB68" s="1022" t="n">
        <v>348821.8465905542</v>
      </c>
      <c r="AC68" s="963" t="n">
        <v>100</v>
      </c>
      <c r="AD68" s="963" t="n">
        <v>14.36925802800707</v>
      </c>
      <c r="AE68" s="963" t="n">
        <v>33.67481833262465</v>
      </c>
      <c r="AF68" s="963" t="n">
        <v>5.895749109523622</v>
      </c>
      <c r="AG68" s="963" t="n">
        <v>26.35573527172557</v>
      </c>
      <c r="AH68" s="963" t="n">
        <v>5.157973640825858</v>
      </c>
      <c r="AI68" s="991" t="n">
        <v>14.54646561729324</v>
      </c>
      <c r="AJ68" s="1021" t="n">
        <v>6314951.969977366</v>
      </c>
      <c r="AK68" s="1021" t="n">
        <v>1080065.423098497</v>
      </c>
      <c r="AL68" s="1021" t="n">
        <v>1972239.893015714</v>
      </c>
      <c r="AM68" s="1021" t="n">
        <v>81174.52332523969</v>
      </c>
      <c r="AN68" s="1021" t="n">
        <v>1589196.450339671</v>
      </c>
      <c r="AO68" s="1021" t="n">
        <v>1141500.286635385</v>
      </c>
      <c r="AP68" s="1022" t="n">
        <v>450775.3935628582</v>
      </c>
      <c r="AQ68" s="963" t="n">
        <v>100</v>
      </c>
      <c r="AR68" s="963" t="n">
        <v>17.10330384511805</v>
      </c>
      <c r="AS68" s="963" t="n">
        <v>31.23127305468299</v>
      </c>
      <c r="AT68" s="963" t="n">
        <v>1.285433740607383</v>
      </c>
      <c r="AU68" s="963" t="n">
        <v>25.16561421044929</v>
      </c>
      <c r="AV68" s="963" t="n">
        <v>18.07615152201192</v>
      </c>
      <c r="AW68" s="991" t="n">
        <v>7.138223627130357</v>
      </c>
      <c r="AX68" s="18" t="n"/>
    </row>
    <row r="69" ht="16.4" customHeight="1" s="828">
      <c r="A69" s="722" t="inlineStr">
        <is>
          <t>Jun-Aug 1996</t>
        </is>
      </c>
      <c r="B69" s="1021" t="n">
        <v>8706675.19642479</v>
      </c>
      <c r="C69" s="1021" t="n">
        <v>1433137.352652314</v>
      </c>
      <c r="D69" s="1021" t="n">
        <v>2767850.817476723</v>
      </c>
      <c r="E69" s="1021" t="n">
        <v>225741.0917488763</v>
      </c>
      <c r="F69" s="1021" t="n">
        <v>2236123.767869263</v>
      </c>
      <c r="G69" s="1021" t="n">
        <v>112974.1821182347</v>
      </c>
      <c r="H69" s="1021" t="n">
        <v>1147689.298572062</v>
      </c>
      <c r="I69" s="1021" t="n">
        <v>783158.6859873186</v>
      </c>
      <c r="J69" s="1021" t="n">
        <v>6287804.191614648</v>
      </c>
      <c r="K69" s="1022" t="n">
        <v>2418871.004810142</v>
      </c>
      <c r="L69" s="963" t="n">
        <v>100</v>
      </c>
      <c r="M69" s="963" t="n">
        <v>16.46021380515953</v>
      </c>
      <c r="N69" s="963" t="n">
        <v>31.78998590200404</v>
      </c>
      <c r="O69" s="963" t="n">
        <v>2.592735879725616</v>
      </c>
      <c r="P69" s="963" t="n">
        <v>25.68286650669453</v>
      </c>
      <c r="Q69" s="963" t="n">
        <v>1.297558247775513</v>
      </c>
      <c r="R69" s="963" t="n">
        <v>13.18171716160189</v>
      </c>
      <c r="S69" s="963" t="n">
        <v>8.994922497038893</v>
      </c>
      <c r="T69" s="963" t="n">
        <v>72.21820097523106</v>
      </c>
      <c r="U69" s="991" t="n">
        <v>27.78179902476895</v>
      </c>
      <c r="V69" s="1021" t="n">
        <v>2418871.004810142</v>
      </c>
      <c r="W69" s="1021" t="n">
        <v>346220.1905082225</v>
      </c>
      <c r="X69" s="1021" t="n">
        <v>813121.3209687736</v>
      </c>
      <c r="Y69" s="1021" t="n">
        <v>141666.3132279018</v>
      </c>
      <c r="Z69" s="1021" t="n">
        <v>655364.7290656932</v>
      </c>
      <c r="AA69" s="989" t="n">
        <v>112974.1821182347</v>
      </c>
      <c r="AB69" s="1022" t="n">
        <v>349524.2689213165</v>
      </c>
      <c r="AC69" s="963" t="n">
        <v>100</v>
      </c>
      <c r="AD69" s="963" t="n">
        <v>14.31329698110121</v>
      </c>
      <c r="AE69" s="963" t="n">
        <v>33.61573723244475</v>
      </c>
      <c r="AF69" s="963" t="n">
        <v>5.856712199459399</v>
      </c>
      <c r="AG69" s="963" t="n">
        <v>27.09382715169356</v>
      </c>
      <c r="AH69" s="963" t="n">
        <v>4.670533562706543</v>
      </c>
      <c r="AI69" s="991" t="n">
        <v>14.44989287259453</v>
      </c>
      <c r="AJ69" s="1021" t="n">
        <v>6287804.191614648</v>
      </c>
      <c r="AK69" s="1021" t="n">
        <v>1086917.162144091</v>
      </c>
      <c r="AL69" s="1021" t="n">
        <v>1954729.496507949</v>
      </c>
      <c r="AM69" s="1021" t="n">
        <v>84074.77852097453</v>
      </c>
      <c r="AN69" s="1021" t="n">
        <v>1580759.038803569</v>
      </c>
      <c r="AO69" s="1021" t="n">
        <v>1147689.298572062</v>
      </c>
      <c r="AP69" s="1022" t="n">
        <v>433634.4170660022</v>
      </c>
      <c r="AQ69" s="963" t="n">
        <v>100</v>
      </c>
      <c r="AR69" s="963" t="n">
        <v>17.28611656822254</v>
      </c>
      <c r="AS69" s="963" t="n">
        <v>31.08763309001824</v>
      </c>
      <c r="AT69" s="963" t="n">
        <v>1.337108726017515</v>
      </c>
      <c r="AU69" s="963" t="n">
        <v>25.14008055326617</v>
      </c>
      <c r="AV69" s="963" t="n">
        <v>18.25262466192266</v>
      </c>
      <c r="AW69" s="991" t="n">
        <v>6.896436400552878</v>
      </c>
      <c r="AX69" s="18" t="n"/>
    </row>
    <row r="70" ht="16.4" customHeight="1" s="828">
      <c r="A70" s="722" t="inlineStr">
        <is>
          <t>Jul-Sep 1996</t>
        </is>
      </c>
      <c r="B70" s="1021" t="n">
        <v>8714185.445649553</v>
      </c>
      <c r="C70" s="1021" t="n">
        <v>1438477.903818566</v>
      </c>
      <c r="D70" s="1021" t="n">
        <v>2763087.450444692</v>
      </c>
      <c r="E70" s="1021" t="n">
        <v>216480.3089660955</v>
      </c>
      <c r="F70" s="1021" t="n">
        <v>2264753.119575898</v>
      </c>
      <c r="G70" s="1021" t="n">
        <v>108911.6753100032</v>
      </c>
      <c r="H70" s="1021" t="n">
        <v>1135679.615966382</v>
      </c>
      <c r="I70" s="1021" t="n">
        <v>786795.371567915</v>
      </c>
      <c r="J70" s="1021" t="n">
        <v>6277380.584540179</v>
      </c>
      <c r="K70" s="1022" t="n">
        <v>2436804.861109374</v>
      </c>
      <c r="L70" s="963" t="n">
        <v>100</v>
      </c>
      <c r="M70" s="963" t="n">
        <v>16.507313423502</v>
      </c>
      <c r="N70" s="963" t="n">
        <v>31.70792574564877</v>
      </c>
      <c r="O70" s="963" t="n">
        <v>2.48422885094981</v>
      </c>
      <c r="P70" s="963" t="n">
        <v>25.9892692633314</v>
      </c>
      <c r="Q70" s="963" t="n">
        <v>1.249820490845486</v>
      </c>
      <c r="R70" s="963" t="n">
        <v>13.03253899116131</v>
      </c>
      <c r="S70" s="963" t="n">
        <v>9.028903234561213</v>
      </c>
      <c r="T70" s="963" t="n">
        <v>72.03634377179891</v>
      </c>
      <c r="U70" s="991" t="n">
        <v>27.96365622820108</v>
      </c>
      <c r="V70" s="1021" t="n">
        <v>2436804.861109374</v>
      </c>
      <c r="W70" s="1021" t="n">
        <v>361475.2880471807</v>
      </c>
      <c r="X70" s="1021" t="n">
        <v>815226.8954395303</v>
      </c>
      <c r="Y70" s="1021" t="n">
        <v>134702.0694323548</v>
      </c>
      <c r="Z70" s="1021" t="n">
        <v>667009.7238138613</v>
      </c>
      <c r="AA70" s="989" t="n">
        <v>108911.6753100032</v>
      </c>
      <c r="AB70" s="1022" t="n">
        <v>349479.2090664432</v>
      </c>
      <c r="AC70" s="963" t="n">
        <v>100</v>
      </c>
      <c r="AD70" s="963" t="n">
        <v>14.83398584007324</v>
      </c>
      <c r="AE70" s="963" t="n">
        <v>33.45474676492529</v>
      </c>
      <c r="AF70" s="963" t="n">
        <v>5.527815196947311</v>
      </c>
      <c r="AG70" s="963" t="n">
        <v>27.37230766644975</v>
      </c>
      <c r="AH70" s="963" t="n">
        <v>4.469445914533358</v>
      </c>
      <c r="AI70" s="991" t="n">
        <v>14.34169861707105</v>
      </c>
      <c r="AJ70" s="1021" t="n">
        <v>6277380.584540179</v>
      </c>
      <c r="AK70" s="1021" t="n">
        <v>1077002.615771385</v>
      </c>
      <c r="AL70" s="1021" t="n">
        <v>1947860.555005162</v>
      </c>
      <c r="AM70" s="1021" t="n">
        <v>81778.23953374072</v>
      </c>
      <c r="AN70" s="1021" t="n">
        <v>1597743.395762036</v>
      </c>
      <c r="AO70" s="1021" t="n">
        <v>1135679.615966382</v>
      </c>
      <c r="AP70" s="1022" t="n">
        <v>437316.1625014716</v>
      </c>
      <c r="AQ70" s="963" t="n">
        <v>100</v>
      </c>
      <c r="AR70" s="963" t="n">
        <v>17.15687939048667</v>
      </c>
      <c r="AS70" s="963" t="n">
        <v>31.02983049653416</v>
      </c>
      <c r="AT70" s="963" t="n">
        <v>1.302744646949441</v>
      </c>
      <c r="AU70" s="963" t="n">
        <v>25.45239012107901</v>
      </c>
      <c r="AV70" s="963" t="n">
        <v>18.09161641024783</v>
      </c>
      <c r="AW70" s="991" t="n">
        <v>6.966538934702893</v>
      </c>
      <c r="AX70" s="18" t="n"/>
    </row>
    <row r="71" ht="16.4" customHeight="1" s="828">
      <c r="A71" s="722" t="inlineStr">
        <is>
          <t>Aug-Oct 1996</t>
        </is>
      </c>
      <c r="B71" s="1021" t="n">
        <v>8668026.835424313</v>
      </c>
      <c r="C71" s="1021" t="n">
        <v>1420454.876015542</v>
      </c>
      <c r="D71" s="1021" t="n">
        <v>2746453.255793749</v>
      </c>
      <c r="E71" s="1021" t="n">
        <v>211350.5886947956</v>
      </c>
      <c r="F71" s="1021" t="n">
        <v>2268795.899077652</v>
      </c>
      <c r="G71" s="1021" t="n">
        <v>105105.9813430467</v>
      </c>
      <c r="H71" s="1021" t="n">
        <v>1141056.289098859</v>
      </c>
      <c r="I71" s="1021" t="n">
        <v>774809.9454006685</v>
      </c>
      <c r="J71" s="1021" t="n">
        <v>6247005.391969376</v>
      </c>
      <c r="K71" s="1022" t="n">
        <v>2421021.443454936</v>
      </c>
      <c r="L71" s="963" t="n">
        <v>100</v>
      </c>
      <c r="M71" s="963" t="n">
        <v>16.38729209063424</v>
      </c>
      <c r="N71" s="963" t="n">
        <v>31.68487255449649</v>
      </c>
      <c r="O71" s="963" t="n">
        <v>2.438277969226542</v>
      </c>
      <c r="P71" s="963" t="n">
        <v>26.17430635776973</v>
      </c>
      <c r="Q71" s="963" t="n">
        <v>1.212571019202452</v>
      </c>
      <c r="R71" s="963" t="n">
        <v>13.16396811827593</v>
      </c>
      <c r="S71" s="963" t="n">
        <v>8.938711890394607</v>
      </c>
      <c r="T71" s="963" t="n">
        <v>72.06952067152403</v>
      </c>
      <c r="U71" s="991" t="n">
        <v>27.93047932847595</v>
      </c>
      <c r="V71" s="1021" t="n">
        <v>2421021.443454936</v>
      </c>
      <c r="W71" s="1021" t="n">
        <v>343267.1307760351</v>
      </c>
      <c r="X71" s="1021" t="n">
        <v>817257.2946771218</v>
      </c>
      <c r="Y71" s="1021" t="n">
        <v>130391.6510986299</v>
      </c>
      <c r="Z71" s="1021" t="n">
        <v>679801.7297175506</v>
      </c>
      <c r="AA71" s="989" t="n">
        <v>105105.9813430467</v>
      </c>
      <c r="AB71" s="1022" t="n">
        <v>345197.6558425522</v>
      </c>
      <c r="AC71" s="963" t="n">
        <v>100</v>
      </c>
      <c r="AD71" s="963" t="n">
        <v>14.1786076163858</v>
      </c>
      <c r="AE71" s="963" t="n">
        <v>33.75671441847491</v>
      </c>
      <c r="AF71" s="963" t="n">
        <v>5.385811490895082</v>
      </c>
      <c r="AG71" s="963" t="n">
        <v>28.07912881380491</v>
      </c>
      <c r="AH71" s="963" t="n">
        <v>4.341389938002962</v>
      </c>
      <c r="AI71" s="991" t="n">
        <v>14.25834772243634</v>
      </c>
      <c r="AJ71" s="1021" t="n">
        <v>6247005.391969376</v>
      </c>
      <c r="AK71" s="1021" t="n">
        <v>1077187.745239507</v>
      </c>
      <c r="AL71" s="1021" t="n">
        <v>1929195.961116627</v>
      </c>
      <c r="AM71" s="1021" t="n">
        <v>80958.93759616571</v>
      </c>
      <c r="AN71" s="1021" t="n">
        <v>1588994.169360102</v>
      </c>
      <c r="AO71" s="1021" t="n">
        <v>1141056.289098859</v>
      </c>
      <c r="AP71" s="1022" t="n">
        <v>429612.2895581163</v>
      </c>
      <c r="AQ71" s="963" t="n">
        <v>100</v>
      </c>
      <c r="AR71" s="963" t="n">
        <v>17.24326581539771</v>
      </c>
      <c r="AS71" s="963" t="n">
        <v>30.88193206294713</v>
      </c>
      <c r="AT71" s="963" t="n">
        <v>1.295963946185154</v>
      </c>
      <c r="AU71" s="963" t="n">
        <v>25.43609409082276</v>
      </c>
      <c r="AV71" s="963" t="n">
        <v>18.26565238067034</v>
      </c>
      <c r="AW71" s="991" t="n">
        <v>6.877091703976911</v>
      </c>
      <c r="AX71" s="18" t="n"/>
    </row>
    <row r="72" ht="16.4" customHeight="1" s="828">
      <c r="A72" s="722" t="inlineStr">
        <is>
          <t>Sep-Nov 1996</t>
        </is>
      </c>
      <c r="B72" s="1021" t="n">
        <v>8641356.617749419</v>
      </c>
      <c r="C72" s="1021" t="n">
        <v>1394900.660547802</v>
      </c>
      <c r="D72" s="1021" t="n">
        <v>2734439.696497065</v>
      </c>
      <c r="E72" s="1021" t="n">
        <v>205813.4203053976</v>
      </c>
      <c r="F72" s="1021" t="n">
        <v>2267478.824842927</v>
      </c>
      <c r="G72" s="1021" t="n">
        <v>114102.5026427421</v>
      </c>
      <c r="H72" s="1021" t="n">
        <v>1151355.506950539</v>
      </c>
      <c r="I72" s="1021" t="n">
        <v>773266.0059629462</v>
      </c>
      <c r="J72" s="1021" t="n">
        <v>6207076.258262429</v>
      </c>
      <c r="K72" s="1022" t="n">
        <v>2434280.359486988</v>
      </c>
      <c r="L72" s="963" t="n">
        <v>100</v>
      </c>
      <c r="M72" s="963" t="n">
        <v>16.14214899640485</v>
      </c>
      <c r="N72" s="963" t="n">
        <v>31.64363904251449</v>
      </c>
      <c r="O72" s="963" t="n">
        <v>2.381725803129743</v>
      </c>
      <c r="P72" s="963" t="n">
        <v>26.23984780567332</v>
      </c>
      <c r="Q72" s="963" t="n">
        <v>1.320423490084584</v>
      </c>
      <c r="R72" s="963" t="n">
        <v>13.32378187685999</v>
      </c>
      <c r="S72" s="963" t="n">
        <v>8.948432985333014</v>
      </c>
      <c r="T72" s="963" t="n">
        <v>71.8298819598886</v>
      </c>
      <c r="U72" s="991" t="n">
        <v>28.17011804011139</v>
      </c>
      <c r="V72" s="1021" t="n">
        <v>2434280.359486988</v>
      </c>
      <c r="W72" s="1021" t="n">
        <v>338804.498615929</v>
      </c>
      <c r="X72" s="1021" t="n">
        <v>813957.3098008897</v>
      </c>
      <c r="Y72" s="1021" t="n">
        <v>125632.0986403972</v>
      </c>
      <c r="Z72" s="1021" t="n">
        <v>695774.0911366472</v>
      </c>
      <c r="AA72" s="989" t="n">
        <v>114102.5026427421</v>
      </c>
      <c r="AB72" s="1022" t="n">
        <v>346009.8586503831</v>
      </c>
      <c r="AC72" s="963" t="n">
        <v>100</v>
      </c>
      <c r="AD72" s="963" t="n">
        <v>13.918055794006</v>
      </c>
      <c r="AE72" s="963" t="n">
        <v>33.43728698416755</v>
      </c>
      <c r="AF72" s="963" t="n">
        <v>5.160954372029418</v>
      </c>
      <c r="AG72" s="963" t="n">
        <v>28.58233187582707</v>
      </c>
      <c r="AH72" s="963" t="n">
        <v>4.687319691754345</v>
      </c>
      <c r="AI72" s="991" t="n">
        <v>14.21405128221561</v>
      </c>
      <c r="AJ72" s="1021" t="n">
        <v>6207076.258262429</v>
      </c>
      <c r="AK72" s="1021" t="n">
        <v>1056096.161931873</v>
      </c>
      <c r="AL72" s="1021" t="n">
        <v>1920482.386696175</v>
      </c>
      <c r="AM72" s="1021" t="n">
        <v>80181.32166500039</v>
      </c>
      <c r="AN72" s="1021" t="n">
        <v>1571704.73370628</v>
      </c>
      <c r="AO72" s="1021" t="n">
        <v>1151355.506950539</v>
      </c>
      <c r="AP72" s="1022" t="n">
        <v>427256.1473125633</v>
      </c>
      <c r="AQ72" s="963" t="n">
        <v>100</v>
      </c>
      <c r="AR72" s="963" t="n">
        <v>17.01438999603188</v>
      </c>
      <c r="AS72" s="963" t="n">
        <v>30.94020931577507</v>
      </c>
      <c r="AT72" s="963" t="n">
        <v>1.291772782044825</v>
      </c>
      <c r="AU72" s="963" t="n">
        <v>25.32117648166696</v>
      </c>
      <c r="AV72" s="963" t="n">
        <v>18.54907945456501</v>
      </c>
      <c r="AW72" s="991" t="n">
        <v>6.883371969916263</v>
      </c>
      <c r="AX72" s="18" t="n"/>
    </row>
    <row r="73" ht="16.4" customHeight="1" s="828">
      <c r="A73" s="722" t="inlineStr">
        <is>
          <t>Oct-Dec 1996</t>
        </is>
      </c>
      <c r="B73" s="1021" t="n">
        <v>8659880.248520367</v>
      </c>
      <c r="C73" s="1021" t="n">
        <v>1418729.991928337</v>
      </c>
      <c r="D73" s="1021" t="n">
        <v>2709282.478856879</v>
      </c>
      <c r="E73" s="1021" t="n">
        <v>206031.1153167477</v>
      </c>
      <c r="F73" s="1021" t="n">
        <v>2300720.012742433</v>
      </c>
      <c r="G73" s="1021" t="n">
        <v>114859.4189277023</v>
      </c>
      <c r="H73" s="1021" t="n">
        <v>1161132.566857546</v>
      </c>
      <c r="I73" s="1021" t="n">
        <v>749124.663890722</v>
      </c>
      <c r="J73" s="1021" t="n">
        <v>6203596.54804762</v>
      </c>
      <c r="K73" s="1022" t="n">
        <v>2456283.700472748</v>
      </c>
      <c r="L73" s="963" t="n">
        <v>100</v>
      </c>
      <c r="M73" s="963" t="n">
        <v>16.38278996029699</v>
      </c>
      <c r="N73" s="963" t="n">
        <v>31.28544969567898</v>
      </c>
      <c r="O73" s="963" t="n">
        <v>2.379145085198497</v>
      </c>
      <c r="P73" s="963" t="n">
        <v>26.56757306933356</v>
      </c>
      <c r="Q73" s="963" t="n">
        <v>1.326339575507724</v>
      </c>
      <c r="R73" s="963" t="n">
        <v>13.4081827177222</v>
      </c>
      <c r="S73" s="963" t="n">
        <v>8.650519896262052</v>
      </c>
      <c r="T73" s="963" t="n">
        <v>71.63605465684783</v>
      </c>
      <c r="U73" s="991" t="n">
        <v>28.36394534315218</v>
      </c>
      <c r="V73" s="1021" t="n">
        <v>2456283.700472748</v>
      </c>
      <c r="W73" s="1021" t="n">
        <v>354876.8649367003</v>
      </c>
      <c r="X73" s="1021" t="n">
        <v>809718.7663604865</v>
      </c>
      <c r="Y73" s="1021" t="n">
        <v>128047.8102411197</v>
      </c>
      <c r="Z73" s="1021" t="n">
        <v>710192.0755729221</v>
      </c>
      <c r="AA73" s="989" t="n">
        <v>114859.4189277023</v>
      </c>
      <c r="AB73" s="1022" t="n">
        <v>338588.7644338169</v>
      </c>
      <c r="AC73" s="963" t="n">
        <v>100</v>
      </c>
      <c r="AD73" s="963" t="n">
        <v>14.44771484940437</v>
      </c>
      <c r="AE73" s="963" t="n">
        <v>32.96519722883168</v>
      </c>
      <c r="AF73" s="963" t="n">
        <v>5.213070876807717</v>
      </c>
      <c r="AG73" s="963" t="n">
        <v>28.91327558930734</v>
      </c>
      <c r="AH73" s="963" t="n">
        <v>4.676146281701739</v>
      </c>
      <c r="AI73" s="991" t="n">
        <v>13.78459517394715</v>
      </c>
      <c r="AJ73" s="1021" t="n">
        <v>6203596.54804762</v>
      </c>
      <c r="AK73" s="1021" t="n">
        <v>1063853.126991637</v>
      </c>
      <c r="AL73" s="1021" t="n">
        <v>1899563.712496393</v>
      </c>
      <c r="AM73" s="1021" t="n">
        <v>77983.30507562806</v>
      </c>
      <c r="AN73" s="1021" t="n">
        <v>1590527.937169511</v>
      </c>
      <c r="AO73" s="1021" t="n">
        <v>1161132.566857546</v>
      </c>
      <c r="AP73" s="1022" t="n">
        <v>410535.8994569053</v>
      </c>
      <c r="AQ73" s="963" t="n">
        <v>100</v>
      </c>
      <c r="AR73" s="963" t="n">
        <v>17.14897348259132</v>
      </c>
      <c r="AS73" s="963" t="n">
        <v>30.62036187853349</v>
      </c>
      <c r="AT73" s="963" t="n">
        <v>1.257066033737651</v>
      </c>
      <c r="AU73" s="963" t="n">
        <v>25.63880363351607</v>
      </c>
      <c r="AV73" s="963" t="n">
        <v>18.71708706174605</v>
      </c>
      <c r="AW73" s="991" t="n">
        <v>6.61770790987541</v>
      </c>
      <c r="AX73" s="18" t="n"/>
    </row>
    <row r="74" ht="16.4" customHeight="1" s="828">
      <c r="A74" s="722" t="inlineStr">
        <is>
          <t>Nov-Jan 1997</t>
        </is>
      </c>
      <c r="B74" s="1021" t="n">
        <v>8661589.380638219</v>
      </c>
      <c r="C74" s="1021" t="n">
        <v>1418379.426339171</v>
      </c>
      <c r="D74" s="1021" t="n">
        <v>2698370.124759545</v>
      </c>
      <c r="E74" s="1021" t="n">
        <v>197748.9396407143</v>
      </c>
      <c r="F74" s="1021" t="n">
        <v>2315350.301527132</v>
      </c>
      <c r="G74" s="1021" t="n">
        <v>120196.0772145094</v>
      </c>
      <c r="H74" s="1021" t="n">
        <v>1144957.906015892</v>
      </c>
      <c r="I74" s="1021" t="n">
        <v>766586.6051412551</v>
      </c>
      <c r="J74" s="1021" t="n">
        <v>6190421.30388495</v>
      </c>
      <c r="K74" s="1022" t="n">
        <v>2471168.076753269</v>
      </c>
      <c r="L74" s="963" t="n">
        <v>100</v>
      </c>
      <c r="M74" s="963" t="n">
        <v>16.37550989786887</v>
      </c>
      <c r="N74" s="963" t="n">
        <v>31.1532907666043</v>
      </c>
      <c r="O74" s="963" t="n">
        <v>2.283056041455332</v>
      </c>
      <c r="P74" s="963" t="n">
        <v>26.73124065085302</v>
      </c>
      <c r="Q74" s="963" t="n">
        <v>1.38769077974524</v>
      </c>
      <c r="R74" s="963" t="n">
        <v>13.21879687087552</v>
      </c>
      <c r="S74" s="963" t="n">
        <v>8.850414992597697</v>
      </c>
      <c r="T74" s="963" t="n">
        <v>71.46980804380749</v>
      </c>
      <c r="U74" s="991" t="n">
        <v>28.5301919561925</v>
      </c>
      <c r="V74" s="1021" t="n">
        <v>2471168.076753269</v>
      </c>
      <c r="W74" s="1021" t="n">
        <v>357871.9645743404</v>
      </c>
      <c r="X74" s="1021" t="n">
        <v>803805.8753614689</v>
      </c>
      <c r="Y74" s="1021" t="n">
        <v>124438.3826461696</v>
      </c>
      <c r="Z74" s="1021" t="n">
        <v>723248.2794829059</v>
      </c>
      <c r="AA74" s="989" t="n">
        <v>120196.0772145094</v>
      </c>
      <c r="AB74" s="1022" t="n">
        <v>341607.4974738746</v>
      </c>
      <c r="AC74" s="963" t="n">
        <v>100</v>
      </c>
      <c r="AD74" s="963" t="n">
        <v>14.48189493628165</v>
      </c>
      <c r="AE74" s="963" t="n">
        <v>32.52736561802567</v>
      </c>
      <c r="AF74" s="963" t="n">
        <v>5.035609832321173</v>
      </c>
      <c r="AG74" s="963" t="n">
        <v>29.2674661139659</v>
      </c>
      <c r="AH74" s="963" t="n">
        <v>4.863937760657235</v>
      </c>
      <c r="AI74" s="991" t="n">
        <v>13.82372573874837</v>
      </c>
      <c r="AJ74" s="1021" t="n">
        <v>6190421.30388495</v>
      </c>
      <c r="AK74" s="1021" t="n">
        <v>1060507.46176483</v>
      </c>
      <c r="AL74" s="1021" t="n">
        <v>1894564.249398076</v>
      </c>
      <c r="AM74" s="1021" t="n">
        <v>73310.55699454463</v>
      </c>
      <c r="AN74" s="1021" t="n">
        <v>1592102.022044227</v>
      </c>
      <c r="AO74" s="1021" t="n">
        <v>1144957.906015892</v>
      </c>
      <c r="AP74" s="1022" t="n">
        <v>424979.1076673804</v>
      </c>
      <c r="AQ74" s="963" t="n">
        <v>100</v>
      </c>
      <c r="AR74" s="963" t="n">
        <v>17.13142627464277</v>
      </c>
      <c r="AS74" s="963" t="n">
        <v>30.60477076429509</v>
      </c>
      <c r="AT74" s="963" t="n">
        <v>1.184257959123667</v>
      </c>
      <c r="AU74" s="963" t="n">
        <v>25.71879915580325</v>
      </c>
      <c r="AV74" s="963" t="n">
        <v>18.49563785420138</v>
      </c>
      <c r="AW74" s="991" t="n">
        <v>6.865107991933836</v>
      </c>
      <c r="AX74" s="18" t="n"/>
    </row>
    <row r="75" ht="16.4" customHeight="1" s="828">
      <c r="A75" s="722" t="inlineStr">
        <is>
          <t>Dec-Feb 1997</t>
        </is>
      </c>
      <c r="B75" s="1021" t="n">
        <v>8658993.186898738</v>
      </c>
      <c r="C75" s="1021" t="n">
        <v>1415246.862851026</v>
      </c>
      <c r="D75" s="1021" t="n">
        <v>2676864.383569023</v>
      </c>
      <c r="E75" s="1021" t="n">
        <v>204301.9726740706</v>
      </c>
      <c r="F75" s="1021" t="n">
        <v>2321945.655626034</v>
      </c>
      <c r="G75" s="1021" t="n">
        <v>111703.519280052</v>
      </c>
      <c r="H75" s="1021" t="n">
        <v>1155195.991970522</v>
      </c>
      <c r="I75" s="1021" t="n">
        <v>773734.8009280113</v>
      </c>
      <c r="J75" s="1021" t="n">
        <v>6183580.72128322</v>
      </c>
      <c r="K75" s="1022" t="n">
        <v>2475412.465615519</v>
      </c>
      <c r="L75" s="963" t="n">
        <v>100</v>
      </c>
      <c r="M75" s="963" t="n">
        <v>16.34424271163913</v>
      </c>
      <c r="N75" s="963" t="n">
        <v>30.91426827335056</v>
      </c>
      <c r="O75" s="963" t="n">
        <v>2.359419487512525</v>
      </c>
      <c r="P75" s="963" t="n">
        <v>26.81542305795082</v>
      </c>
      <c r="Q75" s="963" t="n">
        <v>1.290028954510116</v>
      </c>
      <c r="R75" s="963" t="n">
        <v>13.34099666134812</v>
      </c>
      <c r="S75" s="963" t="n">
        <v>8.935620853688746</v>
      </c>
      <c r="T75" s="963" t="n">
        <v>71.41223682493623</v>
      </c>
      <c r="U75" s="991" t="n">
        <v>28.58776317506378</v>
      </c>
      <c r="V75" s="1021" t="n">
        <v>2475412.465615519</v>
      </c>
      <c r="W75" s="1021" t="n">
        <v>348261.6414425697</v>
      </c>
      <c r="X75" s="1021" t="n">
        <v>809967.8441547818</v>
      </c>
      <c r="Y75" s="1021" t="n">
        <v>129453.386124737</v>
      </c>
      <c r="Z75" s="1021" t="n">
        <v>725670.1620162243</v>
      </c>
      <c r="AA75" s="989" t="n">
        <v>111703.519280052</v>
      </c>
      <c r="AB75" s="1022" t="n">
        <v>350355.912597154</v>
      </c>
      <c r="AC75" s="963" t="n">
        <v>100</v>
      </c>
      <c r="AD75" s="963" t="n">
        <v>14.06883282200703</v>
      </c>
      <c r="AE75" s="963" t="n">
        <v>32.72052053569104</v>
      </c>
      <c r="AF75" s="963" t="n">
        <v>5.229568321356419</v>
      </c>
      <c r="AG75" s="963" t="n">
        <v>29.31512109986019</v>
      </c>
      <c r="AH75" s="963" t="n">
        <v>4.512521482042247</v>
      </c>
      <c r="AI75" s="991" t="n">
        <v>14.15343573904307</v>
      </c>
      <c r="AJ75" s="1021" t="n">
        <v>6183580.72128322</v>
      </c>
      <c r="AK75" s="1021" t="n">
        <v>1066985.221408456</v>
      </c>
      <c r="AL75" s="1021" t="n">
        <v>1866896.539414241</v>
      </c>
      <c r="AM75" s="1021" t="n">
        <v>74848.58654933357</v>
      </c>
      <c r="AN75" s="1021" t="n">
        <v>1596275.49360981</v>
      </c>
      <c r="AO75" s="1021" t="n">
        <v>1155195.991970522</v>
      </c>
      <c r="AP75" s="1022" t="n">
        <v>423378.8883308572</v>
      </c>
      <c r="AQ75" s="963" t="n">
        <v>100</v>
      </c>
      <c r="AR75" s="963" t="n">
        <v>17.25513532533032</v>
      </c>
      <c r="AS75" s="963" t="n">
        <v>30.19118894960947</v>
      </c>
      <c r="AT75" s="963" t="n">
        <v>1.210440842014284</v>
      </c>
      <c r="AU75" s="963" t="n">
        <v>25.81474335922552</v>
      </c>
      <c r="AV75" s="963" t="n">
        <v>18.68166753276886</v>
      </c>
      <c r="AW75" s="991" t="n">
        <v>6.846823991051537</v>
      </c>
      <c r="AX75" s="18" t="n"/>
    </row>
    <row r="76" ht="16.4" customHeight="1" s="828">
      <c r="A76" s="722" t="inlineStr">
        <is>
          <t>Jan-Mar 1997</t>
        </is>
      </c>
      <c r="B76" s="1021" t="n">
        <v>8660065.464449618</v>
      </c>
      <c r="C76" s="1021" t="n">
        <v>1406091.948178664</v>
      </c>
      <c r="D76" s="1021" t="n">
        <v>2704174.25715333</v>
      </c>
      <c r="E76" s="1021" t="n">
        <v>208130.4014500776</v>
      </c>
      <c r="F76" s="1021" t="n">
        <v>2318401.925546471</v>
      </c>
      <c r="G76" s="1021" t="n">
        <v>106542.6894045277</v>
      </c>
      <c r="H76" s="1021" t="n">
        <v>1144155.749907884</v>
      </c>
      <c r="I76" s="1021" t="n">
        <v>772568.492808662</v>
      </c>
      <c r="J76" s="1021" t="n">
        <v>6186472.162902801</v>
      </c>
      <c r="K76" s="1022" t="n">
        <v>2473593.301546816</v>
      </c>
      <c r="L76" s="963" t="n">
        <v>100</v>
      </c>
      <c r="M76" s="963" t="n">
        <v>16.23650483880062</v>
      </c>
      <c r="N76" s="963" t="n">
        <v>31.22579463462741</v>
      </c>
      <c r="O76" s="963" t="n">
        <v>2.403335197689584</v>
      </c>
      <c r="P76" s="963" t="n">
        <v>26.77118244733517</v>
      </c>
      <c r="Q76" s="963" t="n">
        <v>1.230275796896633</v>
      </c>
      <c r="R76" s="963" t="n">
        <v>13.21186028679288</v>
      </c>
      <c r="S76" s="963" t="n">
        <v>8.921046797857686</v>
      </c>
      <c r="T76" s="963" t="n">
        <v>71.43678287766819</v>
      </c>
      <c r="U76" s="991" t="n">
        <v>28.5632171223318</v>
      </c>
      <c r="V76" s="1021" t="n">
        <v>2473593.301546816</v>
      </c>
      <c r="W76" s="1021" t="n">
        <v>349460.167478504</v>
      </c>
      <c r="X76" s="1021" t="n">
        <v>822047.0405743221</v>
      </c>
      <c r="Y76" s="1021" t="n">
        <v>131325.1173265689</v>
      </c>
      <c r="Z76" s="1021" t="n">
        <v>726068.756181767</v>
      </c>
      <c r="AA76" s="989" t="n">
        <v>106542.6894045277</v>
      </c>
      <c r="AB76" s="1022" t="n">
        <v>338149.5305811267</v>
      </c>
      <c r="AC76" s="963" t="n">
        <v>100</v>
      </c>
      <c r="AD76" s="963" t="n">
        <v>14.12763235007046</v>
      </c>
      <c r="AE76" s="963" t="n">
        <v>33.23291019830422</v>
      </c>
      <c r="AF76" s="963" t="n">
        <v>5.309082832834612</v>
      </c>
      <c r="AG76" s="963" t="n">
        <v>29.35279440349928</v>
      </c>
      <c r="AH76" s="963" t="n">
        <v>4.307203182427085</v>
      </c>
      <c r="AI76" s="991" t="n">
        <v>13.67037703286434</v>
      </c>
      <c r="AJ76" s="1021" t="n">
        <v>6186472.162902801</v>
      </c>
      <c r="AK76" s="1021" t="n">
        <v>1056631.78070016</v>
      </c>
      <c r="AL76" s="1021" t="n">
        <v>1882127.216579008</v>
      </c>
      <c r="AM76" s="1021" t="n">
        <v>76805.28412350873</v>
      </c>
      <c r="AN76" s="1021" t="n">
        <v>1592333.169364705</v>
      </c>
      <c r="AO76" s="1021" t="n">
        <v>1144155.749907884</v>
      </c>
      <c r="AP76" s="1022" t="n">
        <v>434418.9622275353</v>
      </c>
      <c r="AQ76" s="963" t="n">
        <v>100</v>
      </c>
      <c r="AR76" s="963" t="n">
        <v>17.0797144620848</v>
      </c>
      <c r="AS76" s="963" t="n">
        <v>30.42327140603961</v>
      </c>
      <c r="AT76" s="963" t="n">
        <v>1.24150375369135</v>
      </c>
      <c r="AU76" s="963" t="n">
        <v>25.73895311310274</v>
      </c>
      <c r="AV76" s="963" t="n">
        <v>18.49447827097352</v>
      </c>
      <c r="AW76" s="991" t="n">
        <v>7.02207899410798</v>
      </c>
      <c r="AX76" s="18" t="n"/>
    </row>
    <row r="77" ht="16.4" customHeight="1" s="828">
      <c r="A77" s="722" t="inlineStr">
        <is>
          <t>Feb-Apr 1997</t>
        </is>
      </c>
      <c r="B77" s="1021" t="n">
        <v>8655308.937392883</v>
      </c>
      <c r="C77" s="1021" t="n">
        <v>1418431.766773287</v>
      </c>
      <c r="D77" s="1021" t="n">
        <v>2682476.509922193</v>
      </c>
      <c r="E77" s="1021" t="n">
        <v>212811.1150709385</v>
      </c>
      <c r="F77" s="1021" t="n">
        <v>2311434.819263521</v>
      </c>
      <c r="G77" s="1021" t="n">
        <v>102914.4399182832</v>
      </c>
      <c r="H77" s="1021" t="n">
        <v>1155957.88220303</v>
      </c>
      <c r="I77" s="1021" t="n">
        <v>771282.4042416296</v>
      </c>
      <c r="J77" s="1021" t="n">
        <v>6198413.863573816</v>
      </c>
      <c r="K77" s="1022" t="n">
        <v>2456895.073819066</v>
      </c>
      <c r="L77" s="963" t="n">
        <v>100</v>
      </c>
      <c r="M77" s="963" t="n">
        <v>16.38799697426561</v>
      </c>
      <c r="N77" s="963" t="n">
        <v>30.99226762817547</v>
      </c>
      <c r="O77" s="963" t="n">
        <v>2.458735056256012</v>
      </c>
      <c r="P77" s="963" t="n">
        <v>26.7053993795369</v>
      </c>
      <c r="Q77" s="963" t="n">
        <v>1.1890325424858</v>
      </c>
      <c r="R77" s="963" t="n">
        <v>13.35547801429747</v>
      </c>
      <c r="S77" s="963" t="n">
        <v>8.911090404982728</v>
      </c>
      <c r="T77" s="963" t="n">
        <v>71.61401064259269</v>
      </c>
      <c r="U77" s="991" t="n">
        <v>28.3859893574073</v>
      </c>
      <c r="V77" s="1021" t="n">
        <v>2456895.073819066</v>
      </c>
      <c r="W77" s="1021" t="n">
        <v>353342.4314758952</v>
      </c>
      <c r="X77" s="1021" t="n">
        <v>815996.8303197983</v>
      </c>
      <c r="Y77" s="1021" t="n">
        <v>131758.9538488013</v>
      </c>
      <c r="Z77" s="1021" t="n">
        <v>720903.8944362571</v>
      </c>
      <c r="AA77" s="989" t="n">
        <v>102914.4399182832</v>
      </c>
      <c r="AB77" s="1022" t="n">
        <v>331978.5238200313</v>
      </c>
      <c r="AC77" s="963" t="n">
        <v>100</v>
      </c>
      <c r="AD77" s="963" t="n">
        <v>14.38166551112213</v>
      </c>
      <c r="AE77" s="963" t="n">
        <v>33.21252254584035</v>
      </c>
      <c r="AF77" s="963" t="n">
        <v>5.362823803622655</v>
      </c>
      <c r="AG77" s="963" t="n">
        <v>29.34207089746262</v>
      </c>
      <c r="AH77" s="963" t="n">
        <v>4.188800776026229</v>
      </c>
      <c r="AI77" s="991" t="n">
        <v>13.51211646592602</v>
      </c>
      <c r="AJ77" s="1021" t="n">
        <v>6198413.863573816</v>
      </c>
      <c r="AK77" s="1021" t="n">
        <v>1065089.335297392</v>
      </c>
      <c r="AL77" s="1021" t="n">
        <v>1866479.679602395</v>
      </c>
      <c r="AM77" s="1021" t="n">
        <v>81052.16122213721</v>
      </c>
      <c r="AN77" s="1021" t="n">
        <v>1590530.924827264</v>
      </c>
      <c r="AO77" s="1021" t="n">
        <v>1155957.88220303</v>
      </c>
      <c r="AP77" s="1022" t="n">
        <v>439303.8804215983</v>
      </c>
      <c r="AQ77" s="963" t="n">
        <v>100</v>
      </c>
      <c r="AR77" s="963" t="n">
        <v>17.18325621263524</v>
      </c>
      <c r="AS77" s="963" t="n">
        <v>30.11221452267209</v>
      </c>
      <c r="AT77" s="963" t="n">
        <v>1.307627451249359</v>
      </c>
      <c r="AU77" s="963" t="n">
        <v>25.66028922615716</v>
      </c>
      <c r="AV77" s="963" t="n">
        <v>18.64925298060914</v>
      </c>
      <c r="AW77" s="991" t="n">
        <v>7.087359606677008</v>
      </c>
      <c r="AX77" s="18" t="n"/>
    </row>
    <row r="78" ht="16.4" customHeight="1" s="828">
      <c r="A78" s="722" t="inlineStr">
        <is>
          <t>Mar-May 1997</t>
        </is>
      </c>
      <c r="B78" s="1021" t="n">
        <v>8654438.649694253</v>
      </c>
      <c r="C78" s="1021" t="n">
        <v>1415291.355109723</v>
      </c>
      <c r="D78" s="1021" t="n">
        <v>2653883.742394421</v>
      </c>
      <c r="E78" s="1021" t="n">
        <v>219949.6801126811</v>
      </c>
      <c r="F78" s="1021" t="n">
        <v>2310584.433930868</v>
      </c>
      <c r="G78" s="1021" t="n">
        <v>99204.19072957637</v>
      </c>
      <c r="H78" s="1021" t="n">
        <v>1171026.378721829</v>
      </c>
      <c r="I78" s="1021" t="n">
        <v>784498.8686951535</v>
      </c>
      <c r="J78" s="1021" t="n">
        <v>6221837.45540686</v>
      </c>
      <c r="K78" s="1022" t="n">
        <v>2432601.194287393</v>
      </c>
      <c r="L78" s="963" t="n">
        <v>100</v>
      </c>
      <c r="M78" s="963" t="n">
        <v>16.35335822918709</v>
      </c>
      <c r="N78" s="963" t="n">
        <v>30.66500150750018</v>
      </c>
      <c r="O78" s="963" t="n">
        <v>2.541466743431725</v>
      </c>
      <c r="P78" s="963" t="n">
        <v>26.69825886410897</v>
      </c>
      <c r="Q78" s="963" t="n">
        <v>1.146281055826551</v>
      </c>
      <c r="R78" s="963" t="n">
        <v>13.53093396488748</v>
      </c>
      <c r="S78" s="963" t="n">
        <v>9.064699635058</v>
      </c>
      <c r="T78" s="963" t="n">
        <v>71.89186621164235</v>
      </c>
      <c r="U78" s="991" t="n">
        <v>28.10813378835764</v>
      </c>
      <c r="V78" s="1021" t="n">
        <v>2432601.194287393</v>
      </c>
      <c r="W78" s="1021" t="n">
        <v>355891.5891931441</v>
      </c>
      <c r="X78" s="1021" t="n">
        <v>790106.3578761143</v>
      </c>
      <c r="Y78" s="1021" t="n">
        <v>141650.5533759004</v>
      </c>
      <c r="Z78" s="1021" t="n">
        <v>713027.2029754121</v>
      </c>
      <c r="AA78" s="989" t="n">
        <v>99204.19072957637</v>
      </c>
      <c r="AB78" s="1022" t="n">
        <v>332721.3001372455</v>
      </c>
      <c r="AC78" s="963" t="n">
        <v>100</v>
      </c>
      <c r="AD78" s="963" t="n">
        <v>14.63008363347446</v>
      </c>
      <c r="AE78" s="963" t="n">
        <v>32.47989681710111</v>
      </c>
      <c r="AF78" s="963" t="n">
        <v>5.823007639252418</v>
      </c>
      <c r="AG78" s="963" t="n">
        <v>29.31130695199246</v>
      </c>
      <c r="AH78" s="963" t="n">
        <v>4.078111568905864</v>
      </c>
      <c r="AI78" s="991" t="n">
        <v>13.6775933892737</v>
      </c>
      <c r="AJ78" s="1021" t="n">
        <v>6221837.45540686</v>
      </c>
      <c r="AK78" s="1021" t="n">
        <v>1059399.765916579</v>
      </c>
      <c r="AL78" s="1021" t="n">
        <v>1863777.384518307</v>
      </c>
      <c r="AM78" s="1021" t="n">
        <v>78299.12673678067</v>
      </c>
      <c r="AN78" s="1021" t="n">
        <v>1597557.230955456</v>
      </c>
      <c r="AO78" s="1021" t="n">
        <v>1171026.378721829</v>
      </c>
      <c r="AP78" s="1022" t="n">
        <v>451777.5685579081</v>
      </c>
      <c r="AQ78" s="963" t="n">
        <v>100</v>
      </c>
      <c r="AR78" s="963" t="n">
        <v>17.02712058149232</v>
      </c>
      <c r="AS78" s="963" t="n">
        <v>29.95541747717404</v>
      </c>
      <c r="AT78" s="963" t="n">
        <v>1.258456642398102</v>
      </c>
      <c r="AU78" s="963" t="n">
        <v>25.67661470434522</v>
      </c>
      <c r="AV78" s="963" t="n">
        <v>18.82123065918721</v>
      </c>
      <c r="AW78" s="991" t="n">
        <v>7.261159935403123</v>
      </c>
      <c r="AX78" s="18" t="n"/>
    </row>
    <row r="79" ht="16.4" customHeight="1" s="828">
      <c r="A79" s="722" t="inlineStr">
        <is>
          <t>Apr-Jun 1997</t>
        </is>
      </c>
      <c r="B79" s="1021" t="n">
        <v>8602191.772626782</v>
      </c>
      <c r="C79" s="1021" t="n">
        <v>1383951.533007426</v>
      </c>
      <c r="D79" s="1021" t="n">
        <v>2649418.446268043</v>
      </c>
      <c r="E79" s="1021" t="n">
        <v>221175.3377722561</v>
      </c>
      <c r="F79" s="1021" t="n">
        <v>2280331.345206643</v>
      </c>
      <c r="G79" s="1021" t="n">
        <v>105517.8427636261</v>
      </c>
      <c r="H79" s="1021" t="n">
        <v>1166818.338679699</v>
      </c>
      <c r="I79" s="1021" t="n">
        <v>794978.9289290868</v>
      </c>
      <c r="J79" s="1021" t="n">
        <v>6163978.802242467</v>
      </c>
      <c r="K79" s="1022" t="n">
        <v>2438212.970384315</v>
      </c>
      <c r="L79" s="963" t="n">
        <v>100</v>
      </c>
      <c r="M79" s="963" t="n">
        <v>16.0883594505685</v>
      </c>
      <c r="N79" s="963" t="n">
        <v>30.79934179913094</v>
      </c>
      <c r="O79" s="963" t="n">
        <v>2.571150976615784</v>
      </c>
      <c r="P79" s="963" t="n">
        <v>26.50872481665585</v>
      </c>
      <c r="Q79" s="963" t="n">
        <v>1.22663904214966</v>
      </c>
      <c r="R79" s="963" t="n">
        <v>13.56419816624708</v>
      </c>
      <c r="S79" s="963" t="n">
        <v>9.241585748632183</v>
      </c>
      <c r="T79" s="963" t="n">
        <v>71.65591008860086</v>
      </c>
      <c r="U79" s="991" t="n">
        <v>28.34408991139914</v>
      </c>
      <c r="V79" s="1021" t="n">
        <v>2438212.970384315</v>
      </c>
      <c r="W79" s="1021" t="n">
        <v>344843.6264582863</v>
      </c>
      <c r="X79" s="1021" t="n">
        <v>801145.1299131166</v>
      </c>
      <c r="Y79" s="1021" t="n">
        <v>139045.0307272016</v>
      </c>
      <c r="Z79" s="1021" t="n">
        <v>711141.379187058</v>
      </c>
      <c r="AA79" s="989" t="n">
        <v>105517.8427636261</v>
      </c>
      <c r="AB79" s="1022" t="n">
        <v>336519.9613350262</v>
      </c>
      <c r="AC79" s="963" t="n">
        <v>100</v>
      </c>
      <c r="AD79" s="963" t="n">
        <v>14.14329390610745</v>
      </c>
      <c r="AE79" s="963" t="n">
        <v>32.85788155686986</v>
      </c>
      <c r="AF79" s="963" t="n">
        <v>5.702743460727515</v>
      </c>
      <c r="AG79" s="963" t="n">
        <v>29.16649972028353</v>
      </c>
      <c r="AH79" s="963" t="n">
        <v>4.327671292265917</v>
      </c>
      <c r="AI79" s="991" t="n">
        <v>13.80191006374572</v>
      </c>
      <c r="AJ79" s="1021" t="n">
        <v>6163978.802242467</v>
      </c>
      <c r="AK79" s="1021" t="n">
        <v>1039107.90654914</v>
      </c>
      <c r="AL79" s="1021" t="n">
        <v>1848273.316354927</v>
      </c>
      <c r="AM79" s="1021" t="n">
        <v>82130.30704505453</v>
      </c>
      <c r="AN79" s="1021" t="n">
        <v>1569189.966019586</v>
      </c>
      <c r="AO79" s="1021" t="n">
        <v>1166818.338679699</v>
      </c>
      <c r="AP79" s="1022" t="n">
        <v>458458.9675940606</v>
      </c>
      <c r="AQ79" s="963" t="n">
        <v>100</v>
      </c>
      <c r="AR79" s="963" t="n">
        <v>16.85774626887281</v>
      </c>
      <c r="AS79" s="963" t="n">
        <v>29.9850693140366</v>
      </c>
      <c r="AT79" s="963" t="n">
        <v>1.332423580288358</v>
      </c>
      <c r="AU79" s="963" t="n">
        <v>25.45741989652384</v>
      </c>
      <c r="AV79" s="963" t="n">
        <v>18.92962932084076</v>
      </c>
      <c r="AW79" s="991" t="n">
        <v>7.437711619437633</v>
      </c>
      <c r="AX79" s="18" t="n"/>
    </row>
    <row r="80" ht="16.4" customHeight="1" s="828">
      <c r="A80" s="722" t="inlineStr">
        <is>
          <t>May-Jul 1997</t>
        </is>
      </c>
      <c r="B80" s="1021" t="n">
        <v>8609865.821279537</v>
      </c>
      <c r="C80" s="1021" t="n">
        <v>1358371.214663073</v>
      </c>
      <c r="D80" s="1021" t="n">
        <v>2664628.810856613</v>
      </c>
      <c r="E80" s="1021" t="n">
        <v>223020.0316478352</v>
      </c>
      <c r="F80" s="1021" t="n">
        <v>2290125.715791709</v>
      </c>
      <c r="G80" s="1021" t="n">
        <v>95479.96348367145</v>
      </c>
      <c r="H80" s="1021" t="n">
        <v>1174445.689649035</v>
      </c>
      <c r="I80" s="1021" t="n">
        <v>803794.3951876001</v>
      </c>
      <c r="J80" s="1021" t="n">
        <v>6181430.168152124</v>
      </c>
      <c r="K80" s="1022" t="n">
        <v>2428435.653127413</v>
      </c>
      <c r="L80" s="963" t="n">
        <v>100</v>
      </c>
      <c r="M80" s="963" t="n">
        <v>15.77691502817406</v>
      </c>
      <c r="N80" s="963" t="n">
        <v>30.94855211646742</v>
      </c>
      <c r="O80" s="963" t="n">
        <v>2.590284637150031</v>
      </c>
      <c r="P80" s="963" t="n">
        <v>26.59885488728054</v>
      </c>
      <c r="Q80" s="963" t="n">
        <v>1.108959947409284</v>
      </c>
      <c r="R80" s="963" t="n">
        <v>13.64069677771699</v>
      </c>
      <c r="S80" s="963" t="n">
        <v>9.335736605801667</v>
      </c>
      <c r="T80" s="963" t="n">
        <v>71.79473288508791</v>
      </c>
      <c r="U80" s="991" t="n">
        <v>28.20526711491209</v>
      </c>
      <c r="V80" s="1021" t="n">
        <v>2428435.653127413</v>
      </c>
      <c r="W80" s="1021" t="n">
        <v>340441.7711459029</v>
      </c>
      <c r="X80" s="1021" t="n">
        <v>805345.9856598335</v>
      </c>
      <c r="Y80" s="1021" t="n">
        <v>138757.1768945553</v>
      </c>
      <c r="Z80" s="1021" t="n">
        <v>699759.2460264666</v>
      </c>
      <c r="AA80" s="989" t="n">
        <v>95479.96348367145</v>
      </c>
      <c r="AB80" s="1022" t="n">
        <v>348651.5099169836</v>
      </c>
      <c r="AC80" s="963" t="n">
        <v>100</v>
      </c>
      <c r="AD80" s="963" t="n">
        <v>14.01897434290555</v>
      </c>
      <c r="AE80" s="963" t="n">
        <v>33.16315936239383</v>
      </c>
      <c r="AF80" s="963" t="n">
        <v>5.713850260593052</v>
      </c>
      <c r="AG80" s="963" t="n">
        <v>28.81522700118883</v>
      </c>
      <c r="AH80" s="963" t="n">
        <v>3.931747722477615</v>
      </c>
      <c r="AI80" s="991" t="n">
        <v>14.35704131044113</v>
      </c>
      <c r="AJ80" s="1021" t="n">
        <v>6181430.168152124</v>
      </c>
      <c r="AK80" s="1021" t="n">
        <v>1017929.44351717</v>
      </c>
      <c r="AL80" s="1021" t="n">
        <v>1859282.82519678</v>
      </c>
      <c r="AM80" s="1021" t="n">
        <v>84262.85475327991</v>
      </c>
      <c r="AN80" s="1021" t="n">
        <v>1590366.469765242</v>
      </c>
      <c r="AO80" s="1021" t="n">
        <v>1174445.689649035</v>
      </c>
      <c r="AP80" s="1022" t="n">
        <v>455142.8852706166</v>
      </c>
      <c r="AQ80" s="963" t="n">
        <v>100</v>
      </c>
      <c r="AR80" s="963" t="n">
        <v>16.46753932062085</v>
      </c>
      <c r="AS80" s="963" t="n">
        <v>30.07852187307964</v>
      </c>
      <c r="AT80" s="963" t="n">
        <v>1.363161153019536</v>
      </c>
      <c r="AU80" s="963" t="n">
        <v>25.72813129814369</v>
      </c>
      <c r="AV80" s="963" t="n">
        <v>18.99957870105848</v>
      </c>
      <c r="AW80" s="991" t="n">
        <v>7.36306765407781</v>
      </c>
      <c r="AX80" s="18" t="n"/>
    </row>
    <row r="81" ht="16.4" customHeight="1" s="828">
      <c r="A81" s="722" t="inlineStr">
        <is>
          <t>Jun-Aug 1997</t>
        </is>
      </c>
      <c r="B81" s="1021" t="n">
        <v>8670269.946386609</v>
      </c>
      <c r="C81" s="1021" t="n">
        <v>1390809.918453379</v>
      </c>
      <c r="D81" s="1021" t="n">
        <v>2658748.22461939</v>
      </c>
      <c r="E81" s="1021" t="n">
        <v>217965.0893949383</v>
      </c>
      <c r="F81" s="1021" t="n">
        <v>2316949.184894837</v>
      </c>
      <c r="G81" s="1021" t="n">
        <v>90852.85620163383</v>
      </c>
      <c r="H81" s="1021" t="n">
        <v>1172495.841125888</v>
      </c>
      <c r="I81" s="1021" t="n">
        <v>822448.8316965461</v>
      </c>
      <c r="J81" s="1021" t="n">
        <v>6206934.084567756</v>
      </c>
      <c r="K81" s="1022" t="n">
        <v>2463335.861818854</v>
      </c>
      <c r="L81" s="963" t="n">
        <v>100</v>
      </c>
      <c r="M81" s="963" t="n">
        <v>16.04113743924441</v>
      </c>
      <c r="N81" s="963" t="n">
        <v>30.66511470876913</v>
      </c>
      <c r="O81" s="963" t="n">
        <v>2.513936598776566</v>
      </c>
      <c r="P81" s="963" t="n">
        <v>26.72291865445827</v>
      </c>
      <c r="Q81" s="963" t="n">
        <v>1.04786652276608</v>
      </c>
      <c r="R81" s="963" t="n">
        <v>13.52317573012283</v>
      </c>
      <c r="S81" s="963" t="n">
        <v>9.485850345862724</v>
      </c>
      <c r="T81" s="963" t="n">
        <v>71.58870626807342</v>
      </c>
      <c r="U81" s="991" t="n">
        <v>28.41129373192659</v>
      </c>
      <c r="V81" s="1021" t="n">
        <v>2463335.861818854</v>
      </c>
      <c r="W81" s="1021" t="n">
        <v>345685.4371281667</v>
      </c>
      <c r="X81" s="1021" t="n">
        <v>819475.4723024087</v>
      </c>
      <c r="Y81" s="1021" t="n">
        <v>135440.4113612663</v>
      </c>
      <c r="Z81" s="1021" t="n">
        <v>717941.2803674077</v>
      </c>
      <c r="AA81" s="989" t="n">
        <v>90852.85620163383</v>
      </c>
      <c r="AB81" s="1022" t="n">
        <v>353940.4044579707</v>
      </c>
      <c r="AC81" s="963" t="n">
        <v>100</v>
      </c>
      <c r="AD81" s="963" t="n">
        <v>14.0332239093423</v>
      </c>
      <c r="AE81" s="963" t="n">
        <v>33.26689977619748</v>
      </c>
      <c r="AF81" s="963" t="n">
        <v>5.498251921735966</v>
      </c>
      <c r="AG81" s="963" t="n">
        <v>29.14508295418966</v>
      </c>
      <c r="AH81" s="963" t="n">
        <v>3.688204179130928</v>
      </c>
      <c r="AI81" s="991" t="n">
        <v>14.36833725940366</v>
      </c>
      <c r="AJ81" s="1021" t="n">
        <v>6206934.084567756</v>
      </c>
      <c r="AK81" s="1021" t="n">
        <v>1045124.481325212</v>
      </c>
      <c r="AL81" s="1021" t="n">
        <v>1839272.75231698</v>
      </c>
      <c r="AM81" s="1021" t="n">
        <v>82524.67803367198</v>
      </c>
      <c r="AN81" s="1021" t="n">
        <v>1599007.904527429</v>
      </c>
      <c r="AO81" s="1021" t="n">
        <v>1172495.841125888</v>
      </c>
      <c r="AP81" s="1022" t="n">
        <v>468508.4272385753</v>
      </c>
      <c r="AQ81" s="963" t="n">
        <v>100</v>
      </c>
      <c r="AR81" s="963" t="n">
        <v>16.83801482480208</v>
      </c>
      <c r="AS81" s="963" t="n">
        <v>29.63254848943777</v>
      </c>
      <c r="AT81" s="963" t="n">
        <v>1.32955621743837</v>
      </c>
      <c r="AU81" s="963" t="n">
        <v>25.76163823783835</v>
      </c>
      <c r="AV81" s="963" t="n">
        <v>18.89009654607181</v>
      </c>
      <c r="AW81" s="991" t="n">
        <v>7.548145684411625</v>
      </c>
      <c r="AX81" s="18" t="n"/>
    </row>
    <row r="82" ht="16.4" customHeight="1" s="828">
      <c r="A82" s="722" t="inlineStr">
        <is>
          <t>Jul-Sep 1997</t>
        </is>
      </c>
      <c r="B82" s="1021" t="n">
        <v>8690607.841875106</v>
      </c>
      <c r="C82" s="1021" t="n">
        <v>1433887.426226514</v>
      </c>
      <c r="D82" s="1021" t="n">
        <v>2628646.10247834</v>
      </c>
      <c r="E82" s="1021" t="n">
        <v>217741.4525884708</v>
      </c>
      <c r="F82" s="1021" t="n">
        <v>2328071.860011405</v>
      </c>
      <c r="G82" s="1021" t="n">
        <v>79407.67872971747</v>
      </c>
      <c r="H82" s="1021" t="n">
        <v>1172954.835158363</v>
      </c>
      <c r="I82" s="1021" t="n">
        <v>829898.4866822949</v>
      </c>
      <c r="J82" s="1021" t="n">
        <v>6251386.555395352</v>
      </c>
      <c r="K82" s="1022" t="n">
        <v>2439221.286479755</v>
      </c>
      <c r="L82" s="963" t="n">
        <v>100</v>
      </c>
      <c r="M82" s="963" t="n">
        <v>16.49927660200503</v>
      </c>
      <c r="N82" s="963" t="n">
        <v>30.24697639458988</v>
      </c>
      <c r="O82" s="963" t="n">
        <v>2.505480129241345</v>
      </c>
      <c r="P82" s="963" t="n">
        <v>26.78836627276804</v>
      </c>
      <c r="Q82" s="963" t="n">
        <v>0.9137183517486193</v>
      </c>
      <c r="R82" s="963" t="n">
        <v>13.49681007934289</v>
      </c>
      <c r="S82" s="963" t="n">
        <v>9.549372170304189</v>
      </c>
      <c r="T82" s="963" t="n">
        <v>71.93267340028241</v>
      </c>
      <c r="U82" s="991" t="n">
        <v>28.0673265997176</v>
      </c>
      <c r="V82" s="1021" t="n">
        <v>2439221.286479755</v>
      </c>
      <c r="W82" s="1021" t="n">
        <v>340457.8898379439</v>
      </c>
      <c r="X82" s="1021" t="n">
        <v>794056.4137466957</v>
      </c>
      <c r="Y82" s="1021" t="n">
        <v>136045.9193958546</v>
      </c>
      <c r="Z82" s="1021" t="n">
        <v>732715.0115114677</v>
      </c>
      <c r="AA82" s="989" t="n">
        <v>79407.67872971747</v>
      </c>
      <c r="AB82" s="1022" t="n">
        <v>356538.3732580753</v>
      </c>
      <c r="AC82" s="963" t="n">
        <v>100</v>
      </c>
      <c r="AD82" s="963" t="n">
        <v>13.95764671803464</v>
      </c>
      <c r="AE82" s="963" t="n">
        <v>32.5536849874193</v>
      </c>
      <c r="AF82" s="963" t="n">
        <v>5.577432443293976</v>
      </c>
      <c r="AG82" s="963" t="n">
        <v>30.03889050873733</v>
      </c>
      <c r="AH82" s="963" t="n">
        <v>3.255452023556148</v>
      </c>
      <c r="AI82" s="991" t="n">
        <v>14.6168933189586</v>
      </c>
      <c r="AJ82" s="1021" t="n">
        <v>6251386.555395352</v>
      </c>
      <c r="AK82" s="1021" t="n">
        <v>1093429.53638857</v>
      </c>
      <c r="AL82" s="1021" t="n">
        <v>1834589.688731645</v>
      </c>
      <c r="AM82" s="1021" t="n">
        <v>81695.53319261628</v>
      </c>
      <c r="AN82" s="1021" t="n">
        <v>1595356.848499938</v>
      </c>
      <c r="AO82" s="1021" t="n">
        <v>1172954.835158363</v>
      </c>
      <c r="AP82" s="1022" t="n">
        <v>473360.1134242197</v>
      </c>
      <c r="AQ82" s="963" t="n">
        <v>100</v>
      </c>
      <c r="AR82" s="963" t="n">
        <v>17.49099222547468</v>
      </c>
      <c r="AS82" s="963" t="n">
        <v>29.34692443787971</v>
      </c>
      <c r="AT82" s="963" t="n">
        <v>1.306838610421679</v>
      </c>
      <c r="AU82" s="963" t="n">
        <v>25.52004798236387</v>
      </c>
      <c r="AV82" s="963" t="n">
        <v>18.76311478684719</v>
      </c>
      <c r="AW82" s="991" t="n">
        <v>7.572081957012868</v>
      </c>
      <c r="AX82" s="18" t="n"/>
    </row>
    <row r="83" ht="16.4" customHeight="1" s="828">
      <c r="A83" s="722" t="inlineStr">
        <is>
          <t>Aug-Oct 1997</t>
        </is>
      </c>
      <c r="B83" s="1021" t="n">
        <v>8711317.691604208</v>
      </c>
      <c r="C83" s="1021" t="n">
        <v>1436214.584452545</v>
      </c>
      <c r="D83" s="1021" t="n">
        <v>2638490.852311133</v>
      </c>
      <c r="E83" s="1021" t="n">
        <v>223643.9935849753</v>
      </c>
      <c r="F83" s="1021" t="n">
        <v>2324231.696432211</v>
      </c>
      <c r="G83" s="1021" t="n">
        <v>80886.97317868832</v>
      </c>
      <c r="H83" s="1021" t="n">
        <v>1188551.287463097</v>
      </c>
      <c r="I83" s="1021" t="n">
        <v>819298.3041815604</v>
      </c>
      <c r="J83" s="1021" t="n">
        <v>6284432.471299073</v>
      </c>
      <c r="K83" s="1022" t="n">
        <v>2426885.220305135</v>
      </c>
      <c r="L83" s="963" t="n">
        <v>100</v>
      </c>
      <c r="M83" s="963" t="n">
        <v>16.48676624245651</v>
      </c>
      <c r="N83" s="963" t="n">
        <v>30.28807977987138</v>
      </c>
      <c r="O83" s="963" t="n">
        <v>2.567280881060265</v>
      </c>
      <c r="P83" s="963" t="n">
        <v>26.68059848939109</v>
      </c>
      <c r="Q83" s="963" t="n">
        <v>0.928527417346351</v>
      </c>
      <c r="R83" s="963" t="n">
        <v>13.64376010082376</v>
      </c>
      <c r="S83" s="963" t="n">
        <v>9.404987089050644</v>
      </c>
      <c r="T83" s="963" t="n">
        <v>72.14100890105158</v>
      </c>
      <c r="U83" s="991" t="n">
        <v>27.85899109894842</v>
      </c>
      <c r="V83" s="1021" t="n">
        <v>2426885.220305135</v>
      </c>
      <c r="W83" s="1021" t="n">
        <v>342272.9132341093</v>
      </c>
      <c r="X83" s="1021" t="n">
        <v>795612.7412182139</v>
      </c>
      <c r="Y83" s="1021" t="n">
        <v>137207.0424267518</v>
      </c>
      <c r="Z83" s="1021" t="n">
        <v>734108.798003586</v>
      </c>
      <c r="AA83" s="989" t="n">
        <v>80886.97317868832</v>
      </c>
      <c r="AB83" s="1022" t="n">
        <v>336796.7522437861</v>
      </c>
      <c r="AC83" s="963" t="n">
        <v>100</v>
      </c>
      <c r="AD83" s="963" t="n">
        <v>14.10338282051406</v>
      </c>
      <c r="AE83" s="963" t="n">
        <v>32.78328676451293</v>
      </c>
      <c r="AF83" s="963" t="n">
        <v>5.653627179348042</v>
      </c>
      <c r="AG83" s="963" t="n">
        <v>30.24901185525723</v>
      </c>
      <c r="AH83" s="963" t="n">
        <v>3.332954212334702</v>
      </c>
      <c r="AI83" s="991" t="n">
        <v>13.87773716803303</v>
      </c>
      <c r="AJ83" s="1021" t="n">
        <v>6284432.471299073</v>
      </c>
      <c r="AK83" s="1021" t="n">
        <v>1093941.671218435</v>
      </c>
      <c r="AL83" s="1021" t="n">
        <v>1842878.111092918</v>
      </c>
      <c r="AM83" s="1021" t="n">
        <v>86436.95115822356</v>
      </c>
      <c r="AN83" s="1021" t="n">
        <v>1590122.898428625</v>
      </c>
      <c r="AO83" s="1021" t="n">
        <v>1188551.287463097</v>
      </c>
      <c r="AP83" s="1022" t="n">
        <v>482501.5519377742</v>
      </c>
      <c r="AQ83" s="963" t="n">
        <v>100</v>
      </c>
      <c r="AR83" s="963" t="n">
        <v>17.40716725359774</v>
      </c>
      <c r="AS83" s="963" t="n">
        <v>29.32449540207999</v>
      </c>
      <c r="AT83" s="963" t="n">
        <v>1.375413795167345</v>
      </c>
      <c r="AU83" s="963" t="n">
        <v>25.30256957474994</v>
      </c>
      <c r="AV83" s="963" t="n">
        <v>18.91262724026706</v>
      </c>
      <c r="AW83" s="991" t="n">
        <v>7.677726734137933</v>
      </c>
      <c r="AX83" s="18" t="n"/>
    </row>
    <row r="84" ht="16.4" customHeight="1" s="828">
      <c r="A84" s="722" t="inlineStr">
        <is>
          <t>Sep-Nov 1997</t>
        </is>
      </c>
      <c r="B84" s="1021" t="n">
        <v>8725853.526228707</v>
      </c>
      <c r="C84" s="1021" t="n">
        <v>1436614.277777329</v>
      </c>
      <c r="D84" s="1021" t="n">
        <v>2656290.418363603</v>
      </c>
      <c r="E84" s="1021" t="n">
        <v>226194.3441563682</v>
      </c>
      <c r="F84" s="1021" t="n">
        <v>2333449.048098493</v>
      </c>
      <c r="G84" s="1021" t="n">
        <v>84391.78731531178</v>
      </c>
      <c r="H84" s="1021" t="n">
        <v>1184071.619210429</v>
      </c>
      <c r="I84" s="1021" t="n">
        <v>804842.0313071728</v>
      </c>
      <c r="J84" s="1021" t="n">
        <v>6318482.725518392</v>
      </c>
      <c r="K84" s="1022" t="n">
        <v>2407370.800710316</v>
      </c>
      <c r="L84" s="963" t="n">
        <v>100</v>
      </c>
      <c r="M84" s="963" t="n">
        <v>16.463882569872</v>
      </c>
      <c r="N84" s="963" t="n">
        <v>30.44161136075871</v>
      </c>
      <c r="O84" s="963" t="n">
        <v>2.592231733852274</v>
      </c>
      <c r="P84" s="963" t="n">
        <v>26.74178567270776</v>
      </c>
      <c r="Q84" s="963" t="n">
        <v>0.9671465039109557</v>
      </c>
      <c r="R84" s="963" t="n">
        <v>13.56969396347617</v>
      </c>
      <c r="S84" s="963" t="n">
        <v>9.223648195422134</v>
      </c>
      <c r="T84" s="963" t="n">
        <v>72.41105648319569</v>
      </c>
      <c r="U84" s="991" t="n">
        <v>27.58894351680431</v>
      </c>
      <c r="V84" s="1021" t="n">
        <v>2407370.800710316</v>
      </c>
      <c r="W84" s="1021" t="n">
        <v>342127.7191182319</v>
      </c>
      <c r="X84" s="1021" t="n">
        <v>776993.2918874947</v>
      </c>
      <c r="Y84" s="1021" t="n">
        <v>132168.5358178553</v>
      </c>
      <c r="Z84" s="1021" t="n">
        <v>740476.4285632177</v>
      </c>
      <c r="AA84" s="989" t="n">
        <v>84391.78731531178</v>
      </c>
      <c r="AB84" s="1022" t="n">
        <v>331213.0380082043</v>
      </c>
      <c r="AC84" s="963" t="n">
        <v>100</v>
      </c>
      <c r="AD84" s="963" t="n">
        <v>14.21167520256058</v>
      </c>
      <c r="AE84" s="963" t="n">
        <v>32.2755967488779</v>
      </c>
      <c r="AF84" s="963" t="n">
        <v>5.490161124279558</v>
      </c>
      <c r="AG84" s="963" t="n">
        <v>30.7587193607538</v>
      </c>
      <c r="AH84" s="963" t="n">
        <v>3.505558316583854</v>
      </c>
      <c r="AI84" s="991" t="n">
        <v>13.7582892469443</v>
      </c>
      <c r="AJ84" s="1021" t="n">
        <v>6318482.725518392</v>
      </c>
      <c r="AK84" s="1021" t="n">
        <v>1094486.558659098</v>
      </c>
      <c r="AL84" s="1021" t="n">
        <v>1879297.126476109</v>
      </c>
      <c r="AM84" s="1021" t="n">
        <v>94025.80833851293</v>
      </c>
      <c r="AN84" s="1021" t="n">
        <v>1592972.619535276</v>
      </c>
      <c r="AO84" s="1021" t="n">
        <v>1184071.619210429</v>
      </c>
      <c r="AP84" s="1022" t="n">
        <v>473628.9932989688</v>
      </c>
      <c r="AQ84" s="963" t="n">
        <v>100</v>
      </c>
      <c r="AR84" s="963" t="n">
        <v>17.32198387183692</v>
      </c>
      <c r="AS84" s="963" t="n">
        <v>29.74285454459201</v>
      </c>
      <c r="AT84" s="963" t="n">
        <v>1.488107389433413</v>
      </c>
      <c r="AU84" s="963" t="n">
        <v>25.21131557583837</v>
      </c>
      <c r="AV84" s="963" t="n">
        <v>18.73980939171253</v>
      </c>
      <c r="AW84" s="991" t="n">
        <v>7.495929226586759</v>
      </c>
      <c r="AX84" s="18" t="n"/>
    </row>
    <row r="85" ht="16.4" customHeight="1" s="828">
      <c r="A85" s="722" t="inlineStr">
        <is>
          <t>Oct-Dec 1997</t>
        </is>
      </c>
      <c r="B85" s="1021" t="n">
        <v>8740951.097740298</v>
      </c>
      <c r="C85" s="1021" t="n">
        <v>1414794.980517881</v>
      </c>
      <c r="D85" s="1021" t="n">
        <v>2658603.749892488</v>
      </c>
      <c r="E85" s="1021" t="n">
        <v>226640.6767041149</v>
      </c>
      <c r="F85" s="1021" t="n">
        <v>2346362.522717802</v>
      </c>
      <c r="G85" s="1021" t="n">
        <v>87077.19978263319</v>
      </c>
      <c r="H85" s="1021" t="n">
        <v>1206969.281336837</v>
      </c>
      <c r="I85" s="1021" t="n">
        <v>800502.6867885443</v>
      </c>
      <c r="J85" s="1021" t="n">
        <v>6299143.606934033</v>
      </c>
      <c r="K85" s="1022" t="n">
        <v>2441807.490806266</v>
      </c>
      <c r="L85" s="963" t="n">
        <v>100</v>
      </c>
      <c r="M85" s="963" t="n">
        <v>16.18582422779635</v>
      </c>
      <c r="N85" s="963" t="n">
        <v>30.41549735451314</v>
      </c>
      <c r="O85" s="963" t="n">
        <v>2.592860595716019</v>
      </c>
      <c r="P85" s="963" t="n">
        <v>26.8433319953521</v>
      </c>
      <c r="Q85" s="963" t="n">
        <v>0.996198226130613</v>
      </c>
      <c r="R85" s="963" t="n">
        <v>13.80821455057518</v>
      </c>
      <c r="S85" s="963" t="n">
        <v>9.158073049916609</v>
      </c>
      <c r="T85" s="963" t="n">
        <v>72.06473913991444</v>
      </c>
      <c r="U85" s="991" t="n">
        <v>27.93526086008558</v>
      </c>
      <c r="V85" s="1021" t="n">
        <v>2441807.490806266</v>
      </c>
      <c r="W85" s="1021" t="n">
        <v>337831.0007666135</v>
      </c>
      <c r="X85" s="1021" t="n">
        <v>803476.112353819</v>
      </c>
      <c r="Y85" s="1021" t="n">
        <v>134593.3525077161</v>
      </c>
      <c r="Z85" s="1021" t="n">
        <v>751931.3387807005</v>
      </c>
      <c r="AA85" s="989" t="n">
        <v>87077.19978263319</v>
      </c>
      <c r="AB85" s="1022" t="n">
        <v>326898.4866147834</v>
      </c>
      <c r="AC85" s="963" t="n">
        <v>100</v>
      </c>
      <c r="AD85" s="963" t="n">
        <v>13.83528398690694</v>
      </c>
      <c r="AE85" s="963" t="n">
        <v>32.90497368768893</v>
      </c>
      <c r="AF85" s="963" t="n">
        <v>5.512037825032408</v>
      </c>
      <c r="AG85" s="963" t="n">
        <v>30.79404668925881</v>
      </c>
      <c r="AH85" s="963" t="n">
        <v>3.566096021512367</v>
      </c>
      <c r="AI85" s="991" t="n">
        <v>13.38756178960054</v>
      </c>
      <c r="AJ85" s="1021" t="n">
        <v>6299143.606934033</v>
      </c>
      <c r="AK85" s="1021" t="n">
        <v>1076963.979751267</v>
      </c>
      <c r="AL85" s="1021" t="n">
        <v>1855127.637538668</v>
      </c>
      <c r="AM85" s="1021" t="n">
        <v>92047.32419639884</v>
      </c>
      <c r="AN85" s="1021" t="n">
        <v>1594431.183937101</v>
      </c>
      <c r="AO85" s="1021" t="n">
        <v>1206969.281336837</v>
      </c>
      <c r="AP85" s="1022" t="n">
        <v>473604.2001737608</v>
      </c>
      <c r="AQ85" s="963" t="n">
        <v>100</v>
      </c>
      <c r="AR85" s="963" t="n">
        <v>17.09699043161606</v>
      </c>
      <c r="AS85" s="963" t="n">
        <v>29.4504737992727</v>
      </c>
      <c r="AT85" s="963" t="n">
        <v>1.461267276000409</v>
      </c>
      <c r="AU85" s="963" t="n">
        <v>25.31187227073165</v>
      </c>
      <c r="AV85" s="963" t="n">
        <v>19.16084719847024</v>
      </c>
      <c r="AW85" s="991" t="n">
        <v>7.518549023908934</v>
      </c>
      <c r="AX85" s="18" t="n"/>
    </row>
    <row r="86" ht="16.4" customHeight="1" s="828">
      <c r="A86" s="722" t="inlineStr">
        <is>
          <t>Nov-Jan 1998</t>
        </is>
      </c>
      <c r="B86" s="1021" t="n">
        <v>8797830.771654151</v>
      </c>
      <c r="C86" s="1021" t="n">
        <v>1443151.102514915</v>
      </c>
      <c r="D86" s="1021" t="n">
        <v>2672675.60973176</v>
      </c>
      <c r="E86" s="1021" t="n">
        <v>227463.757198393</v>
      </c>
      <c r="F86" s="1021" t="n">
        <v>2332110.1644061</v>
      </c>
      <c r="G86" s="1021" t="n">
        <v>86581.51591550148</v>
      </c>
      <c r="H86" s="1021" t="n">
        <v>1228514.288755958</v>
      </c>
      <c r="I86" s="1021" t="n">
        <v>807334.3331315236</v>
      </c>
      <c r="J86" s="1021" t="n">
        <v>6338756.737803539</v>
      </c>
      <c r="K86" s="1022" t="n">
        <v>2459074.033850612</v>
      </c>
      <c r="L86" s="963" t="n">
        <v>100</v>
      </c>
      <c r="M86" s="963" t="n">
        <v>16.40348785935532</v>
      </c>
      <c r="N86" s="963" t="n">
        <v>30.37880221955268</v>
      </c>
      <c r="O86" s="963" t="n">
        <v>2.585452745138739</v>
      </c>
      <c r="P86" s="963" t="n">
        <v>26.50778612291518</v>
      </c>
      <c r="Q86" s="963" t="n">
        <v>0.9841234522771185</v>
      </c>
      <c r="R86" s="963" t="n">
        <v>13.96383177446564</v>
      </c>
      <c r="S86" s="963" t="n">
        <v>9.176515826295329</v>
      </c>
      <c r="T86" s="963" t="n">
        <v>72.04908689794834</v>
      </c>
      <c r="U86" s="991" t="n">
        <v>27.95091310205164</v>
      </c>
      <c r="V86" s="1021" t="n">
        <v>2459074.033850612</v>
      </c>
      <c r="W86" s="1021" t="n">
        <v>338806.2879396952</v>
      </c>
      <c r="X86" s="1021" t="n">
        <v>804019.4937575692</v>
      </c>
      <c r="Y86" s="1021" t="n">
        <v>136826.3070779134</v>
      </c>
      <c r="Z86" s="1021" t="n">
        <v>763039.1592124343</v>
      </c>
      <c r="AA86" s="989" t="n">
        <v>86581.51591550148</v>
      </c>
      <c r="AB86" s="1022" t="n">
        <v>329801.2699474977</v>
      </c>
      <c r="AC86" s="963" t="n">
        <v>100</v>
      </c>
      <c r="AD86" s="963" t="n">
        <v>13.77779941863587</v>
      </c>
      <c r="AE86" s="963" t="n">
        <v>32.6960263371401</v>
      </c>
      <c r="AF86" s="963" t="n">
        <v>5.564139395334106</v>
      </c>
      <c r="AG86" s="963" t="n">
        <v>31.02953179565755</v>
      </c>
      <c r="AH86" s="963" t="n">
        <v>3.520899115832041</v>
      </c>
      <c r="AI86" s="991" t="n">
        <v>13.41160393740033</v>
      </c>
      <c r="AJ86" s="1021" t="n">
        <v>6338756.737803539</v>
      </c>
      <c r="AK86" s="1021" t="n">
        <v>1104344.81457522</v>
      </c>
      <c r="AL86" s="1021" t="n">
        <v>1868656.115974191</v>
      </c>
      <c r="AM86" s="1021" t="n">
        <v>90637.45012047957</v>
      </c>
      <c r="AN86" s="1021" t="n">
        <v>1569071.005193666</v>
      </c>
      <c r="AO86" s="1021" t="n">
        <v>1228514.288755958</v>
      </c>
      <c r="AP86" s="1022" t="n">
        <v>477533.0631840259</v>
      </c>
      <c r="AQ86" s="963" t="n">
        <v>100</v>
      </c>
      <c r="AR86" s="963" t="n">
        <v>17.42210436928503</v>
      </c>
      <c r="AS86" s="963" t="n">
        <v>29.47985217400382</v>
      </c>
      <c r="AT86" s="963" t="n">
        <v>1.429893177315503</v>
      </c>
      <c r="AU86" s="963" t="n">
        <v>24.75360816161198</v>
      </c>
      <c r="AV86" s="963" t="n">
        <v>19.38099756107149</v>
      </c>
      <c r="AW86" s="991" t="n">
        <v>7.533544556712194</v>
      </c>
      <c r="AX86" s="18" t="n"/>
    </row>
    <row r="87" ht="16.4" customHeight="1" s="828">
      <c r="A87" s="722" t="inlineStr">
        <is>
          <t>Dec-Feb 1998</t>
        </is>
      </c>
      <c r="B87" s="1021" t="n">
        <v>8780594.049415482</v>
      </c>
      <c r="C87" s="1021" t="n">
        <v>1439345.379222391</v>
      </c>
      <c r="D87" s="1021" t="n">
        <v>2674656.473838371</v>
      </c>
      <c r="E87" s="1021" t="n">
        <v>225296.6424096806</v>
      </c>
      <c r="F87" s="1021" t="n">
        <v>2358391.348618307</v>
      </c>
      <c r="G87" s="1021" t="n">
        <v>92807.67684579027</v>
      </c>
      <c r="H87" s="1021" t="n">
        <v>1226042.357429388</v>
      </c>
      <c r="I87" s="1021" t="n">
        <v>764054.1710515546</v>
      </c>
      <c r="J87" s="1021" t="n">
        <v>6307987.897854504</v>
      </c>
      <c r="K87" s="1022" t="n">
        <v>2472606.151560979</v>
      </c>
      <c r="L87" s="963" t="n">
        <v>100</v>
      </c>
      <c r="M87" s="963" t="n">
        <v>16.39234624812438</v>
      </c>
      <c r="N87" s="963" t="n">
        <v>30.46099681622818</v>
      </c>
      <c r="O87" s="963" t="n">
        <v>2.565847380504721</v>
      </c>
      <c r="P87" s="963" t="n">
        <v>26.85913202849076</v>
      </c>
      <c r="Q87" s="963" t="n">
        <v>1.056963530297456</v>
      </c>
      <c r="R87" s="963" t="n">
        <v>13.96309122742105</v>
      </c>
      <c r="S87" s="963" t="n">
        <v>8.701622768933467</v>
      </c>
      <c r="T87" s="963" t="n">
        <v>71.84010401066683</v>
      </c>
      <c r="U87" s="991" t="n">
        <v>28.15989598933319</v>
      </c>
      <c r="V87" s="1021" t="n">
        <v>2472606.151560979</v>
      </c>
      <c r="W87" s="1021" t="n">
        <v>337175.2753983583</v>
      </c>
      <c r="X87" s="1021" t="n">
        <v>802231.6803936181</v>
      </c>
      <c r="Y87" s="1021" t="n">
        <v>135121.5683925844</v>
      </c>
      <c r="Z87" s="1021" t="n">
        <v>795020.9051208192</v>
      </c>
      <c r="AA87" s="989" t="n">
        <v>92807.67684579027</v>
      </c>
      <c r="AB87" s="1022" t="n">
        <v>310249.0454098089</v>
      </c>
      <c r="AC87" s="963" t="n">
        <v>100</v>
      </c>
      <c r="AD87" s="963" t="n">
        <v>13.63643276489855</v>
      </c>
      <c r="AE87" s="963" t="n">
        <v>32.44478219417039</v>
      </c>
      <c r="AF87" s="963" t="n">
        <v>5.464742870888714</v>
      </c>
      <c r="AG87" s="963" t="n">
        <v>32.15315567418269</v>
      </c>
      <c r="AH87" s="963" t="n">
        <v>3.753435491018249</v>
      </c>
      <c r="AI87" s="991" t="n">
        <v>12.54745100484142</v>
      </c>
      <c r="AJ87" s="1021" t="n">
        <v>6307987.897854504</v>
      </c>
      <c r="AK87" s="1021" t="n">
        <v>1102170.103824032</v>
      </c>
      <c r="AL87" s="1021" t="n">
        <v>1872424.793444753</v>
      </c>
      <c r="AM87" s="1021" t="n">
        <v>90175.07401709621</v>
      </c>
      <c r="AN87" s="1021" t="n">
        <v>1563370.443497488</v>
      </c>
      <c r="AO87" s="1021" t="n">
        <v>1226042.357429388</v>
      </c>
      <c r="AP87" s="1022" t="n">
        <v>453805.1256417456</v>
      </c>
      <c r="AQ87" s="963" t="n">
        <v>100</v>
      </c>
      <c r="AR87" s="963" t="n">
        <v>17.47260967635823</v>
      </c>
      <c r="AS87" s="963" t="n">
        <v>29.68339229188454</v>
      </c>
      <c r="AT87" s="963" t="n">
        <v>1.429537841183349</v>
      </c>
      <c r="AU87" s="963" t="n">
        <v>24.78397975413408</v>
      </c>
      <c r="AV87" s="963" t="n">
        <v>19.43634606284508</v>
      </c>
      <c r="AW87" s="991" t="n">
        <v>7.194134373594715</v>
      </c>
      <c r="AX87" s="18" t="n"/>
    </row>
    <row r="88" ht="16.4" customHeight="1" s="828">
      <c r="A88" s="722" t="inlineStr">
        <is>
          <t>Jan-Mar 1998</t>
        </is>
      </c>
      <c r="B88" s="1021" t="n">
        <v>8775696.298954703</v>
      </c>
      <c r="C88" s="1021" t="n">
        <v>1442570.732847422</v>
      </c>
      <c r="D88" s="1021" t="n">
        <v>2670212.509741378</v>
      </c>
      <c r="E88" s="1021" t="n">
        <v>219178.6245039245</v>
      </c>
      <c r="F88" s="1021" t="n">
        <v>2372010.992343477</v>
      </c>
      <c r="G88" s="1021" t="n">
        <v>93781.51030688608</v>
      </c>
      <c r="H88" s="1021" t="n">
        <v>1229209.470577819</v>
      </c>
      <c r="I88" s="1021" t="n">
        <v>748732.4586337956</v>
      </c>
      <c r="J88" s="1021" t="n">
        <v>6310118.344927311</v>
      </c>
      <c r="K88" s="1022" t="n">
        <v>2465577.954027392</v>
      </c>
      <c r="L88" s="963" t="n">
        <v>100</v>
      </c>
      <c r="M88" s="963" t="n">
        <v>16.43824813102581</v>
      </c>
      <c r="N88" s="963" t="n">
        <v>30.42735777056728</v>
      </c>
      <c r="O88" s="963" t="n">
        <v>2.497563920141944</v>
      </c>
      <c r="P88" s="963" t="n">
        <v>27.02931951537582</v>
      </c>
      <c r="Q88" s="963" t="n">
        <v>1.068650362456785</v>
      </c>
      <c r="R88" s="963" t="n">
        <v>14.00697367711133</v>
      </c>
      <c r="S88" s="963" t="n">
        <v>8.531886623321038</v>
      </c>
      <c r="T88" s="963" t="n">
        <v>71.90447492672378</v>
      </c>
      <c r="U88" s="991" t="n">
        <v>28.09552507327622</v>
      </c>
      <c r="V88" s="1021" t="n">
        <v>2465577.954027392</v>
      </c>
      <c r="W88" s="1021" t="n">
        <v>347171.0400655661</v>
      </c>
      <c r="X88" s="1021" t="n">
        <v>796611.3871048057</v>
      </c>
      <c r="Y88" s="1021" t="n">
        <v>129263.3832050058</v>
      </c>
      <c r="Z88" s="1021" t="n">
        <v>794167.7234792506</v>
      </c>
      <c r="AA88" s="989" t="n">
        <v>93781.51030688608</v>
      </c>
      <c r="AB88" s="1022" t="n">
        <v>304582.9098658778</v>
      </c>
      <c r="AC88" s="963" t="n">
        <v>100</v>
      </c>
      <c r="AD88" s="963" t="n">
        <v>14.08071642993402</v>
      </c>
      <c r="AE88" s="963" t="n">
        <v>32.3093165966861</v>
      </c>
      <c r="AF88" s="963" t="n">
        <v>5.242721407119205</v>
      </c>
      <c r="AG88" s="963" t="n">
        <v>32.21020540770245</v>
      </c>
      <c r="AH88" s="963" t="n">
        <v>3.803631929531934</v>
      </c>
      <c r="AI88" s="991" t="n">
        <v>12.35340822902629</v>
      </c>
      <c r="AJ88" s="1021" t="n">
        <v>6310118.344927311</v>
      </c>
      <c r="AK88" s="1021" t="n">
        <v>1095399.692781856</v>
      </c>
      <c r="AL88" s="1021" t="n">
        <v>1873601.122636573</v>
      </c>
      <c r="AM88" s="1021" t="n">
        <v>89915.24129891876</v>
      </c>
      <c r="AN88" s="1021" t="n">
        <v>1577843.268864227</v>
      </c>
      <c r="AO88" s="1021" t="n">
        <v>1229209.470577819</v>
      </c>
      <c r="AP88" s="1022" t="n">
        <v>444149.5487679178</v>
      </c>
      <c r="AQ88" s="963" t="n">
        <v>100</v>
      </c>
      <c r="AR88" s="963" t="n">
        <v>17.35941598722067</v>
      </c>
      <c r="AS88" s="963" t="n">
        <v>29.69201241911345</v>
      </c>
      <c r="AT88" s="963" t="n">
        <v>1.424937479519721</v>
      </c>
      <c r="AU88" s="963" t="n">
        <v>25.00497110537794</v>
      </c>
      <c r="AV88" s="963" t="n">
        <v>19.47997491308507</v>
      </c>
      <c r="AW88" s="991" t="n">
        <v>7.038688095683159</v>
      </c>
      <c r="AX88" s="18" t="n"/>
    </row>
    <row r="89" ht="16.4" customHeight="1" s="828">
      <c r="A89" s="722" t="inlineStr">
        <is>
          <t>Feb-Apr 1998</t>
        </is>
      </c>
      <c r="B89" s="1021" t="n">
        <v>8781686.440988025</v>
      </c>
      <c r="C89" s="1021" t="n">
        <v>1436396.191598398</v>
      </c>
      <c r="D89" s="1021" t="n">
        <v>2667407.92134025</v>
      </c>
      <c r="E89" s="1021" t="n">
        <v>212982.9178996643</v>
      </c>
      <c r="F89" s="1021" t="n">
        <v>2385745.388938588</v>
      </c>
      <c r="G89" s="1021" t="n">
        <v>89967.72387043796</v>
      </c>
      <c r="H89" s="1021" t="n">
        <v>1229732.847015551</v>
      </c>
      <c r="I89" s="1021" t="n">
        <v>759453.4503251344</v>
      </c>
      <c r="J89" s="1021" t="n">
        <v>6321880.152122892</v>
      </c>
      <c r="K89" s="1022" t="n">
        <v>2459806.288865133</v>
      </c>
      <c r="L89" s="963" t="n">
        <v>100</v>
      </c>
      <c r="M89" s="963" t="n">
        <v>16.35672374834633</v>
      </c>
      <c r="N89" s="963" t="n">
        <v>30.37466595129467</v>
      </c>
      <c r="O89" s="963" t="n">
        <v>2.425307705198612</v>
      </c>
      <c r="P89" s="963" t="n">
        <v>27.1672805100767</v>
      </c>
      <c r="Q89" s="963" t="n">
        <v>1.02449255590041</v>
      </c>
      <c r="R89" s="963" t="n">
        <v>14.00337913770005</v>
      </c>
      <c r="S89" s="963" t="n">
        <v>8.648150391483217</v>
      </c>
      <c r="T89" s="963" t="n">
        <v>71.98936325733375</v>
      </c>
      <c r="U89" s="991" t="n">
        <v>28.01063674266627</v>
      </c>
      <c r="V89" s="1021" t="n">
        <v>2459806.288865133</v>
      </c>
      <c r="W89" s="1021" t="n">
        <v>345262.0484126128</v>
      </c>
      <c r="X89" s="1021" t="n">
        <v>789871.2273614652</v>
      </c>
      <c r="Y89" s="1021" t="n">
        <v>123244.1757647417</v>
      </c>
      <c r="Z89" s="1021" t="n">
        <v>797104.7748076245</v>
      </c>
      <c r="AA89" s="989" t="n">
        <v>89967.72387043796</v>
      </c>
      <c r="AB89" s="1022" t="n">
        <v>314356.3386482506</v>
      </c>
      <c r="AC89" s="963" t="n">
        <v>100</v>
      </c>
      <c r="AD89" s="963" t="n">
        <v>14.03614788593391</v>
      </c>
      <c r="AE89" s="963" t="n">
        <v>32.11111504743261</v>
      </c>
      <c r="AF89" s="963" t="n">
        <v>5.01032037858567</v>
      </c>
      <c r="AG89" s="963" t="n">
        <v>32.40518484792476</v>
      </c>
      <c r="AH89" s="963" t="n">
        <v>3.657512556077977</v>
      </c>
      <c r="AI89" s="991" t="n">
        <v>12.77971928404506</v>
      </c>
      <c r="AJ89" s="1021" t="n">
        <v>6321880.152122892</v>
      </c>
      <c r="AK89" s="1021" t="n">
        <v>1091134.143185785</v>
      </c>
      <c r="AL89" s="1021" t="n">
        <v>1877536.693978785</v>
      </c>
      <c r="AM89" s="1021" t="n">
        <v>89738.74213492272</v>
      </c>
      <c r="AN89" s="1021" t="n">
        <v>1588640.614130964</v>
      </c>
      <c r="AO89" s="1021" t="n">
        <v>1229732.847015551</v>
      </c>
      <c r="AP89" s="1022" t="n">
        <v>445097.111676884</v>
      </c>
      <c r="AQ89" s="963" t="n">
        <v>100</v>
      </c>
      <c r="AR89" s="963" t="n">
        <v>17.25964613263637</v>
      </c>
      <c r="AS89" s="963" t="n">
        <v>29.69902384733293</v>
      </c>
      <c r="AT89" s="963" t="n">
        <v>1.419494517066863</v>
      </c>
      <c r="AU89" s="963" t="n">
        <v>25.12924281864941</v>
      </c>
      <c r="AV89" s="963" t="n">
        <v>19.45201138624252</v>
      </c>
      <c r="AW89" s="991" t="n">
        <v>7.040581298071904</v>
      </c>
      <c r="AX89" s="18" t="n"/>
    </row>
    <row r="90" ht="16.4" customHeight="1" s="828">
      <c r="A90" s="722" t="inlineStr">
        <is>
          <t>Mar-May 1998</t>
        </is>
      </c>
      <c r="B90" s="1021" t="n">
        <v>8803679.341504067</v>
      </c>
      <c r="C90" s="1021" t="n">
        <v>1434166.859177405</v>
      </c>
      <c r="D90" s="1021" t="n">
        <v>2668904.139572678</v>
      </c>
      <c r="E90" s="1021" t="n">
        <v>208930.8854680263</v>
      </c>
      <c r="F90" s="1021" t="n">
        <v>2372306.539168001</v>
      </c>
      <c r="G90" s="1021" t="n">
        <v>90724.62020351844</v>
      </c>
      <c r="H90" s="1021" t="n">
        <v>1244244.188139183</v>
      </c>
      <c r="I90" s="1021" t="n">
        <v>784402.1097752543</v>
      </c>
      <c r="J90" s="1021" t="n">
        <v>6342139.88013225</v>
      </c>
      <c r="K90" s="1022" t="n">
        <v>2461539.461371816</v>
      </c>
      <c r="L90" s="963" t="n">
        <v>100</v>
      </c>
      <c r="M90" s="963" t="n">
        <v>16.29053948405605</v>
      </c>
      <c r="N90" s="963" t="n">
        <v>30.31578089163693</v>
      </c>
      <c r="O90" s="963" t="n">
        <v>2.373222346741351</v>
      </c>
      <c r="P90" s="963" t="n">
        <v>26.94676222456216</v>
      </c>
      <c r="Q90" s="963" t="n">
        <v>1.030530721124818</v>
      </c>
      <c r="R90" s="963" t="n">
        <v>14.13322929963291</v>
      </c>
      <c r="S90" s="963" t="n">
        <v>8.909935032245766</v>
      </c>
      <c r="T90" s="963" t="n">
        <v>72.03965108352897</v>
      </c>
      <c r="U90" s="991" t="n">
        <v>27.96034891647103</v>
      </c>
      <c r="V90" s="1021" t="n">
        <v>2461539.461371816</v>
      </c>
      <c r="W90" s="1021" t="n">
        <v>339042.3198590336</v>
      </c>
      <c r="X90" s="1021" t="n">
        <v>794194.5803004396</v>
      </c>
      <c r="Y90" s="1021" t="n">
        <v>125848.8817282822</v>
      </c>
      <c r="Z90" s="1021" t="n">
        <v>786573.339148727</v>
      </c>
      <c r="AA90" s="989" t="n">
        <v>90724.62020351844</v>
      </c>
      <c r="AB90" s="1022" t="n">
        <v>325155.7201318154</v>
      </c>
      <c r="AC90" s="963" t="n">
        <v>100</v>
      </c>
      <c r="AD90" s="963" t="n">
        <v>13.77358864968532</v>
      </c>
      <c r="AE90" s="963" t="n">
        <v>32.26414171958206</v>
      </c>
      <c r="AF90" s="963" t="n">
        <v>5.112608743560282</v>
      </c>
      <c r="AG90" s="963" t="n">
        <v>31.95452892355297</v>
      </c>
      <c r="AH90" s="963" t="n">
        <v>3.685686198707438</v>
      </c>
      <c r="AI90" s="991" t="n">
        <v>13.20944576491193</v>
      </c>
      <c r="AJ90" s="1021" t="n">
        <v>6342139.88013225</v>
      </c>
      <c r="AK90" s="1021" t="n">
        <v>1095124.539318372</v>
      </c>
      <c r="AL90" s="1021" t="n">
        <v>1874709.559272239</v>
      </c>
      <c r="AM90" s="1021" t="n">
        <v>83082.00373974415</v>
      </c>
      <c r="AN90" s="1021" t="n">
        <v>1585733.200019274</v>
      </c>
      <c r="AO90" s="1021" t="n">
        <v>1244244.188139183</v>
      </c>
      <c r="AP90" s="1022" t="n">
        <v>459246.3896434389</v>
      </c>
      <c r="AQ90" s="963" t="n">
        <v>100</v>
      </c>
      <c r="AR90" s="963" t="n">
        <v>17.26742960603915</v>
      </c>
      <c r="AS90" s="963" t="n">
        <v>29.55957444497655</v>
      </c>
      <c r="AT90" s="963" t="n">
        <v>1.309999547629209</v>
      </c>
      <c r="AU90" s="963" t="n">
        <v>25.00312560097945</v>
      </c>
      <c r="AV90" s="963" t="n">
        <v>19.61868094453377</v>
      </c>
      <c r="AW90" s="991" t="n">
        <v>7.24118985584188</v>
      </c>
      <c r="AX90" s="18" t="n"/>
    </row>
    <row r="91" ht="16.4" customHeight="1" s="828">
      <c r="A91" s="722" t="inlineStr">
        <is>
          <t>Apr-Jun 1998</t>
        </is>
      </c>
      <c r="B91" s="1021" t="n">
        <v>8810282.324866967</v>
      </c>
      <c r="C91" s="1021" t="n">
        <v>1426712.377590447</v>
      </c>
      <c r="D91" s="1021" t="n">
        <v>2670523.328990202</v>
      </c>
      <c r="E91" s="1021" t="n">
        <v>203605.4774940322</v>
      </c>
      <c r="F91" s="1021" t="n">
        <v>2366530.502716669</v>
      </c>
      <c r="G91" s="1021" t="n">
        <v>84590.84424648543</v>
      </c>
      <c r="H91" s="1021" t="n">
        <v>1258275.292406979</v>
      </c>
      <c r="I91" s="1021" t="n">
        <v>800044.5014221512</v>
      </c>
      <c r="J91" s="1021" t="n">
        <v>6371016.204878544</v>
      </c>
      <c r="K91" s="1022" t="n">
        <v>2439266.119988423</v>
      </c>
      <c r="L91" s="963" t="n">
        <v>100</v>
      </c>
      <c r="M91" s="963" t="n">
        <v>16.19371916792678</v>
      </c>
      <c r="N91" s="963" t="n">
        <v>30.31143873168136</v>
      </c>
      <c r="O91" s="963" t="n">
        <v>2.310998331113147</v>
      </c>
      <c r="P91" s="963" t="n">
        <v>26.86100644058989</v>
      </c>
      <c r="Q91" s="963" t="n">
        <v>0.9601377246189751</v>
      </c>
      <c r="R91" s="963" t="n">
        <v>14.28189524478126</v>
      </c>
      <c r="S91" s="963" t="n">
        <v>9.080804359288583</v>
      </c>
      <c r="T91" s="963" t="n">
        <v>72.31341709557242</v>
      </c>
      <c r="U91" s="991" t="n">
        <v>27.68658290442759</v>
      </c>
      <c r="V91" s="1021" t="n">
        <v>2439266.119988423</v>
      </c>
      <c r="W91" s="1021" t="n">
        <v>329399.6855368331</v>
      </c>
      <c r="X91" s="1021" t="n">
        <v>787750.5115476451</v>
      </c>
      <c r="Y91" s="1021" t="n">
        <v>121456.5711082657</v>
      </c>
      <c r="Z91" s="1021" t="n">
        <v>786752.0751533268</v>
      </c>
      <c r="AA91" s="989" t="n">
        <v>84590.84424648543</v>
      </c>
      <c r="AB91" s="1022" t="n">
        <v>329316.4323958674</v>
      </c>
      <c r="AC91" s="963" t="n">
        <v>100</v>
      </c>
      <c r="AD91" s="963" t="n">
        <v>13.5040487316077</v>
      </c>
      <c r="AE91" s="963" t="n">
        <v>32.29457028458149</v>
      </c>
      <c r="AF91" s="963" t="n">
        <v>4.979225928364146</v>
      </c>
      <c r="AG91" s="963" t="n">
        <v>32.25363844913571</v>
      </c>
      <c r="AH91" s="963" t="n">
        <v>3.467880915219161</v>
      </c>
      <c r="AI91" s="991" t="n">
        <v>13.50063569109181</v>
      </c>
      <c r="AJ91" s="1021" t="n">
        <v>6371016.204878544</v>
      </c>
      <c r="AK91" s="1021" t="n">
        <v>1097312.692053615</v>
      </c>
      <c r="AL91" s="1021" t="n">
        <v>1882772.817442558</v>
      </c>
      <c r="AM91" s="1021" t="n">
        <v>82148.90638576658</v>
      </c>
      <c r="AN91" s="1021" t="n">
        <v>1579778.427563342</v>
      </c>
      <c r="AO91" s="1021" t="n">
        <v>1258275.292406979</v>
      </c>
      <c r="AP91" s="1022" t="n">
        <v>470728.0690262838</v>
      </c>
      <c r="AQ91" s="963" t="n">
        <v>100</v>
      </c>
      <c r="AR91" s="963" t="n">
        <v>17.22351123849533</v>
      </c>
      <c r="AS91" s="963" t="n">
        <v>29.55215866506261</v>
      </c>
      <c r="AT91" s="963" t="n">
        <v>1.289416064000306</v>
      </c>
      <c r="AU91" s="963" t="n">
        <v>24.79633353237498</v>
      </c>
      <c r="AV91" s="963" t="n">
        <v>19.74999359511073</v>
      </c>
      <c r="AW91" s="991" t="n">
        <v>7.388586904956046</v>
      </c>
      <c r="AX91" s="18" t="n"/>
    </row>
    <row r="92" ht="16.4" customHeight="1" s="828">
      <c r="A92" s="722" t="inlineStr">
        <is>
          <t>May-Jul 1998</t>
        </is>
      </c>
      <c r="B92" s="1021" t="n">
        <v>8753887.854908524</v>
      </c>
      <c r="C92" s="1021" t="n">
        <v>1392285.568522007</v>
      </c>
      <c r="D92" s="1021" t="n">
        <v>2667895.389533544</v>
      </c>
      <c r="E92" s="1021" t="n">
        <v>198203.0227963428</v>
      </c>
      <c r="F92" s="1021" t="n">
        <v>2381918.881502412</v>
      </c>
      <c r="G92" s="1021" t="n">
        <v>84364.92251233957</v>
      </c>
      <c r="H92" s="1021" t="n">
        <v>1241763.655209753</v>
      </c>
      <c r="I92" s="1021" t="n">
        <v>787456.4148321251</v>
      </c>
      <c r="J92" s="1021" t="n">
        <v>6319161.046939019</v>
      </c>
      <c r="K92" s="1022" t="n">
        <v>2434726.807969506</v>
      </c>
      <c r="L92" s="963" t="n">
        <v>100</v>
      </c>
      <c r="M92" s="963" t="n">
        <v>15.90476816242646</v>
      </c>
      <c r="N92" s="963" t="n">
        <v>30.47669142845585</v>
      </c>
      <c r="O92" s="963" t="n">
        <v>2.264171372554257</v>
      </c>
      <c r="P92" s="963" t="n">
        <v>27.20984002744347</v>
      </c>
      <c r="Q92" s="963" t="n">
        <v>0.9637423269597182</v>
      </c>
      <c r="R92" s="963" t="n">
        <v>14.18528173757064</v>
      </c>
      <c r="S92" s="963" t="n">
        <v>8.995504944589603</v>
      </c>
      <c r="T92" s="963" t="n">
        <v>72.18690885325549</v>
      </c>
      <c r="U92" s="991" t="n">
        <v>27.81309114674451</v>
      </c>
      <c r="V92" s="1021" t="n">
        <v>2434726.807969506</v>
      </c>
      <c r="W92" s="1021" t="n">
        <v>320298.4226675836</v>
      </c>
      <c r="X92" s="1021" t="n">
        <v>792653.3947083759</v>
      </c>
      <c r="Y92" s="1021" t="n">
        <v>121568.1066800512</v>
      </c>
      <c r="Z92" s="1021" t="n">
        <v>797622.9275917856</v>
      </c>
      <c r="AA92" s="989" t="n">
        <v>84364.92251233957</v>
      </c>
      <c r="AB92" s="1022" t="n">
        <v>318219.03380937</v>
      </c>
      <c r="AC92" s="963" t="n">
        <v>100</v>
      </c>
      <c r="AD92" s="963" t="n">
        <v>13.15541528598453</v>
      </c>
      <c r="AE92" s="963" t="n">
        <v>32.55615340964791</v>
      </c>
      <c r="AF92" s="963" t="n">
        <v>4.993090242491542</v>
      </c>
      <c r="AG92" s="963" t="n">
        <v>32.76026390233822</v>
      </c>
      <c r="AH92" s="963" t="n">
        <v>3.465067301850492</v>
      </c>
      <c r="AI92" s="991" t="n">
        <v>13.07000985768731</v>
      </c>
      <c r="AJ92" s="1021" t="n">
        <v>6319161.046939019</v>
      </c>
      <c r="AK92" s="1021" t="n">
        <v>1071987.145854424</v>
      </c>
      <c r="AL92" s="1021" t="n">
        <v>1875241.994825168</v>
      </c>
      <c r="AM92" s="1021" t="n">
        <v>76634.9161162916</v>
      </c>
      <c r="AN92" s="1021" t="n">
        <v>1584295.953910627</v>
      </c>
      <c r="AO92" s="1021" t="n">
        <v>1241763.655209753</v>
      </c>
      <c r="AP92" s="1022" t="n">
        <v>469237.3810227551</v>
      </c>
      <c r="AQ92" s="963" t="n">
        <v>100</v>
      </c>
      <c r="AR92" s="963" t="n">
        <v>16.96407383656871</v>
      </c>
      <c r="AS92" s="963" t="n">
        <v>29.67548984581631</v>
      </c>
      <c r="AT92" s="963" t="n">
        <v>1.212738772552937</v>
      </c>
      <c r="AU92" s="963" t="n">
        <v>25.07130206276441</v>
      </c>
      <c r="AV92" s="963" t="n">
        <v>19.65076765706517</v>
      </c>
      <c r="AW92" s="991" t="n">
        <v>7.425627825232467</v>
      </c>
      <c r="AX92" s="18" t="n"/>
    </row>
    <row r="93" ht="16.4" customHeight="1" s="828">
      <c r="A93" s="722" t="inlineStr">
        <is>
          <t>Jun-Aug 1998</t>
        </is>
      </c>
      <c r="B93" s="1021" t="n">
        <v>8698828.94396824</v>
      </c>
      <c r="C93" s="1021" t="n">
        <v>1378745.08394517</v>
      </c>
      <c r="D93" s="1021" t="n">
        <v>2662674.990497959</v>
      </c>
      <c r="E93" s="1021" t="n">
        <v>191007.7436225197</v>
      </c>
      <c r="F93" s="1021" t="n">
        <v>2366551.679789747</v>
      </c>
      <c r="G93" s="1021" t="n">
        <v>76363.31977168751</v>
      </c>
      <c r="H93" s="1021" t="n">
        <v>1253229.468899389</v>
      </c>
      <c r="I93" s="1021" t="n">
        <v>770256.6574417676</v>
      </c>
      <c r="J93" s="1021" t="n">
        <v>6285002.029137221</v>
      </c>
      <c r="K93" s="1022" t="n">
        <v>2413826.914831019</v>
      </c>
      <c r="L93" s="963" t="n">
        <v>100</v>
      </c>
      <c r="M93" s="963" t="n">
        <v>15.84977808882183</v>
      </c>
      <c r="N93" s="963" t="n">
        <v>30.60957983711423</v>
      </c>
      <c r="O93" s="963" t="n">
        <v>2.195786868012438</v>
      </c>
      <c r="P93" s="963" t="n">
        <v>27.20540540610023</v>
      </c>
      <c r="Q93" s="963" t="n">
        <v>0.8778574709718573</v>
      </c>
      <c r="R93" s="963" t="n">
        <v>14.40687564926055</v>
      </c>
      <c r="S93" s="963" t="n">
        <v>8.854716679718859</v>
      </c>
      <c r="T93" s="963" t="n">
        <v>72.25112793481513</v>
      </c>
      <c r="U93" s="991" t="n">
        <v>27.74887206518487</v>
      </c>
      <c r="V93" s="1021" t="n">
        <v>2413826.914831019</v>
      </c>
      <c r="W93" s="1021" t="n">
        <v>304080.7032386113</v>
      </c>
      <c r="X93" s="1021" t="n">
        <v>798530.240357172</v>
      </c>
      <c r="Y93" s="1021" t="n">
        <v>114844.9657963983</v>
      </c>
      <c r="Z93" s="1021" t="n">
        <v>798098.6485448508</v>
      </c>
      <c r="AA93" s="989" t="n">
        <v>76363.31977168751</v>
      </c>
      <c r="AB93" s="1022" t="n">
        <v>321909.0371222995</v>
      </c>
      <c r="AC93" s="963" t="n">
        <v>100</v>
      </c>
      <c r="AD93" s="963" t="n">
        <v>12.59745267443497</v>
      </c>
      <c r="AE93" s="963" t="n">
        <v>33.0815037089382</v>
      </c>
      <c r="AF93" s="963" t="n">
        <v>4.757796223530721</v>
      </c>
      <c r="AG93" s="963" t="n">
        <v>33.0636237271686</v>
      </c>
      <c r="AH93" s="963" t="n">
        <v>3.163578933621816</v>
      </c>
      <c r="AI93" s="991" t="n">
        <v>13.33604473230571</v>
      </c>
      <c r="AJ93" s="1021" t="n">
        <v>6285002.029137221</v>
      </c>
      <c r="AK93" s="1021" t="n">
        <v>1074664.380706558</v>
      </c>
      <c r="AL93" s="1021" t="n">
        <v>1864144.750140788</v>
      </c>
      <c r="AM93" s="1021" t="n">
        <v>76162.77782612138</v>
      </c>
      <c r="AN93" s="1021" t="n">
        <v>1568453.031244897</v>
      </c>
      <c r="AO93" s="1021" t="n">
        <v>1253229.468899389</v>
      </c>
      <c r="AP93" s="1022" t="n">
        <v>448347.6203194681</v>
      </c>
      <c r="AQ93" s="963" t="n">
        <v>100</v>
      </c>
      <c r="AR93" s="963" t="n">
        <v>17.09887086311862</v>
      </c>
      <c r="AS93" s="963" t="n">
        <v>29.66020920118445</v>
      </c>
      <c r="AT93" s="963" t="n">
        <v>1.211817871705233</v>
      </c>
      <c r="AU93" s="963" t="n">
        <v>24.95548965574809</v>
      </c>
      <c r="AV93" s="963" t="n">
        <v>19.94000102290224</v>
      </c>
      <c r="AW93" s="991" t="n">
        <v>7.133611385341357</v>
      </c>
      <c r="AX93" s="18" t="n"/>
    </row>
    <row r="94" ht="16.4" customHeight="1" s="828">
      <c r="A94" s="722" t="inlineStr">
        <is>
          <t>Jul-Sep 1998</t>
        </is>
      </c>
      <c r="B94" s="1021" t="n">
        <v>8721419.537788294</v>
      </c>
      <c r="C94" s="1021" t="n">
        <v>1401389.583162606</v>
      </c>
      <c r="D94" s="1021" t="n">
        <v>2648515.680930815</v>
      </c>
      <c r="E94" s="1021" t="n">
        <v>190979.4403927146</v>
      </c>
      <c r="F94" s="1021" t="n">
        <v>2369077.605988238</v>
      </c>
      <c r="G94" s="1021" t="n">
        <v>77129.66207472468</v>
      </c>
      <c r="H94" s="1021" t="n">
        <v>1270482.885614491</v>
      </c>
      <c r="I94" s="1021" t="n">
        <v>763844.6796247046</v>
      </c>
      <c r="J94" s="1021" t="n">
        <v>6308572.326144483</v>
      </c>
      <c r="K94" s="1022" t="n">
        <v>2412847.211643811</v>
      </c>
      <c r="L94" s="963" t="n">
        <v>100</v>
      </c>
      <c r="M94" s="963" t="n">
        <v>16.06836567247619</v>
      </c>
      <c r="N94" s="963" t="n">
        <v>30.3679426205251</v>
      </c>
      <c r="O94" s="963" t="n">
        <v>2.189774721480099</v>
      </c>
      <c r="P94" s="963" t="n">
        <v>27.16389913045077</v>
      </c>
      <c r="Q94" s="963" t="n">
        <v>0.8843705057477873</v>
      </c>
      <c r="R94" s="963" t="n">
        <v>14.56738642270015</v>
      </c>
      <c r="S94" s="963" t="n">
        <v>8.758260926619883</v>
      </c>
      <c r="T94" s="963" t="n">
        <v>72.33423754941049</v>
      </c>
      <c r="U94" s="991" t="n">
        <v>27.66576245058951</v>
      </c>
      <c r="V94" s="1021" t="n">
        <v>2412847.211643811</v>
      </c>
      <c r="W94" s="1021" t="n">
        <v>309302.3825506768</v>
      </c>
      <c r="X94" s="1021" t="n">
        <v>791223.4981204758</v>
      </c>
      <c r="Y94" s="1021" t="n">
        <v>113579.7414786592</v>
      </c>
      <c r="Z94" s="1021" t="n">
        <v>802651.2910206185</v>
      </c>
      <c r="AA94" s="989" t="n">
        <v>77129.66207472468</v>
      </c>
      <c r="AB94" s="1022" t="n">
        <v>318960.6363986559</v>
      </c>
      <c r="AC94" s="963" t="n">
        <v>100</v>
      </c>
      <c r="AD94" s="963" t="n">
        <v>12.81897921501449</v>
      </c>
      <c r="AE94" s="963" t="n">
        <v>32.79210943412515</v>
      </c>
      <c r="AF94" s="963" t="n">
        <v>4.707291076308154</v>
      </c>
      <c r="AG94" s="963" t="n">
        <v>33.26573216684503</v>
      </c>
      <c r="AH94" s="963" t="n">
        <v>3.196624373997482</v>
      </c>
      <c r="AI94" s="991" t="n">
        <v>13.2192637337097</v>
      </c>
      <c r="AJ94" s="1021" t="n">
        <v>6308572.326144483</v>
      </c>
      <c r="AK94" s="1021" t="n">
        <v>1092087.200611929</v>
      </c>
      <c r="AL94" s="1021" t="n">
        <v>1857292.182810339</v>
      </c>
      <c r="AM94" s="1021" t="n">
        <v>77399.69891405535</v>
      </c>
      <c r="AN94" s="1021" t="n">
        <v>1566426.314967619</v>
      </c>
      <c r="AO94" s="1021" t="n">
        <v>1270482.885614491</v>
      </c>
      <c r="AP94" s="1022" t="n">
        <v>444884.0432260487</v>
      </c>
      <c r="AQ94" s="963" t="n">
        <v>100</v>
      </c>
      <c r="AR94" s="963" t="n">
        <v>17.31116240176902</v>
      </c>
      <c r="AS94" s="963" t="n">
        <v>29.44076863656144</v>
      </c>
      <c r="AT94" s="963" t="n">
        <v>1.226897226703567</v>
      </c>
      <c r="AU94" s="963" t="n">
        <v>24.83012374251321</v>
      </c>
      <c r="AV94" s="963" t="n">
        <v>20.13899215119172</v>
      </c>
      <c r="AW94" s="991" t="n">
        <v>7.052055841261027</v>
      </c>
      <c r="AX94" s="18" t="n"/>
    </row>
    <row r="95" ht="16.4" customHeight="1" s="828">
      <c r="A95" s="722" t="inlineStr">
        <is>
          <t>Aug-Oct 1998</t>
        </is>
      </c>
      <c r="B95" s="1021" t="n">
        <v>8697733.660068806</v>
      </c>
      <c r="C95" s="1021" t="n">
        <v>1429641.898377061</v>
      </c>
      <c r="D95" s="1021" t="n">
        <v>2610434.528010513</v>
      </c>
      <c r="E95" s="1021" t="n">
        <v>184978.7188671976</v>
      </c>
      <c r="F95" s="1021" t="n">
        <v>2369352.624078858</v>
      </c>
      <c r="G95" s="1021" t="n">
        <v>75963.50422538383</v>
      </c>
      <c r="H95" s="1021" t="n">
        <v>1267546.497345554</v>
      </c>
      <c r="I95" s="1021" t="n">
        <v>759815.8891642389</v>
      </c>
      <c r="J95" s="1021" t="n">
        <v>6263089.454003339</v>
      </c>
      <c r="K95" s="1022" t="n">
        <v>2434644.206065468</v>
      </c>
      <c r="L95" s="963" t="n">
        <v>100</v>
      </c>
      <c r="M95" s="963" t="n">
        <v>16.43694730433664</v>
      </c>
      <c r="N95" s="963" t="n">
        <v>30.01281287785332</v>
      </c>
      <c r="O95" s="963" t="n">
        <v>2.126746185807376</v>
      </c>
      <c r="P95" s="963" t="n">
        <v>27.24103446575431</v>
      </c>
      <c r="Q95" s="963" t="n">
        <v>0.8733712389255075</v>
      </c>
      <c r="R95" s="963" t="n">
        <v>14.57329629630814</v>
      </c>
      <c r="S95" s="963" t="n">
        <v>8.735791631014695</v>
      </c>
      <c r="T95" s="963" t="n">
        <v>72.00829203079773</v>
      </c>
      <c r="U95" s="991" t="n">
        <v>27.99170796920227</v>
      </c>
      <c r="V95" s="1021" t="n">
        <v>2434644.206065468</v>
      </c>
      <c r="W95" s="1021" t="n">
        <v>325946.6706156998</v>
      </c>
      <c r="X95" s="1021" t="n">
        <v>782475.6642449818</v>
      </c>
      <c r="Y95" s="1021" t="n">
        <v>114699.9629742581</v>
      </c>
      <c r="Z95" s="1021" t="n">
        <v>811934.8786931573</v>
      </c>
      <c r="AA95" s="989" t="n">
        <v>75963.50422538383</v>
      </c>
      <c r="AB95" s="1022" t="n">
        <v>323623.5253119869</v>
      </c>
      <c r="AC95" s="963" t="n">
        <v>100</v>
      </c>
      <c r="AD95" s="963" t="n">
        <v>13.38785641875982</v>
      </c>
      <c r="AE95" s="963" t="n">
        <v>32.13922027274408</v>
      </c>
      <c r="AF95" s="963" t="n">
        <v>4.711159137277813</v>
      </c>
      <c r="AG95" s="963" t="n">
        <v>33.34922107593262</v>
      </c>
      <c r="AH95" s="963" t="n">
        <v>3.120106996995074</v>
      </c>
      <c r="AI95" s="991" t="n">
        <v>13.2924360982906</v>
      </c>
      <c r="AJ95" s="1021" t="n">
        <v>6263089.454003339</v>
      </c>
      <c r="AK95" s="1021" t="n">
        <v>1103695.227761361</v>
      </c>
      <c r="AL95" s="1021" t="n">
        <v>1827958.863765532</v>
      </c>
      <c r="AM95" s="1021" t="n">
        <v>70278.75589293944</v>
      </c>
      <c r="AN95" s="1021" t="n">
        <v>1557417.745385701</v>
      </c>
      <c r="AO95" s="1021" t="n">
        <v>1267546.497345554</v>
      </c>
      <c r="AP95" s="1022" t="n">
        <v>436192.3638522521</v>
      </c>
      <c r="AQ95" s="963" t="n">
        <v>100</v>
      </c>
      <c r="AR95" s="963" t="n">
        <v>17.62221721192061</v>
      </c>
      <c r="AS95" s="963" t="n">
        <v>29.18621675756378</v>
      </c>
      <c r="AT95" s="963" t="n">
        <v>1.122110045035642</v>
      </c>
      <c r="AU95" s="963" t="n">
        <v>24.8666054799873</v>
      </c>
      <c r="AV95" s="963" t="n">
        <v>20.23835850748298</v>
      </c>
      <c r="AW95" s="991" t="n">
        <v>6.964491998009703</v>
      </c>
      <c r="AX95" s="18" t="n"/>
    </row>
    <row r="96" ht="16.4" customHeight="1" s="828">
      <c r="A96" s="722" t="inlineStr">
        <is>
          <t>Sep-Nov 1998</t>
        </is>
      </c>
      <c r="B96" s="1021" t="n">
        <v>8669108.08924289</v>
      </c>
      <c r="C96" s="1021" t="n">
        <v>1432703.162009482</v>
      </c>
      <c r="D96" s="1021" t="n">
        <v>2582656.845396276</v>
      </c>
      <c r="E96" s="1021" t="n">
        <v>185501.6897577022</v>
      </c>
      <c r="F96" s="1021" t="n">
        <v>2349306.975734641</v>
      </c>
      <c r="G96" s="1021" t="n">
        <v>74040.5174424743</v>
      </c>
      <c r="H96" s="1021" t="n">
        <v>1268360.450730745</v>
      </c>
      <c r="I96" s="1021" t="n">
        <v>776538.44817157</v>
      </c>
      <c r="J96" s="1021" t="n">
        <v>6273518.165362256</v>
      </c>
      <c r="K96" s="1022" t="n">
        <v>2395589.923880635</v>
      </c>
      <c r="L96" s="963" t="n">
        <v>100</v>
      </c>
      <c r="M96" s="963" t="n">
        <v>16.52653476298513</v>
      </c>
      <c r="N96" s="963" t="n">
        <v>29.79149433608954</v>
      </c>
      <c r="O96" s="963" t="n">
        <v>2.139801324981551</v>
      </c>
      <c r="P96" s="963" t="n">
        <v>27.09975411022722</v>
      </c>
      <c r="Q96" s="963" t="n">
        <v>0.8540730681896546</v>
      </c>
      <c r="R96" s="963" t="n">
        <v>14.63080674129091</v>
      </c>
      <c r="S96" s="963" t="n">
        <v>8.957535656235985</v>
      </c>
      <c r="T96" s="963" t="n">
        <v>72.3663622691103</v>
      </c>
      <c r="U96" s="991" t="n">
        <v>27.6336377308897</v>
      </c>
      <c r="V96" s="1021" t="n">
        <v>2395589.923880635</v>
      </c>
      <c r="W96" s="1021" t="n">
        <v>325712.4124658561</v>
      </c>
      <c r="X96" s="1021" t="n">
        <v>770800.7050722403</v>
      </c>
      <c r="Y96" s="1021" t="n">
        <v>114573.3888812003</v>
      </c>
      <c r="Z96" s="1021" t="n">
        <v>788066.3331753325</v>
      </c>
      <c r="AA96" s="989" t="n">
        <v>74040.5174424743</v>
      </c>
      <c r="AB96" s="1022" t="n">
        <v>322396.5668435313</v>
      </c>
      <c r="AC96" s="963" t="n">
        <v>100</v>
      </c>
      <c r="AD96" s="963" t="n">
        <v>13.59633421475709</v>
      </c>
      <c r="AE96" s="963" t="n">
        <v>32.1758201346754</v>
      </c>
      <c r="AF96" s="963" t="n">
        <v>4.782679528706732</v>
      </c>
      <c r="AG96" s="963" t="n">
        <v>32.89654566165221</v>
      </c>
      <c r="AH96" s="963" t="n">
        <v>3.090700820887387</v>
      </c>
      <c r="AI96" s="991" t="n">
        <v>13.45791963932118</v>
      </c>
      <c r="AJ96" s="1021" t="n">
        <v>6273518.165362256</v>
      </c>
      <c r="AK96" s="1021" t="n">
        <v>1106990.749543626</v>
      </c>
      <c r="AL96" s="1021" t="n">
        <v>1811856.140324036</v>
      </c>
      <c r="AM96" s="1021" t="n">
        <v>70928.30087650189</v>
      </c>
      <c r="AN96" s="1021" t="n">
        <v>1561240.642559308</v>
      </c>
      <c r="AO96" s="1021" t="n">
        <v>1268360.450730745</v>
      </c>
      <c r="AP96" s="1022" t="n">
        <v>454141.8813280388</v>
      </c>
      <c r="AQ96" s="963" t="n">
        <v>100</v>
      </c>
      <c r="AR96" s="963" t="n">
        <v>17.64545380063795</v>
      </c>
      <c r="AS96" s="963" t="n">
        <v>28.88102166225915</v>
      </c>
      <c r="AT96" s="963" t="n">
        <v>1.130598477710891</v>
      </c>
      <c r="AU96" s="963" t="n">
        <v>24.88620581636837</v>
      </c>
      <c r="AV96" s="963" t="n">
        <v>20.21768993566794</v>
      </c>
      <c r="AW96" s="991" t="n">
        <v>7.239030307355697</v>
      </c>
      <c r="AX96" s="18" t="n"/>
    </row>
    <row r="97" ht="16.4" customHeight="1" s="828">
      <c r="A97" s="722" t="inlineStr">
        <is>
          <t>Oct-Dec 1998</t>
        </is>
      </c>
      <c r="B97" s="1021" t="n">
        <v>8672828.063915499</v>
      </c>
      <c r="C97" s="1021" t="n">
        <v>1454505.234749924</v>
      </c>
      <c r="D97" s="1021" t="n">
        <v>2570100.401060001</v>
      </c>
      <c r="E97" s="1021" t="n">
        <v>182397.0295251223</v>
      </c>
      <c r="F97" s="1021" t="n">
        <v>2343257.856916009</v>
      </c>
      <c r="G97" s="1021" t="n">
        <v>76570.35205372129</v>
      </c>
      <c r="H97" s="1021" t="n">
        <v>1261275.635201553</v>
      </c>
      <c r="I97" s="1021" t="n">
        <v>784721.5544091658</v>
      </c>
      <c r="J97" s="1021" t="n">
        <v>6281962.745457193</v>
      </c>
      <c r="K97" s="1022" t="n">
        <v>2390865.318458304</v>
      </c>
      <c r="L97" s="963" t="n">
        <v>100</v>
      </c>
      <c r="M97" s="963" t="n">
        <v>16.77082981503571</v>
      </c>
      <c r="N97" s="963" t="n">
        <v>29.63393695942457</v>
      </c>
      <c r="O97" s="963" t="n">
        <v>2.103085962052106</v>
      </c>
      <c r="P97" s="963" t="n">
        <v>27.01838246587013</v>
      </c>
      <c r="Q97" s="963" t="n">
        <v>0.8828763984415053</v>
      </c>
      <c r="R97" s="963" t="n">
        <v>14.54284145732422</v>
      </c>
      <c r="S97" s="963" t="n">
        <v>9.048046941851739</v>
      </c>
      <c r="T97" s="963" t="n">
        <v>72.43269091882691</v>
      </c>
      <c r="U97" s="991" t="n">
        <v>27.56730908117307</v>
      </c>
      <c r="V97" s="1021" t="n">
        <v>2390865.318458304</v>
      </c>
      <c r="W97" s="1021" t="n">
        <v>326820.6044384347</v>
      </c>
      <c r="X97" s="1021" t="n">
        <v>763694.1903520904</v>
      </c>
      <c r="Y97" s="1021" t="n">
        <v>111778.6304949604</v>
      </c>
      <c r="Z97" s="1021" t="n">
        <v>781366.0429440561</v>
      </c>
      <c r="AA97" s="989" t="n">
        <v>76570.35205372129</v>
      </c>
      <c r="AB97" s="1022" t="n">
        <v>330635.498175041</v>
      </c>
      <c r="AC97" s="963" t="n">
        <v>100</v>
      </c>
      <c r="AD97" s="963" t="n">
        <v>13.66955310762455</v>
      </c>
      <c r="AE97" s="963" t="n">
        <v>31.94216689899293</v>
      </c>
      <c r="AF97" s="963" t="n">
        <v>4.67523743943211</v>
      </c>
      <c r="AG97" s="963" t="n">
        <v>32.68130734557238</v>
      </c>
      <c r="AH97" s="963" t="n">
        <v>3.202620886361594</v>
      </c>
      <c r="AI97" s="991" t="n">
        <v>13.82911432201643</v>
      </c>
      <c r="AJ97" s="1021" t="n">
        <v>6281962.745457193</v>
      </c>
      <c r="AK97" s="1021" t="n">
        <v>1127684.63031149</v>
      </c>
      <c r="AL97" s="1021" t="n">
        <v>1806406.21070791</v>
      </c>
      <c r="AM97" s="1021" t="n">
        <v>70618.39903016193</v>
      </c>
      <c r="AN97" s="1021" t="n">
        <v>1561891.813971954</v>
      </c>
      <c r="AO97" s="1021" t="n">
        <v>1261275.635201553</v>
      </c>
      <c r="AP97" s="1022" t="n">
        <v>454086.0562341247</v>
      </c>
      <c r="AQ97" s="963" t="n">
        <v>100</v>
      </c>
      <c r="AR97" s="963" t="n">
        <v>17.95115119278567</v>
      </c>
      <c r="AS97" s="963" t="n">
        <v>28.7554429069834</v>
      </c>
      <c r="AT97" s="963" t="n">
        <v>1.12414546044912</v>
      </c>
      <c r="AU97" s="963" t="n">
        <v>24.86311806133262</v>
      </c>
      <c r="AV97" s="963" t="n">
        <v>20.07773185400766</v>
      </c>
      <c r="AW97" s="991" t="n">
        <v>7.228410524441545</v>
      </c>
      <c r="AX97" s="18" t="n"/>
    </row>
    <row r="98" ht="16.4" customHeight="1" s="828">
      <c r="A98" s="722" t="inlineStr">
        <is>
          <t>Nov-Jan 1999</t>
        </is>
      </c>
      <c r="B98" s="1021" t="n">
        <v>8623778.021254703</v>
      </c>
      <c r="C98" s="1021" t="n">
        <v>1442383.568431329</v>
      </c>
      <c r="D98" s="1021" t="n">
        <v>2542329.90359437</v>
      </c>
      <c r="E98" s="1021" t="n">
        <v>189245.2022573915</v>
      </c>
      <c r="F98" s="1021" t="n">
        <v>2329398.071874448</v>
      </c>
      <c r="G98" s="1021" t="n">
        <v>80139.87891557137</v>
      </c>
      <c r="H98" s="1021" t="n">
        <v>1258073.102132287</v>
      </c>
      <c r="I98" s="1021" t="n">
        <v>782208.2940493082</v>
      </c>
      <c r="J98" s="1021" t="n">
        <v>6268204.858968784</v>
      </c>
      <c r="K98" s="1022" t="n">
        <v>2355573.162285921</v>
      </c>
      <c r="L98" s="963" t="n">
        <v>100</v>
      </c>
      <c r="M98" s="963" t="n">
        <v>16.72565741924641</v>
      </c>
      <c r="N98" s="963" t="n">
        <v>29.48046549120797</v>
      </c>
      <c r="O98" s="963" t="n">
        <v>2.194458180520949</v>
      </c>
      <c r="P98" s="963" t="n">
        <v>27.011340808324</v>
      </c>
      <c r="Q98" s="963" t="n">
        <v>0.92928967696123</v>
      </c>
      <c r="R98" s="963" t="n">
        <v>14.58842167587757</v>
      </c>
      <c r="S98" s="963" t="n">
        <v>9.070366747861884</v>
      </c>
      <c r="T98" s="963" t="n">
        <v>72.68513687991242</v>
      </c>
      <c r="U98" s="991" t="n">
        <v>27.31486312008759</v>
      </c>
      <c r="V98" s="1021" t="n">
        <v>2355573.162285921</v>
      </c>
      <c r="W98" s="1021" t="n">
        <v>309210.3158826828</v>
      </c>
      <c r="X98" s="1021" t="n">
        <v>754035.7390159705</v>
      </c>
      <c r="Y98" s="1021" t="n">
        <v>112269.1307711058</v>
      </c>
      <c r="Z98" s="1021" t="n">
        <v>773280.2316267138</v>
      </c>
      <c r="AA98" s="989" t="n">
        <v>80139.87891557137</v>
      </c>
      <c r="AB98" s="1022" t="n">
        <v>326637.8660738764</v>
      </c>
      <c r="AC98" s="963" t="n">
        <v>100</v>
      </c>
      <c r="AD98" s="963" t="n">
        <v>13.1267549160993</v>
      </c>
      <c r="AE98" s="963" t="n">
        <v>32.01071191880243</v>
      </c>
      <c r="AF98" s="963" t="n">
        <v>4.76610671952793</v>
      </c>
      <c r="AG98" s="963" t="n">
        <v>32.82768898913328</v>
      </c>
      <c r="AH98" s="963" t="n">
        <v>3.402139241466021</v>
      </c>
      <c r="AI98" s="991" t="n">
        <v>13.86659821497104</v>
      </c>
      <c r="AJ98" s="1021" t="n">
        <v>6268204.858968784</v>
      </c>
      <c r="AK98" s="1021" t="n">
        <v>1133173.252548646</v>
      </c>
      <c r="AL98" s="1021" t="n">
        <v>1788294.1645784</v>
      </c>
      <c r="AM98" s="1021" t="n">
        <v>76976.07148628567</v>
      </c>
      <c r="AN98" s="1021" t="n">
        <v>1556117.840247734</v>
      </c>
      <c r="AO98" s="1021" t="n">
        <v>1258073.102132287</v>
      </c>
      <c r="AP98" s="1022" t="n">
        <v>455570.4279754317</v>
      </c>
      <c r="AQ98" s="963" t="n">
        <v>100</v>
      </c>
      <c r="AR98" s="963" t="n">
        <v>18.07811451674651</v>
      </c>
      <c r="AS98" s="963" t="n">
        <v>28.52960623996902</v>
      </c>
      <c r="AT98" s="963" t="n">
        <v>1.228040136182617</v>
      </c>
      <c r="AU98" s="963" t="n">
        <v>24.82557407199578</v>
      </c>
      <c r="AV98" s="963" t="n">
        <v>20.07070812837567</v>
      </c>
      <c r="AW98" s="991" t="n">
        <v>7.267956906730391</v>
      </c>
      <c r="AX98" s="18" t="n"/>
    </row>
    <row r="99" ht="16.4" customHeight="1" s="828">
      <c r="A99" s="722" t="inlineStr">
        <is>
          <t>Dec-Feb 1999</t>
        </is>
      </c>
      <c r="B99" s="1021" t="n">
        <v>8622588.082677824</v>
      </c>
      <c r="C99" s="1021" t="n">
        <v>1428520.03032059</v>
      </c>
      <c r="D99" s="1021" t="n">
        <v>2546971.007327308</v>
      </c>
      <c r="E99" s="1021" t="n">
        <v>188575.3075379387</v>
      </c>
      <c r="F99" s="1021" t="n">
        <v>2323035.488637295</v>
      </c>
      <c r="G99" s="1021" t="n">
        <v>82967.04058589585</v>
      </c>
      <c r="H99" s="1021" t="n">
        <v>1260481.738479883</v>
      </c>
      <c r="I99" s="1021" t="n">
        <v>792037.4697889136</v>
      </c>
      <c r="J99" s="1021" t="n">
        <v>6310902.52048258</v>
      </c>
      <c r="K99" s="1022" t="n">
        <v>2311685.562195244</v>
      </c>
      <c r="L99" s="963" t="n">
        <v>100</v>
      </c>
      <c r="M99" s="963" t="n">
        <v>16.56718396638228</v>
      </c>
      <c r="N99" s="963" t="n">
        <v>29.5383588187866</v>
      </c>
      <c r="O99" s="963" t="n">
        <v>2.186991953341402</v>
      </c>
      <c r="P99" s="963" t="n">
        <v>26.94127872470344</v>
      </c>
      <c r="Q99" s="963" t="n">
        <v>0.9622057761586783</v>
      </c>
      <c r="R99" s="963" t="n">
        <v>14.61836894437881</v>
      </c>
      <c r="S99" s="963" t="n">
        <v>9.185611816248782</v>
      </c>
      <c r="T99" s="963" t="n">
        <v>73.19035143474778</v>
      </c>
      <c r="U99" s="991" t="n">
        <v>26.80964856525222</v>
      </c>
      <c r="V99" s="1021" t="n">
        <v>2311685.562195244</v>
      </c>
      <c r="W99" s="1021" t="n">
        <v>295102.5505008235</v>
      </c>
      <c r="X99" s="1021" t="n">
        <v>727204.5499286118</v>
      </c>
      <c r="Y99" s="1021" t="n">
        <v>110214.7106760273</v>
      </c>
      <c r="Z99" s="1021" t="n">
        <v>766382.2208114461</v>
      </c>
      <c r="AA99" s="989" t="n">
        <v>82967.04058589585</v>
      </c>
      <c r="AB99" s="1022" t="n">
        <v>329814.4896924398</v>
      </c>
      <c r="AC99" s="963" t="n">
        <v>100</v>
      </c>
      <c r="AD99" s="963" t="n">
        <v>12.7656873117547</v>
      </c>
      <c r="AE99" s="963" t="n">
        <v>31.45776232810993</v>
      </c>
      <c r="AF99" s="963" t="n">
        <v>4.767720683057091</v>
      </c>
      <c r="AG99" s="963" t="n">
        <v>33.15252875843837</v>
      </c>
      <c r="AH99" s="963" t="n">
        <v>3.589027934539156</v>
      </c>
      <c r="AI99" s="991" t="n">
        <v>14.26727298410076</v>
      </c>
      <c r="AJ99" s="1021" t="n">
        <v>6310902.52048258</v>
      </c>
      <c r="AK99" s="1021" t="n">
        <v>1133417.479819766</v>
      </c>
      <c r="AL99" s="1021" t="n">
        <v>1819766.457398696</v>
      </c>
      <c r="AM99" s="1021" t="n">
        <v>78360.59686191143</v>
      </c>
      <c r="AN99" s="1021" t="n">
        <v>1556653.267825848</v>
      </c>
      <c r="AO99" s="1021" t="n">
        <v>1260481.738479883</v>
      </c>
      <c r="AP99" s="1022" t="n">
        <v>462222.9800964738</v>
      </c>
      <c r="AQ99" s="963" t="n">
        <v>100</v>
      </c>
      <c r="AR99" s="963" t="n">
        <v>17.95967337700371</v>
      </c>
      <c r="AS99" s="963" t="n">
        <v>28.83528071448556</v>
      </c>
      <c r="AT99" s="963" t="n">
        <v>1.241670214483354</v>
      </c>
      <c r="AU99" s="963" t="n">
        <v>24.66609589949449</v>
      </c>
      <c r="AV99" s="963" t="n">
        <v>19.97308204949896</v>
      </c>
      <c r="AW99" s="991" t="n">
        <v>7.324197745033917</v>
      </c>
      <c r="AX99" s="18" t="n"/>
    </row>
    <row r="100" ht="16.4" customHeight="1" s="828">
      <c r="A100" s="722" t="inlineStr">
        <is>
          <t>Jan-Mar 1999</t>
        </is>
      </c>
      <c r="B100" s="1021" t="n">
        <v>8644632.339405838</v>
      </c>
      <c r="C100" s="1021" t="n">
        <v>1437050.331687546</v>
      </c>
      <c r="D100" s="1021" t="n">
        <v>2533380.209512256</v>
      </c>
      <c r="E100" s="1021" t="n">
        <v>193158.266056141</v>
      </c>
      <c r="F100" s="1021" t="n">
        <v>2337072.978467364</v>
      </c>
      <c r="G100" s="1021" t="n">
        <v>88270.39158885024</v>
      </c>
      <c r="H100" s="1021" t="n">
        <v>1260460.397599984</v>
      </c>
      <c r="I100" s="1021" t="n">
        <v>795239.7644936983</v>
      </c>
      <c r="J100" s="1021" t="n">
        <v>6319955.257187028</v>
      </c>
      <c r="K100" s="1022" t="n">
        <v>2324677.082218812</v>
      </c>
      <c r="L100" s="963" t="n">
        <v>100</v>
      </c>
      <c r="M100" s="963" t="n">
        <v>16.62361422980213</v>
      </c>
      <c r="N100" s="963" t="n">
        <v>29.30581787688127</v>
      </c>
      <c r="O100" s="963" t="n">
        <v>2.234430088780584</v>
      </c>
      <c r="P100" s="963" t="n">
        <v>27.03496096432015</v>
      </c>
      <c r="Q100" s="963" t="n">
        <v>1.021100587314477</v>
      </c>
      <c r="R100" s="963" t="n">
        <v>14.58084448374144</v>
      </c>
      <c r="S100" s="963" t="n">
        <v>9.199231769159965</v>
      </c>
      <c r="T100" s="963" t="n">
        <v>73.10843317625016</v>
      </c>
      <c r="U100" s="991" t="n">
        <v>26.89156682374986</v>
      </c>
      <c r="V100" s="1021" t="n">
        <v>2324677.082218812</v>
      </c>
      <c r="W100" s="1021" t="n">
        <v>287233.509780245</v>
      </c>
      <c r="X100" s="1021" t="n">
        <v>725494.0531410464</v>
      </c>
      <c r="Y100" s="1021" t="n">
        <v>117287.9553310732</v>
      </c>
      <c r="Z100" s="1021" t="n">
        <v>776891.6577866799</v>
      </c>
      <c r="AA100" s="989" t="n">
        <v>88270.39158885024</v>
      </c>
      <c r="AB100" s="1022" t="n">
        <v>329499.514590917</v>
      </c>
      <c r="AC100" s="963" t="n">
        <v>100</v>
      </c>
      <c r="AD100" s="963" t="n">
        <v>12.35584554849623</v>
      </c>
      <c r="AE100" s="963" t="n">
        <v>31.2083798085449</v>
      </c>
      <c r="AF100" s="963" t="n">
        <v>5.045343984684812</v>
      </c>
      <c r="AG100" s="963" t="n">
        <v>33.41933654910761</v>
      </c>
      <c r="AH100" s="963" t="n">
        <v>3.797103359602946</v>
      </c>
      <c r="AI100" s="991" t="n">
        <v>14.1739907495635</v>
      </c>
      <c r="AJ100" s="1021" t="n">
        <v>6319955.257187028</v>
      </c>
      <c r="AK100" s="1021" t="n">
        <v>1149816.821907301</v>
      </c>
      <c r="AL100" s="1021" t="n">
        <v>1807886.15637121</v>
      </c>
      <c r="AM100" s="1021" t="n">
        <v>75870.31072506777</v>
      </c>
      <c r="AN100" s="1021" t="n">
        <v>1560181.320680684</v>
      </c>
      <c r="AO100" s="1021" t="n">
        <v>1260460.397599984</v>
      </c>
      <c r="AP100" s="1022" t="n">
        <v>465740.2499027813</v>
      </c>
      <c r="AQ100" s="963" t="n">
        <v>100</v>
      </c>
      <c r="AR100" s="963" t="n">
        <v>18.19343294558508</v>
      </c>
      <c r="AS100" s="963" t="n">
        <v>28.60599613130628</v>
      </c>
      <c r="AT100" s="963" t="n">
        <v>1.200488099006529</v>
      </c>
      <c r="AU100" s="963" t="n">
        <v>24.68658807206668</v>
      </c>
      <c r="AV100" s="963" t="n">
        <v>19.94413482859066</v>
      </c>
      <c r="AW100" s="991" t="n">
        <v>7.369359923444764</v>
      </c>
      <c r="AX100" s="18" t="n"/>
    </row>
    <row r="101" ht="16.4" customHeight="1" s="828">
      <c r="A101" s="722" t="inlineStr">
        <is>
          <t>Feb-Apr 1999</t>
        </is>
      </c>
      <c r="B101" s="1021" t="n">
        <v>8665950.961334743</v>
      </c>
      <c r="C101" s="1021" t="n">
        <v>1458523.935452385</v>
      </c>
      <c r="D101" s="1021" t="n">
        <v>2527794.144552681</v>
      </c>
      <c r="E101" s="1021" t="n">
        <v>187554.6051405638</v>
      </c>
      <c r="F101" s="1021" t="n">
        <v>2358963.63817806</v>
      </c>
      <c r="G101" s="1021" t="n">
        <v>85919.06131691026</v>
      </c>
      <c r="H101" s="1021" t="n">
        <v>1254173.407150524</v>
      </c>
      <c r="I101" s="1021" t="n">
        <v>793022.1695436193</v>
      </c>
      <c r="J101" s="1021" t="n">
        <v>6333505.982809059</v>
      </c>
      <c r="K101" s="1022" t="n">
        <v>2332444.978525683</v>
      </c>
      <c r="L101" s="963" t="n">
        <v>100</v>
      </c>
      <c r="M101" s="963" t="n">
        <v>16.83051221914301</v>
      </c>
      <c r="N101" s="963" t="n">
        <v>29.16926435230308</v>
      </c>
      <c r="O101" s="963" t="n">
        <v>2.164270326215605</v>
      </c>
      <c r="P101" s="963" t="n">
        <v>27.22105916249876</v>
      </c>
      <c r="Q101" s="963" t="n">
        <v>0.9914556602069311</v>
      </c>
      <c r="R101" s="963" t="n">
        <v>14.47242677400697</v>
      </c>
      <c r="S101" s="963" t="n">
        <v>9.151011505625654</v>
      </c>
      <c r="T101" s="963" t="n">
        <v>73.08495064266512</v>
      </c>
      <c r="U101" s="991" t="n">
        <v>26.91504935733489</v>
      </c>
      <c r="V101" s="1021" t="n">
        <v>2332444.978525683</v>
      </c>
      <c r="W101" s="1021" t="n">
        <v>309760.7907412787</v>
      </c>
      <c r="X101" s="1021" t="n">
        <v>722064.186410863</v>
      </c>
      <c r="Y101" s="1021" t="n">
        <v>114201.1212367801</v>
      </c>
      <c r="Z101" s="1021" t="n">
        <v>776248.1255997855</v>
      </c>
      <c r="AA101" s="989" t="n">
        <v>85919.06131691026</v>
      </c>
      <c r="AB101" s="1022" t="n">
        <v>324251.6932200653</v>
      </c>
      <c r="AC101" s="963" t="n">
        <v>100</v>
      </c>
      <c r="AD101" s="963" t="n">
        <v>13.28051866574257</v>
      </c>
      <c r="AE101" s="963" t="n">
        <v>30.95739419616548</v>
      </c>
      <c r="AF101" s="963" t="n">
        <v>4.896197864824474</v>
      </c>
      <c r="AG101" s="963" t="n">
        <v>33.28044745949141</v>
      </c>
      <c r="AH101" s="963" t="n">
        <v>3.683647936304972</v>
      </c>
      <c r="AI101" s="991" t="n">
        <v>13.90179387747109</v>
      </c>
      <c r="AJ101" s="1021" t="n">
        <v>6333505.982809059</v>
      </c>
      <c r="AK101" s="1021" t="n">
        <v>1148763.144711106</v>
      </c>
      <c r="AL101" s="1021" t="n">
        <v>1805729.958141818</v>
      </c>
      <c r="AM101" s="1021" t="n">
        <v>73353.48390378369</v>
      </c>
      <c r="AN101" s="1021" t="n">
        <v>1582715.512578275</v>
      </c>
      <c r="AO101" s="1021" t="n">
        <v>1254173.407150524</v>
      </c>
      <c r="AP101" s="1022" t="n">
        <v>468770.4763235539</v>
      </c>
      <c r="AQ101" s="963" t="n">
        <v>100</v>
      </c>
      <c r="AR101" s="963" t="n">
        <v>18.13787099639878</v>
      </c>
      <c r="AS101" s="963" t="n">
        <v>28.51074843922282</v>
      </c>
      <c r="AT101" s="963" t="n">
        <v>1.15818133120717</v>
      </c>
      <c r="AU101" s="963" t="n">
        <v>24.98956370885598</v>
      </c>
      <c r="AV101" s="963" t="n">
        <v>19.80219819093419</v>
      </c>
      <c r="AW101" s="991" t="n">
        <v>7.401437333381078</v>
      </c>
      <c r="AX101" s="18" t="n"/>
    </row>
    <row r="102" ht="16.4" customHeight="1" s="828">
      <c r="A102" s="722" t="inlineStr">
        <is>
          <t>Mar-May 1999</t>
        </is>
      </c>
      <c r="B102" s="1021" t="n">
        <v>8690702.115230341</v>
      </c>
      <c r="C102" s="1021" t="n">
        <v>1466504.624478128</v>
      </c>
      <c r="D102" s="1021" t="n">
        <v>2531333.020176248</v>
      </c>
      <c r="E102" s="1021" t="n">
        <v>181098.0133068149</v>
      </c>
      <c r="F102" s="1021" t="n">
        <v>2355871.740780544</v>
      </c>
      <c r="G102" s="1021" t="n">
        <v>79370.9463120701</v>
      </c>
      <c r="H102" s="1021" t="n">
        <v>1263621.271178444</v>
      </c>
      <c r="I102" s="1021" t="n">
        <v>812902.4989980913</v>
      </c>
      <c r="J102" s="1021" t="n">
        <v>6318451.701153286</v>
      </c>
      <c r="K102" s="1022" t="n">
        <v>2372250.414077055</v>
      </c>
      <c r="L102" s="963" t="n">
        <v>100</v>
      </c>
      <c r="M102" s="963" t="n">
        <v>16.87440905272887</v>
      </c>
      <c r="N102" s="963" t="n">
        <v>29.12691042234804</v>
      </c>
      <c r="O102" s="963" t="n">
        <v>2.083813377856354</v>
      </c>
      <c r="P102" s="963" t="n">
        <v>27.10795640609877</v>
      </c>
      <c r="Q102" s="963" t="n">
        <v>0.9132857766805005</v>
      </c>
      <c r="R102" s="963" t="n">
        <v>14.53992156702695</v>
      </c>
      <c r="S102" s="963" t="n">
        <v>9.35370339726051</v>
      </c>
      <c r="T102" s="963" t="n">
        <v>72.70358156771111</v>
      </c>
      <c r="U102" s="991" t="n">
        <v>27.29641843228889</v>
      </c>
      <c r="V102" s="1021" t="n">
        <v>2372250.414077055</v>
      </c>
      <c r="W102" s="1021" t="n">
        <v>330846.025651224</v>
      </c>
      <c r="X102" s="1021" t="n">
        <v>732510.542182563</v>
      </c>
      <c r="Y102" s="1021" t="n">
        <v>111672.3954381766</v>
      </c>
      <c r="Z102" s="1021" t="n">
        <v>780756.1567689092</v>
      </c>
      <c r="AA102" s="989" t="n">
        <v>79370.9463120701</v>
      </c>
      <c r="AB102" s="1022" t="n">
        <v>337094.347724112</v>
      </c>
      <c r="AC102" s="963" t="n">
        <v>100</v>
      </c>
      <c r="AD102" s="963" t="n">
        <v>13.94650512812504</v>
      </c>
      <c r="AE102" s="963" t="n">
        <v>30.87829757920193</v>
      </c>
      <c r="AF102" s="963" t="n">
        <v>4.707445503034035</v>
      </c>
      <c r="AG102" s="963" t="n">
        <v>32.91204639003802</v>
      </c>
      <c r="AH102" s="963" t="n">
        <v>3.3458080918051</v>
      </c>
      <c r="AI102" s="991" t="n">
        <v>14.20989730779588</v>
      </c>
      <c r="AJ102" s="1021" t="n">
        <v>6318451.701153286</v>
      </c>
      <c r="AK102" s="1021" t="n">
        <v>1135658.598826905</v>
      </c>
      <c r="AL102" s="1021" t="n">
        <v>1798822.477993684</v>
      </c>
      <c r="AM102" s="1021" t="n">
        <v>69425.61786863836</v>
      </c>
      <c r="AN102" s="1021" t="n">
        <v>1575115.584011636</v>
      </c>
      <c r="AO102" s="1021" t="n">
        <v>1263621.271178444</v>
      </c>
      <c r="AP102" s="1022" t="n">
        <v>475808.1512739792</v>
      </c>
      <c r="AQ102" s="963" t="n">
        <v>100</v>
      </c>
      <c r="AR102" s="963" t="n">
        <v>17.97368489213294</v>
      </c>
      <c r="AS102" s="963" t="n">
        <v>28.46935551735485</v>
      </c>
      <c r="AT102" s="963" t="n">
        <v>1.098775794328955</v>
      </c>
      <c r="AU102" s="963" t="n">
        <v>24.92882209931485</v>
      </c>
      <c r="AV102" s="963" t="n">
        <v>19.99890686744981</v>
      </c>
      <c r="AW102" s="991" t="n">
        <v>7.530454829418599</v>
      </c>
      <c r="AX102" s="18" t="n"/>
    </row>
    <row r="103" ht="16.4" customHeight="1" s="828">
      <c r="A103" s="722" t="inlineStr">
        <is>
          <t>Apr-Jun 1999</t>
        </is>
      </c>
      <c r="B103" s="1021" t="n">
        <v>8683844.000051335</v>
      </c>
      <c r="C103" s="1021" t="n">
        <v>1455906.525159661</v>
      </c>
      <c r="D103" s="1021" t="n">
        <v>2549384.551795119</v>
      </c>
      <c r="E103" s="1021" t="n">
        <v>177615.5517143397</v>
      </c>
      <c r="F103" s="1021" t="n">
        <v>2349352.695318371</v>
      </c>
      <c r="G103" s="1021" t="n">
        <v>76333.87004578891</v>
      </c>
      <c r="H103" s="1021" t="n">
        <v>1263054.971537462</v>
      </c>
      <c r="I103" s="1021" t="n">
        <v>812195.8344805911</v>
      </c>
      <c r="J103" s="1021" t="n">
        <v>6323148.6060802</v>
      </c>
      <c r="K103" s="1022" t="n">
        <v>2360695.393971134</v>
      </c>
      <c r="L103" s="963" t="n">
        <v>100</v>
      </c>
      <c r="M103" s="963" t="n">
        <v>16.76569184281816</v>
      </c>
      <c r="N103" s="963" t="n">
        <v>29.35778846073293</v>
      </c>
      <c r="O103" s="963" t="n">
        <v>2.045356315858388</v>
      </c>
      <c r="P103" s="963" t="n">
        <v>27.05429410413733</v>
      </c>
      <c r="Q103" s="963" t="n">
        <v>0.8790331798376118</v>
      </c>
      <c r="R103" s="963" t="n">
        <v>14.5448832513573</v>
      </c>
      <c r="S103" s="963" t="n">
        <v>9.352952845258274</v>
      </c>
      <c r="T103" s="963" t="n">
        <v>72.81508748939778</v>
      </c>
      <c r="U103" s="991" t="n">
        <v>27.18491251060221</v>
      </c>
      <c r="V103" s="1021" t="n">
        <v>2360695.393971134</v>
      </c>
      <c r="W103" s="1021" t="n">
        <v>329160.2248479785</v>
      </c>
      <c r="X103" s="1021" t="n">
        <v>743226.3462974817</v>
      </c>
      <c r="Y103" s="1021" t="n">
        <v>111055.176980395</v>
      </c>
      <c r="Z103" s="1021" t="n">
        <v>774256.9537747223</v>
      </c>
      <c r="AA103" s="989" t="n">
        <v>76333.87004578891</v>
      </c>
      <c r="AB103" s="1022" t="n">
        <v>326662.8220247676</v>
      </c>
      <c r="AC103" s="963" t="n">
        <v>100</v>
      </c>
      <c r="AD103" s="963" t="n">
        <v>13.94335862596271</v>
      </c>
      <c r="AE103" s="963" t="n">
        <v>31.48336495235987</v>
      </c>
      <c r="AF103" s="963" t="n">
        <v>4.704341664071251</v>
      </c>
      <c r="AG103" s="963" t="n">
        <v>32.79783388200187</v>
      </c>
      <c r="AH103" s="963" t="n">
        <v>3.233533230959585</v>
      </c>
      <c r="AI103" s="991" t="n">
        <v>13.83756764464471</v>
      </c>
      <c r="AJ103" s="1021" t="n">
        <v>6323148.6060802</v>
      </c>
      <c r="AK103" s="1021" t="n">
        <v>1126746.300311683</v>
      </c>
      <c r="AL103" s="1021" t="n">
        <v>1806158.205497638</v>
      </c>
      <c r="AM103" s="1021" t="n">
        <v>66560.37473394466</v>
      </c>
      <c r="AN103" s="1021" t="n">
        <v>1575095.741543649</v>
      </c>
      <c r="AO103" s="1021" t="n">
        <v>1263054.971537462</v>
      </c>
      <c r="AP103" s="1022" t="n">
        <v>485533.0124558236</v>
      </c>
      <c r="AQ103" s="963" t="n">
        <v>100</v>
      </c>
      <c r="AR103" s="963" t="n">
        <v>17.81938667752057</v>
      </c>
      <c r="AS103" s="963" t="n">
        <v>28.56422200422233</v>
      </c>
      <c r="AT103" s="963" t="n">
        <v>1.05264606101368</v>
      </c>
      <c r="AU103" s="963" t="n">
        <v>24.90999088696211</v>
      </c>
      <c r="AV103" s="963" t="n">
        <v>19.97509548206627</v>
      </c>
      <c r="AW103" s="991" t="n">
        <v>7.678658888215055</v>
      </c>
      <c r="AX103" s="18" t="n"/>
    </row>
    <row r="104" ht="16.4" customHeight="1" s="828">
      <c r="A104" s="722" t="inlineStr">
        <is>
          <t>May-Jul 1999</t>
        </is>
      </c>
      <c r="B104" s="1021" t="n">
        <v>8694573.452944087</v>
      </c>
      <c r="C104" s="1021" t="n">
        <v>1442104.323679526</v>
      </c>
      <c r="D104" s="1021" t="n">
        <v>2548568.885000961</v>
      </c>
      <c r="E104" s="1021" t="n">
        <v>183090.1111388596</v>
      </c>
      <c r="F104" s="1021" t="n">
        <v>2342103.668443851</v>
      </c>
      <c r="G104" s="1021" t="n">
        <v>74958.53110291995</v>
      </c>
      <c r="H104" s="1021" t="n">
        <v>1279247.292906504</v>
      </c>
      <c r="I104" s="1021" t="n">
        <v>824500.6406714665</v>
      </c>
      <c r="J104" s="1021" t="n">
        <v>6344450.332402157</v>
      </c>
      <c r="K104" s="1022" t="n">
        <v>2350123.12054193</v>
      </c>
      <c r="L104" s="963" t="n">
        <v>100</v>
      </c>
      <c r="M104" s="963" t="n">
        <v>16.58625729582182</v>
      </c>
      <c r="N104" s="963" t="n">
        <v>29.31217843858671</v>
      </c>
      <c r="O104" s="963" t="n">
        <v>2.105797508408686</v>
      </c>
      <c r="P104" s="963" t="n">
        <v>26.93753386660718</v>
      </c>
      <c r="Q104" s="963" t="n">
        <v>0.8621300574272347</v>
      </c>
      <c r="R104" s="963" t="n">
        <v>14.71316907988551</v>
      </c>
      <c r="S104" s="963" t="n">
        <v>9.482933753262856</v>
      </c>
      <c r="T104" s="963" t="n">
        <v>72.9702309922271</v>
      </c>
      <c r="U104" s="991" t="n">
        <v>27.02976900777288</v>
      </c>
      <c r="V104" s="1021" t="n">
        <v>2350123.12054193</v>
      </c>
      <c r="W104" s="1021" t="n">
        <v>323192.3524916924</v>
      </c>
      <c r="X104" s="1021" t="n">
        <v>727974.1642643298</v>
      </c>
      <c r="Y104" s="1021" t="n">
        <v>115750.1239990711</v>
      </c>
      <c r="Z104" s="1021" t="n">
        <v>772678.4221733932</v>
      </c>
      <c r="AA104" s="989" t="n">
        <v>74958.53110291995</v>
      </c>
      <c r="AB104" s="1022" t="n">
        <v>335569.5265105235</v>
      </c>
      <c r="AC104" s="963" t="n">
        <v>100</v>
      </c>
      <c r="AD104" s="963" t="n">
        <v>13.75214556491685</v>
      </c>
      <c r="AE104" s="963" t="n">
        <v>30.97600112527133</v>
      </c>
      <c r="AF104" s="963" t="n">
        <v>4.925279147603959</v>
      </c>
      <c r="AG104" s="963" t="n">
        <v>32.87821031245446</v>
      </c>
      <c r="AH104" s="963" t="n">
        <v>3.1895576213741</v>
      </c>
      <c r="AI104" s="991" t="n">
        <v>14.27880622837932</v>
      </c>
      <c r="AJ104" s="1021" t="n">
        <v>6344450.332402157</v>
      </c>
      <c r="AK104" s="1021" t="n">
        <v>1118911.971187834</v>
      </c>
      <c r="AL104" s="1021" t="n">
        <v>1820594.72073663</v>
      </c>
      <c r="AM104" s="1021" t="n">
        <v>67339.98713978853</v>
      </c>
      <c r="AN104" s="1021" t="n">
        <v>1569425.246270457</v>
      </c>
      <c r="AO104" s="1021" t="n">
        <v>1279247.292906504</v>
      </c>
      <c r="AP104" s="1022" t="n">
        <v>488931.1141609431</v>
      </c>
      <c r="AQ104" s="963" t="n">
        <v>100</v>
      </c>
      <c r="AR104" s="963" t="n">
        <v>17.63607424702129</v>
      </c>
      <c r="AS104" s="963" t="n">
        <v>28.69586213700109</v>
      </c>
      <c r="AT104" s="963" t="n">
        <v>1.061399863056254</v>
      </c>
      <c r="AU104" s="963" t="n">
        <v>24.73697742190751</v>
      </c>
      <c r="AV104" s="963" t="n">
        <v>20.16324860127246</v>
      </c>
      <c r="AW104" s="991" t="n">
        <v>7.706437729741395</v>
      </c>
      <c r="AX104" s="18" t="n"/>
    </row>
    <row r="105" ht="16.4" customHeight="1" s="828">
      <c r="A105" s="722" t="inlineStr">
        <is>
          <t>Jun-Aug 1999</t>
        </is>
      </c>
      <c r="B105" s="1021" t="n">
        <v>8682385.058995703</v>
      </c>
      <c r="C105" s="1021" t="n">
        <v>1449038.186507751</v>
      </c>
      <c r="D105" s="1021" t="n">
        <v>2537882.204280192</v>
      </c>
      <c r="E105" s="1021" t="n">
        <v>174411.7266807832</v>
      </c>
      <c r="F105" s="1021" t="n">
        <v>2330019.653622127</v>
      </c>
      <c r="G105" s="1021" t="n">
        <v>79428.05973713464</v>
      </c>
      <c r="H105" s="1021" t="n">
        <v>1287517.659502709</v>
      </c>
      <c r="I105" s="1021" t="n">
        <v>824087.5686650064</v>
      </c>
      <c r="J105" s="1021" t="n">
        <v>6358590.500750034</v>
      </c>
      <c r="K105" s="1022" t="n">
        <v>2323794.558245669</v>
      </c>
      <c r="L105" s="963" t="n">
        <v>100</v>
      </c>
      <c r="M105" s="963" t="n">
        <v>16.68940247019363</v>
      </c>
      <c r="N105" s="963" t="n">
        <v>29.23024246259069</v>
      </c>
      <c r="O105" s="963" t="n">
        <v>2.008799719151797</v>
      </c>
      <c r="P105" s="963" t="n">
        <v>26.83617045074527</v>
      </c>
      <c r="Q105" s="963" t="n">
        <v>0.9148184421380884</v>
      </c>
      <c r="R105" s="963" t="n">
        <v>14.829078078825</v>
      </c>
      <c r="S105" s="963" t="n">
        <v>9.49148837635553</v>
      </c>
      <c r="T105" s="963" t="n">
        <v>73.23552753700993</v>
      </c>
      <c r="U105" s="991" t="n">
        <v>26.76447246299007</v>
      </c>
      <c r="V105" s="1021" t="n">
        <v>2323794.558245669</v>
      </c>
      <c r="W105" s="1021" t="n">
        <v>323999.7727714826</v>
      </c>
      <c r="X105" s="1021" t="n">
        <v>720792.9726649498</v>
      </c>
      <c r="Y105" s="1021" t="n">
        <v>110978.556791732</v>
      </c>
      <c r="Z105" s="1021" t="n">
        <v>760917.7760355137</v>
      </c>
      <c r="AA105" s="989" t="n">
        <v>79428.05973713464</v>
      </c>
      <c r="AB105" s="1022" t="n">
        <v>327677.4202448563</v>
      </c>
      <c r="AC105" s="963" t="n">
        <v>100</v>
      </c>
      <c r="AD105" s="963" t="n">
        <v>13.94270296493352</v>
      </c>
      <c r="AE105" s="963" t="n">
        <v>31.01793013962073</v>
      </c>
      <c r="AF105" s="963" t="n">
        <v>4.775747339537381</v>
      </c>
      <c r="AG105" s="963" t="n">
        <v>32.7446233719543</v>
      </c>
      <c r="AH105" s="963" t="n">
        <v>3.418032779846865</v>
      </c>
      <c r="AI105" s="991" t="n">
        <v>14.10096340410719</v>
      </c>
      <c r="AJ105" s="1021" t="n">
        <v>6358590.500750034</v>
      </c>
      <c r="AK105" s="1021" t="n">
        <v>1125038.413736269</v>
      </c>
      <c r="AL105" s="1021" t="n">
        <v>1817089.231615242</v>
      </c>
      <c r="AM105" s="1021" t="n">
        <v>63433.16988905125</v>
      </c>
      <c r="AN105" s="1021" t="n">
        <v>1569101.877586614</v>
      </c>
      <c r="AO105" s="1021" t="n">
        <v>1287517.659502709</v>
      </c>
      <c r="AP105" s="1022" t="n">
        <v>496410.14842015</v>
      </c>
      <c r="AQ105" s="963" t="n">
        <v>100</v>
      </c>
      <c r="AR105" s="963" t="n">
        <v>17.69320439181551</v>
      </c>
      <c r="AS105" s="963" t="n">
        <v>28.57691860170749</v>
      </c>
      <c r="AT105" s="963" t="n">
        <v>0.9975979720909677</v>
      </c>
      <c r="AU105" s="963" t="n">
        <v>24.67688204487345</v>
      </c>
      <c r="AV105" s="963" t="n">
        <v>20.24847581159438</v>
      </c>
      <c r="AW105" s="991" t="n">
        <v>7.806921177918211</v>
      </c>
      <c r="AX105" s="18" t="n"/>
    </row>
    <row r="106" ht="16.4" customHeight="1" s="828">
      <c r="A106" s="722" t="inlineStr">
        <is>
          <t>Jul-Sep 1999</t>
        </is>
      </c>
      <c r="B106" s="1021" t="n">
        <v>8658209.131530043</v>
      </c>
      <c r="C106" s="1021" t="n">
        <v>1422021.97063723</v>
      </c>
      <c r="D106" s="1021" t="n">
        <v>2530139.302187234</v>
      </c>
      <c r="E106" s="1021" t="n">
        <v>166726.3444045393</v>
      </c>
      <c r="F106" s="1021" t="n">
        <v>2338821.578229748</v>
      </c>
      <c r="G106" s="1021" t="n">
        <v>78344.25621648773</v>
      </c>
      <c r="H106" s="1021" t="n">
        <v>1304298.652208708</v>
      </c>
      <c r="I106" s="1021" t="n">
        <v>817857.0276460944</v>
      </c>
      <c r="J106" s="1021" t="n">
        <v>6321836.339855304</v>
      </c>
      <c r="K106" s="1022" t="n">
        <v>2336372.791674738</v>
      </c>
      <c r="L106" s="963" t="n">
        <v>100</v>
      </c>
      <c r="M106" s="963" t="n">
        <v>16.42397346881752</v>
      </c>
      <c r="N106" s="963" t="n">
        <v>29.22243230385125</v>
      </c>
      <c r="O106" s="963" t="n">
        <v>1.925644690163266</v>
      </c>
      <c r="P106" s="963" t="n">
        <v>27.01276375633631</v>
      </c>
      <c r="Q106" s="963" t="n">
        <v>0.9048552076570487</v>
      </c>
      <c r="R106" s="963" t="n">
        <v>15.06430062377366</v>
      </c>
      <c r="S106" s="963" t="n">
        <v>9.446029949400934</v>
      </c>
      <c r="T106" s="963" t="n">
        <v>73.01551907349383</v>
      </c>
      <c r="U106" s="991" t="n">
        <v>26.98448092650615</v>
      </c>
      <c r="V106" s="1021" t="n">
        <v>2336372.791674738</v>
      </c>
      <c r="W106" s="1021" t="n">
        <v>328537.3724060014</v>
      </c>
      <c r="X106" s="1021" t="n">
        <v>714960.9694161206</v>
      </c>
      <c r="Y106" s="1021" t="n">
        <v>103033.9312853543</v>
      </c>
      <c r="Z106" s="1021" t="n">
        <v>783127.6872468626</v>
      </c>
      <c r="AA106" s="989" t="n">
        <v>78344.25621648773</v>
      </c>
      <c r="AB106" s="1022" t="n">
        <v>328368.5751039119</v>
      </c>
      <c r="AC106" s="963" t="n">
        <v>100</v>
      </c>
      <c r="AD106" s="963" t="n">
        <v>14.06185577818265</v>
      </c>
      <c r="AE106" s="963" t="n">
        <v>30.6013223559083</v>
      </c>
      <c r="AF106" s="963" t="n">
        <v>4.4099953420318</v>
      </c>
      <c r="AG106" s="963" t="n">
        <v>33.51895254205164</v>
      </c>
      <c r="AH106" s="963" t="n">
        <v>3.353242962580885</v>
      </c>
      <c r="AI106" s="991" t="n">
        <v>14.05463101924473</v>
      </c>
      <c r="AJ106" s="1021" t="n">
        <v>6321836.339855304</v>
      </c>
      <c r="AK106" s="1021" t="n">
        <v>1093484.598231229</v>
      </c>
      <c r="AL106" s="1021" t="n">
        <v>1815178.332771114</v>
      </c>
      <c r="AM106" s="1021" t="n">
        <v>63692.41311918502</v>
      </c>
      <c r="AN106" s="1021" t="n">
        <v>1555693.890982885</v>
      </c>
      <c r="AO106" s="1021" t="n">
        <v>1304298.652208708</v>
      </c>
      <c r="AP106" s="1022" t="n">
        <v>489488.4525421826</v>
      </c>
      <c r="AQ106" s="963" t="n">
        <v>100</v>
      </c>
      <c r="AR106" s="963" t="n">
        <v>17.29694568866768</v>
      </c>
      <c r="AS106" s="963" t="n">
        <v>28.71283334760704</v>
      </c>
      <c r="AT106" s="963" t="n">
        <v>1.007498607922565</v>
      </c>
      <c r="AU106" s="963" t="n">
        <v>24.60825948902202</v>
      </c>
      <c r="AV106" s="963" t="n">
        <v>20.63164216994839</v>
      </c>
      <c r="AW106" s="991" t="n">
        <v>7.74282069683231</v>
      </c>
      <c r="AX106" s="18" t="n"/>
    </row>
    <row r="107" ht="16.4" customHeight="1" s="828">
      <c r="A107" s="722" t="inlineStr">
        <is>
          <t>Aug-Oct 1999</t>
        </is>
      </c>
      <c r="B107" s="1021" t="n">
        <v>8691455.386569547</v>
      </c>
      <c r="C107" s="1021" t="n">
        <v>1430187.516665053</v>
      </c>
      <c r="D107" s="1021" t="n">
        <v>2538997.906494004</v>
      </c>
      <c r="E107" s="1021" t="n">
        <v>181147.6105918088</v>
      </c>
      <c r="F107" s="1021" t="n">
        <v>2323033.002781194</v>
      </c>
      <c r="G107" s="1021" t="n">
        <v>76877.44693327084</v>
      </c>
      <c r="H107" s="1021" t="n">
        <v>1322324.328518196</v>
      </c>
      <c r="I107" s="1021" t="n">
        <v>818887.5745860203</v>
      </c>
      <c r="J107" s="1021" t="n">
        <v>6358815.466654303</v>
      </c>
      <c r="K107" s="1022" t="n">
        <v>2332639.919915244</v>
      </c>
      <c r="L107" s="963" t="n">
        <v>100</v>
      </c>
      <c r="M107" s="963" t="n">
        <v>16.45509817463997</v>
      </c>
      <c r="N107" s="963" t="n">
        <v>29.21257480556577</v>
      </c>
      <c r="O107" s="963" t="n">
        <v>2.084203422038232</v>
      </c>
      <c r="P107" s="963" t="n">
        <v>26.7277791746001</v>
      </c>
      <c r="Q107" s="963" t="n">
        <v>0.8845175349121109</v>
      </c>
      <c r="R107" s="963" t="n">
        <v>15.21407255408012</v>
      </c>
      <c r="S107" s="963" t="n">
        <v>9.421754334163698</v>
      </c>
      <c r="T107" s="963" t="n">
        <v>73.16168793180772</v>
      </c>
      <c r="U107" s="991" t="n">
        <v>26.83831206819229</v>
      </c>
      <c r="V107" s="1021" t="n">
        <v>2332639.919915244</v>
      </c>
      <c r="W107" s="1021" t="n">
        <v>329868.8734268614</v>
      </c>
      <c r="X107" s="1021" t="n">
        <v>713599.8698430712</v>
      </c>
      <c r="Y107" s="1021" t="n">
        <v>112818.1424995549</v>
      </c>
      <c r="Z107" s="1021" t="n">
        <v>768599.1893593448</v>
      </c>
      <c r="AA107" s="989" t="n">
        <v>76877.44693327084</v>
      </c>
      <c r="AB107" s="1022" t="n">
        <v>330876.3978531407</v>
      </c>
      <c r="AC107" s="963" t="n">
        <v>100</v>
      </c>
      <c r="AD107" s="963" t="n">
        <v>14.14143994581243</v>
      </c>
      <c r="AE107" s="963" t="n">
        <v>30.59194279196764</v>
      </c>
      <c r="AF107" s="963" t="n">
        <v>4.836500547570759</v>
      </c>
      <c r="AG107" s="963" t="n">
        <v>32.94975717414935</v>
      </c>
      <c r="AH107" s="963" t="n">
        <v>3.295727140606604</v>
      </c>
      <c r="AI107" s="991" t="n">
        <v>14.18463239989321</v>
      </c>
      <c r="AJ107" s="1021" t="n">
        <v>6358815.466654303</v>
      </c>
      <c r="AK107" s="1021" t="n">
        <v>1100318.643238192</v>
      </c>
      <c r="AL107" s="1021" t="n">
        <v>1825398.036650933</v>
      </c>
      <c r="AM107" s="1021" t="n">
        <v>68329.46809225391</v>
      </c>
      <c r="AN107" s="1021" t="n">
        <v>1554433.813421849</v>
      </c>
      <c r="AO107" s="1021" t="n">
        <v>1322324.328518196</v>
      </c>
      <c r="AP107" s="1022" t="n">
        <v>488011.1767328798</v>
      </c>
      <c r="AQ107" s="963" t="n">
        <v>100</v>
      </c>
      <c r="AR107" s="963" t="n">
        <v>17.3038303911833</v>
      </c>
      <c r="AS107" s="963" t="n">
        <v>28.70657351551307</v>
      </c>
      <c r="AT107" s="963" t="n">
        <v>1.074562840368216</v>
      </c>
      <c r="AU107" s="963" t="n">
        <v>24.44533610974114</v>
      </c>
      <c r="AV107" s="963" t="n">
        <v>20.7951360666539</v>
      </c>
      <c r="AW107" s="991" t="n">
        <v>7.674561076540367</v>
      </c>
      <c r="AX107" s="18" t="n"/>
    </row>
    <row r="108" ht="16.4" customHeight="1" s="828">
      <c r="A108" s="722" t="inlineStr">
        <is>
          <t>Sep-Nov 1999</t>
        </is>
      </c>
      <c r="B108" s="1021" t="n">
        <v>8646306.020557592</v>
      </c>
      <c r="C108" s="1021" t="n">
        <v>1412534.720087264</v>
      </c>
      <c r="D108" s="1021" t="n">
        <v>2509001.39902268</v>
      </c>
      <c r="E108" s="1021" t="n">
        <v>191264.7320922905</v>
      </c>
      <c r="F108" s="1021" t="n">
        <v>2304373.895204786</v>
      </c>
      <c r="G108" s="1021" t="n">
        <v>72222.0856892594</v>
      </c>
      <c r="H108" s="1021" t="n">
        <v>1329602.380725374</v>
      </c>
      <c r="I108" s="1021" t="n">
        <v>827306.8077359375</v>
      </c>
      <c r="J108" s="1021" t="n">
        <v>6307637.611233572</v>
      </c>
      <c r="K108" s="1022" t="n">
        <v>2338668.40932402</v>
      </c>
      <c r="L108" s="963" t="n">
        <v>100</v>
      </c>
      <c r="M108" s="963" t="n">
        <v>16.33685780642971</v>
      </c>
      <c r="N108" s="963" t="n">
        <v>29.01818872773227</v>
      </c>
      <c r="O108" s="963" t="n">
        <v>2.212097647683722</v>
      </c>
      <c r="P108" s="963" t="n">
        <v>26.65154216986851</v>
      </c>
      <c r="Q108" s="963" t="n">
        <v>0.8352941188704524</v>
      </c>
      <c r="R108" s="963" t="n">
        <v>15.37769282701874</v>
      </c>
      <c r="S108" s="963" t="n">
        <v>9.568326702396607</v>
      </c>
      <c r="T108" s="963" t="n">
        <v>72.95182007479765</v>
      </c>
      <c r="U108" s="991" t="n">
        <v>27.04817992520234</v>
      </c>
      <c r="V108" s="1021" t="n">
        <v>2338668.40932402</v>
      </c>
      <c r="W108" s="1021" t="n">
        <v>315010.5714978476</v>
      </c>
      <c r="X108" s="1021" t="n">
        <v>722119.0224618586</v>
      </c>
      <c r="Y108" s="1021" t="n">
        <v>119241.6733609067</v>
      </c>
      <c r="Z108" s="1021" t="n">
        <v>761841.6068635043</v>
      </c>
      <c r="AA108" s="989" t="n">
        <v>72222.0856892594</v>
      </c>
      <c r="AB108" s="1022" t="n">
        <v>348233.449450643</v>
      </c>
      <c r="AC108" s="963" t="n">
        <v>100</v>
      </c>
      <c r="AD108" s="963" t="n">
        <v>13.46965522097679</v>
      </c>
      <c r="AE108" s="963" t="n">
        <v>30.87735822585398</v>
      </c>
      <c r="AF108" s="963" t="n">
        <v>5.098699451598311</v>
      </c>
      <c r="AG108" s="963" t="n">
        <v>32.57587111649192</v>
      </c>
      <c r="AH108" s="963" t="n">
        <v>3.088171260248683</v>
      </c>
      <c r="AI108" s="991" t="n">
        <v>14.89024472483032</v>
      </c>
      <c r="AJ108" s="1021" t="n">
        <v>6307637.611233572</v>
      </c>
      <c r="AK108" s="1021" t="n">
        <v>1097524.148589417</v>
      </c>
      <c r="AL108" s="1021" t="n">
        <v>1786882.376560821</v>
      </c>
      <c r="AM108" s="1021" t="n">
        <v>72023.05873138379</v>
      </c>
      <c r="AN108" s="1021" t="n">
        <v>1542532.288341282</v>
      </c>
      <c r="AO108" s="1021" t="n">
        <v>1329602.380725374</v>
      </c>
      <c r="AP108" s="1022" t="n">
        <v>479073.3582852946</v>
      </c>
      <c r="AQ108" s="963" t="n">
        <v>100</v>
      </c>
      <c r="AR108" s="963" t="n">
        <v>17.39992396891641</v>
      </c>
      <c r="AS108" s="963" t="n">
        <v>28.32886869370043</v>
      </c>
      <c r="AT108" s="963" t="n">
        <v>1.141838881217819</v>
      </c>
      <c r="AU108" s="963" t="n">
        <v>24.45499223979058</v>
      </c>
      <c r="AV108" s="963" t="n">
        <v>21.07924491980043</v>
      </c>
      <c r="AW108" s="991" t="n">
        <v>7.595131296574332</v>
      </c>
      <c r="AX108" s="18" t="n"/>
    </row>
    <row r="109" ht="16.4" customHeight="1" s="828">
      <c r="A109" s="722" t="inlineStr">
        <is>
          <t>Oct-Dec 1999</t>
        </is>
      </c>
      <c r="B109" s="1021" t="n">
        <v>8631201.323947836</v>
      </c>
      <c r="C109" s="1021" t="n">
        <v>1397570.98549769</v>
      </c>
      <c r="D109" s="1021" t="n">
        <v>2505624.132107393</v>
      </c>
      <c r="E109" s="1021" t="n">
        <v>202273.371547374</v>
      </c>
      <c r="F109" s="1021" t="n">
        <v>2286004.528600933</v>
      </c>
      <c r="G109" s="1021" t="n">
        <v>76203.19728411734</v>
      </c>
      <c r="H109" s="1021" t="n">
        <v>1325557.795951515</v>
      </c>
      <c r="I109" s="1021" t="n">
        <v>837967.3129588156</v>
      </c>
      <c r="J109" s="1021" t="n">
        <v>6315857.958211554</v>
      </c>
      <c r="K109" s="1022" t="n">
        <v>2315343.365736282</v>
      </c>
      <c r="L109" s="963" t="n">
        <v>100</v>
      </c>
      <c r="M109" s="963" t="n">
        <v>16.1920795616253</v>
      </c>
      <c r="N109" s="963" t="n">
        <v>29.02984229038169</v>
      </c>
      <c r="O109" s="963" t="n">
        <v>2.343513538331602</v>
      </c>
      <c r="P109" s="963" t="n">
        <v>26.48535751632004</v>
      </c>
      <c r="Q109" s="963" t="n">
        <v>0.8828805449443817</v>
      </c>
      <c r="R109" s="963" t="n">
        <v>15.35774391304797</v>
      </c>
      <c r="S109" s="963" t="n">
        <v>9.708582635349035</v>
      </c>
      <c r="T109" s="963" t="n">
        <v>73.17472645074088</v>
      </c>
      <c r="U109" s="991" t="n">
        <v>26.82527354925912</v>
      </c>
      <c r="V109" s="1021" t="n">
        <v>2315343.365736282</v>
      </c>
      <c r="W109" s="1021" t="n">
        <v>311080.2429344401</v>
      </c>
      <c r="X109" s="1021" t="n">
        <v>711812.1487330287</v>
      </c>
      <c r="Y109" s="1021" t="n">
        <v>124786.873194859</v>
      </c>
      <c r="Z109" s="1021" t="n">
        <v>741512.1475631977</v>
      </c>
      <c r="AA109" s="989" t="n">
        <v>76203.19728411734</v>
      </c>
      <c r="AB109" s="1022" t="n">
        <v>349948.7560266392</v>
      </c>
      <c r="AC109" s="963" t="n">
        <v>100</v>
      </c>
      <c r="AD109" s="963" t="n">
        <v>13.43559869080223</v>
      </c>
      <c r="AE109" s="963" t="n">
        <v>30.74326509263439</v>
      </c>
      <c r="AF109" s="963" t="n">
        <v>5.389562301709693</v>
      </c>
      <c r="AG109" s="963" t="n">
        <v>32.02601214733418</v>
      </c>
      <c r="AH109" s="963" t="n">
        <v>3.291226623740304</v>
      </c>
      <c r="AI109" s="991" t="n">
        <v>15.11433514377921</v>
      </c>
      <c r="AJ109" s="1021" t="n">
        <v>6315857.958211554</v>
      </c>
      <c r="AK109" s="1021" t="n">
        <v>1086490.742563249</v>
      </c>
      <c r="AL109" s="1021" t="n">
        <v>1793811.983374364</v>
      </c>
      <c r="AM109" s="1021" t="n">
        <v>77486.49835251496</v>
      </c>
      <c r="AN109" s="1021" t="n">
        <v>1544492.381037735</v>
      </c>
      <c r="AO109" s="1021" t="n">
        <v>1325557.795951515</v>
      </c>
      <c r="AP109" s="1022" t="n">
        <v>488018.5569321762</v>
      </c>
      <c r="AQ109" s="963" t="n">
        <v>100</v>
      </c>
      <c r="AR109" s="963" t="n">
        <v>17.20258355637416</v>
      </c>
      <c r="AS109" s="963" t="n">
        <v>28.40171509940533</v>
      </c>
      <c r="AT109" s="963" t="n">
        <v>1.226856253975297</v>
      </c>
      <c r="AU109" s="963" t="n">
        <v>24.4541975335222</v>
      </c>
      <c r="AV109" s="963" t="n">
        <v>20.98777085745085</v>
      </c>
      <c r="AW109" s="991" t="n">
        <v>7.726876699272179</v>
      </c>
      <c r="AX109" s="18" t="n"/>
    </row>
    <row r="110" ht="16.4" customHeight="1" s="828">
      <c r="A110" s="722" t="inlineStr">
        <is>
          <t>Nov-Jan 2000</t>
        </is>
      </c>
      <c r="B110" s="1021" t="n">
        <v>8645051.790182102</v>
      </c>
      <c r="C110" s="1021" t="n">
        <v>1395121.31631572</v>
      </c>
      <c r="D110" s="1021" t="n">
        <v>2505129.211999822</v>
      </c>
      <c r="E110" s="1021" t="n">
        <v>201068.2860856201</v>
      </c>
      <c r="F110" s="1021" t="n">
        <v>2291394.054206469</v>
      </c>
      <c r="G110" s="1021" t="n">
        <v>79815.43068985702</v>
      </c>
      <c r="H110" s="1021" t="n">
        <v>1320102.214355139</v>
      </c>
      <c r="I110" s="1021" t="n">
        <v>852421.2765294751</v>
      </c>
      <c r="J110" s="1021" t="n">
        <v>6331876.490552084</v>
      </c>
      <c r="K110" s="1022" t="n">
        <v>2313175.299630019</v>
      </c>
      <c r="L110" s="963" t="n">
        <v>100</v>
      </c>
      <c r="M110" s="963" t="n">
        <v>16.13780171797366</v>
      </c>
      <c r="N110" s="963" t="n">
        <v>28.97760791722282</v>
      </c>
      <c r="O110" s="963" t="n">
        <v>2.325819335333151</v>
      </c>
      <c r="P110" s="963" t="n">
        <v>26.50526694135863</v>
      </c>
      <c r="Q110" s="963" t="n">
        <v>0.9232498847548923</v>
      </c>
      <c r="R110" s="963" t="n">
        <v>15.27003245780824</v>
      </c>
      <c r="S110" s="963" t="n">
        <v>9.860221745548611</v>
      </c>
      <c r="T110" s="963" t="n">
        <v>73.24278262558225</v>
      </c>
      <c r="U110" s="991" t="n">
        <v>26.75721737441776</v>
      </c>
      <c r="V110" s="1021" t="n">
        <v>2313175.299630019</v>
      </c>
      <c r="W110" s="1021" t="n">
        <v>303598.9239187978</v>
      </c>
      <c r="X110" s="1021" t="n">
        <v>706589.3335669017</v>
      </c>
      <c r="Y110" s="1021" t="n">
        <v>122056.2183980049</v>
      </c>
      <c r="Z110" s="1021" t="n">
        <v>741385.7940371067</v>
      </c>
      <c r="AA110" s="989" t="n">
        <v>79815.43068985702</v>
      </c>
      <c r="AB110" s="1022" t="n">
        <v>359729.5990193507</v>
      </c>
      <c r="AC110" s="963" t="n">
        <v>100</v>
      </c>
      <c r="AD110" s="963" t="n">
        <v>13.12476940106342</v>
      </c>
      <c r="AE110" s="963" t="n">
        <v>30.54629425102011</v>
      </c>
      <c r="AF110" s="963" t="n">
        <v>5.276565871057294</v>
      </c>
      <c r="AG110" s="963" t="n">
        <v>32.05056677527586</v>
      </c>
      <c r="AH110" s="963" t="n">
        <v>3.450470472455032</v>
      </c>
      <c r="AI110" s="991" t="n">
        <v>15.55133322912828</v>
      </c>
      <c r="AJ110" s="1021" t="n">
        <v>6331876.490552084</v>
      </c>
      <c r="AK110" s="1021" t="n">
        <v>1091522.392396923</v>
      </c>
      <c r="AL110" s="1021" t="n">
        <v>1798539.87843292</v>
      </c>
      <c r="AM110" s="1021" t="n">
        <v>79012.06768761514</v>
      </c>
      <c r="AN110" s="1021" t="n">
        <v>1550008.260169362</v>
      </c>
      <c r="AO110" s="1021" t="n">
        <v>1320102.214355139</v>
      </c>
      <c r="AP110" s="1022" t="n">
        <v>492691.6775101244</v>
      </c>
      <c r="AQ110" s="963" t="n">
        <v>100</v>
      </c>
      <c r="AR110" s="963" t="n">
        <v>17.23852943160854</v>
      </c>
      <c r="AS110" s="963" t="n">
        <v>28.40453191272061</v>
      </c>
      <c r="AT110" s="963" t="n">
        <v>1.247846002768857</v>
      </c>
      <c r="AU110" s="963" t="n">
        <v>24.47944558745199</v>
      </c>
      <c r="AV110" s="963" t="n">
        <v>20.84851491220477</v>
      </c>
      <c r="AW110" s="991" t="n">
        <v>7.781132153245239</v>
      </c>
      <c r="AX110" s="18" t="n"/>
    </row>
    <row r="111" ht="16.4" customHeight="1" s="828">
      <c r="A111" s="722" t="inlineStr">
        <is>
          <t>Dec-Feb 2000</t>
        </is>
      </c>
      <c r="B111" s="1021" t="n">
        <v>8681264.081576359</v>
      </c>
      <c r="C111" s="1021" t="n">
        <v>1406722.861216303</v>
      </c>
      <c r="D111" s="1021" t="n">
        <v>2493066.952069344</v>
      </c>
      <c r="E111" s="1021" t="n">
        <v>205500.3605262993</v>
      </c>
      <c r="F111" s="1021" t="n">
        <v>2294723.341545773</v>
      </c>
      <c r="G111" s="1021" t="n">
        <v>86105.34823876515</v>
      </c>
      <c r="H111" s="1021" t="n">
        <v>1327434.145337752</v>
      </c>
      <c r="I111" s="1021" t="n">
        <v>867711.0726421224</v>
      </c>
      <c r="J111" s="1021" t="n">
        <v>6341152.816018741</v>
      </c>
      <c r="K111" s="1022" t="n">
        <v>2340111.265557618</v>
      </c>
      <c r="L111" s="963" t="n">
        <v>100</v>
      </c>
      <c r="M111" s="963" t="n">
        <v>16.20412474494</v>
      </c>
      <c r="N111" s="963" t="n">
        <v>28.71778727893102</v>
      </c>
      <c r="O111" s="963" t="n">
        <v>2.367170939568794</v>
      </c>
      <c r="P111" s="963" t="n">
        <v>26.43305537053877</v>
      </c>
      <c r="Q111" s="963" t="n">
        <v>0.9918526545172208</v>
      </c>
      <c r="R111" s="963" t="n">
        <v>15.29079328613989</v>
      </c>
      <c r="S111" s="963" t="n">
        <v>9.995215725364295</v>
      </c>
      <c r="T111" s="963" t="n">
        <v>73.04411841906902</v>
      </c>
      <c r="U111" s="991" t="n">
        <v>26.95588158093097</v>
      </c>
      <c r="V111" s="1021" t="n">
        <v>2340111.265557618</v>
      </c>
      <c r="W111" s="1021" t="n">
        <v>310977.0503587588</v>
      </c>
      <c r="X111" s="1021" t="n">
        <v>701731.8687648636</v>
      </c>
      <c r="Y111" s="1021" t="n">
        <v>127526.8597227128</v>
      </c>
      <c r="Z111" s="1021" t="n">
        <v>750322.9349610279</v>
      </c>
      <c r="AA111" s="989" t="n">
        <v>86105.34823876515</v>
      </c>
      <c r="AB111" s="1022" t="n">
        <v>363447.2035114896</v>
      </c>
      <c r="AC111" s="963" t="n">
        <v>100</v>
      </c>
      <c r="AD111" s="963" t="n">
        <v>13.28898565362263</v>
      </c>
      <c r="AE111" s="963" t="n">
        <v>29.98711553134847</v>
      </c>
      <c r="AF111" s="963" t="n">
        <v>5.449606674677701</v>
      </c>
      <c r="AG111" s="963" t="n">
        <v>32.06355808821918</v>
      </c>
      <c r="AH111" s="963" t="n">
        <v>3.679540776803507</v>
      </c>
      <c r="AI111" s="991" t="n">
        <v>15.53119327532851</v>
      </c>
      <c r="AJ111" s="1021" t="n">
        <v>6341152.816018741</v>
      </c>
      <c r="AK111" s="1021" t="n">
        <v>1095745.810857545</v>
      </c>
      <c r="AL111" s="1021" t="n">
        <v>1791335.08330448</v>
      </c>
      <c r="AM111" s="1021" t="n">
        <v>77973.50080358653</v>
      </c>
      <c r="AN111" s="1021" t="n">
        <v>1544400.406584745</v>
      </c>
      <c r="AO111" s="1021" t="n">
        <v>1327434.145337752</v>
      </c>
      <c r="AP111" s="1022" t="n">
        <v>504263.869130633</v>
      </c>
      <c r="AQ111" s="963" t="n">
        <v>100</v>
      </c>
      <c r="AR111" s="963" t="n">
        <v>17.27991490899762</v>
      </c>
      <c r="AS111" s="963" t="n">
        <v>28.24935993939917</v>
      </c>
      <c r="AT111" s="963" t="n">
        <v>1.229642354724733</v>
      </c>
      <c r="AU111" s="963" t="n">
        <v>24.35519930513815</v>
      </c>
      <c r="AV111" s="963" t="n">
        <v>20.93364067783457</v>
      </c>
      <c r="AW111" s="991" t="n">
        <v>7.952242813905759</v>
      </c>
      <c r="AX111" s="18" t="n"/>
    </row>
    <row r="112" ht="16.4" customHeight="1" s="828">
      <c r="A112" s="722" t="inlineStr">
        <is>
          <t>Jan-Mar 2000</t>
        </is>
      </c>
      <c r="B112" s="1021" t="n">
        <v>8649962.095272388</v>
      </c>
      <c r="C112" s="1021" t="n">
        <v>1397258.609807541</v>
      </c>
      <c r="D112" s="1021" t="n">
        <v>2484736.714851473</v>
      </c>
      <c r="E112" s="1021" t="n">
        <v>196967.7474178278</v>
      </c>
      <c r="F112" s="1021" t="n">
        <v>2305673.934538094</v>
      </c>
      <c r="G112" s="1021" t="n">
        <v>79550.93996480654</v>
      </c>
      <c r="H112" s="1021" t="n">
        <v>1303869.080815526</v>
      </c>
      <c r="I112" s="1021" t="n">
        <v>881905.0678771196</v>
      </c>
      <c r="J112" s="1021" t="n">
        <v>6305330.87057203</v>
      </c>
      <c r="K112" s="1022" t="n">
        <v>2344631.224700359</v>
      </c>
      <c r="L112" s="963" t="n">
        <v>100</v>
      </c>
      <c r="M112" s="963" t="n">
        <v>16.15334951087484</v>
      </c>
      <c r="N112" s="963" t="n">
        <v>28.72540581662778</v>
      </c>
      <c r="O112" s="963" t="n">
        <v>2.27709376351464</v>
      </c>
      <c r="P112" s="963" t="n">
        <v>26.65530679953215</v>
      </c>
      <c r="Q112" s="963" t="n">
        <v>0.9196680758668859</v>
      </c>
      <c r="R112" s="963" t="n">
        <v>15.07369704577262</v>
      </c>
      <c r="S112" s="963" t="n">
        <v>10.19547898781108</v>
      </c>
      <c r="T112" s="963" t="n">
        <v>72.89431793022759</v>
      </c>
      <c r="U112" s="991" t="n">
        <v>27.10568206977243</v>
      </c>
      <c r="V112" s="1021" t="n">
        <v>2344631.224700359</v>
      </c>
      <c r="W112" s="1021" t="n">
        <v>309383.7919121895</v>
      </c>
      <c r="X112" s="1021" t="n">
        <v>702584.5580216164</v>
      </c>
      <c r="Y112" s="1021" t="n">
        <v>120943.8983393678</v>
      </c>
      <c r="Z112" s="1021" t="n">
        <v>761789.8809070567</v>
      </c>
      <c r="AA112" s="989" t="n">
        <v>79550.93996480654</v>
      </c>
      <c r="AB112" s="1022" t="n">
        <v>370378.1555553221</v>
      </c>
      <c r="AC112" s="963" t="n">
        <v>100</v>
      </c>
      <c r="AD112" s="963" t="n">
        <v>13.19541378844037</v>
      </c>
      <c r="AE112" s="963" t="n">
        <v>29.96567437215657</v>
      </c>
      <c r="AF112" s="963" t="n">
        <v>5.158333518091924</v>
      </c>
      <c r="AG112" s="963" t="n">
        <v>32.49081872158435</v>
      </c>
      <c r="AH112" s="963" t="n">
        <v>3.392897745570758</v>
      </c>
      <c r="AI112" s="991" t="n">
        <v>15.79686185415602</v>
      </c>
      <c r="AJ112" s="1021" t="n">
        <v>6305330.87057203</v>
      </c>
      <c r="AK112" s="1021" t="n">
        <v>1087874.817895352</v>
      </c>
      <c r="AL112" s="1021" t="n">
        <v>1782152.156829857</v>
      </c>
      <c r="AM112" s="1021" t="n">
        <v>76023.84907846004</v>
      </c>
      <c r="AN112" s="1021" t="n">
        <v>1543884.053631037</v>
      </c>
      <c r="AO112" s="1021" t="n">
        <v>1303869.080815526</v>
      </c>
      <c r="AP112" s="1022" t="n">
        <v>511526.9123217976</v>
      </c>
      <c r="AQ112" s="963" t="n">
        <v>100</v>
      </c>
      <c r="AR112" s="963" t="n">
        <v>17.25325506663948</v>
      </c>
      <c r="AS112" s="963" t="n">
        <v>28.26421314617194</v>
      </c>
      <c r="AT112" s="963" t="n">
        <v>1.205707529691666</v>
      </c>
      <c r="AU112" s="963" t="n">
        <v>24.4853772993355</v>
      </c>
      <c r="AV112" s="963" t="n">
        <v>20.67883680618392</v>
      </c>
      <c r="AW112" s="991" t="n">
        <v>8.112610151977497</v>
      </c>
      <c r="AX112" s="18" t="n"/>
    </row>
    <row r="113" ht="16.4" customHeight="1" s="828">
      <c r="A113" s="722" t="inlineStr">
        <is>
          <t>Feb-Apr 2000</t>
        </is>
      </c>
      <c r="B113" s="1021" t="n">
        <v>8651988.017733876</v>
      </c>
      <c r="C113" s="1021" t="n">
        <v>1400396.991399887</v>
      </c>
      <c r="D113" s="1021" t="n">
        <v>2479034.06708697</v>
      </c>
      <c r="E113" s="1021" t="n">
        <v>189407.8954112837</v>
      </c>
      <c r="F113" s="1021" t="n">
        <v>2311712.891036812</v>
      </c>
      <c r="G113" s="1021" t="n">
        <v>82408.03873287182</v>
      </c>
      <c r="H113" s="1021" t="n">
        <v>1304146.921979833</v>
      </c>
      <c r="I113" s="1021" t="n">
        <v>884881.2120862158</v>
      </c>
      <c r="J113" s="1021" t="n">
        <v>6289003.135007334</v>
      </c>
      <c r="K113" s="1022" t="n">
        <v>2362984.882726541</v>
      </c>
      <c r="L113" s="963" t="n">
        <v>100</v>
      </c>
      <c r="M113" s="963" t="n">
        <v>16.18584062448435</v>
      </c>
      <c r="N113" s="963" t="n">
        <v>28.65276814999887</v>
      </c>
      <c r="O113" s="963" t="n">
        <v>2.189183515084124</v>
      </c>
      <c r="P113" s="963" t="n">
        <v>26.71886376054292</v>
      </c>
      <c r="Q113" s="963" t="n">
        <v>0.9524751833215794</v>
      </c>
      <c r="R113" s="963" t="n">
        <v>15.07337873453753</v>
      </c>
      <c r="S113" s="963" t="n">
        <v>10.22749003203062</v>
      </c>
      <c r="T113" s="963" t="n">
        <v>72.68853264841376</v>
      </c>
      <c r="U113" s="991" t="n">
        <v>27.31146735158624</v>
      </c>
      <c r="V113" s="1021" t="n">
        <v>2362984.882726541</v>
      </c>
      <c r="W113" s="1021" t="n">
        <v>309967.9536021225</v>
      </c>
      <c r="X113" s="1021" t="n">
        <v>704178.6217510777</v>
      </c>
      <c r="Y113" s="1021" t="n">
        <v>118128.7533488554</v>
      </c>
      <c r="Z113" s="1021" t="n">
        <v>785648.0305314526</v>
      </c>
      <c r="AA113" s="989" t="n">
        <v>82408.03873287182</v>
      </c>
      <c r="AB113" s="1022" t="n">
        <v>362653.4847601611</v>
      </c>
      <c r="AC113" s="963" t="n">
        <v>100</v>
      </c>
      <c r="AD113" s="963" t="n">
        <v>13.11764437716015</v>
      </c>
      <c r="AE113" s="963" t="n">
        <v>29.80038623601171</v>
      </c>
      <c r="AF113" s="963" t="n">
        <v>4.99913284305704</v>
      </c>
      <c r="AG113" s="963" t="n">
        <v>33.24811920188541</v>
      </c>
      <c r="AH113" s="963" t="n">
        <v>3.487455181591552</v>
      </c>
      <c r="AI113" s="991" t="n">
        <v>15.34726216029413</v>
      </c>
      <c r="AJ113" s="1021" t="n">
        <v>6289003.135007334</v>
      </c>
      <c r="AK113" s="1021" t="n">
        <v>1090429.037797765</v>
      </c>
      <c r="AL113" s="1021" t="n">
        <v>1774855.445335893</v>
      </c>
      <c r="AM113" s="1021" t="n">
        <v>71279.14206242829</v>
      </c>
      <c r="AN113" s="1021" t="n">
        <v>1526064.86050536</v>
      </c>
      <c r="AO113" s="1021" t="n">
        <v>1304146.921979833</v>
      </c>
      <c r="AP113" s="1022" t="n">
        <v>522227.7273260547</v>
      </c>
      <c r="AQ113" s="963" t="n">
        <v>100</v>
      </c>
      <c r="AR113" s="963" t="n">
        <v>17.33866265271774</v>
      </c>
      <c r="AS113" s="963" t="n">
        <v>28.22157037029086</v>
      </c>
      <c r="AT113" s="963" t="n">
        <v>1.133393330107557</v>
      </c>
      <c r="AU113" s="963" t="n">
        <v>24.26560820125239</v>
      </c>
      <c r="AV113" s="963" t="n">
        <v>20.73694183296528</v>
      </c>
      <c r="AW113" s="991" t="n">
        <v>8.303823612666172</v>
      </c>
      <c r="AX113" s="18" t="n"/>
    </row>
    <row r="114" ht="16.4" customHeight="1" s="828">
      <c r="A114" s="722" t="inlineStr">
        <is>
          <t>Mar-May 2000</t>
        </is>
      </c>
      <c r="B114" s="1021" t="n">
        <v>8638539.652376328</v>
      </c>
      <c r="C114" s="1021" t="n">
        <v>1416179.160417845</v>
      </c>
      <c r="D114" s="1021" t="n">
        <v>2472851.861227828</v>
      </c>
      <c r="E114" s="1021" t="n">
        <v>186869.9762503385</v>
      </c>
      <c r="F114" s="1021" t="n">
        <v>2302012.194850756</v>
      </c>
      <c r="G114" s="1021" t="n">
        <v>80852.22336508185</v>
      </c>
      <c r="H114" s="1021" t="n">
        <v>1303005.453274288</v>
      </c>
      <c r="I114" s="1021" t="n">
        <v>876768.7829901907</v>
      </c>
      <c r="J114" s="1021" t="n">
        <v>6250077.075684611</v>
      </c>
      <c r="K114" s="1022" t="n">
        <v>2388462.576691716</v>
      </c>
      <c r="L114" s="963" t="n">
        <v>100</v>
      </c>
      <c r="M114" s="963" t="n">
        <v>16.39373340178252</v>
      </c>
      <c r="N114" s="963" t="n">
        <v>28.62580899941329</v>
      </c>
      <c r="O114" s="963" t="n">
        <v>2.163212577243116</v>
      </c>
      <c r="P114" s="963" t="n">
        <v>26.64816378098708</v>
      </c>
      <c r="Q114" s="963" t="n">
        <v>0.9359478177870106</v>
      </c>
      <c r="R114" s="963" t="n">
        <v>15.08363109632601</v>
      </c>
      <c r="S114" s="963" t="n">
        <v>10.14950232646099</v>
      </c>
      <c r="T114" s="963" t="n">
        <v>72.35108394698764</v>
      </c>
      <c r="U114" s="991" t="n">
        <v>27.64891605301235</v>
      </c>
      <c r="V114" s="1021" t="n">
        <v>2388462.576691716</v>
      </c>
      <c r="W114" s="1021" t="n">
        <v>321689.6094672162</v>
      </c>
      <c r="X114" s="1021" t="n">
        <v>704316.9040541699</v>
      </c>
      <c r="Y114" s="1021" t="n">
        <v>116267.5379375322</v>
      </c>
      <c r="Z114" s="1021" t="n">
        <v>796274.5548837739</v>
      </c>
      <c r="AA114" s="989" t="n">
        <v>80852.22336508185</v>
      </c>
      <c r="AB114" s="1022" t="n">
        <v>369061.7469839419</v>
      </c>
      <c r="AC114" s="963" t="n">
        <v>100</v>
      </c>
      <c r="AD114" s="963" t="n">
        <v>13.46848021009363</v>
      </c>
      <c r="AE114" s="963" t="n">
        <v>29.48829556415853</v>
      </c>
      <c r="AF114" s="963" t="n">
        <v>4.867881920033077</v>
      </c>
      <c r="AG114" s="963" t="n">
        <v>33.33837266928008</v>
      </c>
      <c r="AH114" s="963" t="n">
        <v>3.385115770876808</v>
      </c>
      <c r="AI114" s="991" t="n">
        <v>15.45185386555787</v>
      </c>
      <c r="AJ114" s="1021" t="n">
        <v>6250077.075684611</v>
      </c>
      <c r="AK114" s="1021" t="n">
        <v>1094489.550950629</v>
      </c>
      <c r="AL114" s="1021" t="n">
        <v>1768534.957173657</v>
      </c>
      <c r="AM114" s="1021" t="n">
        <v>70602.43831280625</v>
      </c>
      <c r="AN114" s="1021" t="n">
        <v>1505737.639966981</v>
      </c>
      <c r="AO114" s="1021" t="n">
        <v>1303005.453274288</v>
      </c>
      <c r="AP114" s="1022" t="n">
        <v>507707.0360062486</v>
      </c>
      <c r="AQ114" s="963" t="n">
        <v>100</v>
      </c>
      <c r="AR114" s="963" t="n">
        <v>17.51161686003277</v>
      </c>
      <c r="AS114" s="963" t="n">
        <v>28.29621036281282</v>
      </c>
      <c r="AT114" s="963" t="n">
        <v>1.129625082344648</v>
      </c>
      <c r="AU114" s="963" t="n">
        <v>24.09150514039138</v>
      </c>
      <c r="AV114" s="963" t="n">
        <v>20.84783015466352</v>
      </c>
      <c r="AW114" s="991" t="n">
        <v>8.123212399754864</v>
      </c>
      <c r="AX114" s="18" t="n"/>
    </row>
    <row r="115" ht="16.4" customHeight="1" s="828">
      <c r="A115" s="722" t="inlineStr">
        <is>
          <t>Apr-Jun 2000</t>
        </is>
      </c>
      <c r="B115" s="1021" t="n">
        <v>8670485.357863758</v>
      </c>
      <c r="C115" s="1021" t="n">
        <v>1449036.221952082</v>
      </c>
      <c r="D115" s="1021" t="n">
        <v>2473761.289182009</v>
      </c>
      <c r="E115" s="1021" t="n">
        <v>190113.9847499015</v>
      </c>
      <c r="F115" s="1021" t="n">
        <v>2290273.251501409</v>
      </c>
      <c r="G115" s="1021" t="n">
        <v>84651.51643566662</v>
      </c>
      <c r="H115" s="1021" t="n">
        <v>1305620.265627265</v>
      </c>
      <c r="I115" s="1021" t="n">
        <v>877028.8284154247</v>
      </c>
      <c r="J115" s="1021" t="n">
        <v>6273509.134490498</v>
      </c>
      <c r="K115" s="1022" t="n">
        <v>2396976.22337326</v>
      </c>
      <c r="L115" s="963" t="n">
        <v>100</v>
      </c>
      <c r="M115" s="963" t="n">
        <v>16.71228497765547</v>
      </c>
      <c r="N115" s="963" t="n">
        <v>28.53082828792755</v>
      </c>
      <c r="O115" s="963" t="n">
        <v>2.192656776445349</v>
      </c>
      <c r="P115" s="963" t="n">
        <v>26.41459107504553</v>
      </c>
      <c r="Q115" s="963" t="n">
        <v>0.9763180830343174</v>
      </c>
      <c r="R115" s="963" t="n">
        <v>15.05821429527152</v>
      </c>
      <c r="S115" s="963" t="n">
        <v>10.11510650462026</v>
      </c>
      <c r="T115" s="963" t="n">
        <v>72.35476303296787</v>
      </c>
      <c r="U115" s="991" t="n">
        <v>27.64523696703214</v>
      </c>
      <c r="V115" s="1021" t="n">
        <v>2396976.22337326</v>
      </c>
      <c r="W115" s="1021" t="n">
        <v>332663.1590570948</v>
      </c>
      <c r="X115" s="1021" t="n">
        <v>698807.1865686375</v>
      </c>
      <c r="Y115" s="1021" t="n">
        <v>118378.1256676205</v>
      </c>
      <c r="Z115" s="1021" t="n">
        <v>789984.6078349206</v>
      </c>
      <c r="AA115" s="989" t="n">
        <v>84651.51643566662</v>
      </c>
      <c r="AB115" s="1022" t="n">
        <v>372491.6278093205</v>
      </c>
      <c r="AC115" s="963" t="n">
        <v>100</v>
      </c>
      <c r="AD115" s="963" t="n">
        <v>13.87845051666547</v>
      </c>
      <c r="AE115" s="963" t="n">
        <v>29.15369705191349</v>
      </c>
      <c r="AF115" s="963" t="n">
        <v>4.938644134776904</v>
      </c>
      <c r="AG115" s="963" t="n">
        <v>32.95754877047452</v>
      </c>
      <c r="AH115" s="963" t="n">
        <v>3.531596000419924</v>
      </c>
      <c r="AI115" s="991" t="n">
        <v>15.54006352574969</v>
      </c>
      <c r="AJ115" s="1021" t="n">
        <v>6273509.134490498</v>
      </c>
      <c r="AK115" s="1021" t="n">
        <v>1116373.062894987</v>
      </c>
      <c r="AL115" s="1021" t="n">
        <v>1774954.102613372</v>
      </c>
      <c r="AM115" s="1021" t="n">
        <v>71735.85908228098</v>
      </c>
      <c r="AN115" s="1021" t="n">
        <v>1500288.643666489</v>
      </c>
      <c r="AO115" s="1021" t="n">
        <v>1305620.265627265</v>
      </c>
      <c r="AP115" s="1022" t="n">
        <v>504537.2006061045</v>
      </c>
      <c r="AQ115" s="963" t="n">
        <v>100</v>
      </c>
      <c r="AR115" s="963" t="n">
        <v>17.79503367194273</v>
      </c>
      <c r="AS115" s="963" t="n">
        <v>28.29284320086552</v>
      </c>
      <c r="AT115" s="963" t="n">
        <v>1.143472617069952</v>
      </c>
      <c r="AU115" s="963" t="n">
        <v>23.91466420951238</v>
      </c>
      <c r="AV115" s="963" t="n">
        <v>20.81164205929382</v>
      </c>
      <c r="AW115" s="991" t="n">
        <v>8.042344241315595</v>
      </c>
      <c r="AX115" s="18" t="n"/>
    </row>
    <row r="116" ht="16.4" customHeight="1" s="828">
      <c r="A116" s="722" t="inlineStr">
        <is>
          <t>May-Jul 2000</t>
        </is>
      </c>
      <c r="B116" s="1021" t="n">
        <v>8679767.055384755</v>
      </c>
      <c r="C116" s="1021" t="n">
        <v>1470556.303801727</v>
      </c>
      <c r="D116" s="1021" t="n">
        <v>2453476.26367586</v>
      </c>
      <c r="E116" s="1021" t="n">
        <v>191013.4705139325</v>
      </c>
      <c r="F116" s="1021" t="n">
        <v>2288036.34164379</v>
      </c>
      <c r="G116" s="1021" t="n">
        <v>73920.09826060444</v>
      </c>
      <c r="H116" s="1021" t="n">
        <v>1326686.384171356</v>
      </c>
      <c r="I116" s="1021" t="n">
        <v>876078.1933174836</v>
      </c>
      <c r="J116" s="1021" t="n">
        <v>6300945.113800509</v>
      </c>
      <c r="K116" s="1022" t="n">
        <v>2378821.941584246</v>
      </c>
      <c r="L116" s="963" t="n">
        <v>100</v>
      </c>
      <c r="M116" s="963" t="n">
        <v>16.94234758166031</v>
      </c>
      <c r="N116" s="963" t="n">
        <v>28.26661416165279</v>
      </c>
      <c r="O116" s="963" t="n">
        <v>2.200675079124751</v>
      </c>
      <c r="P116" s="963" t="n">
        <v>26.36057312418699</v>
      </c>
      <c r="Q116" s="963" t="n">
        <v>0.851636890586204</v>
      </c>
      <c r="R116" s="963" t="n">
        <v>15.28481554523179</v>
      </c>
      <c r="S116" s="963" t="n">
        <v>10.09333761755717</v>
      </c>
      <c r="T116" s="963" t="n">
        <v>72.59348175584421</v>
      </c>
      <c r="U116" s="991" t="n">
        <v>27.40651824415579</v>
      </c>
      <c r="V116" s="1021" t="n">
        <v>2378821.941584246</v>
      </c>
      <c r="W116" s="1021" t="n">
        <v>347358.0599928531</v>
      </c>
      <c r="X116" s="1021" t="n">
        <v>694233.4178245673</v>
      </c>
      <c r="Y116" s="1021" t="n">
        <v>117689.8406248956</v>
      </c>
      <c r="Z116" s="1021" t="n">
        <v>777856.2200920519</v>
      </c>
      <c r="AA116" s="989" t="n">
        <v>73920.09826060444</v>
      </c>
      <c r="AB116" s="1022" t="n">
        <v>367764.3047892741</v>
      </c>
      <c r="AC116" s="963" t="n">
        <v>100</v>
      </c>
      <c r="AD116" s="963" t="n">
        <v>14.60210425676164</v>
      </c>
      <c r="AE116" s="963" t="n">
        <v>29.18391686610315</v>
      </c>
      <c r="AF116" s="963" t="n">
        <v>4.947400163398386</v>
      </c>
      <c r="AG116" s="963" t="n">
        <v>32.6992200002164</v>
      </c>
      <c r="AH116" s="963" t="n">
        <v>3.107424602422121</v>
      </c>
      <c r="AI116" s="991" t="n">
        <v>15.45993411109831</v>
      </c>
      <c r="AJ116" s="1021" t="n">
        <v>6300945.113800509</v>
      </c>
      <c r="AK116" s="1021" t="n">
        <v>1123198.243808874</v>
      </c>
      <c r="AL116" s="1021" t="n">
        <v>1759242.845851293</v>
      </c>
      <c r="AM116" s="1021" t="n">
        <v>73323.62988903685</v>
      </c>
      <c r="AN116" s="1021" t="n">
        <v>1510180.121551738</v>
      </c>
      <c r="AO116" s="1021" t="n">
        <v>1326686.384171356</v>
      </c>
      <c r="AP116" s="1022" t="n">
        <v>508313.8885282096</v>
      </c>
      <c r="AQ116" s="963" t="n">
        <v>100</v>
      </c>
      <c r="AR116" s="963" t="n">
        <v>17.82586935012041</v>
      </c>
      <c r="AS116" s="963" t="n">
        <v>27.92030106718672</v>
      </c>
      <c r="AT116" s="963" t="n">
        <v>1.163692566190449</v>
      </c>
      <c r="AU116" s="963" t="n">
        <v>23.96751747994279</v>
      </c>
      <c r="AV116" s="963" t="n">
        <v>21.05535535082841</v>
      </c>
      <c r="AW116" s="991" t="n">
        <v>8.067264185731219</v>
      </c>
      <c r="AX116" s="18" t="n"/>
    </row>
    <row r="117" ht="16.4" customHeight="1" s="828">
      <c r="A117" s="722" t="inlineStr">
        <is>
          <t>Jun-Aug 2000</t>
        </is>
      </c>
      <c r="B117" s="1021" t="n">
        <v>8678963.559848899</v>
      </c>
      <c r="C117" s="1021" t="n">
        <v>1453697.901382836</v>
      </c>
      <c r="D117" s="1021" t="n">
        <v>2448477.406030613</v>
      </c>
      <c r="E117" s="1021" t="n">
        <v>197580.3184608757</v>
      </c>
      <c r="F117" s="1021" t="n">
        <v>2302848.640721059</v>
      </c>
      <c r="G117" s="1021" t="n">
        <v>70005.22531671962</v>
      </c>
      <c r="H117" s="1021" t="n">
        <v>1322601.376397707</v>
      </c>
      <c r="I117" s="1021" t="n">
        <v>883752.691539089</v>
      </c>
      <c r="J117" s="1021" t="n">
        <v>6325313.869202666</v>
      </c>
      <c r="K117" s="1022" t="n">
        <v>2353649.690646233</v>
      </c>
      <c r="L117" s="963" t="n">
        <v>100</v>
      </c>
      <c r="M117" s="963" t="n">
        <v>16.74967167863239</v>
      </c>
      <c r="N117" s="963" t="n">
        <v>28.21163367199621</v>
      </c>
      <c r="O117" s="963" t="n">
        <v>2.276542781847047</v>
      </c>
      <c r="P117" s="963" t="n">
        <v>26.53368256291137</v>
      </c>
      <c r="Q117" s="963" t="n">
        <v>0.8066081258893822</v>
      </c>
      <c r="R117" s="963" t="n">
        <v>15.23916268661846</v>
      </c>
      <c r="S117" s="963" t="n">
        <v>10.18269849210515</v>
      </c>
      <c r="T117" s="963" t="n">
        <v>72.88098199265616</v>
      </c>
      <c r="U117" s="991" t="n">
        <v>27.11901800734384</v>
      </c>
      <c r="V117" s="1021" t="n">
        <v>2353649.690646233</v>
      </c>
      <c r="W117" s="1021" t="n">
        <v>340480.2029488072</v>
      </c>
      <c r="X117" s="1021" t="n">
        <v>689551.7340736755</v>
      </c>
      <c r="Y117" s="1021" t="n">
        <v>122586.0559110835</v>
      </c>
      <c r="Z117" s="1021" t="n">
        <v>776435.0281655963</v>
      </c>
      <c r="AA117" s="989" t="n">
        <v>70005.22531671962</v>
      </c>
      <c r="AB117" s="1022" t="n">
        <v>354591.4442303503</v>
      </c>
      <c r="AC117" s="963" t="n">
        <v>100</v>
      </c>
      <c r="AD117" s="963" t="n">
        <v>14.4660526288992</v>
      </c>
      <c r="AE117" s="963" t="n">
        <v>29.29712679053559</v>
      </c>
      <c r="AF117" s="963" t="n">
        <v>5.208339048850786</v>
      </c>
      <c r="AG117" s="963" t="n">
        <v>32.9885552319561</v>
      </c>
      <c r="AH117" s="963" t="n">
        <v>2.974326451167784</v>
      </c>
      <c r="AI117" s="991" t="n">
        <v>15.06559984859053</v>
      </c>
      <c r="AJ117" s="1021" t="n">
        <v>6325313.869202666</v>
      </c>
      <c r="AK117" s="1021" t="n">
        <v>1113217.698434029</v>
      </c>
      <c r="AL117" s="1021" t="n">
        <v>1758925.671956937</v>
      </c>
      <c r="AM117" s="1021" t="n">
        <v>74994.26254979214</v>
      </c>
      <c r="AN117" s="1021" t="n">
        <v>1526413.612555463</v>
      </c>
      <c r="AO117" s="1021" t="n">
        <v>1322601.376397707</v>
      </c>
      <c r="AP117" s="1022" t="n">
        <v>529161.2473087385</v>
      </c>
      <c r="AQ117" s="963" t="n">
        <v>100</v>
      </c>
      <c r="AR117" s="963" t="n">
        <v>17.59940647141918</v>
      </c>
      <c r="AS117" s="963" t="n">
        <v>27.80772161395775</v>
      </c>
      <c r="AT117" s="963" t="n">
        <v>1.185621205533086</v>
      </c>
      <c r="AU117" s="963" t="n">
        <v>24.13182403465259</v>
      </c>
      <c r="AV117" s="963" t="n">
        <v>20.90965608580031</v>
      </c>
      <c r="AW117" s="991" t="n">
        <v>8.365770588637076</v>
      </c>
      <c r="AX117" s="18" t="n"/>
    </row>
    <row r="118" ht="16.4" customHeight="1" s="828">
      <c r="A118" s="722" t="inlineStr">
        <is>
          <t>Jul-Sep 2000</t>
        </is>
      </c>
      <c r="B118" s="1021" t="n">
        <v>8678849.933884056</v>
      </c>
      <c r="C118" s="1021" t="n">
        <v>1444173.834001444</v>
      </c>
      <c r="D118" s="1021" t="n">
        <v>2437957.998533595</v>
      </c>
      <c r="E118" s="1021" t="n">
        <v>194682.6080939621</v>
      </c>
      <c r="F118" s="1021" t="n">
        <v>2309653.46525537</v>
      </c>
      <c r="G118" s="1021" t="n">
        <v>59408.44118885645</v>
      </c>
      <c r="H118" s="1021" t="n">
        <v>1321869.107165697</v>
      </c>
      <c r="I118" s="1021" t="n">
        <v>911104.4796451319</v>
      </c>
      <c r="J118" s="1021" t="n">
        <v>6339095.488971634</v>
      </c>
      <c r="K118" s="1022" t="n">
        <v>2339754.444912422</v>
      </c>
      <c r="L118" s="963" t="n">
        <v>100</v>
      </c>
      <c r="M118" s="963" t="n">
        <v>16.64015215153202</v>
      </c>
      <c r="N118" s="963" t="n">
        <v>28.09079563658883</v>
      </c>
      <c r="O118" s="963" t="n">
        <v>2.243184403199325</v>
      </c>
      <c r="P118" s="963" t="n">
        <v>26.6124369340458</v>
      </c>
      <c r="Q118" s="963" t="n">
        <v>0.6845197421482471</v>
      </c>
      <c r="R118" s="963" t="n">
        <v>15.23092480266126</v>
      </c>
      <c r="S118" s="963" t="n">
        <v>10.49798632982451</v>
      </c>
      <c r="T118" s="963" t="n">
        <v>73.0407316322232</v>
      </c>
      <c r="U118" s="991" t="n">
        <v>26.95926836777681</v>
      </c>
      <c r="V118" s="1021" t="n">
        <v>2339754.444912422</v>
      </c>
      <c r="W118" s="1021" t="n">
        <v>335338.6680450073</v>
      </c>
      <c r="X118" s="1021" t="n">
        <v>681996.8848898633</v>
      </c>
      <c r="Y118" s="1021" t="n">
        <v>123555.3210648871</v>
      </c>
      <c r="Z118" s="1021" t="n">
        <v>770789.1379781113</v>
      </c>
      <c r="AA118" s="989" t="n">
        <v>59408.44118885645</v>
      </c>
      <c r="AB118" s="1022" t="n">
        <v>368665.9917456973</v>
      </c>
      <c r="AC118" s="963" t="n">
        <v>100</v>
      </c>
      <c r="AD118" s="963" t="n">
        <v>14.33221630475668</v>
      </c>
      <c r="AE118" s="963" t="n">
        <v>29.14822477943366</v>
      </c>
      <c r="AF118" s="963" t="n">
        <v>5.280696071912443</v>
      </c>
      <c r="AG118" s="963" t="n">
        <v>32.94316374327743</v>
      </c>
      <c r="AH118" s="963" t="n">
        <v>2.539088720101998</v>
      </c>
      <c r="AI118" s="991" t="n">
        <v>15.7566103805178</v>
      </c>
      <c r="AJ118" s="1021" t="n">
        <v>6339095.488971634</v>
      </c>
      <c r="AK118" s="1021" t="n">
        <v>1108835.165956436</v>
      </c>
      <c r="AL118" s="1021" t="n">
        <v>1755961.113643732</v>
      </c>
      <c r="AM118" s="1021" t="n">
        <v>71127.28702907507</v>
      </c>
      <c r="AN118" s="1021" t="n">
        <v>1538864.327277259</v>
      </c>
      <c r="AO118" s="1021" t="n">
        <v>1321869.107165697</v>
      </c>
      <c r="AP118" s="1022" t="n">
        <v>542438.4878994345</v>
      </c>
      <c r="AQ118" s="963" t="n">
        <v>100</v>
      </c>
      <c r="AR118" s="963" t="n">
        <v>17.49200919729825</v>
      </c>
      <c r="AS118" s="963" t="n">
        <v>27.70049949079714</v>
      </c>
      <c r="AT118" s="963" t="n">
        <v>1.122041577584971</v>
      </c>
      <c r="AU118" s="963" t="n">
        <v>24.27577136130036</v>
      </c>
      <c r="AV118" s="963" t="n">
        <v>20.85264545179045</v>
      </c>
      <c r="AW118" s="991" t="n">
        <v>8.557032921228833</v>
      </c>
      <c r="AX118" s="18" t="n"/>
    </row>
    <row r="119" ht="16.4" customHeight="1" s="828">
      <c r="A119" s="722" t="inlineStr">
        <is>
          <t>Aug-Oct 2000</t>
        </is>
      </c>
      <c r="B119" s="1021" t="n">
        <v>8707597.118633755</v>
      </c>
      <c r="C119" s="1021" t="n">
        <v>1460065.1783039</v>
      </c>
      <c r="D119" s="1021" t="n">
        <v>2454016.8119476</v>
      </c>
      <c r="E119" s="1021" t="n">
        <v>196909.5016010146</v>
      </c>
      <c r="F119" s="1021" t="n">
        <v>2318128.007640302</v>
      </c>
      <c r="G119" s="1021" t="n">
        <v>60988.1965490466</v>
      </c>
      <c r="H119" s="1021" t="n">
        <v>1298634.82789549</v>
      </c>
      <c r="I119" s="1021" t="n">
        <v>918854.5946964013</v>
      </c>
      <c r="J119" s="1021" t="n">
        <v>6392484.607523117</v>
      </c>
      <c r="K119" s="1022" t="n">
        <v>2315112.511110638</v>
      </c>
      <c r="L119" s="963" t="n">
        <v>100</v>
      </c>
      <c r="M119" s="963" t="n">
        <v>16.76771626444964</v>
      </c>
      <c r="N119" s="963" t="n">
        <v>28.18247994841362</v>
      </c>
      <c r="O119" s="963" t="n">
        <v>2.261352918816601</v>
      </c>
      <c r="P119" s="963" t="n">
        <v>26.62190241530172</v>
      </c>
      <c r="Q119" s="963" t="n">
        <v>0.700402139857107</v>
      </c>
      <c r="R119" s="963" t="n">
        <v>14.91381388232221</v>
      </c>
      <c r="S119" s="963" t="n">
        <v>10.55233243083911</v>
      </c>
      <c r="T119" s="963" t="n">
        <v>73.41272822376645</v>
      </c>
      <c r="U119" s="991" t="n">
        <v>26.58727177623355</v>
      </c>
      <c r="V119" s="1021" t="n">
        <v>2315112.511110638</v>
      </c>
      <c r="W119" s="1021" t="n">
        <v>321287.8516091492</v>
      </c>
      <c r="X119" s="1021" t="n">
        <v>681560.5811217967</v>
      </c>
      <c r="Y119" s="1021" t="n">
        <v>120158.1715563625</v>
      </c>
      <c r="Z119" s="1021" t="n">
        <v>767810.8760492937</v>
      </c>
      <c r="AA119" s="989" t="n">
        <v>60988.1965490466</v>
      </c>
      <c r="AB119" s="1022" t="n">
        <v>363306.834224989</v>
      </c>
      <c r="AC119" s="963" t="n">
        <v>100</v>
      </c>
      <c r="AD119" s="963" t="n">
        <v>13.87785043133893</v>
      </c>
      <c r="AE119" s="963" t="n">
        <v>29.43963102660739</v>
      </c>
      <c r="AF119" s="963" t="n">
        <v>5.190165531035835</v>
      </c>
      <c r="AG119" s="963" t="n">
        <v>33.16516464597001</v>
      </c>
      <c r="AH119" s="963" t="n">
        <v>2.634351300697196</v>
      </c>
      <c r="AI119" s="991" t="n">
        <v>15.69283706435064</v>
      </c>
      <c r="AJ119" s="1021" t="n">
        <v>6392484.607523117</v>
      </c>
      <c r="AK119" s="1021" t="n">
        <v>1138777.326694751</v>
      </c>
      <c r="AL119" s="1021" t="n">
        <v>1772456.230825803</v>
      </c>
      <c r="AM119" s="1021" t="n">
        <v>76751.33004465219</v>
      </c>
      <c r="AN119" s="1021" t="n">
        <v>1550317.131591009</v>
      </c>
      <c r="AO119" s="1021" t="n">
        <v>1298634.82789549</v>
      </c>
      <c r="AP119" s="1022" t="n">
        <v>555547.7604714123</v>
      </c>
      <c r="AQ119" s="963" t="n">
        <v>100</v>
      </c>
      <c r="AR119" s="963" t="n">
        <v>17.81431472442748</v>
      </c>
      <c r="AS119" s="963" t="n">
        <v>27.72718809115088</v>
      </c>
      <c r="AT119" s="963" t="n">
        <v>1.200649430650579</v>
      </c>
      <c r="AU119" s="963" t="n">
        <v>24.25218403758828</v>
      </c>
      <c r="AV119" s="963" t="n">
        <v>20.31502471460263</v>
      </c>
      <c r="AW119" s="991" t="n">
        <v>8.690639001580159</v>
      </c>
      <c r="AX119" s="18" t="n"/>
    </row>
    <row r="120" ht="16.4" customHeight="1" s="828">
      <c r="A120" s="722" t="inlineStr">
        <is>
          <t>Sep-Nov 2000</t>
        </is>
      </c>
      <c r="B120" s="1021" t="n">
        <v>8776928.591673534</v>
      </c>
      <c r="C120" s="1021" t="n">
        <v>1484297.163729583</v>
      </c>
      <c r="D120" s="1021" t="n">
        <v>2459854.601068738</v>
      </c>
      <c r="E120" s="1021" t="n">
        <v>197459.4814775079</v>
      </c>
      <c r="F120" s="1021" t="n">
        <v>2355416.954916074</v>
      </c>
      <c r="G120" s="1021" t="n">
        <v>50256.35681947516</v>
      </c>
      <c r="H120" s="1021" t="n">
        <v>1301706.612432584</v>
      </c>
      <c r="I120" s="1021" t="n">
        <v>927937.4212295732</v>
      </c>
      <c r="J120" s="1021" t="n">
        <v>6473811.045102788</v>
      </c>
      <c r="K120" s="1022" t="n">
        <v>2303117.546570747</v>
      </c>
      <c r="L120" s="963" t="n">
        <v>100</v>
      </c>
      <c r="M120" s="963" t="n">
        <v>16.91135057356739</v>
      </c>
      <c r="N120" s="963" t="n">
        <v>28.0263713595932</v>
      </c>
      <c r="O120" s="963" t="n">
        <v>2.249756044099903</v>
      </c>
      <c r="P120" s="963" t="n">
        <v>26.83646027552967</v>
      </c>
      <c r="Q120" s="963" t="n">
        <v>0.5725961684039698</v>
      </c>
      <c r="R120" s="963" t="n">
        <v>14.83100379405482</v>
      </c>
      <c r="S120" s="963" t="n">
        <v>10.57246178475105</v>
      </c>
      <c r="T120" s="963" t="n">
        <v>73.75941341535284</v>
      </c>
      <c r="U120" s="991" t="n">
        <v>26.24058658464717</v>
      </c>
      <c r="V120" s="1021" t="n">
        <v>2303117.546570747</v>
      </c>
      <c r="W120" s="1021" t="n">
        <v>301171.9380997604</v>
      </c>
      <c r="X120" s="1021" t="n">
        <v>680431.5231989538</v>
      </c>
      <c r="Y120" s="1021" t="n">
        <v>120063.2640056527</v>
      </c>
      <c r="Z120" s="1021" t="n">
        <v>783420.6003228847</v>
      </c>
      <c r="AA120" s="989" t="n">
        <v>50256.35681947516</v>
      </c>
      <c r="AB120" s="1022" t="n">
        <v>367773.8641240201</v>
      </c>
      <c r="AC120" s="963" t="n">
        <v>100</v>
      </c>
      <c r="AD120" s="963" t="n">
        <v>13.07670720273022</v>
      </c>
      <c r="AE120" s="963" t="n">
        <v>29.54393379582775</v>
      </c>
      <c r="AF120" s="963" t="n">
        <v>5.213075823438635</v>
      </c>
      <c r="AG120" s="963" t="n">
        <v>34.01565853594263</v>
      </c>
      <c r="AH120" s="963" t="n">
        <v>2.182101252031401</v>
      </c>
      <c r="AI120" s="991" t="n">
        <v>15.96852339002936</v>
      </c>
      <c r="AJ120" s="1021" t="n">
        <v>6473811.045102788</v>
      </c>
      <c r="AK120" s="1021" t="n">
        <v>1183125.225629822</v>
      </c>
      <c r="AL120" s="1021" t="n">
        <v>1779423.077869785</v>
      </c>
      <c r="AM120" s="1021" t="n">
        <v>77396.21747185514</v>
      </c>
      <c r="AN120" s="1021" t="n">
        <v>1571996.354593189</v>
      </c>
      <c r="AO120" s="1021" t="n">
        <v>1301706.612432584</v>
      </c>
      <c r="AP120" s="1022" t="n">
        <v>560163.5571055529</v>
      </c>
      <c r="AQ120" s="963" t="n">
        <v>100</v>
      </c>
      <c r="AR120" s="963" t="n">
        <v>18.27556005862752</v>
      </c>
      <c r="AS120" s="963" t="n">
        <v>27.48648462972759</v>
      </c>
      <c r="AT120" s="963" t="n">
        <v>1.195527903620274</v>
      </c>
      <c r="AU120" s="963" t="n">
        <v>24.282394769343</v>
      </c>
      <c r="AV120" s="963" t="n">
        <v>20.10726917056499</v>
      </c>
      <c r="AW120" s="991" t="n">
        <v>8.652763468116621</v>
      </c>
      <c r="AX120" s="18" t="n"/>
    </row>
    <row r="121" ht="16.4" customHeight="1" s="828">
      <c r="A121" s="722" t="inlineStr">
        <is>
          <t>Oct-Dec 2000</t>
        </is>
      </c>
      <c r="B121" s="1021" t="n">
        <v>8776291.684417143</v>
      </c>
      <c r="C121" s="1021" t="n">
        <v>1493165.984556383</v>
      </c>
      <c r="D121" s="1021" t="n">
        <v>2459064.228150243</v>
      </c>
      <c r="E121" s="1021" t="n">
        <v>201979.2166526911</v>
      </c>
      <c r="F121" s="1021" t="n">
        <v>2340537.51592533</v>
      </c>
      <c r="G121" s="1021" t="n">
        <v>50995.9328502814</v>
      </c>
      <c r="H121" s="1021" t="n">
        <v>1321120.572329795</v>
      </c>
      <c r="I121" s="1021" t="n">
        <v>909428.2339524173</v>
      </c>
      <c r="J121" s="1021" t="n">
        <v>6479677.093057567</v>
      </c>
      <c r="K121" s="1022" t="n">
        <v>2296614.591359575</v>
      </c>
      <c r="L121" s="963" t="n">
        <v>100</v>
      </c>
      <c r="M121" s="963" t="n">
        <v>17.01363216092274</v>
      </c>
      <c r="N121" s="963" t="n">
        <v>28.0193994978137</v>
      </c>
      <c r="O121" s="963" t="n">
        <v>2.301418684742644</v>
      </c>
      <c r="P121" s="963" t="n">
        <v>26.66886653369898</v>
      </c>
      <c r="Q121" s="963" t="n">
        <v>0.581064698895866</v>
      </c>
      <c r="R121" s="963" t="n">
        <v>15.05328924602093</v>
      </c>
      <c r="S121" s="963" t="n">
        <v>10.36232917790511</v>
      </c>
      <c r="T121" s="963" t="n">
        <v>73.83160594539765</v>
      </c>
      <c r="U121" s="991" t="n">
        <v>26.16839405460233</v>
      </c>
      <c r="V121" s="1021" t="n">
        <v>2296614.591359575</v>
      </c>
      <c r="W121" s="1021" t="n">
        <v>315369.0486706261</v>
      </c>
      <c r="X121" s="1021" t="n">
        <v>680362.943285118</v>
      </c>
      <c r="Y121" s="1021" t="n">
        <v>122170.283333161</v>
      </c>
      <c r="Z121" s="1021" t="n">
        <v>769239.2609486635</v>
      </c>
      <c r="AA121" s="989" t="n">
        <v>50995.9328502814</v>
      </c>
      <c r="AB121" s="1022" t="n">
        <v>358477.122271725</v>
      </c>
      <c r="AC121" s="963" t="n">
        <v>100</v>
      </c>
      <c r="AD121" s="963" t="n">
        <v>13.73190999731176</v>
      </c>
      <c r="AE121" s="963" t="n">
        <v>29.6246024842309</v>
      </c>
      <c r="AF121" s="963" t="n">
        <v>5.319581430545441</v>
      </c>
      <c r="AG121" s="963" t="n">
        <v>33.49448635581823</v>
      </c>
      <c r="AH121" s="963" t="n">
        <v>2.220482837744764</v>
      </c>
      <c r="AI121" s="991" t="n">
        <v>15.6089368943489</v>
      </c>
      <c r="AJ121" s="1021" t="n">
        <v>6479677.093057567</v>
      </c>
      <c r="AK121" s="1021" t="n">
        <v>1177796.935885758</v>
      </c>
      <c r="AL121" s="1021" t="n">
        <v>1778701.284865126</v>
      </c>
      <c r="AM121" s="1021" t="n">
        <v>79808.93331953012</v>
      </c>
      <c r="AN121" s="1021" t="n">
        <v>1571298.254976667</v>
      </c>
      <c r="AO121" s="1021" t="n">
        <v>1321120.572329795</v>
      </c>
      <c r="AP121" s="1022" t="n">
        <v>550951.1116806925</v>
      </c>
      <c r="AQ121" s="963" t="n">
        <v>100</v>
      </c>
      <c r="AR121" s="963" t="n">
        <v>18.17678441334166</v>
      </c>
      <c r="AS121" s="963" t="n">
        <v>27.45046179493814</v>
      </c>
      <c r="AT121" s="963" t="n">
        <v>1.231680717624628</v>
      </c>
      <c r="AU121" s="963" t="n">
        <v>24.24963825219287</v>
      </c>
      <c r="AV121" s="963" t="n">
        <v>20.38867914799745</v>
      </c>
      <c r="AW121" s="991" t="n">
        <v>8.502755673905273</v>
      </c>
      <c r="AX121" s="18" t="n"/>
    </row>
    <row r="122" ht="16.4" customHeight="1" s="828">
      <c r="A122" s="722" t="inlineStr">
        <is>
          <t>Nov-Jan 2001</t>
        </is>
      </c>
      <c r="B122" s="1021" t="n">
        <v>8714735.776036061</v>
      </c>
      <c r="C122" s="1021" t="n">
        <v>1465769.993627768</v>
      </c>
      <c r="D122" s="1021" t="n">
        <v>2452314.616458391</v>
      </c>
      <c r="E122" s="1021" t="n">
        <v>199265.5731571216</v>
      </c>
      <c r="F122" s="1021" t="n">
        <v>2336060.727363754</v>
      </c>
      <c r="G122" s="1021" t="n">
        <v>50311.61909732362</v>
      </c>
      <c r="H122" s="1021" t="n">
        <v>1319454.936655896</v>
      </c>
      <c r="I122" s="1021" t="n">
        <v>891558.309675809</v>
      </c>
      <c r="J122" s="1021" t="n">
        <v>6422422.163012381</v>
      </c>
      <c r="K122" s="1022" t="n">
        <v>2292313.613023682</v>
      </c>
      <c r="L122" s="963" t="n">
        <v>100</v>
      </c>
      <c r="M122" s="963" t="n">
        <v>16.81944273810766</v>
      </c>
      <c r="N122" s="963" t="n">
        <v>28.13986194741338</v>
      </c>
      <c r="O122" s="963" t="n">
        <v>2.286536026772788</v>
      </c>
      <c r="P122" s="963" t="n">
        <v>26.80586982094737</v>
      </c>
      <c r="Q122" s="963" t="n">
        <v>0.5773166323145612</v>
      </c>
      <c r="R122" s="963" t="n">
        <v>15.14050420535017</v>
      </c>
      <c r="S122" s="963" t="n">
        <v>10.23046862909409</v>
      </c>
      <c r="T122" s="963" t="n">
        <v>73.69612031925138</v>
      </c>
      <c r="U122" s="991" t="n">
        <v>26.30387968074864</v>
      </c>
      <c r="V122" s="1021" t="n">
        <v>2292313.613023682</v>
      </c>
      <c r="W122" s="1021" t="n">
        <v>329421.3605390203</v>
      </c>
      <c r="X122" s="1021" t="n">
        <v>677847.3739932999</v>
      </c>
      <c r="Y122" s="1021" t="n">
        <v>122600.5668215358</v>
      </c>
      <c r="Z122" s="1021" t="n">
        <v>760670.438078685</v>
      </c>
      <c r="AA122" s="989" t="n">
        <v>50311.61909732362</v>
      </c>
      <c r="AB122" s="1022" t="n">
        <v>351462.254493817</v>
      </c>
      <c r="AC122" s="963" t="n">
        <v>100</v>
      </c>
      <c r="AD122" s="963" t="n">
        <v>14.37069337578536</v>
      </c>
      <c r="AE122" s="963" t="n">
        <v>29.57044665015027</v>
      </c>
      <c r="AF122" s="963" t="n">
        <v>5.348333060755123</v>
      </c>
      <c r="AG122" s="963" t="n">
        <v>33.18352400635622</v>
      </c>
      <c r="AH122" s="963" t="n">
        <v>2.194796506528614</v>
      </c>
      <c r="AI122" s="991" t="n">
        <v>15.33220640042441</v>
      </c>
      <c r="AJ122" s="1021" t="n">
        <v>6422422.163012381</v>
      </c>
      <c r="AK122" s="1021" t="n">
        <v>1136348.633088748</v>
      </c>
      <c r="AL122" s="1021" t="n">
        <v>1774467.242465091</v>
      </c>
      <c r="AM122" s="1021" t="n">
        <v>76665.00633558584</v>
      </c>
      <c r="AN122" s="1021" t="n">
        <v>1575390.289285069</v>
      </c>
      <c r="AO122" s="1021" t="n">
        <v>1319454.936655896</v>
      </c>
      <c r="AP122" s="1022" t="n">
        <v>540096.0551819922</v>
      </c>
      <c r="AQ122" s="963" t="n">
        <v>100</v>
      </c>
      <c r="AR122" s="963" t="n">
        <v>17.69345901353444</v>
      </c>
      <c r="AS122" s="963" t="n">
        <v>27.62925260012482</v>
      </c>
      <c r="AT122" s="963" t="n">
        <v>1.193708610080325</v>
      </c>
      <c r="AU122" s="963" t="n">
        <v>24.52953495268437</v>
      </c>
      <c r="AV122" s="963" t="n">
        <v>20.54450646758819</v>
      </c>
      <c r="AW122" s="991" t="n">
        <v>8.409538355987875</v>
      </c>
      <c r="AX122" s="18" t="n"/>
    </row>
    <row r="123" ht="16.4" customHeight="1" s="828">
      <c r="A123" s="722" t="inlineStr">
        <is>
          <t>Dec-Feb 2001</t>
        </is>
      </c>
      <c r="B123" s="1021" t="n">
        <v>8740415.862339878</v>
      </c>
      <c r="C123" s="1021" t="n">
        <v>1478823.526878874</v>
      </c>
      <c r="D123" s="1021" t="n">
        <v>2456420.475365768</v>
      </c>
      <c r="E123" s="1021" t="n">
        <v>193512.3993479817</v>
      </c>
      <c r="F123" s="1021" t="n">
        <v>2336884.62356773</v>
      </c>
      <c r="G123" s="1021" t="n">
        <v>53957.71047596395</v>
      </c>
      <c r="H123" s="1021" t="n">
        <v>1321604.737549894</v>
      </c>
      <c r="I123" s="1021" t="n">
        <v>899212.3891536663</v>
      </c>
      <c r="J123" s="1021" t="n">
        <v>6452661.751323567</v>
      </c>
      <c r="K123" s="1022" t="n">
        <v>2287754.111016312</v>
      </c>
      <c r="L123" s="963" t="n">
        <v>100</v>
      </c>
      <c r="M123" s="963" t="n">
        <v>16.91937260389097</v>
      </c>
      <c r="N123" s="963" t="n">
        <v>28.10416019162005</v>
      </c>
      <c r="O123" s="963" t="n">
        <v>2.213995333812147</v>
      </c>
      <c r="P123" s="963" t="n">
        <v>26.73653817362104</v>
      </c>
      <c r="Q123" s="963" t="n">
        <v>0.6173357346582711</v>
      </c>
      <c r="R123" s="963" t="n">
        <v>15.12061620825545</v>
      </c>
      <c r="S123" s="963" t="n">
        <v>10.28798175414207</v>
      </c>
      <c r="T123" s="963" t="n">
        <v>73.825569091356</v>
      </c>
      <c r="U123" s="991" t="n">
        <v>26.17443090864399</v>
      </c>
      <c r="V123" s="1021" t="n">
        <v>2287754.111016312</v>
      </c>
      <c r="W123" s="1021" t="n">
        <v>342384.9213772653</v>
      </c>
      <c r="X123" s="1021" t="n">
        <v>676323.9033473962</v>
      </c>
      <c r="Y123" s="1021" t="n">
        <v>113821.4958345467</v>
      </c>
      <c r="Z123" s="1021" t="n">
        <v>749278.8454105326</v>
      </c>
      <c r="AA123" s="989" t="n">
        <v>53957.71047596395</v>
      </c>
      <c r="AB123" s="1022" t="n">
        <v>351987.2345706069</v>
      </c>
      <c r="AC123" s="963" t="n">
        <v>100</v>
      </c>
      <c r="AD123" s="963" t="n">
        <v>14.96598431311153</v>
      </c>
      <c r="AE123" s="963" t="n">
        <v>29.56278824243687</v>
      </c>
      <c r="AF123" s="963" t="n">
        <v>4.975250412028879</v>
      </c>
      <c r="AG123" s="963" t="n">
        <v>32.75172107887386</v>
      </c>
      <c r="AH123" s="963" t="n">
        <v>2.358545012164519</v>
      </c>
      <c r="AI123" s="991" t="n">
        <v>15.38571094138435</v>
      </c>
      <c r="AJ123" s="1021" t="n">
        <v>6452661.751323567</v>
      </c>
      <c r="AK123" s="1021" t="n">
        <v>1136438.605501609</v>
      </c>
      <c r="AL123" s="1021" t="n">
        <v>1780096.572018372</v>
      </c>
      <c r="AM123" s="1021" t="n">
        <v>79690.90351343504</v>
      </c>
      <c r="AN123" s="1021" t="n">
        <v>1587605.778157198</v>
      </c>
      <c r="AO123" s="1021" t="n">
        <v>1321604.737549894</v>
      </c>
      <c r="AP123" s="1022" t="n">
        <v>547225.1545830595</v>
      </c>
      <c r="AQ123" s="963" t="n">
        <v>100</v>
      </c>
      <c r="AR123" s="963" t="n">
        <v>17.61193518734348</v>
      </c>
      <c r="AS123" s="963" t="n">
        <v>27.5870120055997</v>
      </c>
      <c r="AT123" s="963" t="n">
        <v>1.235008227373593</v>
      </c>
      <c r="AU123" s="963" t="n">
        <v>24.60388967129029</v>
      </c>
      <c r="AV123" s="963" t="n">
        <v>20.4815437176574</v>
      </c>
      <c r="AW123" s="991" t="n">
        <v>8.480611190735559</v>
      </c>
      <c r="AX123" s="18" t="n"/>
    </row>
    <row r="124" ht="16.4" customHeight="1" s="828">
      <c r="A124" s="722" t="inlineStr">
        <is>
          <t>Jan-Mar 2001</t>
        </is>
      </c>
      <c r="B124" s="1021" t="n">
        <v>8778656.010137256</v>
      </c>
      <c r="C124" s="1021" t="n">
        <v>1503451.069650616</v>
      </c>
      <c r="D124" s="1021" t="n">
        <v>2478524.957611705</v>
      </c>
      <c r="E124" s="1021" t="n">
        <v>182023.1688952299</v>
      </c>
      <c r="F124" s="1021" t="n">
        <v>2342199.28957938</v>
      </c>
      <c r="G124" s="1021" t="n">
        <v>49444.049802902</v>
      </c>
      <c r="H124" s="1021" t="n">
        <v>1332415.627761717</v>
      </c>
      <c r="I124" s="1021" t="n">
        <v>890597.8468357056</v>
      </c>
      <c r="J124" s="1021" t="n">
        <v>6484202.652012707</v>
      </c>
      <c r="K124" s="1022" t="n">
        <v>2294453.35812455</v>
      </c>
      <c r="L124" s="963" t="n">
        <v>100</v>
      </c>
      <c r="M124" s="963" t="n">
        <v>17.12621007036257</v>
      </c>
      <c r="N124" s="963" t="n">
        <v>28.23353546089059</v>
      </c>
      <c r="O124" s="963" t="n">
        <v>2.073474216156055</v>
      </c>
      <c r="P124" s="963" t="n">
        <v>26.68061360275079</v>
      </c>
      <c r="Q124" s="963" t="n">
        <v>0.563230291126636</v>
      </c>
      <c r="R124" s="963" t="n">
        <v>15.17789996809414</v>
      </c>
      <c r="S124" s="963" t="n">
        <v>10.14503639061922</v>
      </c>
      <c r="T124" s="963" t="n">
        <v>73.86327297168265</v>
      </c>
      <c r="U124" s="991" t="n">
        <v>26.13672702831735</v>
      </c>
      <c r="V124" s="1021" t="n">
        <v>2294453.35812455</v>
      </c>
      <c r="W124" s="1021" t="n">
        <v>342962.2009529269</v>
      </c>
      <c r="X124" s="1021" t="n">
        <v>690621.7129685879</v>
      </c>
      <c r="Y124" s="1021" t="n">
        <v>108063.7265634425</v>
      </c>
      <c r="Z124" s="1021" t="n">
        <v>760604.9077565736</v>
      </c>
      <c r="AA124" s="989" t="n">
        <v>49444.049802902</v>
      </c>
      <c r="AB124" s="1022" t="n">
        <v>342756.7600801163</v>
      </c>
      <c r="AC124" s="963" t="n">
        <v>100</v>
      </c>
      <c r="AD124" s="963" t="n">
        <v>14.94744705698698</v>
      </c>
      <c r="AE124" s="963" t="n">
        <v>30.09961874026027</v>
      </c>
      <c r="AF124" s="963" t="n">
        <v>4.709780923669424</v>
      </c>
      <c r="AG124" s="963" t="n">
        <v>33.14972191800317</v>
      </c>
      <c r="AH124" s="963" t="n">
        <v>2.154938108801514</v>
      </c>
      <c r="AI124" s="991" t="n">
        <v>14.93849325227863</v>
      </c>
      <c r="AJ124" s="1021" t="n">
        <v>6484202.652012707</v>
      </c>
      <c r="AK124" s="1021" t="n">
        <v>1160488.868697689</v>
      </c>
      <c r="AL124" s="1021" t="n">
        <v>1787903.244643117</v>
      </c>
      <c r="AM124" s="1021" t="n">
        <v>73959.44233178737</v>
      </c>
      <c r="AN124" s="1021" t="n">
        <v>1581594.381822807</v>
      </c>
      <c r="AO124" s="1021" t="n">
        <v>1332415.627761717</v>
      </c>
      <c r="AP124" s="1022" t="n">
        <v>547841.0867555892</v>
      </c>
      <c r="AQ124" s="963" t="n">
        <v>100</v>
      </c>
      <c r="AR124" s="963" t="n">
        <v>17.89717149474764</v>
      </c>
      <c r="AS124" s="963" t="n">
        <v>27.57321664041684</v>
      </c>
      <c r="AT124" s="963" t="n">
        <v>1.140609667849142</v>
      </c>
      <c r="AU124" s="963" t="n">
        <v>24.39150141817171</v>
      </c>
      <c r="AV124" s="963" t="n">
        <v>20.54864258981994</v>
      </c>
      <c r="AW124" s="991" t="n">
        <v>8.448858188994732</v>
      </c>
      <c r="AX124" s="18" t="n"/>
    </row>
    <row r="125" ht="16.4" customHeight="1" s="828">
      <c r="A125" s="722" t="inlineStr">
        <is>
          <t>Feb-Apr 2001</t>
        </is>
      </c>
      <c r="B125" s="1021" t="n">
        <v>8783920.738688011</v>
      </c>
      <c r="C125" s="1021" t="n">
        <v>1515532.017699109</v>
      </c>
      <c r="D125" s="1021" t="n">
        <v>2471223.68801651</v>
      </c>
      <c r="E125" s="1021" t="n">
        <v>182580.3157874683</v>
      </c>
      <c r="F125" s="1021" t="n">
        <v>2341178.882907797</v>
      </c>
      <c r="G125" s="1021" t="n">
        <v>42737.36697251977</v>
      </c>
      <c r="H125" s="1021" t="n">
        <v>1348091.439114258</v>
      </c>
      <c r="I125" s="1021" t="n">
        <v>882577.0281903484</v>
      </c>
      <c r="J125" s="1021" t="n">
        <v>6495016.853914186</v>
      </c>
      <c r="K125" s="1022" t="n">
        <v>2288903.884773823</v>
      </c>
      <c r="L125" s="963" t="n">
        <v>100</v>
      </c>
      <c r="M125" s="963" t="n">
        <v>17.25348011195139</v>
      </c>
      <c r="N125" s="963" t="n">
        <v>28.13349256593609</v>
      </c>
      <c r="O125" s="963" t="n">
        <v>2.078574263350411</v>
      </c>
      <c r="P125" s="963" t="n">
        <v>26.65300556044727</v>
      </c>
      <c r="Q125" s="963" t="n">
        <v>0.4865408994902102</v>
      </c>
      <c r="R125" s="963" t="n">
        <v>15.34726324631673</v>
      </c>
      <c r="S125" s="963" t="n">
        <v>10.0476433525079</v>
      </c>
      <c r="T125" s="963" t="n">
        <v>73.94211590853106</v>
      </c>
      <c r="U125" s="991" t="n">
        <v>26.05788409146893</v>
      </c>
      <c r="V125" s="1021" t="n">
        <v>2288903.884773823</v>
      </c>
      <c r="W125" s="1021" t="n">
        <v>334987.0138086894</v>
      </c>
      <c r="X125" s="1021" t="n">
        <v>695908.2842251339</v>
      </c>
      <c r="Y125" s="1021" t="n">
        <v>112816.1025397224</v>
      </c>
      <c r="Z125" s="1021" t="n">
        <v>755560.8258589604</v>
      </c>
      <c r="AA125" s="989" t="n">
        <v>42737.36697251977</v>
      </c>
      <c r="AB125" s="1022" t="n">
        <v>346894.2913687979</v>
      </c>
      <c r="AC125" s="963" t="n">
        <v>100</v>
      </c>
      <c r="AD125" s="963" t="n">
        <v>14.63525908785772</v>
      </c>
      <c r="AE125" s="963" t="n">
        <v>30.40356079844303</v>
      </c>
      <c r="AF125" s="963" t="n">
        <v>4.928826557121694</v>
      </c>
      <c r="AG125" s="963" t="n">
        <v>33.00972272733159</v>
      </c>
      <c r="AH125" s="963" t="n">
        <v>1.867154285368468</v>
      </c>
      <c r="AI125" s="991" t="n">
        <v>15.15547654387751</v>
      </c>
      <c r="AJ125" s="1021" t="n">
        <v>6495016.853914186</v>
      </c>
      <c r="AK125" s="1021" t="n">
        <v>1180545.00389042</v>
      </c>
      <c r="AL125" s="1021" t="n">
        <v>1775315.403791377</v>
      </c>
      <c r="AM125" s="1021" t="n">
        <v>69764.21324774598</v>
      </c>
      <c r="AN125" s="1021" t="n">
        <v>1585618.057048836</v>
      </c>
      <c r="AO125" s="1021" t="n">
        <v>1348091.439114258</v>
      </c>
      <c r="AP125" s="1022" t="n">
        <v>535682.7368215508</v>
      </c>
      <c r="AQ125" s="963" t="n">
        <v>100</v>
      </c>
      <c r="AR125" s="963" t="n">
        <v>18.17616536559056</v>
      </c>
      <c r="AS125" s="963" t="n">
        <v>27.33349956931201</v>
      </c>
      <c r="AT125" s="963" t="n">
        <v>1.074119048755092</v>
      </c>
      <c r="AU125" s="963" t="n">
        <v>24.41283976181328</v>
      </c>
      <c r="AV125" s="963" t="n">
        <v>20.75578046116751</v>
      </c>
      <c r="AW125" s="991" t="n">
        <v>8.24759579336156</v>
      </c>
      <c r="AX125" s="18" t="n"/>
    </row>
    <row r="126" ht="16.4" customHeight="1" s="828">
      <c r="A126" s="722" t="inlineStr">
        <is>
          <t>Mar-May 2001</t>
        </is>
      </c>
      <c r="B126" s="1021" t="n">
        <v>8804049.14470567</v>
      </c>
      <c r="C126" s="1021" t="n">
        <v>1529514.704340649</v>
      </c>
      <c r="D126" s="1021" t="n">
        <v>2470432.999240488</v>
      </c>
      <c r="E126" s="1021" t="n">
        <v>190009.8090061568</v>
      </c>
      <c r="F126" s="1021" t="n">
        <v>2348876.475657538</v>
      </c>
      <c r="G126" s="1021" t="n">
        <v>42057.88706913027</v>
      </c>
      <c r="H126" s="1021" t="n">
        <v>1365960.648632847</v>
      </c>
      <c r="I126" s="1021" t="n">
        <v>857196.6207588604</v>
      </c>
      <c r="J126" s="1021" t="n">
        <v>6531618.890775744</v>
      </c>
      <c r="K126" s="1022" t="n">
        <v>2272430.253929925</v>
      </c>
      <c r="L126" s="963" t="n">
        <v>100</v>
      </c>
      <c r="M126" s="963" t="n">
        <v>17.37285513973335</v>
      </c>
      <c r="N126" s="963" t="n">
        <v>28.06019092619545</v>
      </c>
      <c r="O126" s="963" t="n">
        <v>2.158209318043386</v>
      </c>
      <c r="P126" s="963" t="n">
        <v>26.67950209103545</v>
      </c>
      <c r="Q126" s="963" t="n">
        <v>0.4777107258019096</v>
      </c>
      <c r="R126" s="963" t="n">
        <v>15.51514111497514</v>
      </c>
      <c r="S126" s="963" t="n">
        <v>9.736390684215309</v>
      </c>
      <c r="T126" s="963" t="n">
        <v>74.18880543963733</v>
      </c>
      <c r="U126" s="991" t="n">
        <v>25.81119456036266</v>
      </c>
      <c r="V126" s="1021" t="n">
        <v>2272430.253929925</v>
      </c>
      <c r="W126" s="1021" t="n">
        <v>331275.4762632839</v>
      </c>
      <c r="X126" s="1021" t="n">
        <v>695462.7395158508</v>
      </c>
      <c r="Y126" s="1021" t="n">
        <v>114411.6631170164</v>
      </c>
      <c r="Z126" s="1021" t="n">
        <v>757838.2025522713</v>
      </c>
      <c r="AA126" s="989" t="n">
        <v>42057.88706913027</v>
      </c>
      <c r="AB126" s="1022" t="n">
        <v>331384.2854123726</v>
      </c>
      <c r="AC126" s="963" t="n">
        <v>100</v>
      </c>
      <c r="AD126" s="963" t="n">
        <v>14.57802613261192</v>
      </c>
      <c r="AE126" s="963" t="n">
        <v>30.60436016960795</v>
      </c>
      <c r="AF126" s="963" t="n">
        <v>5.034771162686013</v>
      </c>
      <c r="AG126" s="963" t="n">
        <v>33.3492392667133</v>
      </c>
      <c r="AH126" s="963" t="n">
        <v>1.850788907443722</v>
      </c>
      <c r="AI126" s="991" t="n">
        <v>14.58281436093711</v>
      </c>
      <c r="AJ126" s="1021" t="n">
        <v>6531618.890775744</v>
      </c>
      <c r="AK126" s="1021" t="n">
        <v>1198239.228077365</v>
      </c>
      <c r="AL126" s="1021" t="n">
        <v>1774970.259724637</v>
      </c>
      <c r="AM126" s="1021" t="n">
        <v>75598.14588914039</v>
      </c>
      <c r="AN126" s="1021" t="n">
        <v>1591038.273105267</v>
      </c>
      <c r="AO126" s="1021" t="n">
        <v>1365960.648632847</v>
      </c>
      <c r="AP126" s="1022" t="n">
        <v>525812.3353464877</v>
      </c>
      <c r="AQ126" s="963" t="n">
        <v>100</v>
      </c>
      <c r="AR126" s="963" t="n">
        <v>18.34521040058804</v>
      </c>
      <c r="AS126" s="963" t="n">
        <v>27.17504326884921</v>
      </c>
      <c r="AT126" s="963" t="n">
        <v>1.157418201418696</v>
      </c>
      <c r="AU126" s="963" t="n">
        <v>24.35901879321534</v>
      </c>
      <c r="AV126" s="963" t="n">
        <v>20.91304883942203</v>
      </c>
      <c r="AW126" s="991" t="n">
        <v>8.050260496506683</v>
      </c>
      <c r="AX126" s="18" t="n"/>
    </row>
    <row r="127" ht="16.4" customHeight="1" s="828">
      <c r="A127" s="722" t="inlineStr">
        <is>
          <t>Apr-Jun 2001</t>
        </is>
      </c>
      <c r="B127" s="1021" t="n">
        <v>8794329.596999653</v>
      </c>
      <c r="C127" s="1021" t="n">
        <v>1521756.040708442</v>
      </c>
      <c r="D127" s="1021" t="n">
        <v>2478474.734729825</v>
      </c>
      <c r="E127" s="1021" t="n">
        <v>194644.7940185794</v>
      </c>
      <c r="F127" s="1021" t="n">
        <v>2340878.420564252</v>
      </c>
      <c r="G127" s="1021" t="n">
        <v>37180.83970168709</v>
      </c>
      <c r="H127" s="1021" t="n">
        <v>1372324.587604935</v>
      </c>
      <c r="I127" s="1021" t="n">
        <v>849070.1796719318</v>
      </c>
      <c r="J127" s="1021" t="n">
        <v>6534138.341596514</v>
      </c>
      <c r="K127" s="1022" t="n">
        <v>2260191.25540314</v>
      </c>
      <c r="L127" s="963" t="n">
        <v>100</v>
      </c>
      <c r="M127" s="963" t="n">
        <v>17.30383224694713</v>
      </c>
      <c r="N127" s="963" t="n">
        <v>28.18264550347763</v>
      </c>
      <c r="O127" s="963" t="n">
        <v>2.213298829338691</v>
      </c>
      <c r="P127" s="963" t="n">
        <v>26.61804285073516</v>
      </c>
      <c r="Q127" s="963" t="n">
        <v>0.4227819675347626</v>
      </c>
      <c r="R127" s="963" t="n">
        <v>15.60465266247389</v>
      </c>
      <c r="S127" s="963" t="n">
        <v>9.654745939492736</v>
      </c>
      <c r="T127" s="963" t="n">
        <v>74.2994479513908</v>
      </c>
      <c r="U127" s="991" t="n">
        <v>25.7005520486092</v>
      </c>
      <c r="V127" s="1021" t="n">
        <v>2260191.25540314</v>
      </c>
      <c r="W127" s="1021" t="n">
        <v>330980.0123344113</v>
      </c>
      <c r="X127" s="1021" t="n">
        <v>702729.2095967068</v>
      </c>
      <c r="Y127" s="1021" t="n">
        <v>116395.4703480585</v>
      </c>
      <c r="Z127" s="1021" t="n">
        <v>748994.7291839737</v>
      </c>
      <c r="AA127" s="989" t="n">
        <v>37180.83970168709</v>
      </c>
      <c r="AB127" s="1022" t="n">
        <v>323910.9942383023</v>
      </c>
      <c r="AC127" s="963" t="n">
        <v>100</v>
      </c>
      <c r="AD127" s="963" t="n">
        <v>14.64389403078971</v>
      </c>
      <c r="AE127" s="963" t="n">
        <v>31.09158164897706</v>
      </c>
      <c r="AF127" s="963" t="n">
        <v>5.149806241830519</v>
      </c>
      <c r="AG127" s="963" t="n">
        <v>33.13855530559422</v>
      </c>
      <c r="AH127" s="963" t="n">
        <v>1.645030685469815</v>
      </c>
      <c r="AI127" s="991" t="n">
        <v>14.33113208733868</v>
      </c>
      <c r="AJ127" s="1021" t="n">
        <v>6534138.341596514</v>
      </c>
      <c r="AK127" s="1021" t="n">
        <v>1190776.028374031</v>
      </c>
      <c r="AL127" s="1021" t="n">
        <v>1775745.525133119</v>
      </c>
      <c r="AM127" s="1021" t="n">
        <v>78249.32367052094</v>
      </c>
      <c r="AN127" s="1021" t="n">
        <v>1591883.691380278</v>
      </c>
      <c r="AO127" s="1021" t="n">
        <v>1372324.587604935</v>
      </c>
      <c r="AP127" s="1022" t="n">
        <v>525159.1854336296</v>
      </c>
      <c r="AQ127" s="963" t="n">
        <v>100</v>
      </c>
      <c r="AR127" s="963" t="n">
        <v>18.22391822948584</v>
      </c>
      <c r="AS127" s="963" t="n">
        <v>27.17642988714627</v>
      </c>
      <c r="AT127" s="963" t="n">
        <v>1.197546173339849</v>
      </c>
      <c r="AU127" s="963" t="n">
        <v>24.36256485795993</v>
      </c>
      <c r="AV127" s="963" t="n">
        <v>21.00238035776924</v>
      </c>
      <c r="AW127" s="991" t="n">
        <v>8.037160494298858</v>
      </c>
      <c r="AX127" s="18" t="n"/>
    </row>
    <row r="128" ht="16.4" customHeight="1" s="828">
      <c r="A128" s="722" t="inlineStr">
        <is>
          <t>May-Jul 2001</t>
        </is>
      </c>
      <c r="B128" s="1021" t="n">
        <v>8832555.768075807</v>
      </c>
      <c r="C128" s="1021" t="n">
        <v>1538153.410653358</v>
      </c>
      <c r="D128" s="1021" t="n">
        <v>2487772.748757486</v>
      </c>
      <c r="E128" s="1021" t="n">
        <v>200054.6704039716</v>
      </c>
      <c r="F128" s="1021" t="n">
        <v>2362808.140881404</v>
      </c>
      <c r="G128" s="1021" t="n">
        <v>37474.55547461118</v>
      </c>
      <c r="H128" s="1021" t="n">
        <v>1367912.086002753</v>
      </c>
      <c r="I128" s="1021" t="n">
        <v>838380.1559022227</v>
      </c>
      <c r="J128" s="1021" t="n">
        <v>6565408.000877288</v>
      </c>
      <c r="K128" s="1022" t="n">
        <v>2267147.767198519</v>
      </c>
      <c r="L128" s="963" t="n">
        <v>100</v>
      </c>
      <c r="M128" s="963" t="n">
        <v>17.41459042028158</v>
      </c>
      <c r="N128" s="963" t="n">
        <v>28.16594442289554</v>
      </c>
      <c r="O128" s="963" t="n">
        <v>2.264969230390197</v>
      </c>
      <c r="P128" s="963" t="n">
        <v>26.75112620767689</v>
      </c>
      <c r="Q128" s="963" t="n">
        <v>0.4242775982242691</v>
      </c>
      <c r="R128" s="963" t="n">
        <v>15.48716047677733</v>
      </c>
      <c r="S128" s="963" t="n">
        <v>9.491931643754182</v>
      </c>
      <c r="T128" s="963" t="n">
        <v>74.33191675513845</v>
      </c>
      <c r="U128" s="991" t="n">
        <v>25.66808324486155</v>
      </c>
      <c r="V128" s="1021" t="n">
        <v>2267147.767198519</v>
      </c>
      <c r="W128" s="1021" t="n">
        <v>333208.288753734</v>
      </c>
      <c r="X128" s="1021" t="n">
        <v>696936.3570855416</v>
      </c>
      <c r="Y128" s="1021" t="n">
        <v>113097.3144385102</v>
      </c>
      <c r="Z128" s="1021" t="n">
        <v>761494.2155289156</v>
      </c>
      <c r="AA128" s="989" t="n">
        <v>37474.55547461118</v>
      </c>
      <c r="AB128" s="1022" t="n">
        <v>324937.0359172061</v>
      </c>
      <c r="AC128" s="963" t="n">
        <v>100</v>
      </c>
      <c r="AD128" s="963" t="n">
        <v>14.69724618636017</v>
      </c>
      <c r="AE128" s="963" t="n">
        <v>30.74066751047002</v>
      </c>
      <c r="AF128" s="963" t="n">
        <v>4.988528585336231</v>
      </c>
      <c r="AG128" s="963" t="n">
        <v>33.58820393387427</v>
      </c>
      <c r="AH128" s="963" t="n">
        <v>1.652938375557141</v>
      </c>
      <c r="AI128" s="991" t="n">
        <v>14.33241540840216</v>
      </c>
      <c r="AJ128" s="1021" t="n">
        <v>6565408.000877288</v>
      </c>
      <c r="AK128" s="1021" t="n">
        <v>1204945.121899624</v>
      </c>
      <c r="AL128" s="1021" t="n">
        <v>1790836.391671945</v>
      </c>
      <c r="AM128" s="1021" t="n">
        <v>86957.35596546135</v>
      </c>
      <c r="AN128" s="1021" t="n">
        <v>1601313.925352488</v>
      </c>
      <c r="AO128" s="1021" t="n">
        <v>1367912.086002753</v>
      </c>
      <c r="AP128" s="1022" t="n">
        <v>513443.1199850166</v>
      </c>
      <c r="AQ128" s="963" t="n">
        <v>100</v>
      </c>
      <c r="AR128" s="963" t="n">
        <v>18.35293589885984</v>
      </c>
      <c r="AS128" s="963" t="n">
        <v>27.27684846749278</v>
      </c>
      <c r="AT128" s="963" t="n">
        <v>1.324477564133743</v>
      </c>
      <c r="AU128" s="963" t="n">
        <v>24.3901662339723</v>
      </c>
      <c r="AV128" s="963" t="n">
        <v>20.83514209352974</v>
      </c>
      <c r="AW128" s="991" t="n">
        <v>7.8204297420116</v>
      </c>
      <c r="AX128" s="18" t="n"/>
    </row>
    <row r="129" ht="16.4" customHeight="1" s="828">
      <c r="A129" s="722" t="inlineStr">
        <is>
          <t>Jun-Aug 2001</t>
        </is>
      </c>
      <c r="B129" s="1021" t="n">
        <v>8819531.024227865</v>
      </c>
      <c r="C129" s="1021" t="n">
        <v>1522601.088742782</v>
      </c>
      <c r="D129" s="1021" t="n">
        <v>2485338.625812663</v>
      </c>
      <c r="E129" s="1021" t="n">
        <v>200219.0292367507</v>
      </c>
      <c r="F129" s="1021" t="n">
        <v>2364892.821197184</v>
      </c>
      <c r="G129" s="1021" t="n">
        <v>33425.70864235636</v>
      </c>
      <c r="H129" s="1021" t="n">
        <v>1358703.228407763</v>
      </c>
      <c r="I129" s="1021" t="n">
        <v>854350.5221883658</v>
      </c>
      <c r="J129" s="1021" t="n">
        <v>6532526.492348876</v>
      </c>
      <c r="K129" s="1022" t="n">
        <v>2287004.531878989</v>
      </c>
      <c r="L129" s="963" t="n">
        <v>100</v>
      </c>
      <c r="M129" s="963" t="n">
        <v>17.26396885004532</v>
      </c>
      <c r="N129" s="963" t="n">
        <v>28.17994084929533</v>
      </c>
      <c r="O129" s="963" t="n">
        <v>2.270177730388783</v>
      </c>
      <c r="P129" s="963" t="n">
        <v>26.81426954223143</v>
      </c>
      <c r="Q129" s="963" t="n">
        <v>0.3789964404063392</v>
      </c>
      <c r="R129" s="963" t="n">
        <v>15.40561765331185</v>
      </c>
      <c r="S129" s="963" t="n">
        <v>9.687028934320946</v>
      </c>
      <c r="T129" s="963" t="n">
        <v>74.06886459612842</v>
      </c>
      <c r="U129" s="991" t="n">
        <v>25.93113540387158</v>
      </c>
      <c r="V129" s="1021" t="n">
        <v>2287004.531878989</v>
      </c>
      <c r="W129" s="1021" t="n">
        <v>331594.2907911198</v>
      </c>
      <c r="X129" s="1021" t="n">
        <v>706239.3199574326</v>
      </c>
      <c r="Y129" s="1021" t="n">
        <v>119255.7354060561</v>
      </c>
      <c r="Z129" s="1021" t="n">
        <v>758709.8141124215</v>
      </c>
      <c r="AA129" s="989" t="n">
        <v>33425.70864235636</v>
      </c>
      <c r="AB129" s="1022" t="n">
        <v>337779.6629696031</v>
      </c>
      <c r="AC129" s="963" t="n">
        <v>100</v>
      </c>
      <c r="AD129" s="963" t="n">
        <v>14.4990657503719</v>
      </c>
      <c r="AE129" s="963" t="n">
        <v>30.88053871835534</v>
      </c>
      <c r="AF129" s="963" t="n">
        <v>5.214494931852029</v>
      </c>
      <c r="AG129" s="963" t="n">
        <v>33.17482775117503</v>
      </c>
      <c r="AH129" s="963" t="n">
        <v>1.461549733567602</v>
      </c>
      <c r="AI129" s="991" t="n">
        <v>14.76952311467811</v>
      </c>
      <c r="AJ129" s="1021" t="n">
        <v>6532526.492348876</v>
      </c>
      <c r="AK129" s="1021" t="n">
        <v>1191006.797951662</v>
      </c>
      <c r="AL129" s="1021" t="n">
        <v>1779099.305855231</v>
      </c>
      <c r="AM129" s="1021" t="n">
        <v>80963.29383069463</v>
      </c>
      <c r="AN129" s="1021" t="n">
        <v>1606183.007084762</v>
      </c>
      <c r="AO129" s="1021" t="n">
        <v>1358703.228407763</v>
      </c>
      <c r="AP129" s="1022" t="n">
        <v>516570.8592187626</v>
      </c>
      <c r="AQ129" s="963" t="n">
        <v>100</v>
      </c>
      <c r="AR129" s="963" t="n">
        <v>18.23194746085777</v>
      </c>
      <c r="AS129" s="963" t="n">
        <v>27.23447517494149</v>
      </c>
      <c r="AT129" s="963" t="n">
        <v>1.239387148686219</v>
      </c>
      <c r="AU129" s="963" t="n">
        <v>24.58747023783187</v>
      </c>
      <c r="AV129" s="963" t="n">
        <v>20.7990465863265</v>
      </c>
      <c r="AW129" s="991" t="n">
        <v>7.907673391356139</v>
      </c>
      <c r="AX129" s="18" t="n"/>
    </row>
    <row r="130" ht="16.4" customHeight="1" s="828">
      <c r="A130" s="722" t="inlineStr">
        <is>
          <t>Jul-Sep 2001</t>
        </is>
      </c>
      <c r="B130" s="1021" t="n">
        <v>8844943.134859107</v>
      </c>
      <c r="C130" s="1021" t="n">
        <v>1524331.732862386</v>
      </c>
      <c r="D130" s="1021" t="n">
        <v>2485241.233178721</v>
      </c>
      <c r="E130" s="1021" t="n">
        <v>193968.4092466875</v>
      </c>
      <c r="F130" s="1021" t="n">
        <v>2369864.363429748</v>
      </c>
      <c r="G130" s="1021" t="n">
        <v>35337.53567420704</v>
      </c>
      <c r="H130" s="1021" t="n">
        <v>1375013.226476845</v>
      </c>
      <c r="I130" s="1021" t="n">
        <v>861186.6339905111</v>
      </c>
      <c r="J130" s="1021" t="n">
        <v>6567290.256910446</v>
      </c>
      <c r="K130" s="1022" t="n">
        <v>2277652.877948661</v>
      </c>
      <c r="L130" s="963" t="n">
        <v>100</v>
      </c>
      <c r="M130" s="963" t="n">
        <v>17.23393479891114</v>
      </c>
      <c r="N130" s="963" t="n">
        <v>28.09787689175809</v>
      </c>
      <c r="O130" s="963" t="n">
        <v>2.192986504144181</v>
      </c>
      <c r="P130" s="963" t="n">
        <v>26.79343809560283</v>
      </c>
      <c r="Q130" s="963" t="n">
        <v>0.3995224744287736</v>
      </c>
      <c r="R130" s="963" t="n">
        <v>15.54575541653551</v>
      </c>
      <c r="S130" s="963" t="n">
        <v>9.736485818619443</v>
      </c>
      <c r="T130" s="963" t="n">
        <v>74.24909529409945</v>
      </c>
      <c r="U130" s="991" t="n">
        <v>25.75090470590055</v>
      </c>
      <c r="V130" s="1021" t="n">
        <v>2277652.877948661</v>
      </c>
      <c r="W130" s="1021" t="n">
        <v>336426.9707071842</v>
      </c>
      <c r="X130" s="1021" t="n">
        <v>692182.3050791526</v>
      </c>
      <c r="Y130" s="1021" t="n">
        <v>111999.8356154757</v>
      </c>
      <c r="Z130" s="1021" t="n">
        <v>763033.1949175565</v>
      </c>
      <c r="AA130" s="989" t="n">
        <v>35337.53567420704</v>
      </c>
      <c r="AB130" s="1022" t="n">
        <v>338673.035955085</v>
      </c>
      <c r="AC130" s="963" t="n">
        <v>100</v>
      </c>
      <c r="AD130" s="963" t="n">
        <v>14.77077450933536</v>
      </c>
      <c r="AE130" s="963" t="n">
        <v>30.39015785858281</v>
      </c>
      <c r="AF130" s="963" t="n">
        <v>4.917335591380674</v>
      </c>
      <c r="AG130" s="963" t="n">
        <v>33.50085530174258</v>
      </c>
      <c r="AH130" s="963" t="n">
        <v>1.551489079671936</v>
      </c>
      <c r="AI130" s="991" t="n">
        <v>14.86938765928663</v>
      </c>
      <c r="AJ130" s="1021" t="n">
        <v>6567290.256910446</v>
      </c>
      <c r="AK130" s="1021" t="n">
        <v>1187904.762155202</v>
      </c>
      <c r="AL130" s="1021" t="n">
        <v>1793058.928099569</v>
      </c>
      <c r="AM130" s="1021" t="n">
        <v>81968.5736312118</v>
      </c>
      <c r="AN130" s="1021" t="n">
        <v>1606831.168512192</v>
      </c>
      <c r="AO130" s="1021" t="n">
        <v>1375013.226476845</v>
      </c>
      <c r="AP130" s="1022" t="n">
        <v>522513.5980354262</v>
      </c>
      <c r="AQ130" s="963" t="n">
        <v>100</v>
      </c>
      <c r="AR130" s="963" t="n">
        <v>18.08820252622802</v>
      </c>
      <c r="AS130" s="963" t="n">
        <v>27.30287314791392</v>
      </c>
      <c r="AT130" s="963" t="n">
        <v>1.248133863810271</v>
      </c>
      <c r="AU130" s="963" t="n">
        <v>24.46718670339566</v>
      </c>
      <c r="AV130" s="963" t="n">
        <v>20.93729944447003</v>
      </c>
      <c r="AW130" s="991" t="n">
        <v>7.956304314182096</v>
      </c>
      <c r="AX130" s="18" t="n"/>
    </row>
    <row r="131" ht="16.4" customHeight="1" s="828">
      <c r="A131" s="722" t="inlineStr">
        <is>
          <t>Aug-Oct 2001</t>
        </is>
      </c>
      <c r="B131" s="1021" t="n">
        <v>8847834.747097956</v>
      </c>
      <c r="C131" s="1021" t="n">
        <v>1510604.827686199</v>
      </c>
      <c r="D131" s="1021" t="n">
        <v>2495911.323530514</v>
      </c>
      <c r="E131" s="1021" t="n">
        <v>190423.0000903986</v>
      </c>
      <c r="F131" s="1021" t="n">
        <v>2391118.64235589</v>
      </c>
      <c r="G131" s="1021" t="n">
        <v>40772.07426368148</v>
      </c>
      <c r="H131" s="1021" t="n">
        <v>1378668.533446589</v>
      </c>
      <c r="I131" s="1021" t="n">
        <v>840336.3457246842</v>
      </c>
      <c r="J131" s="1021" t="n">
        <v>6557972.278952049</v>
      </c>
      <c r="K131" s="1022" t="n">
        <v>2289862.468145908</v>
      </c>
      <c r="L131" s="963" t="n">
        <v>100</v>
      </c>
      <c r="M131" s="963" t="n">
        <v>17.07315824565631</v>
      </c>
      <c r="N131" s="963" t="n">
        <v>28.20928955922419</v>
      </c>
      <c r="O131" s="963" t="n">
        <v>2.152198877277363</v>
      </c>
      <c r="P131" s="963" t="n">
        <v>27.02490169292735</v>
      </c>
      <c r="Q131" s="963" t="n">
        <v>0.4608141475184593</v>
      </c>
      <c r="R131" s="963" t="n">
        <v>15.58198782926846</v>
      </c>
      <c r="S131" s="963" t="n">
        <v>9.497649648127867</v>
      </c>
      <c r="T131" s="963" t="n">
        <v>74.11951586350581</v>
      </c>
      <c r="U131" s="991" t="n">
        <v>25.8804841364942</v>
      </c>
      <c r="V131" s="1021" t="n">
        <v>2289862.468145908</v>
      </c>
      <c r="W131" s="1021" t="n">
        <v>340241.0750361148</v>
      </c>
      <c r="X131" s="1021" t="n">
        <v>695872.6866162666</v>
      </c>
      <c r="Y131" s="1021" t="n">
        <v>115644.3999577703</v>
      </c>
      <c r="Z131" s="1021" t="n">
        <v>765053.2627468449</v>
      </c>
      <c r="AA131" s="989" t="n">
        <v>40772.07426368148</v>
      </c>
      <c r="AB131" s="1022" t="n">
        <v>332278.9695252294</v>
      </c>
      <c r="AC131" s="963" t="n">
        <v>100</v>
      </c>
      <c r="AD131" s="963" t="n">
        <v>14.85858123661054</v>
      </c>
      <c r="AE131" s="963" t="n">
        <v>30.38927867050949</v>
      </c>
      <c r="AF131" s="963" t="n">
        <v>5.050277104694724</v>
      </c>
      <c r="AG131" s="963" t="n">
        <v>33.41044597173146</v>
      </c>
      <c r="AH131" s="963" t="n">
        <v>1.780546859510496</v>
      </c>
      <c r="AI131" s="991" t="n">
        <v>14.51087015694328</v>
      </c>
      <c r="AJ131" s="1021" t="n">
        <v>6557972.278952049</v>
      </c>
      <c r="AK131" s="1021" t="n">
        <v>1170363.752650084</v>
      </c>
      <c r="AL131" s="1021" t="n">
        <v>1800038.636914248</v>
      </c>
      <c r="AM131" s="1021" t="n">
        <v>74778.60013262826</v>
      </c>
      <c r="AN131" s="1021" t="n">
        <v>1626065.379609045</v>
      </c>
      <c r="AO131" s="1021" t="n">
        <v>1378668.533446589</v>
      </c>
      <c r="AP131" s="1022" t="n">
        <v>508057.3761994548</v>
      </c>
      <c r="AQ131" s="963" t="n">
        <v>100</v>
      </c>
      <c r="AR131" s="963" t="n">
        <v>17.84642726237791</v>
      </c>
      <c r="AS131" s="963" t="n">
        <v>27.4480976793926</v>
      </c>
      <c r="AT131" s="963" t="n">
        <v>1.140270146804856</v>
      </c>
      <c r="AU131" s="963" t="n">
        <v>24.79524631154566</v>
      </c>
      <c r="AV131" s="963" t="n">
        <v>21.0227868432969</v>
      </c>
      <c r="AW131" s="991" t="n">
        <v>7.747171756582071</v>
      </c>
      <c r="AX131" s="18" t="n"/>
    </row>
    <row r="132" ht="16.4" customHeight="1" s="828">
      <c r="A132" s="722" t="inlineStr">
        <is>
          <t>Sep-Nov 2001</t>
        </is>
      </c>
      <c r="B132" s="1021" t="n">
        <v>8818634.544337038</v>
      </c>
      <c r="C132" s="1021" t="n">
        <v>1492726.658984632</v>
      </c>
      <c r="D132" s="1021" t="n">
        <v>2489911.670456008</v>
      </c>
      <c r="E132" s="1021" t="n">
        <v>187461.9962104505</v>
      </c>
      <c r="F132" s="1021" t="n">
        <v>2387300.30964229</v>
      </c>
      <c r="G132" s="1021" t="n">
        <v>40867.85420249914</v>
      </c>
      <c r="H132" s="1021" t="n">
        <v>1368322.464173893</v>
      </c>
      <c r="I132" s="1021" t="n">
        <v>852043.5906672672</v>
      </c>
      <c r="J132" s="1021" t="n">
        <v>6530267.706459499</v>
      </c>
      <c r="K132" s="1022" t="n">
        <v>2288366.83787754</v>
      </c>
      <c r="L132" s="963" t="n">
        <v>100</v>
      </c>
      <c r="M132" s="963" t="n">
        <v>16.92695906015517</v>
      </c>
      <c r="N132" s="963" t="n">
        <v>28.2346621570221</v>
      </c>
      <c r="O132" s="963" t="n">
        <v>2.125748552884878</v>
      </c>
      <c r="P132" s="963" t="n">
        <v>27.0710879064074</v>
      </c>
      <c r="Q132" s="963" t="n">
        <v>0.4634261006851995</v>
      </c>
      <c r="R132" s="963" t="n">
        <v>15.51626226593745</v>
      </c>
      <c r="S132" s="963" t="n">
        <v>9.661853956907811</v>
      </c>
      <c r="T132" s="963" t="n">
        <v>74.0507804652475</v>
      </c>
      <c r="U132" s="991" t="n">
        <v>25.94921953475252</v>
      </c>
      <c r="V132" s="1021" t="n">
        <v>2288366.83787754</v>
      </c>
      <c r="W132" s="1021" t="n">
        <v>332968.2321819243</v>
      </c>
      <c r="X132" s="1021" t="n">
        <v>699282.5105796286</v>
      </c>
      <c r="Y132" s="1021" t="n">
        <v>113140.828746942</v>
      </c>
      <c r="Z132" s="1021" t="n">
        <v>761899.9705603305</v>
      </c>
      <c r="AA132" s="989" t="n">
        <v>40867.85420249914</v>
      </c>
      <c r="AB132" s="1022" t="n">
        <v>340207.4416062156</v>
      </c>
      <c r="AC132" s="963" t="n">
        <v>100</v>
      </c>
      <c r="AD132" s="963" t="n">
        <v>14.55047445499395</v>
      </c>
      <c r="AE132" s="963" t="n">
        <v>30.55814736540288</v>
      </c>
      <c r="AF132" s="963" t="n">
        <v>4.944173585904614</v>
      </c>
      <c r="AG132" s="963" t="n">
        <v>33.29448574193606</v>
      </c>
      <c r="AH132" s="963" t="n">
        <v>1.785896103983227</v>
      </c>
      <c r="AI132" s="991" t="n">
        <v>14.86682274777928</v>
      </c>
      <c r="AJ132" s="1021" t="n">
        <v>6530267.706459499</v>
      </c>
      <c r="AK132" s="1021" t="n">
        <v>1159758.426802707</v>
      </c>
      <c r="AL132" s="1021" t="n">
        <v>1790629.159876379</v>
      </c>
      <c r="AM132" s="1021" t="n">
        <v>74321.16746350851</v>
      </c>
      <c r="AN132" s="1021" t="n">
        <v>1625400.339081959</v>
      </c>
      <c r="AO132" s="1021" t="n">
        <v>1368322.464173893</v>
      </c>
      <c r="AP132" s="1022" t="n">
        <v>511836.1490610515</v>
      </c>
      <c r="AQ132" s="963" t="n">
        <v>100</v>
      </c>
      <c r="AR132" s="963" t="n">
        <v>17.75973786887048</v>
      </c>
      <c r="AS132" s="963" t="n">
        <v>27.4204556438805</v>
      </c>
      <c r="AT132" s="963" t="n">
        <v>1.138102920191048</v>
      </c>
      <c r="AU132" s="963" t="n">
        <v>24.8902558385803</v>
      </c>
      <c r="AV132" s="963" t="n">
        <v>20.95354318813605</v>
      </c>
      <c r="AW132" s="991" t="n">
        <v>7.837904540341617</v>
      </c>
      <c r="AX132" s="18" t="n"/>
    </row>
    <row r="133" ht="16.4" customHeight="1" s="828">
      <c r="A133" s="722" t="inlineStr">
        <is>
          <t>Oct-Dec 2001</t>
        </is>
      </c>
      <c r="B133" s="1021" t="n">
        <v>8811465.221291661</v>
      </c>
      <c r="C133" s="1021" t="n">
        <v>1496259.628180295</v>
      </c>
      <c r="D133" s="1021" t="n">
        <v>2482599.260308593</v>
      </c>
      <c r="E133" s="1021" t="n">
        <v>196561.8941708978</v>
      </c>
      <c r="F133" s="1021" t="n">
        <v>2383688.687769637</v>
      </c>
      <c r="G133" s="1021" t="n">
        <v>43138.56030166897</v>
      </c>
      <c r="H133" s="1021" t="n">
        <v>1357136.613462763</v>
      </c>
      <c r="I133" s="1021" t="n">
        <v>852080.5770978057</v>
      </c>
      <c r="J133" s="1021" t="n">
        <v>6495377.54986789</v>
      </c>
      <c r="K133" s="1022" t="n">
        <v>2316087.671423771</v>
      </c>
      <c r="L133" s="963" t="n">
        <v>100</v>
      </c>
      <c r="M133" s="963" t="n">
        <v>16.98082657768194</v>
      </c>
      <c r="N133" s="963" t="n">
        <v>28.17464743899508</v>
      </c>
      <c r="O133" s="963" t="n">
        <v>2.230751517873937</v>
      </c>
      <c r="P133" s="963" t="n">
        <v>27.0521261550212</v>
      </c>
      <c r="Q133" s="963" t="n">
        <v>0.4895730643915013</v>
      </c>
      <c r="R133" s="963" t="n">
        <v>15.40194030594859</v>
      </c>
      <c r="S133" s="963" t="n">
        <v>9.670134940087754</v>
      </c>
      <c r="T133" s="963" t="n">
        <v>73.7150676617633</v>
      </c>
      <c r="U133" s="991" t="n">
        <v>26.28493233823669</v>
      </c>
      <c r="V133" s="1021" t="n">
        <v>2316087.671423771</v>
      </c>
      <c r="W133" s="1021" t="n">
        <v>331079.9282063964</v>
      </c>
      <c r="X133" s="1021" t="n">
        <v>702629.9245954544</v>
      </c>
      <c r="Y133" s="1021" t="n">
        <v>121410.0182175607</v>
      </c>
      <c r="Z133" s="1021" t="n">
        <v>773130.8889791635</v>
      </c>
      <c r="AA133" s="989" t="n">
        <v>43138.56030166897</v>
      </c>
      <c r="AB133" s="1022" t="n">
        <v>344698.3511235272</v>
      </c>
      <c r="AC133" s="963" t="n">
        <v>100</v>
      </c>
      <c r="AD133" s="963" t="n">
        <v>14.29479256296336</v>
      </c>
      <c r="AE133" s="963" t="n">
        <v>30.33693125111822</v>
      </c>
      <c r="AF133" s="963" t="n">
        <v>5.242030330523981</v>
      </c>
      <c r="AG133" s="963" t="n">
        <v>33.38089911354244</v>
      </c>
      <c r="AH133" s="963" t="n">
        <v>1.862561630715402</v>
      </c>
      <c r="AI133" s="991" t="n">
        <v>14.88278511113659</v>
      </c>
      <c r="AJ133" s="1021" t="n">
        <v>6495377.54986789</v>
      </c>
      <c r="AK133" s="1021" t="n">
        <v>1165179.699973899</v>
      </c>
      <c r="AL133" s="1021" t="n">
        <v>1779969.335713139</v>
      </c>
      <c r="AM133" s="1021" t="n">
        <v>75151.87595333715</v>
      </c>
      <c r="AN133" s="1021" t="n">
        <v>1610557.798790474</v>
      </c>
      <c r="AO133" s="1021" t="n">
        <v>1357136.613462763</v>
      </c>
      <c r="AP133" s="1022" t="n">
        <v>507382.2259742785</v>
      </c>
      <c r="AQ133" s="963" t="n">
        <v>100</v>
      </c>
      <c r="AR133" s="963" t="n">
        <v>17.93859850375591</v>
      </c>
      <c r="AS133" s="963" t="n">
        <v>27.40363161413676</v>
      </c>
      <c r="AT133" s="963" t="n">
        <v>1.157005507014225</v>
      </c>
      <c r="AU133" s="963" t="n">
        <v>24.79544547527081</v>
      </c>
      <c r="AV133" s="963" t="n">
        <v>20.89388342776727</v>
      </c>
      <c r="AW133" s="991" t="n">
        <v>7.811435472055019</v>
      </c>
      <c r="AX133" s="18" t="n"/>
    </row>
    <row r="134" ht="16.4" customHeight="1" s="828">
      <c r="A134" s="722" t="inlineStr">
        <is>
          <t>Nov-Jan 2002</t>
        </is>
      </c>
      <c r="B134" s="1021" t="n">
        <v>8862957.889467122</v>
      </c>
      <c r="C134" s="1021" t="n">
        <v>1502727.202270885</v>
      </c>
      <c r="D134" s="1021" t="n">
        <v>2490625.894464728</v>
      </c>
      <c r="E134" s="1021" t="n">
        <v>190648.0482856502</v>
      </c>
      <c r="F134" s="1021" t="n">
        <v>2385174.504775673</v>
      </c>
      <c r="G134" s="1021" t="n">
        <v>42073.78724873275</v>
      </c>
      <c r="H134" s="1021" t="n">
        <v>1372946.90622683</v>
      </c>
      <c r="I134" s="1021" t="n">
        <v>878761.5461946221</v>
      </c>
      <c r="J134" s="1021" t="n">
        <v>6549019.722810779</v>
      </c>
      <c r="K134" s="1022" t="n">
        <v>2313938.166656342</v>
      </c>
      <c r="L134" s="963" t="n">
        <v>100</v>
      </c>
      <c r="M134" s="963" t="n">
        <v>16.95514320401713</v>
      </c>
      <c r="N134" s="963" t="n">
        <v>28.10152011919889</v>
      </c>
      <c r="O134" s="963" t="n">
        <v>2.1510657126355</v>
      </c>
      <c r="P134" s="963" t="n">
        <v>26.91172105883807</v>
      </c>
      <c r="Q134" s="963" t="n">
        <v>0.4747149628086792</v>
      </c>
      <c r="R134" s="963" t="n">
        <v>15.49084316262477</v>
      </c>
      <c r="S134" s="963" t="n">
        <v>9.914991779876965</v>
      </c>
      <c r="T134" s="963" t="n">
        <v>73.89203248493075</v>
      </c>
      <c r="U134" s="991" t="n">
        <v>26.10796751506924</v>
      </c>
      <c r="V134" s="1021" t="n">
        <v>2313938.166656342</v>
      </c>
      <c r="W134" s="1021" t="n">
        <v>327215.6966323485</v>
      </c>
      <c r="X134" s="1021" t="n">
        <v>692537.9722741813</v>
      </c>
      <c r="Y134" s="1021" t="n">
        <v>117508.0599356032</v>
      </c>
      <c r="Z134" s="1021" t="n">
        <v>772700.145906433</v>
      </c>
      <c r="AA134" s="989" t="n">
        <v>42073.78724873275</v>
      </c>
      <c r="AB134" s="1022" t="n">
        <v>361902.5046590437</v>
      </c>
      <c r="AC134" s="963" t="n">
        <v>100</v>
      </c>
      <c r="AD134" s="963" t="n">
        <v>14.14107348880361</v>
      </c>
      <c r="AE134" s="963" t="n">
        <v>29.92897486430693</v>
      </c>
      <c r="AF134" s="963" t="n">
        <v>5.078271391555947</v>
      </c>
      <c r="AG134" s="963" t="n">
        <v>33.3932927439885</v>
      </c>
      <c r="AH134" s="963" t="n">
        <v>1.81827621217423</v>
      </c>
      <c r="AI134" s="991" t="n">
        <v>15.64011129917078</v>
      </c>
      <c r="AJ134" s="1021" t="n">
        <v>6549019.722810779</v>
      </c>
      <c r="AK134" s="1021" t="n">
        <v>1175511.505638537</v>
      </c>
      <c r="AL134" s="1021" t="n">
        <v>1798087.922190547</v>
      </c>
      <c r="AM134" s="1021" t="n">
        <v>73139.98835004694</v>
      </c>
      <c r="AN134" s="1021" t="n">
        <v>1612474.35886924</v>
      </c>
      <c r="AO134" s="1021" t="n">
        <v>1372946.90622683</v>
      </c>
      <c r="AP134" s="1022" t="n">
        <v>516859.0415355781</v>
      </c>
      <c r="AQ134" s="963" t="n">
        <v>100</v>
      </c>
      <c r="AR134" s="963" t="n">
        <v>17.9494268668047</v>
      </c>
      <c r="AS134" s="963" t="n">
        <v>27.45583306044502</v>
      </c>
      <c r="AT134" s="963" t="n">
        <v>1.116808185739528</v>
      </c>
      <c r="AU134" s="963" t="n">
        <v>24.62161402954488</v>
      </c>
      <c r="AV134" s="963" t="n">
        <v>20.96415897855281</v>
      </c>
      <c r="AW134" s="991" t="n">
        <v>7.892158878913055</v>
      </c>
      <c r="AX134" s="18" t="n"/>
    </row>
    <row r="135" ht="16.4" customHeight="1" s="828">
      <c r="A135" s="722" t="inlineStr">
        <is>
          <t>Dec-Feb 2002</t>
        </is>
      </c>
      <c r="B135" s="1021" t="n">
        <v>8880418.207395671</v>
      </c>
      <c r="C135" s="1021" t="n">
        <v>1535573.145229701</v>
      </c>
      <c r="D135" s="1021" t="n">
        <v>2486378.544035858</v>
      </c>
      <c r="E135" s="1021" t="n">
        <v>187691.4229937014</v>
      </c>
      <c r="F135" s="1021" t="n">
        <v>2382405.268539372</v>
      </c>
      <c r="G135" s="1021" t="n">
        <v>46999.38755875548</v>
      </c>
      <c r="H135" s="1021" t="n">
        <v>1378855.132367594</v>
      </c>
      <c r="I135" s="1021" t="n">
        <v>862515.3066706894</v>
      </c>
      <c r="J135" s="1021" t="n">
        <v>6546556.105927467</v>
      </c>
      <c r="K135" s="1022" t="n">
        <v>2333862.101468204</v>
      </c>
      <c r="L135" s="963" t="n">
        <v>100</v>
      </c>
      <c r="M135" s="963" t="n">
        <v>17.29167601533524</v>
      </c>
      <c r="N135" s="963" t="n">
        <v>27.99843978029307</v>
      </c>
      <c r="O135" s="963" t="n">
        <v>2.113542612637215</v>
      </c>
      <c r="P135" s="963" t="n">
        <v>26.82762470077467</v>
      </c>
      <c r="Q135" s="963" t="n">
        <v>0.529247457283195</v>
      </c>
      <c r="R135" s="963" t="n">
        <v>15.52691664024645</v>
      </c>
      <c r="S135" s="963" t="n">
        <v>9.712552793430167</v>
      </c>
      <c r="T135" s="963" t="n">
        <v>73.71900684221664</v>
      </c>
      <c r="U135" s="991" t="n">
        <v>26.28099315778336</v>
      </c>
      <c r="V135" s="1021" t="n">
        <v>2333862.101468204</v>
      </c>
      <c r="W135" s="1021" t="n">
        <v>328626.6600691447</v>
      </c>
      <c r="X135" s="1021" t="n">
        <v>695807.1983934361</v>
      </c>
      <c r="Y135" s="1021" t="n">
        <v>112823.9504911752</v>
      </c>
      <c r="Z135" s="1021" t="n">
        <v>789899.5122656201</v>
      </c>
      <c r="AA135" s="989" t="n">
        <v>46999.38755875548</v>
      </c>
      <c r="AB135" s="1022" t="n">
        <v>359705.3926900726</v>
      </c>
      <c r="AC135" s="963" t="n">
        <v>100</v>
      </c>
      <c r="AD135" s="963" t="n">
        <v>14.08080879596141</v>
      </c>
      <c r="AE135" s="963" t="n">
        <v>29.8135523069556</v>
      </c>
      <c r="AF135" s="963" t="n">
        <v>4.834216658310664</v>
      </c>
      <c r="AG135" s="963" t="n">
        <v>33.84516642044549</v>
      </c>
      <c r="AH135" s="963" t="n">
        <v>2.013803108983549</v>
      </c>
      <c r="AI135" s="991" t="n">
        <v>15.4124527093433</v>
      </c>
      <c r="AJ135" s="1021" t="n">
        <v>6546556.105927467</v>
      </c>
      <c r="AK135" s="1021" t="n">
        <v>1206946.485160556</v>
      </c>
      <c r="AL135" s="1021" t="n">
        <v>1790571.345642422</v>
      </c>
      <c r="AM135" s="1021" t="n">
        <v>74867.47250252614</v>
      </c>
      <c r="AN135" s="1021" t="n">
        <v>1592505.756273752</v>
      </c>
      <c r="AO135" s="1021" t="n">
        <v>1378855.132367594</v>
      </c>
      <c r="AP135" s="1022" t="n">
        <v>502809.9139806168</v>
      </c>
      <c r="AQ135" s="963" t="n">
        <v>100</v>
      </c>
      <c r="AR135" s="963" t="n">
        <v>18.4363574623266</v>
      </c>
      <c r="AS135" s="963" t="n">
        <v>27.35134804727603</v>
      </c>
      <c r="AT135" s="963" t="n">
        <v>1.143616143986587</v>
      </c>
      <c r="AU135" s="963" t="n">
        <v>24.32585515965937</v>
      </c>
      <c r="AV135" s="963" t="n">
        <v>21.06229764255947</v>
      </c>
      <c r="AW135" s="991" t="n">
        <v>7.680525544191948</v>
      </c>
      <c r="AX135" s="18" t="n"/>
    </row>
    <row r="136" ht="16.4" customHeight="1" s="828">
      <c r="A136" s="722" t="inlineStr">
        <is>
          <t>Jan-Mar 2002</t>
        </is>
      </c>
      <c r="B136" s="1021" t="n">
        <v>8883190.925324997</v>
      </c>
      <c r="C136" s="1021" t="n">
        <v>1536119.346067119</v>
      </c>
      <c r="D136" s="1021" t="n">
        <v>2487488.156356717</v>
      </c>
      <c r="E136" s="1021" t="n">
        <v>186273.8849838766</v>
      </c>
      <c r="F136" s="1021" t="n">
        <v>2384390.053903602</v>
      </c>
      <c r="G136" s="1021" t="n">
        <v>49189.55860260745</v>
      </c>
      <c r="H136" s="1021" t="n">
        <v>1380337.834436164</v>
      </c>
      <c r="I136" s="1021" t="n">
        <v>859392.0909749104</v>
      </c>
      <c r="J136" s="1021" t="n">
        <v>6525956.334142779</v>
      </c>
      <c r="K136" s="1022" t="n">
        <v>2357234.591182218</v>
      </c>
      <c r="L136" s="963" t="n">
        <v>100</v>
      </c>
      <c r="M136" s="963" t="n">
        <v>17.29242745067893</v>
      </c>
      <c r="N136" s="963" t="n">
        <v>28.00219174919637</v>
      </c>
      <c r="O136" s="963" t="n">
        <v>2.096925379064298</v>
      </c>
      <c r="P136" s="963" t="n">
        <v>26.84159412926687</v>
      </c>
      <c r="Q136" s="963" t="n">
        <v>0.5537374915850727</v>
      </c>
      <c r="R136" s="963" t="n">
        <v>15.53876130818007</v>
      </c>
      <c r="S136" s="963" t="n">
        <v>9.674362492028383</v>
      </c>
      <c r="T136" s="963" t="n">
        <v>73.46410078317689</v>
      </c>
      <c r="U136" s="991" t="n">
        <v>26.53589921682312</v>
      </c>
      <c r="V136" s="1021" t="n">
        <v>2357234.591182218</v>
      </c>
      <c r="W136" s="1021" t="n">
        <v>334585.4827826212</v>
      </c>
      <c r="X136" s="1021" t="n">
        <v>698928.0424147365</v>
      </c>
      <c r="Y136" s="1021" t="n">
        <v>111371.2270951402</v>
      </c>
      <c r="Z136" s="1021" t="n">
        <v>799347.525246443</v>
      </c>
      <c r="AA136" s="989" t="n">
        <v>49189.55860260745</v>
      </c>
      <c r="AB136" s="1022" t="n">
        <v>363812.7550406698</v>
      </c>
      <c r="AC136" s="963" t="n">
        <v>100</v>
      </c>
      <c r="AD136" s="963" t="n">
        <v>14.19398323926756</v>
      </c>
      <c r="AE136" s="963" t="n">
        <v>29.65033879229665</v>
      </c>
      <c r="AF136" s="963" t="n">
        <v>4.72465606570301</v>
      </c>
      <c r="AG136" s="963" t="n">
        <v>33.91039348550999</v>
      </c>
      <c r="AH136" s="963" t="n">
        <v>2.086748547921891</v>
      </c>
      <c r="AI136" s="991" t="n">
        <v>15.4338798693009</v>
      </c>
      <c r="AJ136" s="1021" t="n">
        <v>6525956.334142779</v>
      </c>
      <c r="AK136" s="1021" t="n">
        <v>1201533.863284498</v>
      </c>
      <c r="AL136" s="1021" t="n">
        <v>1788560.113941981</v>
      </c>
      <c r="AM136" s="1021" t="n">
        <v>74902.65788873637</v>
      </c>
      <c r="AN136" s="1021" t="n">
        <v>1585042.528657159</v>
      </c>
      <c r="AO136" s="1021" t="n">
        <v>1380337.834436164</v>
      </c>
      <c r="AP136" s="1022" t="n">
        <v>495579.3359342405</v>
      </c>
      <c r="AQ136" s="963" t="n">
        <v>100</v>
      </c>
      <c r="AR136" s="963" t="n">
        <v>18.41161358984677</v>
      </c>
      <c r="AS136" s="963" t="n">
        <v>27.40686609538767</v>
      </c>
      <c r="AT136" s="963" t="n">
        <v>1.147765232458842</v>
      </c>
      <c r="AU136" s="963" t="n">
        <v>24.28827971717287</v>
      </c>
      <c r="AV136" s="963" t="n">
        <v>21.15150276465156</v>
      </c>
      <c r="AW136" s="991" t="n">
        <v>7.593972600482281</v>
      </c>
      <c r="AX136" s="18" t="n"/>
    </row>
    <row r="137" ht="16.4" customHeight="1" s="828">
      <c r="A137" s="722" t="inlineStr">
        <is>
          <t>Feb-Apr 2002</t>
        </is>
      </c>
      <c r="B137" s="1021" t="n">
        <v>8839487.724052431</v>
      </c>
      <c r="C137" s="1021" t="n">
        <v>1544549.318805183</v>
      </c>
      <c r="D137" s="1021" t="n">
        <v>2459947.788365018</v>
      </c>
      <c r="E137" s="1021" t="n">
        <v>191186.9719601952</v>
      </c>
      <c r="F137" s="1021" t="n">
        <v>2361475.207097915</v>
      </c>
      <c r="G137" s="1021" t="n">
        <v>46086.3467744364</v>
      </c>
      <c r="H137" s="1021" t="n">
        <v>1384939.833126888</v>
      </c>
      <c r="I137" s="1021" t="n">
        <v>851302.2579227958</v>
      </c>
      <c r="J137" s="1021" t="n">
        <v>6491712.278433561</v>
      </c>
      <c r="K137" s="1022" t="n">
        <v>2347775.44561887</v>
      </c>
      <c r="L137" s="963" t="n">
        <v>100</v>
      </c>
      <c r="M137" s="963" t="n">
        <v>17.47328993514445</v>
      </c>
      <c r="N137" s="963" t="n">
        <v>27.82907635780123</v>
      </c>
      <c r="O137" s="963" t="n">
        <v>2.162873889625656</v>
      </c>
      <c r="P137" s="963" t="n">
        <v>26.71506857430541</v>
      </c>
      <c r="Q137" s="963" t="n">
        <v>0.5213689776279058</v>
      </c>
      <c r="R137" s="963" t="n">
        <v>15.66764813031458</v>
      </c>
      <c r="S137" s="963" t="n">
        <v>9.63067413518076</v>
      </c>
      <c r="T137" s="963" t="n">
        <v>73.43991508432639</v>
      </c>
      <c r="U137" s="991" t="n">
        <v>26.5600849156736</v>
      </c>
      <c r="V137" s="1021" t="n">
        <v>2347775.44561887</v>
      </c>
      <c r="W137" s="1021" t="n">
        <v>347492.4785489935</v>
      </c>
      <c r="X137" s="1021" t="n">
        <v>702655.2290423061</v>
      </c>
      <c r="Y137" s="1021" t="n">
        <v>114621.0980908108</v>
      </c>
      <c r="Z137" s="1021" t="n">
        <v>784899.4128949629</v>
      </c>
      <c r="AA137" s="989" t="n">
        <v>46086.3467744364</v>
      </c>
      <c r="AB137" s="1022" t="n">
        <v>352020.8802673601</v>
      </c>
      <c r="AC137" s="963" t="n">
        <v>100</v>
      </c>
      <c r="AD137" s="963" t="n">
        <v>14.80092481576299</v>
      </c>
      <c r="AE137" s="963" t="n">
        <v>29.92855344634918</v>
      </c>
      <c r="AF137" s="963" t="n">
        <v>4.882115038075834</v>
      </c>
      <c r="AG137" s="963" t="n">
        <v>33.43162202158839</v>
      </c>
      <c r="AH137" s="963" t="n">
        <v>1.962979332646019</v>
      </c>
      <c r="AI137" s="991" t="n">
        <v>14.99380534557759</v>
      </c>
      <c r="AJ137" s="1021" t="n">
        <v>6491712.278433561</v>
      </c>
      <c r="AK137" s="1021" t="n">
        <v>1197056.840256189</v>
      </c>
      <c r="AL137" s="1021" t="n">
        <v>1757292.559322712</v>
      </c>
      <c r="AM137" s="1021" t="n">
        <v>76565.87386938446</v>
      </c>
      <c r="AN137" s="1021" t="n">
        <v>1576575.794202952</v>
      </c>
      <c r="AO137" s="1021" t="n">
        <v>1384939.833126888</v>
      </c>
      <c r="AP137" s="1022" t="n">
        <v>499281.3776554358</v>
      </c>
      <c r="AQ137" s="963" t="n">
        <v>100</v>
      </c>
      <c r="AR137" s="963" t="n">
        <v>18.43977041670487</v>
      </c>
      <c r="AS137" s="963" t="n">
        <v>27.06978504208667</v>
      </c>
      <c r="AT137" s="963" t="n">
        <v>1.179440347714543</v>
      </c>
      <c r="AU137" s="963" t="n">
        <v>24.28597766787312</v>
      </c>
      <c r="AV137" s="963" t="n">
        <v>21.33396820015984</v>
      </c>
      <c r="AW137" s="991" t="n">
        <v>7.691058325460959</v>
      </c>
      <c r="AX137" s="18" t="n"/>
    </row>
    <row r="138" ht="16.4" customHeight="1" s="828">
      <c r="A138" s="722" t="inlineStr">
        <is>
          <t>Mar-May 2002</t>
        </is>
      </c>
      <c r="B138" s="1021" t="n">
        <v>8813952.348777622</v>
      </c>
      <c r="C138" s="1021" t="n">
        <v>1521356.865629605</v>
      </c>
      <c r="D138" s="1021" t="n">
        <v>2468979.551583819</v>
      </c>
      <c r="E138" s="1021" t="n">
        <v>180552.0723065475</v>
      </c>
      <c r="F138" s="1021" t="n">
        <v>2369197.16659944</v>
      </c>
      <c r="G138" s="1021" t="n">
        <v>41859.05336081592</v>
      </c>
      <c r="H138" s="1021" t="n">
        <v>1374227.390569843</v>
      </c>
      <c r="I138" s="1021" t="n">
        <v>857780.2487275493</v>
      </c>
      <c r="J138" s="1021" t="n">
        <v>6484379.142619304</v>
      </c>
      <c r="K138" s="1022" t="n">
        <v>2329573.206158317</v>
      </c>
      <c r="L138" s="963" t="n">
        <v>100</v>
      </c>
      <c r="M138" s="963" t="n">
        <v>17.26077933517075</v>
      </c>
      <c r="N138" s="963" t="n">
        <v>28.01217267672469</v>
      </c>
      <c r="O138" s="963" t="n">
        <v>2.048480240894287</v>
      </c>
      <c r="P138" s="963" t="n">
        <v>26.88007686957845</v>
      </c>
      <c r="Q138" s="963" t="n">
        <v>0.4749180810652013</v>
      </c>
      <c r="R138" s="963" t="n">
        <v>15.59150011470654</v>
      </c>
      <c r="S138" s="963" t="n">
        <v>9.732072681860052</v>
      </c>
      <c r="T138" s="963" t="n">
        <v>73.56948263418512</v>
      </c>
      <c r="U138" s="991" t="n">
        <v>26.43051736581486</v>
      </c>
      <c r="V138" s="1021" t="n">
        <v>2329573.206158317</v>
      </c>
      <c r="W138" s="1021" t="n">
        <v>343896.9143552472</v>
      </c>
      <c r="X138" s="1021" t="n">
        <v>693452.1164848268</v>
      </c>
      <c r="Y138" s="1021" t="n">
        <v>108767.8349347557</v>
      </c>
      <c r="Z138" s="1021" t="n">
        <v>784528.4607201769</v>
      </c>
      <c r="AA138" s="989" t="n">
        <v>41859.05336081592</v>
      </c>
      <c r="AB138" s="1022" t="n">
        <v>357068.8263024942</v>
      </c>
      <c r="AC138" s="963" t="n">
        <v>100</v>
      </c>
      <c r="AD138" s="963" t="n">
        <v>14.76222826765617</v>
      </c>
      <c r="AE138" s="963" t="n">
        <v>29.76734599503718</v>
      </c>
      <c r="AF138" s="963" t="n">
        <v>4.669002658822814</v>
      </c>
      <c r="AG138" s="963" t="n">
        <v>33.67691810011575</v>
      </c>
      <c r="AH138" s="963" t="n">
        <v>1.796855031220307</v>
      </c>
      <c r="AI138" s="991" t="n">
        <v>15.32764994714778</v>
      </c>
      <c r="AJ138" s="1021" t="n">
        <v>6484379.142619304</v>
      </c>
      <c r="AK138" s="1021" t="n">
        <v>1177459.951274358</v>
      </c>
      <c r="AL138" s="1021" t="n">
        <v>1775527.435098992</v>
      </c>
      <c r="AM138" s="1021" t="n">
        <v>71784.23737179182</v>
      </c>
      <c r="AN138" s="1021" t="n">
        <v>1584668.705879264</v>
      </c>
      <c r="AO138" s="1021" t="n">
        <v>1374227.390569843</v>
      </c>
      <c r="AP138" s="1022" t="n">
        <v>500711.4224250551</v>
      </c>
      <c r="AQ138" s="963" t="n">
        <v>100</v>
      </c>
      <c r="AR138" s="963" t="n">
        <v>18.15840692496482</v>
      </c>
      <c r="AS138" s="963" t="n">
        <v>27.38161042171548</v>
      </c>
      <c r="AT138" s="963" t="n">
        <v>1.107033314877934</v>
      </c>
      <c r="AU138" s="963" t="n">
        <v>24.43824876716187</v>
      </c>
      <c r="AV138" s="963" t="n">
        <v>21.19289079717101</v>
      </c>
      <c r="AW138" s="991" t="n">
        <v>7.721809774108881</v>
      </c>
      <c r="AX138" s="18" t="n"/>
    </row>
    <row r="139" ht="16.4" customHeight="1" s="828">
      <c r="A139" s="722" t="inlineStr">
        <is>
          <t>Apr-Jun 2002</t>
        </is>
      </c>
      <c r="B139" s="1021" t="n">
        <v>8811946.199911227</v>
      </c>
      <c r="C139" s="1021" t="n">
        <v>1521739.008646577</v>
      </c>
      <c r="D139" s="1021" t="n">
        <v>2473733.799005514</v>
      </c>
      <c r="E139" s="1021" t="n">
        <v>179426.3997859809</v>
      </c>
      <c r="F139" s="1021" t="n">
        <v>2362312.187687695</v>
      </c>
      <c r="G139" s="1021" t="n">
        <v>40230.17214390855</v>
      </c>
      <c r="H139" s="1021" t="n">
        <v>1364849.048868995</v>
      </c>
      <c r="I139" s="1021" t="n">
        <v>869655.5837725578</v>
      </c>
      <c r="J139" s="1021" t="n">
        <v>6495170.479823508</v>
      </c>
      <c r="K139" s="1022" t="n">
        <v>2316775.72008772</v>
      </c>
      <c r="L139" s="963" t="n">
        <v>100</v>
      </c>
      <c r="M139" s="963" t="n">
        <v>17.26904561289659</v>
      </c>
      <c r="N139" s="963" t="n">
        <v>28.07250229274475</v>
      </c>
      <c r="O139" s="963" t="n">
        <v>2.036172211171563</v>
      </c>
      <c r="P139" s="963" t="n">
        <v>26.8080641222196</v>
      </c>
      <c r="Q139" s="963" t="n">
        <v>0.4565412819283194</v>
      </c>
      <c r="R139" s="963" t="n">
        <v>15.48862212620799</v>
      </c>
      <c r="S139" s="963" t="n">
        <v>9.869052352831192</v>
      </c>
      <c r="T139" s="963" t="n">
        <v>73.70869422567448</v>
      </c>
      <c r="U139" s="991" t="n">
        <v>26.29130577432554</v>
      </c>
      <c r="V139" s="1021" t="n">
        <v>2316775.72008772</v>
      </c>
      <c r="W139" s="1021" t="n">
        <v>341901.7456861397</v>
      </c>
      <c r="X139" s="1021" t="n">
        <v>695142.8482363335</v>
      </c>
      <c r="Y139" s="1021" t="n">
        <v>109193.851018109</v>
      </c>
      <c r="Z139" s="1021" t="n">
        <v>763251.5127789498</v>
      </c>
      <c r="AA139" s="989" t="n">
        <v>40230.17214390855</v>
      </c>
      <c r="AB139" s="1022" t="n">
        <v>367055.5902242793</v>
      </c>
      <c r="AC139" s="963" t="n">
        <v>100</v>
      </c>
      <c r="AD139" s="963" t="n">
        <v>14.75765404141901</v>
      </c>
      <c r="AE139" s="963" t="n">
        <v>30.00475368457389</v>
      </c>
      <c r="AF139" s="963" t="n">
        <v>4.713181775488159</v>
      </c>
      <c r="AG139" s="963" t="n">
        <v>32.94455765230701</v>
      </c>
      <c r="AH139" s="963" t="n">
        <v>1.736472451566668</v>
      </c>
      <c r="AI139" s="991" t="n">
        <v>15.84338039464526</v>
      </c>
      <c r="AJ139" s="1021" t="n">
        <v>6495170.479823508</v>
      </c>
      <c r="AK139" s="1021" t="n">
        <v>1179837.262960438</v>
      </c>
      <c r="AL139" s="1021" t="n">
        <v>1778590.95076918</v>
      </c>
      <c r="AM139" s="1021" t="n">
        <v>70232.54876787198</v>
      </c>
      <c r="AN139" s="1021" t="n">
        <v>1599060.674908745</v>
      </c>
      <c r="AO139" s="1021" t="n">
        <v>1364849.048868995</v>
      </c>
      <c r="AP139" s="1022" t="n">
        <v>502599.9935482783</v>
      </c>
      <c r="AQ139" s="963" t="n">
        <v>100</v>
      </c>
      <c r="AR139" s="963" t="n">
        <v>18.16483903887458</v>
      </c>
      <c r="AS139" s="963" t="n">
        <v>27.38328356883266</v>
      </c>
      <c r="AT139" s="963" t="n">
        <v>1.081304162624233</v>
      </c>
      <c r="AU139" s="963" t="n">
        <v>24.61922562119102</v>
      </c>
      <c r="AV139" s="963" t="n">
        <v>21.01329061506145</v>
      </c>
      <c r="AW139" s="991" t="n">
        <v>7.738056993416058</v>
      </c>
      <c r="AX139" s="18" t="n"/>
    </row>
    <row r="140" ht="16.4" customHeight="1" s="828">
      <c r="A140" s="722" t="inlineStr">
        <is>
          <t>May-Jul 2002</t>
        </is>
      </c>
      <c r="B140" s="1021" t="n">
        <v>8851286.402274538</v>
      </c>
      <c r="C140" s="1021" t="n">
        <v>1550148.192450184</v>
      </c>
      <c r="D140" s="1021" t="n">
        <v>2502682.752083494</v>
      </c>
      <c r="E140" s="1021" t="n">
        <v>184901.7238541043</v>
      </c>
      <c r="F140" s="1021" t="n">
        <v>2360191.840793477</v>
      </c>
      <c r="G140" s="1021" t="n">
        <v>37161.50407596292</v>
      </c>
      <c r="H140" s="1021" t="n">
        <v>1368032.029477167</v>
      </c>
      <c r="I140" s="1021" t="n">
        <v>848168.3595401478</v>
      </c>
      <c r="J140" s="1021" t="n">
        <v>6539386.531542588</v>
      </c>
      <c r="K140" s="1022" t="n">
        <v>2311899.870731948</v>
      </c>
      <c r="L140" s="963" t="n">
        <v>100</v>
      </c>
      <c r="M140" s="963" t="n">
        <v>17.51325312501286</v>
      </c>
      <c r="N140" s="963" t="n">
        <v>28.27479123758071</v>
      </c>
      <c r="O140" s="963" t="n">
        <v>2.088981368929488</v>
      </c>
      <c r="P140" s="963" t="n">
        <v>26.6649584425036</v>
      </c>
      <c r="Q140" s="963" t="n">
        <v>0.4198429740835573</v>
      </c>
      <c r="R140" s="963" t="n">
        <v>15.45574244581692</v>
      </c>
      <c r="S140" s="963" t="n">
        <v>9.582430406072859</v>
      </c>
      <c r="T140" s="963" t="n">
        <v>73.88063423032098</v>
      </c>
      <c r="U140" s="991" t="n">
        <v>26.119365769679</v>
      </c>
      <c r="V140" s="1021" t="n">
        <v>2311899.870731948</v>
      </c>
      <c r="W140" s="1021" t="n">
        <v>351100.8833214657</v>
      </c>
      <c r="X140" s="1021" t="n">
        <v>692132.7043895455</v>
      </c>
      <c r="Y140" s="1021" t="n">
        <v>107598.8723692363</v>
      </c>
      <c r="Z140" s="1021" t="n">
        <v>763659.778791751</v>
      </c>
      <c r="AA140" s="989" t="n">
        <v>37161.50407596292</v>
      </c>
      <c r="AB140" s="1022" t="n">
        <v>360246.1277839864</v>
      </c>
      <c r="AC140" s="963" t="n">
        <v>100</v>
      </c>
      <c r="AD140" s="963" t="n">
        <v>15.1866820776415</v>
      </c>
      <c r="AE140" s="963" t="n">
        <v>29.93783221980181</v>
      </c>
      <c r="AF140" s="963" t="n">
        <v>4.65413202930672</v>
      </c>
      <c r="AG140" s="963" t="n">
        <v>33.03169780229177</v>
      </c>
      <c r="AH140" s="963" t="n">
        <v>1.607401105316796</v>
      </c>
      <c r="AI140" s="991" t="n">
        <v>15.5822547656414</v>
      </c>
      <c r="AJ140" s="1021" t="n">
        <v>6539386.531542588</v>
      </c>
      <c r="AK140" s="1021" t="n">
        <v>1199047.309128718</v>
      </c>
      <c r="AL140" s="1021" t="n">
        <v>1810550.047693948</v>
      </c>
      <c r="AM140" s="1021" t="n">
        <v>77302.85148486798</v>
      </c>
      <c r="AN140" s="1021" t="n">
        <v>1596532.062001726</v>
      </c>
      <c r="AO140" s="1021" t="n">
        <v>1368032.029477167</v>
      </c>
      <c r="AP140" s="1022" t="n">
        <v>487922.2317561613</v>
      </c>
      <c r="AQ140" s="963" t="n">
        <v>100</v>
      </c>
      <c r="AR140" s="963" t="n">
        <v>18.33577665649736</v>
      </c>
      <c r="AS140" s="963" t="n">
        <v>27.68684858986083</v>
      </c>
      <c r="AT140" s="963" t="n">
        <v>1.182111672279951</v>
      </c>
      <c r="AU140" s="963" t="n">
        <v>24.41409533296263</v>
      </c>
      <c r="AV140" s="963" t="n">
        <v>20.91988327771259</v>
      </c>
      <c r="AW140" s="991" t="n">
        <v>7.461284470686648</v>
      </c>
      <c r="AX140" s="18" t="n"/>
    </row>
    <row r="141" ht="16.4" customHeight="1" s="828">
      <c r="A141" s="722" t="inlineStr">
        <is>
          <t>Jun-Aug 2002</t>
        </is>
      </c>
      <c r="B141" s="1021" t="n">
        <v>8809882.458425565</v>
      </c>
      <c r="C141" s="1021" t="n">
        <v>1551159.150539669</v>
      </c>
      <c r="D141" s="1021" t="n">
        <v>2474302.025237694</v>
      </c>
      <c r="E141" s="1021" t="n">
        <v>196166.1285630231</v>
      </c>
      <c r="F141" s="1021" t="n">
        <v>2315622.428993227</v>
      </c>
      <c r="G141" s="1021" t="n">
        <v>41746.79305667357</v>
      </c>
      <c r="H141" s="1021" t="n">
        <v>1367118.396785024</v>
      </c>
      <c r="I141" s="1021" t="n">
        <v>863767.5352502519</v>
      </c>
      <c r="J141" s="1021" t="n">
        <v>6521654.504093479</v>
      </c>
      <c r="K141" s="1022" t="n">
        <v>2288227.954332084</v>
      </c>
      <c r="L141" s="963" t="n">
        <v>100</v>
      </c>
      <c r="M141" s="963" t="n">
        <v>17.60703571085875</v>
      </c>
      <c r="N141" s="963" t="n">
        <v>28.08552823393608</v>
      </c>
      <c r="O141" s="963" t="n">
        <v>2.22665999789151</v>
      </c>
      <c r="P141" s="963" t="n">
        <v>26.28437371237138</v>
      </c>
      <c r="Q141" s="963" t="n">
        <v>0.4738632240972514</v>
      </c>
      <c r="R141" s="963" t="n">
        <v>15.51800949940648</v>
      </c>
      <c r="S141" s="963" t="n">
        <v>9.804529621438535</v>
      </c>
      <c r="T141" s="963" t="n">
        <v>74.02657793528587</v>
      </c>
      <c r="U141" s="991" t="n">
        <v>25.97342206471412</v>
      </c>
      <c r="V141" s="1021" t="n">
        <v>2288227.954332084</v>
      </c>
      <c r="W141" s="1021" t="n">
        <v>340506.3598714622</v>
      </c>
      <c r="X141" s="1021" t="n">
        <v>696986.7999922251</v>
      </c>
      <c r="Y141" s="1021" t="n">
        <v>116605.1223332386</v>
      </c>
      <c r="Z141" s="1021" t="n">
        <v>726304.9597852628</v>
      </c>
      <c r="AA141" s="989" t="n">
        <v>41746.79305667357</v>
      </c>
      <c r="AB141" s="1022" t="n">
        <v>366077.919293222</v>
      </c>
      <c r="AC141" s="963" t="n">
        <v>100</v>
      </c>
      <c r="AD141" s="963" t="n">
        <v>14.88078839465333</v>
      </c>
      <c r="AE141" s="963" t="n">
        <v>30.45967508056557</v>
      </c>
      <c r="AF141" s="963" t="n">
        <v>5.095870020837793</v>
      </c>
      <c r="AG141" s="963" t="n">
        <v>31.74093553092989</v>
      </c>
      <c r="AH141" s="963" t="n">
        <v>1.824415831370225</v>
      </c>
      <c r="AI141" s="991" t="n">
        <v>15.99831514164319</v>
      </c>
      <c r="AJ141" s="1021" t="n">
        <v>6521654.504093479</v>
      </c>
      <c r="AK141" s="1021" t="n">
        <v>1210652.790668207</v>
      </c>
      <c r="AL141" s="1021" t="n">
        <v>1777315.225245469</v>
      </c>
      <c r="AM141" s="1021" t="n">
        <v>79561.00622978454</v>
      </c>
      <c r="AN141" s="1021" t="n">
        <v>1589317.469207964</v>
      </c>
      <c r="AO141" s="1021" t="n">
        <v>1367118.396785024</v>
      </c>
      <c r="AP141" s="1022" t="n">
        <v>497689.6159570297</v>
      </c>
      <c r="AQ141" s="963" t="n">
        <v>100</v>
      </c>
      <c r="AR141" s="963" t="n">
        <v>18.56358367203155</v>
      </c>
      <c r="AS141" s="963" t="n">
        <v>27.25252041686497</v>
      </c>
      <c r="AT141" s="963" t="n">
        <v>1.219951258991811</v>
      </c>
      <c r="AU141" s="963" t="n">
        <v>24.36985075198923</v>
      </c>
      <c r="AV141" s="963" t="n">
        <v>20.96275409755175</v>
      </c>
      <c r="AW141" s="991" t="n">
        <v>7.631339802570689</v>
      </c>
      <c r="AX141" s="18" t="n"/>
    </row>
    <row r="142" ht="16.4" customHeight="1" s="828">
      <c r="A142" s="722" t="inlineStr">
        <is>
          <t>Jul-Sep 2002</t>
        </is>
      </c>
      <c r="B142" s="1021" t="n">
        <v>8824507.418257207</v>
      </c>
      <c r="C142" s="1021" t="n">
        <v>1559873.979787564</v>
      </c>
      <c r="D142" s="1021" t="n">
        <v>2482814.595394531</v>
      </c>
      <c r="E142" s="1021" t="n">
        <v>202097.4606250901</v>
      </c>
      <c r="F142" s="1021" t="n">
        <v>2306740.921457437</v>
      </c>
      <c r="G142" s="1021" t="n">
        <v>39432.47377395892</v>
      </c>
      <c r="H142" s="1021" t="n">
        <v>1361529.796772201</v>
      </c>
      <c r="I142" s="1021" t="n">
        <v>872018.1904464244</v>
      </c>
      <c r="J142" s="1021" t="n">
        <v>6522126.410685912</v>
      </c>
      <c r="K142" s="1022" t="n">
        <v>2302381.007571293</v>
      </c>
      <c r="L142" s="963" t="n">
        <v>100</v>
      </c>
      <c r="M142" s="963" t="n">
        <v>17.67661248219146</v>
      </c>
      <c r="N142" s="963" t="n">
        <v>28.13544686083877</v>
      </c>
      <c r="O142" s="963" t="n">
        <v>2.29018404140005</v>
      </c>
      <c r="P142" s="963" t="n">
        <v>26.14016638124155</v>
      </c>
      <c r="Q142" s="963" t="n">
        <v>0.4468518400514487</v>
      </c>
      <c r="R142" s="963" t="n">
        <v>15.42896087270892</v>
      </c>
      <c r="S142" s="963" t="n">
        <v>9.881777521567809</v>
      </c>
      <c r="T142" s="963" t="n">
        <v>73.90924049983968</v>
      </c>
      <c r="U142" s="991" t="n">
        <v>26.0907595001603</v>
      </c>
      <c r="V142" s="1021" t="n">
        <v>2302381.007571293</v>
      </c>
      <c r="W142" s="1021" t="n">
        <v>335435.2370615159</v>
      </c>
      <c r="X142" s="1021" t="n">
        <v>702297.9740982577</v>
      </c>
      <c r="Y142" s="1021" t="n">
        <v>120903.0541115489</v>
      </c>
      <c r="Z142" s="1021" t="n">
        <v>748706.9486150569</v>
      </c>
      <c r="AA142" s="989" t="n">
        <v>39432.47377395892</v>
      </c>
      <c r="AB142" s="1022" t="n">
        <v>355605.3199109549</v>
      </c>
      <c r="AC142" s="963" t="n">
        <v>100</v>
      </c>
      <c r="AD142" s="963" t="n">
        <v>14.56905855105866</v>
      </c>
      <c r="AE142" s="963" t="n">
        <v>30.5031170683209</v>
      </c>
      <c r="AF142" s="963" t="n">
        <v>5.251218356734343</v>
      </c>
      <c r="AG142" s="963" t="n">
        <v>32.51881188009119</v>
      </c>
      <c r="AH142" s="963" t="n">
        <v>1.712682377255837</v>
      </c>
      <c r="AI142" s="991" t="n">
        <v>15.44511176653909</v>
      </c>
      <c r="AJ142" s="1021" t="n">
        <v>6522126.410685912</v>
      </c>
      <c r="AK142" s="1021" t="n">
        <v>1224438.742726048</v>
      </c>
      <c r="AL142" s="1021" t="n">
        <v>1780516.621296274</v>
      </c>
      <c r="AM142" s="1021" t="n">
        <v>81194.40651354127</v>
      </c>
      <c r="AN142" s="1021" t="n">
        <v>1558033.972842379</v>
      </c>
      <c r="AO142" s="1021" t="n">
        <v>1361529.796772201</v>
      </c>
      <c r="AP142" s="1022" t="n">
        <v>516412.8705354695</v>
      </c>
      <c r="AQ142" s="963" t="n">
        <v>100</v>
      </c>
      <c r="AR142" s="963" t="n">
        <v>18.77361255556036</v>
      </c>
      <c r="AS142" s="963" t="n">
        <v>27.29963372649538</v>
      </c>
      <c r="AT142" s="963" t="n">
        <v>1.244906973598543</v>
      </c>
      <c r="AU142" s="963" t="n">
        <v>23.8884356839463</v>
      </c>
      <c r="AV142" s="963" t="n">
        <v>20.8755505649424</v>
      </c>
      <c r="AW142" s="991" t="n">
        <v>7.917860495457033</v>
      </c>
      <c r="AX142" s="18" t="n"/>
    </row>
    <row r="143" ht="16.4" customHeight="1" s="828">
      <c r="A143" s="722" t="inlineStr">
        <is>
          <t>Aug-Oct 2002</t>
        </is>
      </c>
      <c r="B143" s="1021" t="n">
        <v>8784573.577287242</v>
      </c>
      <c r="C143" s="1021" t="n">
        <v>1538071.115900374</v>
      </c>
      <c r="D143" s="1021" t="n">
        <v>2475459.262585654</v>
      </c>
      <c r="E143" s="1021" t="n">
        <v>202438.045513995</v>
      </c>
      <c r="F143" s="1021" t="n">
        <v>2292990.937916245</v>
      </c>
      <c r="G143" s="1021" t="n">
        <v>43090.47599938624</v>
      </c>
      <c r="H143" s="1021" t="n">
        <v>1361018.743389517</v>
      </c>
      <c r="I143" s="1021" t="n">
        <v>871504.9959820721</v>
      </c>
      <c r="J143" s="1021" t="n">
        <v>6424465.254755604</v>
      </c>
      <c r="K143" s="1022" t="n">
        <v>2360108.322531637</v>
      </c>
      <c r="L143" s="963" t="n">
        <v>100</v>
      </c>
      <c r="M143" s="963" t="n">
        <v>17.50877378814493</v>
      </c>
      <c r="N143" s="963" t="n">
        <v>28.17961783581644</v>
      </c>
      <c r="O143" s="963" t="n">
        <v>2.304472080891943</v>
      </c>
      <c r="P143" s="963" t="n">
        <v>26.10247290596821</v>
      </c>
      <c r="Q143" s="963" t="n">
        <v>0.4905243905156405</v>
      </c>
      <c r="R143" s="963" t="n">
        <v>15.49328184703772</v>
      </c>
      <c r="S143" s="963" t="n">
        <v>9.920857151625121</v>
      </c>
      <c r="T143" s="963" t="n">
        <v>73.13349018290697</v>
      </c>
      <c r="U143" s="991" t="n">
        <v>26.86650981709303</v>
      </c>
      <c r="V143" s="1021" t="n">
        <v>2360108.322531637</v>
      </c>
      <c r="W143" s="1021" t="n">
        <v>337421.8678109628</v>
      </c>
      <c r="X143" s="1021" t="n">
        <v>712463.6847997794</v>
      </c>
      <c r="Y143" s="1021" t="n">
        <v>124927.2583996643</v>
      </c>
      <c r="Z143" s="1021" t="n">
        <v>780402.5244646453</v>
      </c>
      <c r="AA143" s="989" t="n">
        <v>43090.47599938624</v>
      </c>
      <c r="AB143" s="1022" t="n">
        <v>361802.5110571993</v>
      </c>
      <c r="AC143" s="963" t="n">
        <v>100</v>
      </c>
      <c r="AD143" s="963" t="n">
        <v>14.29688055372889</v>
      </c>
      <c r="AE143" s="963" t="n">
        <v>30.18775358732412</v>
      </c>
      <c r="AF143" s="963" t="n">
        <v>5.293284939805541</v>
      </c>
      <c r="AG143" s="963" t="n">
        <v>33.06638585247326</v>
      </c>
      <c r="AH143" s="963" t="n">
        <v>1.825783824751061</v>
      </c>
      <c r="AI143" s="991" t="n">
        <v>15.32991124191713</v>
      </c>
      <c r="AJ143" s="1021" t="n">
        <v>6424465.254755604</v>
      </c>
      <c r="AK143" s="1021" t="n">
        <v>1200649.248089411</v>
      </c>
      <c r="AL143" s="1021" t="n">
        <v>1762995.577785874</v>
      </c>
      <c r="AM143" s="1021" t="n">
        <v>77510.78711433071</v>
      </c>
      <c r="AN143" s="1021" t="n">
        <v>1512588.413451599</v>
      </c>
      <c r="AO143" s="1021" t="n">
        <v>1361018.743389517</v>
      </c>
      <c r="AP143" s="1022" t="n">
        <v>509702.4849248727</v>
      </c>
      <c r="AQ143" s="963" t="n">
        <v>100</v>
      </c>
      <c r="AR143" s="963" t="n">
        <v>18.68870326912656</v>
      </c>
      <c r="AS143" s="963" t="n">
        <v>27.44190384531764</v>
      </c>
      <c r="AT143" s="963" t="n">
        <v>1.206493988849183</v>
      </c>
      <c r="AU143" s="963" t="n">
        <v>23.544191671547</v>
      </c>
      <c r="AV143" s="963" t="n">
        <v>21.18493430067265</v>
      </c>
      <c r="AW143" s="991" t="n">
        <v>7.933772924486966</v>
      </c>
      <c r="AX143" s="18" t="n"/>
    </row>
    <row r="144" ht="16.4" customHeight="1" s="828">
      <c r="A144" s="722" t="inlineStr">
        <is>
          <t>Sep-Nov 2002</t>
        </is>
      </c>
      <c r="B144" s="1021" t="n">
        <v>8786987.43558871</v>
      </c>
      <c r="C144" s="1021" t="n">
        <v>1544828.068695712</v>
      </c>
      <c r="D144" s="1021" t="n">
        <v>2462330.633854578</v>
      </c>
      <c r="E144" s="1021" t="n">
        <v>201822.7827706828</v>
      </c>
      <c r="F144" s="1021" t="n">
        <v>2291236.3263744</v>
      </c>
      <c r="G144" s="1021" t="n">
        <v>41545.15265531529</v>
      </c>
      <c r="H144" s="1021" t="n">
        <v>1375766.482234467</v>
      </c>
      <c r="I144" s="1021" t="n">
        <v>869457.9890035533</v>
      </c>
      <c r="J144" s="1021" t="n">
        <v>6414198.20420979</v>
      </c>
      <c r="K144" s="1022" t="n">
        <v>2372789.231378921</v>
      </c>
      <c r="L144" s="963" t="n">
        <v>100</v>
      </c>
      <c r="M144" s="963" t="n">
        <v>17.58086124533319</v>
      </c>
      <c r="N144" s="963" t="n">
        <v>28.02246676581947</v>
      </c>
      <c r="O144" s="963" t="n">
        <v>2.296837047396564</v>
      </c>
      <c r="P144" s="963" t="n">
        <v>26.07533404559707</v>
      </c>
      <c r="Q144" s="963" t="n">
        <v>0.472803141689389</v>
      </c>
      <c r="R144" s="963" t="n">
        <v>15.65686183483536</v>
      </c>
      <c r="S144" s="963" t="n">
        <v>9.894835919328948</v>
      </c>
      <c r="T144" s="963" t="n">
        <v>72.99655600087985</v>
      </c>
      <c r="U144" s="991" t="n">
        <v>27.00344399912015</v>
      </c>
      <c r="V144" s="1021" t="n">
        <v>2372789.231378921</v>
      </c>
      <c r="W144" s="1021" t="n">
        <v>343459.7043195653</v>
      </c>
      <c r="X144" s="1021" t="n">
        <v>694646.5615108804</v>
      </c>
      <c r="Y144" s="1021" t="n">
        <v>123220.6415732372</v>
      </c>
      <c r="Z144" s="1021" t="n">
        <v>806870.2131643306</v>
      </c>
      <c r="AA144" s="989" t="n">
        <v>41545.15265531529</v>
      </c>
      <c r="AB144" s="1022" t="n">
        <v>363046.958155592</v>
      </c>
      <c r="AC144" s="963" t="n">
        <v>100</v>
      </c>
      <c r="AD144" s="963" t="n">
        <v>14.4749352271785</v>
      </c>
      <c r="AE144" s="963" t="n">
        <v>29.2755273972309</v>
      </c>
      <c r="AF144" s="963" t="n">
        <v>5.193071510259207</v>
      </c>
      <c r="AG144" s="963" t="n">
        <v>34.00513633886591</v>
      </c>
      <c r="AH144" s="963" t="n">
        <v>1.750899410107816</v>
      </c>
      <c r="AI144" s="991" t="n">
        <v>15.30043011635767</v>
      </c>
      <c r="AJ144" s="1021" t="n">
        <v>6414198.20420979</v>
      </c>
      <c r="AK144" s="1021" t="n">
        <v>1201368.364376147</v>
      </c>
      <c r="AL144" s="1021" t="n">
        <v>1767684.072343698</v>
      </c>
      <c r="AM144" s="1021" t="n">
        <v>78602.14119744569</v>
      </c>
      <c r="AN144" s="1021" t="n">
        <v>1484366.11321007</v>
      </c>
      <c r="AO144" s="1021" t="n">
        <v>1375766.482234467</v>
      </c>
      <c r="AP144" s="1022" t="n">
        <v>506411.0308479615</v>
      </c>
      <c r="AQ144" s="963" t="n">
        <v>100</v>
      </c>
      <c r="AR144" s="963" t="n">
        <v>18.72982914041635</v>
      </c>
      <c r="AS144" s="963" t="n">
        <v>27.55892499835015</v>
      </c>
      <c r="AT144" s="963" t="n">
        <v>1.225439855379855</v>
      </c>
      <c r="AU144" s="963" t="n">
        <v>23.14188096395035</v>
      </c>
      <c r="AV144" s="963" t="n">
        <v>21.44876784960463</v>
      </c>
      <c r="AW144" s="991" t="n">
        <v>7.895157192298672</v>
      </c>
      <c r="AX144" s="18" t="n"/>
    </row>
    <row r="145" ht="16.4" customHeight="1" s="828">
      <c r="A145" s="722" t="inlineStr">
        <is>
          <t>Oct-Dec 2002</t>
        </is>
      </c>
      <c r="B145" s="1021" t="n">
        <v>8773658.821634201</v>
      </c>
      <c r="C145" s="1021" t="n">
        <v>1554127.868034745</v>
      </c>
      <c r="D145" s="1021" t="n">
        <v>2480377.214633779</v>
      </c>
      <c r="E145" s="1021" t="n">
        <v>202757.6351743119</v>
      </c>
      <c r="F145" s="1021" t="n">
        <v>2283422.013464655</v>
      </c>
      <c r="G145" s="1021" t="n">
        <v>44512.93094895975</v>
      </c>
      <c r="H145" s="1021" t="n">
        <v>1364180.486538752</v>
      </c>
      <c r="I145" s="1021" t="n">
        <v>844280.6728390002</v>
      </c>
      <c r="J145" s="1021" t="n">
        <v>6463211.258225005</v>
      </c>
      <c r="K145" s="1022" t="n">
        <v>2310447.563409197</v>
      </c>
      <c r="L145" s="963" t="n">
        <v>100</v>
      </c>
      <c r="M145" s="963" t="n">
        <v>17.71356625131759</v>
      </c>
      <c r="N145" s="963" t="n">
        <v>28.27072792616043</v>
      </c>
      <c r="O145" s="963" t="n">
        <v>2.310981533432204</v>
      </c>
      <c r="P145" s="963" t="n">
        <v>26.02588110486088</v>
      </c>
      <c r="Q145" s="963" t="n">
        <v>0.5073474117684995</v>
      </c>
      <c r="R145" s="963" t="n">
        <v>15.54859283079185</v>
      </c>
      <c r="S145" s="963" t="n">
        <v>9.622902941668556</v>
      </c>
      <c r="T145" s="963" t="n">
        <v>73.6660883403391</v>
      </c>
      <c r="U145" s="991" t="n">
        <v>26.33391165966091</v>
      </c>
      <c r="V145" s="1021" t="n">
        <v>2310447.563409197</v>
      </c>
      <c r="W145" s="1021" t="n">
        <v>354218.6430626891</v>
      </c>
      <c r="X145" s="1021" t="n">
        <v>667352.8713122162</v>
      </c>
      <c r="Y145" s="1021" t="n">
        <v>117045.9455297228</v>
      </c>
      <c r="Z145" s="1021" t="n">
        <v>778902.0723297474</v>
      </c>
      <c r="AA145" s="989" t="n">
        <v>44512.93094895975</v>
      </c>
      <c r="AB145" s="1022" t="n">
        <v>348415.1002258613</v>
      </c>
      <c r="AC145" s="963" t="n">
        <v>100</v>
      </c>
      <c r="AD145" s="963" t="n">
        <v>15.33116997210789</v>
      </c>
      <c r="AE145" s="963" t="n">
        <v>28.88413837566169</v>
      </c>
      <c r="AF145" s="963" t="n">
        <v>5.065942520548481</v>
      </c>
      <c r="AG145" s="963" t="n">
        <v>33.71217268313301</v>
      </c>
      <c r="AH145" s="963" t="n">
        <v>1.926593429511916</v>
      </c>
      <c r="AI145" s="991" t="n">
        <v>15.07998301903701</v>
      </c>
      <c r="AJ145" s="1021" t="n">
        <v>6463211.258225005</v>
      </c>
      <c r="AK145" s="1021" t="n">
        <v>1199909.224972055</v>
      </c>
      <c r="AL145" s="1021" t="n">
        <v>1813024.343321562</v>
      </c>
      <c r="AM145" s="1021" t="n">
        <v>85711.68964458909</v>
      </c>
      <c r="AN145" s="1021" t="n">
        <v>1504519.941134907</v>
      </c>
      <c r="AO145" s="1021" t="n">
        <v>1364180.486538752</v>
      </c>
      <c r="AP145" s="1022" t="n">
        <v>495865.5726131388</v>
      </c>
      <c r="AQ145" s="963" t="n">
        <v>100</v>
      </c>
      <c r="AR145" s="963" t="n">
        <v>18.56521745974286</v>
      </c>
      <c r="AS145" s="963" t="n">
        <v>28.05144797045476</v>
      </c>
      <c r="AT145" s="963" t="n">
        <v>1.326147115112684</v>
      </c>
      <c r="AU145" s="963" t="n">
        <v>23.27821079993747</v>
      </c>
      <c r="AV145" s="963" t="n">
        <v>21.10685280173556</v>
      </c>
      <c r="AW145" s="991" t="n">
        <v>7.67212385301666</v>
      </c>
      <c r="AX145" s="18" t="n"/>
    </row>
    <row r="146" ht="16.4" customHeight="1" s="828">
      <c r="A146" s="722" t="inlineStr">
        <is>
          <t>Nov-Jan 2003</t>
        </is>
      </c>
      <c r="B146" s="1021" t="n">
        <v>8858814.081183918</v>
      </c>
      <c r="C146" s="1021" t="n">
        <v>1585317.18633909</v>
      </c>
      <c r="D146" s="1021" t="n">
        <v>2501308.637559365</v>
      </c>
      <c r="E146" s="1021" t="n">
        <v>201672.1301341049</v>
      </c>
      <c r="F146" s="1021" t="n">
        <v>2314450.097576194</v>
      </c>
      <c r="G146" s="1021" t="n">
        <v>44128.53032913309</v>
      </c>
      <c r="H146" s="1021" t="n">
        <v>1375294.068367425</v>
      </c>
      <c r="I146" s="1021" t="n">
        <v>836643.4308786057</v>
      </c>
      <c r="J146" s="1021" t="n">
        <v>6558178.861774324</v>
      </c>
      <c r="K146" s="1022" t="n">
        <v>2300635.219409595</v>
      </c>
      <c r="L146" s="963" t="n">
        <v>100</v>
      </c>
      <c r="M146" s="963" t="n">
        <v>17.89536581094186</v>
      </c>
      <c r="N146" s="963" t="n">
        <v>28.23525377817933</v>
      </c>
      <c r="O146" s="963" t="n">
        <v>2.276513857113851</v>
      </c>
      <c r="P146" s="963" t="n">
        <v>26.12595858052915</v>
      </c>
      <c r="Q146" s="963" t="n">
        <v>0.4981313517219184</v>
      </c>
      <c r="R146" s="963" t="n">
        <v>15.52458439429882</v>
      </c>
      <c r="S146" s="963" t="n">
        <v>9.444192227215071</v>
      </c>
      <c r="T146" s="963" t="n">
        <v>74.02998642565338</v>
      </c>
      <c r="U146" s="991" t="n">
        <v>25.97001357434664</v>
      </c>
      <c r="V146" s="1021" t="n">
        <v>2300635.219409595</v>
      </c>
      <c r="W146" s="1021" t="n">
        <v>339655.0039765692</v>
      </c>
      <c r="X146" s="1021" t="n">
        <v>673053.2672253776</v>
      </c>
      <c r="Y146" s="1021" t="n">
        <v>115717.2928644326</v>
      </c>
      <c r="Z146" s="1021" t="n">
        <v>785949.5221648823</v>
      </c>
      <c r="AA146" s="989" t="n">
        <v>44128.53032913309</v>
      </c>
      <c r="AB146" s="1022" t="n">
        <v>342131.6028492003</v>
      </c>
      <c r="AC146" s="963" t="n">
        <v>100</v>
      </c>
      <c r="AD146" s="963" t="n">
        <v>14.76353144170912</v>
      </c>
      <c r="AE146" s="963" t="n">
        <v>29.25510578761378</v>
      </c>
      <c r="AF146" s="963" t="n">
        <v>5.029797504974683</v>
      </c>
      <c r="AG146" s="963" t="n">
        <v>34.16228333523374</v>
      </c>
      <c r="AH146" s="963" t="n">
        <v>1.918102007516761</v>
      </c>
      <c r="AI146" s="991" t="n">
        <v>14.8711799229519</v>
      </c>
      <c r="AJ146" s="1021" t="n">
        <v>6558178.861774324</v>
      </c>
      <c r="AK146" s="1021" t="n">
        <v>1245662.182362521</v>
      </c>
      <c r="AL146" s="1021" t="n">
        <v>1828255.370333987</v>
      </c>
      <c r="AM146" s="1021" t="n">
        <v>85954.83726967227</v>
      </c>
      <c r="AN146" s="1021" t="n">
        <v>1528500.575411312</v>
      </c>
      <c r="AO146" s="1021" t="n">
        <v>1375294.068367425</v>
      </c>
      <c r="AP146" s="1022" t="n">
        <v>494511.8280294056</v>
      </c>
      <c r="AQ146" s="963" t="n">
        <v>100</v>
      </c>
      <c r="AR146" s="963" t="n">
        <v>18.99402575954608</v>
      </c>
      <c r="AS146" s="963" t="n">
        <v>27.87748563843455</v>
      </c>
      <c r="AT146" s="963" t="n">
        <v>1.310651006648774</v>
      </c>
      <c r="AU146" s="963" t="n">
        <v>23.30678390491129</v>
      </c>
      <c r="AV146" s="963" t="n">
        <v>20.97067032409875</v>
      </c>
      <c r="AW146" s="991" t="n">
        <v>7.540383366360563</v>
      </c>
      <c r="AX146" s="18" t="n"/>
    </row>
    <row r="147" ht="16.4" customHeight="1" s="828">
      <c r="A147" s="722" t="inlineStr">
        <is>
          <t>Dec-Feb 2003</t>
        </is>
      </c>
      <c r="B147" s="1021" t="n">
        <v>8877560.145911267</v>
      </c>
      <c r="C147" s="1021" t="n">
        <v>1581110.491637031</v>
      </c>
      <c r="D147" s="1021" t="n">
        <v>2503670.430681394</v>
      </c>
      <c r="E147" s="1021" t="n">
        <v>198062.9651851437</v>
      </c>
      <c r="F147" s="1021" t="n">
        <v>2323241.296506954</v>
      </c>
      <c r="G147" s="1021" t="n">
        <v>41718.50210085248</v>
      </c>
      <c r="H147" s="1021" t="n">
        <v>1379909.462678868</v>
      </c>
      <c r="I147" s="1021" t="n">
        <v>849846.9971210222</v>
      </c>
      <c r="J147" s="1021" t="n">
        <v>6604853.404337127</v>
      </c>
      <c r="K147" s="1022" t="n">
        <v>2272706.741574141</v>
      </c>
      <c r="L147" s="963" t="n">
        <v>100</v>
      </c>
      <c r="M147" s="963" t="n">
        <v>17.81019182804683</v>
      </c>
      <c r="N147" s="963" t="n">
        <v>28.20223563153789</v>
      </c>
      <c r="O147" s="963" t="n">
        <v>2.231051797225676</v>
      </c>
      <c r="P147" s="963" t="n">
        <v>26.16981758864195</v>
      </c>
      <c r="Q147" s="963" t="n">
        <v>0.4699320693430249</v>
      </c>
      <c r="R147" s="963" t="n">
        <v>15.54379176258707</v>
      </c>
      <c r="S147" s="963" t="n">
        <v>9.572979322617552</v>
      </c>
      <c r="T147" s="963" t="n">
        <v>74.39942164040556</v>
      </c>
      <c r="U147" s="991" t="n">
        <v>25.60057835959444</v>
      </c>
      <c r="V147" s="1021" t="n">
        <v>2272706.741574141</v>
      </c>
      <c r="W147" s="1021" t="n">
        <v>349407.5797045879</v>
      </c>
      <c r="X147" s="1021" t="n">
        <v>652131.5431270075</v>
      </c>
      <c r="Y147" s="1021" t="n">
        <v>110922.6682903147</v>
      </c>
      <c r="Z147" s="1021" t="n">
        <v>777102.9605211541</v>
      </c>
      <c r="AA147" s="989" t="n">
        <v>41718.50210085248</v>
      </c>
      <c r="AB147" s="1022" t="n">
        <v>341423.4878302239</v>
      </c>
      <c r="AC147" s="963" t="n">
        <v>100</v>
      </c>
      <c r="AD147" s="963" t="n">
        <v>15.37407239187307</v>
      </c>
      <c r="AE147" s="963" t="n">
        <v>28.69404711121343</v>
      </c>
      <c r="AF147" s="963" t="n">
        <v>4.880641495060931</v>
      </c>
      <c r="AG147" s="963" t="n">
        <v>34.1928391510341</v>
      </c>
      <c r="AH147" s="963" t="n">
        <v>1.835630674987881</v>
      </c>
      <c r="AI147" s="991" t="n">
        <v>15.02276917583059</v>
      </c>
      <c r="AJ147" s="1021" t="n">
        <v>6604853.404337127</v>
      </c>
      <c r="AK147" s="1021" t="n">
        <v>1231702.911932444</v>
      </c>
      <c r="AL147" s="1021" t="n">
        <v>1851538.887554387</v>
      </c>
      <c r="AM147" s="1021" t="n">
        <v>87140.29689482899</v>
      </c>
      <c r="AN147" s="1021" t="n">
        <v>1546138.335985801</v>
      </c>
      <c r="AO147" s="1021" t="n">
        <v>1379909.462678868</v>
      </c>
      <c r="AP147" s="1022" t="n">
        <v>508423.5092907985</v>
      </c>
      <c r="AQ147" s="963" t="n">
        <v>100</v>
      </c>
      <c r="AR147" s="963" t="n">
        <v>18.64845192663378</v>
      </c>
      <c r="AS147" s="963" t="n">
        <v>28.03300503745563</v>
      </c>
      <c r="AT147" s="963" t="n">
        <v>1.31933733514218</v>
      </c>
      <c r="AU147" s="963" t="n">
        <v>23.40912418995579</v>
      </c>
      <c r="AV147" s="963" t="n">
        <v>20.89235563915378</v>
      </c>
      <c r="AW147" s="991" t="n">
        <v>7.697725871658837</v>
      </c>
      <c r="AX147" s="18" t="n"/>
    </row>
    <row r="148" ht="16.4" customHeight="1" s="828">
      <c r="A148" s="722" t="inlineStr">
        <is>
          <t>Jan-Mar 2003</t>
        </is>
      </c>
      <c r="B148" s="1021" t="n">
        <v>8850937.909299055</v>
      </c>
      <c r="C148" s="1021" t="n">
        <v>1594951.511471783</v>
      </c>
      <c r="D148" s="1021" t="n">
        <v>2475612.08491232</v>
      </c>
      <c r="E148" s="1021" t="n">
        <v>193913.5939347826</v>
      </c>
      <c r="F148" s="1021" t="n">
        <v>2306587.828711549</v>
      </c>
      <c r="G148" s="1021" t="n">
        <v>44798.7453434881</v>
      </c>
      <c r="H148" s="1021" t="n">
        <v>1386826.793249269</v>
      </c>
      <c r="I148" s="1021" t="n">
        <v>848247.3516758629</v>
      </c>
      <c r="J148" s="1021" t="n">
        <v>6611781.636221193</v>
      </c>
      <c r="K148" s="1022" t="n">
        <v>2239156.273077863</v>
      </c>
      <c r="L148" s="963" t="n">
        <v>100</v>
      </c>
      <c r="M148" s="963" t="n">
        <v>18.02014123041221</v>
      </c>
      <c r="N148" s="963" t="n">
        <v>27.97005368562544</v>
      </c>
      <c r="O148" s="963" t="n">
        <v>2.190881869491495</v>
      </c>
      <c r="P148" s="963" t="n">
        <v>26.0603774690158</v>
      </c>
      <c r="Q148" s="963" t="n">
        <v>0.5061468716939165</v>
      </c>
      <c r="R148" s="963" t="n">
        <v>15.66869870132326</v>
      </c>
      <c r="S148" s="963" t="n">
        <v>9.583700172437878</v>
      </c>
      <c r="T148" s="963" t="n">
        <v>74.70148027221681</v>
      </c>
      <c r="U148" s="991" t="n">
        <v>25.29851972778319</v>
      </c>
      <c r="V148" s="1021" t="n">
        <v>2239156.273077863</v>
      </c>
      <c r="W148" s="1021" t="n">
        <v>346387.144210419</v>
      </c>
      <c r="X148" s="1021" t="n">
        <v>638321.8287262</v>
      </c>
      <c r="Y148" s="1021" t="n">
        <v>110653.762084951</v>
      </c>
      <c r="Z148" s="1021" t="n">
        <v>751744.1374547863</v>
      </c>
      <c r="AA148" s="989" t="n">
        <v>44798.7453434881</v>
      </c>
      <c r="AB148" s="1022" t="n">
        <v>347250.6552580182</v>
      </c>
      <c r="AC148" s="963" t="n">
        <v>100</v>
      </c>
      <c r="AD148" s="963" t="n">
        <v>15.46953861037523</v>
      </c>
      <c r="AE148" s="963" t="n">
        <v>28.50724785942635</v>
      </c>
      <c r="AF148" s="963" t="n">
        <v>4.941761475756686</v>
      </c>
      <c r="AG148" s="963" t="n">
        <v>33.57265173910645</v>
      </c>
      <c r="AH148" s="963" t="n">
        <v>2.000697578910354</v>
      </c>
      <c r="AI148" s="991" t="n">
        <v>15.50810273642491</v>
      </c>
      <c r="AJ148" s="1021" t="n">
        <v>6611781.636221193</v>
      </c>
      <c r="AK148" s="1021" t="n">
        <v>1248564.367261364</v>
      </c>
      <c r="AL148" s="1021" t="n">
        <v>1837290.25618612</v>
      </c>
      <c r="AM148" s="1021" t="n">
        <v>83259.83184983162</v>
      </c>
      <c r="AN148" s="1021" t="n">
        <v>1554843.691256763</v>
      </c>
      <c r="AO148" s="1021" t="n">
        <v>1386826.793249269</v>
      </c>
      <c r="AP148" s="1022" t="n">
        <v>500996.6964178449</v>
      </c>
      <c r="AQ148" s="963" t="n">
        <v>100</v>
      </c>
      <c r="AR148" s="963" t="n">
        <v>18.88393228870988</v>
      </c>
      <c r="AS148" s="963" t="n">
        <v>27.7881266695338</v>
      </c>
      <c r="AT148" s="963" t="n">
        <v>1.259264694915375</v>
      </c>
      <c r="AU148" s="963" t="n">
        <v>23.51625895717569</v>
      </c>
      <c r="AV148" s="963" t="n">
        <v>20.97508462245401</v>
      </c>
      <c r="AW148" s="991" t="n">
        <v>7.577332767211255</v>
      </c>
      <c r="AX148" s="18" t="n"/>
    </row>
    <row r="149" ht="16.4" customHeight="1" s="828">
      <c r="A149" s="722" t="inlineStr">
        <is>
          <t>Feb-Apr 2003</t>
        </is>
      </c>
      <c r="B149" s="1021" t="n">
        <v>8852233.501277665</v>
      </c>
      <c r="C149" s="1021" t="n">
        <v>1625358.958350767</v>
      </c>
      <c r="D149" s="1021" t="n">
        <v>2477031.427869163</v>
      </c>
      <c r="E149" s="1021" t="n">
        <v>197646.2612340976</v>
      </c>
      <c r="F149" s="1021" t="n">
        <v>2283675.221002356</v>
      </c>
      <c r="G149" s="1021" t="n">
        <v>45692.64678276698</v>
      </c>
      <c r="H149" s="1021" t="n">
        <v>1376584.456012416</v>
      </c>
      <c r="I149" s="1021" t="n">
        <v>846244.5300260989</v>
      </c>
      <c r="J149" s="1021" t="n">
        <v>6644445.969084338</v>
      </c>
      <c r="K149" s="1022" t="n">
        <v>2207787.532193327</v>
      </c>
      <c r="L149" s="963" t="n">
        <v>100</v>
      </c>
      <c r="M149" s="963" t="n">
        <v>18.36100412529985</v>
      </c>
      <c r="N149" s="963" t="n">
        <v>27.98199378170093</v>
      </c>
      <c r="O149" s="963" t="n">
        <v>2.232727607169093</v>
      </c>
      <c r="P149" s="963" t="n">
        <v>25.79772913437888</v>
      </c>
      <c r="Q149" s="963" t="n">
        <v>0.5161708259974396</v>
      </c>
      <c r="R149" s="963" t="n">
        <v>15.55070204388226</v>
      </c>
      <c r="S149" s="963" t="n">
        <v>9.559672481571553</v>
      </c>
      <c r="T149" s="963" t="n">
        <v>75.05954252252077</v>
      </c>
      <c r="U149" s="991" t="n">
        <v>24.94045747747923</v>
      </c>
      <c r="V149" s="1021" t="n">
        <v>2207787.532193327</v>
      </c>
      <c r="W149" s="1021" t="n">
        <v>351745.572418144</v>
      </c>
      <c r="X149" s="1021" t="n">
        <v>613241.9875208093</v>
      </c>
      <c r="Y149" s="1021" t="n">
        <v>108682.1503141438</v>
      </c>
      <c r="Z149" s="1021" t="n">
        <v>735007.5483517547</v>
      </c>
      <c r="AA149" s="989" t="n">
        <v>45692.64678276698</v>
      </c>
      <c r="AB149" s="1022" t="n">
        <v>353417.6268057079</v>
      </c>
      <c r="AC149" s="963" t="n">
        <v>100</v>
      </c>
      <c r="AD149" s="963" t="n">
        <v>15.9320390793539</v>
      </c>
      <c r="AE149" s="963" t="n">
        <v>27.7763135527622</v>
      </c>
      <c r="AF149" s="963" t="n">
        <v>4.922672527558551</v>
      </c>
      <c r="AG149" s="963" t="n">
        <v>33.29158887049069</v>
      </c>
      <c r="AH149" s="963" t="n">
        <v>2.069612501950023</v>
      </c>
      <c r="AI149" s="991" t="n">
        <v>16.00777346788462</v>
      </c>
      <c r="AJ149" s="1021" t="n">
        <v>6644445.969084338</v>
      </c>
      <c r="AK149" s="1021" t="n">
        <v>1273613.385932623</v>
      </c>
      <c r="AL149" s="1021" t="n">
        <v>1863789.440348353</v>
      </c>
      <c r="AM149" s="1021" t="n">
        <v>88964.11091995376</v>
      </c>
      <c r="AN149" s="1021" t="n">
        <v>1548667.672650601</v>
      </c>
      <c r="AO149" s="1021" t="n">
        <v>1376584.456012416</v>
      </c>
      <c r="AP149" s="1022" t="n">
        <v>492826.9032203909</v>
      </c>
      <c r="AQ149" s="963" t="n">
        <v>100</v>
      </c>
      <c r="AR149" s="963" t="n">
        <v>19.16809003878676</v>
      </c>
      <c r="AS149" s="963" t="n">
        <v>28.05033631126358</v>
      </c>
      <c r="AT149" s="963" t="n">
        <v>1.338924439056185</v>
      </c>
      <c r="AU149" s="963" t="n">
        <v>23.30770209971352</v>
      </c>
      <c r="AV149" s="963" t="n">
        <v>20.71782150712743</v>
      </c>
      <c r="AW149" s="991" t="n">
        <v>7.417125604052533</v>
      </c>
      <c r="AX149" s="18" t="n"/>
    </row>
    <row r="150" ht="16.4" customHeight="1" s="828">
      <c r="A150" s="722" t="inlineStr">
        <is>
          <t>Mar-May 2003</t>
        </is>
      </c>
      <c r="B150" s="1021" t="n">
        <v>8853576.337493207</v>
      </c>
      <c r="C150" s="1021" t="n">
        <v>1632037.077367015</v>
      </c>
      <c r="D150" s="1021" t="n">
        <v>2487956.935488104</v>
      </c>
      <c r="E150" s="1021" t="n">
        <v>197196.1943256934</v>
      </c>
      <c r="F150" s="1021" t="n">
        <v>2271296.449599761</v>
      </c>
      <c r="G150" s="1021" t="n">
        <v>44434.70848940915</v>
      </c>
      <c r="H150" s="1021" t="n">
        <v>1365845.009419402</v>
      </c>
      <c r="I150" s="1021" t="n">
        <v>854809.9628038225</v>
      </c>
      <c r="J150" s="1021" t="n">
        <v>6644157.81785733</v>
      </c>
      <c r="K150" s="1022" t="n">
        <v>2209418.519635879</v>
      </c>
      <c r="L150" s="963" t="n">
        <v>100</v>
      </c>
      <c r="M150" s="963" t="n">
        <v>18.43364777299823</v>
      </c>
      <c r="N150" s="963" t="n">
        <v>28.10115190346393</v>
      </c>
      <c r="O150" s="963" t="n">
        <v>2.227305518230018</v>
      </c>
      <c r="P150" s="963" t="n">
        <v>25.65399972868877</v>
      </c>
      <c r="Q150" s="963" t="n">
        <v>0.5018842871579097</v>
      </c>
      <c r="R150" s="963" t="n">
        <v>15.42704278309895</v>
      </c>
      <c r="S150" s="963" t="n">
        <v>9.654968006362189</v>
      </c>
      <c r="T150" s="963" t="n">
        <v>75.0449034896846</v>
      </c>
      <c r="U150" s="991" t="n">
        <v>24.95509651031541</v>
      </c>
      <c r="V150" s="1021" t="n">
        <v>2209418.519635879</v>
      </c>
      <c r="W150" s="1021" t="n">
        <v>339516.7819754271</v>
      </c>
      <c r="X150" s="1021" t="n">
        <v>623255.4768684322</v>
      </c>
      <c r="Y150" s="1021" t="n">
        <v>108126.6219741976</v>
      </c>
      <c r="Z150" s="1021" t="n">
        <v>730721.4035715787</v>
      </c>
      <c r="AA150" s="989" t="n">
        <v>44434.70848940915</v>
      </c>
      <c r="AB150" s="1022" t="n">
        <v>363363.5267568341</v>
      </c>
      <c r="AC150" s="963" t="n">
        <v>100</v>
      </c>
      <c r="AD150" s="963" t="n">
        <v>15.36679352318369</v>
      </c>
      <c r="AE150" s="963" t="n">
        <v>28.20902745810003</v>
      </c>
      <c r="AF150" s="963" t="n">
        <v>4.893894977942765</v>
      </c>
      <c r="AG150" s="963" t="n">
        <v>33.07301885439091</v>
      </c>
      <c r="AH150" s="963" t="n">
        <v>2.011149453781721</v>
      </c>
      <c r="AI150" s="991" t="n">
        <v>16.4461157326009</v>
      </c>
      <c r="AJ150" s="1021" t="n">
        <v>6644157.81785733</v>
      </c>
      <c r="AK150" s="1021" t="n">
        <v>1292520.295391588</v>
      </c>
      <c r="AL150" s="1021" t="n">
        <v>1864701.458619672</v>
      </c>
      <c r="AM150" s="1021" t="n">
        <v>89069.57235149579</v>
      </c>
      <c r="AN150" s="1021" t="n">
        <v>1540575.046028182</v>
      </c>
      <c r="AO150" s="1021" t="n">
        <v>1365845.009419402</v>
      </c>
      <c r="AP150" s="1022" t="n">
        <v>491446.4360469885</v>
      </c>
      <c r="AQ150" s="963" t="n">
        <v>100</v>
      </c>
      <c r="AR150" s="963" t="n">
        <v>19.45348576636328</v>
      </c>
      <c r="AS150" s="963" t="n">
        <v>28.06527944908176</v>
      </c>
      <c r="AT150" s="963" t="n">
        <v>1.340569787672801</v>
      </c>
      <c r="AU150" s="963" t="n">
        <v>23.18691229590632</v>
      </c>
      <c r="AV150" s="963" t="n">
        <v>20.55708258085707</v>
      </c>
      <c r="AW150" s="991" t="n">
        <v>7.396670120118771</v>
      </c>
      <c r="AX150" s="18" t="n"/>
    </row>
    <row r="151" ht="16.4" customHeight="1" s="828">
      <c r="A151" s="722" t="inlineStr">
        <is>
          <t>Apr-Jun 2003</t>
        </is>
      </c>
      <c r="B151" s="1021" t="n">
        <v>8856946.82683409</v>
      </c>
      <c r="C151" s="1021" t="n">
        <v>1659220.84233158</v>
      </c>
      <c r="D151" s="1021" t="n">
        <v>2484919.711654385</v>
      </c>
      <c r="E151" s="1021" t="n">
        <v>196260.4896134858</v>
      </c>
      <c r="F151" s="1021" t="n">
        <v>2261095.080356838</v>
      </c>
      <c r="G151" s="1021" t="n">
        <v>44630.43317808742</v>
      </c>
      <c r="H151" s="1021" t="n">
        <v>1357071.449632493</v>
      </c>
      <c r="I151" s="1021" t="n">
        <v>853748.8200672211</v>
      </c>
      <c r="J151" s="1021" t="n">
        <v>6633900.685895445</v>
      </c>
      <c r="K151" s="1022" t="n">
        <v>2223046.140938646</v>
      </c>
      <c r="L151" s="963" t="n">
        <v>100</v>
      </c>
      <c r="M151" s="963" t="n">
        <v>18.73355316196098</v>
      </c>
      <c r="N151" s="963" t="n">
        <v>28.05616608339307</v>
      </c>
      <c r="O151" s="963" t="n">
        <v>2.215893280728196</v>
      </c>
      <c r="P151" s="963" t="n">
        <v>25.52905786344283</v>
      </c>
      <c r="Q151" s="963" t="n">
        <v>0.503903140107713</v>
      </c>
      <c r="R151" s="963" t="n">
        <v>15.32211354731117</v>
      </c>
      <c r="S151" s="963" t="n">
        <v>9.639312923056048</v>
      </c>
      <c r="T151" s="963" t="n">
        <v>74.90053644441635</v>
      </c>
      <c r="U151" s="991" t="n">
        <v>25.09946355558366</v>
      </c>
      <c r="V151" s="1021" t="n">
        <v>2223046.140938646</v>
      </c>
      <c r="W151" s="1021" t="n">
        <v>346528.2745238337</v>
      </c>
      <c r="X151" s="1021" t="n">
        <v>621644.9522807326</v>
      </c>
      <c r="Y151" s="1021" t="n">
        <v>111065.376667355</v>
      </c>
      <c r="Z151" s="1021" t="n">
        <v>735744.8335367437</v>
      </c>
      <c r="AA151" s="989" t="n">
        <v>44630.43317808742</v>
      </c>
      <c r="AB151" s="1022" t="n">
        <v>363432.2707518935</v>
      </c>
      <c r="AC151" s="963" t="n">
        <v>100</v>
      </c>
      <c r="AD151" s="963" t="n">
        <v>15.5879928959782</v>
      </c>
      <c r="AE151" s="963" t="n">
        <v>27.96365495222033</v>
      </c>
      <c r="AF151" s="963" t="n">
        <v>4.996089582758702</v>
      </c>
      <c r="AG151" s="963" t="n">
        <v>33.09624663148409</v>
      </c>
      <c r="AH151" s="963" t="n">
        <v>2.007625139046504</v>
      </c>
      <c r="AI151" s="991" t="n">
        <v>16.34839079851217</v>
      </c>
      <c r="AJ151" s="1021" t="n">
        <v>6633900.685895445</v>
      </c>
      <c r="AK151" s="1021" t="n">
        <v>1312692.567807746</v>
      </c>
      <c r="AL151" s="1021" t="n">
        <v>1863274.759373652</v>
      </c>
      <c r="AM151" s="1021" t="n">
        <v>85195.11294613073</v>
      </c>
      <c r="AN151" s="1021" t="n">
        <v>1525350.246820095</v>
      </c>
      <c r="AO151" s="1021" t="n">
        <v>1357071.449632493</v>
      </c>
      <c r="AP151" s="1022" t="n">
        <v>490316.5493153275</v>
      </c>
      <c r="AQ151" s="963" t="n">
        <v>100</v>
      </c>
      <c r="AR151" s="963" t="n">
        <v>19.78764274537159</v>
      </c>
      <c r="AS151" s="963" t="n">
        <v>28.08716692631866</v>
      </c>
      <c r="AT151" s="963" t="n">
        <v>1.284238594757182</v>
      </c>
      <c r="AU151" s="963" t="n">
        <v>22.99326322540812</v>
      </c>
      <c r="AV151" s="963" t="n">
        <v>20.45661389712703</v>
      </c>
      <c r="AW151" s="991" t="n">
        <v>7.391074611017403</v>
      </c>
      <c r="AX151" s="18" t="n"/>
    </row>
    <row r="152" ht="16.4" customHeight="1" s="828">
      <c r="A152" s="722" t="inlineStr">
        <is>
          <t>May-Jul 2003</t>
        </is>
      </c>
      <c r="B152" s="1021" t="n">
        <v>8838191.451470917</v>
      </c>
      <c r="C152" s="1021" t="n">
        <v>1655277.46700578</v>
      </c>
      <c r="D152" s="1021" t="n">
        <v>2483597.986086579</v>
      </c>
      <c r="E152" s="1021" t="n">
        <v>198508.4302091285</v>
      </c>
      <c r="F152" s="1021" t="n">
        <v>2262651.762565403</v>
      </c>
      <c r="G152" s="1021" t="n">
        <v>43611.88836636819</v>
      </c>
      <c r="H152" s="1021" t="n">
        <v>1356031.053304141</v>
      </c>
      <c r="I152" s="1021" t="n">
        <v>838512.8639335186</v>
      </c>
      <c r="J152" s="1021" t="n">
        <v>6619427.328422474</v>
      </c>
      <c r="K152" s="1022" t="n">
        <v>2218764.123048444</v>
      </c>
      <c r="L152" s="963" t="n">
        <v>100</v>
      </c>
      <c r="M152" s="963" t="n">
        <v>18.7286898693544</v>
      </c>
      <c r="N152" s="963" t="n">
        <v>28.10074888877</v>
      </c>
      <c r="O152" s="963" t="n">
        <v>2.246029985875575</v>
      </c>
      <c r="P152" s="963" t="n">
        <v>25.60084577245536</v>
      </c>
      <c r="Q152" s="963" t="n">
        <v>0.4934481065027164</v>
      </c>
      <c r="R152" s="963" t="n">
        <v>15.34285674563499</v>
      </c>
      <c r="S152" s="963" t="n">
        <v>9.487380631406973</v>
      </c>
      <c r="T152" s="963" t="n">
        <v>74.89572232926477</v>
      </c>
      <c r="U152" s="991" t="n">
        <v>25.10427767073524</v>
      </c>
      <c r="V152" s="1021" t="n">
        <v>2218764.123048444</v>
      </c>
      <c r="W152" s="1021" t="n">
        <v>351090.79939442</v>
      </c>
      <c r="X152" s="1021" t="n">
        <v>637950.0368626206</v>
      </c>
      <c r="Y152" s="1021" t="n">
        <v>115378.4377617724</v>
      </c>
      <c r="Z152" s="1021" t="n">
        <v>718351.4655003952</v>
      </c>
      <c r="AA152" s="989" t="n">
        <v>43611.88836636819</v>
      </c>
      <c r="AB152" s="1022" t="n">
        <v>352381.4951628678</v>
      </c>
      <c r="AC152" s="963" t="n">
        <v>100</v>
      </c>
      <c r="AD152" s="963" t="n">
        <v>15.823709953992</v>
      </c>
      <c r="AE152" s="963" t="n">
        <v>28.75249469899111</v>
      </c>
      <c r="AF152" s="963" t="n">
        <v>5.200121840948537</v>
      </c>
      <c r="AG152" s="963" t="n">
        <v>32.37619799410786</v>
      </c>
      <c r="AH152" s="963" t="n">
        <v>1.965593724602332</v>
      </c>
      <c r="AI152" s="991" t="n">
        <v>15.88188178735815</v>
      </c>
      <c r="AJ152" s="1021" t="n">
        <v>6619427.328422474</v>
      </c>
      <c r="AK152" s="1021" t="n">
        <v>1304186.66761136</v>
      </c>
      <c r="AL152" s="1021" t="n">
        <v>1845647.949223958</v>
      </c>
      <c r="AM152" s="1021" t="n">
        <v>83129.99244735613</v>
      </c>
      <c r="AN152" s="1021" t="n">
        <v>1544300.297065008</v>
      </c>
      <c r="AO152" s="1021" t="n">
        <v>1356031.053304141</v>
      </c>
      <c r="AP152" s="1022" t="n">
        <v>486131.3687706508</v>
      </c>
      <c r="AQ152" s="963" t="n">
        <v>100</v>
      </c>
      <c r="AR152" s="963" t="n">
        <v>19.70240933096203</v>
      </c>
      <c r="AS152" s="963" t="n">
        <v>27.88229038030407</v>
      </c>
      <c r="AT152" s="963" t="n">
        <v>1.255848705981148</v>
      </c>
      <c r="AU152" s="963" t="n">
        <v>23.32981722503541</v>
      </c>
      <c r="AV152" s="963" t="n">
        <v>20.48562490416081</v>
      </c>
      <c r="AW152" s="991" t="n">
        <v>7.344009453556528</v>
      </c>
      <c r="AX152" s="18" t="n"/>
    </row>
    <row r="153" ht="16.4" customHeight="1" s="828">
      <c r="A153" s="722" t="inlineStr">
        <is>
          <t>Jun-Aug 2003</t>
        </is>
      </c>
      <c r="B153" s="1021" t="n">
        <v>8877693.035044625</v>
      </c>
      <c r="C153" s="1021" t="n">
        <v>1667989.123800313</v>
      </c>
      <c r="D153" s="1021" t="n">
        <v>2494598.78908091</v>
      </c>
      <c r="E153" s="1021" t="n">
        <v>192795.3487977389</v>
      </c>
      <c r="F153" s="1021" t="n">
        <v>2257328.885045386</v>
      </c>
      <c r="G153" s="1021" t="n">
        <v>45416.90156959064</v>
      </c>
      <c r="H153" s="1021" t="n">
        <v>1365613.955651769</v>
      </c>
      <c r="I153" s="1021" t="n">
        <v>853950.0310989163</v>
      </c>
      <c r="J153" s="1021" t="n">
        <v>6680911.648360562</v>
      </c>
      <c r="K153" s="1022" t="n">
        <v>2196781.386684063</v>
      </c>
      <c r="L153" s="963" t="n">
        <v>100</v>
      </c>
      <c r="M153" s="963" t="n">
        <v>18.78854244245593</v>
      </c>
      <c r="N153" s="963" t="n">
        <v>28.09962880258983</v>
      </c>
      <c r="O153" s="963" t="n">
        <v>2.171682981566053</v>
      </c>
      <c r="P153" s="963" t="n">
        <v>25.42697608640665</v>
      </c>
      <c r="Q153" s="963" t="n">
        <v>0.5115845005037657</v>
      </c>
      <c r="R153" s="963" t="n">
        <v>15.38253181610378</v>
      </c>
      <c r="S153" s="963" t="n">
        <v>9.619053370373983</v>
      </c>
      <c r="T153" s="963" t="n">
        <v>75.25504229519667</v>
      </c>
      <c r="U153" s="991" t="n">
        <v>24.74495770480333</v>
      </c>
      <c r="V153" s="1021" t="n">
        <v>2196781.386684063</v>
      </c>
      <c r="W153" s="1021" t="n">
        <v>345256.8181390092</v>
      </c>
      <c r="X153" s="1021" t="n">
        <v>640594.7320368859</v>
      </c>
      <c r="Y153" s="1021" t="n">
        <v>112493.7160100368</v>
      </c>
      <c r="Z153" s="1021" t="n">
        <v>699549.3423770729</v>
      </c>
      <c r="AA153" s="989" t="n">
        <v>45416.90156959064</v>
      </c>
      <c r="AB153" s="1022" t="n">
        <v>353469.8765514681</v>
      </c>
      <c r="AC153" s="963" t="n">
        <v>100</v>
      </c>
      <c r="AD153" s="963" t="n">
        <v>15.71648504634127</v>
      </c>
      <c r="AE153" s="963" t="n">
        <v>29.16060450620592</v>
      </c>
      <c r="AF153" s="963" t="n">
        <v>5.120842551376527</v>
      </c>
      <c r="AG153" s="963" t="n">
        <v>31.84428576359203</v>
      </c>
      <c r="AH153" s="963" t="n">
        <v>2.067429278347323</v>
      </c>
      <c r="AI153" s="991" t="n">
        <v>16.09035285413693</v>
      </c>
      <c r="AJ153" s="1021" t="n">
        <v>6680911.648360562</v>
      </c>
      <c r="AK153" s="1021" t="n">
        <v>1322732.305661304</v>
      </c>
      <c r="AL153" s="1021" t="n">
        <v>1854004.057044025</v>
      </c>
      <c r="AM153" s="1021" t="n">
        <v>80301.63278770208</v>
      </c>
      <c r="AN153" s="1021" t="n">
        <v>1557779.542668313</v>
      </c>
      <c r="AO153" s="1021" t="n">
        <v>1365613.955651769</v>
      </c>
      <c r="AP153" s="1022" t="n">
        <v>500480.1545474483</v>
      </c>
      <c r="AQ153" s="963" t="n">
        <v>100</v>
      </c>
      <c r="AR153" s="963" t="n">
        <v>19.79867981020062</v>
      </c>
      <c r="AS153" s="963" t="n">
        <v>27.7507644858465</v>
      </c>
      <c r="AT153" s="963" t="n">
        <v>1.20195621517323</v>
      </c>
      <c r="AU153" s="963" t="n">
        <v>23.3168708801976</v>
      </c>
      <c r="AV153" s="963" t="n">
        <v>20.44053308184189</v>
      </c>
      <c r="AW153" s="991" t="n">
        <v>7.491195526740153</v>
      </c>
      <c r="AX153" s="18" t="n"/>
    </row>
    <row r="154" ht="16.4" customHeight="1" s="828">
      <c r="A154" s="722" t="inlineStr">
        <is>
          <t>Jul-Sep 2003</t>
        </is>
      </c>
      <c r="B154" s="1021" t="n">
        <v>8878055.307519777</v>
      </c>
      <c r="C154" s="1021" t="n">
        <v>1673054.258850598</v>
      </c>
      <c r="D154" s="1021" t="n">
        <v>2475484.459413518</v>
      </c>
      <c r="E154" s="1021" t="n">
        <v>186807.7205649489</v>
      </c>
      <c r="F154" s="1021" t="n">
        <v>2265768.941878107</v>
      </c>
      <c r="G154" s="1021" t="n">
        <v>37561.00169498118</v>
      </c>
      <c r="H154" s="1021" t="n">
        <v>1369127.447138414</v>
      </c>
      <c r="I154" s="1021" t="n">
        <v>870251.4779792076</v>
      </c>
      <c r="J154" s="1021" t="n">
        <v>6718545.301988563</v>
      </c>
      <c r="K154" s="1022" t="n">
        <v>2159510.005531213</v>
      </c>
      <c r="L154" s="963" t="n">
        <v>100</v>
      </c>
      <c r="M154" s="963" t="n">
        <v>18.8448280721287</v>
      </c>
      <c r="N154" s="963" t="n">
        <v>27.88318357643892</v>
      </c>
      <c r="O154" s="963" t="n">
        <v>2.104151349527204</v>
      </c>
      <c r="P154" s="963" t="n">
        <v>25.52100503315163</v>
      </c>
      <c r="Q154" s="963" t="n">
        <v>0.4230769058530954</v>
      </c>
      <c r="R154" s="963" t="n">
        <v>15.42147913832834</v>
      </c>
      <c r="S154" s="963" t="n">
        <v>9.802275924572113</v>
      </c>
      <c r="T154" s="963" t="n">
        <v>75.67586672159956</v>
      </c>
      <c r="U154" s="991" t="n">
        <v>24.32413327840042</v>
      </c>
      <c r="V154" s="1021" t="n">
        <v>2159510.005531213</v>
      </c>
      <c r="W154" s="1021" t="n">
        <v>333441.9369687067</v>
      </c>
      <c r="X154" s="1021" t="n">
        <v>623360.4005890995</v>
      </c>
      <c r="Y154" s="1021" t="n">
        <v>105214.4471134938</v>
      </c>
      <c r="Z154" s="1021" t="n">
        <v>697589.1484481685</v>
      </c>
      <c r="AA154" s="989" t="n">
        <v>37561.00169498118</v>
      </c>
      <c r="AB154" s="1022" t="n">
        <v>362343.0707167633</v>
      </c>
      <c r="AC154" s="963" t="n">
        <v>100</v>
      </c>
      <c r="AD154" s="963" t="n">
        <v>15.44062940734947</v>
      </c>
      <c r="AE154" s="963" t="n">
        <v>28.86582599721553</v>
      </c>
      <c r="AF154" s="963" t="n">
        <v>4.872144460734384</v>
      </c>
      <c r="AG154" s="963" t="n">
        <v>32.30312184992957</v>
      </c>
      <c r="AH154" s="963" t="n">
        <v>1.739329829395333</v>
      </c>
      <c r="AI154" s="991" t="n">
        <v>16.7789484553757</v>
      </c>
      <c r="AJ154" s="1021" t="n">
        <v>6718545.301988563</v>
      </c>
      <c r="AK154" s="1021" t="n">
        <v>1339612.321881892</v>
      </c>
      <c r="AL154" s="1021" t="n">
        <v>1852124.058824418</v>
      </c>
      <c r="AM154" s="1021" t="n">
        <v>81593.27345145511</v>
      </c>
      <c r="AN154" s="1021" t="n">
        <v>1568179.793429939</v>
      </c>
      <c r="AO154" s="1021" t="n">
        <v>1369127.447138414</v>
      </c>
      <c r="AP154" s="1022" t="n">
        <v>507908.4072624443</v>
      </c>
      <c r="AQ154" s="963" t="n">
        <v>100</v>
      </c>
      <c r="AR154" s="963" t="n">
        <v>19.93902342945268</v>
      </c>
      <c r="AS154" s="963" t="n">
        <v>27.56733750498378</v>
      </c>
      <c r="AT154" s="963" t="n">
        <v>1.214448512050742</v>
      </c>
      <c r="AU154" s="963" t="n">
        <v>23.34106153851173</v>
      </c>
      <c r="AV154" s="963" t="n">
        <v>20.3783317012565</v>
      </c>
      <c r="AW154" s="991" t="n">
        <v>7.559797313744583</v>
      </c>
      <c r="AX154" s="18" t="n"/>
    </row>
    <row r="155" ht="16.4" customHeight="1" s="828">
      <c r="A155" s="722" t="inlineStr">
        <is>
          <t>Aug-Oct 2003</t>
        </is>
      </c>
      <c r="B155" s="1021" t="n">
        <v>8900076.35140376</v>
      </c>
      <c r="C155" s="1021" t="n">
        <v>1673142.815386989</v>
      </c>
      <c r="D155" s="1021" t="n">
        <v>2465271.267013399</v>
      </c>
      <c r="E155" s="1021" t="n">
        <v>190374.4217071116</v>
      </c>
      <c r="F155" s="1021" t="n">
        <v>2292757.926897632</v>
      </c>
      <c r="G155" s="1021" t="n">
        <v>34555.9382993552</v>
      </c>
      <c r="H155" s="1021" t="n">
        <v>1368515.704885872</v>
      </c>
      <c r="I155" s="1021" t="n">
        <v>875458.2772134009</v>
      </c>
      <c r="J155" s="1021" t="n">
        <v>6740967.005495094</v>
      </c>
      <c r="K155" s="1022" t="n">
        <v>2159109.345908665</v>
      </c>
      <c r="L155" s="963" t="n">
        <v>100</v>
      </c>
      <c r="M155" s="963" t="n">
        <v>18.799196201537</v>
      </c>
      <c r="N155" s="963" t="n">
        <v>27.69943952924141</v>
      </c>
      <c r="O155" s="963" t="n">
        <v>2.139020095901592</v>
      </c>
      <c r="P155" s="963" t="n">
        <v>25.76110402172008</v>
      </c>
      <c r="Q155" s="963" t="n">
        <v>0.3882656387987602</v>
      </c>
      <c r="R155" s="963" t="n">
        <v>15.37644904214809</v>
      </c>
      <c r="S155" s="963" t="n">
        <v>9.836525470653067</v>
      </c>
      <c r="T155" s="963" t="n">
        <v>75.74055254516865</v>
      </c>
      <c r="U155" s="991" t="n">
        <v>24.25944745483134</v>
      </c>
      <c r="V155" s="1021" t="n">
        <v>2159109.345908665</v>
      </c>
      <c r="W155" s="1021" t="n">
        <v>339070.4638475706</v>
      </c>
      <c r="X155" s="1021" t="n">
        <v>607160.0714406027</v>
      </c>
      <c r="Y155" s="1021" t="n">
        <v>109782.7236475799</v>
      </c>
      <c r="Z155" s="1021" t="n">
        <v>701470.1884257542</v>
      </c>
      <c r="AA155" s="989" t="n">
        <v>34555.9382993552</v>
      </c>
      <c r="AB155" s="1022" t="n">
        <v>367069.9602478025</v>
      </c>
      <c r="AC155" s="963" t="n">
        <v>100</v>
      </c>
      <c r="AD155" s="963" t="n">
        <v>15.7041821198209</v>
      </c>
      <c r="AE155" s="963" t="n">
        <v>28.12085791722967</v>
      </c>
      <c r="AF155" s="963" t="n">
        <v>5.084630097850723</v>
      </c>
      <c r="AG155" s="963" t="n">
        <v>32.48886814162435</v>
      </c>
      <c r="AH155" s="963" t="n">
        <v>1.60047189665664</v>
      </c>
      <c r="AI155" s="991" t="n">
        <v>17.00098982681771</v>
      </c>
      <c r="AJ155" s="1021" t="n">
        <v>6740967.005495094</v>
      </c>
      <c r="AK155" s="1021" t="n">
        <v>1334072.351539418</v>
      </c>
      <c r="AL155" s="1021" t="n">
        <v>1858111.195572797</v>
      </c>
      <c r="AM155" s="1021" t="n">
        <v>80591.69805953176</v>
      </c>
      <c r="AN155" s="1021" t="n">
        <v>1591287.738471877</v>
      </c>
      <c r="AO155" s="1021" t="n">
        <v>1368515.704885872</v>
      </c>
      <c r="AP155" s="1022" t="n">
        <v>508388.3169655984</v>
      </c>
      <c r="AQ155" s="963" t="n">
        <v>100</v>
      </c>
      <c r="AR155" s="963" t="n">
        <v>19.79051893373622</v>
      </c>
      <c r="AS155" s="963" t="n">
        <v>27.56446061904922</v>
      </c>
      <c r="AT155" s="963" t="n">
        <v>1.19555099429852</v>
      </c>
      <c r="AU155" s="963" t="n">
        <v>23.60622351622093</v>
      </c>
      <c r="AV155" s="963" t="n">
        <v>20.30147460698571</v>
      </c>
      <c r="AW155" s="991" t="n">
        <v>7.541771329709388</v>
      </c>
      <c r="AX155" s="18" t="n"/>
    </row>
    <row r="156" ht="16.4" customHeight="1" s="828">
      <c r="A156" s="722" t="inlineStr">
        <is>
          <t>Sep-Nov 2003</t>
        </is>
      </c>
      <c r="B156" s="1021" t="n">
        <v>8923289.265785038</v>
      </c>
      <c r="C156" s="1021" t="n">
        <v>1671628.526013317</v>
      </c>
      <c r="D156" s="1021" t="n">
        <v>2466916.005946309</v>
      </c>
      <c r="E156" s="1021" t="n">
        <v>198533.0301650959</v>
      </c>
      <c r="F156" s="1021" t="n">
        <v>2298600.261650032</v>
      </c>
      <c r="G156" s="1021" t="n">
        <v>36676.18542639965</v>
      </c>
      <c r="H156" s="1021" t="n">
        <v>1368329.846537735</v>
      </c>
      <c r="I156" s="1021" t="n">
        <v>882605.4100461497</v>
      </c>
      <c r="J156" s="1021" t="n">
        <v>6750577.331627499</v>
      </c>
      <c r="K156" s="1022" t="n">
        <v>2172711.934157539</v>
      </c>
      <c r="L156" s="963" t="n">
        <v>100</v>
      </c>
      <c r="M156" s="963" t="n">
        <v>18.73332216655707</v>
      </c>
      <c r="N156" s="963" t="n">
        <v>27.64581459221897</v>
      </c>
      <c r="O156" s="963" t="n">
        <v>2.22488618548252</v>
      </c>
      <c r="P156" s="963" t="n">
        <v>25.75956234506099</v>
      </c>
      <c r="Q156" s="963" t="n">
        <v>0.4110164350160514</v>
      </c>
      <c r="R156" s="963" t="n">
        <v>15.3343661264505</v>
      </c>
      <c r="S156" s="963" t="n">
        <v>9.891032149213883</v>
      </c>
      <c r="T156" s="963" t="n">
        <v>75.65122154575371</v>
      </c>
      <c r="U156" s="991" t="n">
        <v>24.34877845424628</v>
      </c>
      <c r="V156" s="1021" t="n">
        <v>2172711.934157539</v>
      </c>
      <c r="W156" s="1021" t="n">
        <v>351395.3913575128</v>
      </c>
      <c r="X156" s="1021" t="n">
        <v>608836.2844159583</v>
      </c>
      <c r="Y156" s="1021" t="n">
        <v>107260.3976618313</v>
      </c>
      <c r="Z156" s="1021" t="n">
        <v>701520.1190112992</v>
      </c>
      <c r="AA156" s="989" t="n">
        <v>36676.18542639965</v>
      </c>
      <c r="AB156" s="1022" t="n">
        <v>367023.5562845374</v>
      </c>
      <c r="AC156" s="963" t="n">
        <v>100</v>
      </c>
      <c r="AD156" s="963" t="n">
        <v>16.17312381973753</v>
      </c>
      <c r="AE156" s="963" t="n">
        <v>28.02195149961435</v>
      </c>
      <c r="AF156" s="963" t="n">
        <v>4.936705873225717</v>
      </c>
      <c r="AG156" s="963" t="n">
        <v>32.28776479673138</v>
      </c>
      <c r="AH156" s="963" t="n">
        <v>1.688037187526229</v>
      </c>
      <c r="AI156" s="991" t="n">
        <v>16.8924168231648</v>
      </c>
      <c r="AJ156" s="1021" t="n">
        <v>6750577.331627499</v>
      </c>
      <c r="AK156" s="1021" t="n">
        <v>1320233.134655804</v>
      </c>
      <c r="AL156" s="1021" t="n">
        <v>1858079.721530351</v>
      </c>
      <c r="AM156" s="1021" t="n">
        <v>91272.6325032646</v>
      </c>
      <c r="AN156" s="1021" t="n">
        <v>1597080.142638733</v>
      </c>
      <c r="AO156" s="1021" t="n">
        <v>1368329.846537735</v>
      </c>
      <c r="AP156" s="1022" t="n">
        <v>515581.8537616123</v>
      </c>
      <c r="AQ156" s="963" t="n">
        <v>100</v>
      </c>
      <c r="AR156" s="963" t="n">
        <v>19.55733665134547</v>
      </c>
      <c r="AS156" s="963" t="n">
        <v>27.52475277669897</v>
      </c>
      <c r="AT156" s="963" t="n">
        <v>1.35207150469395</v>
      </c>
      <c r="AU156" s="963" t="n">
        <v>23.65842303822171</v>
      </c>
      <c r="AV156" s="963" t="n">
        <v>20.26981959197619</v>
      </c>
      <c r="AW156" s="991" t="n">
        <v>7.637596437063708</v>
      </c>
      <c r="AX156" s="18" t="n"/>
    </row>
    <row r="157" ht="16.4" customHeight="1" s="828">
      <c r="A157" s="722" t="inlineStr">
        <is>
          <t>Oct-Dec 2003</t>
        </is>
      </c>
      <c r="B157" s="1021" t="n">
        <v>8951019.994453192</v>
      </c>
      <c r="C157" s="1021" t="n">
        <v>1684600.323418534</v>
      </c>
      <c r="D157" s="1021" t="n">
        <v>2457498.823081498</v>
      </c>
      <c r="E157" s="1021" t="n">
        <v>195944.834364892</v>
      </c>
      <c r="F157" s="1021" t="n">
        <v>2300927.272920203</v>
      </c>
      <c r="G157" s="1021" t="n">
        <v>38832.43079353373</v>
      </c>
      <c r="H157" s="1021" t="n">
        <v>1380190.218233638</v>
      </c>
      <c r="I157" s="1021" t="n">
        <v>893026.0916408919</v>
      </c>
      <c r="J157" s="1021" t="n">
        <v>6765064.801480466</v>
      </c>
      <c r="K157" s="1022" t="n">
        <v>2185955.192972724</v>
      </c>
      <c r="L157" s="963" t="n">
        <v>100</v>
      </c>
      <c r="M157" s="963" t="n">
        <v>18.82020512145493</v>
      </c>
      <c r="N157" s="963" t="n">
        <v>27.4549584807583</v>
      </c>
      <c r="O157" s="963" t="n">
        <v>2.189078278076867</v>
      </c>
      <c r="P157" s="963" t="n">
        <v>25.70575503513625</v>
      </c>
      <c r="Q157" s="963" t="n">
        <v>0.433832466217231</v>
      </c>
      <c r="R157" s="963" t="n">
        <v>15.41936247588454</v>
      </c>
      <c r="S157" s="963" t="n">
        <v>9.976808142471878</v>
      </c>
      <c r="T157" s="963" t="n">
        <v>75.57870282574135</v>
      </c>
      <c r="U157" s="991" t="n">
        <v>24.42129717425865</v>
      </c>
      <c r="V157" s="1021" t="n">
        <v>2185955.192972724</v>
      </c>
      <c r="W157" s="1021" t="n">
        <v>365332.7989410693</v>
      </c>
      <c r="X157" s="1021" t="n">
        <v>617072.0764705302</v>
      </c>
      <c r="Y157" s="1021" t="n">
        <v>103446.4354093615</v>
      </c>
      <c r="Z157" s="1021" t="n">
        <v>696736.1087858841</v>
      </c>
      <c r="AA157" s="989" t="n">
        <v>38832.43079353373</v>
      </c>
      <c r="AB157" s="1022" t="n">
        <v>364535.3425723455</v>
      </c>
      <c r="AC157" s="963" t="n">
        <v>100</v>
      </c>
      <c r="AD157" s="963" t="n">
        <v>16.71273044001629</v>
      </c>
      <c r="AE157" s="963" t="n">
        <v>28.22894442000714</v>
      </c>
      <c r="AF157" s="963" t="n">
        <v>4.732321858284872</v>
      </c>
      <c r="AG157" s="963" t="n">
        <v>31.87330239090485</v>
      </c>
      <c r="AH157" s="963" t="n">
        <v>1.776451361783163</v>
      </c>
      <c r="AI157" s="991" t="n">
        <v>16.67624952900368</v>
      </c>
      <c r="AJ157" s="1021" t="n">
        <v>6765064.801480466</v>
      </c>
      <c r="AK157" s="1021" t="n">
        <v>1319267.524477465</v>
      </c>
      <c r="AL157" s="1021" t="n">
        <v>1840426.746610968</v>
      </c>
      <c r="AM157" s="1021" t="n">
        <v>92498.39895553055</v>
      </c>
      <c r="AN157" s="1021" t="n">
        <v>1604191.164134319</v>
      </c>
      <c r="AO157" s="1021" t="n">
        <v>1380190.218233638</v>
      </c>
      <c r="AP157" s="1022" t="n">
        <v>528490.7490685465</v>
      </c>
      <c r="AQ157" s="963" t="n">
        <v>100</v>
      </c>
      <c r="AR157" s="963" t="n">
        <v>19.50118089317867</v>
      </c>
      <c r="AS157" s="963" t="n">
        <v>27.20486500304046</v>
      </c>
      <c r="AT157" s="963" t="n">
        <v>1.367295091324006</v>
      </c>
      <c r="AU157" s="963" t="n">
        <v>23.7128721040966</v>
      </c>
      <c r="AV157" s="963" t="n">
        <v>20.40172945470674</v>
      </c>
      <c r="AW157" s="991" t="n">
        <v>7.812057453653535</v>
      </c>
      <c r="AX157" s="18" t="n"/>
    </row>
    <row r="158" ht="16.4" customHeight="1" s="828">
      <c r="A158" s="722" t="inlineStr">
        <is>
          <t>Nov-Jan 2004</t>
        </is>
      </c>
      <c r="B158" s="1021" t="n">
        <v>8889363.310323382</v>
      </c>
      <c r="C158" s="1021" t="n">
        <v>1671489.613832219</v>
      </c>
      <c r="D158" s="1021" t="n">
        <v>2447788.301010892</v>
      </c>
      <c r="E158" s="1021" t="n">
        <v>190957.0743287106</v>
      </c>
      <c r="F158" s="1021" t="n">
        <v>2273341.71315251</v>
      </c>
      <c r="G158" s="1021" t="n">
        <v>40820.78272300528</v>
      </c>
      <c r="H158" s="1021" t="n">
        <v>1387511.107364535</v>
      </c>
      <c r="I158" s="1021" t="n">
        <v>877454.7179115099</v>
      </c>
      <c r="J158" s="1021" t="n">
        <v>6747964.417988643</v>
      </c>
      <c r="K158" s="1022" t="n">
        <v>2141398.892334739</v>
      </c>
      <c r="L158" s="963" t="n">
        <v>100</v>
      </c>
      <c r="M158" s="963" t="n">
        <v>18.80325458057369</v>
      </c>
      <c r="N158" s="963" t="n">
        <v>27.53614871571545</v>
      </c>
      <c r="O158" s="963" t="n">
        <v>2.148152434122573</v>
      </c>
      <c r="P158" s="963" t="n">
        <v>25.5737293413628</v>
      </c>
      <c r="Q158" s="963" t="n">
        <v>0.4592092965263255</v>
      </c>
      <c r="R158" s="963" t="n">
        <v>15.6086668856609</v>
      </c>
      <c r="S158" s="963" t="n">
        <v>9.870838746038263</v>
      </c>
      <c r="T158" s="963" t="n">
        <v>75.910548173367</v>
      </c>
      <c r="U158" s="991" t="n">
        <v>24.08945182663299</v>
      </c>
      <c r="V158" s="1021" t="n">
        <v>2141398.892334739</v>
      </c>
      <c r="W158" s="1021" t="n">
        <v>353827.1954797599</v>
      </c>
      <c r="X158" s="1021" t="n">
        <v>618396.5263791053</v>
      </c>
      <c r="Y158" s="1021" t="n">
        <v>98419.64513507453</v>
      </c>
      <c r="Z158" s="1021" t="n">
        <v>681321.3112723269</v>
      </c>
      <c r="AA158" s="989" t="n">
        <v>40820.78272300528</v>
      </c>
      <c r="AB158" s="1022" t="n">
        <v>348613.4313454668</v>
      </c>
      <c r="AC158" s="963" t="n">
        <v>100</v>
      </c>
      <c r="AD158" s="963" t="n">
        <v>16.52318009252292</v>
      </c>
      <c r="AE158" s="963" t="n">
        <v>28.87815663829338</v>
      </c>
      <c r="AF158" s="963" t="n">
        <v>4.596044458945662</v>
      </c>
      <c r="AG158" s="963" t="n">
        <v>31.81664629187751</v>
      </c>
      <c r="AH158" s="963" t="n">
        <v>1.90626710740935</v>
      </c>
      <c r="AI158" s="991" t="n">
        <v>16.27970541095117</v>
      </c>
      <c r="AJ158" s="1021" t="n">
        <v>6747964.417988643</v>
      </c>
      <c r="AK158" s="1021" t="n">
        <v>1317662.418352459</v>
      </c>
      <c r="AL158" s="1021" t="n">
        <v>1829391.774631787</v>
      </c>
      <c r="AM158" s="1021" t="n">
        <v>92537.42919363608</v>
      </c>
      <c r="AN158" s="1021" t="n">
        <v>1592020.401880183</v>
      </c>
      <c r="AO158" s="1021" t="n">
        <v>1387511.107364535</v>
      </c>
      <c r="AP158" s="1022" t="n">
        <v>528841.286566043</v>
      </c>
      <c r="AQ158" s="963" t="n">
        <v>100</v>
      </c>
      <c r="AR158" s="963" t="n">
        <v>19.52681337263501</v>
      </c>
      <c r="AS158" s="963" t="n">
        <v>27.11027594862557</v>
      </c>
      <c r="AT158" s="963" t="n">
        <v>1.371338428325895</v>
      </c>
      <c r="AU158" s="963" t="n">
        <v>23.59260220217217</v>
      </c>
      <c r="AV158" s="963" t="n">
        <v>20.56192092041452</v>
      </c>
      <c r="AW158" s="991" t="n">
        <v>7.837049127826819</v>
      </c>
      <c r="AX158" s="18" t="n"/>
    </row>
    <row r="159" ht="16.4" customHeight="1" s="828">
      <c r="A159" s="722" t="inlineStr">
        <is>
          <t>Dec-Feb 2004</t>
        </is>
      </c>
      <c r="B159" s="1021" t="n">
        <v>8877326.200195221</v>
      </c>
      <c r="C159" s="1021" t="n">
        <v>1674384.512326793</v>
      </c>
      <c r="D159" s="1021" t="n">
        <v>2446406.684046645</v>
      </c>
      <c r="E159" s="1021" t="n">
        <v>188493.3826413991</v>
      </c>
      <c r="F159" s="1021" t="n">
        <v>2272635.603737211</v>
      </c>
      <c r="G159" s="1021" t="n">
        <v>40096.19268621618</v>
      </c>
      <c r="H159" s="1021" t="n">
        <v>1368474.81781984</v>
      </c>
      <c r="I159" s="1021" t="n">
        <v>886835.0069371166</v>
      </c>
      <c r="J159" s="1021" t="n">
        <v>6729456.269054923</v>
      </c>
      <c r="K159" s="1022" t="n">
        <v>2147869.931140299</v>
      </c>
      <c r="L159" s="963" t="n">
        <v>100</v>
      </c>
      <c r="M159" s="963" t="n">
        <v>18.861360668373</v>
      </c>
      <c r="N159" s="963" t="n">
        <v>27.55792260954482</v>
      </c>
      <c r="O159" s="963" t="n">
        <v>2.12331256496189</v>
      </c>
      <c r="P159" s="963" t="n">
        <v>25.60045167301877</v>
      </c>
      <c r="Q159" s="963" t="n">
        <v>0.4516697007859689</v>
      </c>
      <c r="R159" s="963" t="n">
        <v>15.41539408329668</v>
      </c>
      <c r="S159" s="963" t="n">
        <v>9.989888700018867</v>
      </c>
      <c r="T159" s="963" t="n">
        <v>75.80499034615778</v>
      </c>
      <c r="U159" s="991" t="n">
        <v>24.19500965384223</v>
      </c>
      <c r="V159" s="1021" t="n">
        <v>2147869.931140299</v>
      </c>
      <c r="W159" s="1021" t="n">
        <v>342425.1935927539</v>
      </c>
      <c r="X159" s="1021" t="n">
        <v>617548.780228778</v>
      </c>
      <c r="Y159" s="1021" t="n">
        <v>103087.7122260831</v>
      </c>
      <c r="Z159" s="1021" t="n">
        <v>676630.0395824092</v>
      </c>
      <c r="AA159" s="989" t="n">
        <v>40096.19268621618</v>
      </c>
      <c r="AB159" s="1022" t="n">
        <v>368082.0128240589</v>
      </c>
      <c r="AC159" s="963" t="n">
        <v>100</v>
      </c>
      <c r="AD159" s="963" t="n">
        <v>15.94254794613942</v>
      </c>
      <c r="AE159" s="963" t="n">
        <v>28.7516842279608</v>
      </c>
      <c r="AF159" s="963" t="n">
        <v>4.799532352098905</v>
      </c>
      <c r="AG159" s="963" t="n">
        <v>31.50237497031246</v>
      </c>
      <c r="AH159" s="963" t="n">
        <v>1.86678867769843</v>
      </c>
      <c r="AI159" s="991" t="n">
        <v>17.13707182578998</v>
      </c>
      <c r="AJ159" s="1021" t="n">
        <v>6729456.269054923</v>
      </c>
      <c r="AK159" s="1021" t="n">
        <v>1331959.318734039</v>
      </c>
      <c r="AL159" s="1021" t="n">
        <v>1828857.903817867</v>
      </c>
      <c r="AM159" s="1021" t="n">
        <v>85405.67041531601</v>
      </c>
      <c r="AN159" s="1021" t="n">
        <v>1596005.564154802</v>
      </c>
      <c r="AO159" s="1021" t="n">
        <v>1368474.81781984</v>
      </c>
      <c r="AP159" s="1022" t="n">
        <v>518752.9941130579</v>
      </c>
      <c r="AQ159" s="963" t="n">
        <v>100</v>
      </c>
      <c r="AR159" s="963" t="n">
        <v>19.79297086540243</v>
      </c>
      <c r="AS159" s="963" t="n">
        <v>27.17690450308417</v>
      </c>
      <c r="AT159" s="963" t="n">
        <v>1.269131813933465</v>
      </c>
      <c r="AU159" s="963" t="n">
        <v>23.71670905261627</v>
      </c>
      <c r="AV159" s="963" t="n">
        <v>20.3355927003004</v>
      </c>
      <c r="AW159" s="991" t="n">
        <v>7.708691064663251</v>
      </c>
      <c r="AX159" s="18" t="n"/>
    </row>
    <row r="160" ht="16.4" customHeight="1" s="828">
      <c r="A160" s="722" t="inlineStr">
        <is>
          <t>Jan-Mar 2004</t>
        </is>
      </c>
      <c r="B160" s="1021" t="n">
        <v>8890319.283205241</v>
      </c>
      <c r="C160" s="1021" t="n">
        <v>1668445.514081382</v>
      </c>
      <c r="D160" s="1021" t="n">
        <v>2444276.063170235</v>
      </c>
      <c r="E160" s="1021" t="n">
        <v>196506.2917543985</v>
      </c>
      <c r="F160" s="1021" t="n">
        <v>2278698.609782738</v>
      </c>
      <c r="G160" s="1021" t="n">
        <v>40022.09173969989</v>
      </c>
      <c r="H160" s="1021" t="n">
        <v>1365586.50784316</v>
      </c>
      <c r="I160" s="1021" t="n">
        <v>896784.2048336267</v>
      </c>
      <c r="J160" s="1021" t="n">
        <v>6757293.053450383</v>
      </c>
      <c r="K160" s="1022" t="n">
        <v>2133026.229754857</v>
      </c>
      <c r="L160" s="963" t="n">
        <v>100</v>
      </c>
      <c r="M160" s="963" t="n">
        <v>18.76699206105289</v>
      </c>
      <c r="N160" s="963" t="n">
        <v>27.49368144502675</v>
      </c>
      <c r="O160" s="963" t="n">
        <v>2.210340095722094</v>
      </c>
      <c r="P160" s="963" t="n">
        <v>25.63123479814097</v>
      </c>
      <c r="Q160" s="963" t="n">
        <v>0.4501760900230646</v>
      </c>
      <c r="R160" s="963" t="n">
        <v>15.36037643128181</v>
      </c>
      <c r="S160" s="963" t="n">
        <v>10.08719907875241</v>
      </c>
      <c r="T160" s="963" t="n">
        <v>76.00731580265771</v>
      </c>
      <c r="U160" s="991" t="n">
        <v>23.99268419734227</v>
      </c>
      <c r="V160" s="1021" t="n">
        <v>2133026.229754857</v>
      </c>
      <c r="W160" s="1021" t="n">
        <v>343016.2533149966</v>
      </c>
      <c r="X160" s="1021" t="n">
        <v>599090.1567145973</v>
      </c>
      <c r="Y160" s="1021" t="n">
        <v>107081.2271160197</v>
      </c>
      <c r="Z160" s="1021" t="n">
        <v>676875.2864298308</v>
      </c>
      <c r="AA160" s="989" t="n">
        <v>40022.09173969989</v>
      </c>
      <c r="AB160" s="1022" t="n">
        <v>366941.2144397125</v>
      </c>
      <c r="AC160" s="963" t="n">
        <v>100</v>
      </c>
      <c r="AD160" s="963" t="n">
        <v>16.08120184037393</v>
      </c>
      <c r="AE160" s="963" t="n">
        <v>28.08639426733394</v>
      </c>
      <c r="AF160" s="963" t="n">
        <v>5.020155196512811</v>
      </c>
      <c r="AG160" s="963" t="n">
        <v>31.7330971831332</v>
      </c>
      <c r="AH160" s="963" t="n">
        <v>1.876305653508046</v>
      </c>
      <c r="AI160" s="991" t="n">
        <v>17.20284585913808</v>
      </c>
      <c r="AJ160" s="1021" t="n">
        <v>6757293.053450383</v>
      </c>
      <c r="AK160" s="1021" t="n">
        <v>1325429.260766385</v>
      </c>
      <c r="AL160" s="1021" t="n">
        <v>1845185.906455637</v>
      </c>
      <c r="AM160" s="1021" t="n">
        <v>89425.06463837874</v>
      </c>
      <c r="AN160" s="1021" t="n">
        <v>1601823.323352907</v>
      </c>
      <c r="AO160" s="1021" t="n">
        <v>1365586.50784316</v>
      </c>
      <c r="AP160" s="1022" t="n">
        <v>529842.9903939143</v>
      </c>
      <c r="AQ160" s="963" t="n">
        <v>100</v>
      </c>
      <c r="AR160" s="963" t="n">
        <v>19.61479619549132</v>
      </c>
      <c r="AS160" s="963" t="n">
        <v>27.30658403979469</v>
      </c>
      <c r="AT160" s="963" t="n">
        <v>1.323385916979239</v>
      </c>
      <c r="AU160" s="963" t="n">
        <v>23.70510366625272</v>
      </c>
      <c r="AV160" s="963" t="n">
        <v>20.20907628308157</v>
      </c>
      <c r="AW160" s="991" t="n">
        <v>7.841053898400453</v>
      </c>
      <c r="AX160" s="18" t="n"/>
    </row>
    <row r="161" ht="16.4" customHeight="1" s="828">
      <c r="A161" s="722" t="inlineStr">
        <is>
          <t>Feb-Apr 2004</t>
        </is>
      </c>
      <c r="B161" s="1021" t="n">
        <v>8922904.933945395</v>
      </c>
      <c r="C161" s="1021" t="n">
        <v>1675487.51686547</v>
      </c>
      <c r="D161" s="1021" t="n">
        <v>2433958.145391061</v>
      </c>
      <c r="E161" s="1021" t="n">
        <v>196665.8495434038</v>
      </c>
      <c r="F161" s="1021" t="n">
        <v>2303545.97735769</v>
      </c>
      <c r="G161" s="1021" t="n">
        <v>40063.66091521511</v>
      </c>
      <c r="H161" s="1021" t="n">
        <v>1363490.832551839</v>
      </c>
      <c r="I161" s="1021" t="n">
        <v>909692.9513207158</v>
      </c>
      <c r="J161" s="1021" t="n">
        <v>6804681.821841447</v>
      </c>
      <c r="K161" s="1022" t="n">
        <v>2118223.112103951</v>
      </c>
      <c r="L161" s="963" t="n">
        <v>100</v>
      </c>
      <c r="M161" s="963" t="n">
        <v>18.77737720247826</v>
      </c>
      <c r="N161" s="963" t="n">
        <v>27.27764291348166</v>
      </c>
      <c r="O161" s="963" t="n">
        <v>2.20405631349078</v>
      </c>
      <c r="P161" s="963" t="n">
        <v>25.81609906650819</v>
      </c>
      <c r="Q161" s="963" t="n">
        <v>0.4489979576359822</v>
      </c>
      <c r="R161" s="963" t="n">
        <v>15.28079524152177</v>
      </c>
      <c r="S161" s="963" t="n">
        <v>10.19503130488337</v>
      </c>
      <c r="T161" s="963" t="n">
        <v>76.26083514522726</v>
      </c>
      <c r="U161" s="991" t="n">
        <v>23.73916485477277</v>
      </c>
      <c r="V161" s="1021" t="n">
        <v>2118223.112103951</v>
      </c>
      <c r="W161" s="1021" t="n">
        <v>341099.6248736892</v>
      </c>
      <c r="X161" s="1021" t="n">
        <v>587137.740382027</v>
      </c>
      <c r="Y161" s="1021" t="n">
        <v>105418.1698892967</v>
      </c>
      <c r="Z161" s="1021" t="n">
        <v>664583.8737632104</v>
      </c>
      <c r="AA161" s="989" t="n">
        <v>40063.66091521511</v>
      </c>
      <c r="AB161" s="1022" t="n">
        <v>379920.0422805125</v>
      </c>
      <c r="AC161" s="963" t="n">
        <v>100</v>
      </c>
      <c r="AD161" s="963" t="n">
        <v>16.10310183684512</v>
      </c>
      <c r="AE161" s="963" t="n">
        <v>27.71840874679369</v>
      </c>
      <c r="AF161" s="963" t="n">
        <v>4.976726449962525</v>
      </c>
      <c r="AG161" s="963" t="n">
        <v>31.37459269354796</v>
      </c>
      <c r="AH161" s="963" t="n">
        <v>1.891380595664514</v>
      </c>
      <c r="AI161" s="991" t="n">
        <v>17.93578967718619</v>
      </c>
      <c r="AJ161" s="1021" t="n">
        <v>6804681.821841447</v>
      </c>
      <c r="AK161" s="1021" t="n">
        <v>1334387.891991782</v>
      </c>
      <c r="AL161" s="1021" t="n">
        <v>1846820.405009035</v>
      </c>
      <c r="AM161" s="1021" t="n">
        <v>91247.6796541072</v>
      </c>
      <c r="AN161" s="1021" t="n">
        <v>1638962.103594481</v>
      </c>
      <c r="AO161" s="1021" t="n">
        <v>1363490.832551839</v>
      </c>
      <c r="AP161" s="1022" t="n">
        <v>529772.9090402034</v>
      </c>
      <c r="AQ161" s="963" t="n">
        <v>100</v>
      </c>
      <c r="AR161" s="963" t="n">
        <v>19.60984990817214</v>
      </c>
      <c r="AS161" s="963" t="n">
        <v>27.14043732480145</v>
      </c>
      <c r="AT161" s="963" t="n">
        <v>1.340954390567144</v>
      </c>
      <c r="AU161" s="963" t="n">
        <v>24.08580072522705</v>
      </c>
      <c r="AV161" s="963" t="n">
        <v>20.03753986226586</v>
      </c>
      <c r="AW161" s="991" t="n">
        <v>7.785417788966349</v>
      </c>
      <c r="AX161" s="18" t="n"/>
    </row>
    <row r="162" ht="16.4" customHeight="1" s="828">
      <c r="A162" s="722" t="inlineStr">
        <is>
          <t>Mar-May 2004</t>
        </is>
      </c>
      <c r="B162" s="1021" t="n">
        <v>8941619.468700187</v>
      </c>
      <c r="C162" s="1021" t="n">
        <v>1675998.361530506</v>
      </c>
      <c r="D162" s="1021" t="n">
        <v>2429922.823214225</v>
      </c>
      <c r="E162" s="1021" t="n">
        <v>201860.5745208929</v>
      </c>
      <c r="F162" s="1021" t="n">
        <v>2308526.823210731</v>
      </c>
      <c r="G162" s="1021" t="n">
        <v>36592.01169393341</v>
      </c>
      <c r="H162" s="1021" t="n">
        <v>1386890.835522044</v>
      </c>
      <c r="I162" s="1021" t="n">
        <v>901828.0390078544</v>
      </c>
      <c r="J162" s="1021" t="n">
        <v>6860116.680439008</v>
      </c>
      <c r="K162" s="1022" t="n">
        <v>2081502.788261178</v>
      </c>
      <c r="L162" s="963" t="n">
        <v>100</v>
      </c>
      <c r="M162" s="963" t="n">
        <v>18.74378984027756</v>
      </c>
      <c r="N162" s="963" t="n">
        <v>27.17542198837785</v>
      </c>
      <c r="O162" s="963" t="n">
        <v>2.257539310719926</v>
      </c>
      <c r="P162" s="963" t="n">
        <v>25.81777083325504</v>
      </c>
      <c r="Q162" s="963" t="n">
        <v>0.4092324865984558</v>
      </c>
      <c r="R162" s="963" t="n">
        <v>15.51051060019725</v>
      </c>
      <c r="S162" s="963" t="n">
        <v>10.08573494057391</v>
      </c>
      <c r="T162" s="963" t="n">
        <v>76.72118797330391</v>
      </c>
      <c r="U162" s="991" t="n">
        <v>23.27881202669609</v>
      </c>
      <c r="V162" s="1021" t="n">
        <v>2081502.788261178</v>
      </c>
      <c r="W162" s="1021" t="n">
        <v>327855.6307130825</v>
      </c>
      <c r="X162" s="1021" t="n">
        <v>584219.2827246889</v>
      </c>
      <c r="Y162" s="1021" t="n">
        <v>104435.245184684</v>
      </c>
      <c r="Z162" s="1021" t="n">
        <v>654328.8651293388</v>
      </c>
      <c r="AA162" s="989" t="n">
        <v>36592.01169393341</v>
      </c>
      <c r="AB162" s="1022" t="n">
        <v>374071.7528154508</v>
      </c>
      <c r="AC162" s="963" t="n">
        <v>100</v>
      </c>
      <c r="AD162" s="963" t="n">
        <v>15.75090999455075</v>
      </c>
      <c r="AE162" s="963" t="n">
        <v>28.06718713130945</v>
      </c>
      <c r="AF162" s="963" t="n">
        <v>5.017300278128664</v>
      </c>
      <c r="AG162" s="963" t="n">
        <v>31.43540661196733</v>
      </c>
      <c r="AH162" s="963" t="n">
        <v>1.757961214383057</v>
      </c>
      <c r="AI162" s="991" t="n">
        <v>17.97123476966075</v>
      </c>
      <c r="AJ162" s="1021" t="n">
        <v>6860116.680439008</v>
      </c>
      <c r="AK162" s="1021" t="n">
        <v>1348142.730817423</v>
      </c>
      <c r="AL162" s="1021" t="n">
        <v>1845703.540489537</v>
      </c>
      <c r="AM162" s="1021" t="n">
        <v>97425.3293362089</v>
      </c>
      <c r="AN162" s="1021" t="n">
        <v>1654197.958081393</v>
      </c>
      <c r="AO162" s="1021" t="n">
        <v>1386890.835522044</v>
      </c>
      <c r="AP162" s="1022" t="n">
        <v>527756.2861924039</v>
      </c>
      <c r="AQ162" s="963" t="n">
        <v>100</v>
      </c>
      <c r="AR162" s="963" t="n">
        <v>19.65189214144897</v>
      </c>
      <c r="AS162" s="963" t="n">
        <v>26.90484180469394</v>
      </c>
      <c r="AT162" s="963" t="n">
        <v>1.420170149787805</v>
      </c>
      <c r="AU162" s="963" t="n">
        <v>24.11326272041678</v>
      </c>
      <c r="AV162" s="963" t="n">
        <v>20.21672371078812</v>
      </c>
      <c r="AW162" s="991" t="n">
        <v>7.693109472864395</v>
      </c>
      <c r="AX162" s="18" t="n"/>
    </row>
    <row r="163" ht="16.4" customHeight="1" s="828">
      <c r="A163" s="722" t="inlineStr">
        <is>
          <t>Apr-Jun 2004</t>
        </is>
      </c>
      <c r="B163" s="1021" t="n">
        <v>8965501.743851969</v>
      </c>
      <c r="C163" s="1021" t="n">
        <v>1708867.832640386</v>
      </c>
      <c r="D163" s="1021" t="n">
        <v>2421372.762773067</v>
      </c>
      <c r="E163" s="1021" t="n">
        <v>194078.3796561062</v>
      </c>
      <c r="F163" s="1021" t="n">
        <v>2314577.70092835</v>
      </c>
      <c r="G163" s="1021" t="n">
        <v>38582.42839656909</v>
      </c>
      <c r="H163" s="1021" t="n">
        <v>1385754.013071086</v>
      </c>
      <c r="I163" s="1021" t="n">
        <v>902268.6263864033</v>
      </c>
      <c r="J163" s="1021" t="n">
        <v>6885193.086617432</v>
      </c>
      <c r="K163" s="1022" t="n">
        <v>2080308.657234536</v>
      </c>
      <c r="L163" s="963" t="n">
        <v>100</v>
      </c>
      <c r="M163" s="963" t="n">
        <v>19.0604818499113</v>
      </c>
      <c r="N163" s="963" t="n">
        <v>27.00766596173501</v>
      </c>
      <c r="O163" s="963" t="n">
        <v>2.164724130349917</v>
      </c>
      <c r="P163" s="963" t="n">
        <v>25.81648821289401</v>
      </c>
      <c r="Q163" s="963" t="n">
        <v>0.4303432144556408</v>
      </c>
      <c r="R163" s="963" t="n">
        <v>15.45651378654137</v>
      </c>
      <c r="S163" s="963" t="n">
        <v>10.06378284411274</v>
      </c>
      <c r="T163" s="963" t="n">
        <v>76.79651717583911</v>
      </c>
      <c r="U163" s="991" t="n">
        <v>23.20348282416089</v>
      </c>
      <c r="V163" s="1021" t="n">
        <v>2080308.657234536</v>
      </c>
      <c r="W163" s="1021" t="n">
        <v>320918.8637940094</v>
      </c>
      <c r="X163" s="1021" t="n">
        <v>578542.6385991564</v>
      </c>
      <c r="Y163" s="1021" t="n">
        <v>103955.7323278907</v>
      </c>
      <c r="Z163" s="1021" t="n">
        <v>660149.1497098039</v>
      </c>
      <c r="AA163" s="989" t="n">
        <v>38582.42839656909</v>
      </c>
      <c r="AB163" s="1022" t="n">
        <v>378159.8444071071</v>
      </c>
      <c r="AC163" s="963" t="n">
        <v>100</v>
      </c>
      <c r="AD163" s="963" t="n">
        <v>15.42650234511948</v>
      </c>
      <c r="AE163" s="963" t="n">
        <v>27.81042306328925</v>
      </c>
      <c r="AF163" s="963" t="n">
        <v>4.997130207883887</v>
      </c>
      <c r="AG163" s="963" t="n">
        <v>31.73323090369555</v>
      </c>
      <c r="AH163" s="963" t="n">
        <v>1.854649225363449</v>
      </c>
      <c r="AI163" s="991" t="n">
        <v>18.17806425464838</v>
      </c>
      <c r="AJ163" s="1021" t="n">
        <v>6885193.086617432</v>
      </c>
      <c r="AK163" s="1021" t="n">
        <v>1387948.968846377</v>
      </c>
      <c r="AL163" s="1021" t="n">
        <v>1842830.124173911</v>
      </c>
      <c r="AM163" s="1021" t="n">
        <v>90122.64732821548</v>
      </c>
      <c r="AN163" s="1021" t="n">
        <v>1654428.551218546</v>
      </c>
      <c r="AO163" s="1021" t="n">
        <v>1385754.013071086</v>
      </c>
      <c r="AP163" s="1022" t="n">
        <v>524108.7819792962</v>
      </c>
      <c r="AQ163" s="963" t="n">
        <v>100</v>
      </c>
      <c r="AR163" s="963" t="n">
        <v>20.15846108287212</v>
      </c>
      <c r="AS163" s="963" t="n">
        <v>26.76511901686202</v>
      </c>
      <c r="AT163" s="963" t="n">
        <v>1.308934204087675</v>
      </c>
      <c r="AU163" s="963" t="n">
        <v>24.0287894675636</v>
      </c>
      <c r="AV163" s="963" t="n">
        <v>20.12658171873989</v>
      </c>
      <c r="AW163" s="991" t="n">
        <v>7.612114509874715</v>
      </c>
      <c r="AX163" s="18" t="n"/>
    </row>
    <row r="164" ht="16.4" customHeight="1" s="828">
      <c r="A164" s="722" t="inlineStr">
        <is>
          <t>May-Jul 2004</t>
        </is>
      </c>
      <c r="B164" s="1021" t="n">
        <v>9003108.813533645</v>
      </c>
      <c r="C164" s="1021" t="n">
        <v>1725302.34779177</v>
      </c>
      <c r="D164" s="1021" t="n">
        <v>2427516.897936625</v>
      </c>
      <c r="E164" s="1021" t="n">
        <v>197855.9624054101</v>
      </c>
      <c r="F164" s="1021" t="n">
        <v>2319935.998380866</v>
      </c>
      <c r="G164" s="1021" t="n">
        <v>34978.16917583958</v>
      </c>
      <c r="H164" s="1021" t="n">
        <v>1394163.634726567</v>
      </c>
      <c r="I164" s="1021" t="n">
        <v>903355.8031165665</v>
      </c>
      <c r="J164" s="1021" t="n">
        <v>6918228.303317826</v>
      </c>
      <c r="K164" s="1022" t="n">
        <v>2084880.510215819</v>
      </c>
      <c r="L164" s="963" t="n">
        <v>100</v>
      </c>
      <c r="M164" s="963" t="n">
        <v>19.16340659126837</v>
      </c>
      <c r="N164" s="963" t="n">
        <v>26.9630962838918</v>
      </c>
      <c r="O164" s="963" t="n">
        <v>2.197640465124549</v>
      </c>
      <c r="P164" s="963" t="n">
        <v>25.76816571286459</v>
      </c>
      <c r="Q164" s="963" t="n">
        <v>0.3885121228709323</v>
      </c>
      <c r="R164" s="963" t="n">
        <v>15.48535804244456</v>
      </c>
      <c r="S164" s="963" t="n">
        <v>10.0338207815352</v>
      </c>
      <c r="T164" s="963" t="n">
        <v>76.84266009223629</v>
      </c>
      <c r="U164" s="991" t="n">
        <v>23.15733990776371</v>
      </c>
      <c r="V164" s="1021" t="n">
        <v>2084880.510215819</v>
      </c>
      <c r="W164" s="1021" t="n">
        <v>329777.0045077554</v>
      </c>
      <c r="X164" s="1021" t="n">
        <v>563399.7278035653</v>
      </c>
      <c r="Y164" s="1021" t="n">
        <v>108090.8901617717</v>
      </c>
      <c r="Z164" s="1021" t="n">
        <v>667643.6756018901</v>
      </c>
      <c r="AA164" s="989" t="n">
        <v>34978.16917583958</v>
      </c>
      <c r="AB164" s="1022" t="n">
        <v>380991.0429649967</v>
      </c>
      <c r="AC164" s="963" t="n">
        <v>100</v>
      </c>
      <c r="AD164" s="963" t="n">
        <v>15.81754939392753</v>
      </c>
      <c r="AE164" s="963" t="n">
        <v>27.02311835344676</v>
      </c>
      <c r="AF164" s="963" t="n">
        <v>5.184512475997126</v>
      </c>
      <c r="AG164" s="963" t="n">
        <v>32.02311462601654</v>
      </c>
      <c r="AH164" s="963" t="n">
        <v>1.677706180495628</v>
      </c>
      <c r="AI164" s="991" t="n">
        <v>18.27399897011642</v>
      </c>
      <c r="AJ164" s="1021" t="n">
        <v>6918228.303317826</v>
      </c>
      <c r="AK164" s="1021" t="n">
        <v>1395525.343284014</v>
      </c>
      <c r="AL164" s="1021" t="n">
        <v>1864117.17013306</v>
      </c>
      <c r="AM164" s="1021" t="n">
        <v>89765.07224363839</v>
      </c>
      <c r="AN164" s="1021" t="n">
        <v>1652292.322778976</v>
      </c>
      <c r="AO164" s="1021" t="n">
        <v>1394163.634726567</v>
      </c>
      <c r="AP164" s="1022" t="n">
        <v>522364.7601515699</v>
      </c>
      <c r="AQ164" s="963" t="n">
        <v>100</v>
      </c>
      <c r="AR164" s="963" t="n">
        <v>20.17171567776611</v>
      </c>
      <c r="AS164" s="963" t="n">
        <v>26.9450080049985</v>
      </c>
      <c r="AT164" s="963" t="n">
        <v>1.297515321958789</v>
      </c>
      <c r="AU164" s="963" t="n">
        <v>23.88317138922077</v>
      </c>
      <c r="AV164" s="963" t="n">
        <v>20.15203276911168</v>
      </c>
      <c r="AW164" s="991" t="n">
        <v>7.550556836944157</v>
      </c>
      <c r="AX164" s="18" t="n"/>
    </row>
    <row r="165" ht="16.4" customHeight="1" s="828">
      <c r="A165" s="722" t="inlineStr">
        <is>
          <t>Jun-Aug 2004</t>
        </is>
      </c>
      <c r="B165" s="1021" t="n">
        <v>9035829.286252595</v>
      </c>
      <c r="C165" s="1021" t="n">
        <v>1713352.443766729</v>
      </c>
      <c r="D165" s="1021" t="n">
        <v>2436846.796086984</v>
      </c>
      <c r="E165" s="1021" t="n">
        <v>196834.8375886697</v>
      </c>
      <c r="F165" s="1021" t="n">
        <v>2337863.02972669</v>
      </c>
      <c r="G165" s="1021" t="n">
        <v>37411.44333563365</v>
      </c>
      <c r="H165" s="1021" t="n">
        <v>1403107.966455398</v>
      </c>
      <c r="I165" s="1021" t="n">
        <v>910412.7692924906</v>
      </c>
      <c r="J165" s="1021" t="n">
        <v>6936991.350097513</v>
      </c>
      <c r="K165" s="1022" t="n">
        <v>2098837.936155082</v>
      </c>
      <c r="L165" s="963" t="n">
        <v>100</v>
      </c>
      <c r="M165" s="963" t="n">
        <v>18.96176199757868</v>
      </c>
      <c r="N165" s="963" t="n">
        <v>26.96871221100295</v>
      </c>
      <c r="O165" s="963" t="n">
        <v>2.178381544770226</v>
      </c>
      <c r="P165" s="963" t="n">
        <v>25.87325364018984</v>
      </c>
      <c r="Q165" s="963" t="n">
        <v>0.4140344195363743</v>
      </c>
      <c r="R165" s="963" t="n">
        <v>15.528269979493</v>
      </c>
      <c r="S165" s="963" t="n">
        <v>10.07558620742893</v>
      </c>
      <c r="T165" s="963" t="n">
        <v>76.7720496961101</v>
      </c>
      <c r="U165" s="991" t="n">
        <v>23.2279503038899</v>
      </c>
      <c r="V165" s="1021" t="n">
        <v>2098837.936155082</v>
      </c>
      <c r="W165" s="1021" t="n">
        <v>333371.4590368117</v>
      </c>
      <c r="X165" s="1021" t="n">
        <v>562463.6517438655</v>
      </c>
      <c r="Y165" s="1021" t="n">
        <v>111338.32644415</v>
      </c>
      <c r="Z165" s="1021" t="n">
        <v>672633.9494830094</v>
      </c>
      <c r="AA165" s="989" t="n">
        <v>37411.44333563365</v>
      </c>
      <c r="AB165" s="1022" t="n">
        <v>381619.1061116118</v>
      </c>
      <c r="AC165" s="963" t="n">
        <v>100</v>
      </c>
      <c r="AD165" s="963" t="n">
        <v>15.88362080244861</v>
      </c>
      <c r="AE165" s="963" t="n">
        <v>26.79881290759675</v>
      </c>
      <c r="AF165" s="963" t="n">
        <v>5.304760530873272</v>
      </c>
      <c r="AG165" s="963" t="n">
        <v>32.04792222858453</v>
      </c>
      <c r="AH165" s="963" t="n">
        <v>1.782483663515664</v>
      </c>
      <c r="AI165" s="991" t="n">
        <v>18.18239986698116</v>
      </c>
      <c r="AJ165" s="1021" t="n">
        <v>6936991.350097513</v>
      </c>
      <c r="AK165" s="1021" t="n">
        <v>1379980.984729917</v>
      </c>
      <c r="AL165" s="1021" t="n">
        <v>1874383.144343119</v>
      </c>
      <c r="AM165" s="1021" t="n">
        <v>85496.51114451974</v>
      </c>
      <c r="AN165" s="1021" t="n">
        <v>1665229.080243681</v>
      </c>
      <c r="AO165" s="1021" t="n">
        <v>1403107.966455398</v>
      </c>
      <c r="AP165" s="1022" t="n">
        <v>528793.6631808787</v>
      </c>
      <c r="AQ165" s="963" t="n">
        <v>100</v>
      </c>
      <c r="AR165" s="963" t="n">
        <v>19.89307633648006</v>
      </c>
      <c r="AS165" s="963" t="n">
        <v>27.02011649930587</v>
      </c>
      <c r="AT165" s="963" t="n">
        <v>1.232472506158133</v>
      </c>
      <c r="AU165" s="963" t="n">
        <v>24.00506208242962</v>
      </c>
      <c r="AV165" s="963" t="n">
        <v>20.22646267874725</v>
      </c>
      <c r="AW165" s="991" t="n">
        <v>7.622809896879078</v>
      </c>
      <c r="AX165" s="18" t="n"/>
    </row>
    <row r="166" ht="16.4" customHeight="1" s="828">
      <c r="A166" s="722" t="inlineStr">
        <is>
          <t>Jul-Sep 2004</t>
        </is>
      </c>
      <c r="B166" s="1021" t="n">
        <v>9029370.22961078</v>
      </c>
      <c r="C166" s="1021" t="n">
        <v>1728985.773155735</v>
      </c>
      <c r="D166" s="1021" t="n">
        <v>2446361.634878774</v>
      </c>
      <c r="E166" s="1021" t="n">
        <v>204793.6589684655</v>
      </c>
      <c r="F166" s="1021" t="n">
        <v>2338981.607254198</v>
      </c>
      <c r="G166" s="1021" t="n">
        <v>35029.81996375892</v>
      </c>
      <c r="H166" s="1021" t="n">
        <v>1378043.894611981</v>
      </c>
      <c r="I166" s="1021" t="n">
        <v>897173.8407778689</v>
      </c>
      <c r="J166" s="1021" t="n">
        <v>6914806.069263054</v>
      </c>
      <c r="K166" s="1022" t="n">
        <v>2114564.160347728</v>
      </c>
      <c r="L166" s="963" t="n">
        <v>100</v>
      </c>
      <c r="M166" s="963" t="n">
        <v>19.14846472332838</v>
      </c>
      <c r="N166" s="963" t="n">
        <v>27.09338052011881</v>
      </c>
      <c r="O166" s="963" t="n">
        <v>2.268083529201939</v>
      </c>
      <c r="P166" s="963" t="n">
        <v>25.90414998804432</v>
      </c>
      <c r="Q166" s="963" t="n">
        <v>0.3879541880881422</v>
      </c>
      <c r="R166" s="963" t="n">
        <v>15.26179411818605</v>
      </c>
      <c r="S166" s="963" t="n">
        <v>9.936172933032367</v>
      </c>
      <c r="T166" s="963" t="n">
        <v>76.58126639426904</v>
      </c>
      <c r="U166" s="991" t="n">
        <v>23.41873360573098</v>
      </c>
      <c r="V166" s="1021" t="n">
        <v>2114564.160347728</v>
      </c>
      <c r="W166" s="1021" t="n">
        <v>334095.3699494522</v>
      </c>
      <c r="X166" s="1021" t="n">
        <v>574733.9724455213</v>
      </c>
      <c r="Y166" s="1021" t="n">
        <v>117314.4531821478</v>
      </c>
      <c r="Z166" s="1021" t="n">
        <v>674443.1658525146</v>
      </c>
      <c r="AA166" s="989" t="n">
        <v>35029.81996375892</v>
      </c>
      <c r="AB166" s="1022" t="n">
        <v>378947.3789543336</v>
      </c>
      <c r="AC166" s="963" t="n">
        <v>100</v>
      </c>
      <c r="AD166" s="963" t="n">
        <v>15.79972725417384</v>
      </c>
      <c r="AE166" s="963" t="n">
        <v>27.17978405304143</v>
      </c>
      <c r="AF166" s="963" t="n">
        <v>5.547925921663974</v>
      </c>
      <c r="AG166" s="963" t="n">
        <v>31.89513841668471</v>
      </c>
      <c r="AH166" s="963" t="n">
        <v>1.656597639392435</v>
      </c>
      <c r="AI166" s="991" t="n">
        <v>17.92082671504363</v>
      </c>
      <c r="AJ166" s="1021" t="n">
        <v>6914806.069263054</v>
      </c>
      <c r="AK166" s="1021" t="n">
        <v>1394890.403206283</v>
      </c>
      <c r="AL166" s="1021" t="n">
        <v>1871627.662433253</v>
      </c>
      <c r="AM166" s="1021" t="n">
        <v>87479.2057863177</v>
      </c>
      <c r="AN166" s="1021" t="n">
        <v>1664538.441401684</v>
      </c>
      <c r="AO166" s="1021" t="n">
        <v>1378043.894611981</v>
      </c>
      <c r="AP166" s="1022" t="n">
        <v>518226.4618235353</v>
      </c>
      <c r="AQ166" s="963" t="n">
        <v>100</v>
      </c>
      <c r="AR166" s="963" t="n">
        <v>20.17251661484331</v>
      </c>
      <c r="AS166" s="963" t="n">
        <v>27.06695811402158</v>
      </c>
      <c r="AT166" s="963" t="n">
        <v>1.265099916180886</v>
      </c>
      <c r="AU166" s="963" t="n">
        <v>24.07209146183737</v>
      </c>
      <c r="AV166" s="963" t="n">
        <v>19.9288870983311</v>
      </c>
      <c r="AW166" s="991" t="n">
        <v>7.494446794785747</v>
      </c>
      <c r="AX166" s="18" t="n"/>
    </row>
    <row r="167" ht="16.4" customHeight="1" s="828">
      <c r="A167" s="722" t="inlineStr">
        <is>
          <t>Aug-Oct 2004</t>
        </is>
      </c>
      <c r="B167" s="1021" t="n">
        <v>9043938.792622482</v>
      </c>
      <c r="C167" s="1021" t="n">
        <v>1741741.919351382</v>
      </c>
      <c r="D167" s="1021" t="n">
        <v>2455959.272169103</v>
      </c>
      <c r="E167" s="1021" t="n">
        <v>198784.2378805194</v>
      </c>
      <c r="F167" s="1021" t="n">
        <v>2324288.783785973</v>
      </c>
      <c r="G167" s="1021" t="n">
        <v>37863.25654225414</v>
      </c>
      <c r="H167" s="1021" t="n">
        <v>1394610.180574369</v>
      </c>
      <c r="I167" s="1021" t="n">
        <v>890691.1423188811</v>
      </c>
      <c r="J167" s="1021" t="n">
        <v>6943563.666072202</v>
      </c>
      <c r="K167" s="1022" t="n">
        <v>2100375.12655028</v>
      </c>
      <c r="L167" s="963" t="n">
        <v>100</v>
      </c>
      <c r="M167" s="963" t="n">
        <v>19.25866549176774</v>
      </c>
      <c r="N167" s="963" t="n">
        <v>27.15585906190046</v>
      </c>
      <c r="O167" s="963" t="n">
        <v>2.197983007610312</v>
      </c>
      <c r="P167" s="963" t="n">
        <v>25.69996145575412</v>
      </c>
      <c r="Q167" s="963" t="n">
        <v>0.4186589207474599</v>
      </c>
      <c r="R167" s="963" t="n">
        <v>15.42038499544038</v>
      </c>
      <c r="S167" s="963" t="n">
        <v>9.848487066779521</v>
      </c>
      <c r="T167" s="963" t="n">
        <v>76.77588078920166</v>
      </c>
      <c r="U167" s="991" t="n">
        <v>23.22411921079833</v>
      </c>
      <c r="V167" s="1021" t="n">
        <v>2100375.12655028</v>
      </c>
      <c r="W167" s="1021" t="n">
        <v>315641.9850919691</v>
      </c>
      <c r="X167" s="1021" t="n">
        <v>597390.4312689999</v>
      </c>
      <c r="Y167" s="1021" t="n">
        <v>114629.8451227815</v>
      </c>
      <c r="Z167" s="1021" t="n">
        <v>667170.2748413431</v>
      </c>
      <c r="AA167" s="989" t="n">
        <v>37863.25654225414</v>
      </c>
      <c r="AB167" s="1022" t="n">
        <v>367679.3336829327</v>
      </c>
      <c r="AC167" s="963" t="n">
        <v>100</v>
      </c>
      <c r="AD167" s="963" t="n">
        <v>15.02788626193593</v>
      </c>
      <c r="AE167" s="963" t="n">
        <v>28.44208273643823</v>
      </c>
      <c r="AF167" s="963" t="n">
        <v>5.45758915508836</v>
      </c>
      <c r="AG167" s="963" t="n">
        <v>31.76433897011167</v>
      </c>
      <c r="AH167" s="963" t="n">
        <v>1.802690198699977</v>
      </c>
      <c r="AI167" s="991" t="n">
        <v>17.50541267772583</v>
      </c>
      <c r="AJ167" s="1021" t="n">
        <v>6943563.666072202</v>
      </c>
      <c r="AK167" s="1021" t="n">
        <v>1426099.934259413</v>
      </c>
      <c r="AL167" s="1021" t="n">
        <v>1858568.840900104</v>
      </c>
      <c r="AM167" s="1021" t="n">
        <v>84154.39275773792</v>
      </c>
      <c r="AN167" s="1021" t="n">
        <v>1657118.50894463</v>
      </c>
      <c r="AO167" s="1021" t="n">
        <v>1394610.180574369</v>
      </c>
      <c r="AP167" s="1022" t="n">
        <v>523011.8086359486</v>
      </c>
      <c r="AQ167" s="963" t="n">
        <v>100</v>
      </c>
      <c r="AR167" s="963" t="n">
        <v>20.53844398702147</v>
      </c>
      <c r="AS167" s="963" t="n">
        <v>26.76678619627965</v>
      </c>
      <c r="AT167" s="963" t="n">
        <v>1.21197697327865</v>
      </c>
      <c r="AU167" s="963" t="n">
        <v>23.86553344418342</v>
      </c>
      <c r="AV167" s="963" t="n">
        <v>20.08493401434115</v>
      </c>
      <c r="AW167" s="991" t="n">
        <v>7.532325384895666</v>
      </c>
      <c r="AX167" s="18" t="n"/>
    </row>
    <row r="168" ht="16.4" customHeight="1" s="828">
      <c r="A168" s="722" t="inlineStr">
        <is>
          <t>Sep-Nov 2004</t>
        </is>
      </c>
      <c r="B168" s="1021" t="n">
        <v>8996385.784905974</v>
      </c>
      <c r="C168" s="1021" t="n">
        <v>1759285.080197899</v>
      </c>
      <c r="D168" s="1021" t="n">
        <v>2418472.385002485</v>
      </c>
      <c r="E168" s="1021" t="n">
        <v>192734.8058818234</v>
      </c>
      <c r="F168" s="1021" t="n">
        <v>2313777.915209264</v>
      </c>
      <c r="G168" s="1021" t="n">
        <v>32883.85805517605</v>
      </c>
      <c r="H168" s="1021" t="n">
        <v>1384178.001086955</v>
      </c>
      <c r="I168" s="1021" t="n">
        <v>895053.7394723711</v>
      </c>
      <c r="J168" s="1021" t="n">
        <v>6918025.930194988</v>
      </c>
      <c r="K168" s="1022" t="n">
        <v>2078359.854710985</v>
      </c>
      <c r="L168" s="963" t="n">
        <v>100</v>
      </c>
      <c r="M168" s="963" t="n">
        <v>19.55546507520393</v>
      </c>
      <c r="N168" s="963" t="n">
        <v>26.88271093331911</v>
      </c>
      <c r="O168" s="963" t="n">
        <v>2.142358170157525</v>
      </c>
      <c r="P168" s="963" t="n">
        <v>25.71897171296603</v>
      </c>
      <c r="Q168" s="963" t="n">
        <v>0.3655229871349914</v>
      </c>
      <c r="R168" s="963" t="n">
        <v>15.38593424271902</v>
      </c>
      <c r="S168" s="963" t="n">
        <v>9.949036878499378</v>
      </c>
      <c r="T168" s="963" t="n">
        <v>76.89783537075485</v>
      </c>
      <c r="U168" s="991" t="n">
        <v>23.10216462924514</v>
      </c>
      <c r="V168" s="1021" t="n">
        <v>2078359.854710985</v>
      </c>
      <c r="W168" s="1021" t="n">
        <v>322075.4931101508</v>
      </c>
      <c r="X168" s="1021" t="n">
        <v>576523.1018717359</v>
      </c>
      <c r="Y168" s="1021" t="n">
        <v>105843.1396299292</v>
      </c>
      <c r="Z168" s="1021" t="n">
        <v>665105.5901287836</v>
      </c>
      <c r="AA168" s="989" t="n">
        <v>32883.85805517605</v>
      </c>
      <c r="AB168" s="1022" t="n">
        <v>375928.6719152094</v>
      </c>
      <c r="AC168" s="963" t="n">
        <v>100</v>
      </c>
      <c r="AD168" s="963" t="n">
        <v>15.49661827715289</v>
      </c>
      <c r="AE168" s="963" t="n">
        <v>27.73933015329083</v>
      </c>
      <c r="AF168" s="963" t="n">
        <v>5.092628179379821</v>
      </c>
      <c r="AG168" s="963" t="n">
        <v>32.00146445386728</v>
      </c>
      <c r="AH168" s="963" t="n">
        <v>1.582202330392339</v>
      </c>
      <c r="AI168" s="991" t="n">
        <v>18.08775660591682</v>
      </c>
      <c r="AJ168" s="1021" t="n">
        <v>6918025.930194988</v>
      </c>
      <c r="AK168" s="1021" t="n">
        <v>1437209.587087748</v>
      </c>
      <c r="AL168" s="1021" t="n">
        <v>1841949.283130749</v>
      </c>
      <c r="AM168" s="1021" t="n">
        <v>86891.66625189416</v>
      </c>
      <c r="AN168" s="1021" t="n">
        <v>1648672.325080481</v>
      </c>
      <c r="AO168" s="1021" t="n">
        <v>1384178.001086955</v>
      </c>
      <c r="AP168" s="1022" t="n">
        <v>519125.0675571617</v>
      </c>
      <c r="AQ168" s="963" t="n">
        <v>100</v>
      </c>
      <c r="AR168" s="963" t="n">
        <v>20.77485111489369</v>
      </c>
      <c r="AS168" s="963" t="n">
        <v>26.62535962883899</v>
      </c>
      <c r="AT168" s="963" t="n">
        <v>1.256018221507954</v>
      </c>
      <c r="AU168" s="963" t="n">
        <v>23.83154301120135</v>
      </c>
      <c r="AV168" s="963" t="n">
        <v>20.00828003615102</v>
      </c>
      <c r="AW168" s="991" t="n">
        <v>7.503947987407007</v>
      </c>
      <c r="AX168" s="18" t="n"/>
    </row>
    <row r="169" ht="16.4" customHeight="1" s="828">
      <c r="A169" s="722" t="inlineStr">
        <is>
          <t>Oct-Dec 2004</t>
        </is>
      </c>
      <c r="B169" s="1021" t="n">
        <v>8973736.018248493</v>
      </c>
      <c r="C169" s="1021" t="n">
        <v>1729363.083351163</v>
      </c>
      <c r="D169" s="1021" t="n">
        <v>2421963.470118254</v>
      </c>
      <c r="E169" s="1021" t="n">
        <v>185887.7199898053</v>
      </c>
      <c r="F169" s="1021" t="n">
        <v>2307344.596724469</v>
      </c>
      <c r="G169" s="1021" t="n">
        <v>33839.11346215653</v>
      </c>
      <c r="H169" s="1021" t="n">
        <v>1396900.62063471</v>
      </c>
      <c r="I169" s="1021" t="n">
        <v>898437.4139679336</v>
      </c>
      <c r="J169" s="1021" t="n">
        <v>6901145.585982121</v>
      </c>
      <c r="K169" s="1022" t="n">
        <v>2072590.432266372</v>
      </c>
      <c r="L169" s="963" t="n">
        <v>100</v>
      </c>
      <c r="M169" s="963" t="n">
        <v>19.27138351110871</v>
      </c>
      <c r="N169" s="963" t="n">
        <v>26.98946642951256</v>
      </c>
      <c r="O169" s="963" t="n">
        <v>2.071464099365017</v>
      </c>
      <c r="P169" s="963" t="n">
        <v>25.71219603554618</v>
      </c>
      <c r="Q169" s="963" t="n">
        <v>0.3770905829338325</v>
      </c>
      <c r="R169" s="963" t="n">
        <v>15.56654461189911</v>
      </c>
      <c r="S169" s="963" t="n">
        <v>10.01185472963458</v>
      </c>
      <c r="T169" s="963" t="n">
        <v>76.90381767357913</v>
      </c>
      <c r="U169" s="991" t="n">
        <v>23.09618232642087</v>
      </c>
      <c r="V169" s="1021" t="n">
        <v>2072590.432266372</v>
      </c>
      <c r="W169" s="1021" t="n">
        <v>329092.5322647981</v>
      </c>
      <c r="X169" s="1021" t="n">
        <v>571778.3722733726</v>
      </c>
      <c r="Y169" s="1021" t="n">
        <v>97808.32192840773</v>
      </c>
      <c r="Z169" s="1021" t="n">
        <v>660270.1051799119</v>
      </c>
      <c r="AA169" s="989" t="n">
        <v>33839.11346215653</v>
      </c>
      <c r="AB169" s="1022" t="n">
        <v>379801.9871577253</v>
      </c>
      <c r="AC169" s="963" t="n">
        <v>100</v>
      </c>
      <c r="AD169" s="963" t="n">
        <v>15.87831957252337</v>
      </c>
      <c r="AE169" s="963" t="n">
        <v>27.58761998375793</v>
      </c>
      <c r="AF169" s="963" t="n">
        <v>4.719134104148816</v>
      </c>
      <c r="AG169" s="963" t="n">
        <v>31.85723985311986</v>
      </c>
      <c r="AH169" s="963" t="n">
        <v>1.632696597231395</v>
      </c>
      <c r="AI169" s="991" t="n">
        <v>18.32498988921862</v>
      </c>
      <c r="AJ169" s="1021" t="n">
        <v>6901145.585982121</v>
      </c>
      <c r="AK169" s="1021" t="n">
        <v>1400270.551086365</v>
      </c>
      <c r="AL169" s="1021" t="n">
        <v>1850185.097844882</v>
      </c>
      <c r="AM169" s="1021" t="n">
        <v>88079.3980613976</v>
      </c>
      <c r="AN169" s="1021" t="n">
        <v>1647074.491544557</v>
      </c>
      <c r="AO169" s="1021" t="n">
        <v>1396900.62063471</v>
      </c>
      <c r="AP169" s="1022" t="n">
        <v>518635.4268102085</v>
      </c>
      <c r="AQ169" s="963" t="n">
        <v>100</v>
      </c>
      <c r="AR169" s="963" t="n">
        <v>20.29040734817492</v>
      </c>
      <c r="AS169" s="963" t="n">
        <v>26.8098256266764</v>
      </c>
      <c r="AT169" s="963" t="n">
        <v>1.276301114996153</v>
      </c>
      <c r="AU169" s="963" t="n">
        <v>23.86668229243214</v>
      </c>
      <c r="AV169" s="963" t="n">
        <v>20.24157588375109</v>
      </c>
      <c r="AW169" s="991" t="n">
        <v>7.515207733969288</v>
      </c>
      <c r="AX169" s="18" t="n"/>
    </row>
    <row r="170" ht="16.4" customHeight="1" s="828">
      <c r="A170" s="722" t="inlineStr">
        <is>
          <t>Nov-Jan 2005</t>
        </is>
      </c>
      <c r="B170" s="1021" t="n">
        <v>8958146.108653791</v>
      </c>
      <c r="C170" s="1021" t="n">
        <v>1727728.815294799</v>
      </c>
      <c r="D170" s="1021" t="n">
        <v>2392632.737531618</v>
      </c>
      <c r="E170" s="1021" t="n">
        <v>187022.0554168484</v>
      </c>
      <c r="F170" s="1021" t="n">
        <v>2291863.381461408</v>
      </c>
      <c r="G170" s="1021" t="n">
        <v>37848.27214171253</v>
      </c>
      <c r="H170" s="1021" t="n">
        <v>1393179.666601882</v>
      </c>
      <c r="I170" s="1021" t="n">
        <v>927871.1802055223</v>
      </c>
      <c r="J170" s="1021" t="n">
        <v>6870995.559264848</v>
      </c>
      <c r="K170" s="1022" t="n">
        <v>2087150.549388943</v>
      </c>
      <c r="L170" s="963" t="n">
        <v>100</v>
      </c>
      <c r="M170" s="963" t="n">
        <v>19.28667822939135</v>
      </c>
      <c r="N170" s="963" t="n">
        <v>26.70901667053941</v>
      </c>
      <c r="O170" s="963" t="n">
        <v>2.087731693013809</v>
      </c>
      <c r="P170" s="963" t="n">
        <v>25.58412593033519</v>
      </c>
      <c r="Q170" s="963" t="n">
        <v>0.4225011702493908</v>
      </c>
      <c r="R170" s="963" t="n">
        <v>15.55209805359209</v>
      </c>
      <c r="S170" s="963" t="n">
        <v>10.35784825287875</v>
      </c>
      <c r="T170" s="963" t="n">
        <v>76.70108832705124</v>
      </c>
      <c r="U170" s="991" t="n">
        <v>23.29891167294876</v>
      </c>
      <c r="V170" s="1021" t="n">
        <v>2087150.549388943</v>
      </c>
      <c r="W170" s="1021" t="n">
        <v>333788.4056490452</v>
      </c>
      <c r="X170" s="1021" t="n">
        <v>584428.6772296645</v>
      </c>
      <c r="Y170" s="1021" t="n">
        <v>92554.85204920459</v>
      </c>
      <c r="Z170" s="1021" t="n">
        <v>650889.2571071873</v>
      </c>
      <c r="AA170" s="989" t="n">
        <v>37848.27214171253</v>
      </c>
      <c r="AB170" s="1022" t="n">
        <v>387641.0852121291</v>
      </c>
      <c r="AC170" s="963" t="n">
        <v>100</v>
      </c>
      <c r="AD170" s="963" t="n">
        <v>15.99254091885076</v>
      </c>
      <c r="AE170" s="963" t="n">
        <v>28.0012707948053</v>
      </c>
      <c r="AF170" s="963" t="n">
        <v>4.434507710826225</v>
      </c>
      <c r="AG170" s="963" t="n">
        <v>31.18554420033326</v>
      </c>
      <c r="AH170" s="963" t="n">
        <v>1.813394445972927</v>
      </c>
      <c r="AI170" s="991" t="n">
        <v>18.57274192921153</v>
      </c>
      <c r="AJ170" s="1021" t="n">
        <v>6870995.559264848</v>
      </c>
      <c r="AK170" s="1021" t="n">
        <v>1393940.409645754</v>
      </c>
      <c r="AL170" s="1021" t="n">
        <v>1808204.060301954</v>
      </c>
      <c r="AM170" s="1021" t="n">
        <v>94467.20336764384</v>
      </c>
      <c r="AN170" s="1021" t="n">
        <v>1640974.12435422</v>
      </c>
      <c r="AO170" s="1021" t="n">
        <v>1393179.666601882</v>
      </c>
      <c r="AP170" s="1022" t="n">
        <v>540230.0949933934</v>
      </c>
      <c r="AQ170" s="963" t="n">
        <v>100</v>
      </c>
      <c r="AR170" s="963" t="n">
        <v>20.28731349951414</v>
      </c>
      <c r="AS170" s="963" t="n">
        <v>26.316478372101</v>
      </c>
      <c r="AT170" s="963" t="n">
        <v>1.374869224595325</v>
      </c>
      <c r="AU170" s="963" t="n">
        <v>23.88262530808263</v>
      </c>
      <c r="AV170" s="963" t="n">
        <v>20.27624169722129</v>
      </c>
      <c r="AW170" s="991" t="n">
        <v>7.862471898485618</v>
      </c>
      <c r="AX170" s="18" t="n"/>
    </row>
    <row r="171" ht="16.4" customHeight="1" s="828">
      <c r="A171" s="722" t="inlineStr">
        <is>
          <t>Dec-Feb 2005</t>
        </is>
      </c>
      <c r="B171" s="1021" t="n">
        <v>8916598.683576949</v>
      </c>
      <c r="C171" s="1021" t="n">
        <v>1724927.428910682</v>
      </c>
      <c r="D171" s="1021" t="n">
        <v>2380806.095286244</v>
      </c>
      <c r="E171" s="1021" t="n">
        <v>177600.7582757184</v>
      </c>
      <c r="F171" s="1021" t="n">
        <v>2283278.549855498</v>
      </c>
      <c r="G171" s="1021" t="n">
        <v>44889.91411021675</v>
      </c>
      <c r="H171" s="1021" t="n">
        <v>1386533.394912143</v>
      </c>
      <c r="I171" s="1021" t="n">
        <v>918562.5422264487</v>
      </c>
      <c r="J171" s="1021" t="n">
        <v>6884683.409932654</v>
      </c>
      <c r="K171" s="1022" t="n">
        <v>2031915.273644296</v>
      </c>
      <c r="L171" s="963" t="n">
        <v>100</v>
      </c>
      <c r="M171" s="963" t="n">
        <v>19.34512800366065</v>
      </c>
      <c r="N171" s="963" t="n">
        <v>26.7008326804181</v>
      </c>
      <c r="O171" s="963" t="n">
        <v>1.991799390981144</v>
      </c>
      <c r="P171" s="963" t="n">
        <v>25.60705747653483</v>
      </c>
      <c r="Q171" s="963" t="n">
        <v>0.5034421274661302</v>
      </c>
      <c r="R171" s="963" t="n">
        <v>15.5500257902818</v>
      </c>
      <c r="S171" s="963" t="n">
        <v>10.30171453065735</v>
      </c>
      <c r="T171" s="963" t="n">
        <v>77.21199141342112</v>
      </c>
      <c r="U171" s="991" t="n">
        <v>22.7880085865789</v>
      </c>
      <c r="V171" s="1021" t="n">
        <v>2031915.273644296</v>
      </c>
      <c r="W171" s="1021" t="n">
        <v>310110.3032044488</v>
      </c>
      <c r="X171" s="1021" t="n">
        <v>582633.9392631756</v>
      </c>
      <c r="Y171" s="1021" t="n">
        <v>90546.43500072636</v>
      </c>
      <c r="Z171" s="1021" t="n">
        <v>637100.5733805716</v>
      </c>
      <c r="AA171" s="989" t="n">
        <v>44889.91411021675</v>
      </c>
      <c r="AB171" s="1022" t="n">
        <v>366634.1086851574</v>
      </c>
      <c r="AC171" s="963" t="n">
        <v>100</v>
      </c>
      <c r="AD171" s="963" t="n">
        <v>15.261970182854</v>
      </c>
      <c r="AE171" s="963" t="n">
        <v>28.67412567937468</v>
      </c>
      <c r="AF171" s="963" t="n">
        <v>4.456211150887645</v>
      </c>
      <c r="AG171" s="963" t="n">
        <v>31.35468204035466</v>
      </c>
      <c r="AH171" s="963" t="n">
        <v>2.209241433069473</v>
      </c>
      <c r="AI171" s="991" t="n">
        <v>18.04376951345953</v>
      </c>
      <c r="AJ171" s="1021" t="n">
        <v>6884683.409932654</v>
      </c>
      <c r="AK171" s="1021" t="n">
        <v>1414817.125706233</v>
      </c>
      <c r="AL171" s="1021" t="n">
        <v>1798172.156023068</v>
      </c>
      <c r="AM171" s="1021" t="n">
        <v>87054.32327499203</v>
      </c>
      <c r="AN171" s="1021" t="n">
        <v>1646177.976474926</v>
      </c>
      <c r="AO171" s="1021" t="n">
        <v>1386533.394912143</v>
      </c>
      <c r="AP171" s="1022" t="n">
        <v>551928.4335412912</v>
      </c>
      <c r="AQ171" s="963" t="n">
        <v>100</v>
      </c>
      <c r="AR171" s="963" t="n">
        <v>20.55021329906109</v>
      </c>
      <c r="AS171" s="963" t="n">
        <v>26.11844363720216</v>
      </c>
      <c r="AT171" s="963" t="n">
        <v>1.264463710116245</v>
      </c>
      <c r="AU171" s="963" t="n">
        <v>23.91072876495608</v>
      </c>
      <c r="AV171" s="963" t="n">
        <v>20.13939221826478</v>
      </c>
      <c r="AW171" s="991" t="n">
        <v>8.016758370399636</v>
      </c>
      <c r="AX171" s="18" t="n"/>
    </row>
    <row r="172" ht="16.4" customHeight="1" s="828">
      <c r="A172" s="722" t="inlineStr">
        <is>
          <t>Jan-Mar 2005</t>
        </is>
      </c>
      <c r="B172" s="1021" t="n">
        <v>8993286.62178384</v>
      </c>
      <c r="C172" s="1021" t="n">
        <v>1750103.084722313</v>
      </c>
      <c r="D172" s="1021" t="n">
        <v>2424911.785782643</v>
      </c>
      <c r="E172" s="1021" t="n">
        <v>182957.2895891753</v>
      </c>
      <c r="F172" s="1021" t="n">
        <v>2285040.381979001</v>
      </c>
      <c r="G172" s="1021" t="n">
        <v>48705.61248475008</v>
      </c>
      <c r="H172" s="1021" t="n">
        <v>1385841.209470294</v>
      </c>
      <c r="I172" s="1021" t="n">
        <v>915727.2577556628</v>
      </c>
      <c r="J172" s="1021" t="n">
        <v>6953173.035509074</v>
      </c>
      <c r="K172" s="1022" t="n">
        <v>2040113.586274765</v>
      </c>
      <c r="L172" s="963" t="n">
        <v>100</v>
      </c>
      <c r="M172" s="963" t="n">
        <v>19.46010572467639</v>
      </c>
      <c r="N172" s="963" t="n">
        <v>26.96357725226883</v>
      </c>
      <c r="O172" s="963" t="n">
        <v>2.034376277366831</v>
      </c>
      <c r="P172" s="963" t="n">
        <v>25.408290406803</v>
      </c>
      <c r="Q172" s="963" t="n">
        <v>0.5415774514155227</v>
      </c>
      <c r="R172" s="963" t="n">
        <v>15.40973025493776</v>
      </c>
      <c r="S172" s="963" t="n">
        <v>10.18234263253167</v>
      </c>
      <c r="T172" s="963" t="n">
        <v>77.31514993269386</v>
      </c>
      <c r="U172" s="991" t="n">
        <v>22.68485006730614</v>
      </c>
      <c r="V172" s="1021" t="n">
        <v>2040113.586274765</v>
      </c>
      <c r="W172" s="1021" t="n">
        <v>314895.3176242842</v>
      </c>
      <c r="X172" s="1021" t="n">
        <v>598073.0534815183</v>
      </c>
      <c r="Y172" s="1021" t="n">
        <v>96618.18907517265</v>
      </c>
      <c r="Z172" s="1021" t="n">
        <v>619954.5153580934</v>
      </c>
      <c r="AA172" s="989" t="n">
        <v>48705.61248475008</v>
      </c>
      <c r="AB172" s="1022" t="n">
        <v>361866.8982509465</v>
      </c>
      <c r="AC172" s="963" t="n">
        <v>100</v>
      </c>
      <c r="AD172" s="963" t="n">
        <v>15.43518555745129</v>
      </c>
      <c r="AE172" s="963" t="n">
        <v>29.31567425976491</v>
      </c>
      <c r="AF172" s="963" t="n">
        <v>4.735922044987547</v>
      </c>
      <c r="AG172" s="963" t="n">
        <v>30.38823522028136</v>
      </c>
      <c r="AH172" s="963" t="n">
        <v>2.387397094574828</v>
      </c>
      <c r="AI172" s="991" t="n">
        <v>17.73758582294005</v>
      </c>
      <c r="AJ172" s="1021" t="n">
        <v>6953173.035509074</v>
      </c>
      <c r="AK172" s="1021" t="n">
        <v>1435207.767098028</v>
      </c>
      <c r="AL172" s="1021" t="n">
        <v>1826838.732301125</v>
      </c>
      <c r="AM172" s="1021" t="n">
        <v>86339.10051400264</v>
      </c>
      <c r="AN172" s="1021" t="n">
        <v>1665085.866620907</v>
      </c>
      <c r="AO172" s="1021" t="n">
        <v>1385841.209470294</v>
      </c>
      <c r="AP172" s="1022" t="n">
        <v>553860.3595047162</v>
      </c>
      <c r="AQ172" s="963" t="n">
        <v>100</v>
      </c>
      <c r="AR172" s="963" t="n">
        <v>20.64104776004542</v>
      </c>
      <c r="AS172" s="963" t="n">
        <v>26.27345419093793</v>
      </c>
      <c r="AT172" s="963" t="n">
        <v>1.241722305386024</v>
      </c>
      <c r="AU172" s="963" t="n">
        <v>23.94713691314024</v>
      </c>
      <c r="AV172" s="963" t="n">
        <v>19.93106172380521</v>
      </c>
      <c r="AW172" s="991" t="n">
        <v>7.965577106685158</v>
      </c>
      <c r="AX172" s="18" t="n"/>
    </row>
    <row r="173" ht="16.4" customHeight="1" s="828">
      <c r="A173" s="722" t="inlineStr">
        <is>
          <t>Feb-Apr 2005</t>
        </is>
      </c>
      <c r="B173" s="1021" t="n">
        <v>9058932.388581909</v>
      </c>
      <c r="C173" s="1021" t="n">
        <v>1775785.328167023</v>
      </c>
      <c r="D173" s="1021" t="n">
        <v>2430757.52822322</v>
      </c>
      <c r="E173" s="1021" t="n">
        <v>183992.7057093812</v>
      </c>
      <c r="F173" s="1021" t="n">
        <v>2326906.414198167</v>
      </c>
      <c r="G173" s="1021" t="n">
        <v>45201.12037457517</v>
      </c>
      <c r="H173" s="1021" t="n">
        <v>1400982.512686448</v>
      </c>
      <c r="I173" s="1021" t="n">
        <v>895306.7792230954</v>
      </c>
      <c r="J173" s="1021" t="n">
        <v>6973977.988397163</v>
      </c>
      <c r="K173" s="1022" t="n">
        <v>2084954.400184747</v>
      </c>
      <c r="L173" s="963" t="n">
        <v>100</v>
      </c>
      <c r="M173" s="963" t="n">
        <v>19.60258948841769</v>
      </c>
      <c r="N173" s="963" t="n">
        <v>26.83271520258837</v>
      </c>
      <c r="O173" s="963" t="n">
        <v>2.031063902643648</v>
      </c>
      <c r="P173" s="963" t="n">
        <v>25.68632057714719</v>
      </c>
      <c r="Q173" s="963" t="n">
        <v>0.4989674106801782</v>
      </c>
      <c r="R173" s="963" t="n">
        <v>15.46520552965247</v>
      </c>
      <c r="S173" s="963" t="n">
        <v>9.883137888870449</v>
      </c>
      <c r="T173" s="963" t="n">
        <v>76.98454618324924</v>
      </c>
      <c r="U173" s="991" t="n">
        <v>23.01545381675077</v>
      </c>
      <c r="V173" s="1021" t="n">
        <v>2084954.400184747</v>
      </c>
      <c r="W173" s="1021" t="n">
        <v>338589.1483273901</v>
      </c>
      <c r="X173" s="1021" t="n">
        <v>609776.3055646475</v>
      </c>
      <c r="Y173" s="1021" t="n">
        <v>99159.76223710051</v>
      </c>
      <c r="Z173" s="1021" t="n">
        <v>635149.7372319312</v>
      </c>
      <c r="AA173" s="989" t="n">
        <v>45201.12037457517</v>
      </c>
      <c r="AB173" s="1022" t="n">
        <v>357078.3264491024</v>
      </c>
      <c r="AC173" s="963" t="n">
        <v>100</v>
      </c>
      <c r="AD173" s="963" t="n">
        <v>16.23964285729165</v>
      </c>
      <c r="AE173" s="963" t="n">
        <v>29.24650560753825</v>
      </c>
      <c r="AF173" s="963" t="n">
        <v>4.755967911255709</v>
      </c>
      <c r="AG173" s="963" t="n">
        <v>30.46348338244956</v>
      </c>
      <c r="AH173" s="963" t="n">
        <v>2.167966856760508</v>
      </c>
      <c r="AI173" s="991" t="n">
        <v>17.12643338470433</v>
      </c>
      <c r="AJ173" s="1021" t="n">
        <v>6973977.988397163</v>
      </c>
      <c r="AK173" s="1021" t="n">
        <v>1437196.179839633</v>
      </c>
      <c r="AL173" s="1021" t="n">
        <v>1820981.222658574</v>
      </c>
      <c r="AM173" s="1021" t="n">
        <v>84832.94347228069</v>
      </c>
      <c r="AN173" s="1021" t="n">
        <v>1691756.676966236</v>
      </c>
      <c r="AO173" s="1021" t="n">
        <v>1400982.512686448</v>
      </c>
      <c r="AP173" s="1022" t="n">
        <v>538228.4527739931</v>
      </c>
      <c r="AQ173" s="963" t="n">
        <v>100</v>
      </c>
      <c r="AR173" s="963" t="n">
        <v>20.60798273568892</v>
      </c>
      <c r="AS173" s="963" t="n">
        <v>26.1110835980297</v>
      </c>
      <c r="AT173" s="963" t="n">
        <v>1.216421153227327</v>
      </c>
      <c r="AU173" s="963" t="n">
        <v>24.25813043546835</v>
      </c>
      <c r="AV173" s="963" t="n">
        <v>20.08871428928094</v>
      </c>
      <c r="AW173" s="991" t="n">
        <v>7.717667788304775</v>
      </c>
      <c r="AX173" s="18" t="n"/>
    </row>
    <row r="174" ht="16.4" customHeight="1" s="828">
      <c r="A174" s="722" t="inlineStr">
        <is>
          <t>Mar-May 2005</t>
        </is>
      </c>
      <c r="B174" s="1021" t="n">
        <v>9057479.008760277</v>
      </c>
      <c r="C174" s="1021" t="n">
        <v>1793236.569740332</v>
      </c>
      <c r="D174" s="1021" t="n">
        <v>2426746.431372037</v>
      </c>
      <c r="E174" s="1021" t="n">
        <v>189670.671623208</v>
      </c>
      <c r="F174" s="1021" t="n">
        <v>2310890.208252131</v>
      </c>
      <c r="G174" s="1021" t="n">
        <v>41894.47011768376</v>
      </c>
      <c r="H174" s="1021" t="n">
        <v>1409688.634999385</v>
      </c>
      <c r="I174" s="1021" t="n">
        <v>885352.0226554995</v>
      </c>
      <c r="J174" s="1021" t="n">
        <v>6934784.680393487</v>
      </c>
      <c r="K174" s="1022" t="n">
        <v>2122694.32836679</v>
      </c>
      <c r="L174" s="963" t="n">
        <v>100</v>
      </c>
      <c r="M174" s="963" t="n">
        <v>19.79840712858331</v>
      </c>
      <c r="N174" s="963" t="n">
        <v>26.79273591498163</v>
      </c>
      <c r="O174" s="963" t="n">
        <v>2.094077959659205</v>
      </c>
      <c r="P174" s="963" t="n">
        <v>25.51361373310463</v>
      </c>
      <c r="Q174" s="963" t="n">
        <v>0.4625400740886505</v>
      </c>
      <c r="R174" s="963" t="n">
        <v>15.56380791648485</v>
      </c>
      <c r="S174" s="963" t="n">
        <v>9.774817273097717</v>
      </c>
      <c r="T174" s="963" t="n">
        <v>76.5641816413403</v>
      </c>
      <c r="U174" s="991" t="n">
        <v>23.43581835865971</v>
      </c>
      <c r="V174" s="1021" t="n">
        <v>2122694.32836679</v>
      </c>
      <c r="W174" s="1021" t="n">
        <v>357682.3981762835</v>
      </c>
      <c r="X174" s="1021" t="n">
        <v>631131.2040266861</v>
      </c>
      <c r="Y174" s="1021" t="n">
        <v>100412.6710383042</v>
      </c>
      <c r="Z174" s="1021" t="n">
        <v>642197.5800049144</v>
      </c>
      <c r="AA174" s="989" t="n">
        <v>33134.3064221769</v>
      </c>
      <c r="AB174" s="1022" t="n">
        <v>358176.353433266</v>
      </c>
      <c r="AC174" s="963" t="n">
        <v>100</v>
      </c>
      <c r="AD174" s="963" t="n">
        <v>16.85039590469372</v>
      </c>
      <c r="AE174" s="963" t="n">
        <v>29.73255242606132</v>
      </c>
      <c r="AF174" s="963" t="n">
        <v>4.730434792067406</v>
      </c>
      <c r="AG174" s="963" t="n">
        <v>30.25388872165236</v>
      </c>
      <c r="AH174" s="963" t="n">
        <v>1.560955149282873</v>
      </c>
      <c r="AI174" s="991" t="n">
        <v>16.87366610664327</v>
      </c>
      <c r="AJ174" s="1021" t="n">
        <v>6934784.680393487</v>
      </c>
      <c r="AK174" s="1021" t="n">
        <v>1443349.418813392</v>
      </c>
      <c r="AL174" s="1021" t="n">
        <v>1804337.603356253</v>
      </c>
      <c r="AM174" s="1021" t="n">
        <v>90080.54935716774</v>
      </c>
      <c r="AN174" s="1021" t="n">
        <v>1678883.255748889</v>
      </c>
      <c r="AO174" s="1021" t="n">
        <v>1385889.857385027</v>
      </c>
      <c r="AP174" s="1022" t="n">
        <v>530895.3844366298</v>
      </c>
      <c r="AQ174" s="963" t="n">
        <v>100</v>
      </c>
      <c r="AR174" s="963" t="n">
        <v>20.81318289368279</v>
      </c>
      <c r="AS174" s="963" t="n">
        <v>26.01865359219594</v>
      </c>
      <c r="AT174" s="963" t="n">
        <v>1.298966781360203</v>
      </c>
      <c r="AU174" s="963" t="n">
        <v>24.20959457465992</v>
      </c>
      <c r="AV174" s="963" t="n">
        <v>19.98461266293261</v>
      </c>
      <c r="AW174" s="991" t="n">
        <v>7.655542441535563</v>
      </c>
      <c r="AX174" s="18" t="n"/>
    </row>
    <row r="175" ht="16.4" customHeight="1" s="828">
      <c r="A175" s="722" t="inlineStr">
        <is>
          <t>Apr-Jun 2005</t>
        </is>
      </c>
      <c r="B175" s="1021" t="n">
        <v>9068467.827362264</v>
      </c>
      <c r="C175" s="1021" t="n">
        <v>1799232.929886828</v>
      </c>
      <c r="D175" s="1021" t="n">
        <v>2436518.135494838</v>
      </c>
      <c r="E175" s="1021" t="n">
        <v>191429.3000976204</v>
      </c>
      <c r="F175" s="1021" t="n">
        <v>2296442.517793982</v>
      </c>
      <c r="G175" s="1021" t="n">
        <v>35813.25981585465</v>
      </c>
      <c r="H175" s="1021" t="n">
        <v>1432046.066326714</v>
      </c>
      <c r="I175" s="1021" t="n">
        <v>876985.6179464264</v>
      </c>
      <c r="J175" s="1021" t="n">
        <v>6923978.733464165</v>
      </c>
      <c r="K175" s="1022" t="n">
        <v>2144489.093898099</v>
      </c>
      <c r="L175" s="963" t="n">
        <v>100</v>
      </c>
      <c r="M175" s="963" t="n">
        <v>19.84053937378492</v>
      </c>
      <c r="N175" s="963" t="n">
        <v>26.86802425590724</v>
      </c>
      <c r="O175" s="963" t="n">
        <v>2.110933222038031</v>
      </c>
      <c r="P175" s="963" t="n">
        <v>25.32337944525681</v>
      </c>
      <c r="Q175" s="963" t="n">
        <v>0.3949207352072793</v>
      </c>
      <c r="R175" s="963" t="n">
        <v>15.79148863500188</v>
      </c>
      <c r="S175" s="963" t="n">
        <v>9.670714332803829</v>
      </c>
      <c r="T175" s="963" t="n">
        <v>76.35224456078966</v>
      </c>
      <c r="U175" s="991" t="n">
        <v>23.64775543921034</v>
      </c>
      <c r="V175" s="1021" t="n">
        <v>2144489.093898099</v>
      </c>
      <c r="W175" s="1021" t="n">
        <v>374326.5983204605</v>
      </c>
      <c r="X175" s="1021" t="n">
        <v>648767.1703107768</v>
      </c>
      <c r="Y175" s="1021" t="n">
        <v>102686.6602697716</v>
      </c>
      <c r="Z175" s="1021" t="n">
        <v>640183.9363450501</v>
      </c>
      <c r="AA175" s="989" t="n">
        <v>27371.59591158309</v>
      </c>
      <c r="AB175" s="1022" t="n">
        <v>351239.6454453934</v>
      </c>
      <c r="AC175" s="963" t="n">
        <v>100</v>
      </c>
      <c r="AD175" s="963" t="n">
        <v>17.45528104505471</v>
      </c>
      <c r="AE175" s="963" t="n">
        <v>30.25276146923621</v>
      </c>
      <c r="AF175" s="963" t="n">
        <v>4.78839741185697</v>
      </c>
      <c r="AG175" s="963" t="n">
        <v>29.85251536912084</v>
      </c>
      <c r="AH175" s="963" t="n">
        <v>1.27636908900427</v>
      </c>
      <c r="AI175" s="991" t="n">
        <v>16.37870980294589</v>
      </c>
      <c r="AJ175" s="1021" t="n">
        <v>6923978.733464165</v>
      </c>
      <c r="AK175" s="1021" t="n">
        <v>1433156.872653543</v>
      </c>
      <c r="AL175" s="1021" t="n">
        <v>1797213.323098002</v>
      </c>
      <c r="AM175" s="1021" t="n">
        <v>89628.70988263324</v>
      </c>
      <c r="AN175" s="1021" t="n">
        <v>1666904.679617602</v>
      </c>
      <c r="AO175" s="1021" t="n">
        <v>1405021.076873262</v>
      </c>
      <c r="AP175" s="1022" t="n">
        <v>529643.3136816093</v>
      </c>
      <c r="AQ175" s="963" t="n">
        <v>100</v>
      </c>
      <c r="AR175" s="963" t="n">
        <v>20.69845861494312</v>
      </c>
      <c r="AS175" s="963" t="n">
        <v>25.95636688500963</v>
      </c>
      <c r="AT175" s="963" t="n">
        <v>1.294468301143824</v>
      </c>
      <c r="AU175" s="963" t="n">
        <v>24.07437607457275</v>
      </c>
      <c r="AV175" s="963" t="n">
        <v>20.29210560804698</v>
      </c>
      <c r="AW175" s="991" t="n">
        <v>7.649406996613077</v>
      </c>
      <c r="AX175" s="18" t="n"/>
    </row>
    <row r="176" ht="16.4" customHeight="1" s="828">
      <c r="A176" s="722" t="inlineStr">
        <is>
          <t>May-Jul 2005</t>
        </is>
      </c>
      <c r="B176" s="1021" t="n">
        <v>9063952.498703705</v>
      </c>
      <c r="C176" s="1021" t="n">
        <v>1826214.375349108</v>
      </c>
      <c r="D176" s="1021" t="n">
        <v>2433119.877739126</v>
      </c>
      <c r="E176" s="1021" t="n">
        <v>195895.8908352372</v>
      </c>
      <c r="F176" s="1021" t="n">
        <v>2266430.576262746</v>
      </c>
      <c r="G176" s="1021" t="n">
        <v>33699.35523924883</v>
      </c>
      <c r="H176" s="1021" t="n">
        <v>1432743.32983296</v>
      </c>
      <c r="I176" s="1021" t="n">
        <v>875849.0934452801</v>
      </c>
      <c r="J176" s="1021" t="n">
        <v>6906709.976284185</v>
      </c>
      <c r="K176" s="1022" t="n">
        <v>2157242.522419521</v>
      </c>
      <c r="L176" s="963" t="n">
        <v>100</v>
      </c>
      <c r="M176" s="963" t="n">
        <v>20.14810178683402</v>
      </c>
      <c r="N176" s="963" t="n">
        <v>26.84391691248495</v>
      </c>
      <c r="O176" s="963" t="n">
        <v>2.161263431855513</v>
      </c>
      <c r="P176" s="963" t="n">
        <v>25.00488144202966</v>
      </c>
      <c r="Q176" s="963" t="n">
        <v>0.3717953645947327</v>
      </c>
      <c r="R176" s="963" t="n">
        <v>15.80704808457311</v>
      </c>
      <c r="S176" s="963" t="n">
        <v>9.662992977628038</v>
      </c>
      <c r="T176" s="963" t="n">
        <v>76.19975918090876</v>
      </c>
      <c r="U176" s="991" t="n">
        <v>23.80024081909126</v>
      </c>
      <c r="V176" s="1021" t="n">
        <v>2157242.522419521</v>
      </c>
      <c r="W176" s="1021" t="n">
        <v>386937.2627409033</v>
      </c>
      <c r="X176" s="1021" t="n">
        <v>635284.8157895755</v>
      </c>
      <c r="Y176" s="1021" t="n">
        <v>106802.6100862351</v>
      </c>
      <c r="Z176" s="1021" t="n">
        <v>655546.4631931267</v>
      </c>
      <c r="AA176" s="989" t="n">
        <v>26070.02867882867</v>
      </c>
      <c r="AB176" s="1022" t="n">
        <v>346662.8485826749</v>
      </c>
      <c r="AC176" s="963" t="n">
        <v>100</v>
      </c>
      <c r="AD176" s="963" t="n">
        <v>17.93666028365332</v>
      </c>
      <c r="AE176" s="963" t="n">
        <v>29.44892886113947</v>
      </c>
      <c r="AF176" s="963" t="n">
        <v>4.950885631831853</v>
      </c>
      <c r="AG176" s="963" t="n">
        <v>30.38816713374807</v>
      </c>
      <c r="AH176" s="963" t="n">
        <v>1.208488540713032</v>
      </c>
      <c r="AI176" s="991" t="n">
        <v>16.06972071892337</v>
      </c>
      <c r="AJ176" s="1021" t="n">
        <v>6906709.976284185</v>
      </c>
      <c r="AK176" s="1021" t="n">
        <v>1447132.241404685</v>
      </c>
      <c r="AL176" s="1021" t="n">
        <v>1805902.320057489</v>
      </c>
      <c r="AM176" s="1021" t="n">
        <v>89953.51248915974</v>
      </c>
      <c r="AN176" s="1021" t="n">
        <v>1620776.784457615</v>
      </c>
      <c r="AO176" s="1021" t="n">
        <v>1408189.618398919</v>
      </c>
      <c r="AP176" s="1022" t="n">
        <v>532762.6862129357</v>
      </c>
      <c r="AQ176" s="963" t="n">
        <v>100</v>
      </c>
      <c r="AR176" s="963" t="n">
        <v>20.95255550578718</v>
      </c>
      <c r="AS176" s="963" t="n">
        <v>26.14707040339727</v>
      </c>
      <c r="AT176" s="963" t="n">
        <v>1.302407554364325</v>
      </c>
      <c r="AU176" s="963" t="n">
        <v>23.46669818224499</v>
      </c>
      <c r="AV176" s="963" t="n">
        <v>20.38871797475598</v>
      </c>
      <c r="AW176" s="991" t="n">
        <v>7.71369708648983</v>
      </c>
      <c r="AX176" s="18" t="n"/>
    </row>
    <row r="177" ht="16.4" customHeight="1" s="828">
      <c r="A177" s="722" t="inlineStr">
        <is>
          <t>Jun-Aug 2005</t>
        </is>
      </c>
      <c r="B177" s="1021" t="n">
        <v>9049015.034004683</v>
      </c>
      <c r="C177" s="1021" t="n">
        <v>1853875.405328946</v>
      </c>
      <c r="D177" s="1021" t="n">
        <v>2421969.823258793</v>
      </c>
      <c r="E177" s="1021" t="n">
        <v>197596.9172634374</v>
      </c>
      <c r="F177" s="1021" t="n">
        <v>2256413.068137606</v>
      </c>
      <c r="G177" s="1021" t="n">
        <v>32761.88280280339</v>
      </c>
      <c r="H177" s="1021" t="n">
        <v>1432408.820388787</v>
      </c>
      <c r="I177" s="1021" t="n">
        <v>853989.1168243086</v>
      </c>
      <c r="J177" s="1021" t="n">
        <v>6897383.885601168</v>
      </c>
      <c r="K177" s="1022" t="n">
        <v>2151631.148403516</v>
      </c>
      <c r="L177" s="963" t="n">
        <v>100</v>
      </c>
      <c r="M177" s="963" t="n">
        <v>20.48704083662579</v>
      </c>
      <c r="N177" s="963" t="n">
        <v>26.76501049183184</v>
      </c>
      <c r="O177" s="963" t="n">
        <v>2.183629008471102</v>
      </c>
      <c r="P177" s="963" t="n">
        <v>24.93545496010763</v>
      </c>
      <c r="Q177" s="963" t="n">
        <v>0.3620491587171611</v>
      </c>
      <c r="R177" s="963" t="n">
        <v>15.82944458602439</v>
      </c>
      <c r="S177" s="963" t="n">
        <v>9.43737095822209</v>
      </c>
      <c r="T177" s="963" t="n">
        <v>76.2224823329606</v>
      </c>
      <c r="U177" s="991" t="n">
        <v>23.77751766703941</v>
      </c>
      <c r="V177" s="1021" t="n">
        <v>2151631.148403516</v>
      </c>
      <c r="W177" s="1021" t="n">
        <v>406726.4065882682</v>
      </c>
      <c r="X177" s="1021" t="n">
        <v>624724.7228676624</v>
      </c>
      <c r="Y177" s="1021" t="n">
        <v>104294.1569491643</v>
      </c>
      <c r="Z177" s="1021" t="n">
        <v>657190.7361433438</v>
      </c>
      <c r="AA177" s="989" t="n">
        <v>23766.81655865414</v>
      </c>
      <c r="AB177" s="1022" t="n">
        <v>334922.5709599162</v>
      </c>
      <c r="AC177" s="963" t="n">
        <v>100</v>
      </c>
      <c r="AD177" s="963" t="n">
        <v>18.90316594877585</v>
      </c>
      <c r="AE177" s="963" t="n">
        <v>29.03493581282278</v>
      </c>
      <c r="AF177" s="963" t="n">
        <v>4.847213567555449</v>
      </c>
      <c r="AG177" s="963" t="n">
        <v>30.54383817742048</v>
      </c>
      <c r="AH177" s="963" t="n">
        <v>1.104595300931985</v>
      </c>
      <c r="AI177" s="991" t="n">
        <v>15.56598449545707</v>
      </c>
      <c r="AJ177" s="1021" t="n">
        <v>6897383.885601168</v>
      </c>
      <c r="AK177" s="1021" t="n">
        <v>1456578.797398183</v>
      </c>
      <c r="AL177" s="1021" t="n">
        <v>1807198.980987148</v>
      </c>
      <c r="AM177" s="1021" t="n">
        <v>94319.9316633166</v>
      </c>
      <c r="AN177" s="1021" t="n">
        <v>1610835.511416991</v>
      </c>
      <c r="AO177" s="1021" t="n">
        <v>1405835.546331568</v>
      </c>
      <c r="AP177" s="1022" t="n">
        <v>523232.5829145453</v>
      </c>
      <c r="AQ177" s="963" t="n">
        <v>100</v>
      </c>
      <c r="AR177" s="963" t="n">
        <v>21.11784441110934</v>
      </c>
      <c r="AS177" s="963" t="n">
        <v>26.20122369525956</v>
      </c>
      <c r="AT177" s="963" t="n">
        <v>1.36747400503859</v>
      </c>
      <c r="AU177" s="963" t="n">
        <v>23.35429690639284</v>
      </c>
      <c r="AV177" s="963" t="n">
        <v>20.38215604131242</v>
      </c>
      <c r="AW177" s="991" t="n">
        <v>7.585957104792072</v>
      </c>
      <c r="AX177" s="18" t="n"/>
    </row>
    <row r="178" ht="16.4" customHeight="1" s="828">
      <c r="A178" s="722" t="inlineStr">
        <is>
          <t>Jul-Sep 2005</t>
        </is>
      </c>
      <c r="B178" s="1021" t="n">
        <v>9041632.042028425</v>
      </c>
      <c r="C178" s="1021" t="n">
        <v>1882424.075777585</v>
      </c>
      <c r="D178" s="1021" t="n">
        <v>2402029.237415521</v>
      </c>
      <c r="E178" s="1021" t="n">
        <v>199310.5674991295</v>
      </c>
      <c r="F178" s="1021" t="n">
        <v>2248400.106685421</v>
      </c>
      <c r="G178" s="1021" t="n">
        <v>33831.33307659322</v>
      </c>
      <c r="H178" s="1021" t="n">
        <v>1429433.943329138</v>
      </c>
      <c r="I178" s="1021" t="n">
        <v>846202.7782450367</v>
      </c>
      <c r="J178" s="1021" t="n">
        <v>6924756.999642088</v>
      </c>
      <c r="K178" s="1022" t="n">
        <v>2116875.042386336</v>
      </c>
      <c r="L178" s="963" t="n">
        <v>100</v>
      </c>
      <c r="M178" s="963" t="n">
        <v>20.81951651015514</v>
      </c>
      <c r="N178" s="963" t="n">
        <v>26.5663237151226</v>
      </c>
      <c r="O178" s="963" t="n">
        <v>2.20436494841495</v>
      </c>
      <c r="P178" s="963" t="n">
        <v>24.86719318187393</v>
      </c>
      <c r="Q178" s="963" t="n">
        <v>0.3741728586093114</v>
      </c>
      <c r="R178" s="963" t="n">
        <v>15.80946820977306</v>
      </c>
      <c r="S178" s="963" t="n">
        <v>9.358960576051016</v>
      </c>
      <c r="T178" s="963" t="n">
        <v>76.58746747770293</v>
      </c>
      <c r="U178" s="991" t="n">
        <v>23.41253252229705</v>
      </c>
      <c r="V178" s="1021" t="n">
        <v>2116875.042386336</v>
      </c>
      <c r="W178" s="1021" t="n">
        <v>408077.0687378584</v>
      </c>
      <c r="X178" s="1021" t="n">
        <v>593801.3329965574</v>
      </c>
      <c r="Y178" s="1021" t="n">
        <v>101992.3361640247</v>
      </c>
      <c r="Z178" s="1021" t="n">
        <v>663177.1352198792</v>
      </c>
      <c r="AA178" s="989" t="n">
        <v>25745.26907282465</v>
      </c>
      <c r="AB178" s="1022" t="n">
        <v>324045.0373020709</v>
      </c>
      <c r="AC178" s="963" t="n">
        <v>100</v>
      </c>
      <c r="AD178" s="963" t="n">
        <v>19.27733383250796</v>
      </c>
      <c r="AE178" s="963" t="n">
        <v>28.0508448116602</v>
      </c>
      <c r="AF178" s="963" t="n">
        <v>4.818061251695307</v>
      </c>
      <c r="AG178" s="963" t="n">
        <v>31.32811913509476</v>
      </c>
      <c r="AH178" s="963" t="n">
        <v>1.216192196389742</v>
      </c>
      <c r="AI178" s="991" t="n">
        <v>15.3077073900771</v>
      </c>
      <c r="AJ178" s="1021" t="n">
        <v>6924756.999642088</v>
      </c>
      <c r="AK178" s="1021" t="n">
        <v>1483130.889828935</v>
      </c>
      <c r="AL178" s="1021" t="n">
        <v>1816504.844361749</v>
      </c>
      <c r="AM178" s="1021" t="n">
        <v>98263.09434726443</v>
      </c>
      <c r="AN178" s="1021" t="n">
        <v>1595865.865103159</v>
      </c>
      <c r="AO178" s="1021" t="n">
        <v>1405848.094834847</v>
      </c>
      <c r="AP178" s="1022" t="n">
        <v>525894.3243359409</v>
      </c>
      <c r="AQ178" s="963" t="n">
        <v>100</v>
      </c>
      <c r="AR178" s="963" t="n">
        <v>21.41780411797255</v>
      </c>
      <c r="AS178" s="963" t="n">
        <v>26.23203737626659</v>
      </c>
      <c r="AT178" s="963" t="n">
        <v>1.419011444767567</v>
      </c>
      <c r="AU178" s="963" t="n">
        <v>23.04580312616952</v>
      </c>
      <c r="AV178" s="963" t="n">
        <v>20.3017679162967</v>
      </c>
      <c r="AW178" s="991" t="n">
        <v>7.594408357767965</v>
      </c>
      <c r="AX178" s="18" t="n"/>
    </row>
    <row r="179" ht="16.4" customHeight="1" s="828">
      <c r="A179" s="722" t="inlineStr">
        <is>
          <t>Aug-Oct 2005</t>
        </is>
      </c>
      <c r="B179" s="1021" t="n">
        <v>9041531.238354251</v>
      </c>
      <c r="C179" s="1021" t="n">
        <v>1863797.721323411</v>
      </c>
      <c r="D179" s="1021" t="n">
        <v>2430383.482446099</v>
      </c>
      <c r="E179" s="1021" t="n">
        <v>207609.8559005514</v>
      </c>
      <c r="F179" s="1021" t="n">
        <v>2265281.650210517</v>
      </c>
      <c r="G179" s="1021" t="n">
        <v>39833.73259895234</v>
      </c>
      <c r="H179" s="1021" t="n">
        <v>1416478.525342622</v>
      </c>
      <c r="I179" s="1021" t="n">
        <v>818146.2705320986</v>
      </c>
      <c r="J179" s="1021" t="n">
        <v>6931276.402523028</v>
      </c>
      <c r="K179" s="1022" t="n">
        <v>2110254.835831223</v>
      </c>
      <c r="L179" s="963" t="n">
        <v>100</v>
      </c>
      <c r="M179" s="963" t="n">
        <v>20.61373977692148</v>
      </c>
      <c r="N179" s="963" t="n">
        <v>26.88021993593731</v>
      </c>
      <c r="O179" s="963" t="n">
        <v>2.296180264465257</v>
      </c>
      <c r="P179" s="963" t="n">
        <v>25.05418153731719</v>
      </c>
      <c r="Q179" s="963" t="n">
        <v>0.4405640101090102</v>
      </c>
      <c r="R179" s="963" t="n">
        <v>15.6663565938246</v>
      </c>
      <c r="S179" s="963" t="n">
        <v>9.048757881425166</v>
      </c>
      <c r="T179" s="963" t="n">
        <v>76.66042642335289</v>
      </c>
      <c r="U179" s="991" t="n">
        <v>23.33957357664711</v>
      </c>
      <c r="V179" s="1021" t="n">
        <v>2110254.835831223</v>
      </c>
      <c r="W179" s="1021" t="n">
        <v>404978.4550833033</v>
      </c>
      <c r="X179" s="1021" t="n">
        <v>613558.4616667075</v>
      </c>
      <c r="Y179" s="1021" t="n">
        <v>108910.537335814</v>
      </c>
      <c r="Z179" s="1021" t="n">
        <v>659690.6441653406</v>
      </c>
      <c r="AA179" s="989" t="n">
        <v>24703.8004302503</v>
      </c>
      <c r="AB179" s="1022" t="n">
        <v>298349.5047360734</v>
      </c>
      <c r="AC179" s="963" t="n">
        <v>100</v>
      </c>
      <c r="AD179" s="963" t="n">
        <v>19.19097391494822</v>
      </c>
      <c r="AE179" s="963" t="n">
        <v>29.07508852716495</v>
      </c>
      <c r="AF179" s="963" t="n">
        <v>5.161013517730641</v>
      </c>
      <c r="AG179" s="963" t="n">
        <v>31.26118386102361</v>
      </c>
      <c r="AH179" s="963" t="n">
        <v>1.170654842760711</v>
      </c>
      <c r="AI179" s="991" t="n">
        <v>14.13807942387936</v>
      </c>
      <c r="AJ179" s="1021" t="n">
        <v>6931276.402523028</v>
      </c>
      <c r="AK179" s="1021" t="n">
        <v>1470316.009486996</v>
      </c>
      <c r="AL179" s="1021" t="n">
        <v>1826163.832074094</v>
      </c>
      <c r="AM179" s="1021" t="n">
        <v>100001.3673348309</v>
      </c>
      <c r="AN179" s="1021" t="n">
        <v>1619870.080792349</v>
      </c>
      <c r="AO179" s="1021" t="n">
        <v>1391673.066985769</v>
      </c>
      <c r="AP179" s="1022" t="n">
        <v>524514.0110900186</v>
      </c>
      <c r="AQ179" s="963" t="n">
        <v>100</v>
      </c>
      <c r="AR179" s="963" t="n">
        <v>21.21277415732247</v>
      </c>
      <c r="AS179" s="963" t="n">
        <v>26.34671777638761</v>
      </c>
      <c r="AT179" s="963" t="n">
        <v>1.442755439653652</v>
      </c>
      <c r="AU179" s="963" t="n">
        <v>23.37044415373056</v>
      </c>
      <c r="AV179" s="963" t="n">
        <v>20.07816434039755</v>
      </c>
      <c r="AW179" s="991" t="n">
        <v>7.567350955721405</v>
      </c>
      <c r="AX179" s="18" t="n"/>
    </row>
    <row r="180" ht="16.4" customHeight="1" s="828">
      <c r="A180" s="722" t="inlineStr">
        <is>
          <t>Sep-Nov 2005</t>
        </is>
      </c>
      <c r="B180" s="1021" t="n">
        <v>9074344.333600381</v>
      </c>
      <c r="C180" s="1021" t="n">
        <v>1870545.935542387</v>
      </c>
      <c r="D180" s="1021" t="n">
        <v>2448465.498052697</v>
      </c>
      <c r="E180" s="1021" t="n">
        <v>218571.3923767123</v>
      </c>
      <c r="F180" s="1021" t="n">
        <v>2263764.640527794</v>
      </c>
      <c r="G180" s="1021" t="n">
        <v>41960.21376627308</v>
      </c>
      <c r="H180" s="1021" t="n">
        <v>1389801.62607358</v>
      </c>
      <c r="I180" s="1021" t="n">
        <v>841235.0272609389</v>
      </c>
      <c r="J180" s="1021" t="n">
        <v>6956827.737294443</v>
      </c>
      <c r="K180" s="1022" t="n">
        <v>2117516.596305938</v>
      </c>
      <c r="L180" s="963" t="n">
        <v>100</v>
      </c>
      <c r="M180" s="963" t="n">
        <v>20.61356574949608</v>
      </c>
      <c r="N180" s="963" t="n">
        <v>26.98228552983763</v>
      </c>
      <c r="O180" s="963" t="n">
        <v>2.408674217567307</v>
      </c>
      <c r="P180" s="963" t="n">
        <v>24.94686731409951</v>
      </c>
      <c r="Q180" s="963" t="n">
        <v>0.4624049101917289</v>
      </c>
      <c r="R180" s="963" t="n">
        <v>15.31572502629681</v>
      </c>
      <c r="S180" s="963" t="n">
        <v>9.27047725251094</v>
      </c>
      <c r="T180" s="963" t="n">
        <v>76.66479782494895</v>
      </c>
      <c r="U180" s="991" t="n">
        <v>23.33520217505104</v>
      </c>
      <c r="V180" s="1021" t="n">
        <v>2117516.596305938</v>
      </c>
      <c r="W180" s="1021" t="n">
        <v>403170.7749857712</v>
      </c>
      <c r="X180" s="1021" t="n">
        <v>610017.0602044956</v>
      </c>
      <c r="Y180" s="1021" t="n">
        <v>113708.813459405</v>
      </c>
      <c r="Z180" s="1021" t="n">
        <v>650170.8020766783</v>
      </c>
      <c r="AA180" s="989" t="n">
        <v>26162.57635126587</v>
      </c>
      <c r="AB180" s="1022" t="n">
        <v>314214.7008187949</v>
      </c>
      <c r="AC180" s="963" t="n">
        <v>100</v>
      </c>
      <c r="AD180" s="963" t="n">
        <v>19.03979292011751</v>
      </c>
      <c r="AE180" s="963" t="n">
        <v>28.80813596779766</v>
      </c>
      <c r="AF180" s="963" t="n">
        <v>5.369913683688383</v>
      </c>
      <c r="AG180" s="963" t="n">
        <v>30.70440171335224</v>
      </c>
      <c r="AH180" s="963" t="n">
        <v>1.235531112101183</v>
      </c>
      <c r="AI180" s="991" t="n">
        <v>14.83883060784272</v>
      </c>
      <c r="AJ180" s="1021" t="n">
        <v>6956827.737294443</v>
      </c>
      <c r="AK180" s="1021" t="n">
        <v>1479218.38249634</v>
      </c>
      <c r="AL180" s="1021" t="n">
        <v>1848268.101100776</v>
      </c>
      <c r="AM180" s="1021" t="n">
        <v>106276.3389647757</v>
      </c>
      <c r="AN180" s="1021" t="n">
        <v>1628225.588944925</v>
      </c>
      <c r="AO180" s="1021" t="n">
        <v>1364017.459214714</v>
      </c>
      <c r="AP180" s="1022" t="n">
        <v>532017.7649926782</v>
      </c>
      <c r="AQ180" s="963" t="n">
        <v>100</v>
      </c>
      <c r="AR180" s="963" t="n">
        <v>21.26282895530798</v>
      </c>
      <c r="AS180" s="963" t="n">
        <v>26.56768531427775</v>
      </c>
      <c r="AT180" s="963" t="n">
        <v>1.527655175289812</v>
      </c>
      <c r="AU180" s="963" t="n">
        <v>23.40471333243265</v>
      </c>
      <c r="AV180" s="963" t="n">
        <v>19.60688852337731</v>
      </c>
      <c r="AW180" s="991" t="n">
        <v>7.647418982945572</v>
      </c>
      <c r="AX180" s="18" t="n"/>
    </row>
    <row r="181" ht="16.4" customHeight="1" s="828">
      <c r="A181" s="722" t="inlineStr">
        <is>
          <t>Oct-Dec 2005</t>
        </is>
      </c>
      <c r="B181" s="1021" t="n">
        <v>9083667.558956472</v>
      </c>
      <c r="C181" s="1021" t="n">
        <v>1871482.703537155</v>
      </c>
      <c r="D181" s="1021" t="n">
        <v>2464289.665530861</v>
      </c>
      <c r="E181" s="1021" t="n">
        <v>205942.8891985377</v>
      </c>
      <c r="F181" s="1021" t="n">
        <v>2255413.494997361</v>
      </c>
      <c r="G181" s="1021" t="n">
        <v>44991.22638713192</v>
      </c>
      <c r="H181" s="1021" t="n">
        <v>1382218.819628117</v>
      </c>
      <c r="I181" s="1021" t="n">
        <v>859328.7596773077</v>
      </c>
      <c r="J181" s="1021" t="n">
        <v>6954623.283659489</v>
      </c>
      <c r="K181" s="1022" t="n">
        <v>2129044.275296983</v>
      </c>
      <c r="L181" s="963" t="n">
        <v>100</v>
      </c>
      <c r="M181" s="963" t="n">
        <v>20.60272121794988</v>
      </c>
      <c r="N181" s="963" t="n">
        <v>27.1287962657889</v>
      </c>
      <c r="O181" s="963" t="n">
        <v>2.267177743591889</v>
      </c>
      <c r="P181" s="963" t="n">
        <v>24.82932670486745</v>
      </c>
      <c r="Q181" s="963" t="n">
        <v>0.495298029073848</v>
      </c>
      <c r="R181" s="963" t="n">
        <v>15.21652802303683</v>
      </c>
      <c r="S181" s="963" t="n">
        <v>9.460152015691193</v>
      </c>
      <c r="T181" s="963" t="n">
        <v>76.56184287372173</v>
      </c>
      <c r="U181" s="991" t="n">
        <v>23.43815712627826</v>
      </c>
      <c r="V181" s="1021" t="n">
        <v>2129044.275296983</v>
      </c>
      <c r="W181" s="1021" t="n">
        <v>404760.6717965275</v>
      </c>
      <c r="X181" s="1021" t="n">
        <v>622323.7777940361</v>
      </c>
      <c r="Y181" s="1021" t="n">
        <v>107555.7075557154</v>
      </c>
      <c r="Z181" s="1021" t="n">
        <v>645494.9519747775</v>
      </c>
      <c r="AA181" s="989" t="n">
        <v>27612.11278191285</v>
      </c>
      <c r="AB181" s="1022" t="n">
        <v>321321.629331849</v>
      </c>
      <c r="AC181" s="963" t="n">
        <v>100</v>
      </c>
      <c r="AD181" s="963" t="n">
        <v>19.01137879061096</v>
      </c>
      <c r="AE181" s="963" t="n">
        <v>29.23019427142854</v>
      </c>
      <c r="AF181" s="963" t="n">
        <v>5.05183047641</v>
      </c>
      <c r="AG181" s="963" t="n">
        <v>30.31853115805854</v>
      </c>
      <c r="AH181" s="963" t="n">
        <v>1.296925249619865</v>
      </c>
      <c r="AI181" s="991" t="n">
        <v>15.09229437170946</v>
      </c>
      <c r="AJ181" s="1021" t="n">
        <v>6954623.283659489</v>
      </c>
      <c r="AK181" s="1021" t="n">
        <v>1480178.026399827</v>
      </c>
      <c r="AL181" s="1021" t="n">
        <v>1853106.574580413</v>
      </c>
      <c r="AM181" s="1021" t="n">
        <v>99863.72157861912</v>
      </c>
      <c r="AN181" s="1021" t="n">
        <v>1626473.986509038</v>
      </c>
      <c r="AO181" s="1021" t="n">
        <v>1350983.601107481</v>
      </c>
      <c r="AP181" s="1022" t="n">
        <v>543785.8647436106</v>
      </c>
      <c r="AQ181" s="963" t="n">
        <v>100</v>
      </c>
      <c r="AR181" s="963" t="n">
        <v>21.28336742376309</v>
      </c>
      <c r="AS181" s="963" t="n">
        <v>26.64567869455205</v>
      </c>
      <c r="AT181" s="963" t="n">
        <v>1.435932868042729</v>
      </c>
      <c r="AU181" s="963" t="n">
        <v>23.38694592316142</v>
      </c>
      <c r="AV181" s="963" t="n">
        <v>19.42569059465433</v>
      </c>
      <c r="AW181" s="991" t="n">
        <v>7.819055649229546</v>
      </c>
      <c r="AX181" s="18" t="n"/>
    </row>
    <row r="182" ht="16.4" customHeight="1" s="828">
      <c r="A182" s="722" t="inlineStr">
        <is>
          <t>Nov-Jan 2006</t>
        </is>
      </c>
      <c r="B182" s="1021" t="n">
        <v>9076301.498941526</v>
      </c>
      <c r="C182" s="1021" t="n">
        <v>1864330.247827834</v>
      </c>
      <c r="D182" s="1021" t="n">
        <v>2467996.317006943</v>
      </c>
      <c r="E182" s="1021" t="n">
        <v>201086.0363442802</v>
      </c>
      <c r="F182" s="1021" t="n">
        <v>2247259.236767296</v>
      </c>
      <c r="G182" s="1021" t="n">
        <v>42408.10418309913</v>
      </c>
      <c r="H182" s="1021" t="n">
        <v>1391452.742170144</v>
      </c>
      <c r="I182" s="1021" t="n">
        <v>861768.8146419311</v>
      </c>
      <c r="J182" s="1021" t="n">
        <v>6930993.300567113</v>
      </c>
      <c r="K182" s="1022" t="n">
        <v>2145308.198374414</v>
      </c>
      <c r="L182" s="963" t="n">
        <v>100</v>
      </c>
      <c r="M182" s="963" t="n">
        <v>20.54063814479115</v>
      </c>
      <c r="N182" s="963" t="n">
        <v>27.19165198836508</v>
      </c>
      <c r="O182" s="963" t="n">
        <v>2.215506353196077</v>
      </c>
      <c r="P182" s="963" t="n">
        <v>24.75963625744881</v>
      </c>
      <c r="Q182" s="963" t="n">
        <v>0.4672399235310191</v>
      </c>
      <c r="R182" s="963" t="n">
        <v>15.3306139326951</v>
      </c>
      <c r="S182" s="963" t="n">
        <v>9.494713399972778</v>
      </c>
      <c r="T182" s="963" t="n">
        <v>76.36363006865079</v>
      </c>
      <c r="U182" s="991" t="n">
        <v>23.63636993134923</v>
      </c>
      <c r="V182" s="1021" t="n">
        <v>2145308.198374414</v>
      </c>
      <c r="W182" s="1021" t="n">
        <v>413567.6892642867</v>
      </c>
      <c r="X182" s="1021" t="n">
        <v>630665.9185744532</v>
      </c>
      <c r="Y182" s="1021" t="n">
        <v>106765.274173326</v>
      </c>
      <c r="Z182" s="1021" t="n">
        <v>638533.8137466568</v>
      </c>
      <c r="AA182" s="989" t="n">
        <v>29022.20699443752</v>
      </c>
      <c r="AB182" s="1022" t="n">
        <v>326771.636966796</v>
      </c>
      <c r="AC182" s="963" t="n">
        <v>100</v>
      </c>
      <c r="AD182" s="963" t="n">
        <v>19.27777508041332</v>
      </c>
      <c r="AE182" s="963" t="n">
        <v>29.39745063447453</v>
      </c>
      <c r="AF182" s="963" t="n">
        <v>4.976686997897381</v>
      </c>
      <c r="AG182" s="963" t="n">
        <v>29.76419957889964</v>
      </c>
      <c r="AH182" s="963" t="n">
        <v>1.3528222665829</v>
      </c>
      <c r="AI182" s="991" t="n">
        <v>15.23192039327515</v>
      </c>
      <c r="AJ182" s="1021" t="n">
        <v>6930993.300567113</v>
      </c>
      <c r="AK182" s="1021" t="n">
        <v>1462410.259461433</v>
      </c>
      <c r="AL182" s="1021" t="n">
        <v>1847991.230670998</v>
      </c>
      <c r="AM182" s="1021" t="n">
        <v>95566.26957450854</v>
      </c>
      <c r="AN182" s="1021" t="n">
        <v>1622952.356987892</v>
      </c>
      <c r="AO182" s="1021" t="n">
        <v>1360742.179057114</v>
      </c>
      <c r="AP182" s="1022" t="n">
        <v>540061.9851276969</v>
      </c>
      <c r="AQ182" s="963" t="n">
        <v>100</v>
      </c>
      <c r="AR182" s="963" t="n">
        <v>21.09957687221793</v>
      </c>
      <c r="AS182" s="963" t="n">
        <v>26.66271846662715</v>
      </c>
      <c r="AT182" s="963" t="n">
        <v>1.378825017284161</v>
      </c>
      <c r="AU182" s="963" t="n">
        <v>23.41586965399459</v>
      </c>
      <c r="AV182" s="963" t="n">
        <v>19.63271525519689</v>
      </c>
      <c r="AW182" s="991" t="n">
        <v>7.791985386618502</v>
      </c>
      <c r="AX182" s="18" t="n"/>
    </row>
    <row r="183" ht="16.4" customHeight="1" s="828">
      <c r="A183" s="722" t="inlineStr">
        <is>
          <t>Dec-Feb 2006</t>
        </is>
      </c>
      <c r="B183" s="1021" t="n">
        <v>9024277.314984577</v>
      </c>
      <c r="C183" s="1021" t="n">
        <v>1836668.740594426</v>
      </c>
      <c r="D183" s="1021" t="n">
        <v>2459230.527623837</v>
      </c>
      <c r="E183" s="1021" t="n">
        <v>198917.1856821675</v>
      </c>
      <c r="F183" s="1021" t="n">
        <v>2229497.430153155</v>
      </c>
      <c r="G183" s="1021" t="n">
        <v>35730.39737181488</v>
      </c>
      <c r="H183" s="1021" t="n">
        <v>1403291.842880459</v>
      </c>
      <c r="I183" s="1021" t="n">
        <v>860941.1906787185</v>
      </c>
      <c r="J183" s="1021" t="n">
        <v>6895770.114748792</v>
      </c>
      <c r="K183" s="1022" t="n">
        <v>2128507.200235784</v>
      </c>
      <c r="L183" s="963" t="n">
        <v>100</v>
      </c>
      <c r="M183" s="963" t="n">
        <v>20.35252991998246</v>
      </c>
      <c r="N183" s="963" t="n">
        <v>27.25127388916062</v>
      </c>
      <c r="O183" s="963" t="n">
        <v>2.204245046324881</v>
      </c>
      <c r="P183" s="963" t="n">
        <v>24.70555095255254</v>
      </c>
      <c r="Q183" s="963" t="n">
        <v>0.3959363849832661</v>
      </c>
      <c r="R183" s="963" t="n">
        <v>15.55018528243064</v>
      </c>
      <c r="S183" s="963" t="n">
        <v>9.540278524565597</v>
      </c>
      <c r="T183" s="963" t="n">
        <v>76.41354397762738</v>
      </c>
      <c r="U183" s="991" t="n">
        <v>23.5864560223726</v>
      </c>
      <c r="V183" s="1021" t="n">
        <v>2128507.200235784</v>
      </c>
      <c r="W183" s="1021" t="n">
        <v>402038.0968781485</v>
      </c>
      <c r="X183" s="1021" t="n">
        <v>625484.1489564193</v>
      </c>
      <c r="Y183" s="1021" t="n">
        <v>111432.6693285832</v>
      </c>
      <c r="Z183" s="1021" t="n">
        <v>640061.1542770308</v>
      </c>
      <c r="AA183" s="989" t="n">
        <v>24559.06990494197</v>
      </c>
      <c r="AB183" s="1022" t="n">
        <v>324906.5963343215</v>
      </c>
      <c r="AC183" s="963" t="n">
        <v>100</v>
      </c>
      <c r="AD183" s="963" t="n">
        <v>18.88826576830997</v>
      </c>
      <c r="AE183" s="963" t="n">
        <v>29.38604806632233</v>
      </c>
      <c r="AF183" s="963" t="n">
        <v>5.235249818099712</v>
      </c>
      <c r="AG183" s="963" t="n">
        <v>30.07089448445974</v>
      </c>
      <c r="AH183" s="963" t="n">
        <v>1.153816623322743</v>
      </c>
      <c r="AI183" s="991" t="n">
        <v>15.26452888194741</v>
      </c>
      <c r="AJ183" s="1021" t="n">
        <v>6895770.114748792</v>
      </c>
      <c r="AK183" s="1021" t="n">
        <v>1445588.097946733</v>
      </c>
      <c r="AL183" s="1021" t="n">
        <v>1845459.251403485</v>
      </c>
      <c r="AM183" s="1021" t="n">
        <v>88658.25442118195</v>
      </c>
      <c r="AN183" s="1021" t="n">
        <v>1602923.612705111</v>
      </c>
      <c r="AO183" s="1021" t="n">
        <v>1373092.123557473</v>
      </c>
      <c r="AP183" s="1022" t="n">
        <v>540988.3507091848</v>
      </c>
      <c r="AQ183" s="963" t="n">
        <v>100</v>
      </c>
      <c r="AR183" s="963" t="n">
        <v>20.96340327318749</v>
      </c>
      <c r="AS183" s="963" t="n">
        <v>26.76219219455104</v>
      </c>
      <c r="AT183" s="963" t="n">
        <v>1.285690400722004</v>
      </c>
      <c r="AU183" s="963" t="n">
        <v>23.24502682125017</v>
      </c>
      <c r="AV183" s="963" t="n">
        <v>19.91209249595894</v>
      </c>
      <c r="AW183" s="991" t="n">
        <v>7.845220210460751</v>
      </c>
      <c r="AX183" s="18" t="n"/>
    </row>
    <row r="184" ht="16.4" customHeight="1" s="828">
      <c r="A184" s="722" t="inlineStr">
        <is>
          <t>Jan-Mar 2006</t>
        </is>
      </c>
      <c r="B184" s="1021" t="n">
        <v>8981067.13429282</v>
      </c>
      <c r="C184" s="1021" t="n">
        <v>1841548.853747663</v>
      </c>
      <c r="D184" s="1021" t="n">
        <v>2426349.892810435</v>
      </c>
      <c r="E184" s="1021" t="n">
        <v>199468.8492779368</v>
      </c>
      <c r="F184" s="1021" t="n">
        <v>2222911.95305484</v>
      </c>
      <c r="G184" s="1021" t="n">
        <v>37560.87819537232</v>
      </c>
      <c r="H184" s="1021" t="n">
        <v>1402573.435569112</v>
      </c>
      <c r="I184" s="1021" t="n">
        <v>850653.271637463</v>
      </c>
      <c r="J184" s="1021" t="n">
        <v>6879851.492853378</v>
      </c>
      <c r="K184" s="1022" t="n">
        <v>2101215.641439443</v>
      </c>
      <c r="L184" s="963" t="n">
        <v>100</v>
      </c>
      <c r="M184" s="963" t="n">
        <v>20.50478886541213</v>
      </c>
      <c r="N184" s="963" t="n">
        <v>27.01627608979552</v>
      </c>
      <c r="O184" s="963" t="n">
        <v>2.220992742792176</v>
      </c>
      <c r="P184" s="963" t="n">
        <v>24.75108937296541</v>
      </c>
      <c r="Q184" s="963" t="n">
        <v>0.4182228863644933</v>
      </c>
      <c r="R184" s="963" t="n">
        <v>15.61700201765113</v>
      </c>
      <c r="S184" s="963" t="n">
        <v>9.471628025019148</v>
      </c>
      <c r="T184" s="963" t="n">
        <v>76.60394238212211</v>
      </c>
      <c r="U184" s="991" t="n">
        <v>23.39605761787789</v>
      </c>
      <c r="V184" s="1021" t="n">
        <v>2101215.641439443</v>
      </c>
      <c r="W184" s="1021" t="n">
        <v>400702.2673169549</v>
      </c>
      <c r="X184" s="1021" t="n">
        <v>609352.6336816688</v>
      </c>
      <c r="Y184" s="1021" t="n">
        <v>108828.8195691127</v>
      </c>
      <c r="Z184" s="1021" t="n">
        <v>636767.5740377449</v>
      </c>
      <c r="AA184" s="989" t="n">
        <v>23465.82843604217</v>
      </c>
      <c r="AB184" s="1022" t="n">
        <v>322069.7823414342</v>
      </c>
      <c r="AC184" s="963" t="n">
        <v>100</v>
      </c>
      <c r="AD184" s="963" t="n">
        <v>19.07002115415688</v>
      </c>
      <c r="AE184" s="963" t="n">
        <v>29.00000464798703</v>
      </c>
      <c r="AF184" s="963" t="n">
        <v>5.179326549014232</v>
      </c>
      <c r="AG184" s="963" t="n">
        <v>30.30472272715074</v>
      </c>
      <c r="AH184" s="963" t="n">
        <v>1.116773927114252</v>
      </c>
      <c r="AI184" s="991" t="n">
        <v>15.3277834026021</v>
      </c>
      <c r="AJ184" s="1021" t="n">
        <v>6879851.492853378</v>
      </c>
      <c r="AK184" s="1021" t="n">
        <v>1453723.763729854</v>
      </c>
      <c r="AL184" s="1021" t="n">
        <v>1829860.960616507</v>
      </c>
      <c r="AM184" s="1021" t="n">
        <v>92017.89530426238</v>
      </c>
      <c r="AN184" s="1021" t="n">
        <v>1601925.857130564</v>
      </c>
      <c r="AO184" s="1021" t="n">
        <v>1369755.521411947</v>
      </c>
      <c r="AP184" s="1022" t="n">
        <v>534266.9893856845</v>
      </c>
      <c r="AQ184" s="963" t="n">
        <v>100</v>
      </c>
      <c r="AR184" s="963" t="n">
        <v>21.13016196991965</v>
      </c>
      <c r="AS184" s="963" t="n">
        <v>26.59739040177426</v>
      </c>
      <c r="AT184" s="963" t="n">
        <v>1.337498278848727</v>
      </c>
      <c r="AU184" s="963" t="n">
        <v>23.28430866268851</v>
      </c>
      <c r="AV184" s="963" t="n">
        <v>19.90966698677749</v>
      </c>
      <c r="AW184" s="991" t="n">
        <v>7.76567619142169</v>
      </c>
      <c r="AX184" s="18" t="n"/>
    </row>
    <row r="185" ht="16.4" customHeight="1" s="828">
      <c r="A185" s="722" t="inlineStr">
        <is>
          <t>Feb-Apr 2006</t>
        </is>
      </c>
      <c r="B185" s="1021" t="n">
        <v>8957287.170753486</v>
      </c>
      <c r="C185" s="1021" t="n">
        <v>1837453.69059713</v>
      </c>
      <c r="D185" s="1021" t="n">
        <v>2425608.878798728</v>
      </c>
      <c r="E185" s="1021" t="n">
        <v>195979.3785854049</v>
      </c>
      <c r="F185" s="1021" t="n">
        <v>2211007.017932129</v>
      </c>
      <c r="G185" s="1021" t="n">
        <v>39933.71529828168</v>
      </c>
      <c r="H185" s="1021" t="n">
        <v>1396566.83852016</v>
      </c>
      <c r="I185" s="1021" t="n">
        <v>850737.6510216522</v>
      </c>
      <c r="J185" s="1021" t="n">
        <v>6834120.050026468</v>
      </c>
      <c r="K185" s="1022" t="n">
        <v>2123167.120727018</v>
      </c>
      <c r="L185" s="963" t="n">
        <v>100</v>
      </c>
      <c r="M185" s="963" t="n">
        <v>20.51350655136542</v>
      </c>
      <c r="N185" s="963" t="n">
        <v>27.07972662435792</v>
      </c>
      <c r="O185" s="963" t="n">
        <v>2.187932292997135</v>
      </c>
      <c r="P185" s="963" t="n">
        <v>24.68389118025942</v>
      </c>
      <c r="Q185" s="963" t="n">
        <v>0.4458237693737183</v>
      </c>
      <c r="R185" s="963" t="n">
        <v>15.59140409252594</v>
      </c>
      <c r="S185" s="963" t="n">
        <v>9.497715489120443</v>
      </c>
      <c r="T185" s="963" t="n">
        <v>76.29676172871415</v>
      </c>
      <c r="U185" s="991" t="n">
        <v>23.70323827128585</v>
      </c>
      <c r="V185" s="1021" t="n">
        <v>2123167.120727018</v>
      </c>
      <c r="W185" s="1021" t="n">
        <v>393991.2504116899</v>
      </c>
      <c r="X185" s="1021" t="n">
        <v>619262.4472164919</v>
      </c>
      <c r="Y185" s="1021" t="n">
        <v>113624.8285417435</v>
      </c>
      <c r="Z185" s="1021" t="n">
        <v>647185.2267475963</v>
      </c>
      <c r="AA185" s="989" t="n">
        <v>26625.46954305352</v>
      </c>
      <c r="AB185" s="1022" t="n">
        <v>322471.0469107443</v>
      </c>
      <c r="AC185" s="963" t="n">
        <v>100</v>
      </c>
      <c r="AD185" s="963" t="n">
        <v>18.55677052293362</v>
      </c>
      <c r="AE185" s="963" t="n">
        <v>29.16691960661312</v>
      </c>
      <c r="AF185" s="963" t="n">
        <v>5.351666735628228</v>
      </c>
      <c r="AG185" s="963" t="n">
        <v>30.48206711707113</v>
      </c>
      <c r="AH185" s="963" t="n">
        <v>1.254044925768085</v>
      </c>
      <c r="AI185" s="991" t="n">
        <v>15.1882083969124</v>
      </c>
      <c r="AJ185" s="1021" t="n">
        <v>6834120.050026468</v>
      </c>
      <c r="AK185" s="1021" t="n">
        <v>1455958.854605456</v>
      </c>
      <c r="AL185" s="1021" t="n">
        <v>1819312.929847585</v>
      </c>
      <c r="AM185" s="1021" t="n">
        <v>83676.39083497015</v>
      </c>
      <c r="AN185" s="1021" t="n">
        <v>1579069.032217014</v>
      </c>
      <c r="AO185" s="1021" t="n">
        <v>1362738.239307225</v>
      </c>
      <c r="AP185" s="1022" t="n">
        <v>533819.977910963</v>
      </c>
      <c r="AQ185" s="963" t="n">
        <v>100</v>
      </c>
      <c r="AR185" s="963" t="n">
        <v>21.30426220124444</v>
      </c>
      <c r="AS185" s="963" t="n">
        <v>26.62102679686669</v>
      </c>
      <c r="AT185" s="963" t="n">
        <v>1.224391585492357</v>
      </c>
      <c r="AU185" s="963" t="n">
        <v>23.1056671620935</v>
      </c>
      <c r="AV185" s="963" t="n">
        <v>19.9402151166769</v>
      </c>
      <c r="AW185" s="991" t="n">
        <v>7.811100390443032</v>
      </c>
      <c r="AX185" s="18" t="n"/>
    </row>
    <row r="186" ht="16.4" customHeight="1" s="828">
      <c r="A186" s="722" t="inlineStr">
        <is>
          <t>Mar-May 2006</t>
        </is>
      </c>
      <c r="B186" s="1021" t="n">
        <v>8973338.021218149</v>
      </c>
      <c r="C186" s="1021" t="n">
        <v>1839530.043293614</v>
      </c>
      <c r="D186" s="1021" t="n">
        <v>2408351.570581769</v>
      </c>
      <c r="E186" s="1021" t="n">
        <v>193242.7294477933</v>
      </c>
      <c r="F186" s="1021" t="n">
        <v>2233312.338870255</v>
      </c>
      <c r="G186" s="1021" t="n">
        <v>39264.40293126509</v>
      </c>
      <c r="H186" s="1021" t="n">
        <v>1396049.135611901</v>
      </c>
      <c r="I186" s="1021" t="n">
        <v>863587.8004815504</v>
      </c>
      <c r="J186" s="1021" t="n">
        <v>6834502.617232384</v>
      </c>
      <c r="K186" s="1022" t="n">
        <v>2138835.403985765</v>
      </c>
      <c r="L186" s="963" t="n">
        <v>100</v>
      </c>
      <c r="M186" s="963" t="n">
        <v>20.49995262569964</v>
      </c>
      <c r="N186" s="963" t="n">
        <v>26.83897079199554</v>
      </c>
      <c r="O186" s="963" t="n">
        <v>2.153521119909402</v>
      </c>
      <c r="P186" s="963" t="n">
        <v>24.88831172512856</v>
      </c>
      <c r="Q186" s="963" t="n">
        <v>0.4375674117972753</v>
      </c>
      <c r="R186" s="963" t="n">
        <v>15.55774598383383</v>
      </c>
      <c r="S186" s="963" t="n">
        <v>9.623930341635749</v>
      </c>
      <c r="T186" s="963" t="n">
        <v>76.16455104077966</v>
      </c>
      <c r="U186" s="991" t="n">
        <v>23.83544895922035</v>
      </c>
      <c r="V186" s="1021" t="n">
        <v>2138835.403985765</v>
      </c>
      <c r="W186" s="1021" t="n">
        <v>403539.4824323897</v>
      </c>
      <c r="X186" s="1021" t="n">
        <v>620395.0831960357</v>
      </c>
      <c r="Y186" s="1021" t="n">
        <v>111024.5483759114</v>
      </c>
      <c r="Z186" s="1021" t="n">
        <v>647209.533347702</v>
      </c>
      <c r="AA186" s="989" t="n">
        <v>28371.07997311061</v>
      </c>
      <c r="AB186" s="1022" t="n">
        <v>328335.7975187105</v>
      </c>
      <c r="AC186" s="963" t="n">
        <v>100</v>
      </c>
      <c r="AD186" s="963" t="n">
        <v>18.86725279001766</v>
      </c>
      <c r="AE186" s="963" t="n">
        <v>29.0062097363788</v>
      </c>
      <c r="AF186" s="963" t="n">
        <v>5.190887908859877</v>
      </c>
      <c r="AG186" s="963" t="n">
        <v>30.25990369065396</v>
      </c>
      <c r="AH186" s="963" t="n">
        <v>1.326473272335052</v>
      </c>
      <c r="AI186" s="991" t="n">
        <v>15.35114842903993</v>
      </c>
      <c r="AJ186" s="1021" t="n">
        <v>6834502.617232384</v>
      </c>
      <c r="AK186" s="1021" t="n">
        <v>1448417.028666329</v>
      </c>
      <c r="AL186" s="1021" t="n">
        <v>1800968.092059516</v>
      </c>
      <c r="AM186" s="1021" t="n">
        <v>83510.89112015229</v>
      </c>
      <c r="AN186" s="1021" t="n">
        <v>1601332.23277208</v>
      </c>
      <c r="AO186" s="1021" t="n">
        <v>1358110.241432951</v>
      </c>
      <c r="AP186" s="1022" t="n">
        <v>540906.1108381923</v>
      </c>
      <c r="AQ186" s="963" t="n">
        <v>100</v>
      </c>
      <c r="AR186" s="963" t="n">
        <v>21.19272037462269</v>
      </c>
      <c r="AS186" s="963" t="n">
        <v>26.35112155080005</v>
      </c>
      <c r="AT186" s="963" t="n">
        <v>1.221901516426221</v>
      </c>
      <c r="AU186" s="963" t="n">
        <v>23.43012099716682</v>
      </c>
      <c r="AV186" s="963" t="n">
        <v>19.87138373476714</v>
      </c>
      <c r="AW186" s="991" t="n">
        <v>7.91434492210687</v>
      </c>
      <c r="AX186" s="18" t="n"/>
    </row>
    <row r="187" ht="16.4" customHeight="1" s="828">
      <c r="A187" s="722" t="inlineStr">
        <is>
          <t>Apr-Jun 2006</t>
        </is>
      </c>
      <c r="B187" s="1021" t="n">
        <v>8949928.663568206</v>
      </c>
      <c r="C187" s="1021" t="n">
        <v>1815158.312120944</v>
      </c>
      <c r="D187" s="1021" t="n">
        <v>2404176.761070411</v>
      </c>
      <c r="E187" s="1021" t="n">
        <v>196323.2072395768</v>
      </c>
      <c r="F187" s="1021" t="n">
        <v>2242249.737744513</v>
      </c>
      <c r="G187" s="1021" t="n">
        <v>38474.89085279433</v>
      </c>
      <c r="H187" s="1021" t="n">
        <v>1396170.405121197</v>
      </c>
      <c r="I187" s="1021" t="n">
        <v>857375.3494187704</v>
      </c>
      <c r="J187" s="1021" t="n">
        <v>6790482.690384376</v>
      </c>
      <c r="K187" s="1022" t="n">
        <v>2159445.97318383</v>
      </c>
      <c r="L187" s="963" t="n">
        <v>100</v>
      </c>
      <c r="M187" s="963" t="n">
        <v>20.28126011227074</v>
      </c>
      <c r="N187" s="963" t="n">
        <v>26.86252428867853</v>
      </c>
      <c r="O187" s="963" t="n">
        <v>2.19357287213623</v>
      </c>
      <c r="P187" s="963" t="n">
        <v>25.05326938383172</v>
      </c>
      <c r="Q187" s="963" t="n">
        <v>0.4298904750985462</v>
      </c>
      <c r="R187" s="963" t="n">
        <v>15.59979366991473</v>
      </c>
      <c r="S187" s="963" t="n">
        <v>9.579689198069511</v>
      </c>
      <c r="T187" s="963" t="n">
        <v>75.87191971737023</v>
      </c>
      <c r="U187" s="991" t="n">
        <v>24.12808028262977</v>
      </c>
      <c r="V187" s="1021" t="n">
        <v>2159445.97318383</v>
      </c>
      <c r="W187" s="1021" t="n">
        <v>404046.4720114676</v>
      </c>
      <c r="X187" s="1021" t="n">
        <v>615996.07028808</v>
      </c>
      <c r="Y187" s="1021" t="n">
        <v>110776.9778076054</v>
      </c>
      <c r="Z187" s="1021" t="n">
        <v>669976.0317411956</v>
      </c>
      <c r="AA187" s="989" t="n">
        <v>28982.95420540145</v>
      </c>
      <c r="AB187" s="1022" t="n">
        <v>329760.5428691162</v>
      </c>
      <c r="AC187" s="963" t="n">
        <v>100</v>
      </c>
      <c r="AD187" s="963" t="n">
        <v>18.71065435435516</v>
      </c>
      <c r="AE187" s="963" t="n">
        <v>28.52565324335814</v>
      </c>
      <c r="AF187" s="963" t="n">
        <v>5.129879570188031</v>
      </c>
      <c r="AG187" s="963" t="n">
        <v>31.02536669409703</v>
      </c>
      <c r="AH187" s="963" t="n">
        <v>1.34214768812529</v>
      </c>
      <c r="AI187" s="991" t="n">
        <v>15.27060861740041</v>
      </c>
      <c r="AJ187" s="1021" t="n">
        <v>6790482.690384376</v>
      </c>
      <c r="AK187" s="1021" t="n">
        <v>1422487.269214992</v>
      </c>
      <c r="AL187" s="1021" t="n">
        <v>1800115.367101608</v>
      </c>
      <c r="AM187" s="1021" t="n">
        <v>86766.28478672984</v>
      </c>
      <c r="AN187" s="1021" t="n">
        <v>1586472.391829348</v>
      </c>
      <c r="AO187" s="1021" t="n">
        <v>1359654.690758938</v>
      </c>
      <c r="AP187" s="1022" t="n">
        <v>532776.0956095664</v>
      </c>
      <c r="AQ187" s="963" t="n">
        <v>100</v>
      </c>
      <c r="AR187" s="963" t="n">
        <v>20.94824969113458</v>
      </c>
      <c r="AS187" s="963" t="n">
        <v>26.50938746446774</v>
      </c>
      <c r="AT187" s="963" t="n">
        <v>1.277763139129929</v>
      </c>
      <c r="AU187" s="963" t="n">
        <v>23.36317555268734</v>
      </c>
      <c r="AV187" s="963" t="n">
        <v>20.02294612552756</v>
      </c>
      <c r="AW187" s="991" t="n">
        <v>7.845923771575193</v>
      </c>
      <c r="AX187" s="18" t="n"/>
    </row>
    <row r="188" ht="16.4" customHeight="1" s="828">
      <c r="A188" s="722" t="inlineStr">
        <is>
          <t>May-Jul 2006</t>
        </is>
      </c>
      <c r="B188" s="1021" t="n">
        <v>8928560.714031786</v>
      </c>
      <c r="C188" s="1021" t="n">
        <v>1816975.590025339</v>
      </c>
      <c r="D188" s="1021" t="n">
        <v>2406095.999407814</v>
      </c>
      <c r="E188" s="1021" t="n">
        <v>193070.7288820813</v>
      </c>
      <c r="F188" s="1021" t="n">
        <v>2226743.51651974</v>
      </c>
      <c r="G188" s="1021" t="n">
        <v>34828.74291041972</v>
      </c>
      <c r="H188" s="1021" t="n">
        <v>1393794.980601407</v>
      </c>
      <c r="I188" s="1021" t="n">
        <v>857051.155684985</v>
      </c>
      <c r="J188" s="1021" t="n">
        <v>6794298.112901218</v>
      </c>
      <c r="K188" s="1022" t="n">
        <v>2134262.601130567</v>
      </c>
      <c r="L188" s="963" t="n">
        <v>100</v>
      </c>
      <c r="M188" s="963" t="n">
        <v>20.35015102904379</v>
      </c>
      <c r="N188" s="963" t="n">
        <v>26.94830753210297</v>
      </c>
      <c r="O188" s="963" t="n">
        <v>2.16239475841452</v>
      </c>
      <c r="P188" s="963" t="n">
        <v>24.93955731319914</v>
      </c>
      <c r="Q188" s="963" t="n">
        <v>0.3900823887066613</v>
      </c>
      <c r="R188" s="963" t="n">
        <v>15.61052251580674</v>
      </c>
      <c r="S188" s="963" t="n">
        <v>9.598984462726182</v>
      </c>
      <c r="T188" s="963" t="n">
        <v>76.09623018213404</v>
      </c>
      <c r="U188" s="991" t="n">
        <v>23.90376981786596</v>
      </c>
      <c r="V188" s="1021" t="n">
        <v>2134262.601130567</v>
      </c>
      <c r="W188" s="1021" t="n">
        <v>406248.851867776</v>
      </c>
      <c r="X188" s="1021" t="n">
        <v>605329.59056362</v>
      </c>
      <c r="Y188" s="1021" t="n">
        <v>101801.5340114473</v>
      </c>
      <c r="Z188" s="1021" t="n">
        <v>664268.7281130748</v>
      </c>
      <c r="AA188" s="989" t="n">
        <v>23326.38046039727</v>
      </c>
      <c r="AB188" s="1022" t="n">
        <v>333364.3719006802</v>
      </c>
      <c r="AC188" s="963" t="n">
        <v>100</v>
      </c>
      <c r="AD188" s="963" t="n">
        <v>19.034623558159</v>
      </c>
      <c r="AE188" s="963" t="n">
        <v>28.36247002796015</v>
      </c>
      <c r="AF188" s="963" t="n">
        <v>4.769869179056069</v>
      </c>
      <c r="AG188" s="963" t="n">
        <v>31.12403917686589</v>
      </c>
      <c r="AH188" s="963" t="n">
        <v>1.092948002183084</v>
      </c>
      <c r="AI188" s="991" t="n">
        <v>15.61965110216941</v>
      </c>
      <c r="AJ188" s="1021" t="n">
        <v>6794298.112901218</v>
      </c>
      <c r="AK188" s="1021" t="n">
        <v>1421511.608276075</v>
      </c>
      <c r="AL188" s="1021" t="n">
        <v>1811637.114603276</v>
      </c>
      <c r="AM188" s="1021" t="n">
        <v>92403.02798924106</v>
      </c>
      <c r="AN188" s="1021" t="n">
        <v>1575888.23773741</v>
      </c>
      <c r="AO188" s="1021" t="n">
        <v>1361689.476883798</v>
      </c>
      <c r="AP188" s="1022" t="n">
        <v>528550.9385525573</v>
      </c>
      <c r="AQ188" s="963" t="n">
        <v>100</v>
      </c>
      <c r="AR188" s="963" t="n">
        <v>20.92212594523732</v>
      </c>
      <c r="AS188" s="963" t="n">
        <v>26.66408044656275</v>
      </c>
      <c r="AT188" s="963" t="n">
        <v>1.360008443164768</v>
      </c>
      <c r="AU188" s="963" t="n">
        <v>23.19427572283097</v>
      </c>
      <c r="AV188" s="963" t="n">
        <v>20.04165042888214</v>
      </c>
      <c r="AW188" s="991" t="n">
        <v>7.779330988567146</v>
      </c>
      <c r="AX188" s="18" t="n"/>
    </row>
    <row r="189" ht="16.4" customHeight="1" s="828">
      <c r="A189" s="722" t="inlineStr">
        <is>
          <t>Jun-Aug 2006</t>
        </is>
      </c>
      <c r="B189" s="1021" t="n">
        <v>8892549.878693884</v>
      </c>
      <c r="C189" s="1021" t="n">
        <v>1806483.960055713</v>
      </c>
      <c r="D189" s="1021" t="n">
        <v>2413507.23338471</v>
      </c>
      <c r="E189" s="1021" t="n">
        <v>186910.8908769148</v>
      </c>
      <c r="F189" s="1021" t="n">
        <v>2198107.425578073</v>
      </c>
      <c r="G189" s="1021" t="n">
        <v>42425.06794040398</v>
      </c>
      <c r="H189" s="1021" t="n">
        <v>1385337.056385287</v>
      </c>
      <c r="I189" s="1021" t="n">
        <v>859778.2444727833</v>
      </c>
      <c r="J189" s="1021" t="n">
        <v>6754947.208986269</v>
      </c>
      <c r="K189" s="1022" t="n">
        <v>2137602.669707614</v>
      </c>
      <c r="L189" s="963" t="n">
        <v>100</v>
      </c>
      <c r="M189" s="963" t="n">
        <v>20.31457776114318</v>
      </c>
      <c r="N189" s="963" t="n">
        <v>27.14077813797093</v>
      </c>
      <c r="O189" s="963" t="n">
        <v>2.101881838467324</v>
      </c>
      <c r="P189" s="963" t="n">
        <v>24.71852793139379</v>
      </c>
      <c r="Q189" s="963" t="n">
        <v>0.4770855212412401</v>
      </c>
      <c r="R189" s="963" t="n">
        <v>15.57862565049522</v>
      </c>
      <c r="S189" s="963" t="n">
        <v>9.668523159288316</v>
      </c>
      <c r="T189" s="963" t="n">
        <v>75.96187034239519</v>
      </c>
      <c r="U189" s="991" t="n">
        <v>24.0381296576048</v>
      </c>
      <c r="V189" s="1021" t="n">
        <v>2137602.669707614</v>
      </c>
      <c r="W189" s="1021" t="n">
        <v>402847.7810811278</v>
      </c>
      <c r="X189" s="1021" t="n">
        <v>606447.3097676571</v>
      </c>
      <c r="Y189" s="1021" t="n">
        <v>104444.7876623016</v>
      </c>
      <c r="Z189" s="1021" t="n">
        <v>659119.7017494935</v>
      </c>
      <c r="AA189" s="989" t="n">
        <v>25399.18743234218</v>
      </c>
      <c r="AB189" s="1022" t="n">
        <v>339335.2848598825</v>
      </c>
      <c r="AC189" s="963" t="n">
        <v>100</v>
      </c>
      <c r="AD189" s="963" t="n">
        <v>18.84577460488624</v>
      </c>
      <c r="AE189" s="963" t="n">
        <v>28.37044125934817</v>
      </c>
      <c r="AF189" s="963" t="n">
        <v>4.886071164787038</v>
      </c>
      <c r="AG189" s="963" t="n">
        <v>30.83452837564285</v>
      </c>
      <c r="AH189" s="963" t="n">
        <v>1.188209005924208</v>
      </c>
      <c r="AI189" s="991" t="n">
        <v>15.87457246702903</v>
      </c>
      <c r="AJ189" s="1021" t="n">
        <v>6754947.208986269</v>
      </c>
      <c r="AK189" s="1021" t="n">
        <v>1416954.554452508</v>
      </c>
      <c r="AL189" s="1021" t="n">
        <v>1818264.935107513</v>
      </c>
      <c r="AM189" s="1021" t="n">
        <v>83834.21754277204</v>
      </c>
      <c r="AN189" s="1021" t="n">
        <v>1555482.447312732</v>
      </c>
      <c r="AO189" s="1021" t="n">
        <v>1354779.246912204</v>
      </c>
      <c r="AP189" s="1022" t="n">
        <v>526231.9306489606</v>
      </c>
      <c r="AQ189" s="963" t="n">
        <v>100</v>
      </c>
      <c r="AR189" s="963" t="n">
        <v>20.9765451988655</v>
      </c>
      <c r="AS189" s="963" t="n">
        <v>26.91752990591298</v>
      </c>
      <c r="AT189" s="963" t="n">
        <v>1.241078796755737</v>
      </c>
      <c r="AU189" s="963" t="n">
        <v>23.02730723407336</v>
      </c>
      <c r="AV189" s="963" t="n">
        <v>20.05610414112354</v>
      </c>
      <c r="AW189" s="991" t="n">
        <v>7.790318922831871</v>
      </c>
      <c r="AX189" s="18" t="n"/>
    </row>
    <row r="190" ht="16.4" customHeight="1" s="828">
      <c r="A190" s="722" t="inlineStr">
        <is>
          <t>Jul-Sep 2006</t>
        </is>
      </c>
      <c r="B190" s="1021" t="n">
        <v>8979805.237084035</v>
      </c>
      <c r="C190" s="1021" t="n">
        <v>1808802.115535332</v>
      </c>
      <c r="D190" s="1021" t="n">
        <v>2465434.035882684</v>
      </c>
      <c r="E190" s="1021" t="n">
        <v>190450.7994328531</v>
      </c>
      <c r="F190" s="1021" t="n">
        <v>2194082.343770435</v>
      </c>
      <c r="G190" s="1021" t="n">
        <v>43168.49230224699</v>
      </c>
      <c r="H190" s="1021" t="n">
        <v>1402497.168737554</v>
      </c>
      <c r="I190" s="1021" t="n">
        <v>875370.2814229291</v>
      </c>
      <c r="J190" s="1021" t="n">
        <v>6817336.402573789</v>
      </c>
      <c r="K190" s="1022" t="n">
        <v>2162468.834510245</v>
      </c>
      <c r="L190" s="963" t="n">
        <v>100</v>
      </c>
      <c r="M190" s="963" t="n">
        <v>20.14299940566077</v>
      </c>
      <c r="N190" s="963" t="n">
        <v>27.45531746836941</v>
      </c>
      <c r="O190" s="963" t="n">
        <v>2.120878954549545</v>
      </c>
      <c r="P190" s="963" t="n">
        <v>24.43351816484283</v>
      </c>
      <c r="Q190" s="963" t="n">
        <v>0.4807286033774254</v>
      </c>
      <c r="R190" s="963" t="n">
        <v>15.61834729940067</v>
      </c>
      <c r="S190" s="963" t="n">
        <v>9.748210103799352</v>
      </c>
      <c r="T190" s="963" t="n">
        <v>75.91853300359048</v>
      </c>
      <c r="U190" s="991" t="n">
        <v>24.08146699640952</v>
      </c>
      <c r="V190" s="1021" t="n">
        <v>2162468.834510245</v>
      </c>
      <c r="W190" s="1021" t="n">
        <v>402102.1257519078</v>
      </c>
      <c r="X190" s="1021" t="n">
        <v>617885.0641631468</v>
      </c>
      <c r="Y190" s="1021" t="n">
        <v>113671.6618681733</v>
      </c>
      <c r="Z190" s="1021" t="n">
        <v>657160.8686232201</v>
      </c>
      <c r="AA190" s="989" t="n">
        <v>26159.58056410519</v>
      </c>
      <c r="AB190" s="1022" t="n">
        <v>345429.735306745</v>
      </c>
      <c r="AC190" s="963" t="n">
        <v>100</v>
      </c>
      <c r="AD190" s="963" t="n">
        <v>18.59458593506045</v>
      </c>
      <c r="AE190" s="963" t="n">
        <v>28.57313151997795</v>
      </c>
      <c r="AF190" s="963" t="n">
        <v>5.256568790917054</v>
      </c>
      <c r="AG190" s="963" t="n">
        <v>30.38937986692666</v>
      </c>
      <c r="AH190" s="963" t="n">
        <v>1.209709020848377</v>
      </c>
      <c r="AI190" s="991" t="n">
        <v>15.97385959021129</v>
      </c>
      <c r="AJ190" s="1021" t="n">
        <v>6817336.402573789</v>
      </c>
      <c r="AK190" s="1021" t="n">
        <v>1420083.123295889</v>
      </c>
      <c r="AL190" s="1021" t="n">
        <v>1858985.742448504</v>
      </c>
      <c r="AM190" s="1021" t="n">
        <v>78182.95680899863</v>
      </c>
      <c r="AN190" s="1021" t="n">
        <v>1553501.354737561</v>
      </c>
      <c r="AO190" s="1021" t="n">
        <v>1371921.772930466</v>
      </c>
      <c r="AP190" s="1022" t="n">
        <v>535865.636239839</v>
      </c>
      <c r="AQ190" s="963" t="n">
        <v>100</v>
      </c>
      <c r="AR190" s="963" t="n">
        <v>20.83046866749536</v>
      </c>
      <c r="AS190" s="963" t="n">
        <v>27.2685053615173</v>
      </c>
      <c r="AT190" s="963" t="n">
        <v>1.14682556635289</v>
      </c>
      <c r="AU190" s="963" t="n">
        <v>22.78751205751059</v>
      </c>
      <c r="AV190" s="963" t="n">
        <v>20.12401459919912</v>
      </c>
      <c r="AW190" s="991" t="n">
        <v>7.860337301787403</v>
      </c>
      <c r="AX190" s="18" t="n"/>
    </row>
    <row r="191" ht="16.4" customHeight="1" s="828">
      <c r="A191" s="722" t="inlineStr">
        <is>
          <t>Aug-Oct 2006</t>
        </is>
      </c>
      <c r="B191" s="1021" t="n">
        <v>9001151.210000144</v>
      </c>
      <c r="C191" s="1021" t="n">
        <v>1826351.152264032</v>
      </c>
      <c r="D191" s="1021" t="n">
        <v>2444059.098084375</v>
      </c>
      <c r="E191" s="1021" t="n">
        <v>195634.5817704148</v>
      </c>
      <c r="F191" s="1021" t="n">
        <v>2214305.577750506</v>
      </c>
      <c r="G191" s="1021" t="n">
        <v>40948.4617354254</v>
      </c>
      <c r="H191" s="1021" t="n">
        <v>1403940.60824078</v>
      </c>
      <c r="I191" s="1021" t="n">
        <v>875911.7301546119</v>
      </c>
      <c r="J191" s="1021" t="n">
        <v>6830254.60820084</v>
      </c>
      <c r="K191" s="1022" t="n">
        <v>2170896.601799305</v>
      </c>
      <c r="L191" s="963" t="n">
        <v>100</v>
      </c>
      <c r="M191" s="963" t="n">
        <v>20.29019521675164</v>
      </c>
      <c r="N191" s="963" t="n">
        <v>27.15273903374784</v>
      </c>
      <c r="O191" s="963" t="n">
        <v>2.173439565742076</v>
      </c>
      <c r="P191" s="963" t="n">
        <v>24.60024863586833</v>
      </c>
      <c r="Q191" s="963" t="n">
        <v>0.4549247177397961</v>
      </c>
      <c r="R191" s="963" t="n">
        <v>15.59734500050419</v>
      </c>
      <c r="S191" s="963" t="n">
        <v>9.731107829646135</v>
      </c>
      <c r="T191" s="963" t="n">
        <v>75.88201163216243</v>
      </c>
      <c r="U191" s="991" t="n">
        <v>24.11798836783756</v>
      </c>
      <c r="V191" s="1021" t="n">
        <v>2170896.601799305</v>
      </c>
      <c r="W191" s="1021" t="n">
        <v>411656.2376233955</v>
      </c>
      <c r="X191" s="1021" t="n">
        <v>610719.6414702543</v>
      </c>
      <c r="Y191" s="1021" t="n">
        <v>114874.0997684879</v>
      </c>
      <c r="Z191" s="1021" t="n">
        <v>653810.6871650079</v>
      </c>
      <c r="AA191" s="989" t="n">
        <v>26844.13937393489</v>
      </c>
      <c r="AB191" s="1022" t="n">
        <v>352924.3166368481</v>
      </c>
      <c r="AC191" s="963" t="n">
        <v>100</v>
      </c>
      <c r="AD191" s="963" t="n">
        <v>18.96249859538231</v>
      </c>
      <c r="AE191" s="963" t="n">
        <v>28.13213862714933</v>
      </c>
      <c r="AF191" s="963" t="n">
        <v>5.291550950573913</v>
      </c>
      <c r="AG191" s="963" t="n">
        <v>30.117080961991</v>
      </c>
      <c r="AH191" s="963" t="n">
        <v>1.236546197165063</v>
      </c>
      <c r="AI191" s="991" t="n">
        <v>16.25707628563856</v>
      </c>
      <c r="AJ191" s="1021" t="n">
        <v>6830254.60820084</v>
      </c>
      <c r="AK191" s="1021" t="n">
        <v>1427753.87151456</v>
      </c>
      <c r="AL191" s="1021" t="n">
        <v>1845000.737890084</v>
      </c>
      <c r="AM191" s="1021" t="n">
        <v>82136.42048300756</v>
      </c>
      <c r="AN191" s="1021" t="n">
        <v>1576507.045795999</v>
      </c>
      <c r="AO191" s="1021" t="n">
        <v>1371732.265347104</v>
      </c>
      <c r="AP191" s="1022" t="n">
        <v>528732.6766084188</v>
      </c>
      <c r="AQ191" s="963" t="n">
        <v>100</v>
      </c>
      <c r="AR191" s="963" t="n">
        <v>20.90337701028461</v>
      </c>
      <c r="AS191" s="963" t="n">
        <v>27.01218100530042</v>
      </c>
      <c r="AT191" s="963" t="n">
        <v>1.202538195053363</v>
      </c>
      <c r="AU191" s="963" t="n">
        <v>23.08123395434109</v>
      </c>
      <c r="AV191" s="963" t="n">
        <v>20.08317909115883</v>
      </c>
      <c r="AW191" s="991" t="n">
        <v>7.741039052535298</v>
      </c>
      <c r="AX191" s="18" t="n"/>
    </row>
    <row r="192" ht="16.4" customHeight="1" s="828">
      <c r="A192" s="722" t="inlineStr">
        <is>
          <t>Sep-Nov 2006</t>
        </is>
      </c>
      <c r="B192" s="1021" t="n">
        <v>9042204.617476782</v>
      </c>
      <c r="C192" s="1021" t="n">
        <v>1839510.843890001</v>
      </c>
      <c r="D192" s="1021" t="n">
        <v>2427355.23127099</v>
      </c>
      <c r="E192" s="1021" t="n">
        <v>213017.9759647932</v>
      </c>
      <c r="F192" s="1021" t="n">
        <v>2229370.998809145</v>
      </c>
      <c r="G192" s="1021" t="n">
        <v>40655.59796327581</v>
      </c>
      <c r="H192" s="1021" t="n">
        <v>1417097.028430583</v>
      </c>
      <c r="I192" s="1021" t="n">
        <v>875196.9411479952</v>
      </c>
      <c r="J192" s="1021" t="n">
        <v>6868683.294032736</v>
      </c>
      <c r="K192" s="1022" t="n">
        <v>2173521.323444047</v>
      </c>
      <c r="L192" s="963" t="n">
        <v>100</v>
      </c>
      <c r="M192" s="963" t="n">
        <v>20.34361001225954</v>
      </c>
      <c r="N192" s="963" t="n">
        <v>26.84472796135796</v>
      </c>
      <c r="O192" s="963" t="n">
        <v>2.355819017334244</v>
      </c>
      <c r="P192" s="963" t="n">
        <v>24.6551708695047</v>
      </c>
      <c r="Q192" s="963" t="n">
        <v>0.4496204154094968</v>
      </c>
      <c r="R192" s="963" t="n">
        <v>15.67203008978161</v>
      </c>
      <c r="S192" s="963" t="n">
        <v>9.679021634352464</v>
      </c>
      <c r="T192" s="963" t="n">
        <v>75.96248464403182</v>
      </c>
      <c r="U192" s="991" t="n">
        <v>24.0375153559682</v>
      </c>
      <c r="V192" s="1021" t="n">
        <v>2173521.323444047</v>
      </c>
      <c r="W192" s="1021" t="n">
        <v>416407.3201502863</v>
      </c>
      <c r="X192" s="1021" t="n">
        <v>610644.1593916566</v>
      </c>
      <c r="Y192" s="1021" t="n">
        <v>123562.2355214786</v>
      </c>
      <c r="Z192" s="1021" t="n">
        <v>644213.9776632043</v>
      </c>
      <c r="AA192" s="989" t="n">
        <v>26147.45186688661</v>
      </c>
      <c r="AB192" s="1022" t="n">
        <v>352486.3199848998</v>
      </c>
      <c r="AC192" s="963" t="n">
        <v>100</v>
      </c>
      <c r="AD192" s="963" t="n">
        <v>19.15818886425597</v>
      </c>
      <c r="AE192" s="963" t="n">
        <v>28.09469374903864</v>
      </c>
      <c r="AF192" s="963" t="n">
        <v>5.684887200724049</v>
      </c>
      <c r="AG192" s="963" t="n">
        <v>29.63918369305054</v>
      </c>
      <c r="AH192" s="963" t="n">
        <v>1.202999555829281</v>
      </c>
      <c r="AI192" s="991" t="n">
        <v>16.21729293303498</v>
      </c>
      <c r="AJ192" s="1021" t="n">
        <v>6868683.294032736</v>
      </c>
      <c r="AK192" s="1021" t="n">
        <v>1434607.359661028</v>
      </c>
      <c r="AL192" s="1021" t="n">
        <v>1827547.002673622</v>
      </c>
      <c r="AM192" s="1021" t="n">
        <v>90754.12023812145</v>
      </c>
      <c r="AN192" s="1021" t="n">
        <v>1599231.595987823</v>
      </c>
      <c r="AO192" s="1021" t="n">
        <v>1390154.233616627</v>
      </c>
      <c r="AP192" s="1022" t="n">
        <v>527787.7133151287</v>
      </c>
      <c r="AQ192" s="963" t="n">
        <v>100</v>
      </c>
      <c r="AR192" s="963" t="n">
        <v>20.88620625305819</v>
      </c>
      <c r="AS192" s="963" t="n">
        <v>26.6069481506205</v>
      </c>
      <c r="AT192" s="963" t="n">
        <v>1.321273908741219</v>
      </c>
      <c r="AU192" s="963" t="n">
        <v>23.28294270573193</v>
      </c>
      <c r="AV192" s="963" t="n">
        <v>20.23902069883383</v>
      </c>
      <c r="AW192" s="991" t="n">
        <v>7.683972178097825</v>
      </c>
      <c r="AX192" s="18" t="n"/>
    </row>
    <row r="193" ht="16.4" customHeight="1" s="828">
      <c r="A193" s="722" t="inlineStr">
        <is>
          <t>Oct-Dec 2006</t>
        </is>
      </c>
      <c r="B193" s="1021" t="n">
        <v>9036685.492987007</v>
      </c>
      <c r="C193" s="1021" t="n">
        <v>1833200.250007861</v>
      </c>
      <c r="D193" s="1021" t="n">
        <v>2414424.193546933</v>
      </c>
      <c r="E193" s="1021" t="n">
        <v>210016.1551929929</v>
      </c>
      <c r="F193" s="1021" t="n">
        <v>2228167.845577241</v>
      </c>
      <c r="G193" s="1021" t="n">
        <v>46044.85495596899</v>
      </c>
      <c r="H193" s="1021" t="n">
        <v>1431475.031403285</v>
      </c>
      <c r="I193" s="1021" t="n">
        <v>873357.1623027255</v>
      </c>
      <c r="J193" s="1021" t="n">
        <v>6869878.758404784</v>
      </c>
      <c r="K193" s="1022" t="n">
        <v>2166806.734582222</v>
      </c>
      <c r="L193" s="963" t="n">
        <v>100</v>
      </c>
      <c r="M193" s="963" t="n">
        <v>20.28620174322246</v>
      </c>
      <c r="N193" s="963" t="n">
        <v>26.71802836804121</v>
      </c>
      <c r="O193" s="963" t="n">
        <v>2.324039664277103</v>
      </c>
      <c r="P193" s="963" t="n">
        <v>24.65691483128884</v>
      </c>
      <c r="Q193" s="963" t="n">
        <v>0.5095325602700511</v>
      </c>
      <c r="R193" s="963" t="n">
        <v>15.84070876998201</v>
      </c>
      <c r="S193" s="963" t="n">
        <v>9.664574062918328</v>
      </c>
      <c r="T193" s="963" t="n">
        <v>76.02210748328255</v>
      </c>
      <c r="U193" s="991" t="n">
        <v>23.97789251671744</v>
      </c>
      <c r="V193" s="1021" t="n">
        <v>2166806.734582222</v>
      </c>
      <c r="W193" s="1021" t="n">
        <v>421409.6730888026</v>
      </c>
      <c r="X193" s="1021" t="n">
        <v>597050.0366277096</v>
      </c>
      <c r="Y193" s="1021" t="n">
        <v>125578.210796205</v>
      </c>
      <c r="Z193" s="1021" t="n">
        <v>638237.5284675575</v>
      </c>
      <c r="AA193" s="989" t="n">
        <v>28210.54780821954</v>
      </c>
      <c r="AB193" s="1022" t="n">
        <v>356325.5721364472</v>
      </c>
      <c r="AC193" s="963" t="n">
        <v>100</v>
      </c>
      <c r="AD193" s="963" t="n">
        <v>19.44841994272525</v>
      </c>
      <c r="AE193" s="963" t="n">
        <v>27.55437423646488</v>
      </c>
      <c r="AF193" s="963" t="n">
        <v>5.795542758473913</v>
      </c>
      <c r="AG193" s="963" t="n">
        <v>29.45521251532454</v>
      </c>
      <c r="AH193" s="963" t="n">
        <v>1.301941117220072</v>
      </c>
      <c r="AI193" s="991" t="n">
        <v>16.44473253887822</v>
      </c>
      <c r="AJ193" s="1021" t="n">
        <v>6869878.758404784</v>
      </c>
      <c r="AK193" s="1021" t="n">
        <v>1424638.923266278</v>
      </c>
      <c r="AL193" s="1021" t="n">
        <v>1829208.727934061</v>
      </c>
      <c r="AM193" s="1021" t="n">
        <v>85875.47929996802</v>
      </c>
      <c r="AN193" s="1021" t="n">
        <v>1605653.757378174</v>
      </c>
      <c r="AO193" s="1021" t="n">
        <v>1401818.886274151</v>
      </c>
      <c r="AP193" s="1022" t="n">
        <v>522676.1405285983</v>
      </c>
      <c r="AQ193" s="963" t="n">
        <v>100</v>
      </c>
      <c r="AR193" s="963" t="n">
        <v>20.73746820529167</v>
      </c>
      <c r="AS193" s="963" t="n">
        <v>26.62650670066282</v>
      </c>
      <c r="AT193" s="963" t="n">
        <v>1.250029037192335</v>
      </c>
      <c r="AU193" s="963" t="n">
        <v>23.3723740089849</v>
      </c>
      <c r="AV193" s="963" t="n">
        <v>20.40529295453911</v>
      </c>
      <c r="AW193" s="991" t="n">
        <v>7.608229474052115</v>
      </c>
      <c r="AX193" s="18" t="n"/>
    </row>
    <row r="194" ht="16.4" customHeight="1" s="828">
      <c r="A194" s="722" t="inlineStr">
        <is>
          <t>Nov-Jan 2007</t>
        </is>
      </c>
      <c r="B194" s="1021" t="n">
        <v>9074094.803770602</v>
      </c>
      <c r="C194" s="1021" t="n">
        <v>1847838.757682602</v>
      </c>
      <c r="D194" s="1021" t="n">
        <v>2441986.561106419</v>
      </c>
      <c r="E194" s="1021" t="n">
        <v>213005.7526021202</v>
      </c>
      <c r="F194" s="1021" t="n">
        <v>2214415.721371507</v>
      </c>
      <c r="G194" s="1021" t="n">
        <v>52258.28597821346</v>
      </c>
      <c r="H194" s="1021" t="n">
        <v>1439270.751626951</v>
      </c>
      <c r="I194" s="1021" t="n">
        <v>865318.9734027906</v>
      </c>
      <c r="J194" s="1021" t="n">
        <v>6909190.895629272</v>
      </c>
      <c r="K194" s="1022" t="n">
        <v>2164903.908141331</v>
      </c>
      <c r="L194" s="963" t="n">
        <v>100</v>
      </c>
      <c r="M194" s="963" t="n">
        <v>20.36389080831248</v>
      </c>
      <c r="N194" s="963" t="n">
        <v>26.91162715306533</v>
      </c>
      <c r="O194" s="963" t="n">
        <v>2.347404972158864</v>
      </c>
      <c r="P194" s="963" t="n">
        <v>24.40370934246069</v>
      </c>
      <c r="Q194" s="963" t="n">
        <v>0.5759063257361861</v>
      </c>
      <c r="R194" s="963" t="n">
        <v>15.86131490524966</v>
      </c>
      <c r="S194" s="963" t="n">
        <v>9.536146493016808</v>
      </c>
      <c r="T194" s="963" t="n">
        <v>76.14192980172814</v>
      </c>
      <c r="U194" s="991" t="n">
        <v>23.85807019827188</v>
      </c>
      <c r="V194" s="1021" t="n">
        <v>2164903.908141331</v>
      </c>
      <c r="W194" s="1021" t="n">
        <v>421935.4509644522</v>
      </c>
      <c r="X194" s="1021" t="n">
        <v>602273.4525371286</v>
      </c>
      <c r="Y194" s="1021" t="n">
        <v>130134.4655680521</v>
      </c>
      <c r="Z194" s="1021" t="n">
        <v>630544.2385262881</v>
      </c>
      <c r="AA194" s="989" t="n">
        <v>32728.2801867314</v>
      </c>
      <c r="AB194" s="1022" t="n">
        <v>347311.3094221231</v>
      </c>
      <c r="AC194" s="963" t="n">
        <v>100</v>
      </c>
      <c r="AD194" s="963" t="n">
        <v>19.48980041921136</v>
      </c>
      <c r="AE194" s="963" t="n">
        <v>27.81986998463169</v>
      </c>
      <c r="AF194" s="963" t="n">
        <v>6.011096616282543</v>
      </c>
      <c r="AG194" s="963" t="n">
        <v>29.12573792097956</v>
      </c>
      <c r="AH194" s="963" t="n">
        <v>1.511765952458838</v>
      </c>
      <c r="AI194" s="991" t="n">
        <v>16.04280486150102</v>
      </c>
      <c r="AJ194" s="1021" t="n">
        <v>6909190.895629272</v>
      </c>
      <c r="AK194" s="1021" t="n">
        <v>1439337.847945381</v>
      </c>
      <c r="AL194" s="1021" t="n">
        <v>1851279.211915763</v>
      </c>
      <c r="AM194" s="1021" t="n">
        <v>84388.0161703237</v>
      </c>
      <c r="AN194" s="1021" t="n">
        <v>1600190.550372703</v>
      </c>
      <c r="AO194" s="1021" t="n">
        <v>1408909.76489959</v>
      </c>
      <c r="AP194" s="1022" t="n">
        <v>523751.8848940679</v>
      </c>
      <c r="AQ194" s="963" t="n">
        <v>100</v>
      </c>
      <c r="AR194" s="963" t="n">
        <v>20.83222000503562</v>
      </c>
      <c r="AS194" s="963" t="n">
        <v>26.79444293668127</v>
      </c>
      <c r="AT194" s="963" t="n">
        <v>1.221387821600171</v>
      </c>
      <c r="AU194" s="963" t="n">
        <v>23.16031753276607</v>
      </c>
      <c r="AV194" s="963" t="n">
        <v>20.39181991325295</v>
      </c>
      <c r="AW194" s="991" t="n">
        <v>7.580509683491179</v>
      </c>
      <c r="AX194" s="18" t="n"/>
    </row>
    <row r="195" ht="16.4" customHeight="1" s="828">
      <c r="A195" s="722" t="inlineStr">
        <is>
          <t>Dec-Feb 2007</t>
        </is>
      </c>
      <c r="B195" s="1021" t="n">
        <v>9130731.958239254</v>
      </c>
      <c r="C195" s="1021" t="n">
        <v>1868555.193505743</v>
      </c>
      <c r="D195" s="1021" t="n">
        <v>2432359.107860985</v>
      </c>
      <c r="E195" s="1021" t="n">
        <v>214928.2617009188</v>
      </c>
      <c r="F195" s="1021" t="n">
        <v>2245268.267549613</v>
      </c>
      <c r="G195" s="1021" t="n">
        <v>49559.16278264837</v>
      </c>
      <c r="H195" s="1021" t="n">
        <v>1449119.67662456</v>
      </c>
      <c r="I195" s="1021" t="n">
        <v>870942.2882147853</v>
      </c>
      <c r="J195" s="1021" t="n">
        <v>6963169.678290276</v>
      </c>
      <c r="K195" s="1022" t="n">
        <v>2167562.279948978</v>
      </c>
      <c r="L195" s="963" t="n">
        <v>100</v>
      </c>
      <c r="M195" s="963" t="n">
        <v>20.46446223645438</v>
      </c>
      <c r="N195" s="963" t="n">
        <v>26.6392565129032</v>
      </c>
      <c r="O195" s="963" t="n">
        <v>2.353899585311723</v>
      </c>
      <c r="P195" s="963" t="n">
        <v>24.59023304833257</v>
      </c>
      <c r="Q195" s="963" t="n">
        <v>0.5427731644003404</v>
      </c>
      <c r="R195" s="963" t="n">
        <v>15.87079418443475</v>
      </c>
      <c r="S195" s="963" t="n">
        <v>9.538581268163036</v>
      </c>
      <c r="T195" s="963" t="n">
        <v>76.2608048307338</v>
      </c>
      <c r="U195" s="991" t="n">
        <v>23.7391951692662</v>
      </c>
      <c r="V195" s="1021" t="n">
        <v>2167562.279948978</v>
      </c>
      <c r="W195" s="1021" t="n">
        <v>426265.5905097685</v>
      </c>
      <c r="X195" s="1021" t="n">
        <v>594083.3940387375</v>
      </c>
      <c r="Y195" s="1021" t="n">
        <v>133231.0317417929</v>
      </c>
      <c r="Z195" s="1021" t="n">
        <v>629810.6039811528</v>
      </c>
      <c r="AA195" s="989" t="n">
        <v>30885.41616143259</v>
      </c>
      <c r="AB195" s="1022" t="n">
        <v>353243.0292530318</v>
      </c>
      <c r="AC195" s="963" t="n">
        <v>100</v>
      </c>
      <c r="AD195" s="963" t="n">
        <v>19.66566748521765</v>
      </c>
      <c r="AE195" s="963" t="n">
        <v>27.40790424036728</v>
      </c>
      <c r="AF195" s="963" t="n">
        <v>6.146583790198132</v>
      </c>
      <c r="AG195" s="963" t="n">
        <v>29.05617106402027</v>
      </c>
      <c r="AH195" s="963" t="n">
        <v>1.424891752690935</v>
      </c>
      <c r="AI195" s="991" t="n">
        <v>16.2967879871644</v>
      </c>
      <c r="AJ195" s="1021" t="n">
        <v>6963169.678290276</v>
      </c>
      <c r="AK195" s="1021" t="n">
        <v>1455987.651735281</v>
      </c>
      <c r="AL195" s="1021" t="n">
        <v>1849342.73392549</v>
      </c>
      <c r="AM195" s="1021" t="n">
        <v>83272.87528753377</v>
      </c>
      <c r="AN195" s="1021" t="n">
        <v>1632125.77578214</v>
      </c>
      <c r="AO195" s="1021" t="n">
        <v>1419927.336296221</v>
      </c>
      <c r="AP195" s="1022" t="n">
        <v>523501.5277331798</v>
      </c>
      <c r="AQ195" s="963" t="n">
        <v>100</v>
      </c>
      <c r="AR195" s="963" t="n">
        <v>20.90984018779191</v>
      </c>
      <c r="AS195" s="963" t="n">
        <v>26.55892099960394</v>
      </c>
      <c r="AT195" s="963" t="n">
        <v>1.195904726365658</v>
      </c>
      <c r="AU195" s="963" t="n">
        <v>23.43940836126356</v>
      </c>
      <c r="AV195" s="963" t="n">
        <v>20.39196805333152</v>
      </c>
      <c r="AW195" s="991" t="n">
        <v>7.51814980705338</v>
      </c>
      <c r="AX195" s="18" t="n"/>
    </row>
    <row r="196" ht="16.4" customHeight="1" s="828">
      <c r="A196" s="722" t="inlineStr">
        <is>
          <t>Jan-Mar 2007</t>
        </is>
      </c>
      <c r="B196" s="1021" t="n">
        <v>9144864.558120448</v>
      </c>
      <c r="C196" s="1021" t="n">
        <v>1876065.505903352</v>
      </c>
      <c r="D196" s="1021" t="n">
        <v>2433923.832580083</v>
      </c>
      <c r="E196" s="1021" t="n">
        <v>214580.6735501926</v>
      </c>
      <c r="F196" s="1021" t="n">
        <v>2241929.060644574</v>
      </c>
      <c r="G196" s="1021" t="n">
        <v>46521.55165358257</v>
      </c>
      <c r="H196" s="1021" t="n">
        <v>1457890.690137802</v>
      </c>
      <c r="I196" s="1021" t="n">
        <v>873953.2436508646</v>
      </c>
      <c r="J196" s="1021" t="n">
        <v>6972928.405284941</v>
      </c>
      <c r="K196" s="1022" t="n">
        <v>2171936.152835507</v>
      </c>
      <c r="L196" s="963" t="n">
        <v>100</v>
      </c>
      <c r="M196" s="963" t="n">
        <v>20.51496218429441</v>
      </c>
      <c r="N196" s="963" t="n">
        <v>26.61519825811755</v>
      </c>
      <c r="O196" s="963" t="n">
        <v>2.346460925543719</v>
      </c>
      <c r="P196" s="963" t="n">
        <v>24.51571640450145</v>
      </c>
      <c r="Q196" s="963" t="n">
        <v>0.5087177766047111</v>
      </c>
      <c r="R196" s="963" t="n">
        <v>15.94217914187942</v>
      </c>
      <c r="S196" s="963" t="n">
        <v>9.556765309058759</v>
      </c>
      <c r="T196" s="963" t="n">
        <v>76.24966297716381</v>
      </c>
      <c r="U196" s="991" t="n">
        <v>23.7503370228362</v>
      </c>
      <c r="V196" s="1021" t="n">
        <v>2171936.152835507</v>
      </c>
      <c r="W196" s="1021" t="n">
        <v>432246.1445686168</v>
      </c>
      <c r="X196" s="1021" t="n">
        <v>599706.8506994365</v>
      </c>
      <c r="Y196" s="1021" t="n">
        <v>134493.7806934741</v>
      </c>
      <c r="Z196" s="1021" t="n">
        <v>625872.4025137168</v>
      </c>
      <c r="AA196" s="989" t="n">
        <v>30552.74962176445</v>
      </c>
      <c r="AB196" s="1022" t="n">
        <v>349045.6318570805</v>
      </c>
      <c r="AC196" s="963" t="n">
        <v>100</v>
      </c>
      <c r="AD196" s="963" t="n">
        <v>19.90142039876774</v>
      </c>
      <c r="AE196" s="963" t="n">
        <v>27.61162430656661</v>
      </c>
      <c r="AF196" s="963" t="n">
        <v>6.19234504282687</v>
      </c>
      <c r="AG196" s="963" t="n">
        <v>28.81633521761805</v>
      </c>
      <c r="AH196" s="963" t="n">
        <v>1.406705698133769</v>
      </c>
      <c r="AI196" s="991" t="n">
        <v>16.0707132850749</v>
      </c>
      <c r="AJ196" s="1021" t="n">
        <v>6972928.405284941</v>
      </c>
      <c r="AK196" s="1021" t="n">
        <v>1455915.288074024</v>
      </c>
      <c r="AL196" s="1021" t="n">
        <v>1845234.853174287</v>
      </c>
      <c r="AM196" s="1021" t="n">
        <v>81478.26992911432</v>
      </c>
      <c r="AN196" s="1021" t="n">
        <v>1630663.566356107</v>
      </c>
      <c r="AO196" s="1021" t="n">
        <v>1430612.382346356</v>
      </c>
      <c r="AP196" s="1022" t="n">
        <v>530147.712683948</v>
      </c>
      <c r="AQ196" s="963" t="n">
        <v>100</v>
      </c>
      <c r="AR196" s="963" t="n">
        <v>20.87953874545095</v>
      </c>
      <c r="AS196" s="963" t="n">
        <v>26.462839511958</v>
      </c>
      <c r="AT196" s="963" t="n">
        <v>1.168494285232587</v>
      </c>
      <c r="AU196" s="963" t="n">
        <v>23.38563472299801</v>
      </c>
      <c r="AV196" s="963" t="n">
        <v>20.51666529749627</v>
      </c>
      <c r="AW196" s="991" t="n">
        <v>7.602942148124408</v>
      </c>
      <c r="AX196" s="18" t="n"/>
    </row>
    <row r="197" ht="16.4" customHeight="1" s="828">
      <c r="A197" s="722" t="inlineStr">
        <is>
          <t>Feb-Apr 2007</t>
        </is>
      </c>
      <c r="B197" s="1021" t="n">
        <v>9153640.854054993</v>
      </c>
      <c r="C197" s="1021" t="n">
        <v>1875879.591483491</v>
      </c>
      <c r="D197" s="1021" t="n">
        <v>2445467.74834915</v>
      </c>
      <c r="E197" s="1021" t="n">
        <v>213310.0831948096</v>
      </c>
      <c r="F197" s="1021" t="n">
        <v>2247273.332090935</v>
      </c>
      <c r="G197" s="1021" t="n">
        <v>43034.43099996808</v>
      </c>
      <c r="H197" s="1021" t="n">
        <v>1454425.854073695</v>
      </c>
      <c r="I197" s="1021" t="n">
        <v>874249.8138629447</v>
      </c>
      <c r="J197" s="1021" t="n">
        <v>6951502.423347713</v>
      </c>
      <c r="K197" s="1022" t="n">
        <v>2202138.43070728</v>
      </c>
      <c r="L197" s="963" t="n">
        <v>100</v>
      </c>
      <c r="M197" s="963" t="n">
        <v>20.49326187680272</v>
      </c>
      <c r="N197" s="963" t="n">
        <v>26.71579306354178</v>
      </c>
      <c r="O197" s="963" t="n">
        <v>2.330330483747512</v>
      </c>
      <c r="P197" s="963" t="n">
        <v>24.55059541794683</v>
      </c>
      <c r="Q197" s="963" t="n">
        <v>0.4701345801753207</v>
      </c>
      <c r="R197" s="963" t="n">
        <v>15.88904215560736</v>
      </c>
      <c r="S197" s="963" t="n">
        <v>9.55084242217848</v>
      </c>
      <c r="T197" s="963" t="n">
        <v>75.9424859919892</v>
      </c>
      <c r="U197" s="991" t="n">
        <v>24.0575140080108</v>
      </c>
      <c r="V197" s="1021" t="n">
        <v>2202138.43070728</v>
      </c>
      <c r="W197" s="1021" t="n">
        <v>441555.9867675425</v>
      </c>
      <c r="X197" s="1021" t="n">
        <v>614584.3952377735</v>
      </c>
      <c r="Y197" s="1021" t="n">
        <v>131585.0130094975</v>
      </c>
      <c r="Z197" s="1021" t="n">
        <v>646450.6503805233</v>
      </c>
      <c r="AA197" s="989" t="n">
        <v>29444.34219639321</v>
      </c>
      <c r="AB197" s="1022" t="n">
        <v>338516.4474492327</v>
      </c>
      <c r="AC197" s="963" t="n">
        <v>100</v>
      </c>
      <c r="AD197" s="963" t="n">
        <v>20.05123658941478</v>
      </c>
      <c r="AE197" s="963" t="n">
        <v>27.90852685134704</v>
      </c>
      <c r="AF197" s="963" t="n">
        <v>5.975328851930315</v>
      </c>
      <c r="AG197" s="963" t="n">
        <v>29.35558643208898</v>
      </c>
      <c r="AH197" s="963" t="n">
        <v>1.337079530778468</v>
      </c>
      <c r="AI197" s="991" t="n">
        <v>15.37216928458528</v>
      </c>
      <c r="AJ197" s="1021" t="n">
        <v>6951502.423347713</v>
      </c>
      <c r="AK197" s="1021" t="n">
        <v>1446435.909722267</v>
      </c>
      <c r="AL197" s="1021" t="n">
        <v>1841717.510222318</v>
      </c>
      <c r="AM197" s="1021" t="n">
        <v>83111.31272066143</v>
      </c>
      <c r="AN197" s="1021" t="n">
        <v>1615611.615641086</v>
      </c>
      <c r="AO197" s="1021" t="n">
        <v>1423925.419206171</v>
      </c>
      <c r="AP197" s="1022" t="n">
        <v>540970.6127316944</v>
      </c>
      <c r="AQ197" s="963" t="n">
        <v>100</v>
      </c>
      <c r="AR197" s="963" t="n">
        <v>20.80752938910278</v>
      </c>
      <c r="AS197" s="963" t="n">
        <v>26.49380519578934</v>
      </c>
      <c r="AT197" s="963" t="n">
        <v>1.195587768789651</v>
      </c>
      <c r="AU197" s="963" t="n">
        <v>23.2411861098516</v>
      </c>
      <c r="AV197" s="963" t="n">
        <v>20.48370744177106</v>
      </c>
      <c r="AW197" s="991" t="n">
        <v>7.782067527082484</v>
      </c>
      <c r="AX197" s="18" t="n"/>
    </row>
    <row r="198" ht="16.4" customHeight="1" s="828">
      <c r="A198" s="722" t="inlineStr">
        <is>
          <t>Mar-May 2007</t>
        </is>
      </c>
      <c r="B198" s="1021" t="n">
        <v>9123259.886805492</v>
      </c>
      <c r="C198" s="1021" t="n">
        <v>1882093.635453585</v>
      </c>
      <c r="D198" s="1021" t="n">
        <v>2439870.263229216</v>
      </c>
      <c r="E198" s="1021" t="n">
        <v>205427.2917201794</v>
      </c>
      <c r="F198" s="1021" t="n">
        <v>2210818.55954466</v>
      </c>
      <c r="G198" s="1021" t="n">
        <v>42115.02837333424</v>
      </c>
      <c r="H198" s="1021" t="n">
        <v>1458003.165642378</v>
      </c>
      <c r="I198" s="1021" t="n">
        <v>884931.9428421382</v>
      </c>
      <c r="J198" s="1021" t="n">
        <v>6934636.306702813</v>
      </c>
      <c r="K198" s="1022" t="n">
        <v>2188623.580102678</v>
      </c>
      <c r="L198" s="963" t="n">
        <v>100</v>
      </c>
      <c r="M198" s="963" t="n">
        <v>20.62961768934766</v>
      </c>
      <c r="N198" s="963" t="n">
        <v>26.74340415050411</v>
      </c>
      <c r="O198" s="963" t="n">
        <v>2.251687382240185</v>
      </c>
      <c r="P198" s="963" t="n">
        <v>24.23276972238898</v>
      </c>
      <c r="Q198" s="963" t="n">
        <v>0.4616225877138836</v>
      </c>
      <c r="R198" s="963" t="n">
        <v>15.98116444924489</v>
      </c>
      <c r="S198" s="963" t="n">
        <v>9.699734018560301</v>
      </c>
      <c r="T198" s="963" t="n">
        <v>76.01050932169571</v>
      </c>
      <c r="U198" s="991" t="n">
        <v>23.98949067830429</v>
      </c>
      <c r="V198" s="1021" t="n">
        <v>2188623.580102678</v>
      </c>
      <c r="W198" s="1021" t="n">
        <v>436597.4811218313</v>
      </c>
      <c r="X198" s="1021" t="n">
        <v>615834.2596262674</v>
      </c>
      <c r="Y198" s="1021" t="n">
        <v>123823.2582181239</v>
      </c>
      <c r="Z198" s="1021" t="n">
        <v>632765.3163897116</v>
      </c>
      <c r="AA198" s="989" t="n">
        <v>32965.26988341109</v>
      </c>
      <c r="AB198" s="1022" t="n">
        <v>346676.9135549068</v>
      </c>
      <c r="AC198" s="963" t="n">
        <v>100</v>
      </c>
      <c r="AD198" s="963" t="n">
        <v>19.94849571625965</v>
      </c>
      <c r="AE198" s="963" t="n">
        <v>28.13797060513146</v>
      </c>
      <c r="AF198" s="963" t="n">
        <v>5.657585860987334</v>
      </c>
      <c r="AG198" s="963" t="n">
        <v>28.91156442534654</v>
      </c>
      <c r="AH198" s="963" t="n">
        <v>1.506210121425473</v>
      </c>
      <c r="AI198" s="991" t="n">
        <v>15.83995149767338</v>
      </c>
      <c r="AJ198" s="1021" t="n">
        <v>6934636.306702813</v>
      </c>
      <c r="AK198" s="1021" t="n">
        <v>1456288.953935958</v>
      </c>
      <c r="AL198" s="1021" t="n">
        <v>1834438.632041529</v>
      </c>
      <c r="AM198" s="1021" t="n">
        <v>82760.55037370193</v>
      </c>
      <c r="AN198" s="1021" t="n">
        <v>1590922.798722495</v>
      </c>
      <c r="AO198" s="1021" t="n">
        <v>1425999.741607776</v>
      </c>
      <c r="AP198" s="1022" t="n">
        <v>542983.5441836409</v>
      </c>
      <c r="AQ198" s="963" t="n">
        <v>100</v>
      </c>
      <c r="AR198" s="963" t="n">
        <v>21.00022105742377</v>
      </c>
      <c r="AS198" s="963" t="n">
        <v>26.45327816641827</v>
      </c>
      <c r="AT198" s="963" t="n">
        <v>1.193437502896987</v>
      </c>
      <c r="AU198" s="963" t="n">
        <v>22.94169049910745</v>
      </c>
      <c r="AV198" s="963" t="n">
        <v>20.56343950193101</v>
      </c>
      <c r="AW198" s="991" t="n">
        <v>7.83002193869647</v>
      </c>
      <c r="AX198" s="18" t="n"/>
    </row>
    <row r="199" ht="16.4" customHeight="1" s="828">
      <c r="A199" s="722" t="inlineStr">
        <is>
          <t>Apr-Jun 2007</t>
        </is>
      </c>
      <c r="B199" s="1021" t="n">
        <v>9162225.916079782</v>
      </c>
      <c r="C199" s="1021" t="n">
        <v>1915812.434488314</v>
      </c>
      <c r="D199" s="1021" t="n">
        <v>2445150.041324599</v>
      </c>
      <c r="E199" s="1021" t="n">
        <v>202025.612881628</v>
      </c>
      <c r="F199" s="1021" t="n">
        <v>2209175.661080855</v>
      </c>
      <c r="G199" s="1021" t="n">
        <v>39622.71099002356</v>
      </c>
      <c r="H199" s="1021" t="n">
        <v>1476606.160325277</v>
      </c>
      <c r="I199" s="1021" t="n">
        <v>873833.2949890853</v>
      </c>
      <c r="J199" s="1021" t="n">
        <v>6987842.127342427</v>
      </c>
      <c r="K199" s="1022" t="n">
        <v>2174383.788737354</v>
      </c>
      <c r="L199" s="963" t="n">
        <v>100</v>
      </c>
      <c r="M199" s="963" t="n">
        <v>20.90990172078214</v>
      </c>
      <c r="N199" s="963" t="n">
        <v>26.68729262649309</v>
      </c>
      <c r="O199" s="963" t="n">
        <v>2.204983971493995</v>
      </c>
      <c r="P199" s="963" t="n">
        <v>24.11177896414597</v>
      </c>
      <c r="Q199" s="963" t="n">
        <v>0.4324572582355274</v>
      </c>
      <c r="R199" s="963" t="n">
        <v>16.11623827932273</v>
      </c>
      <c r="S199" s="963" t="n">
        <v>9.537347179526545</v>
      </c>
      <c r="T199" s="963" t="n">
        <v>76.26795269344655</v>
      </c>
      <c r="U199" s="991" t="n">
        <v>23.73204730655345</v>
      </c>
      <c r="V199" s="1021" t="n">
        <v>2174383.788737354</v>
      </c>
      <c r="W199" s="1021" t="n">
        <v>426636.4323468561</v>
      </c>
      <c r="X199" s="1021" t="n">
        <v>621362.1309567996</v>
      </c>
      <c r="Y199" s="1021" t="n">
        <v>115133.5100541514</v>
      </c>
      <c r="Z199" s="1021" t="n">
        <v>637255.8648267617</v>
      </c>
      <c r="AA199" s="989" t="n">
        <v>32291.51800377104</v>
      </c>
      <c r="AB199" s="1022" t="n">
        <v>341776.4520474778</v>
      </c>
      <c r="AC199" s="963" t="n">
        <v>100</v>
      </c>
      <c r="AD199" s="963" t="n">
        <v>19.62102709543287</v>
      </c>
      <c r="AE199" s="963" t="n">
        <v>28.57646999463784</v>
      </c>
      <c r="AF199" s="963" t="n">
        <v>5.29499486937439</v>
      </c>
      <c r="AG199" s="963" t="n">
        <v>29.30742346992987</v>
      </c>
      <c r="AH199" s="963" t="n">
        <v>1.485088242978598</v>
      </c>
      <c r="AI199" s="991" t="n">
        <v>15.71831310635113</v>
      </c>
      <c r="AJ199" s="1021" t="n">
        <v>6987842.127342427</v>
      </c>
      <c r="AK199" s="1021" t="n">
        <v>1499261.058524004</v>
      </c>
      <c r="AL199" s="1021" t="n">
        <v>1834181.433519529</v>
      </c>
      <c r="AM199" s="1021" t="n">
        <v>87923.6980393405</v>
      </c>
      <c r="AN199" s="1021" t="n">
        <v>1583678.578613949</v>
      </c>
      <c r="AO199" s="1021" t="n">
        <v>1444156.163464201</v>
      </c>
      <c r="AP199" s="1022" t="n">
        <v>536426.3410131877</v>
      </c>
      <c r="AQ199" s="963" t="n">
        <v>100</v>
      </c>
      <c r="AR199" s="963" t="n">
        <v>21.45527948689067</v>
      </c>
      <c r="AS199" s="963" t="n">
        <v>26.24818077017853</v>
      </c>
      <c r="AT199" s="963" t="n">
        <v>1.25823818622501</v>
      </c>
      <c r="AU199" s="963" t="n">
        <v>22.6633422701014</v>
      </c>
      <c r="AV199" s="963" t="n">
        <v>20.66669705964628</v>
      </c>
      <c r="AW199" s="991" t="n">
        <v>7.676566402584112</v>
      </c>
      <c r="AX199" s="18" t="n"/>
    </row>
    <row r="200" ht="16.4" customHeight="1" s="828">
      <c r="A200" s="722" t="inlineStr">
        <is>
          <t>May-Jul 2007</t>
        </is>
      </c>
      <c r="B200" s="1021" t="n">
        <v>9187365.150722599</v>
      </c>
      <c r="C200" s="1021" t="n">
        <v>1920532.601807451</v>
      </c>
      <c r="D200" s="1021" t="n">
        <v>2439063.100874385</v>
      </c>
      <c r="E200" s="1021" t="n">
        <v>201025.2655629926</v>
      </c>
      <c r="F200" s="1021" t="n">
        <v>2216407.148545882</v>
      </c>
      <c r="G200" s="1021" t="n">
        <v>39375.84590947752</v>
      </c>
      <c r="H200" s="1021" t="n">
        <v>1493746.539728239</v>
      </c>
      <c r="I200" s="1021" t="n">
        <v>877214.6482941714</v>
      </c>
      <c r="J200" s="1021" t="n">
        <v>7028780.333662286</v>
      </c>
      <c r="K200" s="1022" t="n">
        <v>2158584.817060313</v>
      </c>
      <c r="L200" s="963" t="n">
        <v>100</v>
      </c>
      <c r="M200" s="963" t="n">
        <v>20.90406302895666</v>
      </c>
      <c r="N200" s="963" t="n">
        <v>26.54801524550866</v>
      </c>
      <c r="O200" s="963" t="n">
        <v>2.188062216588634</v>
      </c>
      <c r="P200" s="963" t="n">
        <v>24.12451352683591</v>
      </c>
      <c r="Q200" s="963" t="n">
        <v>0.4285869263221845</v>
      </c>
      <c r="R200" s="963" t="n">
        <v>16.2587043752229</v>
      </c>
      <c r="S200" s="963" t="n">
        <v>9.54805468056505</v>
      </c>
      <c r="T200" s="963" t="n">
        <v>76.50485442074176</v>
      </c>
      <c r="U200" s="991" t="n">
        <v>23.49514557925824</v>
      </c>
      <c r="V200" s="1021" t="n">
        <v>2158584.817060313</v>
      </c>
      <c r="W200" s="1021" t="n">
        <v>426338.45145521</v>
      </c>
      <c r="X200" s="1021" t="n">
        <v>613177.7223120256</v>
      </c>
      <c r="Y200" s="1021" t="n">
        <v>119250.189641481</v>
      </c>
      <c r="Z200" s="1021" t="n">
        <v>634338.2792767696</v>
      </c>
      <c r="AA200" s="989" t="n">
        <v>30344.60458200084</v>
      </c>
      <c r="AB200" s="1022" t="n">
        <v>335221.625032269</v>
      </c>
      <c r="AC200" s="963" t="n">
        <v>100</v>
      </c>
      <c r="AD200" s="963" t="n">
        <v>19.75083156731468</v>
      </c>
      <c r="AE200" s="963" t="n">
        <v>28.40646878759608</v>
      </c>
      <c r="AF200" s="963" t="n">
        <v>5.524461614803855</v>
      </c>
      <c r="AG200" s="963" t="n">
        <v>29.38676647140735</v>
      </c>
      <c r="AH200" s="963" t="n">
        <v>1.405763829253923</v>
      </c>
      <c r="AI200" s="991" t="n">
        <v>15.52969438045031</v>
      </c>
      <c r="AJ200" s="1021" t="n">
        <v>7028780.333662286</v>
      </c>
      <c r="AK200" s="1021" t="n">
        <v>1504113.570969751</v>
      </c>
      <c r="AL200" s="1021" t="n">
        <v>1833876.879678038</v>
      </c>
      <c r="AM200" s="1021" t="n">
        <v>82753.1164914941</v>
      </c>
      <c r="AN200" s="1021" t="n">
        <v>1593599.901507005</v>
      </c>
      <c r="AO200" s="1021" t="n">
        <v>1465286.08822354</v>
      </c>
      <c r="AP200" s="1022" t="n">
        <v>546085.1647925471</v>
      </c>
      <c r="AQ200" s="963" t="n">
        <v>100</v>
      </c>
      <c r="AR200" s="963" t="n">
        <v>21.39935379352005</v>
      </c>
      <c r="AS200" s="963" t="n">
        <v>26.0909687402695</v>
      </c>
      <c r="AT200" s="963" t="n">
        <v>1.177346745283421</v>
      </c>
      <c r="AU200" s="963" t="n">
        <v>22.67249545237493</v>
      </c>
      <c r="AV200" s="963" t="n">
        <v>20.84694667730589</v>
      </c>
      <c r="AW200" s="991" t="n">
        <v>7.769273456693932</v>
      </c>
      <c r="AX200" s="18" t="n"/>
    </row>
    <row r="201" ht="16.4" customHeight="1" s="828">
      <c r="A201" s="722" t="inlineStr">
        <is>
          <t>Jun-Aug 2007</t>
        </is>
      </c>
      <c r="B201" s="1021" t="n">
        <v>9190220.124344157</v>
      </c>
      <c r="C201" s="1021" t="n">
        <v>1935185.032687743</v>
      </c>
      <c r="D201" s="1021" t="n">
        <v>2421467.112242086</v>
      </c>
      <c r="E201" s="1021" t="n">
        <v>196439.7788921671</v>
      </c>
      <c r="F201" s="1021" t="n">
        <v>2214816.394383744</v>
      </c>
      <c r="G201" s="1021" t="n">
        <v>45364.87401498901</v>
      </c>
      <c r="H201" s="1021" t="n">
        <v>1511284.808242915</v>
      </c>
      <c r="I201" s="1021" t="n">
        <v>865662.1238805135</v>
      </c>
      <c r="J201" s="1021" t="n">
        <v>7036482.569247588</v>
      </c>
      <c r="K201" s="1022" t="n">
        <v>2153737.55509657</v>
      </c>
      <c r="L201" s="963" t="n">
        <v>100</v>
      </c>
      <c r="M201" s="963" t="n">
        <v>21.05700414684946</v>
      </c>
      <c r="N201" s="963" t="n">
        <v>26.34830373461691</v>
      </c>
      <c r="O201" s="963" t="n">
        <v>2.137487200897549</v>
      </c>
      <c r="P201" s="963" t="n">
        <v>24.09970995707571</v>
      </c>
      <c r="Q201" s="963" t="n">
        <v>0.4936211908006544</v>
      </c>
      <c r="R201" s="963" t="n">
        <v>16.44448977059475</v>
      </c>
      <c r="S201" s="963" t="n">
        <v>9.41938399916498</v>
      </c>
      <c r="T201" s="963" t="n">
        <v>76.56489696703247</v>
      </c>
      <c r="U201" s="991" t="n">
        <v>23.43510303296753</v>
      </c>
      <c r="V201" s="1021" t="n">
        <v>2153737.55509657</v>
      </c>
      <c r="W201" s="1021" t="n">
        <v>434185.894216925</v>
      </c>
      <c r="X201" s="1021" t="n">
        <v>609885.1261678103</v>
      </c>
      <c r="Y201" s="1021" t="n">
        <v>113510.8473924188</v>
      </c>
      <c r="Z201" s="1021" t="n">
        <v>632961.4060633424</v>
      </c>
      <c r="AA201" s="989" t="n">
        <v>31158.46440775233</v>
      </c>
      <c r="AB201" s="1022" t="n">
        <v>332028.2697012749</v>
      </c>
      <c r="AC201" s="963" t="n">
        <v>100</v>
      </c>
      <c r="AD201" s="963" t="n">
        <v>20.15964726943979</v>
      </c>
      <c r="AE201" s="963" t="n">
        <v>28.31752293702582</v>
      </c>
      <c r="AF201" s="963" t="n">
        <v>5.270412224730378</v>
      </c>
      <c r="AG201" s="963" t="n">
        <v>29.38897567001665</v>
      </c>
      <c r="AH201" s="963" t="n">
        <v>1.446715935004218</v>
      </c>
      <c r="AI201" s="991" t="n">
        <v>15.4163755428589</v>
      </c>
      <c r="AJ201" s="1021" t="n">
        <v>7036482.569247588</v>
      </c>
      <c r="AK201" s="1021" t="n">
        <v>1514863.617460545</v>
      </c>
      <c r="AL201" s="1021" t="n">
        <v>1824732.606815479</v>
      </c>
      <c r="AM201" s="1021" t="n">
        <v>84301.51116118825</v>
      </c>
      <c r="AN201" s="1021" t="n">
        <v>1597892.343115682</v>
      </c>
      <c r="AO201" s="1021" t="n">
        <v>1475690.423004305</v>
      </c>
      <c r="AP201" s="1022" t="n">
        <v>539519.8901842115</v>
      </c>
      <c r="AQ201" s="963" t="n">
        <v>100</v>
      </c>
      <c r="AR201" s="963" t="n">
        <v>21.52870560755939</v>
      </c>
      <c r="AS201" s="963" t="n">
        <v>25.93245401886355</v>
      </c>
      <c r="AT201" s="963" t="n">
        <v>1.198063241563641</v>
      </c>
      <c r="AU201" s="963" t="n">
        <v>22.70868047196122</v>
      </c>
      <c r="AV201" s="963" t="n">
        <v>20.97199003169137</v>
      </c>
      <c r="AW201" s="991" t="n">
        <v>7.667465738381023</v>
      </c>
      <c r="AX201" s="18" t="n"/>
    </row>
    <row r="202" ht="16.4" customHeight="1" s="828">
      <c r="A202" s="722" t="inlineStr">
        <is>
          <t>Jul-Sep 2007</t>
        </is>
      </c>
      <c r="B202" s="1021" t="n">
        <v>9175075.586010575</v>
      </c>
      <c r="C202" s="1021" t="n">
        <v>1929692.255959608</v>
      </c>
      <c r="D202" s="1021" t="n">
        <v>2416590.441845885</v>
      </c>
      <c r="E202" s="1021" t="n">
        <v>208472.2505882635</v>
      </c>
      <c r="F202" s="1021" t="n">
        <v>2200009.343874231</v>
      </c>
      <c r="G202" s="1021" t="n">
        <v>45383.84514938897</v>
      </c>
      <c r="H202" s="1021" t="n">
        <v>1482121.758131741</v>
      </c>
      <c r="I202" s="1021" t="n">
        <v>892805.6904614575</v>
      </c>
      <c r="J202" s="1021" t="n">
        <v>6998959.117551463</v>
      </c>
      <c r="K202" s="1022" t="n">
        <v>2176116.468459113</v>
      </c>
      <c r="L202" s="963" t="n">
        <v>100</v>
      </c>
      <c r="M202" s="963" t="n">
        <v>21.03189491868437</v>
      </c>
      <c r="N202" s="963" t="n">
        <v>26.33864341706906</v>
      </c>
      <c r="O202" s="963" t="n">
        <v>2.272158399502729</v>
      </c>
      <c r="P202" s="963" t="n">
        <v>23.97810593766257</v>
      </c>
      <c r="Q202" s="963" t="n">
        <v>0.4946427386231743</v>
      </c>
      <c r="R202" s="963" t="n">
        <v>16.15378254094781</v>
      </c>
      <c r="S202" s="963" t="n">
        <v>9.730772047510285</v>
      </c>
      <c r="T202" s="963" t="n">
        <v>76.28230472807132</v>
      </c>
      <c r="U202" s="991" t="n">
        <v>23.71769527192868</v>
      </c>
      <c r="V202" s="1021" t="n">
        <v>2176116.468459113</v>
      </c>
      <c r="W202" s="1021" t="n">
        <v>444280.5728968525</v>
      </c>
      <c r="X202" s="1021" t="n">
        <v>603829.7905403001</v>
      </c>
      <c r="Y202" s="1021" t="n">
        <v>121629.1828056625</v>
      </c>
      <c r="Z202" s="1021" t="n">
        <v>637004.6195595714</v>
      </c>
      <c r="AA202" s="989" t="n">
        <v>29990.74254317576</v>
      </c>
      <c r="AB202" s="1022" t="n">
        <v>339324.3034415133</v>
      </c>
      <c r="AC202" s="963" t="n">
        <v>100</v>
      </c>
      <c r="AD202" s="963" t="n">
        <v>20.41621298015558</v>
      </c>
      <c r="AE202" s="963" t="n">
        <v>27.74804562587894</v>
      </c>
      <c r="AF202" s="963" t="n">
        <v>5.589277254621715</v>
      </c>
      <c r="AG202" s="963" t="n">
        <v>29.27254256802846</v>
      </c>
      <c r="AH202" s="963" t="n">
        <v>1.378177270282409</v>
      </c>
      <c r="AI202" s="991" t="n">
        <v>15.59311316097826</v>
      </c>
      <c r="AJ202" s="1021" t="n">
        <v>6998959.117551463</v>
      </c>
      <c r="AK202" s="1021" t="n">
        <v>1499741.439509339</v>
      </c>
      <c r="AL202" s="1021" t="n">
        <v>1826763.535582781</v>
      </c>
      <c r="AM202" s="1021" t="n">
        <v>88376.94692681392</v>
      </c>
      <c r="AN202" s="1021" t="n">
        <v>1579456.129273392</v>
      </c>
      <c r="AO202" s="1021" t="n">
        <v>1446303.418946454</v>
      </c>
      <c r="AP202" s="1022" t="n">
        <v>559807.1657006082</v>
      </c>
      <c r="AQ202" s="963" t="n">
        <v>100</v>
      </c>
      <c r="AR202" s="963" t="n">
        <v>21.42806400666636</v>
      </c>
      <c r="AS202" s="963" t="n">
        <v>26.10050301625225</v>
      </c>
      <c r="AT202" s="963" t="n">
        <v>1.26271557588026</v>
      </c>
      <c r="AU202" s="963" t="n">
        <v>22.56701464811462</v>
      </c>
      <c r="AV202" s="963" t="n">
        <v>20.66455018031929</v>
      </c>
      <c r="AW202" s="991" t="n">
        <v>7.998434571460288</v>
      </c>
      <c r="AX202" s="18" t="n"/>
    </row>
    <row r="203" ht="16.4" customHeight="1" s="828">
      <c r="A203" s="722" t="inlineStr">
        <is>
          <t>Aug-Oct 2007</t>
        </is>
      </c>
      <c r="B203" s="1021" t="n">
        <v>9169680.689736065</v>
      </c>
      <c r="C203" s="1021" t="n">
        <v>1934421.748517156</v>
      </c>
      <c r="D203" s="1021" t="n">
        <v>2415428.938594909</v>
      </c>
      <c r="E203" s="1021" t="n">
        <v>209966.2050459544</v>
      </c>
      <c r="F203" s="1021" t="n">
        <v>2201274.520224519</v>
      </c>
      <c r="G203" s="1021" t="n">
        <v>45221.78028546183</v>
      </c>
      <c r="H203" s="1021" t="n">
        <v>1479499.448752072</v>
      </c>
      <c r="I203" s="1021" t="n">
        <v>883868.0483159907</v>
      </c>
      <c r="J203" s="1021" t="n">
        <v>6995389.846945483</v>
      </c>
      <c r="K203" s="1022" t="n">
        <v>2174290.842790581</v>
      </c>
      <c r="L203" s="963" t="n">
        <v>100</v>
      </c>
      <c r="M203" s="963" t="n">
        <v>21.09584634372733</v>
      </c>
      <c r="N203" s="963" t="n">
        <v>26.34147273305362</v>
      </c>
      <c r="O203" s="963" t="n">
        <v>2.289787530780398</v>
      </c>
      <c r="P203" s="963" t="n">
        <v>24.0060106202878</v>
      </c>
      <c r="Q203" s="963" t="n">
        <v>0.4931663578654392</v>
      </c>
      <c r="R203" s="963" t="n">
        <v>16.13468886008349</v>
      </c>
      <c r="S203" s="963" t="n">
        <v>9.639027554201906</v>
      </c>
      <c r="T203" s="963" t="n">
        <v>76.28826001297581</v>
      </c>
      <c r="U203" s="991" t="n">
        <v>23.71173998702418</v>
      </c>
      <c r="V203" s="1021" t="n">
        <v>2174290.842790581</v>
      </c>
      <c r="W203" s="1021" t="n">
        <v>442546.5352831199</v>
      </c>
      <c r="X203" s="1021" t="n">
        <v>613497.5779680352</v>
      </c>
      <c r="Y203" s="1021" t="n">
        <v>121036.552390562</v>
      </c>
      <c r="Z203" s="1021" t="n">
        <v>629350.4980321457</v>
      </c>
      <c r="AA203" s="989" t="n">
        <v>30866.00868517513</v>
      </c>
      <c r="AB203" s="1022" t="n">
        <v>336920.339298636</v>
      </c>
      <c r="AC203" s="963" t="n">
        <v>100</v>
      </c>
      <c r="AD203" s="963" t="n">
        <v>20.35360341743132</v>
      </c>
      <c r="AE203" s="963" t="n">
        <v>28.2159849958548</v>
      </c>
      <c r="AF203" s="963" t="n">
        <v>5.566713983636996</v>
      </c>
      <c r="AG203" s="963" t="n">
        <v>28.94509260888066</v>
      </c>
      <c r="AH203" s="963" t="n">
        <v>1.419589692313671</v>
      </c>
      <c r="AI203" s="991" t="n">
        <v>15.49564265589315</v>
      </c>
      <c r="AJ203" s="1021" t="n">
        <v>6995389.846945483</v>
      </c>
      <c r="AK203" s="1021" t="n">
        <v>1505542.381014397</v>
      </c>
      <c r="AL203" s="1021" t="n">
        <v>1817849.770437691</v>
      </c>
      <c r="AM203" s="1021" t="n">
        <v>90408.79062286898</v>
      </c>
      <c r="AN203" s="1021" t="n">
        <v>1587509.831592038</v>
      </c>
      <c r="AO203" s="1021" t="n">
        <v>1443100.566879923</v>
      </c>
      <c r="AP203" s="1022" t="n">
        <v>553099.0688299669</v>
      </c>
      <c r="AQ203" s="963" t="n">
        <v>100</v>
      </c>
      <c r="AR203" s="963" t="n">
        <v>21.52192249402351</v>
      </c>
      <c r="AS203" s="963" t="n">
        <v>25.98639690154581</v>
      </c>
      <c r="AT203" s="963" t="n">
        <v>1.292405321232322</v>
      </c>
      <c r="AU203" s="963" t="n">
        <v>22.69365777069908</v>
      </c>
      <c r="AV203" s="963" t="n">
        <v>20.62930870836382</v>
      </c>
      <c r="AW203" s="991" t="n">
        <v>7.906622517563851</v>
      </c>
      <c r="AX203" s="18" t="n"/>
    </row>
    <row r="204" ht="16.4" customHeight="1" s="828">
      <c r="A204" s="722" t="inlineStr">
        <is>
          <t>Sep-Nov 2007</t>
        </is>
      </c>
      <c r="B204" s="1021" t="n">
        <v>9148069.899738993</v>
      </c>
      <c r="C204" s="1021" t="n">
        <v>1941726.951737687</v>
      </c>
      <c r="D204" s="1021" t="n">
        <v>2391454.386231784</v>
      </c>
      <c r="E204" s="1021" t="n">
        <v>204176.7773351964</v>
      </c>
      <c r="F204" s="1021" t="n">
        <v>2201857.782176381</v>
      </c>
      <c r="G204" s="1021" t="n">
        <v>42725.68597917898</v>
      </c>
      <c r="H204" s="1021" t="n">
        <v>1476288.493714544</v>
      </c>
      <c r="I204" s="1021" t="n">
        <v>889839.8225642235</v>
      </c>
      <c r="J204" s="1021" t="n">
        <v>6974923.40886439</v>
      </c>
      <c r="K204" s="1022" t="n">
        <v>2173146.490874604</v>
      </c>
      <c r="L204" s="963" t="n">
        <v>100</v>
      </c>
      <c r="M204" s="963" t="n">
        <v>21.22553689487098</v>
      </c>
      <c r="N204" s="963" t="n">
        <v>26.14162782359168</v>
      </c>
      <c r="O204" s="963" t="n">
        <v>2.23191098857937</v>
      </c>
      <c r="P204" s="963" t="n">
        <v>24.06909661063262</v>
      </c>
      <c r="Q204" s="963" t="n">
        <v>0.4670459063763603</v>
      </c>
      <c r="R204" s="963" t="n">
        <v>16.13770456385193</v>
      </c>
      <c r="S204" s="963" t="n">
        <v>9.727077212097077</v>
      </c>
      <c r="T204" s="963" t="n">
        <v>76.24475419742249</v>
      </c>
      <c r="U204" s="991" t="n">
        <v>23.75524580257751</v>
      </c>
      <c r="V204" s="1021" t="n">
        <v>2173146.490874604</v>
      </c>
      <c r="W204" s="1021" t="n">
        <v>434361.5323443689</v>
      </c>
      <c r="X204" s="1021" t="n">
        <v>614795.2358452292</v>
      </c>
      <c r="Y204" s="1021" t="n">
        <v>114428.9276185</v>
      </c>
      <c r="Z204" s="1021" t="n">
        <v>646359.0836278651</v>
      </c>
      <c r="AA204" s="989" t="n">
        <v>29041.53693742241</v>
      </c>
      <c r="AB204" s="1022" t="n">
        <v>334114.8544372058</v>
      </c>
      <c r="AC204" s="963" t="n">
        <v>100</v>
      </c>
      <c r="AD204" s="963" t="n">
        <v>19.98767842703305</v>
      </c>
      <c r="AE204" s="963" t="n">
        <v>28.29055650076305</v>
      </c>
      <c r="AF204" s="963" t="n">
        <v>5.26558739132432</v>
      </c>
      <c r="AG204" s="963" t="n">
        <v>29.74300565295677</v>
      </c>
      <c r="AH204" s="963" t="n">
        <v>1.336381926362192</v>
      </c>
      <c r="AI204" s="991" t="n">
        <v>15.37470464325385</v>
      </c>
      <c r="AJ204" s="1021" t="n">
        <v>6974923.40886439</v>
      </c>
      <c r="AK204" s="1021" t="n">
        <v>1520291.305535873</v>
      </c>
      <c r="AL204" s="1021" t="n">
        <v>1791455.366587058</v>
      </c>
      <c r="AM204" s="1021" t="n">
        <v>91108.31334465205</v>
      </c>
      <c r="AN204" s="1021" t="n">
        <v>1570207.547302783</v>
      </c>
      <c r="AO204" s="1021" t="n">
        <v>1441665.945789458</v>
      </c>
      <c r="AP204" s="1022" t="n">
        <v>561554.6707901027</v>
      </c>
      <c r="AQ204" s="963" t="n">
        <v>100</v>
      </c>
      <c r="AR204" s="963" t="n">
        <v>21.79653046230935</v>
      </c>
      <c r="AS204" s="963" t="n">
        <v>25.68422994165509</v>
      </c>
      <c r="AT204" s="963" t="n">
        <v>1.306226721125898</v>
      </c>
      <c r="AU204" s="963" t="n">
        <v>22.51218336400963</v>
      </c>
      <c r="AV204" s="963" t="n">
        <v>20.66927278308538</v>
      </c>
      <c r="AW204" s="991" t="n">
        <v>8.051051429130048</v>
      </c>
      <c r="AX204" s="18" t="n"/>
    </row>
    <row r="205" ht="16.4" customHeight="1" s="828">
      <c r="A205" s="722" t="inlineStr">
        <is>
          <t>Oct-Dec 2007</t>
        </is>
      </c>
      <c r="B205" s="1021" t="n">
        <v>9145386.67162068</v>
      </c>
      <c r="C205" s="1021" t="n">
        <v>1949911.510603516</v>
      </c>
      <c r="D205" s="1021" t="n">
        <v>2379428.263802833</v>
      </c>
      <c r="E205" s="1021" t="n">
        <v>197941.4448745957</v>
      </c>
      <c r="F205" s="1021" t="n">
        <v>2220072.199957643</v>
      </c>
      <c r="G205" s="1021" t="n">
        <v>38907.40099605249</v>
      </c>
      <c r="H205" s="1021" t="n">
        <v>1489506.551379249</v>
      </c>
      <c r="I205" s="1021" t="n">
        <v>869619.3000067926</v>
      </c>
      <c r="J205" s="1021" t="n">
        <v>6970292.857382666</v>
      </c>
      <c r="K205" s="1022" t="n">
        <v>2175093.814238013</v>
      </c>
      <c r="L205" s="963" t="n">
        <v>100</v>
      </c>
      <c r="M205" s="963" t="n">
        <v>21.3212582542228</v>
      </c>
      <c r="N205" s="963" t="n">
        <v>26.01779836369857</v>
      </c>
      <c r="O205" s="963" t="n">
        <v>2.164385738755406</v>
      </c>
      <c r="P205" s="963" t="n">
        <v>24.27532350104796</v>
      </c>
      <c r="Q205" s="963" t="n">
        <v>0.4254319953117696</v>
      </c>
      <c r="R205" s="963" t="n">
        <v>16.28697183467792</v>
      </c>
      <c r="S205" s="963" t="n">
        <v>9.50883031228558</v>
      </c>
      <c r="T205" s="963" t="n">
        <v>76.2164915236705</v>
      </c>
      <c r="U205" s="991" t="n">
        <v>23.7835084763295</v>
      </c>
      <c r="V205" s="1021" t="n">
        <v>2175093.814238013</v>
      </c>
      <c r="W205" s="1021" t="n">
        <v>428343.1646419978</v>
      </c>
      <c r="X205" s="1021" t="n">
        <v>630221.4855237482</v>
      </c>
      <c r="Y205" s="1021" t="n">
        <v>109699.4616239676</v>
      </c>
      <c r="Z205" s="1021" t="n">
        <v>652153.3667501467</v>
      </c>
      <c r="AA205" s="989" t="n">
        <v>27358.24564892259</v>
      </c>
      <c r="AB205" s="1022" t="n">
        <v>327306.1992117571</v>
      </c>
      <c r="AC205" s="963" t="n">
        <v>100</v>
      </c>
      <c r="AD205" s="963" t="n">
        <v>19.69308918254896</v>
      </c>
      <c r="AE205" s="963" t="n">
        <v>28.97445072935991</v>
      </c>
      <c r="AF205" s="963" t="n">
        <v>5.043435869564914</v>
      </c>
      <c r="AG205" s="963" t="n">
        <v>29.98276959279624</v>
      </c>
      <c r="AH205" s="963" t="n">
        <v>1.25779612216436</v>
      </c>
      <c r="AI205" s="991" t="n">
        <v>15.04791182197446</v>
      </c>
      <c r="AJ205" s="1021" t="n">
        <v>6970292.857382666</v>
      </c>
      <c r="AK205" s="1021" t="n">
        <v>1534373.30282151</v>
      </c>
      <c r="AL205" s="1021" t="n">
        <v>1763040.006579815</v>
      </c>
      <c r="AM205" s="1021" t="n">
        <v>89544.06096428445</v>
      </c>
      <c r="AN205" s="1021" t="n">
        <v>1582586.748539123</v>
      </c>
      <c r="AO205" s="1021" t="n">
        <v>1453200.518580042</v>
      </c>
      <c r="AP205" s="1022" t="n">
        <v>547887.5754423441</v>
      </c>
      <c r="AQ205" s="963" t="n">
        <v>100</v>
      </c>
      <c r="AR205" s="963" t="n">
        <v>22.01303925410194</v>
      </c>
      <c r="AS205" s="963" t="n">
        <v>25.29362887116674</v>
      </c>
      <c r="AT205" s="963" t="n">
        <v>1.284652779968102</v>
      </c>
      <c r="AU205" s="963" t="n">
        <v>22.70473825017134</v>
      </c>
      <c r="AV205" s="963" t="n">
        <v>20.84848582855264</v>
      </c>
      <c r="AW205" s="991" t="n">
        <v>7.860323614122505</v>
      </c>
      <c r="AX205" s="18" t="n"/>
    </row>
    <row r="206" ht="16.4" customHeight="1" s="828">
      <c r="A206" s="722" t="inlineStr">
        <is>
          <t>Nov-Jan 2008</t>
        </is>
      </c>
      <c r="B206" s="1021" t="n">
        <v>9136533.304583658</v>
      </c>
      <c r="C206" s="1021" t="n">
        <v>1942219.220173379</v>
      </c>
      <c r="D206" s="1021" t="n">
        <v>2362579.21491111</v>
      </c>
      <c r="E206" s="1021" t="n">
        <v>196740.1610925401</v>
      </c>
      <c r="F206" s="1021" t="n">
        <v>2227953.59738815</v>
      </c>
      <c r="G206" s="1021" t="n">
        <v>40125.77369876455</v>
      </c>
      <c r="H206" s="1021" t="n">
        <v>1500040.432673671</v>
      </c>
      <c r="I206" s="1021" t="n">
        <v>866874.904646042</v>
      </c>
      <c r="J206" s="1021" t="n">
        <v>6967492.360442799</v>
      </c>
      <c r="K206" s="1022" t="n">
        <v>2169040.944140858</v>
      </c>
      <c r="L206" s="963" t="n">
        <v>100</v>
      </c>
      <c r="M206" s="963" t="n">
        <v>21.2577260480077</v>
      </c>
      <c r="N206" s="963" t="n">
        <v>25.85859577314561</v>
      </c>
      <c r="O206" s="963" t="n">
        <v>2.153334908699327</v>
      </c>
      <c r="P206" s="963" t="n">
        <v>24.38510891511138</v>
      </c>
      <c r="Q206" s="963" t="n">
        <v>0.4391794169746425</v>
      </c>
      <c r="R206" s="963" t="n">
        <v>16.41804810059767</v>
      </c>
      <c r="S206" s="963" t="n">
        <v>9.488006837463661</v>
      </c>
      <c r="T206" s="963" t="n">
        <v>76.25969422064401</v>
      </c>
      <c r="U206" s="991" t="n">
        <v>23.74030577935598</v>
      </c>
      <c r="V206" s="1021" t="n">
        <v>2169040.944140858</v>
      </c>
      <c r="W206" s="1021" t="n">
        <v>425699.7016942843</v>
      </c>
      <c r="X206" s="1021" t="n">
        <v>618413.4614189321</v>
      </c>
      <c r="Y206" s="1021" t="n">
        <v>106366.2635941341</v>
      </c>
      <c r="Z206" s="1021" t="n">
        <v>659630.0219860468</v>
      </c>
      <c r="AA206" s="989" t="n">
        <v>28372.93181807424</v>
      </c>
      <c r="AB206" s="1022" t="n">
        <v>330578.2900619464</v>
      </c>
      <c r="AC206" s="963" t="n">
        <v>100</v>
      </c>
      <c r="AD206" s="963" t="n">
        <v>19.62617178086055</v>
      </c>
      <c r="AE206" s="963" t="n">
        <v>28.51091691419782</v>
      </c>
      <c r="AF206" s="963" t="n">
        <v>4.903838439816314</v>
      </c>
      <c r="AG206" s="963" t="n">
        <v>30.41113740927199</v>
      </c>
      <c r="AH206" s="963" t="n">
        <v>1.308086502226566</v>
      </c>
      <c r="AI206" s="991" t="n">
        <v>15.24075840776192</v>
      </c>
      <c r="AJ206" s="1021" t="n">
        <v>6967492.360442799</v>
      </c>
      <c r="AK206" s="1021" t="n">
        <v>1527849.740477222</v>
      </c>
      <c r="AL206" s="1021" t="n">
        <v>1756523.542513844</v>
      </c>
      <c r="AM206" s="1021" t="n">
        <v>91524.74533869764</v>
      </c>
      <c r="AN206" s="1021" t="n">
        <v>1581393.762111588</v>
      </c>
      <c r="AO206" s="1021" t="n">
        <v>1467869.934969068</v>
      </c>
      <c r="AP206" s="1022" t="n">
        <v>541244.9225181137</v>
      </c>
      <c r="AQ206" s="963" t="n">
        <v>100</v>
      </c>
      <c r="AR206" s="963" t="n">
        <v>21.92825856762222</v>
      </c>
      <c r="AS206" s="963" t="n">
        <v>25.21026865398979</v>
      </c>
      <c r="AT206" s="963" t="n">
        <v>1.313596637124709</v>
      </c>
      <c r="AU206" s="963" t="n">
        <v>22.69674195970108</v>
      </c>
      <c r="AV206" s="963" t="n">
        <v>21.0674064503141</v>
      </c>
      <c r="AW206" s="991" t="n">
        <v>7.768145187944153</v>
      </c>
      <c r="AX206" s="18" t="n"/>
    </row>
    <row r="207" ht="16.4" customHeight="1" s="828">
      <c r="A207" s="722" t="inlineStr">
        <is>
          <t>Dec-Feb 2008</t>
        </is>
      </c>
      <c r="B207" s="1021" t="n">
        <v>9105507.45793118</v>
      </c>
      <c r="C207" s="1021" t="n">
        <v>1943232.774908754</v>
      </c>
      <c r="D207" s="1021" t="n">
        <v>2364924.785625955</v>
      </c>
      <c r="E207" s="1021" t="n">
        <v>189192.3507460412</v>
      </c>
      <c r="F207" s="1021" t="n">
        <v>2214555.993005002</v>
      </c>
      <c r="G207" s="1021" t="n">
        <v>45783.29937514665</v>
      </c>
      <c r="H207" s="1021" t="n">
        <v>1490411.591653221</v>
      </c>
      <c r="I207" s="1021" t="n">
        <v>857406.6626170586</v>
      </c>
      <c r="J207" s="1021" t="n">
        <v>6906550.012585403</v>
      </c>
      <c r="K207" s="1022" t="n">
        <v>2198957.445345774</v>
      </c>
      <c r="L207" s="963" t="n">
        <v>100</v>
      </c>
      <c r="M207" s="963" t="n">
        <v>21.34129024534638</v>
      </c>
      <c r="N207" s="963" t="n">
        <v>25.97246552761903</v>
      </c>
      <c r="O207" s="963" t="n">
        <v>2.077779317848439</v>
      </c>
      <c r="P207" s="963" t="n">
        <v>24.32106066835468</v>
      </c>
      <c r="Q207" s="963" t="n">
        <v>0.5028088723958813</v>
      </c>
      <c r="R207" s="963" t="n">
        <v>16.36824305003481</v>
      </c>
      <c r="S207" s="963" t="n">
        <v>9.416352318400781</v>
      </c>
      <c r="T207" s="963" t="n">
        <v>75.85024826452241</v>
      </c>
      <c r="U207" s="991" t="n">
        <v>24.14975173547757</v>
      </c>
      <c r="V207" s="1021" t="n">
        <v>2198957.445345774</v>
      </c>
      <c r="W207" s="1021" t="n">
        <v>432256.2370340959</v>
      </c>
      <c r="X207" s="1021" t="n">
        <v>613346.300427183</v>
      </c>
      <c r="Y207" s="1021" t="n">
        <v>101318.6921669558</v>
      </c>
      <c r="Z207" s="1021" t="n">
        <v>682665.6881316146</v>
      </c>
      <c r="AA207" s="989" t="n">
        <v>32181.92631782403</v>
      </c>
      <c r="AB207" s="1022" t="n">
        <v>337150.6492488346</v>
      </c>
      <c r="AC207" s="963" t="n">
        <v>100</v>
      </c>
      <c r="AD207" s="963" t="n">
        <v>19.65732615467353</v>
      </c>
      <c r="AE207" s="963" t="n">
        <v>27.89259527169875</v>
      </c>
      <c r="AF207" s="963" t="n">
        <v>4.607578576902562</v>
      </c>
      <c r="AG207" s="963" t="n">
        <v>31.04497040524898</v>
      </c>
      <c r="AH207" s="963" t="n">
        <v>1.463508372385241</v>
      </c>
      <c r="AI207" s="991" t="n">
        <v>15.33229530941739</v>
      </c>
      <c r="AJ207" s="1021" t="n">
        <v>6906550.012585403</v>
      </c>
      <c r="AK207" s="1021" t="n">
        <v>1523557.343028383</v>
      </c>
      <c r="AL207" s="1021" t="n">
        <v>1767803.652828648</v>
      </c>
      <c r="AM207" s="1021" t="n">
        <v>89098.01343418792</v>
      </c>
      <c r="AN207" s="1021" t="n">
        <v>1546185.073877586</v>
      </c>
      <c r="AO207" s="1021" t="n">
        <v>1455131.668800293</v>
      </c>
      <c r="AP207" s="1022" t="n">
        <v>525875.8730615953</v>
      </c>
      <c r="AQ207" s="963" t="n">
        <v>100</v>
      </c>
      <c r="AR207" s="963" t="n">
        <v>22.05960052779019</v>
      </c>
      <c r="AS207" s="963" t="n">
        <v>25.59604505299002</v>
      </c>
      <c r="AT207" s="963" t="n">
        <v>1.290050941089687</v>
      </c>
      <c r="AU207" s="963" t="n">
        <v>22.38722764708954</v>
      </c>
      <c r="AV207" s="963" t="n">
        <v>21.0688645727417</v>
      </c>
      <c r="AW207" s="991" t="n">
        <v>7.614161514842031</v>
      </c>
      <c r="AX207" s="18" t="n"/>
    </row>
    <row r="208" ht="16.4" customHeight="1" s="828">
      <c r="A208" s="722" t="inlineStr">
        <is>
          <t>Jan-Mar 2008</t>
        </is>
      </c>
      <c r="B208" s="1021" t="n">
        <v>9129956.282734448</v>
      </c>
      <c r="C208" s="1021" t="n">
        <v>1945546.690589719</v>
      </c>
      <c r="D208" s="1021" t="n">
        <v>2378089.870929868</v>
      </c>
      <c r="E208" s="1021" t="n">
        <v>181803.9148365618</v>
      </c>
      <c r="F208" s="1021" t="n">
        <v>2224226.534416607</v>
      </c>
      <c r="G208" s="1021" t="n">
        <v>47580.06108951374</v>
      </c>
      <c r="H208" s="1021" t="n">
        <v>1489326.077715354</v>
      </c>
      <c r="I208" s="1021" t="n">
        <v>863383.1331568257</v>
      </c>
      <c r="J208" s="1021" t="n">
        <v>6905238.66270574</v>
      </c>
      <c r="K208" s="1022" t="n">
        <v>2224717.620028707</v>
      </c>
      <c r="L208" s="963" t="n">
        <v>100</v>
      </c>
      <c r="M208" s="963" t="n">
        <v>21.30948528492868</v>
      </c>
      <c r="N208" s="963" t="n">
        <v>26.04711125974443</v>
      </c>
      <c r="O208" s="963" t="n">
        <v>1.99129009172113</v>
      </c>
      <c r="P208" s="963" t="n">
        <v>24.361853064103</v>
      </c>
      <c r="Q208" s="963" t="n">
        <v>0.5211422663599368</v>
      </c>
      <c r="R208" s="963" t="n">
        <v>16.3125214578716</v>
      </c>
      <c r="S208" s="963" t="n">
        <v>9.456596575271222</v>
      </c>
      <c r="T208" s="963" t="n">
        <v>75.63276809730354</v>
      </c>
      <c r="U208" s="991" t="n">
        <v>24.36723190269645</v>
      </c>
      <c r="V208" s="1021" t="n">
        <v>2224717.620028707</v>
      </c>
      <c r="W208" s="1021" t="n">
        <v>436154.6611452096</v>
      </c>
      <c r="X208" s="1021" t="n">
        <v>623493.0414283468</v>
      </c>
      <c r="Y208" s="1021" t="n">
        <v>97748.3096228778</v>
      </c>
      <c r="Z208" s="1021" t="n">
        <v>699037.0567107146</v>
      </c>
      <c r="AA208" s="989" t="n">
        <v>33462.99832776045</v>
      </c>
      <c r="AB208" s="1022" t="n">
        <v>334815.0162285346</v>
      </c>
      <c r="AC208" s="963" t="n">
        <v>100</v>
      </c>
      <c r="AD208" s="963" t="n">
        <v>19.60494479023282</v>
      </c>
      <c r="AE208" s="963" t="n">
        <v>28.02571597469981</v>
      </c>
      <c r="AF208" s="963" t="n">
        <v>4.39374007482426</v>
      </c>
      <c r="AG208" s="963" t="n">
        <v>31.42138356874678</v>
      </c>
      <c r="AH208" s="963" t="n">
        <v>1.504145875705729</v>
      </c>
      <c r="AI208" s="991" t="n">
        <v>15.04977590028771</v>
      </c>
      <c r="AJ208" s="1021" t="n">
        <v>6905238.66270574</v>
      </c>
      <c r="AK208" s="1021" t="n">
        <v>1523045.211652946</v>
      </c>
      <c r="AL208" s="1021" t="n">
        <v>1770314.140087938</v>
      </c>
      <c r="AM208" s="1021" t="n">
        <v>85328.64864002366</v>
      </c>
      <c r="AN208" s="1021" t="n">
        <v>1540836.668102235</v>
      </c>
      <c r="AO208" s="1021" t="n">
        <v>1451706.949790226</v>
      </c>
      <c r="AP208" s="1022" t="n">
        <v>534552.1954353455</v>
      </c>
      <c r="AQ208" s="963" t="n">
        <v>100</v>
      </c>
      <c r="AR208" s="963" t="n">
        <v>22.05637322687639</v>
      </c>
      <c r="AS208" s="963" t="n">
        <v>25.6372621796429</v>
      </c>
      <c r="AT208" s="963" t="n">
        <v>1.235708898823036</v>
      </c>
      <c r="AU208" s="963" t="n">
        <v>22.31402480589245</v>
      </c>
      <c r="AV208" s="963" t="n">
        <v>21.02326973332144</v>
      </c>
      <c r="AW208" s="991" t="n">
        <v>7.741255900717663</v>
      </c>
      <c r="AX208" s="18" t="n"/>
    </row>
    <row r="209" ht="16.4" customHeight="1" s="828">
      <c r="A209" s="722" t="inlineStr">
        <is>
          <t>Feb-Apr 2008</t>
        </is>
      </c>
      <c r="B209" s="1021" t="n">
        <v>9100804.788283035</v>
      </c>
      <c r="C209" s="1021" t="n">
        <v>1931591.292017971</v>
      </c>
      <c r="D209" s="1021" t="n">
        <v>2378661.743849525</v>
      </c>
      <c r="E209" s="1021" t="n">
        <v>172828.6111490247</v>
      </c>
      <c r="F209" s="1021" t="n">
        <v>2220774.67698436</v>
      </c>
      <c r="G209" s="1021" t="n">
        <v>45700.91466669567</v>
      </c>
      <c r="H209" s="1021" t="n">
        <v>1491741.377644334</v>
      </c>
      <c r="I209" s="1021" t="n">
        <v>859506.1719711246</v>
      </c>
      <c r="J209" s="1021" t="n">
        <v>6886043.343032136</v>
      </c>
      <c r="K209" s="1022" t="n">
        <v>2214761.4452509</v>
      </c>
      <c r="L209" s="963" t="n">
        <v>100</v>
      </c>
      <c r="M209" s="963" t="n">
        <v>21.22440088490665</v>
      </c>
      <c r="N209" s="963" t="n">
        <v>26.13682854632777</v>
      </c>
      <c r="O209" s="963" t="n">
        <v>1.899047558645972</v>
      </c>
      <c r="P209" s="963" t="n">
        <v>24.40195926236688</v>
      </c>
      <c r="Q209" s="963" t="n">
        <v>0.5021634430125782</v>
      </c>
      <c r="R209" s="963" t="n">
        <v>16.39131277230446</v>
      </c>
      <c r="S209" s="963" t="n">
        <v>9.444287532435686</v>
      </c>
      <c r="T209" s="963" t="n">
        <v>75.66411436379421</v>
      </c>
      <c r="U209" s="991" t="n">
        <v>24.33588563620579</v>
      </c>
      <c r="V209" s="1021" t="n">
        <v>2214761.4452509</v>
      </c>
      <c r="W209" s="1021" t="n">
        <v>438295.9163845271</v>
      </c>
      <c r="X209" s="1021" t="n">
        <v>622274.0634457534</v>
      </c>
      <c r="Y209" s="1021" t="n">
        <v>96171.48258974493</v>
      </c>
      <c r="Z209" s="1021" t="n">
        <v>698677.7509912952</v>
      </c>
      <c r="AA209" s="989" t="n">
        <v>32379.86048923005</v>
      </c>
      <c r="AB209" s="1022" t="n">
        <v>326971.8036838225</v>
      </c>
      <c r="AC209" s="963" t="n">
        <v>100</v>
      </c>
      <c r="AD209" s="963" t="n">
        <v>19.78975737203492</v>
      </c>
      <c r="AE209" s="963" t="n">
        <v>28.09666317697972</v>
      </c>
      <c r="AF209" s="963" t="n">
        <v>4.342295320155806</v>
      </c>
      <c r="AG209" s="963" t="n">
        <v>31.54641112655568</v>
      </c>
      <c r="AH209" s="963" t="n">
        <v>1.462002174485293</v>
      </c>
      <c r="AI209" s="991" t="n">
        <v>14.76329671463923</v>
      </c>
      <c r="AJ209" s="1021" t="n">
        <v>6886043.343032136</v>
      </c>
      <c r="AK209" s="1021" t="n">
        <v>1506601.004743902</v>
      </c>
      <c r="AL209" s="1021" t="n">
        <v>1770363.474510909</v>
      </c>
      <c r="AM209" s="1021" t="n">
        <v>77830.39488180305</v>
      </c>
      <c r="AN209" s="1021" t="n">
        <v>1537450.362970986</v>
      </c>
      <c r="AO209" s="1021" t="n">
        <v>1455368.546266847</v>
      </c>
      <c r="AP209" s="1022" t="n">
        <v>538276.5314082741</v>
      </c>
      <c r="AQ209" s="963" t="n">
        <v>100</v>
      </c>
      <c r="AR209" s="963" t="n">
        <v>21.87905201422243</v>
      </c>
      <c r="AS209" s="963" t="n">
        <v>25.70944425295128</v>
      </c>
      <c r="AT209" s="963" t="n">
        <v>1.130262924652634</v>
      </c>
      <c r="AU209" s="963" t="n">
        <v>22.32705033038609</v>
      </c>
      <c r="AV209" s="963" t="n">
        <v>21.13504771560157</v>
      </c>
      <c r="AW209" s="991" t="n">
        <v>7.81692046642353</v>
      </c>
      <c r="AX209" s="18" t="n"/>
    </row>
    <row r="210" ht="16.4" customHeight="1" s="828">
      <c r="A210" s="722" t="inlineStr">
        <is>
          <t>Mar-May 2008</t>
        </is>
      </c>
      <c r="B210" s="1021" t="n">
        <v>9123554.874625709</v>
      </c>
      <c r="C210" s="1021" t="n">
        <v>1938054.208095174</v>
      </c>
      <c r="D210" s="1021" t="n">
        <v>2399657.336604977</v>
      </c>
      <c r="E210" s="1021" t="n">
        <v>180712.7174090137</v>
      </c>
      <c r="F210" s="1021" t="n">
        <v>2196067.05168721</v>
      </c>
      <c r="G210" s="1021" t="n">
        <v>41479.16013628568</v>
      </c>
      <c r="H210" s="1021" t="n">
        <v>1513034.749858832</v>
      </c>
      <c r="I210" s="1021" t="n">
        <v>854549.6508342153</v>
      </c>
      <c r="J210" s="1021" t="n">
        <v>6882239.233052828</v>
      </c>
      <c r="K210" s="1022" t="n">
        <v>2241315.641572878</v>
      </c>
      <c r="L210" s="963" t="n">
        <v>100</v>
      </c>
      <c r="M210" s="963" t="n">
        <v>21.24231436898857</v>
      </c>
      <c r="N210" s="963" t="n">
        <v>26.30178005810944</v>
      </c>
      <c r="O210" s="963" t="n">
        <v>1.980727029018142</v>
      </c>
      <c r="P210" s="963" t="n">
        <v>24.07030024880848</v>
      </c>
      <c r="Q210" s="963" t="n">
        <v>0.4546381394783615</v>
      </c>
      <c r="R210" s="963" t="n">
        <v>16.58382911760482</v>
      </c>
      <c r="S210" s="963" t="n">
        <v>9.366411037992172</v>
      </c>
      <c r="T210" s="963" t="n">
        <v>75.43374624943186</v>
      </c>
      <c r="U210" s="991" t="n">
        <v>24.56625375056812</v>
      </c>
      <c r="V210" s="1021" t="n">
        <v>2241315.641572878</v>
      </c>
      <c r="W210" s="1021" t="n">
        <v>457164.6701628789</v>
      </c>
      <c r="X210" s="1021" t="n">
        <v>633936.3174493301</v>
      </c>
      <c r="Y210" s="1021" t="n">
        <v>104773.4492982782</v>
      </c>
      <c r="Z210" s="1021" t="n">
        <v>695451.9582413621</v>
      </c>
      <c r="AA210" s="989" t="n">
        <v>30940.50214605231</v>
      </c>
      <c r="AB210" s="1022" t="n">
        <v>319084.3887116616</v>
      </c>
      <c r="AC210" s="963" t="n">
        <v>100</v>
      </c>
      <c r="AD210" s="963" t="n">
        <v>20.39715699490039</v>
      </c>
      <c r="AE210" s="963" t="n">
        <v>28.28411606517213</v>
      </c>
      <c r="AF210" s="963" t="n">
        <v>4.674640526077434</v>
      </c>
      <c r="AG210" s="963" t="n">
        <v>31.02873800288646</v>
      </c>
      <c r="AH210" s="963" t="n">
        <v>1.380461616925108</v>
      </c>
      <c r="AI210" s="991" t="n">
        <v>14.23647712946576</v>
      </c>
      <c r="AJ210" s="1021" t="n">
        <v>6882239.233052828</v>
      </c>
      <c r="AK210" s="1021" t="n">
        <v>1494001.129986653</v>
      </c>
      <c r="AL210" s="1021" t="n">
        <v>1777308.636068344</v>
      </c>
      <c r="AM210" s="1021" t="n">
        <v>77128.94362230354</v>
      </c>
      <c r="AN210" s="1021" t="n">
        <v>1515580.275941536</v>
      </c>
      <c r="AO210" s="1021" t="n">
        <v>1476082.398587647</v>
      </c>
      <c r="AP210" s="1022" t="n">
        <v>540916.2244602201</v>
      </c>
      <c r="AQ210" s="963" t="n">
        <v>100</v>
      </c>
      <c r="AR210" s="963" t="n">
        <v>21.70806738033056</v>
      </c>
      <c r="AS210" s="963" t="n">
        <v>25.82456924096148</v>
      </c>
      <c r="AT210" s="963" t="n">
        <v>1.120695474401442</v>
      </c>
      <c r="AU210" s="963" t="n">
        <v>22.02161570703281</v>
      </c>
      <c r="AV210" s="963" t="n">
        <v>21.44770544299846</v>
      </c>
      <c r="AW210" s="991" t="n">
        <v>7.859596363090682</v>
      </c>
      <c r="AX210" s="18" t="n"/>
    </row>
    <row r="211" ht="16.4" customHeight="1" s="828">
      <c r="A211" s="722" t="inlineStr">
        <is>
          <t>Apr-Jun 2008</t>
        </is>
      </c>
      <c r="B211" s="1021" t="n">
        <v>9125578.435838541</v>
      </c>
      <c r="C211" s="1021" t="n">
        <v>1976641.070413647</v>
      </c>
      <c r="D211" s="1021" t="n">
        <v>2391989.311557902</v>
      </c>
      <c r="E211" s="1021" t="n">
        <v>182495.3954154877</v>
      </c>
      <c r="F211" s="1021" t="n">
        <v>2173667.569418652</v>
      </c>
      <c r="G211" s="1021" t="n">
        <v>39773.00676168622</v>
      </c>
      <c r="H211" s="1021" t="n">
        <v>1517727.508750505</v>
      </c>
      <c r="I211" s="1021" t="n">
        <v>843284.5735206617</v>
      </c>
      <c r="J211" s="1021" t="n">
        <v>6868753.13244254</v>
      </c>
      <c r="K211" s="1022" t="n">
        <v>2256825.303396001</v>
      </c>
      <c r="L211" s="963" t="n">
        <v>100</v>
      </c>
      <c r="M211" s="963" t="n">
        <v>21.66044688905263</v>
      </c>
      <c r="N211" s="963" t="n">
        <v>26.21191991692201</v>
      </c>
      <c r="O211" s="963" t="n">
        <v>1.99982276957678</v>
      </c>
      <c r="P211" s="963" t="n">
        <v>23.81950453553814</v>
      </c>
      <c r="Q211" s="963" t="n">
        <v>0.4358409391944645</v>
      </c>
      <c r="R211" s="963" t="n">
        <v>16.6315759534759</v>
      </c>
      <c r="S211" s="963" t="n">
        <v>9.240888996240084</v>
      </c>
      <c r="T211" s="963" t="n">
        <v>75.26923559680496</v>
      </c>
      <c r="U211" s="991" t="n">
        <v>24.73076440319504</v>
      </c>
      <c r="V211" s="1021" t="n">
        <v>2256825.303396001</v>
      </c>
      <c r="W211" s="1021" t="n">
        <v>466941.7160441533</v>
      </c>
      <c r="X211" s="1021" t="n">
        <v>640761.1149689256</v>
      </c>
      <c r="Y211" s="1021" t="n">
        <v>104559.5429007035</v>
      </c>
      <c r="Z211" s="1021" t="n">
        <v>699091.2293609784</v>
      </c>
      <c r="AA211" s="989" t="n">
        <v>30922.01711935979</v>
      </c>
      <c r="AB211" s="1022" t="n">
        <v>314623.8507900987</v>
      </c>
      <c r="AC211" s="963" t="n">
        <v>100</v>
      </c>
      <c r="AD211" s="963" t="n">
        <v>20.69020208792918</v>
      </c>
      <c r="AE211" s="963" t="n">
        <v>28.39214510776391</v>
      </c>
      <c r="AF211" s="963" t="n">
        <v>4.633036626422327</v>
      </c>
      <c r="AG211" s="963" t="n">
        <v>30.97675430654768</v>
      </c>
      <c r="AH211" s="963" t="n">
        <v>1.370155548718339</v>
      </c>
      <c r="AI211" s="991" t="n">
        <v>13.94099269964151</v>
      </c>
      <c r="AJ211" s="1021" t="n">
        <v>6868753.13244254</v>
      </c>
      <c r="AK211" s="1021" t="n">
        <v>1521911.74661653</v>
      </c>
      <c r="AL211" s="1021" t="n">
        <v>1762260.856346258</v>
      </c>
      <c r="AM211" s="1021" t="n">
        <v>79041.10889525586</v>
      </c>
      <c r="AN211" s="1021" t="n">
        <v>1488187.647387764</v>
      </c>
      <c r="AO211" s="1021" t="n">
        <v>1481434.777822298</v>
      </c>
      <c r="AP211" s="1022" t="n">
        <v>533626.3330520868</v>
      </c>
      <c r="AQ211" s="963" t="n">
        <v>100</v>
      </c>
      <c r="AR211" s="963" t="n">
        <v>22.15703079250623</v>
      </c>
      <c r="AS211" s="963" t="n">
        <v>25.65619730927198</v>
      </c>
      <c r="AT211" s="963" t="n">
        <v>1.150734454582861</v>
      </c>
      <c r="AU211" s="963" t="n">
        <v>21.6660523197252</v>
      </c>
      <c r="AV211" s="963" t="n">
        <v>21.56773943185082</v>
      </c>
      <c r="AW211" s="991" t="n">
        <v>7.768896665271886</v>
      </c>
      <c r="AX211" s="18" t="n"/>
    </row>
    <row r="212" ht="16.4" customHeight="1" s="828">
      <c r="A212" s="722" t="inlineStr">
        <is>
          <t>May-Jul 2008</t>
        </is>
      </c>
      <c r="B212" s="1021" t="n">
        <v>9132508.217887586</v>
      </c>
      <c r="C212" s="1021" t="n">
        <v>2002666.325229696</v>
      </c>
      <c r="D212" s="1021" t="n">
        <v>2378097.099489024</v>
      </c>
      <c r="E212" s="1021" t="n">
        <v>186070.2215188351</v>
      </c>
      <c r="F212" s="1021" t="n">
        <v>2174738.447686933</v>
      </c>
      <c r="G212" s="1021" t="n">
        <v>41857.10503425523</v>
      </c>
      <c r="H212" s="1021" t="n">
        <v>1509067.541848424</v>
      </c>
      <c r="I212" s="1021" t="n">
        <v>840011.4770804193</v>
      </c>
      <c r="J212" s="1021" t="n">
        <v>6865422.062824458</v>
      </c>
      <c r="K212" s="1022" t="n">
        <v>2267086.155063128</v>
      </c>
      <c r="L212" s="963" t="n">
        <v>100</v>
      </c>
      <c r="M212" s="963" t="n">
        <v>21.92898464966207</v>
      </c>
      <c r="N212" s="963" t="n">
        <v>26.0399119579341</v>
      </c>
      <c r="O212" s="963" t="n">
        <v>2.037449264533753</v>
      </c>
      <c r="P212" s="963" t="n">
        <v>23.81315620857952</v>
      </c>
      <c r="Q212" s="963" t="n">
        <v>0.4583308772968953</v>
      </c>
      <c r="R212" s="963" t="n">
        <v>16.52413012771952</v>
      </c>
      <c r="S212" s="963" t="n">
        <v>9.198036914274137</v>
      </c>
      <c r="T212" s="963" t="n">
        <v>75.17564615356545</v>
      </c>
      <c r="U212" s="991" t="n">
        <v>24.82435384643455</v>
      </c>
      <c r="V212" s="1021" t="n">
        <v>2267086.155063128</v>
      </c>
      <c r="W212" s="1021" t="n">
        <v>472425.9904150899</v>
      </c>
      <c r="X212" s="1021" t="n">
        <v>645223.9217446363</v>
      </c>
      <c r="Y212" s="1021" t="n">
        <v>105404.6002655302</v>
      </c>
      <c r="Z212" s="1021" t="n">
        <v>706403.9163314189</v>
      </c>
      <c r="AA212" s="989" t="n">
        <v>32944.91258921204</v>
      </c>
      <c r="AB212" s="1022" t="n">
        <v>304774.7193772219</v>
      </c>
      <c r="AC212" s="963" t="n">
        <v>100</v>
      </c>
      <c r="AD212" s="963" t="n">
        <v>20.83846656466988</v>
      </c>
      <c r="AE212" s="963" t="n">
        <v>28.46049411504036</v>
      </c>
      <c r="AF212" s="963" t="n">
        <v>4.649342506464873</v>
      </c>
      <c r="AG212" s="963" t="n">
        <v>31.15911209434159</v>
      </c>
      <c r="AH212" s="963" t="n">
        <v>1.453183087710871</v>
      </c>
      <c r="AI212" s="991" t="n">
        <v>13.44345554299128</v>
      </c>
      <c r="AJ212" s="1021" t="n">
        <v>6865422.062824458</v>
      </c>
      <c r="AK212" s="1021" t="n">
        <v>1542238.947714837</v>
      </c>
      <c r="AL212" s="1021" t="n">
        <v>1742146.002659041</v>
      </c>
      <c r="AM212" s="1021" t="n">
        <v>81765.73287326972</v>
      </c>
      <c r="AN212" s="1021" t="n">
        <v>1481597.638510857</v>
      </c>
      <c r="AO212" s="1021" t="n">
        <v>1474531.289298441</v>
      </c>
      <c r="AP212" s="1022" t="n">
        <v>539918.0291772734</v>
      </c>
      <c r="AQ212" s="963" t="n">
        <v>100</v>
      </c>
      <c r="AR212" s="963" t="n">
        <v>22.46386214280837</v>
      </c>
      <c r="AS212" s="963" t="n">
        <v>25.37565770490031</v>
      </c>
      <c r="AT212" s="963" t="n">
        <v>1.19097896859135</v>
      </c>
      <c r="AU212" s="963" t="n">
        <v>21.58057618239604</v>
      </c>
      <c r="AV212" s="963" t="n">
        <v>21.47764952839351</v>
      </c>
      <c r="AW212" s="991" t="n">
        <v>7.864309349615562</v>
      </c>
      <c r="AX212" s="18" t="n"/>
    </row>
    <row r="213" ht="16.4" customHeight="1" s="828">
      <c r="A213" s="722" t="inlineStr">
        <is>
          <t>Jun-Aug 2008</t>
        </is>
      </c>
      <c r="B213" s="1021" t="n">
        <v>9163762.225412972</v>
      </c>
      <c r="C213" s="1021" t="n">
        <v>2022030.3664948</v>
      </c>
      <c r="D213" s="1021" t="n">
        <v>2356726.304479852</v>
      </c>
      <c r="E213" s="1021" t="n">
        <v>186535.0004125594</v>
      </c>
      <c r="F213" s="1021" t="n">
        <v>2201057.729716354</v>
      </c>
      <c r="G213" s="1021" t="n">
        <v>39026.34688058404</v>
      </c>
      <c r="H213" s="1021" t="n">
        <v>1526868.391811925</v>
      </c>
      <c r="I213" s="1021" t="n">
        <v>831518.0856168966</v>
      </c>
      <c r="J213" s="1021" t="n">
        <v>6928610.495869635</v>
      </c>
      <c r="K213" s="1022" t="n">
        <v>2235151.729543338</v>
      </c>
      <c r="L213" s="963" t="n">
        <v>100</v>
      </c>
      <c r="M213" s="963" t="n">
        <v>22.06550450302278</v>
      </c>
      <c r="N213" s="963" t="n">
        <v>25.71789016899818</v>
      </c>
      <c r="O213" s="963" t="n">
        <v>2.035572244500844</v>
      </c>
      <c r="P213" s="963" t="n">
        <v>24.01914929233295</v>
      </c>
      <c r="Q213" s="963" t="n">
        <v>0.4258769042736188</v>
      </c>
      <c r="R213" s="963" t="n">
        <v>16.66202542420415</v>
      </c>
      <c r="S213" s="963" t="n">
        <v>9.073981462667465</v>
      </c>
      <c r="T213" s="963" t="n">
        <v>75.60879827998147</v>
      </c>
      <c r="U213" s="991" t="n">
        <v>24.39120172001854</v>
      </c>
      <c r="V213" s="1021" t="n">
        <v>2235151.729543338</v>
      </c>
      <c r="W213" s="1021" t="n">
        <v>447600.925973993</v>
      </c>
      <c r="X213" s="1021" t="n">
        <v>638451.1305546409</v>
      </c>
      <c r="Y213" s="1021" t="n">
        <v>105564.5806760357</v>
      </c>
      <c r="Z213" s="1021" t="n">
        <v>706697.3677633787</v>
      </c>
      <c r="AA213" s="989" t="n">
        <v>33516.60222806728</v>
      </c>
      <c r="AB213" s="1022" t="n">
        <v>303316.7890092531</v>
      </c>
      <c r="AC213" s="963" t="n">
        <v>100</v>
      </c>
      <c r="AD213" s="963" t="n">
        <v>20.02552757639599</v>
      </c>
      <c r="AE213" s="963" t="n">
        <v>28.5641069514812</v>
      </c>
      <c r="AF213" s="963" t="n">
        <v>4.722926827773054</v>
      </c>
      <c r="AG213" s="963" t="n">
        <v>31.61742258579302</v>
      </c>
      <c r="AH213" s="963" t="n">
        <v>1.499522461274476</v>
      </c>
      <c r="AI213" s="991" t="n">
        <v>13.57029972507609</v>
      </c>
      <c r="AJ213" s="1021" t="n">
        <v>6928610.495869635</v>
      </c>
      <c r="AK213" s="1021" t="n">
        <v>1586564.316763793</v>
      </c>
      <c r="AL213" s="1021" t="n">
        <v>1730883.840266349</v>
      </c>
      <c r="AM213" s="1021" t="n">
        <v>82085.49162961845</v>
      </c>
      <c r="AN213" s="1021" t="n">
        <v>1507670.253611284</v>
      </c>
      <c r="AO213" s="1021" t="n">
        <v>1488869.732476691</v>
      </c>
      <c r="AP213" s="1022" t="n">
        <v>533090.3646399415</v>
      </c>
      <c r="AQ213" s="963" t="n">
        <v>100</v>
      </c>
      <c r="AR213" s="963" t="n">
        <v>22.89873731117653</v>
      </c>
      <c r="AS213" s="963" t="n">
        <v>24.98168776117787</v>
      </c>
      <c r="AT213" s="963" t="n">
        <v>1.18473237424087</v>
      </c>
      <c r="AU213" s="963" t="n">
        <v>21.7600665315225</v>
      </c>
      <c r="AV213" s="963" t="n">
        <v>21.48872033381374</v>
      </c>
      <c r="AW213" s="991" t="n">
        <v>7.69404435359346</v>
      </c>
      <c r="AX213" s="18" t="n"/>
    </row>
    <row r="214" ht="16.4" customHeight="1" s="828">
      <c r="A214" s="722" t="inlineStr">
        <is>
          <t>Jul-Sep 2008</t>
        </is>
      </c>
      <c r="B214" s="1021" t="n">
        <v>9170797.6550745</v>
      </c>
      <c r="C214" s="1021" t="n">
        <v>1999483.77118316</v>
      </c>
      <c r="D214" s="1021" t="n">
        <v>2358554.136118688</v>
      </c>
      <c r="E214" s="1021" t="n">
        <v>186212.0049763682</v>
      </c>
      <c r="F214" s="1021" t="n">
        <v>2227218.253444388</v>
      </c>
      <c r="G214" s="1021" t="n">
        <v>43295.66810034898</v>
      </c>
      <c r="H214" s="1021" t="n">
        <v>1542304.091131065</v>
      </c>
      <c r="I214" s="1021" t="n">
        <v>813729.7301204829</v>
      </c>
      <c r="J214" s="1021" t="n">
        <v>6951932.705640091</v>
      </c>
      <c r="K214" s="1022" t="n">
        <v>2218864.949434411</v>
      </c>
      <c r="L214" s="963" t="n">
        <v>100</v>
      </c>
      <c r="M214" s="963" t="n">
        <v>21.80272476164361</v>
      </c>
      <c r="N214" s="963" t="n">
        <v>25.71809154260015</v>
      </c>
      <c r="O214" s="963" t="n">
        <v>2.030488644282006</v>
      </c>
      <c r="P214" s="963" t="n">
        <v>24.28598184381481</v>
      </c>
      <c r="Q214" s="963" t="n">
        <v>0.472103624229372</v>
      </c>
      <c r="R214" s="963" t="n">
        <v>16.81755665253019</v>
      </c>
      <c r="S214" s="963" t="n">
        <v>8.873052930899853</v>
      </c>
      <c r="T214" s="963" t="n">
        <v>75.80510406085953</v>
      </c>
      <c r="U214" s="991" t="n">
        <v>24.19489593914048</v>
      </c>
      <c r="V214" s="1021" t="n">
        <v>2218864.949434411</v>
      </c>
      <c r="W214" s="1021" t="n">
        <v>444733.448751492</v>
      </c>
      <c r="X214" s="1021" t="n">
        <v>627002.2603474829</v>
      </c>
      <c r="Y214" s="1021" t="n">
        <v>105204.8523928703</v>
      </c>
      <c r="Z214" s="1021" t="n">
        <v>699695.0886169572</v>
      </c>
      <c r="AA214" s="989" t="n">
        <v>35162.85447143023</v>
      </c>
      <c r="AB214" s="1022" t="n">
        <v>307016.1396450793</v>
      </c>
      <c r="AC214" s="963" t="n">
        <v>100</v>
      </c>
      <c r="AD214" s="963" t="n">
        <v>20.0432860442838</v>
      </c>
      <c r="AE214" s="963" t="n">
        <v>28.25779281913061</v>
      </c>
      <c r="AF214" s="963" t="n">
        <v>4.741381507679726</v>
      </c>
      <c r="AG214" s="963" t="n">
        <v>31.533919574299</v>
      </c>
      <c r="AH214" s="963" t="n">
        <v>1.584722606952408</v>
      </c>
      <c r="AI214" s="991" t="n">
        <v>13.8366302880821</v>
      </c>
      <c r="AJ214" s="1021" t="n">
        <v>6951932.705640091</v>
      </c>
      <c r="AK214" s="1021" t="n">
        <v>1567862.372951332</v>
      </c>
      <c r="AL214" s="1021" t="n">
        <v>1746324.160983361</v>
      </c>
      <c r="AM214" s="1021" t="n">
        <v>82229.16463522738</v>
      </c>
      <c r="AN214" s="1021" t="n">
        <v>1542175.003843693</v>
      </c>
      <c r="AO214" s="1021" t="n">
        <v>1502996.523130095</v>
      </c>
      <c r="AP214" s="1022" t="n">
        <v>512007.3116407734</v>
      </c>
      <c r="AQ214" s="963" t="n">
        <v>100</v>
      </c>
      <c r="AR214" s="963" t="n">
        <v>22.55289916254983</v>
      </c>
      <c r="AS214" s="963" t="n">
        <v>25.11998080140464</v>
      </c>
      <c r="AT214" s="963" t="n">
        <v>1.18282451969817</v>
      </c>
      <c r="AU214" s="963" t="n">
        <v>22.18339948245657</v>
      </c>
      <c r="AV214" s="963" t="n">
        <v>21.61983705496338</v>
      </c>
      <c r="AW214" s="991" t="n">
        <v>7.364963576609175</v>
      </c>
      <c r="AX214" s="18" t="n"/>
    </row>
    <row r="215" ht="16.4" customHeight="1" s="828">
      <c r="A215" s="722" t="inlineStr">
        <is>
          <t>Aug-Oct 2008</t>
        </is>
      </c>
      <c r="B215" s="1021" t="n">
        <v>9204906.512028433</v>
      </c>
      <c r="C215" s="1021" t="n">
        <v>2034395.842377365</v>
      </c>
      <c r="D215" s="1021" t="n">
        <v>2372062.858344338</v>
      </c>
      <c r="E215" s="1021" t="n">
        <v>188163.2046722804</v>
      </c>
      <c r="F215" s="1021" t="n">
        <v>2196998.930466735</v>
      </c>
      <c r="G215" s="1021" t="n">
        <v>48702.31700163113</v>
      </c>
      <c r="H215" s="1021" t="n">
        <v>1558936.001409203</v>
      </c>
      <c r="I215" s="1021" t="n">
        <v>805647.3577568805</v>
      </c>
      <c r="J215" s="1021" t="n">
        <v>6989461.293339277</v>
      </c>
      <c r="K215" s="1022" t="n">
        <v>2215445.218689157</v>
      </c>
      <c r="L215" s="963" t="n">
        <v>100</v>
      </c>
      <c r="M215" s="963" t="n">
        <v>22.10121134548119</v>
      </c>
      <c r="N215" s="963" t="n">
        <v>25.76954861241301</v>
      </c>
      <c r="O215" s="963" t="n">
        <v>2.04416203930371</v>
      </c>
      <c r="P215" s="963" t="n">
        <v>23.86769412156251</v>
      </c>
      <c r="Q215" s="963" t="n">
        <v>0.5290908380002535</v>
      </c>
      <c r="R215" s="963" t="n">
        <v>16.93592432874877</v>
      </c>
      <c r="S215" s="963" t="n">
        <v>8.752368714490556</v>
      </c>
      <c r="T215" s="963" t="n">
        <v>75.93190962022111</v>
      </c>
      <c r="U215" s="991" t="n">
        <v>24.0680903797789</v>
      </c>
      <c r="V215" s="1021" t="n">
        <v>2215445.218689157</v>
      </c>
      <c r="W215" s="1021" t="n">
        <v>448479.8600807583</v>
      </c>
      <c r="X215" s="1021" t="n">
        <v>635934.4483644459</v>
      </c>
      <c r="Y215" s="1021" t="n">
        <v>103738.1967568175</v>
      </c>
      <c r="Z215" s="1021" t="n">
        <v>681165.8098617268</v>
      </c>
      <c r="AA215" s="989" t="n">
        <v>38203.56083294084</v>
      </c>
      <c r="AB215" s="1022" t="n">
        <v>307855.7408576395</v>
      </c>
      <c r="AC215" s="963" t="n">
        <v>100</v>
      </c>
      <c r="AD215" s="963" t="n">
        <v>20.24332880350418</v>
      </c>
      <c r="AE215" s="963" t="n">
        <v>28.70458917240654</v>
      </c>
      <c r="AF215" s="963" t="n">
        <v>4.68249884410131</v>
      </c>
      <c r="AG215" s="963" t="n">
        <v>30.74622672298626</v>
      </c>
      <c r="AH215" s="963" t="n">
        <v>1.724419114977949</v>
      </c>
      <c r="AI215" s="991" t="n">
        <v>13.89588594927176</v>
      </c>
      <c r="AJ215" s="1021" t="n">
        <v>6989461.293339277</v>
      </c>
      <c r="AK215" s="1021" t="n">
        <v>1601083.242855744</v>
      </c>
      <c r="AL215" s="1021" t="n">
        <v>1754309.893367604</v>
      </c>
      <c r="AM215" s="1021" t="n">
        <v>85828.36381836735</v>
      </c>
      <c r="AN215" s="1021" t="n">
        <v>1532192.867050922</v>
      </c>
      <c r="AO215" s="1021" t="n">
        <v>1514294.568465102</v>
      </c>
      <c r="AP215" s="1022" t="n">
        <v>503833.2480595401</v>
      </c>
      <c r="AQ215" s="963" t="n">
        <v>100</v>
      </c>
      <c r="AR215" s="963" t="n">
        <v>22.90710507806263</v>
      </c>
      <c r="AS215" s="963" t="n">
        <v>25.09935772932032</v>
      </c>
      <c r="AT215" s="963" t="n">
        <v>1.227968225536336</v>
      </c>
      <c r="AU215" s="963" t="n">
        <v>21.92147295401795</v>
      </c>
      <c r="AV215" s="963" t="n">
        <v>21.66539744498155</v>
      </c>
      <c r="AW215" s="991" t="n">
        <v>7.208470394416181</v>
      </c>
      <c r="AX215" s="18" t="n"/>
    </row>
    <row r="216" ht="16.4" customHeight="1" s="828">
      <c r="A216" s="722" t="inlineStr">
        <is>
          <t>Sep-Nov 2008</t>
        </is>
      </c>
      <c r="B216" s="1021" t="n">
        <v>9138579.782991964</v>
      </c>
      <c r="C216" s="1021" t="n">
        <v>2035194.75864125</v>
      </c>
      <c r="D216" s="1021" t="n">
        <v>2366289.720305336</v>
      </c>
      <c r="E216" s="1021" t="n">
        <v>172999.5467476624</v>
      </c>
      <c r="F216" s="1021" t="n">
        <v>2182249.012567627</v>
      </c>
      <c r="G216" s="1021" t="n">
        <v>50395.31666415809</v>
      </c>
      <c r="H216" s="1021" t="n">
        <v>1537368.587480144</v>
      </c>
      <c r="I216" s="1021" t="n">
        <v>794082.8405857872</v>
      </c>
      <c r="J216" s="1021" t="n">
        <v>6966258.61630277</v>
      </c>
      <c r="K216" s="1022" t="n">
        <v>2172321.166689195</v>
      </c>
      <c r="L216" s="963" t="n">
        <v>100</v>
      </c>
      <c r="M216" s="963" t="n">
        <v>22.27036155474618</v>
      </c>
      <c r="N216" s="963" t="n">
        <v>25.89340769021129</v>
      </c>
      <c r="O216" s="963" t="n">
        <v>1.893068188446919</v>
      </c>
      <c r="P216" s="963" t="n">
        <v>23.8795202798258</v>
      </c>
      <c r="Q216" s="963" t="n">
        <v>0.5514567674722286</v>
      </c>
      <c r="R216" s="963" t="n">
        <v>16.82283925934945</v>
      </c>
      <c r="S216" s="963" t="n">
        <v>8.689346259948119</v>
      </c>
      <c r="T216" s="963" t="n">
        <v>76.22911635862549</v>
      </c>
      <c r="U216" s="991" t="n">
        <v>23.77088364137451</v>
      </c>
      <c r="V216" s="1021" t="n">
        <v>2172321.166689195</v>
      </c>
      <c r="W216" s="1021" t="n">
        <v>453498.5688575368</v>
      </c>
      <c r="X216" s="1021" t="n">
        <v>616348.023380727</v>
      </c>
      <c r="Y216" s="1021" t="n">
        <v>96348.40121701686</v>
      </c>
      <c r="Z216" s="1021" t="n">
        <v>664848.4579195848</v>
      </c>
      <c r="AA216" s="989" t="n">
        <v>38354.18215702727</v>
      </c>
      <c r="AB216" s="1022" t="n">
        <v>302864.8346912619</v>
      </c>
      <c r="AC216" s="963" t="n">
        <v>100</v>
      </c>
      <c r="AD216" s="963" t="n">
        <v>20.87622105845001</v>
      </c>
      <c r="AE216" s="963" t="n">
        <v>28.37278542565115</v>
      </c>
      <c r="AF216" s="963" t="n">
        <v>4.435274244639439</v>
      </c>
      <c r="AG216" s="963" t="n">
        <v>30.60544030572013</v>
      </c>
      <c r="AH216" s="963" t="n">
        <v>1.765585252547272</v>
      </c>
      <c r="AI216" s="991" t="n">
        <v>13.94199160489947</v>
      </c>
      <c r="AJ216" s="1021" t="n">
        <v>6966258.61630277</v>
      </c>
      <c r="AK216" s="1021" t="n">
        <v>1597531.882921812</v>
      </c>
      <c r="AL216" s="1021" t="n">
        <v>1766444.53304142</v>
      </c>
      <c r="AM216" s="1021" t="n">
        <v>77994.67537271579</v>
      </c>
      <c r="AN216" s="1021" t="n">
        <v>1534455.099825649</v>
      </c>
      <c r="AO216" s="1021" t="n">
        <v>1494206.640610904</v>
      </c>
      <c r="AP216" s="1022" t="n">
        <v>497264.8390629422</v>
      </c>
      <c r="AQ216" s="963" t="n">
        <v>100</v>
      </c>
      <c r="AR216" s="963" t="n">
        <v>22.93242285296719</v>
      </c>
      <c r="AS216" s="963" t="n">
        <v>25.35714836809967</v>
      </c>
      <c r="AT216" s="963" t="n">
        <v>1.119606372209452</v>
      </c>
      <c r="AU216" s="963" t="n">
        <v>22.02696144864108</v>
      </c>
      <c r="AV216" s="963" t="n">
        <v>21.44919852837635</v>
      </c>
      <c r="AW216" s="991" t="n">
        <v>7.138190906367148</v>
      </c>
      <c r="AX216" s="18" t="n"/>
    </row>
    <row r="217" ht="16.4" customHeight="1" s="828">
      <c r="A217" s="722" t="inlineStr">
        <is>
          <t>Oct-Dec 2008</t>
        </is>
      </c>
      <c r="B217" s="1021" t="n">
        <v>9124680.43114653</v>
      </c>
      <c r="C217" s="1021" t="n">
        <v>2059645.140469499</v>
      </c>
      <c r="D217" s="1021" t="n">
        <v>2360519.822462893</v>
      </c>
      <c r="E217" s="1021" t="n">
        <v>175894.0443288922</v>
      </c>
      <c r="F217" s="1021" t="n">
        <v>2148537.144157914</v>
      </c>
      <c r="G217" s="1021" t="n">
        <v>56039.83675543172</v>
      </c>
      <c r="H217" s="1021" t="n">
        <v>1537276.818515286</v>
      </c>
      <c r="I217" s="1021" t="n">
        <v>786767.6244566153</v>
      </c>
      <c r="J217" s="1021" t="n">
        <v>6947550.946671722</v>
      </c>
      <c r="K217" s="1022" t="n">
        <v>2177129.484474808</v>
      </c>
      <c r="L217" s="963" t="n">
        <v>100</v>
      </c>
      <c r="M217" s="963" t="n">
        <v>22.5722441022595</v>
      </c>
      <c r="N217" s="963" t="n">
        <v>25.86961636930763</v>
      </c>
      <c r="O217" s="963" t="n">
        <v>1.927673474771662</v>
      </c>
      <c r="P217" s="963" t="n">
        <v>23.5464371642432</v>
      </c>
      <c r="Q217" s="963" t="n">
        <v>0.6141567058517822</v>
      </c>
      <c r="R217" s="963" t="n">
        <v>16.84745926298839</v>
      </c>
      <c r="S217" s="963" t="n">
        <v>8.622412920577831</v>
      </c>
      <c r="T217" s="963" t="n">
        <v>76.14021114598916</v>
      </c>
      <c r="U217" s="991" t="n">
        <v>23.85978885401084</v>
      </c>
      <c r="V217" s="1021" t="n">
        <v>2177129.484474808</v>
      </c>
      <c r="W217" s="1021" t="n">
        <v>461667.8979540159</v>
      </c>
      <c r="X217" s="1021" t="n">
        <v>615969.3471323416</v>
      </c>
      <c r="Y217" s="1021" t="n">
        <v>94020.26369513401</v>
      </c>
      <c r="Z217" s="1021" t="n">
        <v>660589.0626867033</v>
      </c>
      <c r="AA217" s="989" t="n">
        <v>44164.08018604202</v>
      </c>
      <c r="AB217" s="1022" t="n">
        <v>300659.7947511843</v>
      </c>
      <c r="AC217" s="963" t="n">
        <v>100</v>
      </c>
      <c r="AD217" s="963" t="n">
        <v>21.2053486596083</v>
      </c>
      <c r="AE217" s="963" t="n">
        <v>28.29272909695276</v>
      </c>
      <c r="AF217" s="963" t="n">
        <v>4.31854257478005</v>
      </c>
      <c r="AG217" s="963" t="n">
        <v>30.34220368597222</v>
      </c>
      <c r="AH217" s="963" t="n">
        <v>2.028546326756297</v>
      </c>
      <c r="AI217" s="991" t="n">
        <v>13.80991791692688</v>
      </c>
      <c r="AJ217" s="1021" t="n">
        <v>6947550.946671722</v>
      </c>
      <c r="AK217" s="1021" t="n">
        <v>1614154.09601781</v>
      </c>
      <c r="AL217" s="1021" t="n">
        <v>1760183.875189852</v>
      </c>
      <c r="AM217" s="1021" t="n">
        <v>83224.999656702</v>
      </c>
      <c r="AN217" s="1021" t="n">
        <v>1504893.851050369</v>
      </c>
      <c r="AO217" s="1021" t="n">
        <v>1493936.128114522</v>
      </c>
      <c r="AP217" s="1022" t="n">
        <v>492076.7717648903</v>
      </c>
      <c r="AQ217" s="963" t="n">
        <v>100</v>
      </c>
      <c r="AR217" s="963" t="n">
        <v>23.23342582742892</v>
      </c>
      <c r="AS217" s="963" t="n">
        <v>25.33531439640729</v>
      </c>
      <c r="AT217" s="963" t="n">
        <v>1.197904129030843</v>
      </c>
      <c r="AU217" s="963" t="n">
        <v>21.66078180069049</v>
      </c>
      <c r="AV217" s="963" t="n">
        <v>21.5030611445923</v>
      </c>
      <c r="AW217" s="991" t="n">
        <v>7.082737147838023</v>
      </c>
      <c r="AX217" s="18" t="n"/>
    </row>
    <row r="218" ht="16.4" customHeight="1" s="828">
      <c r="A218" s="722" t="inlineStr">
        <is>
          <t>Nov-Jan 2009</t>
        </is>
      </c>
      <c r="B218" s="1021" t="n">
        <v>9066594.566441122</v>
      </c>
      <c r="C218" s="1021" t="n">
        <v>2049169.271223195</v>
      </c>
      <c r="D218" s="1021" t="n">
        <v>2327632.952886531</v>
      </c>
      <c r="E218" s="1021" t="n">
        <v>173194.1737055993</v>
      </c>
      <c r="F218" s="1021" t="n">
        <v>2163331.040648743</v>
      </c>
      <c r="G218" s="1021" t="n">
        <v>60144.341420335</v>
      </c>
      <c r="H218" s="1021" t="n">
        <v>1524093.932971034</v>
      </c>
      <c r="I218" s="1021" t="n">
        <v>769028.8535856848</v>
      </c>
      <c r="J218" s="1021" t="n">
        <v>6887323.896677617</v>
      </c>
      <c r="K218" s="1022" t="n">
        <v>2179270.669763505</v>
      </c>
      <c r="L218" s="963" t="n">
        <v>100</v>
      </c>
      <c r="M218" s="963" t="n">
        <v>22.60131139874658</v>
      </c>
      <c r="N218" s="963" t="n">
        <v>25.67262642913335</v>
      </c>
      <c r="O218" s="963" t="n">
        <v>1.910245047756477</v>
      </c>
      <c r="P218" s="963" t="n">
        <v>23.86045857455725</v>
      </c>
      <c r="Q218" s="963" t="n">
        <v>0.6633619820494878</v>
      </c>
      <c r="R218" s="963" t="n">
        <v>16.80999323177281</v>
      </c>
      <c r="S218" s="963" t="n">
        <v>8.482003335984052</v>
      </c>
      <c r="T218" s="963" t="n">
        <v>75.96373529450841</v>
      </c>
      <c r="U218" s="991" t="n">
        <v>24.03626470549158</v>
      </c>
      <c r="V218" s="1021" t="n">
        <v>2179270.669763505</v>
      </c>
      <c r="W218" s="1021" t="n">
        <v>462130.5568771259</v>
      </c>
      <c r="X218" s="1021" t="n">
        <v>613368.029219559</v>
      </c>
      <c r="Y218" s="1021" t="n">
        <v>93796.27887489882</v>
      </c>
      <c r="Z218" s="1021" t="n">
        <v>663206.4705462744</v>
      </c>
      <c r="AA218" s="989" t="n">
        <v>49098.36168979967</v>
      </c>
      <c r="AB218" s="1022" t="n">
        <v>297686.8949629205</v>
      </c>
      <c r="AC218" s="963" t="n">
        <v>100</v>
      </c>
      <c r="AD218" s="963" t="n">
        <v>21.20574388895329</v>
      </c>
      <c r="AE218" s="963" t="n">
        <v>28.1455643729708</v>
      </c>
      <c r="AF218" s="963" t="n">
        <v>4.304021532354108</v>
      </c>
      <c r="AG218" s="963" t="n">
        <v>30.43249651124088</v>
      </c>
      <c r="AH218" s="963" t="n">
        <v>2.252972169589555</v>
      </c>
      <c r="AI218" s="991" t="n">
        <v>13.659932154973</v>
      </c>
      <c r="AJ218" s="1021" t="n">
        <v>6887323.896677617</v>
      </c>
      <c r="AK218" s="1021" t="n">
        <v>1601792.739394486</v>
      </c>
      <c r="AL218" s="1021" t="n">
        <v>1727697.558312157</v>
      </c>
      <c r="AM218" s="1021" t="n">
        <v>80612.21306998575</v>
      </c>
      <c r="AN218" s="1021" t="n">
        <v>1515847.950738239</v>
      </c>
      <c r="AO218" s="1021" t="n">
        <v>1483907.314487654</v>
      </c>
      <c r="AP218" s="1022" t="n">
        <v>476620.5315986089</v>
      </c>
      <c r="AQ218" s="963" t="n">
        <v>100</v>
      </c>
      <c r="AR218" s="963" t="n">
        <v>23.25711355272803</v>
      </c>
      <c r="AS218" s="963" t="n">
        <v>25.08517944314457</v>
      </c>
      <c r="AT218" s="963" t="n">
        <v>1.170443183438379</v>
      </c>
      <c r="AU218" s="963" t="n">
        <v>22.00924442466646</v>
      </c>
      <c r="AV218" s="963" t="n">
        <v>21.54548467226113</v>
      </c>
      <c r="AW218" s="991" t="n">
        <v>6.920257254468988</v>
      </c>
      <c r="AX218" s="18" t="n"/>
    </row>
    <row r="219" ht="16.4" customHeight="1" s="828">
      <c r="A219" s="722" t="inlineStr">
        <is>
          <t>Dec-Feb 2009</t>
        </is>
      </c>
      <c r="B219" s="1021" t="n">
        <v>9127360.536849339</v>
      </c>
      <c r="C219" s="1021" t="n">
        <v>2103918.146832627</v>
      </c>
      <c r="D219" s="1021" t="n">
        <v>2328724.339096101</v>
      </c>
      <c r="E219" s="1021" t="n">
        <v>178189.8044809593</v>
      </c>
      <c r="F219" s="1021" t="n">
        <v>2172659.870802619</v>
      </c>
      <c r="G219" s="1021" t="n">
        <v>61200.13125597761</v>
      </c>
      <c r="H219" s="1021" t="n">
        <v>1525876.930947552</v>
      </c>
      <c r="I219" s="1021" t="n">
        <v>756791.3134335019</v>
      </c>
      <c r="J219" s="1021" t="n">
        <v>6934447.138912078</v>
      </c>
      <c r="K219" s="1022" t="n">
        <v>2192913.39793726</v>
      </c>
      <c r="L219" s="963" t="n">
        <v>100</v>
      </c>
      <c r="M219" s="963" t="n">
        <v>23.05067427038305</v>
      </c>
      <c r="N219" s="963" t="n">
        <v>25.51366662568531</v>
      </c>
      <c r="O219" s="963" t="n">
        <v>1.952259952497378</v>
      </c>
      <c r="P219" s="963" t="n">
        <v>23.80381340291173</v>
      </c>
      <c r="Q219" s="963" t="n">
        <v>0.6705129156331454</v>
      </c>
      <c r="R219" s="963" t="n">
        <v>16.71761430686585</v>
      </c>
      <c r="S219" s="963" t="n">
        <v>8.291458526023533</v>
      </c>
      <c r="T219" s="963" t="n">
        <v>75.97428753817772</v>
      </c>
      <c r="U219" s="991" t="n">
        <v>24.02571246182228</v>
      </c>
      <c r="V219" s="1021" t="n">
        <v>2192913.39793726</v>
      </c>
      <c r="W219" s="1021" t="n">
        <v>480061.2946898714</v>
      </c>
      <c r="X219" s="1021" t="n">
        <v>626202.3220498523</v>
      </c>
      <c r="Y219" s="1021" t="n">
        <v>91374.91632149319</v>
      </c>
      <c r="Z219" s="1021" t="n">
        <v>647055.6163016348</v>
      </c>
      <c r="AA219" s="989" t="n">
        <v>50557.05513080149</v>
      </c>
      <c r="AB219" s="1022" t="n">
        <v>297595.6788330256</v>
      </c>
      <c r="AC219" s="963" t="n">
        <v>100</v>
      </c>
      <c r="AD219" s="963" t="n">
        <v>21.89148441253703</v>
      </c>
      <c r="AE219" s="963" t="n">
        <v>28.55572512069481</v>
      </c>
      <c r="AF219" s="963" t="n">
        <v>4.166827399907539</v>
      </c>
      <c r="AG219" s="963" t="n">
        <v>29.50666528419593</v>
      </c>
      <c r="AH219" s="963" t="n">
        <v>2.305474314597076</v>
      </c>
      <c r="AI219" s="991" t="n">
        <v>13.57079030630921</v>
      </c>
      <c r="AJ219" s="1021" t="n">
        <v>6934447.138912078</v>
      </c>
      <c r="AK219" s="1021" t="n">
        <v>1640229.327350878</v>
      </c>
      <c r="AL219" s="1021" t="n">
        <v>1718419.814528682</v>
      </c>
      <c r="AM219" s="1021" t="n">
        <v>88172.24758519075</v>
      </c>
      <c r="AN219" s="1021" t="n">
        <v>1542607.688499439</v>
      </c>
      <c r="AO219" s="1021" t="n">
        <v>1481364.420747476</v>
      </c>
      <c r="AP219" s="1022" t="n">
        <v>464894.428788343</v>
      </c>
      <c r="AQ219" s="963" t="n">
        <v>100</v>
      </c>
      <c r="AR219" s="963" t="n">
        <v>23.65335396598334</v>
      </c>
      <c r="AS219" s="963" t="n">
        <v>24.78092023927778</v>
      </c>
      <c r="AT219" s="963" t="n">
        <v>1.271510847496687</v>
      </c>
      <c r="AU219" s="963" t="n">
        <v>22.24557571205963</v>
      </c>
      <c r="AV219" s="963" t="n">
        <v>21.36240122784874</v>
      </c>
      <c r="AW219" s="991" t="n">
        <v>6.704131122142763</v>
      </c>
      <c r="AX219" s="18" t="n"/>
    </row>
    <row r="220" ht="16.4" customHeight="1" s="828">
      <c r="A220" s="722" t="inlineStr">
        <is>
          <t>Jan-Mar 2009</t>
        </is>
      </c>
      <c r="B220" s="1021" t="n">
        <v>9110509.379009815</v>
      </c>
      <c r="C220" s="1021" t="n">
        <v>2082754.424369776</v>
      </c>
      <c r="D220" s="1021" t="n">
        <v>2348169.923954542</v>
      </c>
      <c r="E220" s="1021" t="n">
        <v>177904.0365059418</v>
      </c>
      <c r="F220" s="1021" t="n">
        <v>2159507.726641888</v>
      </c>
      <c r="G220" s="1021" t="n">
        <v>60330.24376291936</v>
      </c>
      <c r="H220" s="1021" t="n">
        <v>1508492.927393333</v>
      </c>
      <c r="I220" s="1021" t="n">
        <v>773350.0963814161</v>
      </c>
      <c r="J220" s="1021" t="n">
        <v>6947659.423531398</v>
      </c>
      <c r="K220" s="1022" t="n">
        <v>2162849.955478417</v>
      </c>
      <c r="L220" s="963" t="n">
        <v>100</v>
      </c>
      <c r="M220" s="963" t="n">
        <v>22.86100960686506</v>
      </c>
      <c r="N220" s="963" t="n">
        <v>25.77429895813087</v>
      </c>
      <c r="O220" s="963" t="n">
        <v>1.952734244649639</v>
      </c>
      <c r="P220" s="963" t="n">
        <v>23.7034795399837</v>
      </c>
      <c r="Q220" s="963" t="n">
        <v>0.66220494654138</v>
      </c>
      <c r="R220" s="963" t="n">
        <v>16.55772322532075</v>
      </c>
      <c r="S220" s="963" t="n">
        <v>8.488549478508615</v>
      </c>
      <c r="T220" s="963" t="n">
        <v>76.25983503774749</v>
      </c>
      <c r="U220" s="991" t="n">
        <v>23.74016496225251</v>
      </c>
      <c r="V220" s="1021" t="n">
        <v>2162849.955478417</v>
      </c>
      <c r="W220" s="1021" t="n">
        <v>460210.8471159536</v>
      </c>
      <c r="X220" s="1021" t="n">
        <v>621194.370940811</v>
      </c>
      <c r="Y220" s="1021" t="n">
        <v>92868.03614932921</v>
      </c>
      <c r="Z220" s="1021" t="n">
        <v>635246.4576888555</v>
      </c>
      <c r="AA220" s="989" t="n">
        <v>48043.90072099382</v>
      </c>
      <c r="AB220" s="1022" t="n">
        <v>305295.7844036162</v>
      </c>
      <c r="AC220" s="963" t="n">
        <v>100</v>
      </c>
      <c r="AD220" s="963" t="n">
        <v>21.27798305889213</v>
      </c>
      <c r="AE220" s="963" t="n">
        <v>28.72110334641334</v>
      </c>
      <c r="AF220" s="963" t="n">
        <v>4.293780801303299</v>
      </c>
      <c r="AG220" s="963" t="n">
        <v>29.370805685332</v>
      </c>
      <c r="AH220" s="963" t="n">
        <v>2.22132379545333</v>
      </c>
      <c r="AI220" s="991" t="n">
        <v>14.11543984502085</v>
      </c>
      <c r="AJ220" s="1021" t="n">
        <v>6947659.423531398</v>
      </c>
      <c r="AK220" s="1021" t="n">
        <v>1638656.880348214</v>
      </c>
      <c r="AL220" s="1021" t="n">
        <v>1742370.687398303</v>
      </c>
      <c r="AM220" s="1021" t="n">
        <v>86392.59608052429</v>
      </c>
      <c r="AN220" s="1021" t="n">
        <v>1541083.638540442</v>
      </c>
      <c r="AO220" s="1021" t="n">
        <v>1465601.058311651</v>
      </c>
      <c r="AP220" s="1022" t="n">
        <v>473803.6417325879</v>
      </c>
      <c r="AQ220" s="963" t="n">
        <v>100</v>
      </c>
      <c r="AR220" s="963" t="n">
        <v>23.58573989390096</v>
      </c>
      <c r="AS220" s="963" t="n">
        <v>25.07852761891256</v>
      </c>
      <c r="AT220" s="963" t="n">
        <v>1.243477706865086</v>
      </c>
      <c r="AU220" s="963" t="n">
        <v>22.18133539074848</v>
      </c>
      <c r="AV220" s="963" t="n">
        <v>21.0948892133044</v>
      </c>
      <c r="AW220" s="991" t="n">
        <v>6.819615252409136</v>
      </c>
      <c r="AX220" s="18" t="n"/>
    </row>
    <row r="221" ht="16.4" customHeight="1" s="828">
      <c r="A221" s="722" t="inlineStr">
        <is>
          <t>Feb-Apr 2009</t>
        </is>
      </c>
      <c r="B221" s="1021" t="n">
        <v>9163370.760444824</v>
      </c>
      <c r="C221" s="1021" t="n">
        <v>2124841.110333445</v>
      </c>
      <c r="D221" s="1021" t="n">
        <v>2344289.312457684</v>
      </c>
      <c r="E221" s="1021" t="n">
        <v>174408.9129349729</v>
      </c>
      <c r="F221" s="1021" t="n">
        <v>2145471.934470566</v>
      </c>
      <c r="G221" s="1021" t="n">
        <v>61346.59483109371</v>
      </c>
      <c r="H221" s="1021" t="n">
        <v>1522808.469111976</v>
      </c>
      <c r="I221" s="1021" t="n">
        <v>790204.4263050861</v>
      </c>
      <c r="J221" s="1021" t="n">
        <v>6974648.629673966</v>
      </c>
      <c r="K221" s="1022" t="n">
        <v>2188722.130770857</v>
      </c>
      <c r="L221" s="963" t="n">
        <v>100</v>
      </c>
      <c r="M221" s="963" t="n">
        <v>23.18842231622524</v>
      </c>
      <c r="N221" s="963" t="n">
        <v>25.58326377643901</v>
      </c>
      <c r="O221" s="963" t="n">
        <v>1.903327034281285</v>
      </c>
      <c r="P221" s="963" t="n">
        <v>23.41356680373387</v>
      </c>
      <c r="Q221" s="963" t="n">
        <v>0.6694762924567697</v>
      </c>
      <c r="R221" s="963" t="n">
        <v>16.61843124023123</v>
      </c>
      <c r="S221" s="963" t="n">
        <v>8.623512536632608</v>
      </c>
      <c r="T221" s="963" t="n">
        <v>76.11444316736772</v>
      </c>
      <c r="U221" s="991" t="n">
        <v>23.88555683263228</v>
      </c>
      <c r="V221" s="1021" t="n">
        <v>2188722.130770857</v>
      </c>
      <c r="W221" s="1021" t="n">
        <v>470289.9543400843</v>
      </c>
      <c r="X221" s="1021" t="n">
        <v>614766.7959177957</v>
      </c>
      <c r="Y221" s="1021" t="n">
        <v>92404.8567321958</v>
      </c>
      <c r="Z221" s="1021" t="n">
        <v>639264.5357238841</v>
      </c>
      <c r="AA221" s="989" t="n">
        <v>48674.71784973316</v>
      </c>
      <c r="AB221" s="1022" t="n">
        <v>323352.0894932695</v>
      </c>
      <c r="AC221" s="963" t="n">
        <v>100</v>
      </c>
      <c r="AD221" s="963" t="n">
        <v>21.48696482428542</v>
      </c>
      <c r="AE221" s="963" t="n">
        <v>28.08793255548058</v>
      </c>
      <c r="AF221" s="963" t="n">
        <v>4.221863316183095</v>
      </c>
      <c r="AG221" s="963" t="n">
        <v>29.20720390846226</v>
      </c>
      <c r="AH221" s="963" t="n">
        <v>2.223887498802334</v>
      </c>
      <c r="AI221" s="991" t="n">
        <v>14.77355599175061</v>
      </c>
      <c r="AJ221" s="1021" t="n">
        <v>6974648.629673966</v>
      </c>
      <c r="AK221" s="1021" t="n">
        <v>1671761.975036366</v>
      </c>
      <c r="AL221" s="1021" t="n">
        <v>1744396.80719554</v>
      </c>
      <c r="AM221" s="1021" t="n">
        <v>83382.2587696148</v>
      </c>
      <c r="AN221" s="1021" t="n">
        <v>1523714.791555068</v>
      </c>
      <c r="AO221" s="1021" t="n">
        <v>1477869.796929813</v>
      </c>
      <c r="AP221" s="1022" t="n">
        <v>472919.5081490274</v>
      </c>
      <c r="AQ221" s="963" t="n">
        <v>100</v>
      </c>
      <c r="AR221" s="963" t="n">
        <v>23.96912108122232</v>
      </c>
      <c r="AS221" s="963" t="n">
        <v>25.01053314390524</v>
      </c>
      <c r="AT221" s="963" t="n">
        <v>1.195504794533464</v>
      </c>
      <c r="AU221" s="963" t="n">
        <v>21.8464738864744</v>
      </c>
      <c r="AV221" s="963" t="n">
        <v>21.18916486548366</v>
      </c>
      <c r="AW221" s="991" t="n">
        <v>6.780549576891507</v>
      </c>
      <c r="AX221" s="18" t="n"/>
    </row>
    <row r="222" ht="16.4" customHeight="1" s="828">
      <c r="A222" s="722" t="inlineStr">
        <is>
          <t>Mar-May 2009</t>
        </is>
      </c>
      <c r="B222" s="1021" t="n">
        <v>9208982.316213211</v>
      </c>
      <c r="C222" s="1021" t="n">
        <v>2125450.125166432</v>
      </c>
      <c r="D222" s="1021" t="n">
        <v>2350771.216111253</v>
      </c>
      <c r="E222" s="1021" t="n">
        <v>187818.3336314043</v>
      </c>
      <c r="F222" s="1021" t="n">
        <v>2153498.762127903</v>
      </c>
      <c r="G222" s="1021" t="n">
        <v>67072.24995735366</v>
      </c>
      <c r="H222" s="1021" t="n">
        <v>1514451.420844741</v>
      </c>
      <c r="I222" s="1021" t="n">
        <v>809920.2083741257</v>
      </c>
      <c r="J222" s="1021" t="n">
        <v>6997089.379321608</v>
      </c>
      <c r="K222" s="1022" t="n">
        <v>2211892.936891603</v>
      </c>
      <c r="L222" s="963" t="n">
        <v>100</v>
      </c>
      <c r="M222" s="963" t="n">
        <v>23.08018467387426</v>
      </c>
      <c r="N222" s="963" t="n">
        <v>25.52693810664091</v>
      </c>
      <c r="O222" s="963" t="n">
        <v>2.039512371532453</v>
      </c>
      <c r="P222" s="963" t="n">
        <v>23.38476379020168</v>
      </c>
      <c r="Q222" s="963" t="n">
        <v>0.7283350934366239</v>
      </c>
      <c r="R222" s="963" t="n">
        <v>16.44537223378546</v>
      </c>
      <c r="S222" s="963" t="n">
        <v>8.794893730528628</v>
      </c>
      <c r="T222" s="963" t="n">
        <v>75.98113601545988</v>
      </c>
      <c r="U222" s="991" t="n">
        <v>24.01886398454012</v>
      </c>
      <c r="V222" s="1021" t="n">
        <v>2211892.936891603</v>
      </c>
      <c r="W222" s="1021" t="n">
        <v>466364.4728283109</v>
      </c>
      <c r="X222" s="1021" t="n">
        <v>608974.4975980604</v>
      </c>
      <c r="Y222" s="1021" t="n">
        <v>97328.38702532643</v>
      </c>
      <c r="Z222" s="1021" t="n">
        <v>653050.0055311007</v>
      </c>
      <c r="AA222" s="989" t="n">
        <v>48310.91997306899</v>
      </c>
      <c r="AB222" s="1022" t="n">
        <v>337930.5510188722</v>
      </c>
      <c r="AC222" s="963" t="n">
        <v>100</v>
      </c>
      <c r="AD222" s="963" t="n">
        <v>21.08440535479524</v>
      </c>
      <c r="AE222" s="963" t="n">
        <v>27.53182522721279</v>
      </c>
      <c r="AF222" s="963" t="n">
        <v>4.400230472371011</v>
      </c>
      <c r="AG222" s="963" t="n">
        <v>29.52448532381675</v>
      </c>
      <c r="AH222" s="963" t="n">
        <v>2.184143688299888</v>
      </c>
      <c r="AI222" s="991" t="n">
        <v>15.27788915017603</v>
      </c>
      <c r="AJ222" s="1021" t="n">
        <v>6997089.379321608</v>
      </c>
      <c r="AK222" s="1021" t="n">
        <v>1679079.355581874</v>
      </c>
      <c r="AL222" s="1021" t="n">
        <v>1758976.799216782</v>
      </c>
      <c r="AM222" s="1021" t="n">
        <v>92202.99369506854</v>
      </c>
      <c r="AN222" s="1021" t="n">
        <v>1520886.314892642</v>
      </c>
      <c r="AO222" s="1021" t="n">
        <v>1465306.850646062</v>
      </c>
      <c r="AP222" s="1022" t="n">
        <v>479220.0439161026</v>
      </c>
      <c r="AQ222" s="963" t="n">
        <v>100</v>
      </c>
      <c r="AR222" s="963" t="n">
        <v>23.99682588797611</v>
      </c>
      <c r="AS222" s="963" t="n">
        <v>25.13869273151004</v>
      </c>
      <c r="AT222" s="963" t="n">
        <v>1.317733541714568</v>
      </c>
      <c r="AU222" s="963" t="n">
        <v>21.73598524248231</v>
      </c>
      <c r="AV222" s="963" t="n">
        <v>20.94166261440737</v>
      </c>
      <c r="AW222" s="991" t="n">
        <v>6.848848398768985</v>
      </c>
      <c r="AX222" s="18" t="n"/>
    </row>
    <row r="223" ht="16.4" customHeight="1" s="828">
      <c r="A223" s="722" t="inlineStr">
        <is>
          <t>Apr-Jun 2009</t>
        </is>
      </c>
      <c r="B223" s="1021" t="n">
        <v>9246943.854956033</v>
      </c>
      <c r="C223" s="1021" t="n">
        <v>2150308.673469947</v>
      </c>
      <c r="D223" s="1021" t="n">
        <v>2373558.293455824</v>
      </c>
      <c r="E223" s="1021" t="n">
        <v>182804.6613496728</v>
      </c>
      <c r="F223" s="1021" t="n">
        <v>2143547.465548251</v>
      </c>
      <c r="G223" s="1021" t="n">
        <v>66603.88588198816</v>
      </c>
      <c r="H223" s="1021" t="n">
        <v>1516965.314599999</v>
      </c>
      <c r="I223" s="1021" t="n">
        <v>813155.5606503505</v>
      </c>
      <c r="J223" s="1021" t="n">
        <v>7009788.317840109</v>
      </c>
      <c r="K223" s="1022" t="n">
        <v>2237155.537115924</v>
      </c>
      <c r="L223" s="963" t="n">
        <v>100</v>
      </c>
      <c r="M223" s="963" t="n">
        <v>23.2542633241734</v>
      </c>
      <c r="N223" s="963" t="n">
        <v>25.66857040214082</v>
      </c>
      <c r="O223" s="963" t="n">
        <v>1.976919771732971</v>
      </c>
      <c r="P223" s="963" t="n">
        <v>23.18114502662829</v>
      </c>
      <c r="Q223" s="963" t="n">
        <v>0.720279985762981</v>
      </c>
      <c r="R223" s="963" t="n">
        <v>16.40504515215543</v>
      </c>
      <c r="S223" s="963" t="n">
        <v>8.793776337406094</v>
      </c>
      <c r="T223" s="963" t="n">
        <v>75.80654135888489</v>
      </c>
      <c r="U223" s="991" t="n">
        <v>24.19345864111512</v>
      </c>
      <c r="V223" s="1021" t="n">
        <v>2237155.537115924</v>
      </c>
      <c r="W223" s="1021" t="n">
        <v>463159.4917110839</v>
      </c>
      <c r="X223" s="1021" t="n">
        <v>628027.7699360645</v>
      </c>
      <c r="Y223" s="1021" t="n">
        <v>97281.15828776053</v>
      </c>
      <c r="Z223" s="1021" t="n">
        <v>654022.7509096758</v>
      </c>
      <c r="AA223" s="989" t="n">
        <v>49513.49951194331</v>
      </c>
      <c r="AB223" s="1022" t="n">
        <v>345277.561142818</v>
      </c>
      <c r="AC223" s="963" t="n">
        <v>100</v>
      </c>
      <c r="AD223" s="963" t="n">
        <v>20.70305278408026</v>
      </c>
      <c r="AE223" s="963" t="n">
        <v>28.07260199466058</v>
      </c>
      <c r="AF223" s="963" t="n">
        <v>4.348430704696222</v>
      </c>
      <c r="AG223" s="963" t="n">
        <v>29.23456773831751</v>
      </c>
      <c r="AH223" s="963" t="n">
        <v>2.213234560158239</v>
      </c>
      <c r="AI223" s="991" t="n">
        <v>15.43377540874694</v>
      </c>
      <c r="AJ223" s="1021" t="n">
        <v>7009788.317840109</v>
      </c>
      <c r="AK223" s="1021" t="n">
        <v>1707521.622938767</v>
      </c>
      <c r="AL223" s="1021" t="n">
        <v>1763196.09866883</v>
      </c>
      <c r="AM223" s="1021" t="n">
        <v>87204.11364184233</v>
      </c>
      <c r="AN223" s="1021" t="n">
        <v>1510102.383697043</v>
      </c>
      <c r="AO223" s="1021" t="n">
        <v>1463831.394434406</v>
      </c>
      <c r="AP223" s="1022" t="n">
        <v>475257.7983406382</v>
      </c>
      <c r="AQ223" s="963" t="n">
        <v>100</v>
      </c>
      <c r="AR223" s="963" t="n">
        <v>24.35910394887498</v>
      </c>
      <c r="AS223" s="963" t="n">
        <v>25.15334299298948</v>
      </c>
      <c r="AT223" s="963" t="n">
        <v>1.244033481295083</v>
      </c>
      <c r="AU223" s="963" t="n">
        <v>21.54276727378186</v>
      </c>
      <c r="AV223" s="963" t="n">
        <v>20.88267616739459</v>
      </c>
      <c r="AW223" s="991" t="n">
        <v>6.779916550847815</v>
      </c>
      <c r="AX223" s="18" t="n"/>
    </row>
    <row r="224" ht="16.4" customHeight="1" s="828">
      <c r="A224" s="722" t="inlineStr">
        <is>
          <t>May-Jul 2009</t>
        </is>
      </c>
      <c r="B224" s="1021" t="n">
        <v>9314045.780268282</v>
      </c>
      <c r="C224" s="1021" t="n">
        <v>2165161.998599146</v>
      </c>
      <c r="D224" s="1021" t="n">
        <v>2402731.829333771</v>
      </c>
      <c r="E224" s="1021" t="n">
        <v>177084.1224706764</v>
      </c>
      <c r="F224" s="1021" t="n">
        <v>2155524.066603015</v>
      </c>
      <c r="G224" s="1021" t="n">
        <v>69328.16086703374</v>
      </c>
      <c r="H224" s="1021" t="n">
        <v>1521210.714579391</v>
      </c>
      <c r="I224" s="1021" t="n">
        <v>823004.8878152494</v>
      </c>
      <c r="J224" s="1021" t="n">
        <v>7033071.362975468</v>
      </c>
      <c r="K224" s="1022" t="n">
        <v>2280974.417292813</v>
      </c>
      <c r="L224" s="963" t="n">
        <v>100</v>
      </c>
      <c r="M224" s="963" t="n">
        <v>23.24620309668244</v>
      </c>
      <c r="N224" s="963" t="n">
        <v>25.79686514343677</v>
      </c>
      <c r="O224" s="963" t="n">
        <v>1.901258879850338</v>
      </c>
      <c r="P224" s="963" t="n">
        <v>23.14272570110695</v>
      </c>
      <c r="Q224" s="963" t="n">
        <v>0.7443399195428565</v>
      </c>
      <c r="R224" s="963" t="n">
        <v>16.33243759443464</v>
      </c>
      <c r="S224" s="963" t="n">
        <v>8.836169664946006</v>
      </c>
      <c r="T224" s="963" t="n">
        <v>75.51038000988747</v>
      </c>
      <c r="U224" s="991" t="n">
        <v>24.48961999011253</v>
      </c>
      <c r="V224" s="1021" t="n">
        <v>2280974.417292813</v>
      </c>
      <c r="W224" s="1021" t="n">
        <v>474884.0489868757</v>
      </c>
      <c r="X224" s="1021" t="n">
        <v>640781.5794830507</v>
      </c>
      <c r="Y224" s="1021" t="n">
        <v>95281.44645006233</v>
      </c>
      <c r="Z224" s="1021" t="n">
        <v>669104.101960556</v>
      </c>
      <c r="AA224" s="989" t="n">
        <v>52188.25881397225</v>
      </c>
      <c r="AB224" s="1022" t="n">
        <v>348866.6152824421</v>
      </c>
      <c r="AC224" s="963" t="n">
        <v>100</v>
      </c>
      <c r="AD224" s="963" t="n">
        <v>20.81935007190893</v>
      </c>
      <c r="AE224" s="963" t="n">
        <v>28.09244920175675</v>
      </c>
      <c r="AF224" s="963" t="n">
        <v>4.17722556323747</v>
      </c>
      <c r="AG224" s="963" t="n">
        <v>29.33413443341841</v>
      </c>
      <c r="AH224" s="963" t="n">
        <v>2.287980891776602</v>
      </c>
      <c r="AI224" s="991" t="n">
        <v>15.29463077873957</v>
      </c>
      <c r="AJ224" s="1021" t="n">
        <v>7033071.362975468</v>
      </c>
      <c r="AK224" s="1021" t="n">
        <v>1710092.269109064</v>
      </c>
      <c r="AL224" s="1021" t="n">
        <v>1778525.302743315</v>
      </c>
      <c r="AM224" s="1021" t="n">
        <v>83373.65511783981</v>
      </c>
      <c r="AN224" s="1021" t="n">
        <v>1506437.007059855</v>
      </c>
      <c r="AO224" s="1021" t="n">
        <v>1470457.271028754</v>
      </c>
      <c r="AP224" s="1022" t="n">
        <v>481319.5023451536</v>
      </c>
      <c r="AQ224" s="963" t="n">
        <v>100</v>
      </c>
      <c r="AR224" s="963" t="n">
        <v>24.31501375219345</v>
      </c>
      <c r="AS224" s="963" t="n">
        <v>25.2880315150233</v>
      </c>
      <c r="AT224" s="963" t="n">
        <v>1.185451573216614</v>
      </c>
      <c r="AU224" s="963" t="n">
        <v>21.41933345067794</v>
      </c>
      <c r="AV224" s="963" t="n">
        <v>20.90775416796923</v>
      </c>
      <c r="AW224" s="991" t="n">
        <v>6.843660152220078</v>
      </c>
      <c r="AX224" s="18" t="n"/>
    </row>
    <row r="225" ht="16.4" customHeight="1" s="828">
      <c r="A225" s="722" t="inlineStr">
        <is>
          <t>Jun-Aug 2009</t>
        </is>
      </c>
      <c r="B225" s="1021" t="n">
        <v>9292963.938125404</v>
      </c>
      <c r="C225" s="1021" t="n">
        <v>2175391.8782656</v>
      </c>
      <c r="D225" s="1021" t="n">
        <v>2368694.841828586</v>
      </c>
      <c r="E225" s="1021" t="n">
        <v>165394.2937359147</v>
      </c>
      <c r="F225" s="1021" t="n">
        <v>2179046.4431894</v>
      </c>
      <c r="G225" s="1021" t="n">
        <v>80966.97805110003</v>
      </c>
      <c r="H225" s="1021" t="n">
        <v>1515882.874385384</v>
      </c>
      <c r="I225" s="1021" t="n">
        <v>807586.6286694179</v>
      </c>
      <c r="J225" s="1021" t="n">
        <v>7004526.586822116</v>
      </c>
      <c r="K225" s="1022" t="n">
        <v>2288437.351303288</v>
      </c>
      <c r="L225" s="963" t="n">
        <v>100</v>
      </c>
      <c r="M225" s="963" t="n">
        <v>23.40902098350793</v>
      </c>
      <c r="N225" s="963" t="n">
        <v>25.48912120610687</v>
      </c>
      <c r="O225" s="963" t="n">
        <v>1.779779786483046</v>
      </c>
      <c r="P225" s="963" t="n">
        <v>23.44834713335778</v>
      </c>
      <c r="Q225" s="963" t="n">
        <v>0.8712718416879262</v>
      </c>
      <c r="R225" s="963" t="n">
        <v>16.31215707365772</v>
      </c>
      <c r="S225" s="963" t="n">
        <v>8.690301975198732</v>
      </c>
      <c r="T225" s="963" t="n">
        <v>75.37451596132078</v>
      </c>
      <c r="U225" s="991" t="n">
        <v>24.62548403867923</v>
      </c>
      <c r="V225" s="1021" t="n">
        <v>2288437.351303288</v>
      </c>
      <c r="W225" s="1021" t="n">
        <v>483584.563616196</v>
      </c>
      <c r="X225" s="1021" t="n">
        <v>629613.8455565135</v>
      </c>
      <c r="Y225" s="1021" t="n">
        <v>95884.2173581321</v>
      </c>
      <c r="Z225" s="1021" t="n">
        <v>676524.6956889271</v>
      </c>
      <c r="AA225" s="989" t="n">
        <v>65090.08955982004</v>
      </c>
      <c r="AB225" s="1022" t="n">
        <v>337745.0414034774</v>
      </c>
      <c r="AC225" s="963" t="n">
        <v>100</v>
      </c>
      <c r="AD225" s="963" t="n">
        <v>21.13164965345413</v>
      </c>
      <c r="AE225" s="963" t="n">
        <v>27.5128285770175</v>
      </c>
      <c r="AF225" s="963" t="n">
        <v>4.189942857886194</v>
      </c>
      <c r="AG225" s="963" t="n">
        <v>29.56273613099522</v>
      </c>
      <c r="AH225" s="963" t="n">
        <v>2.844302883045961</v>
      </c>
      <c r="AI225" s="991" t="n">
        <v>14.75876283924173</v>
      </c>
      <c r="AJ225" s="1021" t="n">
        <v>7004526.586822116</v>
      </c>
      <c r="AK225" s="1021" t="n">
        <v>1710930.801211176</v>
      </c>
      <c r="AL225" s="1021" t="n">
        <v>1755194.597477255</v>
      </c>
      <c r="AM225" s="1021" t="n">
        <v>70935.62772581741</v>
      </c>
      <c r="AN225" s="1021" t="n">
        <v>1521941.975135663</v>
      </c>
      <c r="AO225" s="1021" t="n">
        <v>1469589.883954437</v>
      </c>
      <c r="AP225" s="1022" t="n">
        <v>476586.5920875769</v>
      </c>
      <c r="AQ225" s="963" t="n">
        <v>100</v>
      </c>
      <c r="AR225" s="963" t="n">
        <v>24.42607333991731</v>
      </c>
      <c r="AS225" s="963" t="n">
        <v>25.05800464487307</v>
      </c>
      <c r="AT225" s="963" t="n">
        <v>1.012711235321332</v>
      </c>
      <c r="AU225" s="963" t="n">
        <v>21.72797770514499</v>
      </c>
      <c r="AV225" s="963" t="n">
        <v>20.98057400080732</v>
      </c>
      <c r="AW225" s="991" t="n">
        <v>6.803980057470229</v>
      </c>
      <c r="AX225" s="18" t="n"/>
    </row>
    <row r="226" ht="16.4" customHeight="1" s="828">
      <c r="A226" s="722" t="inlineStr">
        <is>
          <t>Jul-Sep 2009</t>
        </is>
      </c>
      <c r="B226" s="1021" t="n">
        <v>9329867.48275381</v>
      </c>
      <c r="C226" s="1021" t="n">
        <v>2206889.105481818</v>
      </c>
      <c r="D226" s="1021" t="n">
        <v>2363085.845510519</v>
      </c>
      <c r="E226" s="1021" t="n">
        <v>170017.392627914</v>
      </c>
      <c r="F226" s="1021" t="n">
        <v>2190648.234230849</v>
      </c>
      <c r="G226" s="1021" t="n">
        <v>84513.78808572268</v>
      </c>
      <c r="H226" s="1021" t="n">
        <v>1526862.78161722</v>
      </c>
      <c r="I226" s="1021" t="n">
        <v>787850.3351997667</v>
      </c>
      <c r="J226" s="1021" t="n">
        <v>6983720.337591345</v>
      </c>
      <c r="K226" s="1022" t="n">
        <v>2346147.145162464</v>
      </c>
      <c r="L226" s="963" t="n">
        <v>100</v>
      </c>
      <c r="M226" s="963" t="n">
        <v>23.65402412800863</v>
      </c>
      <c r="N226" s="963" t="n">
        <v>25.32818231211392</v>
      </c>
      <c r="O226" s="963" t="n">
        <v>1.822291612846483</v>
      </c>
      <c r="P226" s="963" t="n">
        <v>23.47995015234939</v>
      </c>
      <c r="Q226" s="963" t="n">
        <v>0.9058412484630225</v>
      </c>
      <c r="R226" s="963" t="n">
        <v>16.36532120568288</v>
      </c>
      <c r="S226" s="963" t="n">
        <v>8.444389340535674</v>
      </c>
      <c r="T226" s="963" t="n">
        <v>74.85337118132385</v>
      </c>
      <c r="U226" s="991" t="n">
        <v>25.14662881867614</v>
      </c>
      <c r="V226" s="1021" t="n">
        <v>2346147.145162464</v>
      </c>
      <c r="W226" s="1021" t="n">
        <v>505799.7216562616</v>
      </c>
      <c r="X226" s="1021" t="n">
        <v>633960.6090551256</v>
      </c>
      <c r="Y226" s="1021" t="n">
        <v>99897.05836729262</v>
      </c>
      <c r="Z226" s="1021" t="n">
        <v>702894.9523687626</v>
      </c>
      <c r="AA226" s="989" t="n">
        <v>70920.73388208552</v>
      </c>
      <c r="AB226" s="1022" t="n">
        <v>332591.6308697718</v>
      </c>
      <c r="AC226" s="963" t="n">
        <v>100</v>
      </c>
      <c r="AD226" s="963" t="n">
        <v>21.55873823597013</v>
      </c>
      <c r="AE226" s="963" t="n">
        <v>27.02134903866935</v>
      </c>
      <c r="AF226" s="963" t="n">
        <v>4.257919567119693</v>
      </c>
      <c r="AG226" s="963" t="n">
        <v>29.95954255546445</v>
      </c>
      <c r="AH226" s="963" t="n">
        <v>3.022859586122612</v>
      </c>
      <c r="AI226" s="991" t="n">
        <v>14.17607721474523</v>
      </c>
      <c r="AJ226" s="1021" t="n">
        <v>6983720.337591345</v>
      </c>
      <c r="AK226" s="1021" t="n">
        <v>1720225.610722058</v>
      </c>
      <c r="AL226" s="1021" t="n">
        <v>1744734.921844157</v>
      </c>
      <c r="AM226" s="1021" t="n">
        <v>71578.56985138087</v>
      </c>
      <c r="AN226" s="1021" t="n">
        <v>1506856.379183874</v>
      </c>
      <c r="AO226" s="1021" t="n">
        <v>1480141.046168426</v>
      </c>
      <c r="AP226" s="1022" t="n">
        <v>461712.0212856423</v>
      </c>
      <c r="AQ226" s="963" t="n">
        <v>100</v>
      </c>
      <c r="AR226" s="963" t="n">
        <v>24.63193724213987</v>
      </c>
      <c r="AS226" s="963" t="n">
        <v>24.98288644882806</v>
      </c>
      <c r="AT226" s="963" t="n">
        <v>1.024934653612834</v>
      </c>
      <c r="AU226" s="963" t="n">
        <v>21.57669990123892</v>
      </c>
      <c r="AV226" s="963" t="n">
        <v>21.19416263279123</v>
      </c>
      <c r="AW226" s="991" t="n">
        <v>6.611261605084328</v>
      </c>
      <c r="AX226" s="18" t="n"/>
    </row>
    <row r="227" ht="16.4" customHeight="1" s="828">
      <c r="A227" s="722" t="inlineStr">
        <is>
          <t>Aug-Oct 2009</t>
        </is>
      </c>
      <c r="B227" s="1021" t="n">
        <v>9336439.446694061</v>
      </c>
      <c r="C227" s="1021" t="n">
        <v>2234927.3684515</v>
      </c>
      <c r="D227" s="1021" t="n">
        <v>2357279.666189827</v>
      </c>
      <c r="E227" s="1021" t="n">
        <v>182276.3309115204</v>
      </c>
      <c r="F227" s="1021" t="n">
        <v>2168037.170864332</v>
      </c>
      <c r="G227" s="1021" t="n">
        <v>83750.38184200121</v>
      </c>
      <c r="H227" s="1021" t="n">
        <v>1534402.301457528</v>
      </c>
      <c r="I227" s="1021" t="n">
        <v>775766.2269773553</v>
      </c>
      <c r="J227" s="1021" t="n">
        <v>6965998.216281844</v>
      </c>
      <c r="K227" s="1022" t="n">
        <v>2370441.230412218</v>
      </c>
      <c r="L227" s="963" t="n">
        <v>100</v>
      </c>
      <c r="M227" s="963" t="n">
        <v>23.93768396626687</v>
      </c>
      <c r="N227" s="963" t="n">
        <v>25.24816531664559</v>
      </c>
      <c r="O227" s="963" t="n">
        <v>1.952310963426883</v>
      </c>
      <c r="P227" s="963" t="n">
        <v>23.22124170828325</v>
      </c>
      <c r="Q227" s="963" t="n">
        <v>0.897026991072666</v>
      </c>
      <c r="R227" s="963" t="n">
        <v>16.43455527364711</v>
      </c>
      <c r="S227" s="963" t="n">
        <v>8.309015780657649</v>
      </c>
      <c r="T227" s="963" t="n">
        <v>74.61086483829158</v>
      </c>
      <c r="U227" s="991" t="n">
        <v>25.38913516170843</v>
      </c>
      <c r="V227" s="1021" t="n">
        <v>2370441.230412218</v>
      </c>
      <c r="W227" s="1021" t="n">
        <v>535584.5615769206</v>
      </c>
      <c r="X227" s="1021" t="n">
        <v>639293.5724487255</v>
      </c>
      <c r="Y227" s="1021" t="n">
        <v>108228.0306805032</v>
      </c>
      <c r="Z227" s="1021" t="n">
        <v>698343.3496082738</v>
      </c>
      <c r="AA227" s="989" t="n">
        <v>69895.71485488051</v>
      </c>
      <c r="AB227" s="1022" t="n">
        <v>319011.6786558536</v>
      </c>
      <c r="AC227" s="963" t="n">
        <v>100</v>
      </c>
      <c r="AD227" s="963" t="n">
        <v>22.59429825576325</v>
      </c>
      <c r="AE227" s="963" t="n">
        <v>26.9693913625335</v>
      </c>
      <c r="AF227" s="963" t="n">
        <v>4.565733555928843</v>
      </c>
      <c r="AG227" s="963" t="n">
        <v>29.46047936766745</v>
      </c>
      <c r="AH227" s="963" t="n">
        <v>2.948637323639772</v>
      </c>
      <c r="AI227" s="991" t="n">
        <v>13.45790288166637</v>
      </c>
      <c r="AJ227" s="1021" t="n">
        <v>6965998.216281844</v>
      </c>
      <c r="AK227" s="1021" t="n">
        <v>1720653.141944644</v>
      </c>
      <c r="AL227" s="1021" t="n">
        <v>1735820.060907112</v>
      </c>
      <c r="AM227" s="1021" t="n">
        <v>75783.43898753346</v>
      </c>
      <c r="AN227" s="1021" t="n">
        <v>1490501.47995366</v>
      </c>
      <c r="AO227" s="1021" t="n">
        <v>1481137.942794868</v>
      </c>
      <c r="AP227" s="1022" t="n">
        <v>463841.419077107</v>
      </c>
      <c r="AQ227" s="963" t="n">
        <v>100</v>
      </c>
      <c r="AR227" s="963" t="n">
        <v>24.70074049004072</v>
      </c>
      <c r="AS227" s="963" t="n">
        <v>24.91846835174212</v>
      </c>
      <c r="AT227" s="963" t="n">
        <v>1.087904943908864</v>
      </c>
      <c r="AU227" s="963" t="n">
        <v>21.39681110554787</v>
      </c>
      <c r="AV227" s="963" t="n">
        <v>21.26239336859086</v>
      </c>
      <c r="AW227" s="991" t="n">
        <v>6.658649696363057</v>
      </c>
      <c r="AX227" s="18" t="n"/>
    </row>
    <row r="228" ht="16.4" customHeight="1" s="828">
      <c r="A228" s="722" t="inlineStr">
        <is>
          <t>Sep-Nov 2009</t>
        </is>
      </c>
      <c r="B228" s="1021" t="n">
        <v>9380019.781378182</v>
      </c>
      <c r="C228" s="1021" t="n">
        <v>2264414.319256607</v>
      </c>
      <c r="D228" s="1021" t="n">
        <v>2361840.027808959</v>
      </c>
      <c r="E228" s="1021" t="n">
        <v>182993.8685169967</v>
      </c>
      <c r="F228" s="1021" t="n">
        <v>2184298.959711787</v>
      </c>
      <c r="G228" s="1021" t="n">
        <v>84381.28694443202</v>
      </c>
      <c r="H228" s="1021" t="n">
        <v>1545050.851173067</v>
      </c>
      <c r="I228" s="1021" t="n">
        <v>757040.4679663331</v>
      </c>
      <c r="J228" s="1021" t="n">
        <v>6975024.667705307</v>
      </c>
      <c r="K228" s="1022" t="n">
        <v>2404995.113672875</v>
      </c>
      <c r="L228" s="963" t="n">
        <v>100</v>
      </c>
      <c r="M228" s="963" t="n">
        <v>24.14082669369278</v>
      </c>
      <c r="N228" s="963" t="n">
        <v>25.17947811259242</v>
      </c>
      <c r="O228" s="963" t="n">
        <v>1.950890006439942</v>
      </c>
      <c r="P228" s="963" t="n">
        <v>23.28672018419617</v>
      </c>
      <c r="Q228" s="963" t="n">
        <v>0.8995853837318251</v>
      </c>
      <c r="R228" s="963" t="n">
        <v>16.47172273815884</v>
      </c>
      <c r="S228" s="963" t="n">
        <v>8.070776881188017</v>
      </c>
      <c r="T228" s="963" t="n">
        <v>74.36044731539452</v>
      </c>
      <c r="U228" s="991" t="n">
        <v>25.63955268460548</v>
      </c>
      <c r="V228" s="1021" t="n">
        <v>2404995.113672875</v>
      </c>
      <c r="W228" s="1021" t="n">
        <v>557877.8030525234</v>
      </c>
      <c r="X228" s="1021" t="n">
        <v>636144.8337422521</v>
      </c>
      <c r="Y228" s="1021" t="n">
        <v>107724.4597691684</v>
      </c>
      <c r="Z228" s="1021" t="n">
        <v>716311.9014031288</v>
      </c>
      <c r="AA228" s="989" t="n">
        <v>71928.82352602854</v>
      </c>
      <c r="AB228" s="1022" t="n">
        <v>314899.9321253735</v>
      </c>
      <c r="AC228" s="963" t="n">
        <v>100</v>
      </c>
      <c r="AD228" s="963" t="n">
        <v>23.19662937695288</v>
      </c>
      <c r="AE228" s="963" t="n">
        <v>26.45098237936711</v>
      </c>
      <c r="AF228" s="963" t="n">
        <v>4.479196616938366</v>
      </c>
      <c r="AG228" s="963" t="n">
        <v>29.78433915856017</v>
      </c>
      <c r="AH228" s="963" t="n">
        <v>2.990809549553714</v>
      </c>
      <c r="AI228" s="991" t="n">
        <v>13.093578874032</v>
      </c>
      <c r="AJ228" s="1021" t="n">
        <v>6975024.667705307</v>
      </c>
      <c r="AK228" s="1021" t="n">
        <v>1726759.012489789</v>
      </c>
      <c r="AL228" s="1021" t="n">
        <v>1740985.255228441</v>
      </c>
      <c r="AM228" s="1021" t="n">
        <v>76884.42751773795</v>
      </c>
      <c r="AN228" s="1021" t="n">
        <v>1487512.892117784</v>
      </c>
      <c r="AO228" s="1021" t="n">
        <v>1496253.727783193</v>
      </c>
      <c r="AP228" s="1022" t="n">
        <v>448507.7841426803</v>
      </c>
      <c r="AQ228" s="963" t="n">
        <v>100</v>
      </c>
      <c r="AR228" s="963" t="n">
        <v>24.75631405985938</v>
      </c>
      <c r="AS228" s="963" t="n">
        <v>24.96027380790903</v>
      </c>
      <c r="AT228" s="963" t="n">
        <v>1.102281800861816</v>
      </c>
      <c r="AU228" s="963" t="n">
        <v>21.32627428552388</v>
      </c>
      <c r="AV228" s="963" t="n">
        <v>21.45159048269633</v>
      </c>
      <c r="AW228" s="991" t="n">
        <v>6.430196386534553</v>
      </c>
      <c r="AX228" s="18" t="n"/>
    </row>
    <row r="229" ht="16.4" customHeight="1" s="828">
      <c r="A229" s="722" t="inlineStr">
        <is>
          <t>Oct-Dec 2009</t>
        </is>
      </c>
      <c r="B229" s="1021" t="n">
        <v>9395305.67379605</v>
      </c>
      <c r="C229" s="1021" t="n">
        <v>2296382.764668786</v>
      </c>
      <c r="D229" s="1021" t="n">
        <v>2343382.437097221</v>
      </c>
      <c r="E229" s="1021" t="n">
        <v>182960.665123937</v>
      </c>
      <c r="F229" s="1021" t="n">
        <v>2177755.262653774</v>
      </c>
      <c r="G229" s="1021" t="n">
        <v>87802.56716471878</v>
      </c>
      <c r="H229" s="1021" t="n">
        <v>1546451.282905055</v>
      </c>
      <c r="I229" s="1021" t="n">
        <v>760570.6941825586</v>
      </c>
      <c r="J229" s="1021" t="n">
        <v>6975125.101200121</v>
      </c>
      <c r="K229" s="1022" t="n">
        <v>2420180.572595928</v>
      </c>
      <c r="L229" s="963" t="n">
        <v>100</v>
      </c>
      <c r="M229" s="963" t="n">
        <v>24.44181003150867</v>
      </c>
      <c r="N229" s="963" t="n">
        <v>24.94205636792664</v>
      </c>
      <c r="O229" s="963" t="n">
        <v>1.947362560371217</v>
      </c>
      <c r="P229" s="963" t="n">
        <v>23.1791847787096</v>
      </c>
      <c r="Q229" s="963" t="n">
        <v>0.9345365676563805</v>
      </c>
      <c r="R229" s="963" t="n">
        <v>16.45982937221703</v>
      </c>
      <c r="S229" s="963" t="n">
        <v>8.095220321610462</v>
      </c>
      <c r="T229" s="963" t="n">
        <v>74.24053397915593</v>
      </c>
      <c r="U229" s="991" t="n">
        <v>25.75946602084406</v>
      </c>
      <c r="V229" s="1021" t="n">
        <v>2420180.572595928</v>
      </c>
      <c r="W229" s="1021" t="n">
        <v>584327.0093458877</v>
      </c>
      <c r="X229" s="1021" t="n">
        <v>628278.1663053674</v>
      </c>
      <c r="Y229" s="1021" t="n">
        <v>107566.585412181</v>
      </c>
      <c r="Z229" s="1021" t="n">
        <v>713577.6491713726</v>
      </c>
      <c r="AA229" s="989" t="n">
        <v>73300.03157357892</v>
      </c>
      <c r="AB229" s="1022" t="n">
        <v>313015.14490235</v>
      </c>
      <c r="AC229" s="963" t="n">
        <v>100</v>
      </c>
      <c r="AD229" s="963" t="n">
        <v>24.1439426447064</v>
      </c>
      <c r="AE229" s="963" t="n">
        <v>25.95997064927537</v>
      </c>
      <c r="AF229" s="963" t="n">
        <v>4.444568584269033</v>
      </c>
      <c r="AG229" s="963" t="n">
        <v>29.48447968103375</v>
      </c>
      <c r="AH229" s="963" t="n">
        <v>3.028700932631486</v>
      </c>
      <c r="AI229" s="991" t="n">
        <v>12.9335450605078</v>
      </c>
      <c r="AJ229" s="1021" t="n">
        <v>6975125.101200121</v>
      </c>
      <c r="AK229" s="1021" t="n">
        <v>1733185.900271658</v>
      </c>
      <c r="AL229" s="1021" t="n">
        <v>1731991.626384938</v>
      </c>
      <c r="AM229" s="1021" t="n">
        <v>77052.32662020913</v>
      </c>
      <c r="AN229" s="1021" t="n">
        <v>1484179.103524529</v>
      </c>
      <c r="AO229" s="1021" t="n">
        <v>1495766.942593032</v>
      </c>
      <c r="AP229" s="1022" t="n">
        <v>454189.2821137413</v>
      </c>
      <c r="AQ229" s="963" t="n">
        <v>100</v>
      </c>
      <c r="AR229" s="963" t="n">
        <v>24.84809770613936</v>
      </c>
      <c r="AS229" s="963" t="n">
        <v>24.83097580697064</v>
      </c>
      <c r="AT229" s="963" t="n">
        <v>1.10467304173443</v>
      </c>
      <c r="AU229" s="963" t="n">
        <v>21.27817181758023</v>
      </c>
      <c r="AV229" s="963" t="n">
        <v>21.44430273136856</v>
      </c>
      <c r="AW229" s="991" t="n">
        <v>6.511557506482496</v>
      </c>
      <c r="AX229" s="18" t="n"/>
    </row>
    <row r="230" ht="16.4" customHeight="1" s="828">
      <c r="A230" s="722" t="inlineStr">
        <is>
          <t>Nov-Jan 2010</t>
        </is>
      </c>
      <c r="B230" s="1021" t="n">
        <v>9476672.550838012</v>
      </c>
      <c r="C230" s="1021" t="n">
        <v>2340046.24911495</v>
      </c>
      <c r="D230" s="1021" t="n">
        <v>2373588.200699712</v>
      </c>
      <c r="E230" s="1021" t="n">
        <v>192958.6723233048</v>
      </c>
      <c r="F230" s="1021" t="n">
        <v>2174575.326435795</v>
      </c>
      <c r="G230" s="1021" t="n">
        <v>82141.99678021623</v>
      </c>
      <c r="H230" s="1021" t="n">
        <v>1539756.920811028</v>
      </c>
      <c r="I230" s="1021" t="n">
        <v>773605.1846730069</v>
      </c>
      <c r="J230" s="1021" t="n">
        <v>7052827.30169373</v>
      </c>
      <c r="K230" s="1022" t="n">
        <v>2423845.249144283</v>
      </c>
      <c r="L230" s="963" t="n">
        <v>100</v>
      </c>
      <c r="M230" s="963" t="n">
        <v>24.69269922076206</v>
      </c>
      <c r="N230" s="963" t="n">
        <v>25.04664150804512</v>
      </c>
      <c r="O230" s="963" t="n">
        <v>2.03614371276595</v>
      </c>
      <c r="P230" s="963" t="n">
        <v>22.94661248207314</v>
      </c>
      <c r="Q230" s="963" t="n">
        <v>0.8667809965951867</v>
      </c>
      <c r="R230" s="963" t="n">
        <v>16.2478645595375</v>
      </c>
      <c r="S230" s="963" t="n">
        <v>8.163257520221038</v>
      </c>
      <c r="T230" s="963" t="n">
        <v>74.42303470821155</v>
      </c>
      <c r="U230" s="991" t="n">
        <v>25.57696529178847</v>
      </c>
      <c r="V230" s="1021" t="n">
        <v>2423845.249144283</v>
      </c>
      <c r="W230" s="1021" t="n">
        <v>582666.4903475452</v>
      </c>
      <c r="X230" s="1021" t="n">
        <v>637563.234315814</v>
      </c>
      <c r="Y230" s="1021" t="n">
        <v>114148.3555780135</v>
      </c>
      <c r="Z230" s="1021" t="n">
        <v>708940.243474656</v>
      </c>
      <c r="AA230" s="989" t="n">
        <v>68372.89597821796</v>
      </c>
      <c r="AB230" s="1022" t="n">
        <v>312145.9045727467</v>
      </c>
      <c r="AC230" s="963" t="n">
        <v>100</v>
      </c>
      <c r="AD230" s="963" t="n">
        <v>24.03893113858034</v>
      </c>
      <c r="AE230" s="963" t="n">
        <v>26.30379289028043</v>
      </c>
      <c r="AF230" s="963" t="n">
        <v>4.709391229424096</v>
      </c>
      <c r="AG230" s="963" t="n">
        <v>29.24857697598232</v>
      </c>
      <c r="AH230" s="963" t="n">
        <v>2.820844111329153</v>
      </c>
      <c r="AI230" s="991" t="n">
        <v>12.87812844829706</v>
      </c>
      <c r="AJ230" s="1021" t="n">
        <v>7052827.30169373</v>
      </c>
      <c r="AK230" s="1021" t="n">
        <v>1778855.616170655</v>
      </c>
      <c r="AL230" s="1021" t="n">
        <v>1750746.662473219</v>
      </c>
      <c r="AM230" s="1021" t="n">
        <v>80524.59080778851</v>
      </c>
      <c r="AN230" s="1021" t="n">
        <v>1485444.424608816</v>
      </c>
      <c r="AO230" s="1021" t="n">
        <v>1489062.740834208</v>
      </c>
      <c r="AP230" s="1022" t="n">
        <v>468010.0995259643</v>
      </c>
      <c r="AQ230" s="963" t="n">
        <v>100</v>
      </c>
      <c r="AR230" s="963" t="n">
        <v>25.22187968140755</v>
      </c>
      <c r="AS230" s="963" t="n">
        <v>24.8233309505931</v>
      </c>
      <c r="AT230" s="963" t="n">
        <v>1.141734900958806</v>
      </c>
      <c r="AU230" s="963" t="n">
        <v>21.06168719390148</v>
      </c>
      <c r="AV230" s="963" t="n">
        <v>21.11299025394555</v>
      </c>
      <c r="AW230" s="991" t="n">
        <v>6.635779943365012</v>
      </c>
      <c r="AX230" s="18" t="n"/>
    </row>
    <row r="231" ht="16.4" customHeight="1" s="828">
      <c r="A231" s="722" t="inlineStr">
        <is>
          <t>Dec-Feb 2010</t>
        </is>
      </c>
      <c r="B231" s="1021" t="n">
        <v>9474869.059236581</v>
      </c>
      <c r="C231" s="1021" t="n">
        <v>2323139.1360791</v>
      </c>
      <c r="D231" s="1021" t="n">
        <v>2372002.662275525</v>
      </c>
      <c r="E231" s="1021" t="n">
        <v>188566.1062677098</v>
      </c>
      <c r="F231" s="1021" t="n">
        <v>2181137.127280255</v>
      </c>
      <c r="G231" s="1021" t="n">
        <v>74813.51588916381</v>
      </c>
      <c r="H231" s="1021" t="n">
        <v>1540090.525404213</v>
      </c>
      <c r="I231" s="1021" t="n">
        <v>795119.9860406129</v>
      </c>
      <c r="J231" s="1021" t="n">
        <v>7050040.931371748</v>
      </c>
      <c r="K231" s="1022" t="n">
        <v>2424828.127864833</v>
      </c>
      <c r="L231" s="963" t="n">
        <v>100</v>
      </c>
      <c r="M231" s="963" t="n">
        <v>24.51895769276502</v>
      </c>
      <c r="N231" s="963" t="n">
        <v>25.03467485878528</v>
      </c>
      <c r="O231" s="963" t="n">
        <v>1.990171105149849</v>
      </c>
      <c r="P231" s="963" t="n">
        <v>23.02023504117951</v>
      </c>
      <c r="Q231" s="963" t="n">
        <v>0.7895994701502689</v>
      </c>
      <c r="R231" s="963" t="n">
        <v>16.25447819674991</v>
      </c>
      <c r="S231" s="963" t="n">
        <v>8.391883635220159</v>
      </c>
      <c r="T231" s="963" t="n">
        <v>74.4077927335472</v>
      </c>
      <c r="U231" s="991" t="n">
        <v>25.59220726645281</v>
      </c>
      <c r="V231" s="1021" t="n">
        <v>2424828.127864833</v>
      </c>
      <c r="W231" s="1021" t="n">
        <v>572490.2757077018</v>
      </c>
      <c r="X231" s="1021" t="n">
        <v>633837.4681955229</v>
      </c>
      <c r="Y231" s="1021" t="n">
        <v>116750.7702714373</v>
      </c>
      <c r="Z231" s="1021" t="n">
        <v>709397.9358932255</v>
      </c>
      <c r="AA231" s="989" t="n">
        <v>60726.9200063117</v>
      </c>
      <c r="AB231" s="1022" t="n">
        <v>331543.2522895865</v>
      </c>
      <c r="AC231" s="963" t="n">
        <v>100</v>
      </c>
      <c r="AD231" s="963" t="n">
        <v>23.60951974818127</v>
      </c>
      <c r="AE231" s="963" t="n">
        <v>26.13948019291761</v>
      </c>
      <c r="AF231" s="963" t="n">
        <v>4.814806003353376</v>
      </c>
      <c r="AG231" s="963" t="n">
        <v>29.25559662316691</v>
      </c>
      <c r="AH231" s="963" t="n">
        <v>2.504380385086691</v>
      </c>
      <c r="AI231" s="991" t="n">
        <v>13.67285575747279</v>
      </c>
      <c r="AJ231" s="1021" t="n">
        <v>7050040.931371748</v>
      </c>
      <c r="AK231" s="1021" t="n">
        <v>1773800.553664153</v>
      </c>
      <c r="AL231" s="1021" t="n">
        <v>1753726.482225611</v>
      </c>
      <c r="AM231" s="1021" t="n">
        <v>73662.8067900749</v>
      </c>
      <c r="AN231" s="1021" t="n">
        <v>1493398.784151796</v>
      </c>
      <c r="AO231" s="1021" t="n">
        <v>1485702.136629708</v>
      </c>
      <c r="AP231" s="1022" t="n">
        <v>470904.6931249138</v>
      </c>
      <c r="AQ231" s="963" t="n">
        <v>100</v>
      </c>
      <c r="AR231" s="963" t="n">
        <v>25.1601454648437</v>
      </c>
      <c r="AS231" s="963" t="n">
        <v>24.8754085160238</v>
      </c>
      <c r="AT231" s="963" t="n">
        <v>1.044856441361711</v>
      </c>
      <c r="AU231" s="963" t="n">
        <v>21.18283849255923</v>
      </c>
      <c r="AV231" s="963" t="n">
        <v>21.07366682111773</v>
      </c>
      <c r="AW231" s="991" t="n">
        <v>6.679460413193494</v>
      </c>
      <c r="AX231" s="18" t="n"/>
    </row>
    <row r="232" ht="16.4" customHeight="1" s="828">
      <c r="A232" s="722" t="inlineStr">
        <is>
          <t>Jan-Mar 2010</t>
        </is>
      </c>
      <c r="B232" s="1021" t="n">
        <v>9486624.546259755</v>
      </c>
      <c r="C232" s="1021" t="n">
        <v>2321769.950928183</v>
      </c>
      <c r="D232" s="1021" t="n">
        <v>2373714.719128659</v>
      </c>
      <c r="E232" s="1021" t="n">
        <v>179033.1227757253</v>
      </c>
      <c r="F232" s="1021" t="n">
        <v>2204517.127353521</v>
      </c>
      <c r="G232" s="1021" t="n">
        <v>70608.10190151508</v>
      </c>
      <c r="H232" s="1021" t="n">
        <v>1540291.569654331</v>
      </c>
      <c r="I232" s="1021" t="n">
        <v>796689.9545178219</v>
      </c>
      <c r="J232" s="1021" t="n">
        <v>7079098.008761939</v>
      </c>
      <c r="K232" s="1022" t="n">
        <v>2407526.537497818</v>
      </c>
      <c r="L232" s="963" t="n">
        <v>100</v>
      </c>
      <c r="M232" s="963" t="n">
        <v>24.47414187845746</v>
      </c>
      <c r="N232" s="963" t="n">
        <v>25.02169984227458</v>
      </c>
      <c r="O232" s="963" t="n">
        <v>1.887216279117021</v>
      </c>
      <c r="P232" s="963" t="n">
        <v>23.2381614409172</v>
      </c>
      <c r="Q232" s="963" t="n">
        <v>0.7442910969777273</v>
      </c>
      <c r="R232" s="963" t="n">
        <v>16.23645546572847</v>
      </c>
      <c r="S232" s="963" t="n">
        <v>8.398033996527552</v>
      </c>
      <c r="T232" s="963" t="n">
        <v>74.62188446735757</v>
      </c>
      <c r="U232" s="991" t="n">
        <v>25.37811553264244</v>
      </c>
      <c r="V232" s="1021" t="n">
        <v>2407526.537497818</v>
      </c>
      <c r="W232" s="1021" t="n">
        <v>575587.3413418247</v>
      </c>
      <c r="X232" s="1021" t="n">
        <v>636198.3499901597</v>
      </c>
      <c r="Y232" s="1021" t="n">
        <v>114387.5168778879</v>
      </c>
      <c r="Z232" s="1021" t="n">
        <v>688023.1759161397</v>
      </c>
      <c r="AA232" s="989" t="n">
        <v>55194.44557162412</v>
      </c>
      <c r="AB232" s="1022" t="n">
        <v>338149.8083889327</v>
      </c>
      <c r="AC232" s="963" t="n">
        <v>100</v>
      </c>
      <c r="AD232" s="963" t="n">
        <v>23.90782956602598</v>
      </c>
      <c r="AE232" s="963" t="n">
        <v>26.4253930364303</v>
      </c>
      <c r="AF232" s="963" t="n">
        <v>4.751246355804358</v>
      </c>
      <c r="AG232" s="963" t="n">
        <v>28.57801005305693</v>
      </c>
      <c r="AH232" s="963" t="n">
        <v>2.292578906689379</v>
      </c>
      <c r="AI232" s="991" t="n">
        <v>14.04552776977393</v>
      </c>
      <c r="AJ232" s="1021" t="n">
        <v>7079098.008761939</v>
      </c>
      <c r="AK232" s="1021" t="n">
        <v>1769314.949464833</v>
      </c>
      <c r="AL232" s="1021" t="n">
        <v>1754189.55453838</v>
      </c>
      <c r="AM232" s="1021" t="n">
        <v>66410.19080653469</v>
      </c>
      <c r="AN232" s="1021" t="n">
        <v>1538467.74928209</v>
      </c>
      <c r="AO232" s="1021" t="n">
        <v>1484870.808131157</v>
      </c>
      <c r="AP232" s="1022" t="n">
        <v>465943.2848253608</v>
      </c>
      <c r="AQ232" s="963" t="n">
        <v>100</v>
      </c>
      <c r="AR232" s="963" t="n">
        <v>24.99350831525312</v>
      </c>
      <c r="AS232" s="963" t="n">
        <v>24.77984557308269</v>
      </c>
      <c r="AT232" s="963" t="n">
        <v>0.9381165612389812</v>
      </c>
      <c r="AU232" s="963" t="n">
        <v>21.73253919324041</v>
      </c>
      <c r="AV232" s="963" t="n">
        <v>20.97542379401024</v>
      </c>
      <c r="AW232" s="991" t="n">
        <v>6.581958382955762</v>
      </c>
      <c r="AX232" s="18" t="n"/>
    </row>
    <row r="233" ht="16.4" customHeight="1" s="828">
      <c r="A233" s="722" t="inlineStr">
        <is>
          <t>Feb-Apr 2010</t>
        </is>
      </c>
      <c r="B233" s="1021" t="n">
        <v>9499099.845264245</v>
      </c>
      <c r="C233" s="1021" t="n">
        <v>2316686.125438466</v>
      </c>
      <c r="D233" s="1021" t="n">
        <v>2368821.095346285</v>
      </c>
      <c r="E233" s="1021" t="n">
        <v>179799.4671444627</v>
      </c>
      <c r="F233" s="1021" t="n">
        <v>2227506.042053177</v>
      </c>
      <c r="G233" s="1021" t="n">
        <v>80031.17704848922</v>
      </c>
      <c r="H233" s="1021" t="n">
        <v>1527848.410964478</v>
      </c>
      <c r="I233" s="1021" t="n">
        <v>798407.5272688882</v>
      </c>
      <c r="J233" s="1021" t="n">
        <v>7084935.995603155</v>
      </c>
      <c r="K233" s="1022" t="n">
        <v>2414163.84966109</v>
      </c>
      <c r="L233" s="963" t="n">
        <v>100</v>
      </c>
      <c r="M233" s="963" t="n">
        <v>24.38848062633476</v>
      </c>
      <c r="N233" s="963" t="n">
        <v>24.93732178767712</v>
      </c>
      <c r="O233" s="963" t="n">
        <v>1.892805319170336</v>
      </c>
      <c r="P233" s="963" t="n">
        <v>23.44965394972341</v>
      </c>
      <c r="Q233" s="963" t="n">
        <v>0.8425132733854628</v>
      </c>
      <c r="R233" s="963" t="n">
        <v>16.08413887476068</v>
      </c>
      <c r="S233" s="963" t="n">
        <v>8.405086168948236</v>
      </c>
      <c r="T233" s="963" t="n">
        <v>74.58534083242986</v>
      </c>
      <c r="U233" s="991" t="n">
        <v>25.41465916757014</v>
      </c>
      <c r="V233" s="1021" t="n">
        <v>2414163.84966109</v>
      </c>
      <c r="W233" s="1021" t="n">
        <v>578549.0332491854</v>
      </c>
      <c r="X233" s="1021" t="n">
        <v>639554.5091902073</v>
      </c>
      <c r="Y233" s="1021" t="n">
        <v>114462.7078453481</v>
      </c>
      <c r="Z233" s="1021" t="n">
        <v>680307.8059656688</v>
      </c>
      <c r="AA233" s="989" t="n">
        <v>63914.17530458439</v>
      </c>
      <c r="AB233" s="1022" t="n">
        <v>337422.8047655696</v>
      </c>
      <c r="AC233" s="963" t="n">
        <v>100</v>
      </c>
      <c r="AD233" s="963" t="n">
        <v>23.96477908201651</v>
      </c>
      <c r="AE233" s="963" t="n">
        <v>26.4917606681912</v>
      </c>
      <c r="AF233" s="963" t="n">
        <v>4.741298228842954</v>
      </c>
      <c r="AG233" s="963" t="n">
        <v>28.17985225241332</v>
      </c>
      <c r="AH233" s="963" t="n">
        <v>2.647466339683486</v>
      </c>
      <c r="AI233" s="991" t="n">
        <v>13.97679800453223</v>
      </c>
      <c r="AJ233" s="1021" t="n">
        <v>7084935.995603155</v>
      </c>
      <c r="AK233" s="1021" t="n">
        <v>1761303.038529499</v>
      </c>
      <c r="AL233" s="1021" t="n">
        <v>1746142.674112379</v>
      </c>
      <c r="AM233" s="1021" t="n">
        <v>67105.60278189828</v>
      </c>
      <c r="AN233" s="1021" t="n">
        <v>1569579.934875206</v>
      </c>
      <c r="AO233" s="1021" t="n">
        <v>1471546.229895725</v>
      </c>
      <c r="AP233" s="1022" t="n">
        <v>468393.1536691109</v>
      </c>
      <c r="AQ233" s="963" t="n">
        <v>100</v>
      </c>
      <c r="AR233" s="963" t="n">
        <v>24.8598299211531</v>
      </c>
      <c r="AS233" s="963" t="n">
        <v>24.64584966181796</v>
      </c>
      <c r="AT233" s="963" t="n">
        <v>0.9471589132709651</v>
      </c>
      <c r="AU233" s="963" t="n">
        <v>22.15376308055954</v>
      </c>
      <c r="AV233" s="963" t="n">
        <v>20.77007090549516</v>
      </c>
      <c r="AW233" s="991" t="n">
        <v>6.611113409631242</v>
      </c>
      <c r="AX233" s="18" t="n"/>
    </row>
    <row r="234" ht="16.4" customHeight="1" s="828">
      <c r="A234" s="722" t="inlineStr">
        <is>
          <t>Mar-May 2010</t>
        </is>
      </c>
      <c r="B234" s="1021" t="n">
        <v>9432525.470923178</v>
      </c>
      <c r="C234" s="1021" t="n">
        <v>2288058.86046221</v>
      </c>
      <c r="D234" s="1021" t="n">
        <v>2351508.151406317</v>
      </c>
      <c r="E234" s="1021" t="n">
        <v>182346.5557626736</v>
      </c>
      <c r="F234" s="1021" t="n">
        <v>2232870.341047121</v>
      </c>
      <c r="G234" s="1021" t="n">
        <v>70534.91435867784</v>
      </c>
      <c r="H234" s="1021" t="n">
        <v>1513487.355001831</v>
      </c>
      <c r="I234" s="1021" t="n">
        <v>793719.2928843456</v>
      </c>
      <c r="J234" s="1021" t="n">
        <v>7049056.712959947</v>
      </c>
      <c r="K234" s="1022" t="n">
        <v>2383468.75796323</v>
      </c>
      <c r="L234" s="963" t="n">
        <v>100</v>
      </c>
      <c r="M234" s="963" t="n">
        <v>24.25711828200633</v>
      </c>
      <c r="N234" s="963" t="n">
        <v>24.9297832129381</v>
      </c>
      <c r="O234" s="963" t="n">
        <v>1.933167912716243</v>
      </c>
      <c r="P234" s="963" t="n">
        <v>23.67203086734508</v>
      </c>
      <c r="Q234" s="963" t="n">
        <v>0.7477839797635284</v>
      </c>
      <c r="R234" s="963" t="n">
        <v>16.04540968023173</v>
      </c>
      <c r="S234" s="963" t="n">
        <v>8.414706064998974</v>
      </c>
      <c r="T234" s="963" t="n">
        <v>74.73138275310741</v>
      </c>
      <c r="U234" s="991" t="n">
        <v>25.26861724689258</v>
      </c>
      <c r="V234" s="1021" t="n">
        <v>2383468.75796323</v>
      </c>
      <c r="W234" s="1021" t="n">
        <v>560456.8716868041</v>
      </c>
      <c r="X234" s="1021" t="n">
        <v>650058.3083829308</v>
      </c>
      <c r="Y234" s="1021" t="n">
        <v>115469.6946350671</v>
      </c>
      <c r="Z234" s="1021" t="n">
        <v>673286.7487629344</v>
      </c>
      <c r="AA234" s="989" t="n">
        <v>57720.37556297994</v>
      </c>
      <c r="AB234" s="1022" t="n">
        <v>326549.2768281777</v>
      </c>
      <c r="AC234" s="963" t="n">
        <v>100</v>
      </c>
      <c r="AD234" s="963" t="n">
        <v>23.51433681747677</v>
      </c>
      <c r="AE234" s="963" t="n">
        <v>27.27362404944765</v>
      </c>
      <c r="AF234" s="963" t="n">
        <v>4.84460701443138</v>
      </c>
      <c r="AG234" s="963" t="n">
        <v>28.24818854929255</v>
      </c>
      <c r="AH234" s="963" t="n">
        <v>2.421696335231359</v>
      </c>
      <c r="AI234" s="991" t="n">
        <v>13.70058977014774</v>
      </c>
      <c r="AJ234" s="1021" t="n">
        <v>7049056.712959947</v>
      </c>
      <c r="AK234" s="1021" t="n">
        <v>1747875.483125222</v>
      </c>
      <c r="AL234" s="1021" t="n">
        <v>1719362.466753977</v>
      </c>
      <c r="AM234" s="1021" t="n">
        <v>68488.36926640681</v>
      </c>
      <c r="AN234" s="1021" t="n">
        <v>1579438.307365742</v>
      </c>
      <c r="AO234" s="1021" t="n">
        <v>1458317.707229481</v>
      </c>
      <c r="AP234" s="1022" t="n">
        <v>473942.8770849995</v>
      </c>
      <c r="AQ234" s="963" t="n">
        <v>100</v>
      </c>
      <c r="AR234" s="963" t="n">
        <v>24.79587772235808</v>
      </c>
      <c r="AS234" s="963" t="n">
        <v>24.39138365269308</v>
      </c>
      <c r="AT234" s="963" t="n">
        <v>0.9715962298968095</v>
      </c>
      <c r="AU234" s="963" t="n">
        <v>22.40637821031979</v>
      </c>
      <c r="AV234" s="963" t="n">
        <v>20.68812561187529</v>
      </c>
      <c r="AW234" s="991" t="n">
        <v>6.723493601826728</v>
      </c>
      <c r="AX234" s="18" t="n"/>
    </row>
    <row r="235" ht="16.4" customHeight="1" s="828">
      <c r="A235" s="722" t="inlineStr">
        <is>
          <t>Apr-Jun 2010</t>
        </is>
      </c>
      <c r="B235" s="1021" t="n">
        <v>9446279.529790996</v>
      </c>
      <c r="C235" s="1021" t="n">
        <v>2288457.555779527</v>
      </c>
      <c r="D235" s="1021" t="n">
        <v>2339177.848837119</v>
      </c>
      <c r="E235" s="1021" t="n">
        <v>187000.510363792</v>
      </c>
      <c r="F235" s="1021" t="n">
        <v>2245820.615803747</v>
      </c>
      <c r="G235" s="1021" t="n">
        <v>69951.50796152197</v>
      </c>
      <c r="H235" s="1021" t="n">
        <v>1504540.241604341</v>
      </c>
      <c r="I235" s="1021" t="n">
        <v>811331.2494409478</v>
      </c>
      <c r="J235" s="1021" t="n">
        <v>7076816.37214407</v>
      </c>
      <c r="K235" s="1022" t="n">
        <v>2369463.157646925</v>
      </c>
      <c r="L235" s="963" t="n">
        <v>100</v>
      </c>
      <c r="M235" s="963" t="n">
        <v>24.2260198691173</v>
      </c>
      <c r="N235" s="963" t="n">
        <v>24.76295393821438</v>
      </c>
      <c r="O235" s="963" t="n">
        <v>1.979620757294375</v>
      </c>
      <c r="P235" s="963" t="n">
        <v>23.7746576175418</v>
      </c>
      <c r="Q235" s="963" t="n">
        <v>0.7405191402701344</v>
      </c>
      <c r="R235" s="963" t="n">
        <v>15.92733135685251</v>
      </c>
      <c r="S235" s="963" t="n">
        <v>8.588897320709489</v>
      </c>
      <c r="T235" s="963" t="n">
        <v>74.91644038084746</v>
      </c>
      <c r="U235" s="991" t="n">
        <v>25.08355961915252</v>
      </c>
      <c r="V235" s="1021" t="n">
        <v>2369463.157646925</v>
      </c>
      <c r="W235" s="1021" t="n">
        <v>549330.5839025264</v>
      </c>
      <c r="X235" s="1021" t="n">
        <v>637453.7702465421</v>
      </c>
      <c r="Y235" s="1021" t="n">
        <v>113566.7278457519</v>
      </c>
      <c r="Z235" s="1021" t="n">
        <v>686859.7252547489</v>
      </c>
      <c r="AA235" s="989" t="n">
        <v>57812.57281591832</v>
      </c>
      <c r="AB235" s="1022" t="n">
        <v>324585.0532529501</v>
      </c>
      <c r="AC235" s="963" t="n">
        <v>100</v>
      </c>
      <c r="AD235" s="963" t="n">
        <v>23.18375713628135</v>
      </c>
      <c r="AE235" s="963" t="n">
        <v>26.90287748046638</v>
      </c>
      <c r="AF235" s="963" t="n">
        <v>4.792930731133762</v>
      </c>
      <c r="AG235" s="963" t="n">
        <v>28.98798924296667</v>
      </c>
      <c r="AH235" s="963" t="n">
        <v>2.439901740161726</v>
      </c>
      <c r="AI235" s="991" t="n">
        <v>13.6986748329647</v>
      </c>
      <c r="AJ235" s="1021" t="n">
        <v>7076816.37214407</v>
      </c>
      <c r="AK235" s="1021" t="n">
        <v>1758910.963195278</v>
      </c>
      <c r="AL235" s="1021" t="n">
        <v>1718801.162131205</v>
      </c>
      <c r="AM235" s="1021" t="n">
        <v>75049.03953227516</v>
      </c>
      <c r="AN235" s="1021" t="n">
        <v>1578446.463919123</v>
      </c>
      <c r="AO235" s="1021" t="n">
        <v>1449115.877107323</v>
      </c>
      <c r="AP235" s="1022" t="n">
        <v>493493.9806373555</v>
      </c>
      <c r="AQ235" s="963" t="n">
        <v>100</v>
      </c>
      <c r="AR235" s="963" t="n">
        <v>24.85455140702455</v>
      </c>
      <c r="AS235" s="963" t="n">
        <v>24.28777393315998</v>
      </c>
      <c r="AT235" s="963" t="n">
        <v>1.060491548539891</v>
      </c>
      <c r="AU235" s="963" t="n">
        <v>22.30447111970068</v>
      </c>
      <c r="AV235" s="963" t="n">
        <v>20.47694614221398</v>
      </c>
      <c r="AW235" s="991" t="n">
        <v>6.973389652723759</v>
      </c>
      <c r="AX235" s="18" t="n"/>
    </row>
    <row r="236" ht="16.4" customHeight="1" s="828">
      <c r="A236" s="722" t="inlineStr">
        <is>
          <t>May-Jul 2010</t>
        </is>
      </c>
      <c r="B236" s="1021" t="n">
        <v>9371269.705305211</v>
      </c>
      <c r="C236" s="1021" t="n">
        <v>2245770.586297639</v>
      </c>
      <c r="D236" s="1021" t="n">
        <v>2325336.712104285</v>
      </c>
      <c r="E236" s="1021" t="n">
        <v>176050.5879199908</v>
      </c>
      <c r="F236" s="1021" t="n">
        <v>2234353.971322</v>
      </c>
      <c r="G236" s="1021" t="n">
        <v>67368.05482584488</v>
      </c>
      <c r="H236" s="1021" t="n">
        <v>1510549.098952534</v>
      </c>
      <c r="I236" s="1021" t="n">
        <v>811840.6938829166</v>
      </c>
      <c r="J236" s="1021" t="n">
        <v>6994184.600756425</v>
      </c>
      <c r="K236" s="1022" t="n">
        <v>2377085.104548785</v>
      </c>
      <c r="L236" s="963" t="n">
        <v>100</v>
      </c>
      <c r="M236" s="963" t="n">
        <v>23.96442165170292</v>
      </c>
      <c r="N236" s="963" t="n">
        <v>24.81346482630713</v>
      </c>
      <c r="O236" s="963" t="n">
        <v>1.878620437317325</v>
      </c>
      <c r="P236" s="963" t="n">
        <v>23.84259595108121</v>
      </c>
      <c r="Q236" s="963" t="n">
        <v>0.7188786252486881</v>
      </c>
      <c r="R236" s="963" t="n">
        <v>16.11893741674503</v>
      </c>
      <c r="S236" s="963" t="n">
        <v>8.663081091597672</v>
      </c>
      <c r="T236" s="963" t="n">
        <v>74.63433260059644</v>
      </c>
      <c r="U236" s="991" t="n">
        <v>25.36566739940355</v>
      </c>
      <c r="V236" s="1021" t="n">
        <v>2377085.104548785</v>
      </c>
      <c r="W236" s="1021" t="n">
        <v>544903.8804473593</v>
      </c>
      <c r="X236" s="1021" t="n">
        <v>629543.0895853436</v>
      </c>
      <c r="Y236" s="1021" t="n">
        <v>109338.5713554738</v>
      </c>
      <c r="Z236" s="1021" t="n">
        <v>717770.9547888685</v>
      </c>
      <c r="AA236" s="989" t="n">
        <v>53344.06816540557</v>
      </c>
      <c r="AB236" s="1022" t="n">
        <v>322286.9140633192</v>
      </c>
      <c r="AC236" s="963" t="n">
        <v>100</v>
      </c>
      <c r="AD236" s="963" t="n">
        <v>22.92319611967751</v>
      </c>
      <c r="AE236" s="963" t="n">
        <v>26.48382627869113</v>
      </c>
      <c r="AF236" s="963" t="n">
        <v>4.599691073165354</v>
      </c>
      <c r="AG236" s="963" t="n">
        <v>30.19542520439607</v>
      </c>
      <c r="AH236" s="963" t="n">
        <v>2.244095849295697</v>
      </c>
      <c r="AI236" s="991" t="n">
        <v>13.55807217194671</v>
      </c>
      <c r="AJ236" s="1021" t="n">
        <v>6994184.600756425</v>
      </c>
      <c r="AK236" s="1021" t="n">
        <v>1720308.770649255</v>
      </c>
      <c r="AL236" s="1021" t="n">
        <v>1713113.423625024</v>
      </c>
      <c r="AM236" s="1021" t="n">
        <v>68241.6315583824</v>
      </c>
      <c r="AN236" s="1021" t="n">
        <v>1536003.085682256</v>
      </c>
      <c r="AO236" s="1021" t="n">
        <v>1457727.466702675</v>
      </c>
      <c r="AP236" s="1022" t="n">
        <v>496386.8024080519</v>
      </c>
      <c r="AQ236" s="963" t="n">
        <v>100</v>
      </c>
      <c r="AR236" s="963" t="n">
        <v>24.59627345928506</v>
      </c>
      <c r="AS236" s="963" t="n">
        <v>24.49339732096504</v>
      </c>
      <c r="AT236" s="963" t="n">
        <v>0.9756910269569097</v>
      </c>
      <c r="AU236" s="963" t="n">
        <v>21.96114591422332</v>
      </c>
      <c r="AV236" s="963" t="n">
        <v>20.84199302582063</v>
      </c>
      <c r="AW236" s="991" t="n">
        <v>7.097136131556598</v>
      </c>
      <c r="AX236" s="18" t="n"/>
    </row>
    <row r="237" ht="16.4" customHeight="1" s="828">
      <c r="A237" s="722" t="inlineStr">
        <is>
          <t>Jun-Aug 2010</t>
        </is>
      </c>
      <c r="B237" s="1021" t="n">
        <v>9383466.561412118</v>
      </c>
      <c r="C237" s="1021" t="n">
        <v>2241462.223372196</v>
      </c>
      <c r="D237" s="1021" t="n">
        <v>2318229.72673934</v>
      </c>
      <c r="E237" s="1021" t="n">
        <v>176756.2422036146</v>
      </c>
      <c r="F237" s="1021" t="n">
        <v>2228287.458745825</v>
      </c>
      <c r="G237" s="1021" t="n">
        <v>69455.46693006025</v>
      </c>
      <c r="H237" s="1021" t="n">
        <v>1529978.077051714</v>
      </c>
      <c r="I237" s="1021" t="n">
        <v>819297.3663693687</v>
      </c>
      <c r="J237" s="1021" t="n">
        <v>6963473.278821563</v>
      </c>
      <c r="K237" s="1022" t="n">
        <v>2419993.282590557</v>
      </c>
      <c r="L237" s="963" t="n">
        <v>100</v>
      </c>
      <c r="M237" s="963" t="n">
        <v>23.88735771265836</v>
      </c>
      <c r="N237" s="963" t="n">
        <v>24.70547224277069</v>
      </c>
      <c r="O237" s="963" t="n">
        <v>1.883698748717175</v>
      </c>
      <c r="P237" s="963" t="n">
        <v>23.74695368883469</v>
      </c>
      <c r="Q237" s="963" t="n">
        <v>0.7401898485543055</v>
      </c>
      <c r="R237" s="963" t="n">
        <v>16.30504107451594</v>
      </c>
      <c r="S237" s="963" t="n">
        <v>8.731286683948843</v>
      </c>
      <c r="T237" s="963" t="n">
        <v>74.21002923863598</v>
      </c>
      <c r="U237" s="991" t="n">
        <v>25.78997076136404</v>
      </c>
      <c r="V237" s="1021" t="n">
        <v>2419993.282590557</v>
      </c>
      <c r="W237" s="1021" t="n">
        <v>575296.9244165285</v>
      </c>
      <c r="X237" s="1021" t="n">
        <v>628761.2655238139</v>
      </c>
      <c r="Y237" s="1021" t="n">
        <v>104049.9485056268</v>
      </c>
      <c r="Z237" s="1021" t="n">
        <v>720518.867270902</v>
      </c>
      <c r="AA237" s="989" t="n">
        <v>55361.98315967536</v>
      </c>
      <c r="AB237" s="1022" t="n">
        <v>336011.0731724148</v>
      </c>
      <c r="AC237" s="963" t="n">
        <v>100</v>
      </c>
      <c r="AD237" s="963" t="n">
        <v>23.77266617040706</v>
      </c>
      <c r="AE237" s="963" t="n">
        <v>25.98194259658179</v>
      </c>
      <c r="AF237" s="963" t="n">
        <v>4.299596583765855</v>
      </c>
      <c r="AG237" s="963" t="n">
        <v>29.77358955722391</v>
      </c>
      <c r="AH237" s="963" t="n">
        <v>2.287691604681291</v>
      </c>
      <c r="AI237" s="991" t="n">
        <v>13.884793631027</v>
      </c>
      <c r="AJ237" s="1021" t="n">
        <v>6963473.278821563</v>
      </c>
      <c r="AK237" s="1021" t="n">
        <v>1686902.292756926</v>
      </c>
      <c r="AL237" s="1021" t="n">
        <v>1709429.998445578</v>
      </c>
      <c r="AM237" s="1021" t="n">
        <v>74333.8841315254</v>
      </c>
      <c r="AN237" s="1021" t="n">
        <v>1528448.352412498</v>
      </c>
      <c r="AO237" s="1021" t="n">
        <v>1474292.707847334</v>
      </c>
      <c r="AP237" s="1022" t="n">
        <v>490775.594821019</v>
      </c>
      <c r="AQ237" s="963" t="n">
        <v>100</v>
      </c>
      <c r="AR237" s="963" t="n">
        <v>24.2250127947989</v>
      </c>
      <c r="AS237" s="963" t="n">
        <v>24.54852528327454</v>
      </c>
      <c r="AT237" s="963" t="n">
        <v>1.067482866023218</v>
      </c>
      <c r="AU237" s="963" t="n">
        <v>21.94951127422377</v>
      </c>
      <c r="AV237" s="963" t="n">
        <v>21.17180103686461</v>
      </c>
      <c r="AW237" s="991" t="n">
        <v>7.047856366644571</v>
      </c>
      <c r="AX237" s="18" t="n"/>
    </row>
    <row r="238" ht="16.4" customHeight="1" s="828">
      <c r="A238" s="722" t="inlineStr">
        <is>
          <t>Jul-Sep 2010</t>
        </is>
      </c>
      <c r="B238" s="1021" t="n">
        <v>9367809.83646787</v>
      </c>
      <c r="C238" s="1021" t="n">
        <v>2241216.432619283</v>
      </c>
      <c r="D238" s="1021" t="n">
        <v>2313402.474805397</v>
      </c>
      <c r="E238" s="1021" t="n">
        <v>176077.6037761538</v>
      </c>
      <c r="F238" s="1021" t="n">
        <v>2224416.359830846</v>
      </c>
      <c r="G238" s="1021" t="n">
        <v>71077.54189929613</v>
      </c>
      <c r="H238" s="1021" t="n">
        <v>1532773.981566687</v>
      </c>
      <c r="I238" s="1021" t="n">
        <v>808845.4419702053</v>
      </c>
      <c r="J238" s="1021" t="n">
        <v>6954834.61580039</v>
      </c>
      <c r="K238" s="1022" t="n">
        <v>2412975.220667479</v>
      </c>
      <c r="L238" s="963" t="n">
        <v>100</v>
      </c>
      <c r="M238" s="963" t="n">
        <v>23.9246576493736</v>
      </c>
      <c r="N238" s="963" t="n">
        <v>24.6952330927937</v>
      </c>
      <c r="O238" s="963" t="n">
        <v>1.879602669673148</v>
      </c>
      <c r="P238" s="963" t="n">
        <v>23.74531932929972</v>
      </c>
      <c r="Q238" s="963" t="n">
        <v>0.7587423649720019</v>
      </c>
      <c r="R238" s="963" t="n">
        <v>16.36213809122986</v>
      </c>
      <c r="S238" s="963" t="n">
        <v>8.634306802657944</v>
      </c>
      <c r="T238" s="963" t="n">
        <v>74.24184240723987</v>
      </c>
      <c r="U238" s="991" t="n">
        <v>25.75815759276013</v>
      </c>
      <c r="V238" s="1021" t="n">
        <v>2412975.220667479</v>
      </c>
      <c r="W238" s="1021" t="n">
        <v>552563.810566803</v>
      </c>
      <c r="X238" s="1021" t="n">
        <v>633701.5076002991</v>
      </c>
      <c r="Y238" s="1021" t="n">
        <v>101904.5623680249</v>
      </c>
      <c r="Z238" s="1021" t="n">
        <v>731037.5808213793</v>
      </c>
      <c r="AA238" s="989" t="n">
        <v>56426.32536994661</v>
      </c>
      <c r="AB238" s="1022" t="n">
        <v>337291.2260083096</v>
      </c>
      <c r="AC238" s="963" t="n">
        <v>100</v>
      </c>
      <c r="AD238" s="963" t="n">
        <v>22.89968856016484</v>
      </c>
      <c r="AE238" s="963" t="n">
        <v>26.26224679692335</v>
      </c>
      <c r="AF238" s="963" t="n">
        <v>4.223191415112668</v>
      </c>
      <c r="AG238" s="963" t="n">
        <v>30.29610808100878</v>
      </c>
      <c r="AH238" s="963" t="n">
        <v>2.338454406271853</v>
      </c>
      <c r="AI238" s="991" t="n">
        <v>13.97822999255698</v>
      </c>
      <c r="AJ238" s="1021" t="n">
        <v>6954834.61580039</v>
      </c>
      <c r="AK238" s="1021" t="n">
        <v>1709618.122685961</v>
      </c>
      <c r="AL238" s="1021" t="n">
        <v>1698969.86541517</v>
      </c>
      <c r="AM238" s="1021" t="n">
        <v>75801.07049753005</v>
      </c>
      <c r="AN238" s="1021" t="n">
        <v>1514338.062344679</v>
      </c>
      <c r="AO238" s="1021" t="n">
        <v>1478416.374534264</v>
      </c>
      <c r="AP238" s="1022" t="n">
        <v>478991.9504986063</v>
      </c>
      <c r="AQ238" s="963" t="n">
        <v>100</v>
      </c>
      <c r="AR238" s="963" t="n">
        <v>24.58172217067467</v>
      </c>
      <c r="AS238" s="963" t="n">
        <v>24.42861634057197</v>
      </c>
      <c r="AT238" s="963" t="n">
        <v>1.08990471643022</v>
      </c>
      <c r="AU238" s="963" t="n">
        <v>21.77389033672086</v>
      </c>
      <c r="AV238" s="963" t="n">
        <v>21.25739081092616</v>
      </c>
      <c r="AW238" s="991" t="n">
        <v>6.887179594614731</v>
      </c>
      <c r="AX238" s="18" t="n"/>
    </row>
    <row r="239" ht="16.4" customHeight="1" s="828">
      <c r="A239" s="722" t="inlineStr">
        <is>
          <t>Aug-Oct 2010</t>
        </is>
      </c>
      <c r="B239" s="1021" t="n">
        <v>9417151.669407189</v>
      </c>
      <c r="C239" s="1021" t="n">
        <v>2251943.740651285</v>
      </c>
      <c r="D239" s="1021" t="n">
        <v>2304730.61018666</v>
      </c>
      <c r="E239" s="1021" t="n">
        <v>176337.1001505097</v>
      </c>
      <c r="F239" s="1021" t="n">
        <v>2227685.680508181</v>
      </c>
      <c r="G239" s="1021" t="n">
        <v>67868.57097438042</v>
      </c>
      <c r="H239" s="1021" t="n">
        <v>1541756.193287303</v>
      </c>
      <c r="I239" s="1021" t="n">
        <v>846829.7736488689</v>
      </c>
      <c r="J239" s="1021" t="n">
        <v>7000172.184908584</v>
      </c>
      <c r="K239" s="1022" t="n">
        <v>2416979.484498603</v>
      </c>
      <c r="L239" s="963" t="n">
        <v>100</v>
      </c>
      <c r="M239" s="963" t="n">
        <v>23.91321516002562</v>
      </c>
      <c r="N239" s="963" t="n">
        <v>24.47375481562933</v>
      </c>
      <c r="O239" s="963" t="n">
        <v>1.872509930187948</v>
      </c>
      <c r="P239" s="963" t="n">
        <v>23.65562070902076</v>
      </c>
      <c r="Q239" s="963" t="n">
        <v>0.7206910683498926</v>
      </c>
      <c r="R239" s="963" t="n">
        <v>16.37178891676868</v>
      </c>
      <c r="S239" s="963" t="n">
        <v>8.992419400017765</v>
      </c>
      <c r="T239" s="963" t="n">
        <v>74.33428313201678</v>
      </c>
      <c r="U239" s="991" t="n">
        <v>25.66571686798321</v>
      </c>
      <c r="V239" s="1021" t="n">
        <v>2416979.484498603</v>
      </c>
      <c r="W239" s="1021" t="n">
        <v>559970.3698604183</v>
      </c>
      <c r="X239" s="1021" t="n">
        <v>630457.8941017753</v>
      </c>
      <c r="Y239" s="1021" t="n">
        <v>99681.76386611912</v>
      </c>
      <c r="Z239" s="1021" t="n">
        <v>728600.7763134269</v>
      </c>
      <c r="AA239" s="989" t="n">
        <v>54413.67369919196</v>
      </c>
      <c r="AB239" s="1022" t="n">
        <v>343822.3260080559</v>
      </c>
      <c r="AC239" s="963" t="n">
        <v>100</v>
      </c>
      <c r="AD239" s="963" t="n">
        <v>23.16818878487845</v>
      </c>
      <c r="AE239" s="963" t="n">
        <v>26.08453642843238</v>
      </c>
      <c r="AF239" s="963" t="n">
        <v>4.124228794883539</v>
      </c>
      <c r="AG239" s="963" t="n">
        <v>30.14509560326589</v>
      </c>
      <c r="AH239" s="963" t="n">
        <v>2.251308877389167</v>
      </c>
      <c r="AI239" s="991" t="n">
        <v>14.22528938342979</v>
      </c>
      <c r="AJ239" s="1021" t="n">
        <v>7000172.184908584</v>
      </c>
      <c r="AK239" s="1021" t="n">
        <v>1712389.502246234</v>
      </c>
      <c r="AL239" s="1021" t="n">
        <v>1694660.916009042</v>
      </c>
      <c r="AM239" s="1021" t="n">
        <v>78249.04317015347</v>
      </c>
      <c r="AN239" s="1021" t="n">
        <v>1519307.952888778</v>
      </c>
      <c r="AO239" s="1021" t="n">
        <v>1485892.789736333</v>
      </c>
      <c r="AP239" s="1022" t="n">
        <v>510651.3173802616</v>
      </c>
      <c r="AQ239" s="963" t="n">
        <v>100</v>
      </c>
      <c r="AR239" s="963" t="n">
        <v>24.46210545989015</v>
      </c>
      <c r="AS239" s="963" t="n">
        <v>24.20884617184846</v>
      </c>
      <c r="AT239" s="963" t="n">
        <v>1.117815977996194</v>
      </c>
      <c r="AU239" s="963" t="n">
        <v>21.70386545868399</v>
      </c>
      <c r="AV239" s="963" t="n">
        <v>21.22651772680271</v>
      </c>
      <c r="AW239" s="991" t="n">
        <v>7.294839382396281</v>
      </c>
      <c r="AX239" s="18" t="n"/>
    </row>
    <row r="240" ht="16.4" customHeight="1" s="828">
      <c r="A240" s="722" t="inlineStr">
        <is>
          <t>Sep-Nov 2010</t>
        </is>
      </c>
      <c r="B240" s="1021" t="n">
        <v>9498386.212202087</v>
      </c>
      <c r="C240" s="1021" t="n">
        <v>2285010.688581602</v>
      </c>
      <c r="D240" s="1021" t="n">
        <v>2311458.186854669</v>
      </c>
      <c r="E240" s="1021" t="n">
        <v>168893.2931826825</v>
      </c>
      <c r="F240" s="1021" t="n">
        <v>2229982.616803804</v>
      </c>
      <c r="G240" s="1021" t="n">
        <v>77117.19178907023</v>
      </c>
      <c r="H240" s="1021" t="n">
        <v>1569179.205754664</v>
      </c>
      <c r="I240" s="1021" t="n">
        <v>856745.0292355948</v>
      </c>
      <c r="J240" s="1021" t="n">
        <v>7111804.060409848</v>
      </c>
      <c r="K240" s="1022" t="n">
        <v>2386582.151792241</v>
      </c>
      <c r="L240" s="963" t="n">
        <v>100</v>
      </c>
      <c r="M240" s="963" t="n">
        <v>24.05683068189169</v>
      </c>
      <c r="N240" s="963" t="n">
        <v>24.3352727001694</v>
      </c>
      <c r="O240" s="963" t="n">
        <v>1.778126193328652</v>
      </c>
      <c r="P240" s="963" t="n">
        <v>23.47748940698011</v>
      </c>
      <c r="Q240" s="963" t="n">
        <v>0.8118978326023609</v>
      </c>
      <c r="R240" s="963" t="n">
        <v>16.52048222401002</v>
      </c>
      <c r="S240" s="963" t="n">
        <v>9.019900961017765</v>
      </c>
      <c r="T240" s="963" t="n">
        <v>74.87381436726251</v>
      </c>
      <c r="U240" s="991" t="n">
        <v>25.12618563273751</v>
      </c>
      <c r="V240" s="1021" t="n">
        <v>2386582.151792241</v>
      </c>
      <c r="W240" s="1021" t="n">
        <v>528542.9575689028</v>
      </c>
      <c r="X240" s="1021" t="n">
        <v>630763.7899331169</v>
      </c>
      <c r="Y240" s="1021" t="n">
        <v>89154.53258186445</v>
      </c>
      <c r="Z240" s="1021" t="n">
        <v>726589.2570113373</v>
      </c>
      <c r="AA240" s="989" t="n">
        <v>63118.10634781489</v>
      </c>
      <c r="AB240" s="1022" t="n">
        <v>348302.77891697</v>
      </c>
      <c r="AC240" s="963" t="n">
        <v>100</v>
      </c>
      <c r="AD240" s="963" t="n">
        <v>22.14643888005218</v>
      </c>
      <c r="AE240" s="963" t="n">
        <v>26.42958632115115</v>
      </c>
      <c r="AF240" s="963" t="n">
        <v>3.73565739251475</v>
      </c>
      <c r="AG240" s="963" t="n">
        <v>30.44476204038037</v>
      </c>
      <c r="AH240" s="963" t="n">
        <v>2.644707046870997</v>
      </c>
      <c r="AI240" s="991" t="n">
        <v>14.59420865338353</v>
      </c>
      <c r="AJ240" s="1021" t="n">
        <v>7111804.060409848</v>
      </c>
      <c r="AK240" s="1021" t="n">
        <v>1776379.853369517</v>
      </c>
      <c r="AL240" s="1021" t="n">
        <v>1697528.683482423</v>
      </c>
      <c r="AM240" s="1021" t="n">
        <v>81175.76373429762</v>
      </c>
      <c r="AN240" s="1021" t="n">
        <v>1523141.43092027</v>
      </c>
      <c r="AO240" s="1021" t="n">
        <v>1520069.249764972</v>
      </c>
      <c r="AP240" s="1022" t="n">
        <v>515711.1692949637</v>
      </c>
      <c r="AQ240" s="963" t="n">
        <v>100</v>
      </c>
      <c r="AR240" s="963" t="n">
        <v>24.9779076909375</v>
      </c>
      <c r="AS240" s="963" t="n">
        <v>23.86917115633521</v>
      </c>
      <c r="AT240" s="963" t="n">
        <v>1.141422950418287</v>
      </c>
      <c r="AU240" s="963" t="n">
        <v>21.41708936273045</v>
      </c>
      <c r="AV240" s="963" t="n">
        <v>21.37389102473911</v>
      </c>
      <c r="AW240" s="991" t="n">
        <v>7.251481690360909</v>
      </c>
      <c r="AX240" s="18" t="n"/>
    </row>
    <row r="241" ht="16.4" customHeight="1" s="828">
      <c r="A241" s="722" t="inlineStr">
        <is>
          <t>Oct-Dec 2010</t>
        </is>
      </c>
      <c r="B241" s="1021" t="n">
        <v>9483412.119465707</v>
      </c>
      <c r="C241" s="1021" t="n">
        <v>2244708.894582753</v>
      </c>
      <c r="D241" s="1021" t="n">
        <v>2311611.360449869</v>
      </c>
      <c r="E241" s="1021" t="n">
        <v>169322.2917525004</v>
      </c>
      <c r="F241" s="1021" t="n">
        <v>2229849.845488416</v>
      </c>
      <c r="G241" s="1021" t="n">
        <v>81510.24897812045</v>
      </c>
      <c r="H241" s="1021" t="n">
        <v>1582121.444212825</v>
      </c>
      <c r="I241" s="1021" t="n">
        <v>864288.0340012251</v>
      </c>
      <c r="J241" s="1021" t="n">
        <v>7077809.346870145</v>
      </c>
      <c r="K241" s="1022" t="n">
        <v>2405602.772595563</v>
      </c>
      <c r="L241" s="963" t="n">
        <v>100</v>
      </c>
      <c r="M241" s="963" t="n">
        <v>23.6698444220857</v>
      </c>
      <c r="N241" s="963" t="n">
        <v>24.37531271793031</v>
      </c>
      <c r="O241" s="963" t="n">
        <v>1.785457487447461</v>
      </c>
      <c r="P241" s="963" t="n">
        <v>23.51315979310245</v>
      </c>
      <c r="Q241" s="963" t="n">
        <v>0.8595033934127152</v>
      </c>
      <c r="R241" s="963" t="n">
        <v>16.68304007336508</v>
      </c>
      <c r="S241" s="963" t="n">
        <v>9.113682112656294</v>
      </c>
      <c r="T241" s="963" t="n">
        <v>74.63357341965759</v>
      </c>
      <c r="U241" s="991" t="n">
        <v>25.36642658034242</v>
      </c>
      <c r="V241" s="1021" t="n">
        <v>2405602.772595563</v>
      </c>
      <c r="W241" s="1021" t="n">
        <v>517591.9492440875</v>
      </c>
      <c r="X241" s="1021" t="n">
        <v>652675.1500800877</v>
      </c>
      <c r="Y241" s="1021" t="n">
        <v>91450.49239590483</v>
      </c>
      <c r="Z241" s="1021" t="n">
        <v>721188.7358715525</v>
      </c>
      <c r="AA241" s="989" t="n">
        <v>66941.18447956584</v>
      </c>
      <c r="AB241" s="1022" t="n">
        <v>355632.1983068725</v>
      </c>
      <c r="AC241" s="963" t="n">
        <v>100</v>
      </c>
      <c r="AD241" s="963" t="n">
        <v>21.51610212377763</v>
      </c>
      <c r="AE241" s="963" t="n">
        <v>27.1314598368156</v>
      </c>
      <c r="AF241" s="963" t="n">
        <v>3.80156247896376</v>
      </c>
      <c r="AG241" s="963" t="n">
        <v>29.97954375873181</v>
      </c>
      <c r="AH241" s="963" t="n">
        <v>2.782719792401079</v>
      </c>
      <c r="AI241" s="991" t="n">
        <v>14.78349635934105</v>
      </c>
      <c r="AJ241" s="1021" t="n">
        <v>7077809.346870145</v>
      </c>
      <c r="AK241" s="1021" t="n">
        <v>1747342.028600326</v>
      </c>
      <c r="AL241" s="1021" t="n">
        <v>1675910.878775761</v>
      </c>
      <c r="AM241" s="1021" t="n">
        <v>79362.34701044281</v>
      </c>
      <c r="AN241" s="1021" t="n">
        <v>1529156.463723851</v>
      </c>
      <c r="AO241" s="1021" t="n">
        <v>1531395.896082033</v>
      </c>
      <c r="AP241" s="1022" t="n">
        <v>516213.349640272</v>
      </c>
      <c r="AQ241" s="963" t="n">
        <v>100</v>
      </c>
      <c r="AR241" s="963" t="n">
        <v>24.68761085480513</v>
      </c>
      <c r="AS241" s="963" t="n">
        <v>23.67838404006827</v>
      </c>
      <c r="AT241" s="963" t="n">
        <v>1.121284045967378</v>
      </c>
      <c r="AU241" s="963" t="n">
        <v>21.60494001438531</v>
      </c>
      <c r="AV241" s="963" t="n">
        <v>21.63658020485147</v>
      </c>
      <c r="AW241" s="991" t="n">
        <v>7.293405690117169</v>
      </c>
      <c r="AX241" s="18" t="n"/>
    </row>
    <row r="242" ht="16.4" customHeight="1" s="828">
      <c r="A242" s="722" t="inlineStr">
        <is>
          <t>Nov-Jan 2011</t>
        </is>
      </c>
      <c r="B242" s="1021" t="n">
        <v>9436158.646308091</v>
      </c>
      <c r="C242" s="1021" t="n">
        <v>2240093.684745009</v>
      </c>
      <c r="D242" s="1021" t="n">
        <v>2335861.143530973</v>
      </c>
      <c r="E242" s="1021" t="n">
        <v>166418.5185139319</v>
      </c>
      <c r="F242" s="1021" t="n">
        <v>2204541.424488474</v>
      </c>
      <c r="G242" s="1021" t="n">
        <v>78036.23782720792</v>
      </c>
      <c r="H242" s="1021" t="n">
        <v>1574281.612769117</v>
      </c>
      <c r="I242" s="1021" t="n">
        <v>836926.0244333774</v>
      </c>
      <c r="J242" s="1021" t="n">
        <v>7061296.672337927</v>
      </c>
      <c r="K242" s="1022" t="n">
        <v>2374861.973970162</v>
      </c>
      <c r="L242" s="963" t="n">
        <v>100</v>
      </c>
      <c r="M242" s="963" t="n">
        <v>23.73946611867795</v>
      </c>
      <c r="N242" s="963" t="n">
        <v>24.75436489661905</v>
      </c>
      <c r="O242" s="963" t="n">
        <v>1.763625695070773</v>
      </c>
      <c r="P242" s="963" t="n">
        <v>23.36269987735956</v>
      </c>
      <c r="Q242" s="963" t="n">
        <v>0.8269915836752035</v>
      </c>
      <c r="R242" s="963" t="n">
        <v>16.6835009009207</v>
      </c>
      <c r="S242" s="963" t="n">
        <v>8.869350927676759</v>
      </c>
      <c r="T242" s="963" t="n">
        <v>74.83232252671662</v>
      </c>
      <c r="U242" s="991" t="n">
        <v>25.16767747328336</v>
      </c>
      <c r="V242" s="1021" t="n">
        <v>2374861.973970162</v>
      </c>
      <c r="W242" s="1021" t="n">
        <v>508850.3714042488</v>
      </c>
      <c r="X242" s="1021" t="n">
        <v>671087.2246215573</v>
      </c>
      <c r="Y242" s="1021" t="n">
        <v>87879.82977281511</v>
      </c>
      <c r="Z242" s="1021" t="n">
        <v>704909.093457615</v>
      </c>
      <c r="AA242" s="989" t="n">
        <v>64708.40965394436</v>
      </c>
      <c r="AB242" s="1022" t="n">
        <v>337378.3683810864</v>
      </c>
      <c r="AC242" s="963" t="n">
        <v>100</v>
      </c>
      <c r="AD242" s="963" t="n">
        <v>21.42652402461862</v>
      </c>
      <c r="AE242" s="963" t="n">
        <v>28.25794643971123</v>
      </c>
      <c r="AF242" s="963" t="n">
        <v>3.7004184131974</v>
      </c>
      <c r="AG242" s="963" t="n">
        <v>29.68210789443006</v>
      </c>
      <c r="AH242" s="963" t="n">
        <v>2.724722967616027</v>
      </c>
      <c r="AI242" s="991" t="n">
        <v>14.20623059693343</v>
      </c>
      <c r="AJ242" s="1021" t="n">
        <v>7061296.672337927</v>
      </c>
      <c r="AK242" s="1021" t="n">
        <v>1748682.283559214</v>
      </c>
      <c r="AL242" s="1021" t="n">
        <v>1677762.477179531</v>
      </c>
      <c r="AM242" s="1021" t="n">
        <v>79767.53517377134</v>
      </c>
      <c r="AN242" s="1021" t="n">
        <v>1517281.797835171</v>
      </c>
      <c r="AO242" s="1021" t="n">
        <v>1532768.917905503</v>
      </c>
      <c r="AP242" s="1022" t="n">
        <v>505749.624183976</v>
      </c>
      <c r="AQ242" s="963" t="n">
        <v>100</v>
      </c>
      <c r="AR242" s="963" t="n">
        <v>24.7643225416309</v>
      </c>
      <c r="AS242" s="963" t="n">
        <v>23.75997716895302</v>
      </c>
      <c r="AT242" s="963" t="n">
        <v>1.12964429728968</v>
      </c>
      <c r="AU242" s="963" t="n">
        <v>21.48729713876777</v>
      </c>
      <c r="AV242" s="963" t="n">
        <v>21.70662116364555</v>
      </c>
      <c r="AW242" s="991" t="n">
        <v>7.162276953540421</v>
      </c>
      <c r="AX242" s="18" t="n"/>
    </row>
    <row r="243" ht="16.4" customHeight="1" s="828">
      <c r="A243" s="722" t="inlineStr">
        <is>
          <t>Dec-Feb 2011</t>
        </is>
      </c>
      <c r="B243" s="1021" t="n">
        <v>9424341.442925055</v>
      </c>
      <c r="C243" s="1021" t="n">
        <v>2268631.396006394</v>
      </c>
      <c r="D243" s="1021" t="n">
        <v>2328815.220692689</v>
      </c>
      <c r="E243" s="1021" t="n">
        <v>169401.8043439909</v>
      </c>
      <c r="F243" s="1021" t="n">
        <v>2182653.584590871</v>
      </c>
      <c r="G243" s="1021" t="n">
        <v>86118.34951733978</v>
      </c>
      <c r="H243" s="1021" t="n">
        <v>1558262.218253731</v>
      </c>
      <c r="I243" s="1021" t="n">
        <v>830458.8695200381</v>
      </c>
      <c r="J243" s="1021" t="n">
        <v>7048644.07753315</v>
      </c>
      <c r="K243" s="1022" t="n">
        <v>2375697.365391905</v>
      </c>
      <c r="L243" s="963" t="n">
        <v>100</v>
      </c>
      <c r="M243" s="963" t="n">
        <v>24.07204163543414</v>
      </c>
      <c r="N243" s="963" t="n">
        <v>24.71064142567705</v>
      </c>
      <c r="O243" s="963" t="n">
        <v>1.79749222128579</v>
      </c>
      <c r="P243" s="963" t="n">
        <v>23.15974646938763</v>
      </c>
      <c r="Q243" s="963" t="n">
        <v>0.9137863906871676</v>
      </c>
      <c r="R243" s="963" t="n">
        <v>16.53444145345067</v>
      </c>
      <c r="S243" s="963" t="n">
        <v>8.811850404077537</v>
      </c>
      <c r="T243" s="963" t="n">
        <v>74.79190052928989</v>
      </c>
      <c r="U243" s="991" t="n">
        <v>25.20809947071012</v>
      </c>
      <c r="V243" s="1021" t="n">
        <v>2375697.365391905</v>
      </c>
      <c r="W243" s="1021" t="n">
        <v>520036.5068640063</v>
      </c>
      <c r="X243" s="1021" t="n">
        <v>664321.0387053613</v>
      </c>
      <c r="Y243" s="1021" t="n">
        <v>92864.98396489586</v>
      </c>
      <c r="Z243" s="1021" t="n">
        <v>708732.0913479084</v>
      </c>
      <c r="AA243" s="989" t="n">
        <v>72616.09778711243</v>
      </c>
      <c r="AB243" s="1022" t="n">
        <v>317039.5251168137</v>
      </c>
      <c r="AC243" s="963" t="n">
        <v>100</v>
      </c>
      <c r="AD243" s="963" t="n">
        <v>21.88984651158287</v>
      </c>
      <c r="AE243" s="963" t="n">
        <v>27.96320139016411</v>
      </c>
      <c r="AF243" s="963" t="n">
        <v>3.908956810649004</v>
      </c>
      <c r="AG243" s="963" t="n">
        <v>29.83259154437766</v>
      </c>
      <c r="AH243" s="963" t="n">
        <v>3.056622398330326</v>
      </c>
      <c r="AI243" s="991" t="n">
        <v>13.34511414354805</v>
      </c>
      <c r="AJ243" s="1021" t="n">
        <v>7048644.07753315</v>
      </c>
      <c r="AK243" s="1021" t="n">
        <v>1767666.374589429</v>
      </c>
      <c r="AL243" s="1021" t="n">
        <v>1679728.140025248</v>
      </c>
      <c r="AM243" s="1021" t="n">
        <v>77928.14238770053</v>
      </c>
      <c r="AN243" s="1021" t="n">
        <v>1492628.757298746</v>
      </c>
      <c r="AO243" s="1021" t="n">
        <v>1511610.561809421</v>
      </c>
      <c r="AP243" s="1022" t="n">
        <v>520109.6130049529</v>
      </c>
      <c r="AQ243" s="963" t="n">
        <v>100</v>
      </c>
      <c r="AR243" s="963" t="n">
        <v>25.07810516668999</v>
      </c>
      <c r="AS243" s="963" t="n">
        <v>23.83051437338443</v>
      </c>
      <c r="AT243" s="963" t="n">
        <v>1.105576356679559</v>
      </c>
      <c r="AU243" s="963" t="n">
        <v>21.17611190010787</v>
      </c>
      <c r="AV243" s="963" t="n">
        <v>21.44540914794562</v>
      </c>
      <c r="AW243" s="991" t="n">
        <v>7.378860491236186</v>
      </c>
      <c r="AX243" s="18" t="n"/>
    </row>
    <row r="244" ht="16.4" customHeight="1" s="828">
      <c r="A244" s="722" t="inlineStr">
        <is>
          <t>Jan-Mar 2011</t>
        </is>
      </c>
      <c r="B244" s="1021" t="n">
        <v>9454610.993044017</v>
      </c>
      <c r="C244" s="1021" t="n">
        <v>2311775.271676874</v>
      </c>
      <c r="D244" s="1021" t="n">
        <v>2333625.222167229</v>
      </c>
      <c r="E244" s="1021" t="n">
        <v>168136.1916908938</v>
      </c>
      <c r="F244" s="1021" t="n">
        <v>2190198.851161982</v>
      </c>
      <c r="G244" s="1021" t="n">
        <v>85809.51365276282</v>
      </c>
      <c r="H244" s="1021" t="n">
        <v>1554957.870218114</v>
      </c>
      <c r="I244" s="1021" t="n">
        <v>810108.0724761612</v>
      </c>
      <c r="J244" s="1021" t="n">
        <v>7061109.990098411</v>
      </c>
      <c r="K244" s="1022" t="n">
        <v>2393501.002945606</v>
      </c>
      <c r="L244" s="963" t="n">
        <v>100</v>
      </c>
      <c r="M244" s="963" t="n">
        <v>24.45129972431126</v>
      </c>
      <c r="N244" s="963" t="n">
        <v>24.6824033678819</v>
      </c>
      <c r="O244" s="963" t="n">
        <v>1.77835123850781</v>
      </c>
      <c r="P244" s="963" t="n">
        <v>23.1654041903296</v>
      </c>
      <c r="Q244" s="963" t="n">
        <v>0.9075943337689402</v>
      </c>
      <c r="R244" s="963" t="n">
        <v>16.44655577434263</v>
      </c>
      <c r="S244" s="963" t="n">
        <v>8.568391370857849</v>
      </c>
      <c r="T244" s="963" t="n">
        <v>74.68429949464276</v>
      </c>
      <c r="U244" s="991" t="n">
        <v>25.31570050535724</v>
      </c>
      <c r="V244" s="1021" t="n">
        <v>2393501.002945606</v>
      </c>
      <c r="W244" s="1021" t="n">
        <v>549566.142856975</v>
      </c>
      <c r="X244" s="1021" t="n">
        <v>649458.0631756476</v>
      </c>
      <c r="Y244" s="1021" t="n">
        <v>97131.2559569742</v>
      </c>
      <c r="Z244" s="1021" t="n">
        <v>717311.013612295</v>
      </c>
      <c r="AA244" s="989" t="n">
        <v>70060.96876780728</v>
      </c>
      <c r="AB244" s="1022" t="n">
        <v>309979.3879958123</v>
      </c>
      <c r="AC244" s="963" t="n">
        <v>100</v>
      </c>
      <c r="AD244" s="963" t="n">
        <v>22.96076509600963</v>
      </c>
      <c r="AE244" s="963" t="n">
        <v>27.13422983221566</v>
      </c>
      <c r="AF244" s="963" t="n">
        <v>4.058124723467333</v>
      </c>
      <c r="AG244" s="963" t="n">
        <v>29.96911272355947</v>
      </c>
      <c r="AH244" s="963" t="n">
        <v>2.927133461886394</v>
      </c>
      <c r="AI244" s="991" t="n">
        <v>12.95087771487585</v>
      </c>
      <c r="AJ244" s="1021" t="n">
        <v>7061109.990098411</v>
      </c>
      <c r="AK244" s="1021" t="n">
        <v>1781741.09527482</v>
      </c>
      <c r="AL244" s="1021" t="n">
        <v>1700189.38335623</v>
      </c>
      <c r="AM244" s="1021" t="n">
        <v>72399.79440267872</v>
      </c>
      <c r="AN244" s="1021" t="n">
        <v>1491647.058459476</v>
      </c>
      <c r="AO244" s="1021" t="n">
        <v>1508522.546432265</v>
      </c>
      <c r="AP244" s="1022" t="n">
        <v>506754.3458507006</v>
      </c>
      <c r="AQ244" s="963" t="n">
        <v>100</v>
      </c>
      <c r="AR244" s="963" t="n">
        <v>25.23315877777437</v>
      </c>
      <c r="AS244" s="963" t="n">
        <v>24.0782169622107</v>
      </c>
      <c r="AT244" s="963" t="n">
        <v>1.025331633471265</v>
      </c>
      <c r="AU244" s="963" t="n">
        <v>21.12482400856479</v>
      </c>
      <c r="AV244" s="963" t="n">
        <v>21.36381600835594</v>
      </c>
      <c r="AW244" s="991" t="n">
        <v>7.176695258412735</v>
      </c>
      <c r="AX244" s="18" t="n"/>
    </row>
    <row r="245" ht="16.4" customHeight="1" s="828">
      <c r="A245" s="722" t="inlineStr">
        <is>
          <t>Feb-Apr 2011</t>
        </is>
      </c>
      <c r="B245" s="1021" t="n">
        <v>9509485.473123306</v>
      </c>
      <c r="C245" s="1021" t="n">
        <v>2339260.300977389</v>
      </c>
      <c r="D245" s="1021" t="n">
        <v>2348299.513146083</v>
      </c>
      <c r="E245" s="1021" t="n">
        <v>174425.6998979214</v>
      </c>
      <c r="F245" s="1021" t="n">
        <v>2191187.50401096</v>
      </c>
      <c r="G245" s="1021" t="n">
        <v>85494.71788561059</v>
      </c>
      <c r="H245" s="1021" t="n">
        <v>1556770.557232498</v>
      </c>
      <c r="I245" s="1021" t="n">
        <v>814047.1799728441</v>
      </c>
      <c r="J245" s="1021" t="n">
        <v>7170902.156320577</v>
      </c>
      <c r="K245" s="1022" t="n">
        <v>2338583.31680273</v>
      </c>
      <c r="L245" s="963" t="n">
        <v>100</v>
      </c>
      <c r="M245" s="963" t="n">
        <v>24.59923102662967</v>
      </c>
      <c r="N245" s="963" t="n">
        <v>24.69428571906536</v>
      </c>
      <c r="O245" s="963" t="n">
        <v>1.834228575151635</v>
      </c>
      <c r="P245" s="963" t="n">
        <v>23.04212473118469</v>
      </c>
      <c r="Q245" s="963" t="n">
        <v>0.8990467268417899</v>
      </c>
      <c r="R245" s="963" t="n">
        <v>16.3707128175589</v>
      </c>
      <c r="S245" s="963" t="n">
        <v>8.560370403567982</v>
      </c>
      <c r="T245" s="963" t="n">
        <v>75.40788801442227</v>
      </c>
      <c r="U245" s="991" t="n">
        <v>24.59211198557773</v>
      </c>
      <c r="V245" s="1021" t="n">
        <v>2338583.31680273</v>
      </c>
      <c r="W245" s="1021" t="n">
        <v>529961.298068339</v>
      </c>
      <c r="X245" s="1021" t="n">
        <v>638443.6438764629</v>
      </c>
      <c r="Y245" s="1021" t="n">
        <v>102331.5710489137</v>
      </c>
      <c r="Z245" s="1021" t="n">
        <v>694672.0421620067</v>
      </c>
      <c r="AA245" s="989" t="n">
        <v>69974.37696185433</v>
      </c>
      <c r="AB245" s="1022" t="n">
        <v>303265.4634563007</v>
      </c>
      <c r="AC245" s="963" t="n">
        <v>100</v>
      </c>
      <c r="AD245" s="963" t="n">
        <v>22.66163853391774</v>
      </c>
      <c r="AE245" s="963" t="n">
        <v>27.3004446448088</v>
      </c>
      <c r="AF245" s="963" t="n">
        <v>4.375793255414977</v>
      </c>
      <c r="AG245" s="963" t="n">
        <v>29.70482330780287</v>
      </c>
      <c r="AH245" s="963" t="n">
        <v>2.992169509595325</v>
      </c>
      <c r="AI245" s="991" t="n">
        <v>12.96791357730713</v>
      </c>
      <c r="AJ245" s="1021" t="n">
        <v>7170902.156320577</v>
      </c>
      <c r="AK245" s="1021" t="n">
        <v>1828070.593673854</v>
      </c>
      <c r="AL245" s="1021" t="n">
        <v>1726146.613493897</v>
      </c>
      <c r="AM245" s="1021" t="n">
        <v>73473.52512576224</v>
      </c>
      <c r="AN245" s="1021" t="n">
        <v>1514265.518015696</v>
      </c>
      <c r="AO245" s="1021" t="n">
        <v>1510707.789158001</v>
      </c>
      <c r="AP245" s="1022" t="n">
        <v>517131.9268701473</v>
      </c>
      <c r="AQ245" s="963" t="n">
        <v>100</v>
      </c>
      <c r="AR245" s="963" t="n">
        <v>25.4928955077508</v>
      </c>
      <c r="AS245" s="963" t="n">
        <v>24.07154045425703</v>
      </c>
      <c r="AT245" s="963" t="n">
        <v>1.024606437573565</v>
      </c>
      <c r="AU245" s="963" t="n">
        <v>21.11680629585766</v>
      </c>
      <c r="AV245" s="963" t="n">
        <v>21.06719288906254</v>
      </c>
      <c r="AW245" s="991" t="n">
        <v>7.211532323228491</v>
      </c>
      <c r="AX245" s="18" t="n"/>
    </row>
    <row r="246" ht="16.4" customHeight="1" s="828">
      <c r="A246" s="722" t="inlineStr">
        <is>
          <t>Mar-May 2011</t>
        </is>
      </c>
      <c r="B246" s="1021" t="n">
        <v>9465454.278876184</v>
      </c>
      <c r="C246" s="1021" t="n">
        <v>2330590.627042042</v>
      </c>
      <c r="D246" s="1021" t="n">
        <v>2336650.059817505</v>
      </c>
      <c r="E246" s="1021" t="n">
        <v>170088.0568322735</v>
      </c>
      <c r="F246" s="1021" t="n">
        <v>2191868.316872269</v>
      </c>
      <c r="G246" s="1021" t="n">
        <v>78331.44869392418</v>
      </c>
      <c r="H246" s="1021" t="n">
        <v>1568400.230639077</v>
      </c>
      <c r="I246" s="1021" t="n">
        <v>789525.5389790931</v>
      </c>
      <c r="J246" s="1021" t="n">
        <v>7144553.048919912</v>
      </c>
      <c r="K246" s="1022" t="n">
        <v>2320901.229956271</v>
      </c>
      <c r="L246" s="963" t="n">
        <v>100</v>
      </c>
      <c r="M246" s="963" t="n">
        <v>24.62206840133561</v>
      </c>
      <c r="N246" s="963" t="n">
        <v>24.68608469254506</v>
      </c>
      <c r="O246" s="963" t="n">
        <v>1.796934957594743</v>
      </c>
      <c r="P246" s="963" t="n">
        <v>23.15650419192036</v>
      </c>
      <c r="Q246" s="963" t="n">
        <v>0.8275508642911572</v>
      </c>
      <c r="R246" s="963" t="n">
        <v>16.56973014110095</v>
      </c>
      <c r="S246" s="963" t="n">
        <v>8.341126751212116</v>
      </c>
      <c r="T246" s="963" t="n">
        <v>75.48029749469323</v>
      </c>
      <c r="U246" s="991" t="n">
        <v>24.51970250530677</v>
      </c>
      <c r="V246" s="1021" t="n">
        <v>2320901.229956271</v>
      </c>
      <c r="W246" s="1021" t="n">
        <v>540170.2997124823</v>
      </c>
      <c r="X246" s="1021" t="n">
        <v>617153.8471573548</v>
      </c>
      <c r="Y246" s="1021" t="n">
        <v>101636.5937873263</v>
      </c>
      <c r="Z246" s="1021" t="n">
        <v>698781.9561335113</v>
      </c>
      <c r="AA246" s="989" t="n">
        <v>60990.32980345988</v>
      </c>
      <c r="AB246" s="1022" t="n">
        <v>302263.0208373517</v>
      </c>
      <c r="AC246" s="963" t="n">
        <v>100</v>
      </c>
      <c r="AD246" s="963" t="n">
        <v>23.27416146540023</v>
      </c>
      <c r="AE246" s="963" t="n">
        <v>26.591129307514</v>
      </c>
      <c r="AF246" s="963" t="n">
        <v>4.379186519248872</v>
      </c>
      <c r="AG246" s="963" t="n">
        <v>30.10821602893792</v>
      </c>
      <c r="AH246" s="963" t="n">
        <v>2.627872699460331</v>
      </c>
      <c r="AI246" s="991" t="n">
        <v>13.02351935256835</v>
      </c>
      <c r="AJ246" s="1021" t="n">
        <v>7144553.048919912</v>
      </c>
      <c r="AK246" s="1021" t="n">
        <v>1809614.303813218</v>
      </c>
      <c r="AL246" s="1021" t="n">
        <v>1737289.248627489</v>
      </c>
      <c r="AM246" s="1021" t="n">
        <v>69835.95249794165</v>
      </c>
      <c r="AN246" s="1021" t="n">
        <v>1511213.031832872</v>
      </c>
      <c r="AO246" s="1021" t="n">
        <v>1520866.374974222</v>
      </c>
      <c r="AP246" s="1022" t="n">
        <v>493657.372580212</v>
      </c>
      <c r="AQ246" s="963" t="n">
        <v>100</v>
      </c>
      <c r="AR246" s="963" t="n">
        <v>25.32858656689222</v>
      </c>
      <c r="AS246" s="963" t="n">
        <v>24.31627614396573</v>
      </c>
      <c r="AT246" s="963" t="n">
        <v>0.9774712570508409</v>
      </c>
      <c r="AU246" s="963" t="n">
        <v>21.1519604023562</v>
      </c>
      <c r="AV246" s="963" t="n">
        <v>21.28707512647193</v>
      </c>
      <c r="AW246" s="991" t="n">
        <v>6.909562700424504</v>
      </c>
      <c r="AX246" s="18" t="n"/>
    </row>
    <row r="247" ht="16.4" customHeight="1" s="828">
      <c r="A247" s="722" t="inlineStr">
        <is>
          <t>Apr-Jun 2011</t>
        </is>
      </c>
      <c r="B247" s="1021" t="n">
        <v>9456677.032902624</v>
      </c>
      <c r="C247" s="1021" t="n">
        <v>2300000.635629562</v>
      </c>
      <c r="D247" s="1021" t="n">
        <v>2348865.50293937</v>
      </c>
      <c r="E247" s="1021" t="n">
        <v>170092.0039069718</v>
      </c>
      <c r="F247" s="1021" t="n">
        <v>2188937.639654289</v>
      </c>
      <c r="G247" s="1021" t="n">
        <v>77550.27552034437</v>
      </c>
      <c r="H247" s="1021" t="n">
        <v>1568032.80557236</v>
      </c>
      <c r="I247" s="1021" t="n">
        <v>803198.1696797253</v>
      </c>
      <c r="J247" s="1021" t="n">
        <v>7140728.464746335</v>
      </c>
      <c r="K247" s="1022" t="n">
        <v>2315948.568156288</v>
      </c>
      <c r="L247" s="963" t="n">
        <v>100</v>
      </c>
      <c r="M247" s="963" t="n">
        <v>24.32144639842482</v>
      </c>
      <c r="N247" s="963" t="n">
        <v>24.83816984303218</v>
      </c>
      <c r="O247" s="963" t="n">
        <v>1.798644527196715</v>
      </c>
      <c r="P247" s="963" t="n">
        <v>23.14700641714121</v>
      </c>
      <c r="Q247" s="963" t="n">
        <v>0.8200584121729402</v>
      </c>
      <c r="R247" s="963" t="n">
        <v>16.58122404007986</v>
      </c>
      <c r="S247" s="963" t="n">
        <v>8.493450361952272</v>
      </c>
      <c r="T247" s="963" t="n">
        <v>75.50991156726185</v>
      </c>
      <c r="U247" s="991" t="n">
        <v>24.49008843273813</v>
      </c>
      <c r="V247" s="1021" t="n">
        <v>2315948.568156288</v>
      </c>
      <c r="W247" s="1021" t="n">
        <v>546752.9552955674</v>
      </c>
      <c r="X247" s="1021" t="n">
        <v>608337.8785239835</v>
      </c>
      <c r="Y247" s="1021" t="n">
        <v>101459.1440817487</v>
      </c>
      <c r="Z247" s="1021" t="n">
        <v>694046.8732092963</v>
      </c>
      <c r="AA247" s="989" t="n">
        <v>63463.89213804049</v>
      </c>
      <c r="AB247" s="1022" t="n">
        <v>302067.8574306262</v>
      </c>
      <c r="AC247" s="963" t="n">
        <v>100</v>
      </c>
      <c r="AD247" s="963" t="n">
        <v>23.60816482772041</v>
      </c>
      <c r="AE247" s="963" t="n">
        <v>26.26733110089216</v>
      </c>
      <c r="AF247" s="963" t="n">
        <v>4.380889346023763</v>
      </c>
      <c r="AG247" s="963" t="n">
        <v>29.96814708030509</v>
      </c>
      <c r="AH247" s="963" t="n">
        <v>2.740297993256546</v>
      </c>
      <c r="AI247" s="991" t="n">
        <v>13.04294324943064</v>
      </c>
      <c r="AJ247" s="1021" t="n">
        <v>7140728.464746335</v>
      </c>
      <c r="AK247" s="1021" t="n">
        <v>1770898.145175318</v>
      </c>
      <c r="AL247" s="1021" t="n">
        <v>1757661.260029528</v>
      </c>
      <c r="AM247" s="1021" t="n">
        <v>69927.53080497889</v>
      </c>
      <c r="AN247" s="1021" t="n">
        <v>1511731.655977756</v>
      </c>
      <c r="AO247" s="1021" t="n">
        <v>1519711.281696871</v>
      </c>
      <c r="AP247" s="1022" t="n">
        <v>507220.5312757355</v>
      </c>
      <c r="AQ247" s="963" t="n">
        <v>100</v>
      </c>
      <c r="AR247" s="963" t="n">
        <v>24.79996479236278</v>
      </c>
      <c r="AS247" s="963" t="n">
        <v>24.6145931568057</v>
      </c>
      <c r="AT247" s="963" t="n">
        <v>0.9792772705223286</v>
      </c>
      <c r="AU247" s="963" t="n">
        <v>21.17055232447434</v>
      </c>
      <c r="AV247" s="963" t="n">
        <v>21.28230038713364</v>
      </c>
      <c r="AW247" s="991" t="n">
        <v>7.103204298831349</v>
      </c>
      <c r="AX247" s="18" t="n"/>
    </row>
    <row r="248" ht="16.4" customHeight="1" s="828">
      <c r="A248" s="722" t="inlineStr">
        <is>
          <t>May-Jul 2011</t>
        </is>
      </c>
      <c r="B248" s="1021" t="n">
        <v>9543944.317556381</v>
      </c>
      <c r="C248" s="1021" t="n">
        <v>2307371.66622813</v>
      </c>
      <c r="D248" s="1021" t="n">
        <v>2400826.528410122</v>
      </c>
      <c r="E248" s="1021" t="n">
        <v>168803.2010669729</v>
      </c>
      <c r="F248" s="1021" t="n">
        <v>2191030.791597217</v>
      </c>
      <c r="G248" s="1021" t="n">
        <v>78285.95751047658</v>
      </c>
      <c r="H248" s="1021" t="n">
        <v>1584527.624032018</v>
      </c>
      <c r="I248" s="1021" t="n">
        <v>813098.548711444</v>
      </c>
      <c r="J248" s="1021" t="n">
        <v>7162077.704517851</v>
      </c>
      <c r="K248" s="1022" t="n">
        <v>2381866.61303853</v>
      </c>
      <c r="L248" s="963" t="n">
        <v>100</v>
      </c>
      <c r="M248" s="963" t="n">
        <v>24.17629011082607</v>
      </c>
      <c r="N248" s="963" t="n">
        <v>25.15549597239086</v>
      </c>
      <c r="O248" s="963" t="n">
        <v>1.768694320192692</v>
      </c>
      <c r="P248" s="963" t="n">
        <v>22.95728808441126</v>
      </c>
      <c r="Q248" s="963" t="n">
        <v>0.8202683807204023</v>
      </c>
      <c r="R248" s="963" t="n">
        <v>16.60243994841033</v>
      </c>
      <c r="S248" s="963" t="n">
        <v>8.519523183048376</v>
      </c>
      <c r="T248" s="963" t="n">
        <v>75.04316314317747</v>
      </c>
      <c r="U248" s="991" t="n">
        <v>24.95683685682252</v>
      </c>
      <c r="V248" s="1021" t="n">
        <v>2381866.61303853</v>
      </c>
      <c r="W248" s="1021" t="n">
        <v>555386.4030695988</v>
      </c>
      <c r="X248" s="1021" t="n">
        <v>632922.5101903041</v>
      </c>
      <c r="Y248" s="1021" t="n">
        <v>100009.8498264685</v>
      </c>
      <c r="Z248" s="1021" t="n">
        <v>710362.2628685723</v>
      </c>
      <c r="AA248" s="989" t="n">
        <v>65392.86607120498</v>
      </c>
      <c r="AB248" s="1022" t="n">
        <v>317875.4840938772</v>
      </c>
      <c r="AC248" s="963" t="n">
        <v>100</v>
      </c>
      <c r="AD248" s="963" t="n">
        <v>23.31727562027903</v>
      </c>
      <c r="AE248" s="963" t="n">
        <v>26.57254217031447</v>
      </c>
      <c r="AF248" s="963" t="n">
        <v>4.198801447528864</v>
      </c>
      <c r="AG248" s="963" t="n">
        <v>29.8237633870844</v>
      </c>
      <c r="AH248" s="963" t="n">
        <v>2.745446185493309</v>
      </c>
      <c r="AI248" s="991" t="n">
        <v>13.3456459045104</v>
      </c>
      <c r="AJ248" s="1021" t="n">
        <v>7162077.704517851</v>
      </c>
      <c r="AK248" s="1021" t="n">
        <v>1770930.051005713</v>
      </c>
      <c r="AL248" s="1021" t="n">
        <v>1784737.741788999</v>
      </c>
      <c r="AM248" s="1021" t="n">
        <v>70148.36163796324</v>
      </c>
      <c r="AN248" s="1021" t="n">
        <v>1498787.199369421</v>
      </c>
      <c r="AO248" s="1021" t="n">
        <v>1533955.556291908</v>
      </c>
      <c r="AP248" s="1022" t="n">
        <v>501673.7863284266</v>
      </c>
      <c r="AQ248" s="963" t="n">
        <v>100</v>
      </c>
      <c r="AR248" s="963" t="n">
        <v>24.72648474462386</v>
      </c>
      <c r="AS248" s="963" t="n">
        <v>24.91927364405979</v>
      </c>
      <c r="AT248" s="963" t="n">
        <v>0.9794415047146658</v>
      </c>
      <c r="AU248" s="963" t="n">
        <v>20.92670955558027</v>
      </c>
      <c r="AV248" s="963" t="n">
        <v>21.41774523507733</v>
      </c>
      <c r="AW248" s="991" t="n">
        <v>7.004584521778784</v>
      </c>
      <c r="AX248" s="18" t="n"/>
    </row>
    <row r="249" ht="16.4" customHeight="1" s="828">
      <c r="A249" s="722" t="inlineStr">
        <is>
          <t>Jun-Aug 2011</t>
        </is>
      </c>
      <c r="B249" s="1021" t="n">
        <v>9498860.07137345</v>
      </c>
      <c r="C249" s="1021" t="n">
        <v>2315130.601789669</v>
      </c>
      <c r="D249" s="1021" t="n">
        <v>2366985.714315671</v>
      </c>
      <c r="E249" s="1021" t="n">
        <v>177311.5231119352</v>
      </c>
      <c r="F249" s="1021" t="n">
        <v>2188838.879580134</v>
      </c>
      <c r="G249" s="1021" t="n">
        <v>76574.00552673353</v>
      </c>
      <c r="H249" s="1021" t="n">
        <v>1584071.160438228</v>
      </c>
      <c r="I249" s="1021" t="n">
        <v>789948.1866110801</v>
      </c>
      <c r="J249" s="1021" t="n">
        <v>7187173.027578207</v>
      </c>
      <c r="K249" s="1022" t="n">
        <v>2311687.043795242</v>
      </c>
      <c r="L249" s="963" t="n">
        <v>100</v>
      </c>
      <c r="M249" s="963" t="n">
        <v>24.37272035164239</v>
      </c>
      <c r="N249" s="963" t="n">
        <v>24.91862914634372</v>
      </c>
      <c r="O249" s="963" t="n">
        <v>1.86666107069306</v>
      </c>
      <c r="P249" s="963" t="n">
        <v>23.04317426652699</v>
      </c>
      <c r="Q249" s="963" t="n">
        <v>0.806138894050069</v>
      </c>
      <c r="R249" s="963" t="n">
        <v>16.67643431459862</v>
      </c>
      <c r="S249" s="963" t="n">
        <v>8.316241956145172</v>
      </c>
      <c r="T249" s="963" t="n">
        <v>75.66353197725341</v>
      </c>
      <c r="U249" s="991" t="n">
        <v>24.33646802274658</v>
      </c>
      <c r="V249" s="1021" t="n">
        <v>2311687.043795242</v>
      </c>
      <c r="W249" s="1021" t="n">
        <v>527234.4016582422</v>
      </c>
      <c r="X249" s="1021" t="n">
        <v>627201.4731669722</v>
      </c>
      <c r="Y249" s="1021" t="n">
        <v>107119.6202979497</v>
      </c>
      <c r="Z249" s="1021" t="n">
        <v>684842.3355445883</v>
      </c>
      <c r="AA249" s="989" t="n">
        <v>64629.03429174997</v>
      </c>
      <c r="AB249" s="1022" t="n">
        <v>300664.5820194816</v>
      </c>
      <c r="AC249" s="963" t="n">
        <v>100</v>
      </c>
      <c r="AD249" s="963" t="n">
        <v>22.80734336740705</v>
      </c>
      <c r="AE249" s="963" t="n">
        <v>27.13176400111911</v>
      </c>
      <c r="AF249" s="963" t="n">
        <v>4.633828812834658</v>
      </c>
      <c r="AG249" s="963" t="n">
        <v>29.62521840414174</v>
      </c>
      <c r="AH249" s="963" t="n">
        <v>2.795751893199367</v>
      </c>
      <c r="AI249" s="991" t="n">
        <v>13.00628399620485</v>
      </c>
      <c r="AJ249" s="1021" t="n">
        <v>7187173.027578207</v>
      </c>
      <c r="AK249" s="1021" t="n">
        <v>1807513.233785907</v>
      </c>
      <c r="AL249" s="1021" t="n">
        <v>1755070.39766886</v>
      </c>
      <c r="AM249" s="1021" t="n">
        <v>71643.49754734591</v>
      </c>
      <c r="AN249" s="1021" t="n">
        <v>1522770.034478979</v>
      </c>
      <c r="AO249" s="1021" t="n">
        <v>1534937.76936004</v>
      </c>
      <c r="AP249" s="1022" t="n">
        <v>495606.7470651828</v>
      </c>
      <c r="AQ249" s="963" t="n">
        <v>100</v>
      </c>
      <c r="AR249" s="963" t="n">
        <v>25.14915428987478</v>
      </c>
      <c r="AS249" s="963" t="n">
        <v>24.41948163672149</v>
      </c>
      <c r="AT249" s="963" t="n">
        <v>0.9968244436642836</v>
      </c>
      <c r="AU249" s="963" t="n">
        <v>21.18732954717931</v>
      </c>
      <c r="AV249" s="963" t="n">
        <v>21.35662747328143</v>
      </c>
      <c r="AW249" s="991" t="n">
        <v>6.895711918489636</v>
      </c>
      <c r="AX249" s="18" t="n"/>
    </row>
    <row r="250" ht="16.4" customHeight="1" s="828">
      <c r="A250" s="722" t="inlineStr">
        <is>
          <t>Jul-Sep 2011</t>
        </is>
      </c>
      <c r="B250" s="1021" t="n">
        <v>9487165.438035194</v>
      </c>
      <c r="C250" s="1021" t="n">
        <v>2330590.205960328</v>
      </c>
      <c r="D250" s="1021" t="n">
        <v>2351439.818971841</v>
      </c>
      <c r="E250" s="1021" t="n">
        <v>173431.1834380556</v>
      </c>
      <c r="F250" s="1021" t="n">
        <v>2189262.871072541</v>
      </c>
      <c r="G250" s="1021" t="n">
        <v>72886.85156330866</v>
      </c>
      <c r="H250" s="1021" t="n">
        <v>1571763.585857979</v>
      </c>
      <c r="I250" s="1021" t="n">
        <v>797790.9211711404</v>
      </c>
      <c r="J250" s="1021" t="n">
        <v>7198171.914954955</v>
      </c>
      <c r="K250" s="1022" t="n">
        <v>2288993.523080239</v>
      </c>
      <c r="L250" s="963" t="n">
        <v>100</v>
      </c>
      <c r="M250" s="963" t="n">
        <v>24.56571692759472</v>
      </c>
      <c r="N250" s="963" t="n">
        <v>24.78548344423967</v>
      </c>
      <c r="O250" s="963" t="n">
        <v>1.828061127117579</v>
      </c>
      <c r="P250" s="963" t="n">
        <v>23.07604821873899</v>
      </c>
      <c r="Q250" s="963" t="n">
        <v>0.7682679514694291</v>
      </c>
      <c r="R250" s="963" t="n">
        <v>16.56726233060708</v>
      </c>
      <c r="S250" s="963" t="n">
        <v>8.409160000232525</v>
      </c>
      <c r="T250" s="963" t="n">
        <v>75.87273524393929</v>
      </c>
      <c r="U250" s="991" t="n">
        <v>24.12726475606072</v>
      </c>
      <c r="V250" s="1021" t="n">
        <v>2288993.523080239</v>
      </c>
      <c r="W250" s="1021" t="n">
        <v>506434.4389542284</v>
      </c>
      <c r="X250" s="1021" t="n">
        <v>631573.5091648706</v>
      </c>
      <c r="Y250" s="1021" t="n">
        <v>99618.41180185231</v>
      </c>
      <c r="Z250" s="1021" t="n">
        <v>702547.0356896934</v>
      </c>
      <c r="AA250" s="989" t="n">
        <v>56819.30269702915</v>
      </c>
      <c r="AB250" s="1022" t="n">
        <v>291986.1850108153</v>
      </c>
      <c r="AC250" s="963" t="n">
        <v>100</v>
      </c>
      <c r="AD250" s="963" t="n">
        <v>22.12476504838392</v>
      </c>
      <c r="AE250" s="963" t="n">
        <v>27.59175606206952</v>
      </c>
      <c r="AF250" s="963" t="n">
        <v>4.352061759781583</v>
      </c>
      <c r="AG250" s="963" t="n">
        <v>30.69239945879332</v>
      </c>
      <c r="AH250" s="963" t="n">
        <v>2.482283244758547</v>
      </c>
      <c r="AI250" s="991" t="n">
        <v>12.75609485420898</v>
      </c>
      <c r="AJ250" s="1021" t="n">
        <v>7198171.914954955</v>
      </c>
      <c r="AK250" s="1021" t="n">
        <v>1845339.216052522</v>
      </c>
      <c r="AL250" s="1021" t="n">
        <v>1735247.189531864</v>
      </c>
      <c r="AM250" s="1021" t="n">
        <v>75332.17928095024</v>
      </c>
      <c r="AN250" s="1021" t="n">
        <v>1506774.899230418</v>
      </c>
      <c r="AO250" s="1021" t="n">
        <v>1523093.889518845</v>
      </c>
      <c r="AP250" s="1022" t="n">
        <v>512587.6984888969</v>
      </c>
      <c r="AQ250" s="963" t="n">
        <v>100</v>
      </c>
      <c r="AR250" s="963" t="n">
        <v>25.63622038838274</v>
      </c>
      <c r="AS250" s="963" t="n">
        <v>24.10677613751773</v>
      </c>
      <c r="AT250" s="963" t="n">
        <v>1.046545986550276</v>
      </c>
      <c r="AU250" s="963" t="n">
        <v>20.93274399434578</v>
      </c>
      <c r="AV250" s="963" t="n">
        <v>21.15945419912045</v>
      </c>
      <c r="AW250" s="991" t="n">
        <v>7.121081637741137</v>
      </c>
      <c r="AX250" s="18" t="n"/>
    </row>
    <row r="251" ht="16.4" customHeight="1" s="828">
      <c r="A251" s="722" t="inlineStr">
        <is>
          <t>Aug-Oct 2011</t>
        </is>
      </c>
      <c r="B251" s="1021" t="n">
        <v>9458809.72798562</v>
      </c>
      <c r="C251" s="1021" t="n">
        <v>2340289.726121277</v>
      </c>
      <c r="D251" s="1021" t="n">
        <v>2339181.521690571</v>
      </c>
      <c r="E251" s="1021" t="n">
        <v>176708.7072974133</v>
      </c>
      <c r="F251" s="1021" t="n">
        <v>2185968.861778287</v>
      </c>
      <c r="G251" s="1021" t="n">
        <v>70706.58626690992</v>
      </c>
      <c r="H251" s="1021" t="n">
        <v>1578755.446962393</v>
      </c>
      <c r="I251" s="1021" t="n">
        <v>767198.877868769</v>
      </c>
      <c r="J251" s="1021" t="n">
        <v>7190957.143632013</v>
      </c>
      <c r="K251" s="1022" t="n">
        <v>2267852.584353606</v>
      </c>
      <c r="L251" s="963" t="n">
        <v>100</v>
      </c>
      <c r="M251" s="963" t="n">
        <v>24.74190509612538</v>
      </c>
      <c r="N251" s="963" t="n">
        <v>24.73018898741217</v>
      </c>
      <c r="O251" s="963" t="n">
        <v>1.868191795576438</v>
      </c>
      <c r="P251" s="963" t="n">
        <v>23.1104010403201</v>
      </c>
      <c r="Q251" s="963" t="n">
        <v>0.7475209703998118</v>
      </c>
      <c r="R251" s="963" t="n">
        <v>16.6908468651331</v>
      </c>
      <c r="S251" s="963" t="n">
        <v>8.110945245033005</v>
      </c>
      <c r="T251" s="963" t="n">
        <v>76.02391157479624</v>
      </c>
      <c r="U251" s="991" t="n">
        <v>23.97608842520374</v>
      </c>
      <c r="V251" s="1021" t="n">
        <v>2267852.584353606</v>
      </c>
      <c r="W251" s="1021" t="n">
        <v>499952.6129398874</v>
      </c>
      <c r="X251" s="1021" t="n">
        <v>630764.1885153039</v>
      </c>
      <c r="Y251" s="1021" t="n">
        <v>100706.8873006478</v>
      </c>
      <c r="Z251" s="1021" t="n">
        <v>701843.3082369332</v>
      </c>
      <c r="AA251" s="989" t="n">
        <v>55640.17077106686</v>
      </c>
      <c r="AB251" s="1022" t="n">
        <v>278941.4657448266</v>
      </c>
      <c r="AC251" s="963" t="n">
        <v>100</v>
      </c>
      <c r="AD251" s="963" t="n">
        <v>22.04519889825141</v>
      </c>
      <c r="AE251" s="963" t="n">
        <v>27.81327996656746</v>
      </c>
      <c r="AF251" s="963" t="n">
        <v>4.440627578505141</v>
      </c>
      <c r="AG251" s="963" t="n">
        <v>30.94748367151808</v>
      </c>
      <c r="AH251" s="963" t="n">
        <v>2.453429784411039</v>
      </c>
      <c r="AI251" s="991" t="n">
        <v>12.29980588991113</v>
      </c>
      <c r="AJ251" s="1021" t="n">
        <v>7190957.143632013</v>
      </c>
      <c r="AK251" s="1021" t="n">
        <v>1863360.260601908</v>
      </c>
      <c r="AL251" s="1021" t="n">
        <v>1726040.01056928</v>
      </c>
      <c r="AM251" s="1021" t="n">
        <v>77686.63875552075</v>
      </c>
      <c r="AN251" s="1021" t="n">
        <v>1505632.872465285</v>
      </c>
      <c r="AO251" s="1021" t="n">
        <v>1523086.432211383</v>
      </c>
      <c r="AP251" s="1022" t="n">
        <v>495402.5864107496</v>
      </c>
      <c r="AQ251" s="963" t="n">
        <v>100</v>
      </c>
      <c r="AR251" s="963" t="n">
        <v>25.91254854372225</v>
      </c>
      <c r="AS251" s="963" t="n">
        <v>24.00292445210556</v>
      </c>
      <c r="AT251" s="963" t="n">
        <v>1.080337946726835</v>
      </c>
      <c r="AU251" s="963" t="n">
        <v>20.93786463181199</v>
      </c>
      <c r="AV251" s="963" t="n">
        <v>21.1805800227882</v>
      </c>
      <c r="AW251" s="991" t="n">
        <v>6.889244039640199</v>
      </c>
      <c r="AX251" s="18" t="n"/>
    </row>
    <row r="252" ht="16.4" customHeight="1" s="828">
      <c r="A252" s="722" t="inlineStr">
        <is>
          <t>Sep-Nov 2011</t>
        </is>
      </c>
      <c r="B252" s="1021" t="n">
        <v>9419233.574270217</v>
      </c>
      <c r="C252" s="1021" t="n">
        <v>2327085.810746361</v>
      </c>
      <c r="D252" s="1021" t="n">
        <v>2304186.98137369</v>
      </c>
      <c r="E252" s="1021" t="n">
        <v>181958.7189172906</v>
      </c>
      <c r="F252" s="1021" t="n">
        <v>2174866.504519399</v>
      </c>
      <c r="G252" s="1021" t="n">
        <v>69101.17680111507</v>
      </c>
      <c r="H252" s="1021" t="n">
        <v>1547921.362842518</v>
      </c>
      <c r="I252" s="1021" t="n">
        <v>814113.0190698444</v>
      </c>
      <c r="J252" s="1021" t="n">
        <v>7114265.791195722</v>
      </c>
      <c r="K252" s="1022" t="n">
        <v>2304967.783074494</v>
      </c>
      <c r="L252" s="963" t="n">
        <v>100</v>
      </c>
      <c r="M252" s="963" t="n">
        <v>24.70568111935432</v>
      </c>
      <c r="N252" s="963" t="n">
        <v>24.46257397913836</v>
      </c>
      <c r="O252" s="963" t="n">
        <v>1.931778392398433</v>
      </c>
      <c r="P252" s="963" t="n">
        <v>23.08963343323719</v>
      </c>
      <c r="Q252" s="963" t="n">
        <v>0.7336178284173072</v>
      </c>
      <c r="R252" s="963" t="n">
        <v>16.43362329468985</v>
      </c>
      <c r="S252" s="963" t="n">
        <v>8.643091952764536</v>
      </c>
      <c r="T252" s="963" t="n">
        <v>75.5291365810187</v>
      </c>
      <c r="U252" s="991" t="n">
        <v>24.47086341898129</v>
      </c>
      <c r="V252" s="1021" t="n">
        <v>2304967.783074494</v>
      </c>
      <c r="W252" s="1021" t="n">
        <v>495229.2296179036</v>
      </c>
      <c r="X252" s="1021" t="n">
        <v>619006.6456185847</v>
      </c>
      <c r="Y252" s="1021" t="n">
        <v>104498.3988966959</v>
      </c>
      <c r="Z252" s="1021" t="n">
        <v>721271.2581809661</v>
      </c>
      <c r="AA252" s="989" t="n">
        <v>50980.62268248087</v>
      </c>
      <c r="AB252" s="1022" t="n">
        <v>313888.0426575533</v>
      </c>
      <c r="AC252" s="963" t="n">
        <v>100</v>
      </c>
      <c r="AD252" s="963" t="n">
        <v>21.48529941521956</v>
      </c>
      <c r="AE252" s="963" t="n">
        <v>26.85532744379269</v>
      </c>
      <c r="AF252" s="963" t="n">
        <v>4.533616463710835</v>
      </c>
      <c r="AG252" s="963" t="n">
        <v>31.29203208293412</v>
      </c>
      <c r="AH252" s="963" t="n">
        <v>2.211771594242419</v>
      </c>
      <c r="AI252" s="991" t="n">
        <v>13.617892838349</v>
      </c>
      <c r="AJ252" s="1021" t="n">
        <v>7114265.791195722</v>
      </c>
      <c r="AK252" s="1021" t="n">
        <v>1856950.048775245</v>
      </c>
      <c r="AL252" s="1021" t="n">
        <v>1703145.81900202</v>
      </c>
      <c r="AM252" s="1021" t="n">
        <v>79349.60199757252</v>
      </c>
      <c r="AN252" s="1021" t="n">
        <v>1477001.895266728</v>
      </c>
      <c r="AO252" s="1021" t="n">
        <v>1490792.280964177</v>
      </c>
      <c r="AP252" s="1022" t="n">
        <v>508499.0639963517</v>
      </c>
      <c r="AQ252" s="963" t="n">
        <v>100</v>
      </c>
      <c r="AR252" s="963" t="n">
        <v>26.1017806092277</v>
      </c>
      <c r="AS252" s="963" t="n">
        <v>23.93986771073063</v>
      </c>
      <c r="AT252" s="963" t="n">
        <v>1.115358974861072</v>
      </c>
      <c r="AU252" s="963" t="n">
        <v>20.76112895718059</v>
      </c>
      <c r="AV252" s="963" t="n">
        <v>20.95497026283599</v>
      </c>
      <c r="AW252" s="991" t="n">
        <v>7.147597221144676</v>
      </c>
      <c r="AX252" s="18" t="n"/>
    </row>
    <row r="253" ht="16.4" customHeight="1" s="828">
      <c r="A253" s="722" t="inlineStr">
        <is>
          <t>Oct-Dec 2011</t>
        </is>
      </c>
      <c r="B253" s="1021" t="n">
        <v>9409537.373503467</v>
      </c>
      <c r="C253" s="1021" t="n">
        <v>2328572.763689113</v>
      </c>
      <c r="D253" s="1021" t="n">
        <v>2328836.90431357</v>
      </c>
      <c r="E253" s="1021" t="n">
        <v>170317.148420336</v>
      </c>
      <c r="F253" s="1021" t="n">
        <v>2139158.067722209</v>
      </c>
      <c r="G253" s="1021" t="n">
        <v>70487.7377118611</v>
      </c>
      <c r="H253" s="1021" t="n">
        <v>1546140.272782867</v>
      </c>
      <c r="I253" s="1021" t="n">
        <v>826024.4788635096</v>
      </c>
      <c r="J253" s="1021" t="n">
        <v>7104099.944553516</v>
      </c>
      <c r="K253" s="1022" t="n">
        <v>2305437.428949951</v>
      </c>
      <c r="L253" s="963" t="n">
        <v>100</v>
      </c>
      <c r="M253" s="963" t="n">
        <v>24.74694207864241</v>
      </c>
      <c r="N253" s="963" t="n">
        <v>24.74974923710273</v>
      </c>
      <c r="O253" s="963" t="n">
        <v>1.810048057197115</v>
      </c>
      <c r="P253" s="963" t="n">
        <v>22.73393454757844</v>
      </c>
      <c r="Q253" s="963" t="n">
        <v>0.749109492995364</v>
      </c>
      <c r="R253" s="963" t="n">
        <v>16.431629010122</v>
      </c>
      <c r="S253" s="963" t="n">
        <v>8.778587576361947</v>
      </c>
      <c r="T253" s="963" t="n">
        <v>75.4989290393608</v>
      </c>
      <c r="U253" s="991" t="n">
        <v>24.50107096063921</v>
      </c>
      <c r="V253" s="1021" t="n">
        <v>2305437.428949951</v>
      </c>
      <c r="W253" s="1021" t="n">
        <v>502649.3231585888</v>
      </c>
      <c r="X253" s="1021" t="n">
        <v>612972.2972680996</v>
      </c>
      <c r="Y253" s="1021" t="n">
        <v>95192.8534321851</v>
      </c>
      <c r="Z253" s="1021" t="n">
        <v>701097.9777649266</v>
      </c>
      <c r="AA253" s="989" t="n">
        <v>53580.47233391675</v>
      </c>
      <c r="AB253" s="1022" t="n">
        <v>339868.167932545</v>
      </c>
      <c r="AC253" s="963" t="n">
        <v>100</v>
      </c>
      <c r="AD253" s="963" t="n">
        <v>21.80277446903118</v>
      </c>
      <c r="AE253" s="963" t="n">
        <v>26.58811250181219</v>
      </c>
      <c r="AF253" s="963" t="n">
        <v>4.129058209814102</v>
      </c>
      <c r="AG253" s="963" t="n">
        <v>30.41062702292697</v>
      </c>
      <c r="AH253" s="963" t="n">
        <v>2.324091370301073</v>
      </c>
      <c r="AI253" s="991" t="n">
        <v>14.74202525146577</v>
      </c>
      <c r="AJ253" s="1021" t="n">
        <v>7104099.944553516</v>
      </c>
      <c r="AK253" s="1021" t="n">
        <v>1854041.82131825</v>
      </c>
      <c r="AL253" s="1021" t="n">
        <v>1735335.236007335</v>
      </c>
      <c r="AM253" s="1021" t="n">
        <v>77117.02453819689</v>
      </c>
      <c r="AN253" s="1021" t="n">
        <v>1463853.181111464</v>
      </c>
      <c r="AO253" s="1021" t="n">
        <v>1479027.065467869</v>
      </c>
      <c r="AP253" s="1022" t="n">
        <v>495481.8360243731</v>
      </c>
      <c r="AQ253" s="963" t="n">
        <v>100</v>
      </c>
      <c r="AR253" s="963" t="n">
        <v>26.09819450442395</v>
      </c>
      <c r="AS253" s="963" t="n">
        <v>24.42723567448908</v>
      </c>
      <c r="AT253" s="963" t="n">
        <v>1.085528429218117</v>
      </c>
      <c r="AU253" s="963" t="n">
        <v>20.605751503169</v>
      </c>
      <c r="AV253" s="963" t="n">
        <v>20.81934484328013</v>
      </c>
      <c r="AW253" s="991" t="n">
        <v>6.974589883187708</v>
      </c>
      <c r="AX253" s="18" t="n"/>
    </row>
    <row r="254" ht="16.4" customHeight="1" s="828">
      <c r="A254" s="722" t="inlineStr">
        <is>
          <t>Nov-Jan 2012</t>
        </is>
      </c>
      <c r="B254" s="1021" t="n">
        <v>9410272.654331625</v>
      </c>
      <c r="C254" s="1021" t="n">
        <v>2353013.014384778</v>
      </c>
      <c r="D254" s="1021" t="n">
        <v>2345139.382980435</v>
      </c>
      <c r="E254" s="1021" t="n">
        <v>169020.239492872</v>
      </c>
      <c r="F254" s="1021" t="n">
        <v>2121290.677708441</v>
      </c>
      <c r="G254" s="1021" t="n">
        <v>81885.79010837822</v>
      </c>
      <c r="H254" s="1021" t="n">
        <v>1519459.041046889</v>
      </c>
      <c r="I254" s="1021" t="n">
        <v>820464.5086098309</v>
      </c>
      <c r="J254" s="1021" t="n">
        <v>7080228.139396338</v>
      </c>
      <c r="K254" s="1022" t="n">
        <v>2330044.514935289</v>
      </c>
      <c r="L254" s="963" t="n">
        <v>100</v>
      </c>
      <c r="M254" s="963" t="n">
        <v>25.0047272891893</v>
      </c>
      <c r="N254" s="963" t="n">
        <v>24.92105669117832</v>
      </c>
      <c r="O254" s="963" t="n">
        <v>1.796124785131179</v>
      </c>
      <c r="P254" s="963" t="n">
        <v>22.54228709018324</v>
      </c>
      <c r="Q254" s="963" t="n">
        <v>0.8701744690754049</v>
      </c>
      <c r="R254" s="963" t="n">
        <v>16.14681207294743</v>
      </c>
      <c r="S254" s="963" t="n">
        <v>8.718817602295131</v>
      </c>
      <c r="T254" s="963" t="n">
        <v>75.239351711422</v>
      </c>
      <c r="U254" s="991" t="n">
        <v>24.76064828857802</v>
      </c>
      <c r="V254" s="1021" t="n">
        <v>2330044.514935289</v>
      </c>
      <c r="W254" s="1021" t="n">
        <v>515350.9338531711</v>
      </c>
      <c r="X254" s="1021" t="n">
        <v>614300.1113320931</v>
      </c>
      <c r="Y254" s="1021" t="n">
        <v>103307.5635142537</v>
      </c>
      <c r="Z254" s="1021" t="n">
        <v>705822.0229965551</v>
      </c>
      <c r="AA254" s="989" t="n">
        <v>61088.86760715264</v>
      </c>
      <c r="AB254" s="1022" t="n">
        <v>330103.2600502882</v>
      </c>
      <c r="AC254" s="963" t="n">
        <v>100</v>
      </c>
      <c r="AD254" s="963" t="n">
        <v>22.11764327032541</v>
      </c>
      <c r="AE254" s="963" t="n">
        <v>26.36430795182271</v>
      </c>
      <c r="AF254" s="963" t="n">
        <v>4.433716302502607</v>
      </c>
      <c r="AG254" s="963" t="n">
        <v>30.2922119501291</v>
      </c>
      <c r="AH254" s="963" t="n">
        <v>2.621789721852127</v>
      </c>
      <c r="AI254" s="991" t="n">
        <v>14.16725122350102</v>
      </c>
      <c r="AJ254" s="1021" t="n">
        <v>7080228.139396338</v>
      </c>
      <c r="AK254" s="1021" t="n">
        <v>1865971.06858673</v>
      </c>
      <c r="AL254" s="1021" t="n">
        <v>1751057.085729057</v>
      </c>
      <c r="AM254" s="1021" t="n">
        <v>67669.60447247564</v>
      </c>
      <c r="AN254" s="1021" t="n">
        <v>1441011.96326376</v>
      </c>
      <c r="AO254" s="1021" t="n">
        <v>1455848.727938428</v>
      </c>
      <c r="AP254" s="1022" t="n">
        <v>499742.4996354841</v>
      </c>
      <c r="AQ254" s="963" t="n">
        <v>100</v>
      </c>
      <c r="AR254" s="963" t="n">
        <v>26.35467433886704</v>
      </c>
      <c r="AS254" s="963" t="n">
        <v>24.73164778385732</v>
      </c>
      <c r="AT254" s="963" t="n">
        <v>0.9557545765502009</v>
      </c>
      <c r="AU254" s="963" t="n">
        <v>20.35262049319531</v>
      </c>
      <c r="AV254" s="963" t="n">
        <v>20.562172563871</v>
      </c>
      <c r="AW254" s="991" t="n">
        <v>7.058282442267351</v>
      </c>
      <c r="AX254" s="18" t="n"/>
    </row>
    <row r="255" ht="16.4" customHeight="1" s="828">
      <c r="A255" s="722" t="inlineStr">
        <is>
          <t>Dec-Feb 2012</t>
        </is>
      </c>
      <c r="B255" s="1021" t="n">
        <v>9398716.554259967</v>
      </c>
      <c r="C255" s="1021" t="n">
        <v>2334787.328524859</v>
      </c>
      <c r="D255" s="1021" t="n">
        <v>2354024.51364219</v>
      </c>
      <c r="E255" s="1021" t="n">
        <v>170919.8961692432</v>
      </c>
      <c r="F255" s="1021" t="n">
        <v>2153994.817171566</v>
      </c>
      <c r="G255" s="1021" t="n">
        <v>87597.35319968616</v>
      </c>
      <c r="H255" s="1021" t="n">
        <v>1496868.164441706</v>
      </c>
      <c r="I255" s="1021" t="n">
        <v>800524.4811107183</v>
      </c>
      <c r="J255" s="1021" t="n">
        <v>7036623.880552073</v>
      </c>
      <c r="K255" s="1022" t="n">
        <v>2362092.673707894</v>
      </c>
      <c r="L255" s="963" t="n">
        <v>100</v>
      </c>
      <c r="M255" s="963" t="n">
        <v>24.84155485534477</v>
      </c>
      <c r="N255" s="963" t="n">
        <v>25.0462337070398</v>
      </c>
      <c r="O255" s="963" t="n">
        <v>1.818545066047063</v>
      </c>
      <c r="P255" s="963" t="n">
        <v>22.91796762607197</v>
      </c>
      <c r="Q255" s="963" t="n">
        <v>0.9320139903568287</v>
      </c>
      <c r="R255" s="963" t="n">
        <v>15.92630393522455</v>
      </c>
      <c r="S255" s="963" t="n">
        <v>8.517380819915042</v>
      </c>
      <c r="T255" s="963" t="n">
        <v>74.86792308214385</v>
      </c>
      <c r="U255" s="991" t="n">
        <v>25.13207691785615</v>
      </c>
      <c r="V255" s="1021" t="n">
        <v>2362092.673707894</v>
      </c>
      <c r="W255" s="1021" t="n">
        <v>538919.7566869601</v>
      </c>
      <c r="X255" s="1021" t="n">
        <v>622046.6925998136</v>
      </c>
      <c r="Y255" s="1021" t="n">
        <v>102707.4440880358</v>
      </c>
      <c r="Z255" s="1021" t="n">
        <v>709727.2181393665</v>
      </c>
      <c r="AA255" s="989" t="n">
        <v>64816.79519265063</v>
      </c>
      <c r="AB255" s="1022" t="n">
        <v>323858.6849440989</v>
      </c>
      <c r="AC255" s="963" t="n">
        <v>100</v>
      </c>
      <c r="AD255" s="963" t="n">
        <v>22.8153519413356</v>
      </c>
      <c r="AE255" s="963" t="n">
        <v>26.33455916119312</v>
      </c>
      <c r="AF255" s="963" t="n">
        <v>4.348154720229958</v>
      </c>
      <c r="AG255" s="963" t="n">
        <v>30.04654415295537</v>
      </c>
      <c r="AH255" s="963" t="n">
        <v>2.744041159524215</v>
      </c>
      <c r="AI255" s="991" t="n">
        <v>13.71066802538792</v>
      </c>
      <c r="AJ255" s="1021" t="n">
        <v>7036623.880552073</v>
      </c>
      <c r="AK255" s="1021" t="n">
        <v>1822602.769052553</v>
      </c>
      <c r="AL255" s="1021" t="n">
        <v>1752897.980823182</v>
      </c>
      <c r="AM255" s="1021" t="n">
        <v>70093.35376569009</v>
      </c>
      <c r="AN255" s="1021" t="n">
        <v>1468923.960948404</v>
      </c>
      <c r="AO255" s="1021" t="n">
        <v>1436457.116580738</v>
      </c>
      <c r="AP255" s="1022" t="n">
        <v>485560.92776798</v>
      </c>
      <c r="AQ255" s="963" t="n">
        <v>100</v>
      </c>
      <c r="AR255" s="963" t="n">
        <v>25.9016653439427</v>
      </c>
      <c r="AS255" s="963" t="n">
        <v>24.91106545665838</v>
      </c>
      <c r="AT255" s="963" t="n">
        <v>0.9961219322723097</v>
      </c>
      <c r="AU255" s="963" t="n">
        <v>20.87540823388668</v>
      </c>
      <c r="AV255" s="963" t="n">
        <v>20.41401019814118</v>
      </c>
      <c r="AW255" s="991" t="n">
        <v>6.900481481040655</v>
      </c>
      <c r="AX255" s="18" t="n"/>
    </row>
    <row r="256" ht="16.4" customHeight="1" s="828">
      <c r="A256" s="722" t="inlineStr">
        <is>
          <t>Jan-Mar 2012</t>
        </is>
      </c>
      <c r="B256" s="1021" t="n">
        <v>9360181.383093441</v>
      </c>
      <c r="C256" s="1021" t="n">
        <v>2320114.022407604</v>
      </c>
      <c r="D256" s="1021" t="n">
        <v>2344820.347464449</v>
      </c>
      <c r="E256" s="1021" t="n">
        <v>182554.0354805379</v>
      </c>
      <c r="F256" s="1021" t="n">
        <v>2155705.744699908</v>
      </c>
      <c r="G256" s="1021" t="n">
        <v>89380.09258490853</v>
      </c>
      <c r="H256" s="1021" t="n">
        <v>1482054.797023549</v>
      </c>
      <c r="I256" s="1021" t="n">
        <v>785552.3434324843</v>
      </c>
      <c r="J256" s="1021" t="n">
        <v>6989232.63980991</v>
      </c>
      <c r="K256" s="1022" t="n">
        <v>2370948.743283531</v>
      </c>
      <c r="L256" s="963" t="n">
        <v>100</v>
      </c>
      <c r="M256" s="963" t="n">
        <v>24.78706263746388</v>
      </c>
      <c r="N256" s="963" t="n">
        <v>25.05101398675578</v>
      </c>
      <c r="O256" s="963" t="n">
        <v>1.9503258324702</v>
      </c>
      <c r="P256" s="963" t="n">
        <v>23.0305979817185</v>
      </c>
      <c r="Q256" s="963" t="n">
        <v>0.9548970145637217</v>
      </c>
      <c r="R256" s="963" t="n">
        <v>15.83361193940608</v>
      </c>
      <c r="S256" s="963" t="n">
        <v>8.392490607621832</v>
      </c>
      <c r="T256" s="963" t="n">
        <v>74.66984189466682</v>
      </c>
      <c r="U256" s="991" t="n">
        <v>25.33015810533318</v>
      </c>
      <c r="V256" s="1021" t="n">
        <v>2370948.743283531</v>
      </c>
      <c r="W256" s="1021" t="n">
        <v>538375.7305376072</v>
      </c>
      <c r="X256" s="1021" t="n">
        <v>627514.8330938395</v>
      </c>
      <c r="Y256" s="1021" t="n">
        <v>113048.9151300933</v>
      </c>
      <c r="Z256" s="1021" t="n">
        <v>710952.3536817206</v>
      </c>
      <c r="AA256" s="989" t="n">
        <v>65348.73139758166</v>
      </c>
      <c r="AB256" s="1022" t="n">
        <v>315695.0185115481</v>
      </c>
      <c r="AC256" s="963" t="n">
        <v>100</v>
      </c>
      <c r="AD256" s="963" t="n">
        <v>22.70718555442113</v>
      </c>
      <c r="AE256" s="963" t="n">
        <v>26.46682408767695</v>
      </c>
      <c r="AF256" s="963" t="n">
        <v>4.768087688539893</v>
      </c>
      <c r="AG256" s="963" t="n">
        <v>29.98598580824322</v>
      </c>
      <c r="AH256" s="963" t="n">
        <v>2.756227083470396</v>
      </c>
      <c r="AI256" s="991" t="n">
        <v>13.31513468630881</v>
      </c>
      <c r="AJ256" s="1021" t="n">
        <v>6989232.63980991</v>
      </c>
      <c r="AK256" s="1021" t="n">
        <v>1807430.666177209</v>
      </c>
      <c r="AL256" s="1021" t="n">
        <v>1737464.093215815</v>
      </c>
      <c r="AM256" s="1021" t="n">
        <v>71462.71274394474</v>
      </c>
      <c r="AN256" s="1021" t="n">
        <v>1468647.005220327</v>
      </c>
      <c r="AO256" s="1021" t="n">
        <v>1425934.765409094</v>
      </c>
      <c r="AP256" s="1022" t="n">
        <v>478293.4003215017</v>
      </c>
      <c r="AQ256" s="963" t="n">
        <v>100</v>
      </c>
      <c r="AR256" s="963" t="n">
        <v>25.86021612561987</v>
      </c>
      <c r="AS256" s="963" t="n">
        <v>24.85915382640733</v>
      </c>
      <c r="AT256" s="963" t="n">
        <v>1.022468651807366</v>
      </c>
      <c r="AU256" s="963" t="n">
        <v>21.01299357035382</v>
      </c>
      <c r="AV256" s="963" t="n">
        <v>20.40187870249338</v>
      </c>
      <c r="AW256" s="991" t="n">
        <v>6.843289170218693</v>
      </c>
      <c r="AX256" s="18" t="n"/>
    </row>
    <row r="257" ht="16.4" customHeight="1" s="828">
      <c r="A257" s="722" t="inlineStr">
        <is>
          <t>Feb-Apr 2012</t>
        </is>
      </c>
      <c r="B257" s="1021" t="n">
        <v>9341338.169012409</v>
      </c>
      <c r="C257" s="1021" t="n">
        <v>2296780.472960602</v>
      </c>
      <c r="D257" s="1021" t="n">
        <v>2350079.119783692</v>
      </c>
      <c r="E257" s="1021" t="n">
        <v>186531.0586091425</v>
      </c>
      <c r="F257" s="1021" t="n">
        <v>2158985.337556276</v>
      </c>
      <c r="G257" s="1021" t="n">
        <v>80408.83380331387</v>
      </c>
      <c r="H257" s="1021" t="n">
        <v>1473742.500091907</v>
      </c>
      <c r="I257" s="1021" t="n">
        <v>794810.8462074748</v>
      </c>
      <c r="J257" s="1021" t="n">
        <v>6945824.219123304</v>
      </c>
      <c r="K257" s="1022" t="n">
        <v>2395513.949889106</v>
      </c>
      <c r="L257" s="963" t="n">
        <v>100</v>
      </c>
      <c r="M257" s="963" t="n">
        <v>24.58727466456151</v>
      </c>
      <c r="N257" s="963" t="n">
        <v>25.15784224127012</v>
      </c>
      <c r="O257" s="963" t="n">
        <v>1.99683444956434</v>
      </c>
      <c r="P257" s="963" t="n">
        <v>23.11216335918743</v>
      </c>
      <c r="Q257" s="963" t="n">
        <v>0.8607849576632435</v>
      </c>
      <c r="R257" s="963" t="n">
        <v>15.77656726935211</v>
      </c>
      <c r="S257" s="963" t="n">
        <v>8.50853305840125</v>
      </c>
      <c r="T257" s="963" t="n">
        <v>74.35577316068448</v>
      </c>
      <c r="U257" s="991" t="n">
        <v>25.64422683931553</v>
      </c>
      <c r="V257" s="1021" t="n">
        <v>2395513.949889106</v>
      </c>
      <c r="W257" s="1021" t="n">
        <v>539291.4540514295</v>
      </c>
      <c r="X257" s="1021" t="n">
        <v>640676.5742057678</v>
      </c>
      <c r="Y257" s="1021" t="n">
        <v>112085.5017088015</v>
      </c>
      <c r="Z257" s="1021" t="n">
        <v>719670.1536749969</v>
      </c>
      <c r="AA257" s="989" t="n">
        <v>57788.06512215437</v>
      </c>
      <c r="AB257" s="1022" t="n">
        <v>326088.7223836707</v>
      </c>
      <c r="AC257" s="963" t="n">
        <v>100</v>
      </c>
      <c r="AD257" s="963" t="n">
        <v>22.51255744415075</v>
      </c>
      <c r="AE257" s="963" t="n">
        <v>26.74484839612086</v>
      </c>
      <c r="AF257" s="963" t="n">
        <v>4.678975119889834</v>
      </c>
      <c r="AG257" s="963" t="n">
        <v>30.04241130419267</v>
      </c>
      <c r="AH257" s="963" t="n">
        <v>2.412345172309663</v>
      </c>
      <c r="AI257" s="991" t="n">
        <v>13.61247436687923</v>
      </c>
      <c r="AJ257" s="1021" t="n">
        <v>6945824.219123304</v>
      </c>
      <c r="AK257" s="1021" t="n">
        <v>1783703.165708187</v>
      </c>
      <c r="AL257" s="1021" t="n">
        <v>1728606.237052632</v>
      </c>
      <c r="AM257" s="1021" t="n">
        <v>76518.23808825843</v>
      </c>
      <c r="AN257" s="1021" t="n">
        <v>1463954.085954568</v>
      </c>
      <c r="AO257" s="1021" t="n">
        <v>1414434.625899292</v>
      </c>
      <c r="AP257" s="1022" t="n">
        <v>477495.6632497959</v>
      </c>
      <c r="AQ257" s="963" t="n">
        <v>100</v>
      </c>
      <c r="AR257" s="963" t="n">
        <v>25.68022324546135</v>
      </c>
      <c r="AS257" s="963" t="n">
        <v>24.88698507937212</v>
      </c>
      <c r="AT257" s="963" t="n">
        <v>1.101643745570004</v>
      </c>
      <c r="AU257" s="963" t="n">
        <v>21.07675114961875</v>
      </c>
      <c r="AV257" s="963" t="n">
        <v>20.36381257684376</v>
      </c>
      <c r="AW257" s="991" t="n">
        <v>6.874571658971021</v>
      </c>
      <c r="AX257" s="18" t="n"/>
    </row>
    <row r="258" ht="16.4" customHeight="1" s="828">
      <c r="A258" s="722" t="inlineStr">
        <is>
          <t>Mar-May 2012</t>
        </is>
      </c>
      <c r="B258" s="1021" t="n">
        <v>9308099.124477219</v>
      </c>
      <c r="C258" s="1021" t="n">
        <v>2255548.49620075</v>
      </c>
      <c r="D258" s="1021" t="n">
        <v>2360242.267745293</v>
      </c>
      <c r="E258" s="1021" t="n">
        <v>178356.1528430843</v>
      </c>
      <c r="F258" s="1021" t="n">
        <v>2163785.621456783</v>
      </c>
      <c r="G258" s="1021" t="n">
        <v>76300.03459887061</v>
      </c>
      <c r="H258" s="1021" t="n">
        <v>1470624.633007356</v>
      </c>
      <c r="I258" s="1021" t="n">
        <v>803241.9186250814</v>
      </c>
      <c r="J258" s="1021" t="n">
        <v>6914356.35308237</v>
      </c>
      <c r="K258" s="1022" t="n">
        <v>2393742.771394848</v>
      </c>
      <c r="L258" s="963" t="n">
        <v>100</v>
      </c>
      <c r="M258" s="963" t="n">
        <v>24.23210653472097</v>
      </c>
      <c r="N258" s="963" t="n">
        <v>25.35686648994355</v>
      </c>
      <c r="O258" s="963" t="n">
        <v>1.916139379887637</v>
      </c>
      <c r="P258" s="963" t="n">
        <v>23.24626749801948</v>
      </c>
      <c r="Q258" s="963" t="n">
        <v>0.8197166100028606</v>
      </c>
      <c r="R258" s="963" t="n">
        <v>15.7994088088308</v>
      </c>
      <c r="S258" s="963" t="n">
        <v>8.6294946785947</v>
      </c>
      <c r="T258" s="963" t="n">
        <v>74.28322647424223</v>
      </c>
      <c r="U258" s="991" t="n">
        <v>25.71677352575777</v>
      </c>
      <c r="V258" s="1021" t="n">
        <v>2393742.771394848</v>
      </c>
      <c r="W258" s="1021" t="n">
        <v>535633.3694176993</v>
      </c>
      <c r="X258" s="1021" t="n">
        <v>648154.1009639992</v>
      </c>
      <c r="Y258" s="1021" t="n">
        <v>108594.6571400167</v>
      </c>
      <c r="Z258" s="1021" t="n">
        <v>720090.8907890129</v>
      </c>
      <c r="AA258" s="989" t="n">
        <v>54252.22458537063</v>
      </c>
      <c r="AB258" s="1022" t="n">
        <v>327028.411499551</v>
      </c>
      <c r="AC258" s="963" t="n">
        <v>100</v>
      </c>
      <c r="AD258" s="963" t="n">
        <v>22.37639632037751</v>
      </c>
      <c r="AE258" s="963" t="n">
        <v>27.07701548844014</v>
      </c>
      <c r="AF258" s="963" t="n">
        <v>4.536605120555119</v>
      </c>
      <c r="AG258" s="963" t="n">
        <v>30.08221682772588</v>
      </c>
      <c r="AH258" s="963" t="n">
        <v>2.266418315020437</v>
      </c>
      <c r="AI258" s="991" t="n">
        <v>13.66180257158499</v>
      </c>
      <c r="AJ258" s="1021" t="n">
        <v>6914356.35308237</v>
      </c>
      <c r="AK258" s="1021" t="n">
        <v>1745455.831289999</v>
      </c>
      <c r="AL258" s="1021" t="n">
        <v>1731893.224485622</v>
      </c>
      <c r="AM258" s="1021" t="n">
        <v>71790.86098043239</v>
      </c>
      <c r="AN258" s="1021" t="n">
        <v>1468200.566071389</v>
      </c>
      <c r="AO258" s="1021" t="n">
        <v>1412187.594007754</v>
      </c>
      <c r="AP258" s="1022" t="n">
        <v>485015.2636834268</v>
      </c>
      <c r="AQ258" s="963" t="n">
        <v>100</v>
      </c>
      <c r="AR258" s="963" t="n">
        <v>25.24393800605732</v>
      </c>
      <c r="AS258" s="963" t="n">
        <v>25.0477866058141</v>
      </c>
      <c r="AT258" s="963" t="n">
        <v>1.038286968655131</v>
      </c>
      <c r="AU258" s="963" t="n">
        <v>21.23408877265742</v>
      </c>
      <c r="AV258" s="963" t="n">
        <v>20.42399208103024</v>
      </c>
      <c r="AW258" s="991" t="n">
        <v>7.014611901904802</v>
      </c>
      <c r="AX258" s="18" t="n"/>
    </row>
    <row r="259" ht="16.4" customHeight="1" s="828">
      <c r="A259" s="722" t="inlineStr">
        <is>
          <t>Apr-Jun 2012</t>
        </is>
      </c>
      <c r="B259" s="1021" t="n">
        <v>9224915.45417455</v>
      </c>
      <c r="C259" s="1021" t="n">
        <v>2229464.777889838</v>
      </c>
      <c r="D259" s="1021" t="n">
        <v>2334962.459554524</v>
      </c>
      <c r="E259" s="1021" t="n">
        <v>178276.4330635813</v>
      </c>
      <c r="F259" s="1021" t="n">
        <v>2140027.275099437</v>
      </c>
      <c r="G259" s="1021" t="n">
        <v>77953.74257636895</v>
      </c>
      <c r="H259" s="1021" t="n">
        <v>1464651.463091483</v>
      </c>
      <c r="I259" s="1021" t="n">
        <v>799579.3028993178</v>
      </c>
      <c r="J259" s="1021" t="n">
        <v>6806550.738203481</v>
      </c>
      <c r="K259" s="1022" t="n">
        <v>2418364.71597107</v>
      </c>
      <c r="L259" s="963" t="n">
        <v>100</v>
      </c>
      <c r="M259" s="963" t="n">
        <v>24.16786136376934</v>
      </c>
      <c r="N259" s="963" t="n">
        <v>25.31147815016433</v>
      </c>
      <c r="O259" s="963" t="n">
        <v>1.932553571349056</v>
      </c>
      <c r="P259" s="963" t="n">
        <v>23.19834025287473</v>
      </c>
      <c r="Q259" s="963" t="n">
        <v>0.8450347644226111</v>
      </c>
      <c r="R259" s="963" t="n">
        <v>15.87712614134241</v>
      </c>
      <c r="S259" s="963" t="n">
        <v>8.667605756077517</v>
      </c>
      <c r="T259" s="963" t="n">
        <v>73.78442406345647</v>
      </c>
      <c r="U259" s="991" t="n">
        <v>26.21557593654354</v>
      </c>
      <c r="V259" s="1021" t="n">
        <v>2418364.71597107</v>
      </c>
      <c r="W259" s="1021" t="n">
        <v>540805.9661985235</v>
      </c>
      <c r="X259" s="1021" t="n">
        <v>655652.3208426364</v>
      </c>
      <c r="Y259" s="1021" t="n">
        <v>103629.0509851619</v>
      </c>
      <c r="Z259" s="1021" t="n">
        <v>729267.6791344001</v>
      </c>
      <c r="AA259" s="989" t="n">
        <v>57327.15454714053</v>
      </c>
      <c r="AB259" s="1022" t="n">
        <v>331812.4878201</v>
      </c>
      <c r="AC259" s="963" t="n">
        <v>100</v>
      </c>
      <c r="AD259" s="963" t="n">
        <v>22.36246512475966</v>
      </c>
      <c r="AE259" s="963" t="n">
        <v>27.11139128489004</v>
      </c>
      <c r="AF259" s="963" t="n">
        <v>4.285087782698265</v>
      </c>
      <c r="AG259" s="963" t="n">
        <v>30.15540519253607</v>
      </c>
      <c r="AH259" s="963" t="n">
        <v>2.370492513744825</v>
      </c>
      <c r="AI259" s="991" t="n">
        <v>13.72053130070847</v>
      </c>
      <c r="AJ259" s="1021" t="n">
        <v>6806550.738203481</v>
      </c>
      <c r="AK259" s="1021" t="n">
        <v>1715748.397735502</v>
      </c>
      <c r="AL259" s="1021" t="n">
        <v>1699364.561652585</v>
      </c>
      <c r="AM259" s="1021" t="n">
        <v>76782.12804503973</v>
      </c>
      <c r="AN259" s="1021" t="n">
        <v>1436728.079550288</v>
      </c>
      <c r="AO259" s="1021" t="n">
        <v>1398863.324589743</v>
      </c>
      <c r="AP259" s="1022" t="n">
        <v>477152.8935132105</v>
      </c>
      <c r="AQ259" s="963" t="n">
        <v>100</v>
      </c>
      <c r="AR259" s="963" t="n">
        <v>25.20731077644704</v>
      </c>
      <c r="AS259" s="963" t="n">
        <v>24.96660389401747</v>
      </c>
      <c r="AT259" s="963" t="n">
        <v>1.128062230023214</v>
      </c>
      <c r="AU259" s="963" t="n">
        <v>21.10801982987198</v>
      </c>
      <c r="AV259" s="963" t="n">
        <v>20.55172110505649</v>
      </c>
      <c r="AW259" s="991" t="n">
        <v>7.010201082246691</v>
      </c>
      <c r="AX259" s="18" t="n"/>
    </row>
    <row r="260" ht="16.4" customHeight="1" s="828">
      <c r="A260" s="722" t="inlineStr">
        <is>
          <t>May-Jul 2012</t>
        </is>
      </c>
      <c r="B260" s="1021" t="n">
        <v>9140122.27302492</v>
      </c>
      <c r="C260" s="1021" t="n">
        <v>2199117.466415049</v>
      </c>
      <c r="D260" s="1021" t="n">
        <v>2335372.864244295</v>
      </c>
      <c r="E260" s="1021" t="n">
        <v>180431.7050979147</v>
      </c>
      <c r="F260" s="1021" t="n">
        <v>2124554.433257894</v>
      </c>
      <c r="G260" s="1021" t="n">
        <v>78656.99610307306</v>
      </c>
      <c r="H260" s="1021" t="n">
        <v>1428539.280384428</v>
      </c>
      <c r="I260" s="1021" t="n">
        <v>793449.5275222677</v>
      </c>
      <c r="J260" s="1021" t="n">
        <v>6752685.6653521</v>
      </c>
      <c r="K260" s="1022" t="n">
        <v>2387436.607672821</v>
      </c>
      <c r="L260" s="963" t="n">
        <v>100</v>
      </c>
      <c r="M260" s="963" t="n">
        <v>24.06004428305368</v>
      </c>
      <c r="N260" s="963" t="n">
        <v>25.55078361628311</v>
      </c>
      <c r="O260" s="963" t="n">
        <v>1.974062268624344</v>
      </c>
      <c r="P260" s="963" t="n">
        <v>23.24426708741144</v>
      </c>
      <c r="Q260" s="963" t="n">
        <v>0.86056831356854</v>
      </c>
      <c r="R260" s="963" t="n">
        <v>15.62932352229522</v>
      </c>
      <c r="S260" s="963" t="n">
        <v>8.680950908763672</v>
      </c>
      <c r="T260" s="963" t="n">
        <v>73.87959880231779</v>
      </c>
      <c r="U260" s="991" t="n">
        <v>26.12040119768222</v>
      </c>
      <c r="V260" s="1021" t="n">
        <v>2387436.607672821</v>
      </c>
      <c r="W260" s="1021" t="n">
        <v>531101.9310483329</v>
      </c>
      <c r="X260" s="1021" t="n">
        <v>646885.7258315905</v>
      </c>
      <c r="Y260" s="1021" t="n">
        <v>107295.7687936292</v>
      </c>
      <c r="Z260" s="1021" t="n">
        <v>719461.4015262539</v>
      </c>
      <c r="AA260" s="989" t="n">
        <v>59693.51846633616</v>
      </c>
      <c r="AB260" s="1022" t="n">
        <v>323035.4736641857</v>
      </c>
      <c r="AC260" s="963" t="n">
        <v>100</v>
      </c>
      <c r="AD260" s="963" t="n">
        <v>22.24569772204465</v>
      </c>
      <c r="AE260" s="963" t="n">
        <v>27.09540951799968</v>
      </c>
      <c r="AF260" s="963" t="n">
        <v>4.494182942860077</v>
      </c>
      <c r="AG260" s="963" t="n">
        <v>30.13530910994769</v>
      </c>
      <c r="AH260" s="963" t="n">
        <v>2.500318470215761</v>
      </c>
      <c r="AI260" s="991" t="n">
        <v>13.53064088177269</v>
      </c>
      <c r="AJ260" s="1021" t="n">
        <v>6752685.6653521</v>
      </c>
      <c r="AK260" s="1021" t="n">
        <v>1692888.67494274</v>
      </c>
      <c r="AL260" s="1021" t="n">
        <v>1707532.024316122</v>
      </c>
      <c r="AM260" s="1021" t="n">
        <v>75153.926769193</v>
      </c>
      <c r="AN260" s="1021" t="n">
        <v>1428881.705962731</v>
      </c>
      <c r="AO260" s="1021" t="n">
        <v>1368409.987334297</v>
      </c>
      <c r="AP260" s="1022" t="n">
        <v>479010.9073718567</v>
      </c>
      <c r="AQ260" s="963" t="n">
        <v>100</v>
      </c>
      <c r="AR260" s="963" t="n">
        <v>25.06985751800828</v>
      </c>
      <c r="AS260" s="963" t="n">
        <v>25.28670974687059</v>
      </c>
      <c r="AT260" s="963" t="n">
        <v>1.11294869173026</v>
      </c>
      <c r="AU260" s="963" t="n">
        <v>21.16019872351375</v>
      </c>
      <c r="AV260" s="963" t="n">
        <v>20.2646777171279</v>
      </c>
      <c r="AW260" s="991" t="n">
        <v>7.093635497201543</v>
      </c>
      <c r="AX260" s="18" t="n"/>
    </row>
    <row r="261" ht="16.4" customHeight="1" s="828">
      <c r="A261" s="722" t="inlineStr">
        <is>
          <t>Jun-Aug 2012</t>
        </is>
      </c>
      <c r="B261" s="1021" t="n">
        <v>9147880.483410113</v>
      </c>
      <c r="C261" s="1021" t="n">
        <v>2225854.093503803</v>
      </c>
      <c r="D261" s="1021" t="n">
        <v>2353190.065495537</v>
      </c>
      <c r="E261" s="1021" t="n">
        <v>186176.0430474518</v>
      </c>
      <c r="F261" s="1021" t="n">
        <v>2072222.948568357</v>
      </c>
      <c r="G261" s="1021" t="n">
        <v>81714.47162655869</v>
      </c>
      <c r="H261" s="1021" t="n">
        <v>1433602.855801955</v>
      </c>
      <c r="I261" s="1021" t="n">
        <v>795120.0053664504</v>
      </c>
      <c r="J261" s="1021" t="n">
        <v>6774987.478762377</v>
      </c>
      <c r="K261" s="1022" t="n">
        <v>2372893.004647736</v>
      </c>
      <c r="L261" s="963" t="n">
        <v>100</v>
      </c>
      <c r="M261" s="963" t="n">
        <v>24.33191051785645</v>
      </c>
      <c r="N261" s="963" t="n">
        <v>25.72388292307819</v>
      </c>
      <c r="O261" s="963" t="n">
        <v>2.035182284957551</v>
      </c>
      <c r="P261" s="963" t="n">
        <v>22.65249258914544</v>
      </c>
      <c r="Q261" s="963" t="n">
        <v>0.8932612507864497</v>
      </c>
      <c r="R261" s="963" t="n">
        <v>15.67142091987129</v>
      </c>
      <c r="S261" s="963" t="n">
        <v>8.691849514304636</v>
      </c>
      <c r="T261" s="963" t="n">
        <v>74.06073451712633</v>
      </c>
      <c r="U261" s="991" t="n">
        <v>25.93926548287367</v>
      </c>
      <c r="V261" s="1021" t="n">
        <v>2372893.004647736</v>
      </c>
      <c r="W261" s="1021" t="n">
        <v>534753.3522874493</v>
      </c>
      <c r="X261" s="1021" t="n">
        <v>649594.012618807</v>
      </c>
      <c r="Y261" s="1021" t="n">
        <v>107566.925041084</v>
      </c>
      <c r="Z261" s="1021" t="n">
        <v>699638.0852525274</v>
      </c>
      <c r="AA261" s="989" t="n">
        <v>63597.21742372277</v>
      </c>
      <c r="AB261" s="1022" t="n">
        <v>317729.0396900361</v>
      </c>
      <c r="AC261" s="963" t="n">
        <v>100</v>
      </c>
      <c r="AD261" s="963" t="n">
        <v>22.53592350097703</v>
      </c>
      <c r="AE261" s="963" t="n">
        <v>27.37561328498422</v>
      </c>
      <c r="AF261" s="963" t="n">
        <v>4.533155301583126</v>
      </c>
      <c r="AG261" s="963" t="n">
        <v>29.48460313558853</v>
      </c>
      <c r="AH261" s="963" t="n">
        <v>2.680155291416689</v>
      </c>
      <c r="AI261" s="991" t="n">
        <v>13.38994379720058</v>
      </c>
      <c r="AJ261" s="1021" t="n">
        <v>6774987.478762377</v>
      </c>
      <c r="AK261" s="1021" t="n">
        <v>1717975.862286789</v>
      </c>
      <c r="AL261" s="1021" t="n">
        <v>1723672.221089829</v>
      </c>
      <c r="AM261" s="1021" t="n">
        <v>80842.38933203463</v>
      </c>
      <c r="AN261" s="1021" t="n">
        <v>1397368.483653498</v>
      </c>
      <c r="AO261" s="1021" t="n">
        <v>1369176.233878626</v>
      </c>
      <c r="AP261" s="1022" t="n">
        <v>486463.4690779801</v>
      </c>
      <c r="AQ261" s="963" t="n">
        <v>100</v>
      </c>
      <c r="AR261" s="963" t="n">
        <v>25.35762416789914</v>
      </c>
      <c r="AS261" s="963" t="n">
        <v>25.44170342001432</v>
      </c>
      <c r="AT261" s="963" t="n">
        <v>1.193247804301515</v>
      </c>
      <c r="AU261" s="963" t="n">
        <v>20.62540319128032</v>
      </c>
      <c r="AV261" s="963" t="n">
        <v>20.20928065432737</v>
      </c>
      <c r="AW261" s="991" t="n">
        <v>7.180285876585045</v>
      </c>
      <c r="AX261" s="18" t="n"/>
    </row>
    <row r="262" ht="16.4" customHeight="1" s="828">
      <c r="A262" s="722" t="inlineStr">
        <is>
          <t>Jul-Sep 2012</t>
        </is>
      </c>
      <c r="B262" s="1021" t="n">
        <v>9173610.483492453</v>
      </c>
      <c r="C262" s="1021" t="n">
        <v>2258907.278460974</v>
      </c>
      <c r="D262" s="1021" t="n">
        <v>2352068.918907647</v>
      </c>
      <c r="E262" s="1021" t="n">
        <v>183200.9387636818</v>
      </c>
      <c r="F262" s="1021" t="n">
        <v>2064301.454721562</v>
      </c>
      <c r="G262" s="1021" t="n">
        <v>72107.24245795279</v>
      </c>
      <c r="H262" s="1021" t="n">
        <v>1434240.195217057</v>
      </c>
      <c r="I262" s="1021" t="n">
        <v>808784.4549635791</v>
      </c>
      <c r="J262" s="1021" t="n">
        <v>6808318.619051652</v>
      </c>
      <c r="K262" s="1022" t="n">
        <v>2365291.864440802</v>
      </c>
      <c r="L262" s="963" t="n">
        <v>100</v>
      </c>
      <c r="M262" s="963" t="n">
        <v>24.62397201762368</v>
      </c>
      <c r="N262" s="963" t="n">
        <v>25.63951154390195</v>
      </c>
      <c r="O262" s="963" t="n">
        <v>1.997042921032505</v>
      </c>
      <c r="P262" s="963" t="n">
        <v>22.50260634497388</v>
      </c>
      <c r="Q262" s="963" t="n">
        <v>0.7860290404493073</v>
      </c>
      <c r="R262" s="963" t="n">
        <v>15.63441349289808</v>
      </c>
      <c r="S262" s="963" t="n">
        <v>8.816424639120601</v>
      </c>
      <c r="T262" s="963" t="n">
        <v>74.21634732914538</v>
      </c>
      <c r="U262" s="991" t="n">
        <v>25.78365267085462</v>
      </c>
      <c r="V262" s="1021" t="n">
        <v>2365291.864440802</v>
      </c>
      <c r="W262" s="1021" t="n">
        <v>539642.0292826158</v>
      </c>
      <c r="X262" s="1021" t="n">
        <v>636310.8767971687</v>
      </c>
      <c r="Y262" s="1021" t="n">
        <v>109084.3879539985</v>
      </c>
      <c r="Z262" s="1021" t="n">
        <v>699262.5958804381</v>
      </c>
      <c r="AA262" s="989" t="n">
        <v>56832.14921918113</v>
      </c>
      <c r="AB262" s="1022" t="n">
        <v>324156.1990067028</v>
      </c>
      <c r="AC262" s="963" t="n">
        <v>100</v>
      </c>
      <c r="AD262" s="963" t="n">
        <v>22.81502918922849</v>
      </c>
      <c r="AE262" s="963" t="n">
        <v>26.9020025123878</v>
      </c>
      <c r="AF262" s="963" t="n">
        <v>4.611878542092228</v>
      </c>
      <c r="AG262" s="963" t="n">
        <v>29.56348036337396</v>
      </c>
      <c r="AH262" s="963" t="n">
        <v>2.402754183260901</v>
      </c>
      <c r="AI262" s="991" t="n">
        <v>13.70470189662362</v>
      </c>
      <c r="AJ262" s="1021" t="n">
        <v>6808318.619051652</v>
      </c>
      <c r="AK262" s="1021" t="n">
        <v>1745959.98463776</v>
      </c>
      <c r="AL262" s="1021" t="n">
        <v>1736866.195215252</v>
      </c>
      <c r="AM262" s="1021" t="n">
        <v>76283.0080122448</v>
      </c>
      <c r="AN262" s="1021" t="n">
        <v>1389252.278436991</v>
      </c>
      <c r="AO262" s="1021" t="n">
        <v>1366249.527341242</v>
      </c>
      <c r="AP262" s="1022" t="n">
        <v>493761.7202678239</v>
      </c>
      <c r="AQ262" s="963" t="n">
        <v>100</v>
      </c>
      <c r="AR262" s="963" t="n">
        <v>25.64451052205542</v>
      </c>
      <c r="AS262" s="963" t="n">
        <v>25.51094172289464</v>
      </c>
      <c r="AT262" s="963" t="n">
        <v>1.120438279706576</v>
      </c>
      <c r="AU262" s="963" t="n">
        <v>20.4052183243813</v>
      </c>
      <c r="AV262" s="963" t="n">
        <v>20.06735588898674</v>
      </c>
      <c r="AW262" s="991" t="n">
        <v>7.2523298026349</v>
      </c>
      <c r="AX262" s="18" t="n"/>
    </row>
    <row r="263" ht="16.4" customHeight="1" s="828">
      <c r="A263" s="722" t="inlineStr">
        <is>
          <t>Aug-Oct 2012</t>
        </is>
      </c>
      <c r="B263" s="1021" t="n">
        <v>9203530.745407922</v>
      </c>
      <c r="C263" s="1021" t="n">
        <v>2269354.365093453</v>
      </c>
      <c r="D263" s="1021" t="n">
        <v>2358813.778992902</v>
      </c>
      <c r="E263" s="1021" t="n">
        <v>187858.6275765806</v>
      </c>
      <c r="F263" s="1021" t="n">
        <v>2087014.622213867</v>
      </c>
      <c r="G263" s="1021" t="n">
        <v>65533.56846762755</v>
      </c>
      <c r="H263" s="1021" t="n">
        <v>1449168.978818198</v>
      </c>
      <c r="I263" s="1021" t="n">
        <v>785786.8042452941</v>
      </c>
      <c r="J263" s="1021" t="n">
        <v>6852786.1896474</v>
      </c>
      <c r="K263" s="1022" t="n">
        <v>2350744.555760523</v>
      </c>
      <c r="L263" s="963" t="n">
        <v>100</v>
      </c>
      <c r="M263" s="963" t="n">
        <v>24.65743232536862</v>
      </c>
      <c r="N263" s="963" t="n">
        <v>25.62944422356416</v>
      </c>
      <c r="O263" s="963" t="n">
        <v>2.041158255165412</v>
      </c>
      <c r="P263" s="963" t="n">
        <v>22.67623893422833</v>
      </c>
      <c r="Q263" s="963" t="n">
        <v>0.7120481289240583</v>
      </c>
      <c r="R263" s="963" t="n">
        <v>15.74579385787631</v>
      </c>
      <c r="S263" s="963" t="n">
        <v>8.5378842748731</v>
      </c>
      <c r="T263" s="963" t="n">
        <v>74.45823107687862</v>
      </c>
      <c r="U263" s="991" t="n">
        <v>25.5417689231214</v>
      </c>
      <c r="V263" s="1021" t="n">
        <v>2350744.555760523</v>
      </c>
      <c r="W263" s="1021" t="n">
        <v>544930.4672212804</v>
      </c>
      <c r="X263" s="1021" t="n">
        <v>633487.7734149024</v>
      </c>
      <c r="Y263" s="1021" t="n">
        <v>107254.2826359514</v>
      </c>
      <c r="Z263" s="1021" t="n">
        <v>700553.0076790587</v>
      </c>
      <c r="AA263" s="989" t="n">
        <v>49191.49151808278</v>
      </c>
      <c r="AB263" s="1022" t="n">
        <v>315337.4414441179</v>
      </c>
      <c r="AC263" s="963" t="n">
        <v>100</v>
      </c>
      <c r="AD263" s="963" t="n">
        <v>23.1811859730111</v>
      </c>
      <c r="AE263" s="963" t="n">
        <v>26.94838841006924</v>
      </c>
      <c r="AF263" s="963" t="n">
        <v>4.562566458917184</v>
      </c>
      <c r="AG263" s="963" t="n">
        <v>29.80132426393784</v>
      </c>
      <c r="AH263" s="963" t="n">
        <v>2.092591957622045</v>
      </c>
      <c r="AI263" s="991" t="n">
        <v>13.41436442642738</v>
      </c>
      <c r="AJ263" s="1021" t="n">
        <v>6852786.1896474</v>
      </c>
      <c r="AK263" s="1021" t="n">
        <v>1754285.177726801</v>
      </c>
      <c r="AL263" s="1021" t="n">
        <v>1748117.819704196</v>
      </c>
      <c r="AM263" s="1021" t="n">
        <v>83015.21493112503</v>
      </c>
      <c r="AN263" s="1021" t="n">
        <v>1413924.857275387</v>
      </c>
      <c r="AO263" s="1021" t="n">
        <v>1373111.421843185</v>
      </c>
      <c r="AP263" s="1022" t="n">
        <v>480328.9056979233</v>
      </c>
      <c r="AQ263" s="963" t="n">
        <v>100</v>
      </c>
      <c r="AR263" s="963" t="n">
        <v>25.59959014009549</v>
      </c>
      <c r="AS263" s="963" t="n">
        <v>25.50959232239147</v>
      </c>
      <c r="AT263" s="963" t="n">
        <v>1.211408216070381</v>
      </c>
      <c r="AU263" s="963" t="n">
        <v>20.63284652615345</v>
      </c>
      <c r="AV263" s="963" t="n">
        <v>20.03727219619903</v>
      </c>
      <c r="AW263" s="991" t="n">
        <v>7.00924984969709</v>
      </c>
      <c r="AX263" s="18" t="n"/>
    </row>
    <row r="264" ht="16.4" customHeight="1" s="828">
      <c r="A264" s="722" t="inlineStr">
        <is>
          <t>Sep-Nov 2012</t>
        </is>
      </c>
      <c r="B264" s="1021" t="n">
        <v>9121593.531167826</v>
      </c>
      <c r="C264" s="1021" t="n">
        <v>2266337.616950639</v>
      </c>
      <c r="D264" s="1021" t="n">
        <v>2349524.844952851</v>
      </c>
      <c r="E264" s="1021" t="n">
        <v>189909.4976791481</v>
      </c>
      <c r="F264" s="1021" t="n">
        <v>2061630.110448723</v>
      </c>
      <c r="G264" s="1021" t="n">
        <v>67902.75075506426</v>
      </c>
      <c r="H264" s="1021" t="n">
        <v>1420139.226539671</v>
      </c>
      <c r="I264" s="1021" t="n">
        <v>766149.4838417292</v>
      </c>
      <c r="J264" s="1021" t="n">
        <v>6773176.730121143</v>
      </c>
      <c r="K264" s="1022" t="n">
        <v>2348416.801046682</v>
      </c>
      <c r="L264" s="963" t="n">
        <v>100</v>
      </c>
      <c r="M264" s="963" t="n">
        <v>24.84585187014448</v>
      </c>
      <c r="N264" s="963" t="n">
        <v>25.75783317821271</v>
      </c>
      <c r="O264" s="963" t="n">
        <v>2.081977200916058</v>
      </c>
      <c r="P264" s="963" t="n">
        <v>22.60164414698245</v>
      </c>
      <c r="Q264" s="963" t="n">
        <v>0.7444176340794563</v>
      </c>
      <c r="R264" s="963" t="n">
        <v>15.56898168820127</v>
      </c>
      <c r="S264" s="963" t="n">
        <v>8.399294281463561</v>
      </c>
      <c r="T264" s="963" t="n">
        <v>74.25431430350068</v>
      </c>
      <c r="U264" s="991" t="n">
        <v>25.74568569649932</v>
      </c>
      <c r="V264" s="1021" t="n">
        <v>2348416.801046682</v>
      </c>
      <c r="W264" s="1021" t="n">
        <v>530057.4260963814</v>
      </c>
      <c r="X264" s="1021" t="n">
        <v>642323.5190904863</v>
      </c>
      <c r="Y264" s="1021" t="n">
        <v>114616.9901480263</v>
      </c>
      <c r="Z264" s="1021" t="n">
        <v>696879.4211557937</v>
      </c>
      <c r="AA264" s="989" t="n">
        <v>49670.99798899531</v>
      </c>
      <c r="AB264" s="1022" t="n">
        <v>314759.0965308195</v>
      </c>
      <c r="AC264" s="963" t="n">
        <v>100</v>
      </c>
      <c r="AD264" s="963" t="n">
        <v>22.5708411667016</v>
      </c>
      <c r="AE264" s="963" t="n">
        <v>27.35134235133238</v>
      </c>
      <c r="AF264" s="963" t="n">
        <v>4.880606802716702</v>
      </c>
      <c r="AG264" s="963" t="n">
        <v>29.67443517033249</v>
      </c>
      <c r="AH264" s="963" t="n">
        <v>2.115084424828553</v>
      </c>
      <c r="AI264" s="991" t="n">
        <v>13.403033754082</v>
      </c>
      <c r="AJ264" s="1021" t="n">
        <v>6773176.730121143</v>
      </c>
      <c r="AK264" s="1021" t="n">
        <v>1763803.844545037</v>
      </c>
      <c r="AL264" s="1021" t="n">
        <v>1728329.374869632</v>
      </c>
      <c r="AM264" s="1021" t="n">
        <v>77565.1836918738</v>
      </c>
      <c r="AN264" s="1021" t="n">
        <v>1389560.609097838</v>
      </c>
      <c r="AO264" s="1021" t="n">
        <v>1355288.462824031</v>
      </c>
      <c r="AP264" s="1022" t="n">
        <v>460244.0066998021</v>
      </c>
      <c r="AQ264" s="963" t="n">
        <v>100</v>
      </c>
      <c r="AR264" s="963" t="n">
        <v>26.04101317334872</v>
      </c>
      <c r="AS264" s="963" t="n">
        <v>25.51726381482917</v>
      </c>
      <c r="AT264" s="963" t="n">
        <v>1.145181748276727</v>
      </c>
      <c r="AU264" s="963" t="n">
        <v>20.51564080586133</v>
      </c>
      <c r="AV264" s="963" t="n">
        <v>20.00964269538247</v>
      </c>
      <c r="AW264" s="991" t="n">
        <v>6.795098150223083</v>
      </c>
      <c r="AX264" s="18" t="n"/>
    </row>
    <row r="265" ht="16.4" customHeight="1" s="828">
      <c r="A265" s="722" t="inlineStr">
        <is>
          <t>Oct-Dec 2012</t>
        </is>
      </c>
      <c r="B265" s="1021" t="n">
        <v>9071607.009827996</v>
      </c>
      <c r="C265" s="1021" t="n">
        <v>2265920.963294395</v>
      </c>
      <c r="D265" s="1021" t="n">
        <v>2336025.959755376</v>
      </c>
      <c r="E265" s="1021" t="n">
        <v>198191.8096588712</v>
      </c>
      <c r="F265" s="1021" t="n">
        <v>2051854.460924327</v>
      </c>
      <c r="G265" s="1021" t="n">
        <v>67338.05745212667</v>
      </c>
      <c r="H265" s="1021" t="n">
        <v>1396459.854241872</v>
      </c>
      <c r="I265" s="1021" t="n">
        <v>755815.9045010249</v>
      </c>
      <c r="J265" s="1021" t="n">
        <v>6727402.436675042</v>
      </c>
      <c r="K265" s="1022" t="n">
        <v>2344204.573152954</v>
      </c>
      <c r="L265" s="963" t="n">
        <v>100</v>
      </c>
      <c r="M265" s="963" t="n">
        <v>24.97816495841963</v>
      </c>
      <c r="N265" s="963" t="n">
        <v>25.75096074184621</v>
      </c>
      <c r="O265" s="963" t="n">
        <v>2.184748627714518</v>
      </c>
      <c r="P265" s="963" t="n">
        <v>22.61842316032198</v>
      </c>
      <c r="Q265" s="963" t="n">
        <v>0.742294693533064</v>
      </c>
      <c r="R265" s="963" t="n">
        <v>15.39374283662174</v>
      </c>
      <c r="S265" s="963" t="n">
        <v>8.331664981542843</v>
      </c>
      <c r="T265" s="963" t="n">
        <v>74.15888308859401</v>
      </c>
      <c r="U265" s="991" t="n">
        <v>25.84111691140599</v>
      </c>
      <c r="V265" s="1021" t="n">
        <v>2344204.573152954</v>
      </c>
      <c r="W265" s="1021" t="n">
        <v>524070.1430043665</v>
      </c>
      <c r="X265" s="1021" t="n">
        <v>639758.3949019087</v>
      </c>
      <c r="Y265" s="1021" t="n">
        <v>120714.066768918</v>
      </c>
      <c r="Z265" s="1021" t="n">
        <v>695903.7250839544</v>
      </c>
      <c r="AA265" s="989" t="n">
        <v>50991.35654734792</v>
      </c>
      <c r="AB265" s="1022" t="n">
        <v>312728.5129307586</v>
      </c>
      <c r="AC265" s="963" t="n">
        <v>100</v>
      </c>
      <c r="AD265" s="963" t="n">
        <v>22.35599013014007</v>
      </c>
      <c r="AE265" s="963" t="n">
        <v>27.29106504734073</v>
      </c>
      <c r="AF265" s="963" t="n">
        <v>5.149468103227766</v>
      </c>
      <c r="AG265" s="963" t="n">
        <v>29.68613460846398</v>
      </c>
      <c r="AH265" s="963" t="n">
        <v>2.175209328201445</v>
      </c>
      <c r="AI265" s="991" t="n">
        <v>13.34049581304839</v>
      </c>
      <c r="AJ265" s="1021" t="n">
        <v>6727402.436675042</v>
      </c>
      <c r="AK265" s="1021" t="n">
        <v>1766183.735923843</v>
      </c>
      <c r="AL265" s="1021" t="n">
        <v>1715156.363985773</v>
      </c>
      <c r="AM265" s="1021" t="n">
        <v>79590.00391880212</v>
      </c>
      <c r="AN265" s="1021" t="n">
        <v>1377806.769152586</v>
      </c>
      <c r="AO265" s="1021" t="n">
        <v>1338402.517335574</v>
      </c>
      <c r="AP265" s="1022" t="n">
        <v>450697.9805084405</v>
      </c>
      <c r="AQ265" s="963" t="n">
        <v>100</v>
      </c>
      <c r="AR265" s="963" t="n">
        <v>26.25357636248031</v>
      </c>
      <c r="AS265" s="963" t="n">
        <v>25.49507599895382</v>
      </c>
      <c r="AT265" s="963" t="n">
        <v>1.183071841888186</v>
      </c>
      <c r="AU265" s="963" t="n">
        <v>20.4805165459011</v>
      </c>
      <c r="AV265" s="963" t="n">
        <v>19.89478896102829</v>
      </c>
      <c r="AW265" s="991" t="n">
        <v>6.699435402458158</v>
      </c>
      <c r="AX265" s="18" t="n"/>
    </row>
    <row r="266" ht="16.4" customHeight="1" s="828">
      <c r="A266" s="722" t="inlineStr">
        <is>
          <t>Nov-Jan 2013</t>
        </is>
      </c>
      <c r="B266" s="1021" t="n">
        <v>9084866.855925914</v>
      </c>
      <c r="C266" s="1021" t="n">
        <v>2277282.974498387</v>
      </c>
      <c r="D266" s="1021" t="n">
        <v>2327743.590892334</v>
      </c>
      <c r="E266" s="1021" t="n">
        <v>194643.7869433984</v>
      </c>
      <c r="F266" s="1021" t="n">
        <v>2046466.336365026</v>
      </c>
      <c r="G266" s="1021" t="n">
        <v>73344.38292262056</v>
      </c>
      <c r="H266" s="1021" t="n">
        <v>1376777.579071603</v>
      </c>
      <c r="I266" s="1021" t="n">
        <v>788608.2052325452</v>
      </c>
      <c r="J266" s="1021" t="n">
        <v>6751565.855863273</v>
      </c>
      <c r="K266" s="1022" t="n">
        <v>2333301.000062641</v>
      </c>
      <c r="L266" s="963" t="n">
        <v>100</v>
      </c>
      <c r="M266" s="963" t="n">
        <v>25.06677324624688</v>
      </c>
      <c r="N266" s="963" t="n">
        <v>25.6222091947774</v>
      </c>
      <c r="O266" s="963" t="n">
        <v>2.142505663871511</v>
      </c>
      <c r="P266" s="963" t="n">
        <v>22.52610157990537</v>
      </c>
      <c r="Q266" s="963" t="n">
        <v>0.8073247972234087</v>
      </c>
      <c r="R266" s="963" t="n">
        <v>15.15462582892508</v>
      </c>
      <c r="S266" s="963" t="n">
        <v>8.680459689050354</v>
      </c>
      <c r="T266" s="963" t="n">
        <v>74.31661864652793</v>
      </c>
      <c r="U266" s="991" t="n">
        <v>25.68338135347208</v>
      </c>
      <c r="V266" s="1021" t="n">
        <v>2333301.000062641</v>
      </c>
      <c r="W266" s="1021" t="n">
        <v>512832.0279883097</v>
      </c>
      <c r="X266" s="1021" t="n">
        <v>631554.9576552687</v>
      </c>
      <c r="Y266" s="1021" t="n">
        <v>122245.775326277</v>
      </c>
      <c r="Z266" s="1021" t="n">
        <v>693104.2791299857</v>
      </c>
      <c r="AA266" s="989" t="n">
        <v>51491.51776706162</v>
      </c>
      <c r="AB266" s="1022" t="n">
        <v>321997.1420759446</v>
      </c>
      <c r="AC266" s="963" t="n">
        <v>100</v>
      </c>
      <c r="AD266" s="963" t="n">
        <v>21.97882004827246</v>
      </c>
      <c r="AE266" s="963" t="n">
        <v>27.06701611315101</v>
      </c>
      <c r="AF266" s="963" t="n">
        <v>5.239177256727492</v>
      </c>
      <c r="AG266" s="963" t="n">
        <v>29.70488072954918</v>
      </c>
      <c r="AH266" s="963" t="n">
        <v>2.206809912895046</v>
      </c>
      <c r="AI266" s="991" t="n">
        <v>13.80006874669406</v>
      </c>
      <c r="AJ266" s="1021" t="n">
        <v>6751565.855863273</v>
      </c>
      <c r="AK266" s="1021" t="n">
        <v>1788826.671953767</v>
      </c>
      <c r="AL266" s="1021" t="n">
        <v>1715972.964403082</v>
      </c>
      <c r="AM266" s="1021" t="n">
        <v>74473.14635765296</v>
      </c>
      <c r="AN266" s="1021" t="n">
        <v>1375106.185937548</v>
      </c>
      <c r="AO266" s="1021" t="n">
        <v>1323726.213742036</v>
      </c>
      <c r="AP266" s="1022" t="n">
        <v>474616.7149590707</v>
      </c>
      <c r="AQ266" s="963" t="n">
        <v>100</v>
      </c>
      <c r="AR266" s="963" t="n">
        <v>26.49498960897039</v>
      </c>
      <c r="AS266" s="963" t="n">
        <v>25.41592574280937</v>
      </c>
      <c r="AT266" s="963" t="n">
        <v>1.103049987922107</v>
      </c>
      <c r="AU266" s="963" t="n">
        <v>20.36721873553765</v>
      </c>
      <c r="AV266" s="963" t="n">
        <v>19.60621049993122</v>
      </c>
      <c r="AW266" s="991" t="n">
        <v>7.029727993349846</v>
      </c>
      <c r="AX266" s="18" t="n"/>
    </row>
    <row r="267" ht="16.4" customHeight="1" s="828">
      <c r="A267" s="722" t="inlineStr">
        <is>
          <t>Dec-Feb 2013</t>
        </is>
      </c>
      <c r="B267" s="1021" t="n">
        <v>9115428.482896982</v>
      </c>
      <c r="C267" s="1021" t="n">
        <v>2311539.298171017</v>
      </c>
      <c r="D267" s="1021" t="n">
        <v>2304566.218966292</v>
      </c>
      <c r="E267" s="1021" t="n">
        <v>186225.2513534108</v>
      </c>
      <c r="F267" s="1021" t="n">
        <v>2052947.589747417</v>
      </c>
      <c r="G267" s="1021" t="n">
        <v>72325.22966686951</v>
      </c>
      <c r="H267" s="1021" t="n">
        <v>1384687.511662655</v>
      </c>
      <c r="I267" s="1021" t="n">
        <v>803137.3833293191</v>
      </c>
      <c r="J267" s="1021" t="n">
        <v>6806948.329811919</v>
      </c>
      <c r="K267" s="1022" t="n">
        <v>2308480.153085062</v>
      </c>
      <c r="L267" s="963" t="n">
        <v>100</v>
      </c>
      <c r="M267" s="963" t="n">
        <v>25.35853693008609</v>
      </c>
      <c r="N267" s="963" t="n">
        <v>25.28203938290212</v>
      </c>
      <c r="O267" s="963" t="n">
        <v>2.042967609288142</v>
      </c>
      <c r="P267" s="963" t="n">
        <v>22.52167951950151</v>
      </c>
      <c r="Q267" s="963" t="n">
        <v>0.7934375197235244</v>
      </c>
      <c r="R267" s="963" t="n">
        <v>15.19059158064489</v>
      </c>
      <c r="S267" s="963" t="n">
        <v>8.810747457853713</v>
      </c>
      <c r="T267" s="963" t="n">
        <v>74.67502314985633</v>
      </c>
      <c r="U267" s="991" t="n">
        <v>25.32497685014366</v>
      </c>
      <c r="V267" s="1021" t="n">
        <v>2308480.153085062</v>
      </c>
      <c r="W267" s="1021" t="n">
        <v>510051.5441072916</v>
      </c>
      <c r="X267" s="1021" t="n">
        <v>615493.4157952772</v>
      </c>
      <c r="Y267" s="1021" t="n">
        <v>114926.909159696</v>
      </c>
      <c r="Z267" s="1021" t="n">
        <v>683365.3507518553</v>
      </c>
      <c r="AA267" s="989" t="n">
        <v>49896.5137285805</v>
      </c>
      <c r="AB267" s="1022" t="n">
        <v>334759.5656734314</v>
      </c>
      <c r="AC267" s="963" t="n">
        <v>100</v>
      </c>
      <c r="AD267" s="963" t="n">
        <v>22.09469045794726</v>
      </c>
      <c r="AE267" s="963" t="n">
        <v>26.66227885791998</v>
      </c>
      <c r="AF267" s="963" t="n">
        <v>4.978466416794062</v>
      </c>
      <c r="AG267" s="963" t="n">
        <v>29.60239228561714</v>
      </c>
      <c r="AH267" s="963" t="n">
        <v>2.161444345185234</v>
      </c>
      <c r="AI267" s="991" t="n">
        <v>14.50129710779871</v>
      </c>
      <c r="AJ267" s="1021" t="n">
        <v>6806948.329811919</v>
      </c>
      <c r="AK267" s="1021" t="n">
        <v>1828361.845423245</v>
      </c>
      <c r="AL267" s="1021" t="n">
        <v>1710736.298278037</v>
      </c>
      <c r="AM267" s="1021" t="n">
        <v>73438.77215132708</v>
      </c>
      <c r="AN267" s="1021" t="n">
        <v>1393276.268306863</v>
      </c>
      <c r="AO267" s="1021" t="n">
        <v>1323631.902014728</v>
      </c>
      <c r="AP267" s="1022" t="n">
        <v>477218.8820818018</v>
      </c>
      <c r="AQ267" s="963" t="n">
        <v>100</v>
      </c>
      <c r="AR267" s="963" t="n">
        <v>26.86022806160722</v>
      </c>
      <c r="AS267" s="963" t="n">
        <v>25.1322063190291</v>
      </c>
      <c r="AT267" s="963" t="n">
        <v>1.078879530048618</v>
      </c>
      <c r="AU267" s="963" t="n">
        <v>20.46844196252862</v>
      </c>
      <c r="AV267" s="963" t="n">
        <v>19.44530555958108</v>
      </c>
      <c r="AW267" s="991" t="n">
        <v>7.010761048262398</v>
      </c>
      <c r="AX267" s="18" t="n"/>
    </row>
    <row r="268" ht="16.4" customHeight="1" s="828">
      <c r="A268" s="722" t="inlineStr">
        <is>
          <t>Jan-Mar 2013</t>
        </is>
      </c>
      <c r="B268" s="1021" t="n">
        <v>9155299.096423281</v>
      </c>
      <c r="C268" s="1021" t="n">
        <v>2319314.314950124</v>
      </c>
      <c r="D268" s="1021" t="n">
        <v>2309180.294810042</v>
      </c>
      <c r="E268" s="1021" t="n">
        <v>180522.7006831176</v>
      </c>
      <c r="F268" s="1021" t="n">
        <v>2069842.355265018</v>
      </c>
      <c r="G268" s="1021" t="n">
        <v>74568.30370767743</v>
      </c>
      <c r="H268" s="1021" t="n">
        <v>1392641.824368941</v>
      </c>
      <c r="I268" s="1021" t="n">
        <v>809229.3026383612</v>
      </c>
      <c r="J268" s="1021" t="n">
        <v>6828190.987452495</v>
      </c>
      <c r="K268" s="1022" t="n">
        <v>2327108.108970786</v>
      </c>
      <c r="L268" s="963" t="n">
        <v>100</v>
      </c>
      <c r="M268" s="963" t="n">
        <v>25.33302615811007</v>
      </c>
      <c r="N268" s="963" t="n">
        <v>25.22233594435134</v>
      </c>
      <c r="O268" s="963" t="n">
        <v>1.971783759130739</v>
      </c>
      <c r="P268" s="963" t="n">
        <v>22.60813473667559</v>
      </c>
      <c r="Q268" s="963" t="n">
        <v>0.8144824425977431</v>
      </c>
      <c r="R268" s="963" t="n">
        <v>15.21131980180754</v>
      </c>
      <c r="S268" s="963" t="n">
        <v>8.838917157327</v>
      </c>
      <c r="T268" s="963" t="n">
        <v>74.58184506631878</v>
      </c>
      <c r="U268" s="991" t="n">
        <v>25.41815493368121</v>
      </c>
      <c r="V268" s="1021" t="n">
        <v>2327108.108970786</v>
      </c>
      <c r="W268" s="1021" t="n">
        <v>512805.7958460384</v>
      </c>
      <c r="X268" s="1021" t="n">
        <v>639179.8171905439</v>
      </c>
      <c r="Y268" s="1021" t="n">
        <v>111881.6779248939</v>
      </c>
      <c r="Z268" s="1021" t="n">
        <v>688831.3158638711</v>
      </c>
      <c r="AA268" s="989" t="n">
        <v>49806.4936409727</v>
      </c>
      <c r="AB268" s="1022" t="n">
        <v>324600.9384289868</v>
      </c>
      <c r="AC268" s="963" t="n">
        <v>100</v>
      </c>
      <c r="AD268" s="963" t="n">
        <v>22.03618275701157</v>
      </c>
      <c r="AE268" s="963" t="n">
        <v>27.46670061122494</v>
      </c>
      <c r="AF268" s="963" t="n">
        <v>4.807755922193749</v>
      </c>
      <c r="AG268" s="963" t="n">
        <v>29.60031436478995</v>
      </c>
      <c r="AH268" s="963" t="n">
        <v>2.140274164701386</v>
      </c>
      <c r="AI268" s="991" t="n">
        <v>13.94868322523051</v>
      </c>
      <c r="AJ268" s="1021" t="n">
        <v>6828190.987452495</v>
      </c>
      <c r="AK268" s="1021" t="n">
        <v>1833171.948212859</v>
      </c>
      <c r="AL268" s="1021" t="n">
        <v>1691077.683498248</v>
      </c>
      <c r="AM268" s="1021" t="n">
        <v>70691.49328893275</v>
      </c>
      <c r="AN268" s="1021" t="n">
        <v>1404657.500073116</v>
      </c>
      <c r="AO268" s="1021" t="n">
        <v>1334991.066526745</v>
      </c>
      <c r="AP268" s="1022" t="n">
        <v>493382.1822995124</v>
      </c>
      <c r="AQ268" s="963" t="n">
        <v>100</v>
      </c>
      <c r="AR268" s="963" t="n">
        <v>26.84711004102699</v>
      </c>
      <c r="AS268" s="963" t="n">
        <v>24.76611574875069</v>
      </c>
      <c r="AT268" s="963" t="n">
        <v>1.035288752450475</v>
      </c>
      <c r="AU268" s="963" t="n">
        <v>20.57144421786559</v>
      </c>
      <c r="AV268" s="963" t="n">
        <v>19.55116763693237</v>
      </c>
      <c r="AW268" s="991" t="n">
        <v>7.225664648310996</v>
      </c>
      <c r="AX268" s="18" t="n"/>
    </row>
    <row r="269" ht="16.4" customHeight="1" s="828">
      <c r="A269" s="722" t="inlineStr">
        <is>
          <t>Feb-Apr 2013</t>
        </is>
      </c>
      <c r="B269" s="1021" t="n">
        <v>9150044.602701038</v>
      </c>
      <c r="C269" s="1021" t="n">
        <v>2325291.33257441</v>
      </c>
      <c r="D269" s="1021" t="n">
        <v>2310544.477834251</v>
      </c>
      <c r="E269" s="1021" t="n">
        <v>181191.7798909487</v>
      </c>
      <c r="F269" s="1021" t="n">
        <v>2059852.242530817</v>
      </c>
      <c r="G269" s="1021" t="n">
        <v>67924.10750904927</v>
      </c>
      <c r="H269" s="1021" t="n">
        <v>1391175.722725228</v>
      </c>
      <c r="I269" s="1021" t="n">
        <v>814064.9396363348</v>
      </c>
      <c r="J269" s="1021" t="n">
        <v>6788926.675069738</v>
      </c>
      <c r="K269" s="1022" t="n">
        <v>2361117.927631301</v>
      </c>
      <c r="L269" s="963" t="n">
        <v>100</v>
      </c>
      <c r="M269" s="963" t="n">
        <v>25.41289615012366</v>
      </c>
      <c r="N269" s="963" t="n">
        <v>25.25172912438254</v>
      </c>
      <c r="O269" s="963" t="n">
        <v>1.980228378749782</v>
      </c>
      <c r="P269" s="963" t="n">
        <v>22.51193662949753</v>
      </c>
      <c r="Q269" s="963" t="n">
        <v>0.7423363541746942</v>
      </c>
      <c r="R269" s="963" t="n">
        <v>15.20403214553251</v>
      </c>
      <c r="S269" s="963" t="n">
        <v>8.896841217539286</v>
      </c>
      <c r="T269" s="963" t="n">
        <v>74.19555827154862</v>
      </c>
      <c r="U269" s="991" t="n">
        <v>25.80444172845139</v>
      </c>
      <c r="V269" s="1021" t="n">
        <v>2361117.927631301</v>
      </c>
      <c r="W269" s="1021" t="n">
        <v>532694.6139026996</v>
      </c>
      <c r="X269" s="1021" t="n">
        <v>647191.1324909236</v>
      </c>
      <c r="Y269" s="1021" t="n">
        <v>112485.2779550737</v>
      </c>
      <c r="Z269" s="1021" t="n">
        <v>698163.2083450432</v>
      </c>
      <c r="AA269" s="989" t="n">
        <v>48905.23824349954</v>
      </c>
      <c r="AB269" s="1022" t="n">
        <v>321763.0981505554</v>
      </c>
      <c r="AC269" s="963" t="n">
        <v>100</v>
      </c>
      <c r="AD269" s="963" t="n">
        <v>22.5611185137671</v>
      </c>
      <c r="AE269" s="963" t="n">
        <v>27.41036883067475</v>
      </c>
      <c r="AF269" s="963" t="n">
        <v>4.764068606599425</v>
      </c>
      <c r="AG269" s="963" t="n">
        <v>29.56917992848617</v>
      </c>
      <c r="AH269" s="963" t="n">
        <v>2.071274698784817</v>
      </c>
      <c r="AI269" s="991" t="n">
        <v>13.62757422596641</v>
      </c>
      <c r="AJ269" s="1021" t="n">
        <v>6788926.675069738</v>
      </c>
      <c r="AK269" s="1021" t="n">
        <v>1816181.918241979</v>
      </c>
      <c r="AL269" s="1021" t="n">
        <v>1683290.373715826</v>
      </c>
      <c r="AM269" s="1021" t="n">
        <v>70536.18508542463</v>
      </c>
      <c r="AN269" s="1021" t="n">
        <v>1382534.25446357</v>
      </c>
      <c r="AO269" s="1021" t="n">
        <v>1334785.838621571</v>
      </c>
      <c r="AP269" s="1022" t="n">
        <v>500232.2900672539</v>
      </c>
      <c r="AQ269" s="963" t="n">
        <v>100</v>
      </c>
      <c r="AR269" s="963" t="n">
        <v>26.75212158221347</v>
      </c>
      <c r="AS269" s="963" t="n">
        <v>24.79464655137897</v>
      </c>
      <c r="AT269" s="963" t="n">
        <v>1.038988760100286</v>
      </c>
      <c r="AU269" s="963" t="n">
        <v>20.36454833929059</v>
      </c>
      <c r="AV269" s="963" t="n">
        <v>19.66122043302022</v>
      </c>
      <c r="AW269" s="991" t="n">
        <v>7.368356059938081</v>
      </c>
      <c r="AX269" s="18" t="n"/>
    </row>
    <row r="270" ht="16.4" customHeight="1" s="828">
      <c r="A270" s="722" t="inlineStr">
        <is>
          <t>Mar-May 2013</t>
        </is>
      </c>
      <c r="B270" s="1021" t="n">
        <v>9178453.205133932</v>
      </c>
      <c r="C270" s="1021" t="n">
        <v>2357881.147820303</v>
      </c>
      <c r="D270" s="1021" t="n">
        <v>2301733.631037286</v>
      </c>
      <c r="E270" s="1021" t="n">
        <v>184057.1453102283</v>
      </c>
      <c r="F270" s="1021" t="n">
        <v>2059024.32281857</v>
      </c>
      <c r="G270" s="1021" t="n">
        <v>63594.31118430146</v>
      </c>
      <c r="H270" s="1021" t="n">
        <v>1383402.658575711</v>
      </c>
      <c r="I270" s="1021" t="n">
        <v>828759.9883875321</v>
      </c>
      <c r="J270" s="1021" t="n">
        <v>6851731.896643415</v>
      </c>
      <c r="K270" s="1022" t="n">
        <v>2326721.308490515</v>
      </c>
      <c r="L270" s="963" t="n">
        <v>100</v>
      </c>
      <c r="M270" s="963" t="n">
        <v>25.68930837389279</v>
      </c>
      <c r="N270" s="963" t="n">
        <v>25.0775765762996</v>
      </c>
      <c r="O270" s="963" t="n">
        <v>2.005317684762795</v>
      </c>
      <c r="P270" s="963" t="n">
        <v>22.43323876910831</v>
      </c>
      <c r="Q270" s="963" t="n">
        <v>0.6928652329864278</v>
      </c>
      <c r="R270" s="963" t="n">
        <v>15.07228535851673</v>
      </c>
      <c r="S270" s="963" t="n">
        <v>9.029408004433344</v>
      </c>
      <c r="T270" s="963" t="n">
        <v>74.65018062968308</v>
      </c>
      <c r="U270" s="991" t="n">
        <v>25.34981937031692</v>
      </c>
      <c r="V270" s="1021" t="n">
        <v>2326721.308490515</v>
      </c>
      <c r="W270" s="1021" t="n">
        <v>536645.2232679426</v>
      </c>
      <c r="X270" s="1021" t="n">
        <v>639026.2627974873</v>
      </c>
      <c r="Y270" s="1021" t="n">
        <v>111139.8438219097</v>
      </c>
      <c r="Z270" s="1021" t="n">
        <v>672585.0614154581</v>
      </c>
      <c r="AA270" s="989" t="n">
        <v>46931.43668589233</v>
      </c>
      <c r="AB270" s="1022" t="n">
        <v>320394.5923617026</v>
      </c>
      <c r="AC270" s="963" t="n">
        <v>100</v>
      </c>
      <c r="AD270" s="963" t="n">
        <v>23.06443927382505</v>
      </c>
      <c r="AE270" s="963" t="n">
        <v>27.46466714623688</v>
      </c>
      <c r="AF270" s="963" t="n">
        <v>4.776671938162323</v>
      </c>
      <c r="AG270" s="963" t="n">
        <v>28.90698851474415</v>
      </c>
      <c r="AH270" s="963" t="n">
        <v>2.017063088502834</v>
      </c>
      <c r="AI270" s="991" t="n">
        <v>13.77021782508031</v>
      </c>
      <c r="AJ270" s="1021" t="n">
        <v>6851731.896643415</v>
      </c>
      <c r="AK270" s="1021" t="n">
        <v>1845904.105347918</v>
      </c>
      <c r="AL270" s="1021" t="n">
        <v>1681820.245462141</v>
      </c>
      <c r="AM270" s="1021" t="n">
        <v>74827.91282741496</v>
      </c>
      <c r="AN270" s="1021" t="n">
        <v>1407946.467624344</v>
      </c>
      <c r="AO270" s="1021" t="n">
        <v>1324943.988802308</v>
      </c>
      <c r="AP270" s="1022" t="n">
        <v>516547.0620148459</v>
      </c>
      <c r="AQ270" s="963" t="n">
        <v>100</v>
      </c>
      <c r="AR270" s="963" t="n">
        <v>26.94069372813909</v>
      </c>
      <c r="AS270" s="963" t="n">
        <v>24.5459143882446</v>
      </c>
      <c r="AT270" s="963" t="n">
        <v>1.092102171482692</v>
      </c>
      <c r="AU270" s="963" t="n">
        <v>20.54876765265847</v>
      </c>
      <c r="AV270" s="963" t="n">
        <v>19.33735891580029</v>
      </c>
      <c r="AW270" s="991" t="n">
        <v>7.538926942951408</v>
      </c>
      <c r="AX270" s="18" t="n"/>
    </row>
    <row r="271" ht="16.4" customHeight="1" s="828">
      <c r="A271" s="722" t="inlineStr">
        <is>
          <t>Apr-Jun 2013</t>
        </is>
      </c>
      <c r="B271" s="1021" t="n">
        <v>9129136.916408211</v>
      </c>
      <c r="C271" s="1021" t="n">
        <v>2366518.048939749</v>
      </c>
      <c r="D271" s="1021" t="n">
        <v>2277640.13857239</v>
      </c>
      <c r="E271" s="1021" t="n">
        <v>169599.1432474938</v>
      </c>
      <c r="F271" s="1021" t="n">
        <v>2063514.761924411</v>
      </c>
      <c r="G271" s="1021" t="n">
        <v>57781.31533248305</v>
      </c>
      <c r="H271" s="1021" t="n">
        <v>1376516.449860209</v>
      </c>
      <c r="I271" s="1021" t="n">
        <v>817567.0585314764</v>
      </c>
      <c r="J271" s="1021" t="n">
        <v>6829598.382236263</v>
      </c>
      <c r="K271" s="1022" t="n">
        <v>2299538.534171948</v>
      </c>
      <c r="L271" s="963" t="n">
        <v>100</v>
      </c>
      <c r="M271" s="963" t="n">
        <v>25.92269204207354</v>
      </c>
      <c r="N271" s="963" t="n">
        <v>24.94912892015765</v>
      </c>
      <c r="O271" s="963" t="n">
        <v>1.857778504150437</v>
      </c>
      <c r="P271" s="963" t="n">
        <v>22.60361281487149</v>
      </c>
      <c r="Q271" s="963" t="n">
        <v>0.6329329471292086</v>
      </c>
      <c r="R271" s="963" t="n">
        <v>15.07827588154729</v>
      </c>
      <c r="S271" s="963" t="n">
        <v>8.955578890070386</v>
      </c>
      <c r="T271" s="963" t="n">
        <v>74.81099741160763</v>
      </c>
      <c r="U271" s="991" t="n">
        <v>25.18900258839238</v>
      </c>
      <c r="V271" s="1021" t="n">
        <v>2299538.534171948</v>
      </c>
      <c r="W271" s="1021" t="n">
        <v>535320.7494924723</v>
      </c>
      <c r="X271" s="1021" t="n">
        <v>640900.0551065512</v>
      </c>
      <c r="Y271" s="1021" t="n">
        <v>102360.7840272354</v>
      </c>
      <c r="Z271" s="1021" t="n">
        <v>665071.9673449844</v>
      </c>
      <c r="AA271" s="989" t="n">
        <v>43115.06026026701</v>
      </c>
      <c r="AB271" s="1022" t="n">
        <v>312856.8902100952</v>
      </c>
      <c r="AC271" s="963" t="n">
        <v>100</v>
      </c>
      <c r="AD271" s="963" t="n">
        <v>23.27948592891219</v>
      </c>
      <c r="AE271" s="963" t="n">
        <v>27.87081171211318</v>
      </c>
      <c r="AF271" s="963" t="n">
        <v>4.451361980072015</v>
      </c>
      <c r="AG271" s="963" t="n">
        <v>28.92197532077771</v>
      </c>
      <c r="AH271" s="963" t="n">
        <v>1.874944021139986</v>
      </c>
      <c r="AI271" s="991" t="n">
        <v>13.6052031988563</v>
      </c>
      <c r="AJ271" s="1021" t="n">
        <v>6829598.382236263</v>
      </c>
      <c r="AK271" s="1021" t="n">
        <v>1855635.838296157</v>
      </c>
      <c r="AL271" s="1021" t="n">
        <v>1655863.447996705</v>
      </c>
      <c r="AM271" s="1021" t="n">
        <v>68971.96879463069</v>
      </c>
      <c r="AN271" s="1021" t="n">
        <v>1419699.455799234</v>
      </c>
      <c r="AO271" s="1021" t="n">
        <v>1315059.539964201</v>
      </c>
      <c r="AP271" s="1022" t="n">
        <v>512753.1077025382</v>
      </c>
      <c r="AQ271" s="963" t="n">
        <v>100</v>
      </c>
      <c r="AR271" s="963" t="n">
        <v>27.17049721580485</v>
      </c>
      <c r="AS271" s="963" t="n">
        <v>24.24540002679505</v>
      </c>
      <c r="AT271" s="963" t="n">
        <v>1.009897872970485</v>
      </c>
      <c r="AU271" s="963" t="n">
        <v>20.7874515651149</v>
      </c>
      <c r="AV271" s="963" t="n">
        <v>19.25529828202873</v>
      </c>
      <c r="AW271" s="991" t="n">
        <v>7.507807619203574</v>
      </c>
      <c r="AX271" s="18" t="n"/>
    </row>
    <row r="272" ht="16.4" customHeight="1" s="828">
      <c r="A272" s="722" t="inlineStr">
        <is>
          <t>May-Jul 2013</t>
        </is>
      </c>
      <c r="B272" s="1021" t="n">
        <v>9089002.769353179</v>
      </c>
      <c r="C272" s="1021" t="n">
        <v>2377397.825521589</v>
      </c>
      <c r="D272" s="1021" t="n">
        <v>2273785.120939878</v>
      </c>
      <c r="E272" s="1021" t="n">
        <v>175507.7794726932</v>
      </c>
      <c r="F272" s="1021" t="n">
        <v>2013346.020041176</v>
      </c>
      <c r="G272" s="1021" t="n">
        <v>54479.68417539548</v>
      </c>
      <c r="H272" s="1021" t="n">
        <v>1375892.708083258</v>
      </c>
      <c r="I272" s="1021" t="n">
        <v>818593.6311191889</v>
      </c>
      <c r="J272" s="1021" t="n">
        <v>6810011.318745637</v>
      </c>
      <c r="K272" s="1022" t="n">
        <v>2278991.450607542</v>
      </c>
      <c r="L272" s="963" t="n">
        <v>100</v>
      </c>
      <c r="M272" s="963" t="n">
        <v>26.15686105342421</v>
      </c>
      <c r="N272" s="963" t="n">
        <v>25.01688225474809</v>
      </c>
      <c r="O272" s="963" t="n">
        <v>1.930990493967946</v>
      </c>
      <c r="P272" s="963" t="n">
        <v>22.15145127725004</v>
      </c>
      <c r="Q272" s="963" t="n">
        <v>0.5994022177998801</v>
      </c>
      <c r="R272" s="963" t="n">
        <v>15.13799415621889</v>
      </c>
      <c r="S272" s="963" t="n">
        <v>9.00641854659094</v>
      </c>
      <c r="T272" s="963" t="n">
        <v>74.92583610721326</v>
      </c>
      <c r="U272" s="991" t="n">
        <v>25.07416389278674</v>
      </c>
      <c r="V272" s="1021" t="n">
        <v>2278991.450607542</v>
      </c>
      <c r="W272" s="1021" t="n">
        <v>540414.4281071125</v>
      </c>
      <c r="X272" s="1021" t="n">
        <v>627445.5286267803</v>
      </c>
      <c r="Y272" s="1021" t="n">
        <v>107700.5504158066</v>
      </c>
      <c r="Z272" s="1021" t="n">
        <v>642541.701594411</v>
      </c>
      <c r="AA272" s="989" t="n">
        <v>42624.78625284778</v>
      </c>
      <c r="AB272" s="1022" t="n">
        <v>318267.2907247397</v>
      </c>
      <c r="AC272" s="963" t="n">
        <v>100</v>
      </c>
      <c r="AD272" s="963" t="n">
        <v>23.712876499078</v>
      </c>
      <c r="AE272" s="963" t="n">
        <v>27.53171928133006</v>
      </c>
      <c r="AF272" s="963" t="n">
        <v>4.725798790824571</v>
      </c>
      <c r="AG272" s="963" t="n">
        <v>28.19412514351995</v>
      </c>
      <c r="AH272" s="963" t="n">
        <v>1.870335504834154</v>
      </c>
      <c r="AI272" s="991" t="n">
        <v>13.96526918255419</v>
      </c>
      <c r="AJ272" s="1021" t="n">
        <v>6810011.318745637</v>
      </c>
      <c r="AK272" s="1021" t="n">
        <v>1859440.642919527</v>
      </c>
      <c r="AL272" s="1021" t="n">
        <v>1663427.558582697</v>
      </c>
      <c r="AM272" s="1021" t="n">
        <v>69455.88918227641</v>
      </c>
      <c r="AN272" s="1021" t="n">
        <v>1389735.962017567</v>
      </c>
      <c r="AO272" s="1021" t="n">
        <v>1320096.959620631</v>
      </c>
      <c r="AP272" s="1022" t="n">
        <v>507657.6009346197</v>
      </c>
      <c r="AQ272" s="963" t="n">
        <v>100</v>
      </c>
      <c r="AR272" s="963" t="n">
        <v>27.30451618782367</v>
      </c>
      <c r="AS272" s="963" t="n">
        <v>24.42620842646543</v>
      </c>
      <c r="AT272" s="963" t="n">
        <v>1.019908571827011</v>
      </c>
      <c r="AU272" s="963" t="n">
        <v>20.40724893058691</v>
      </c>
      <c r="AV272" s="963" t="n">
        <v>19.38465147608278</v>
      </c>
      <c r="AW272" s="991" t="n">
        <v>7.454577932010356</v>
      </c>
      <c r="AX272" s="18" t="n"/>
    </row>
    <row r="273" ht="16.4" customHeight="1" s="828">
      <c r="A273" s="722" t="inlineStr">
        <is>
          <t>Jun-Aug 2013</t>
        </is>
      </c>
      <c r="B273" s="1021" t="n">
        <v>9071802.850129666</v>
      </c>
      <c r="C273" s="1021" t="n">
        <v>2357075.11883086</v>
      </c>
      <c r="D273" s="1021" t="n">
        <v>2300919.241093162</v>
      </c>
      <c r="E273" s="1021" t="n">
        <v>180700.7233724911</v>
      </c>
      <c r="F273" s="1021" t="n">
        <v>2006521.22056132</v>
      </c>
      <c r="G273" s="1021" t="n">
        <v>49628.28922814896</v>
      </c>
      <c r="H273" s="1021" t="n">
        <v>1370921.25707428</v>
      </c>
      <c r="I273" s="1021" t="n">
        <v>806036.9999694033</v>
      </c>
      <c r="J273" s="1021" t="n">
        <v>6762134.896904852</v>
      </c>
      <c r="K273" s="1022" t="n">
        <v>2309667.953224813</v>
      </c>
      <c r="L273" s="963" t="n">
        <v>100</v>
      </c>
      <c r="M273" s="963" t="n">
        <v>25.98243323593799</v>
      </c>
      <c r="N273" s="963" t="n">
        <v>25.36341760403528</v>
      </c>
      <c r="O273" s="963" t="n">
        <v>1.991894294416994</v>
      </c>
      <c r="P273" s="963" t="n">
        <v>22.1182189881104</v>
      </c>
      <c r="Q273" s="963" t="n">
        <v>0.5470609320774603</v>
      </c>
      <c r="R273" s="963" t="n">
        <v>15.11189429182408</v>
      </c>
      <c r="S273" s="963" t="n">
        <v>8.885080653597784</v>
      </c>
      <c r="T273" s="963" t="n">
        <v>74.54014387898872</v>
      </c>
      <c r="U273" s="991" t="n">
        <v>25.45985612101127</v>
      </c>
      <c r="V273" s="1021" t="n">
        <v>2309667.953224813</v>
      </c>
      <c r="W273" s="1021" t="n">
        <v>534309.0575433461</v>
      </c>
      <c r="X273" s="1021" t="n">
        <v>630470.6024239555</v>
      </c>
      <c r="Y273" s="1021" t="n">
        <v>114605.8586395551</v>
      </c>
      <c r="Z273" s="1021" t="n">
        <v>660750.4363282382</v>
      </c>
      <c r="AA273" s="989" t="n">
        <v>38745.91200537252</v>
      </c>
      <c r="AB273" s="1022" t="n">
        <v>330766.2506816686</v>
      </c>
      <c r="AC273" s="963" t="n">
        <v>100</v>
      </c>
      <c r="AD273" s="963" t="n">
        <v>23.13358752704393</v>
      </c>
      <c r="AE273" s="963" t="n">
        <v>27.29702343333281</v>
      </c>
      <c r="AF273" s="963" t="n">
        <v>4.962005836360145</v>
      </c>
      <c r="AG273" s="963" t="n">
        <v>28.60802720173187</v>
      </c>
      <c r="AH273" s="963" t="n">
        <v>1.677553344898541</v>
      </c>
      <c r="AI273" s="991" t="n">
        <v>14.3209438490864</v>
      </c>
      <c r="AJ273" s="1021" t="n">
        <v>6762134.896904852</v>
      </c>
      <c r="AK273" s="1021" t="n">
        <v>1844732.258813601</v>
      </c>
      <c r="AL273" s="1021" t="n">
        <v>1687844.499071608</v>
      </c>
      <c r="AM273" s="1021" t="n">
        <v>67768.92041097557</v>
      </c>
      <c r="AN273" s="1021" t="n">
        <v>1364347.226454906</v>
      </c>
      <c r="AO273" s="1021" t="n">
        <v>1315601.646702619</v>
      </c>
      <c r="AP273" s="1022" t="n">
        <v>482415.6762768933</v>
      </c>
      <c r="AQ273" s="963" t="n">
        <v>100</v>
      </c>
      <c r="AR273" s="963" t="n">
        <v>27.2803232549822</v>
      </c>
      <c r="AS273" s="963" t="n">
        <v>24.9602311223363</v>
      </c>
      <c r="AT273" s="963" t="n">
        <v>1.002182320290513</v>
      </c>
      <c r="AU273" s="963" t="n">
        <v>20.17627934455125</v>
      </c>
      <c r="AV273" s="963" t="n">
        <v>19.45541854399847</v>
      </c>
      <c r="AW273" s="991" t="n">
        <v>7.134073537895605</v>
      </c>
      <c r="AX273" s="18" t="n"/>
    </row>
    <row r="274" ht="16.4" customHeight="1" s="828">
      <c r="A274" s="722" t="inlineStr">
        <is>
          <t>Jul-Sep 2013</t>
        </is>
      </c>
      <c r="B274" s="1021" t="n">
        <v>9032908.722297493</v>
      </c>
      <c r="C274" s="1021" t="n">
        <v>2322982.307747608</v>
      </c>
      <c r="D274" s="1021" t="n">
        <v>2326625.485876724</v>
      </c>
      <c r="E274" s="1021" t="n">
        <v>195903.0247783747</v>
      </c>
      <c r="F274" s="1021" t="n">
        <v>1983712.146281553</v>
      </c>
      <c r="G274" s="1021" t="n">
        <v>55535.67536072597</v>
      </c>
      <c r="H274" s="1021" t="n">
        <v>1350557.838227596</v>
      </c>
      <c r="I274" s="1021" t="n">
        <v>797592.2440249147</v>
      </c>
      <c r="J274" s="1021" t="n">
        <v>6692132.213877937</v>
      </c>
      <c r="K274" s="1022" t="n">
        <v>2340776.508419558</v>
      </c>
      <c r="L274" s="963" t="n">
        <v>100</v>
      </c>
      <c r="M274" s="963" t="n">
        <v>25.71688012315887</v>
      </c>
      <c r="N274" s="963" t="n">
        <v>25.75721240416734</v>
      </c>
      <c r="O274" s="963" t="n">
        <v>2.168770113826052</v>
      </c>
      <c r="P274" s="963" t="n">
        <v>21.96094533076386</v>
      </c>
      <c r="Q274" s="963" t="n">
        <v>0.6148149734275256</v>
      </c>
      <c r="R274" s="963" t="n">
        <v>14.95152757266084</v>
      </c>
      <c r="S274" s="963" t="n">
        <v>8.829849481995534</v>
      </c>
      <c r="T274" s="963" t="n">
        <v>74.08612684592491</v>
      </c>
      <c r="U274" s="991" t="n">
        <v>25.9138731540751</v>
      </c>
      <c r="V274" s="1021" t="n">
        <v>2340776.508419558</v>
      </c>
      <c r="W274" s="1021" t="n">
        <v>537329.8887417571</v>
      </c>
      <c r="X274" s="1021" t="n">
        <v>640673.5232580178</v>
      </c>
      <c r="Y274" s="1021" t="n">
        <v>125709.8700329705</v>
      </c>
      <c r="Z274" s="1021" t="n">
        <v>655334.9018630639</v>
      </c>
      <c r="AA274" s="989" t="n">
        <v>42878.66008911304</v>
      </c>
      <c r="AB274" s="1022" t="n">
        <v>338851.8923071317</v>
      </c>
      <c r="AC274" s="963" t="n">
        <v>100</v>
      </c>
      <c r="AD274" s="963" t="n">
        <v>22.95519827753871</v>
      </c>
      <c r="AE274" s="963" t="n">
        <v>27.37012785943357</v>
      </c>
      <c r="AF274" s="963" t="n">
        <v>5.370434536607985</v>
      </c>
      <c r="AG274" s="963" t="n">
        <v>27.99647465300016</v>
      </c>
      <c r="AH274" s="963" t="n">
        <v>1.831813500130509</v>
      </c>
      <c r="AI274" s="991" t="n">
        <v>14.47604634993185</v>
      </c>
      <c r="AJ274" s="1021" t="n">
        <v>6692132.213877937</v>
      </c>
      <c r="AK274" s="1021" t="n">
        <v>1807185.875862634</v>
      </c>
      <c r="AL274" s="1021" t="n">
        <v>1703932.010355709</v>
      </c>
      <c r="AM274" s="1021" t="n">
        <v>72012.19354672858</v>
      </c>
      <c r="AN274" s="1021" t="n">
        <v>1346671.379629803</v>
      </c>
      <c r="AO274" s="1021" t="n">
        <v>1296502.774907272</v>
      </c>
      <c r="AP274" s="1022" t="n">
        <v>465807.333541935</v>
      </c>
      <c r="AQ274" s="963" t="n">
        <v>100</v>
      </c>
      <c r="AR274" s="963" t="n">
        <v>27.00463496693846</v>
      </c>
      <c r="AS274" s="963" t="n">
        <v>25.4617206579115</v>
      </c>
      <c r="AT274" s="963" t="n">
        <v>1.076072486992889</v>
      </c>
      <c r="AU274" s="963" t="n">
        <v>20.1232034363744</v>
      </c>
      <c r="AV274" s="963" t="n">
        <v>19.37353796176688</v>
      </c>
      <c r="AW274" s="991" t="n">
        <v>6.960521977972254</v>
      </c>
      <c r="AX274" s="18" t="n"/>
    </row>
    <row r="275" ht="16.4" customHeight="1" s="828">
      <c r="A275" s="722" t="inlineStr">
        <is>
          <t>Aug-Oct 2013</t>
        </is>
      </c>
      <c r="B275" s="1021" t="n">
        <v>9028391.394895423</v>
      </c>
      <c r="C275" s="1021" t="n">
        <v>2315122.860074256</v>
      </c>
      <c r="D275" s="1021" t="n">
        <v>2361374.885448955</v>
      </c>
      <c r="E275" s="1021" t="n">
        <v>193949.586791395</v>
      </c>
      <c r="F275" s="1021" t="n">
        <v>1973709.014689852</v>
      </c>
      <c r="G275" s="1021" t="n">
        <v>54058.1705499534</v>
      </c>
      <c r="H275" s="1021" t="n">
        <v>1343236.995121076</v>
      </c>
      <c r="I275" s="1021" t="n">
        <v>786939.8822199348</v>
      </c>
      <c r="J275" s="1021" t="n">
        <v>6696911.987888901</v>
      </c>
      <c r="K275" s="1022" t="n">
        <v>2331479.407006522</v>
      </c>
      <c r="L275" s="963" t="n">
        <v>100</v>
      </c>
      <c r="M275" s="963" t="n">
        <v>25.64269490336016</v>
      </c>
      <c r="N275" s="963" t="n">
        <v>26.15499020992884</v>
      </c>
      <c r="O275" s="963" t="n">
        <v>2.148218639491554</v>
      </c>
      <c r="P275" s="963" t="n">
        <v>21.86113703273621</v>
      </c>
      <c r="Q275" s="963" t="n">
        <v>0.5987574993759955</v>
      </c>
      <c r="R275" s="963" t="n">
        <v>14.87792161824676</v>
      </c>
      <c r="S275" s="963" t="n">
        <v>8.716280096860489</v>
      </c>
      <c r="T275" s="963" t="n">
        <v>74.17613719843025</v>
      </c>
      <c r="U275" s="991" t="n">
        <v>25.82386280156973</v>
      </c>
      <c r="V275" s="1021" t="n">
        <v>2331479.407006522</v>
      </c>
      <c r="W275" s="1021" t="n">
        <v>530396.8923390966</v>
      </c>
      <c r="X275" s="1021" t="n">
        <v>654303.9015520356</v>
      </c>
      <c r="Y275" s="1021" t="n">
        <v>120991.9261043234</v>
      </c>
      <c r="Z275" s="1021" t="n">
        <v>647493.1786125333</v>
      </c>
      <c r="AA275" s="989" t="n">
        <v>40627.09777362784</v>
      </c>
      <c r="AB275" s="1022" t="n">
        <v>337669.3670143615</v>
      </c>
      <c r="AC275" s="963" t="n">
        <v>100</v>
      </c>
      <c r="AD275" s="963" t="n">
        <v>22.74937066761804</v>
      </c>
      <c r="AE275" s="963" t="n">
        <v>28.06389366278479</v>
      </c>
      <c r="AF275" s="963" t="n">
        <v>5.189491519449861</v>
      </c>
      <c r="AG275" s="963" t="n">
        <v>27.77177343564339</v>
      </c>
      <c r="AH275" s="963" t="n">
        <v>1.742545855285532</v>
      </c>
      <c r="AI275" s="991" t="n">
        <v>14.48305166237383</v>
      </c>
      <c r="AJ275" s="1021" t="n">
        <v>6696911.987888901</v>
      </c>
      <c r="AK275" s="1021" t="n">
        <v>1808256.240654011</v>
      </c>
      <c r="AL275" s="1021" t="n">
        <v>1727765.966449473</v>
      </c>
      <c r="AM275" s="1021" t="n">
        <v>74928.45438134167</v>
      </c>
      <c r="AN275" s="1021" t="n">
        <v>1346188.095954471</v>
      </c>
      <c r="AO275" s="1021" t="n">
        <v>1282973.945231122</v>
      </c>
      <c r="AP275" s="1022" t="n">
        <v>456942.4411103546</v>
      </c>
      <c r="AQ275" s="963" t="n">
        <v>100</v>
      </c>
      <c r="AR275" s="963" t="n">
        <v>27.00134396157767</v>
      </c>
      <c r="AS275" s="963" t="n">
        <v>25.79944263227693</v>
      </c>
      <c r="AT275" s="963" t="n">
        <v>1.118850815373515</v>
      </c>
      <c r="AU275" s="963" t="n">
        <v>20.10162442613848</v>
      </c>
      <c r="AV275" s="963" t="n">
        <v>19.15769458447908</v>
      </c>
      <c r="AW275" s="991" t="n">
        <v>6.823181220489635</v>
      </c>
      <c r="AX275" s="18" t="n"/>
    </row>
    <row r="276" ht="16.4" customHeight="1" s="828">
      <c r="A276" s="722" t="inlineStr">
        <is>
          <t>Sep-Nov 2013</t>
        </is>
      </c>
      <c r="B276" s="1021" t="n">
        <v>9029846.731733706</v>
      </c>
      <c r="C276" s="1021" t="n">
        <v>2323494.07445189</v>
      </c>
      <c r="D276" s="1021" t="n">
        <v>2317402.231056957</v>
      </c>
      <c r="E276" s="1021" t="n">
        <v>195172.8075910257</v>
      </c>
      <c r="F276" s="1021" t="n">
        <v>2016117.352714777</v>
      </c>
      <c r="G276" s="1021" t="n">
        <v>51654.00912074858</v>
      </c>
      <c r="H276" s="1021" t="n">
        <v>1346584.789295921</v>
      </c>
      <c r="I276" s="1021" t="n">
        <v>779421.4675023879</v>
      </c>
      <c r="J276" s="1021" t="n">
        <v>6730738.073563283</v>
      </c>
      <c r="K276" s="1022" t="n">
        <v>2299108.658170422</v>
      </c>
      <c r="L276" s="963" t="n">
        <v>100</v>
      </c>
      <c r="M276" s="963" t="n">
        <v>25.73126813200943</v>
      </c>
      <c r="N276" s="963" t="n">
        <v>25.66380471235331</v>
      </c>
      <c r="O276" s="963" t="n">
        <v>2.161418830123964</v>
      </c>
      <c r="P276" s="963" t="n">
        <v>22.3272599481618</v>
      </c>
      <c r="Q276" s="963" t="n">
        <v>0.5720363883832075</v>
      </c>
      <c r="R276" s="963" t="n">
        <v>14.91259851137452</v>
      </c>
      <c r="S276" s="963" t="n">
        <v>8.631613477593779</v>
      </c>
      <c r="T276" s="963" t="n">
        <v>74.53878535844207</v>
      </c>
      <c r="U276" s="991" t="n">
        <v>25.46121464155793</v>
      </c>
      <c r="V276" s="1021" t="n">
        <v>2299108.658170422</v>
      </c>
      <c r="W276" s="1021" t="n">
        <v>530952.5003708284</v>
      </c>
      <c r="X276" s="1021" t="n">
        <v>644811.0714068824</v>
      </c>
      <c r="Y276" s="1021" t="n">
        <v>118399.0763046964</v>
      </c>
      <c r="Z276" s="1021" t="n">
        <v>657178.0716723499</v>
      </c>
      <c r="AA276" s="989" t="n">
        <v>38289.88542358292</v>
      </c>
      <c r="AB276" s="1022" t="n">
        <v>309407.3314156373</v>
      </c>
      <c r="AC276" s="963" t="n">
        <v>100</v>
      </c>
      <c r="AD276" s="963" t="n">
        <v>23.09384110594182</v>
      </c>
      <c r="AE276" s="963" t="n">
        <v>28.04613297050554</v>
      </c>
      <c r="AF276" s="963" t="n">
        <v>5.149781672298851</v>
      </c>
      <c r="AG276" s="963" t="n">
        <v>28.58403709354551</v>
      </c>
      <c r="AH276" s="963" t="n">
        <v>1.665423045035772</v>
      </c>
      <c r="AI276" s="991" t="n">
        <v>13.45770806943316</v>
      </c>
      <c r="AJ276" s="1021" t="n">
        <v>6730738.073563283</v>
      </c>
      <c r="AK276" s="1021" t="n">
        <v>1815138.636355092</v>
      </c>
      <c r="AL276" s="1021" t="n">
        <v>1691075.124649288</v>
      </c>
      <c r="AM276" s="1021" t="n">
        <v>78662.45905615145</v>
      </c>
      <c r="AN276" s="1021" t="n">
        <v>1378490.930152902</v>
      </c>
      <c r="AO276" s="1021" t="n">
        <v>1291506.302296875</v>
      </c>
      <c r="AP276" s="1022" t="n">
        <v>477233.3454501015</v>
      </c>
      <c r="AQ276" s="963" t="n">
        <v>100</v>
      </c>
      <c r="AR276" s="963" t="n">
        <v>26.96789886215479</v>
      </c>
      <c r="AS276" s="963" t="n">
        <v>25.12466101290471</v>
      </c>
      <c r="AT276" s="963" t="n">
        <v>1.168704801708428</v>
      </c>
      <c r="AU276" s="963" t="n">
        <v>20.48053148238352</v>
      </c>
      <c r="AV276" s="963" t="n">
        <v>19.18818245757624</v>
      </c>
      <c r="AW276" s="991" t="n">
        <v>7.090356811306608</v>
      </c>
      <c r="AX276" s="18" t="n"/>
    </row>
    <row r="277" ht="16.4" customHeight="1" s="828">
      <c r="A277" s="722" t="inlineStr">
        <is>
          <t>Oct-Dec 2013</t>
        </is>
      </c>
      <c r="B277" s="1021" t="n">
        <v>9038247.746923253</v>
      </c>
      <c r="C277" s="1021" t="n">
        <v>2324385.76794093</v>
      </c>
      <c r="D277" s="1021" t="n">
        <v>2302173.428636828</v>
      </c>
      <c r="E277" s="1021" t="n">
        <v>200571.9046973072</v>
      </c>
      <c r="F277" s="1021" t="n">
        <v>2043473.892287059</v>
      </c>
      <c r="G277" s="1021" t="n">
        <v>48456.16881423554</v>
      </c>
      <c r="H277" s="1021" t="n">
        <v>1333343.808830186</v>
      </c>
      <c r="I277" s="1021" t="n">
        <v>785842.775716708</v>
      </c>
      <c r="J277" s="1021" t="n">
        <v>6723018.461725149</v>
      </c>
      <c r="K277" s="1022" t="n">
        <v>2315229.285198104</v>
      </c>
      <c r="L277" s="963" t="n">
        <v>100</v>
      </c>
      <c r="M277" s="963" t="n">
        <v>25.71721679937556</v>
      </c>
      <c r="N277" s="963" t="n">
        <v>25.47145744506196</v>
      </c>
      <c r="O277" s="963" t="n">
        <v>2.219145904310763</v>
      </c>
      <c r="P277" s="963" t="n">
        <v>22.60918210593072</v>
      </c>
      <c r="Q277" s="963" t="n">
        <v>0.5361234851161355</v>
      </c>
      <c r="R277" s="963" t="n">
        <v>14.75223789128899</v>
      </c>
      <c r="S277" s="963" t="n">
        <v>8.694636368915866</v>
      </c>
      <c r="T277" s="963" t="n">
        <v>74.38409136343668</v>
      </c>
      <c r="U277" s="991" t="n">
        <v>25.61590863656332</v>
      </c>
      <c r="V277" s="1021" t="n">
        <v>2315229.285198104</v>
      </c>
      <c r="W277" s="1021" t="n">
        <v>533419.1843755852</v>
      </c>
      <c r="X277" s="1021" t="n">
        <v>648506.3635753698</v>
      </c>
      <c r="Y277" s="1021" t="n">
        <v>124659.1012948266</v>
      </c>
      <c r="Z277" s="1021" t="n">
        <v>668422.1312637636</v>
      </c>
      <c r="AA277" s="989" t="n">
        <v>37029.29225316294</v>
      </c>
      <c r="AB277" s="1022" t="n">
        <v>303176.3692259762</v>
      </c>
      <c r="AC277" s="963" t="n">
        <v>100</v>
      </c>
      <c r="AD277" s="963" t="n">
        <v>23.03958349982356</v>
      </c>
      <c r="AE277" s="963" t="n">
        <v>28.01045959989574</v>
      </c>
      <c r="AF277" s="963" t="n">
        <v>5.384309108899339</v>
      </c>
      <c r="AG277" s="963" t="n">
        <v>28.87066674290835</v>
      </c>
      <c r="AH277" s="963" t="n">
        <v>1.599379054588734</v>
      </c>
      <c r="AI277" s="991" t="n">
        <v>13.09487449749647</v>
      </c>
      <c r="AJ277" s="1021" t="n">
        <v>6723018.461725149</v>
      </c>
      <c r="AK277" s="1021" t="n">
        <v>1813056.322336689</v>
      </c>
      <c r="AL277" s="1021" t="n">
        <v>1670482.440778757</v>
      </c>
      <c r="AM277" s="1021" t="n">
        <v>77809.26463399877</v>
      </c>
      <c r="AN277" s="1021" t="n">
        <v>1394502.286412212</v>
      </c>
      <c r="AO277" s="1021" t="n">
        <v>1277774.526553756</v>
      </c>
      <c r="AP277" s="1022" t="n">
        <v>489718.1145719963</v>
      </c>
      <c r="AQ277" s="963" t="n">
        <v>100</v>
      </c>
      <c r="AR277" s="963" t="n">
        <v>26.96789147104994</v>
      </c>
      <c r="AS277" s="963" t="n">
        <v>24.84720888822468</v>
      </c>
      <c r="AT277" s="963" t="n">
        <v>1.157356105400797</v>
      </c>
      <c r="AU277" s="963" t="n">
        <v>20.74220522152751</v>
      </c>
      <c r="AV277" s="963" t="n">
        <v>19.00596486278092</v>
      </c>
      <c r="AW277" s="991" t="n">
        <v>7.284200056269562</v>
      </c>
      <c r="AX277" s="18" t="n"/>
    </row>
    <row r="278" ht="16.4" customHeight="1" s="828">
      <c r="A278" s="722" t="inlineStr">
        <is>
          <t>Nov-Jan 2014</t>
        </is>
      </c>
      <c r="B278" s="1021" t="n">
        <v>9014129.705581175</v>
      </c>
      <c r="C278" s="1021" t="n">
        <v>2311746.95457712</v>
      </c>
      <c r="D278" s="1021" t="n">
        <v>2296309.283829081</v>
      </c>
      <c r="E278" s="1021" t="n">
        <v>195823.6388325606</v>
      </c>
      <c r="F278" s="1021" t="n">
        <v>2041195.27703516</v>
      </c>
      <c r="G278" s="1021" t="n">
        <v>46188.58574607602</v>
      </c>
      <c r="H278" s="1021" t="n">
        <v>1332120.841156509</v>
      </c>
      <c r="I278" s="1021" t="n">
        <v>790745.1244046679</v>
      </c>
      <c r="J278" s="1021" t="n">
        <v>6664307.474589141</v>
      </c>
      <c r="K278" s="1022" t="n">
        <v>2349822.230992034</v>
      </c>
      <c r="L278" s="963" t="n">
        <v>100</v>
      </c>
      <c r="M278" s="963" t="n">
        <v>25.64581418376732</v>
      </c>
      <c r="N278" s="963" t="n">
        <v>25.47455338264438</v>
      </c>
      <c r="O278" s="963" t="n">
        <v>2.17240760038448</v>
      </c>
      <c r="P278" s="963" t="n">
        <v>22.64439656078319</v>
      </c>
      <c r="Q278" s="963" t="n">
        <v>0.5124020538275366</v>
      </c>
      <c r="R278" s="963" t="n">
        <v>14.7781414808322</v>
      </c>
      <c r="S278" s="963" t="n">
        <v>8.772284737760888</v>
      </c>
      <c r="T278" s="963" t="n">
        <v>73.93179033648561</v>
      </c>
      <c r="U278" s="991" t="n">
        <v>26.0682096635144</v>
      </c>
      <c r="V278" s="1021" t="n">
        <v>2349822.230992034</v>
      </c>
      <c r="W278" s="1021" t="n">
        <v>540761.0193637176</v>
      </c>
      <c r="X278" s="1021" t="n">
        <v>672821.626913599</v>
      </c>
      <c r="Y278" s="1021" t="n">
        <v>125043.7888611403</v>
      </c>
      <c r="Z278" s="1021" t="n">
        <v>678551.5572171351</v>
      </c>
      <c r="AA278" s="989" t="n">
        <v>35229.65400659262</v>
      </c>
      <c r="AB278" s="1022" t="n">
        <v>297371.091136781</v>
      </c>
      <c r="AC278" s="963" t="n">
        <v>100</v>
      </c>
      <c r="AD278" s="963" t="n">
        <v>23.01284804576142</v>
      </c>
      <c r="AE278" s="963" t="n">
        <v>28.63287350165</v>
      </c>
      <c r="AF278" s="963" t="n">
        <v>5.321414837766262</v>
      </c>
      <c r="AG278" s="963" t="n">
        <v>28.87671876909038</v>
      </c>
      <c r="AH278" s="963" t="n">
        <v>1.499247625711651</v>
      </c>
      <c r="AI278" s="991" t="n">
        <v>12.65504629306527</v>
      </c>
      <c r="AJ278" s="1021" t="n">
        <v>6664307.474589141</v>
      </c>
      <c r="AK278" s="1021" t="n">
        <v>1792994.692475898</v>
      </c>
      <c r="AL278" s="1021" t="n">
        <v>1638688.124674157</v>
      </c>
      <c r="AM278" s="1021" t="n">
        <v>72634.71714226231</v>
      </c>
      <c r="AN278" s="1021" t="n">
        <v>1382003.177922138</v>
      </c>
      <c r="AO278" s="1021" t="n">
        <v>1278721.068004234</v>
      </c>
      <c r="AP278" s="1022" t="n">
        <v>500306.2487859867</v>
      </c>
      <c r="AQ278" s="963" t="n">
        <v>100</v>
      </c>
      <c r="AR278" s="963" t="n">
        <v>26.90444129885286</v>
      </c>
      <c r="AS278" s="963" t="n">
        <v>24.58902340449385</v>
      </c>
      <c r="AT278" s="963" t="n">
        <v>1.089906451933932</v>
      </c>
      <c r="AU278" s="963" t="n">
        <v>20.73738619041343</v>
      </c>
      <c r="AV278" s="963" t="n">
        <v>19.18760610731077</v>
      </c>
      <c r="AW278" s="991" t="n">
        <v>7.507250388635931</v>
      </c>
      <c r="AX278" s="18" t="n"/>
    </row>
    <row r="279" ht="16.4" customHeight="1" s="828">
      <c r="A279" s="722" t="inlineStr">
        <is>
          <t>Dec-Feb 2014</t>
        </is>
      </c>
      <c r="B279" s="1021" t="n">
        <v>8991821.385534618</v>
      </c>
      <c r="C279" s="1021" t="n">
        <v>2305757.906870892</v>
      </c>
      <c r="D279" s="1021" t="n">
        <v>2293581.85668245</v>
      </c>
      <c r="E279" s="1021" t="n">
        <v>203658.5782567378</v>
      </c>
      <c r="F279" s="1021" t="n">
        <v>2006863.327055917</v>
      </c>
      <c r="G279" s="1021" t="n">
        <v>46860.54208813535</v>
      </c>
      <c r="H279" s="1021" t="n">
        <v>1322470.060197791</v>
      </c>
      <c r="I279" s="1021" t="n">
        <v>812629.1143826952</v>
      </c>
      <c r="J279" s="1021" t="n">
        <v>6658562.957167847</v>
      </c>
      <c r="K279" s="1022" t="n">
        <v>2333258.428366772</v>
      </c>
      <c r="L279" s="963" t="n">
        <v>100</v>
      </c>
      <c r="M279" s="963" t="n">
        <v>25.64283483855925</v>
      </c>
      <c r="N279" s="963" t="n">
        <v>25.5074223379503</v>
      </c>
      <c r="O279" s="963" t="n">
        <v>2.264931313964586</v>
      </c>
      <c r="P279" s="963" t="n">
        <v>22.31876325173019</v>
      </c>
      <c r="Q279" s="963" t="n">
        <v>0.5211462736962408</v>
      </c>
      <c r="R279" s="963" t="n">
        <v>14.70747697819358</v>
      </c>
      <c r="S279" s="963" t="n">
        <v>9.037425005905847</v>
      </c>
      <c r="T279" s="963" t="n">
        <v>74.05132588464951</v>
      </c>
      <c r="U279" s="991" t="n">
        <v>25.9486741153505</v>
      </c>
      <c r="V279" s="1021" t="n">
        <v>2333258.428366772</v>
      </c>
      <c r="W279" s="1021" t="n">
        <v>546756.652555425</v>
      </c>
      <c r="X279" s="1021" t="n">
        <v>641709.933026525</v>
      </c>
      <c r="Y279" s="1021" t="n">
        <v>125925.5060292298</v>
      </c>
      <c r="Z279" s="1021" t="n">
        <v>682673.0126380557</v>
      </c>
      <c r="AA279" s="989" t="n">
        <v>36102.53004869654</v>
      </c>
      <c r="AB279" s="1022" t="n">
        <v>300106.6882608601</v>
      </c>
      <c r="AC279" s="963" t="n">
        <v>100</v>
      </c>
      <c r="AD279" s="963" t="n">
        <v>23.43318022162432</v>
      </c>
      <c r="AE279" s="963" t="n">
        <v>27.50273716896877</v>
      </c>
      <c r="AF279" s="963" t="n">
        <v>5.396980655819371</v>
      </c>
      <c r="AG279" s="963" t="n">
        <v>29.25835408278847</v>
      </c>
      <c r="AH279" s="963" t="n">
        <v>1.547300959455549</v>
      </c>
      <c r="AI279" s="991" t="n">
        <v>12.86212811286952</v>
      </c>
      <c r="AJ279" s="1021" t="n">
        <v>6658562.957167847</v>
      </c>
      <c r="AK279" s="1021" t="n">
        <v>1779397.780937338</v>
      </c>
      <c r="AL279" s="1021" t="n">
        <v>1665292.019907071</v>
      </c>
      <c r="AM279" s="1021" t="n">
        <v>79549.4358398621</v>
      </c>
      <c r="AN279" s="1021" t="n">
        <v>1341883.30966364</v>
      </c>
      <c r="AO279" s="1021" t="n">
        <v>1272941.196129522</v>
      </c>
      <c r="AP279" s="1022" t="n">
        <v>519141.0751580627</v>
      </c>
      <c r="AQ279" s="963" t="n">
        <v>100</v>
      </c>
      <c r="AR279" s="963" t="n">
        <v>26.72345057610129</v>
      </c>
      <c r="AS279" s="963" t="n">
        <v>25.00978109870401</v>
      </c>
      <c r="AT279" s="963" t="n">
        <v>1.194693755267843</v>
      </c>
      <c r="AU279" s="963" t="n">
        <v>20.1527464453741</v>
      </c>
      <c r="AV279" s="963" t="n">
        <v>19.11735616705733</v>
      </c>
      <c r="AW279" s="991" t="n">
        <v>7.796593326480676</v>
      </c>
      <c r="AX279" s="18" t="n"/>
    </row>
    <row r="280" ht="16.4" customHeight="1" s="828">
      <c r="A280" s="722" t="inlineStr">
        <is>
          <t>Jan-Mar 2014</t>
        </is>
      </c>
      <c r="B280" s="1021" t="n">
        <v>8999012.348362945</v>
      </c>
      <c r="C280" s="1021" t="n">
        <v>2326865.253103046</v>
      </c>
      <c r="D280" s="1021" t="n">
        <v>2287474.859442004</v>
      </c>
      <c r="E280" s="1021" t="n">
        <v>192003.5855577212</v>
      </c>
      <c r="F280" s="1021" t="n">
        <v>1996246.419472344</v>
      </c>
      <c r="G280" s="1021" t="n">
        <v>41018.11891154258</v>
      </c>
      <c r="H280" s="1021" t="n">
        <v>1330057.66023274</v>
      </c>
      <c r="I280" s="1021" t="n">
        <v>825346.4516435475</v>
      </c>
      <c r="J280" s="1021" t="n">
        <v>6692248.133345033</v>
      </c>
      <c r="K280" s="1022" t="n">
        <v>2306764.215017912</v>
      </c>
      <c r="L280" s="963" t="n">
        <v>100</v>
      </c>
      <c r="M280" s="963" t="n">
        <v>25.85689587953879</v>
      </c>
      <c r="N280" s="963" t="n">
        <v>25.41917680397593</v>
      </c>
      <c r="O280" s="963" t="n">
        <v>2.133607312947509</v>
      </c>
      <c r="P280" s="963" t="n">
        <v>22.18295010824705</v>
      </c>
      <c r="Q280" s="963" t="n">
        <v>0.4558068966202095</v>
      </c>
      <c r="R280" s="963" t="n">
        <v>14.78004039492953</v>
      </c>
      <c r="S280" s="963" t="n">
        <v>9.171522603740959</v>
      </c>
      <c r="T280" s="963" t="n">
        <v>74.366473500422</v>
      </c>
      <c r="U280" s="991" t="n">
        <v>25.633526499578</v>
      </c>
      <c r="V280" s="1021" t="n">
        <v>2306764.215017912</v>
      </c>
      <c r="W280" s="1021" t="n">
        <v>549967.5215841895</v>
      </c>
      <c r="X280" s="1021" t="n">
        <v>620594.5625183946</v>
      </c>
      <c r="Y280" s="1021" t="n">
        <v>115406.113552878</v>
      </c>
      <c r="Z280" s="1021" t="n">
        <v>679815.5307836647</v>
      </c>
      <c r="AA280" s="989" t="n">
        <v>29748.02918465113</v>
      </c>
      <c r="AB280" s="1022" t="n">
        <v>311242.1900131601</v>
      </c>
      <c r="AC280" s="963" t="n">
        <v>100</v>
      </c>
      <c r="AD280" s="963" t="n">
        <v>23.84151436040545</v>
      </c>
      <c r="AE280" s="963" t="n">
        <v>26.90325081679732</v>
      </c>
      <c r="AF280" s="963" t="n">
        <v>5.00294363860599</v>
      </c>
      <c r="AG280" s="963" t="n">
        <v>29.47052526468927</v>
      </c>
      <c r="AH280" s="963" t="n">
        <v>1.289599907566632</v>
      </c>
      <c r="AI280" s="991" t="n">
        <v>13.49258792844345</v>
      </c>
      <c r="AJ280" s="1021" t="n">
        <v>6692248.133345033</v>
      </c>
      <c r="AK280" s="1021" t="n">
        <v>1798141.312821019</v>
      </c>
      <c r="AL280" s="1021" t="n">
        <v>1680547.310632485</v>
      </c>
      <c r="AM280" s="1021" t="n">
        <v>78343.63151313516</v>
      </c>
      <c r="AN280" s="1021" t="n">
        <v>1334465.584840977</v>
      </c>
      <c r="AO280" s="1021" t="n">
        <v>1279159.143079241</v>
      </c>
      <c r="AP280" s="1022" t="n">
        <v>521074.9670660804</v>
      </c>
      <c r="AQ280" s="963" t="n">
        <v>100</v>
      </c>
      <c r="AR280" s="963" t="n">
        <v>26.86901736146836</v>
      </c>
      <c r="AS280" s="963" t="n">
        <v>25.11184996651469</v>
      </c>
      <c r="AT280" s="963" t="n">
        <v>1.170662383583439</v>
      </c>
      <c r="AU280" s="963" t="n">
        <v>19.94046781068714</v>
      </c>
      <c r="AV280" s="963" t="n">
        <v>19.1140423605284</v>
      </c>
      <c r="AW280" s="991" t="n">
        <v>7.786246963404627</v>
      </c>
      <c r="AX280" s="18" t="n"/>
    </row>
    <row r="281" ht="16.4" customHeight="1" s="828">
      <c r="A281" s="722" t="inlineStr">
        <is>
          <t>Feb-Apr 2014</t>
        </is>
      </c>
      <c r="B281" s="1021" t="n">
        <v>8961415.712278612</v>
      </c>
      <c r="C281" s="1021" t="n">
        <v>2298498.590834232</v>
      </c>
      <c r="D281" s="1021" t="n">
        <v>2269045.64157687</v>
      </c>
      <c r="E281" s="1021" t="n">
        <v>184986.9128812047</v>
      </c>
      <c r="F281" s="1021" t="n">
        <v>1997697.070224824</v>
      </c>
      <c r="G281" s="1021" t="n">
        <v>44315.05266182877</v>
      </c>
      <c r="H281" s="1021" t="n">
        <v>1326273.389494443</v>
      </c>
      <c r="I281" s="1021" t="n">
        <v>840599.0546052088</v>
      </c>
      <c r="J281" s="1021" t="n">
        <v>6692053.72442445</v>
      </c>
      <c r="K281" s="1022" t="n">
        <v>2269361.987854163</v>
      </c>
      <c r="L281" s="963" t="n">
        <v>100</v>
      </c>
      <c r="M281" s="963" t="n">
        <v>25.64883345033209</v>
      </c>
      <c r="N281" s="963" t="n">
        <v>25.32016942889843</v>
      </c>
      <c r="O281" s="963" t="n">
        <v>2.06425992075942</v>
      </c>
      <c r="P281" s="963" t="n">
        <v>22.29220398165047</v>
      </c>
      <c r="Q281" s="963" t="n">
        <v>0.4945095070314601</v>
      </c>
      <c r="R281" s="963" t="n">
        <v>14.79981994002612</v>
      </c>
      <c r="S281" s="963" t="n">
        <v>9.380203771302005</v>
      </c>
      <c r="T281" s="963" t="n">
        <v>74.67630047845272</v>
      </c>
      <c r="U281" s="991" t="n">
        <v>25.3236995215473</v>
      </c>
      <c r="V281" s="1021" t="n">
        <v>2269361.987854163</v>
      </c>
      <c r="W281" s="1021" t="n">
        <v>536201.8750373002</v>
      </c>
      <c r="X281" s="1021" t="n">
        <v>611029.2587708714</v>
      </c>
      <c r="Y281" s="1021" t="n">
        <v>111663.6528892058</v>
      </c>
      <c r="Z281" s="1021" t="n">
        <v>668583.5722118518</v>
      </c>
      <c r="AA281" s="989" t="n">
        <v>30262.68833797213</v>
      </c>
      <c r="AB281" s="1022" t="n">
        <v>311680.3636006475</v>
      </c>
      <c r="AC281" s="963" t="n">
        <v>100</v>
      </c>
      <c r="AD281" s="963" t="n">
        <v>23.62786888592929</v>
      </c>
      <c r="AE281" s="963" t="n">
        <v>26.92515614702092</v>
      </c>
      <c r="AF281" s="963" t="n">
        <v>4.920486616363545</v>
      </c>
      <c r="AG281" s="963" t="n">
        <v>29.46130127278827</v>
      </c>
      <c r="AH281" s="963" t="n">
        <v>1.333532882807629</v>
      </c>
      <c r="AI281" s="991" t="n">
        <v>13.73427268407552</v>
      </c>
      <c r="AJ281" s="1021" t="n">
        <v>6692053.72442445</v>
      </c>
      <c r="AK281" s="1021" t="n">
        <v>1783784.032673932</v>
      </c>
      <c r="AL281" s="1021" t="n">
        <v>1672503.787377234</v>
      </c>
      <c r="AM281" s="1021" t="n">
        <v>75018.38767967871</v>
      </c>
      <c r="AN281" s="1021" t="n">
        <v>1347641.113276467</v>
      </c>
      <c r="AO281" s="1021" t="n">
        <v>1275322.743162732</v>
      </c>
      <c r="AP281" s="1022" t="n">
        <v>536318.2104119903</v>
      </c>
      <c r="AQ281" s="963" t="n">
        <v>100</v>
      </c>
      <c r="AR281" s="963" t="n">
        <v>26.65525571266011</v>
      </c>
      <c r="AS281" s="963" t="n">
        <v>24.9923843449281</v>
      </c>
      <c r="AT281" s="963" t="n">
        <v>1.121006954948358</v>
      </c>
      <c r="AU281" s="963" t="n">
        <v>20.13793027927866</v>
      </c>
      <c r="AV281" s="963" t="n">
        <v>19.05726994551909</v>
      </c>
      <c r="AW281" s="991" t="n">
        <v>8.014254405259072</v>
      </c>
      <c r="AX281" s="18" t="n"/>
    </row>
    <row r="282" ht="16.4" customHeight="1" s="828">
      <c r="A282" s="722" t="inlineStr">
        <is>
          <t>Mar-May 2014</t>
        </is>
      </c>
      <c r="B282" s="1021" t="n">
        <v>8925992.745898619</v>
      </c>
      <c r="C282" s="1021" t="n">
        <v>2305834.738320683</v>
      </c>
      <c r="D282" s="1021" t="n">
        <v>2285695.105396792</v>
      </c>
      <c r="E282" s="1021" t="n">
        <v>187705.116526525</v>
      </c>
      <c r="F282" s="1021" t="n">
        <v>1990083.979439926</v>
      </c>
      <c r="G282" s="1021" t="n">
        <v>37882.31532697864</v>
      </c>
      <c r="H282" s="1021" t="n">
        <v>1302182.372012346</v>
      </c>
      <c r="I282" s="1021" t="n">
        <v>816609.1188753687</v>
      </c>
      <c r="J282" s="1021" t="n">
        <v>6642541.821182823</v>
      </c>
      <c r="K282" s="1022" t="n">
        <v>2283450.924715796</v>
      </c>
      <c r="L282" s="963" t="n">
        <v>100</v>
      </c>
      <c r="M282" s="963" t="n">
        <v>25.8328099065528</v>
      </c>
      <c r="N282" s="963" t="n">
        <v>25.60718085332346</v>
      </c>
      <c r="O282" s="963" t="n">
        <v>2.102904650160881</v>
      </c>
      <c r="P282" s="963" t="n">
        <v>22.29537975318593</v>
      </c>
      <c r="Q282" s="963" t="n">
        <v>0.4244045049710026</v>
      </c>
      <c r="R282" s="963" t="n">
        <v>14.58865595214249</v>
      </c>
      <c r="S282" s="963" t="n">
        <v>9.148664379663431</v>
      </c>
      <c r="T282" s="963" t="n">
        <v>74.41796123165109</v>
      </c>
      <c r="U282" s="991" t="n">
        <v>25.5820387683489</v>
      </c>
      <c r="V282" s="1021" t="n">
        <v>2283450.924715796</v>
      </c>
      <c r="W282" s="1021" t="n">
        <v>523418.7673642121</v>
      </c>
      <c r="X282" s="1021" t="n">
        <v>641786.1896928616</v>
      </c>
      <c r="Y282" s="1021" t="n">
        <v>121680.9849392024</v>
      </c>
      <c r="Z282" s="1021" t="n">
        <v>656540.0700656421</v>
      </c>
      <c r="AA282" s="989" t="n">
        <v>24818.16615570477</v>
      </c>
      <c r="AB282" s="1022" t="n">
        <v>315200.933560805</v>
      </c>
      <c r="AC282" s="963" t="n">
        <v>100</v>
      </c>
      <c r="AD282" s="963" t="n">
        <v>22.92226917157671</v>
      </c>
      <c r="AE282" s="963" t="n">
        <v>28.1059769117981</v>
      </c>
      <c r="AF282" s="963" t="n">
        <v>5.328819797357682</v>
      </c>
      <c r="AG282" s="963" t="n">
        <v>28.75209898138525</v>
      </c>
      <c r="AH282" s="963" t="n">
        <v>1.086871011199582</v>
      </c>
      <c r="AI282" s="991" t="n">
        <v>13.80370955859434</v>
      </c>
      <c r="AJ282" s="1021" t="n">
        <v>6642541.821182823</v>
      </c>
      <c r="AK282" s="1021" t="n">
        <v>1802231.820615076</v>
      </c>
      <c r="AL282" s="1021" t="n">
        <v>1657689.275676465</v>
      </c>
      <c r="AM282" s="1021" t="n">
        <v>67577.5939600741</v>
      </c>
      <c r="AN282" s="1021" t="n">
        <v>1350421.87097561</v>
      </c>
      <c r="AO282" s="1021" t="n">
        <v>1257085.4038995</v>
      </c>
      <c r="AP282" s="1022" t="n">
        <v>508005.7985132709</v>
      </c>
      <c r="AQ282" s="963" t="n">
        <v>100</v>
      </c>
      <c r="AR282" s="963" t="n">
        <v>27.13165937273928</v>
      </c>
      <c r="AS282" s="963" t="n">
        <v>24.95564680360994</v>
      </c>
      <c r="AT282" s="963" t="n">
        <v>1.017345404504216</v>
      </c>
      <c r="AU282" s="963" t="n">
        <v>20.32989640605896</v>
      </c>
      <c r="AV282" s="963" t="n">
        <v>18.92476461180418</v>
      </c>
      <c r="AW282" s="991" t="n">
        <v>7.647762139686633</v>
      </c>
      <c r="AX282" s="18" t="n"/>
    </row>
    <row r="283" ht="16.4" customHeight="1" s="828">
      <c r="A283" s="722" t="inlineStr">
        <is>
          <t>Apr-Jun 2014</t>
        </is>
      </c>
      <c r="B283" s="1021" t="n">
        <v>9007047.954921765</v>
      </c>
      <c r="C283" s="1021" t="n">
        <v>2336518.827555331</v>
      </c>
      <c r="D283" s="1021" t="n">
        <v>2317852.417209439</v>
      </c>
      <c r="E283" s="1021" t="n">
        <v>186207.2493178606</v>
      </c>
      <c r="F283" s="1021" t="n">
        <v>1990968.807908323</v>
      </c>
      <c r="G283" s="1021" t="n">
        <v>39895.63769999506</v>
      </c>
      <c r="H283" s="1021" t="n">
        <v>1320702.837972149</v>
      </c>
      <c r="I283" s="1021" t="n">
        <v>814902.1772586666</v>
      </c>
      <c r="J283" s="1021" t="n">
        <v>6704127.724881189</v>
      </c>
      <c r="K283" s="1022" t="n">
        <v>2302920.230040577</v>
      </c>
      <c r="L283" s="963" t="n">
        <v>100</v>
      </c>
      <c r="M283" s="963" t="n">
        <v>25.94100574626757</v>
      </c>
      <c r="N283" s="963" t="n">
        <v>25.73376347955252</v>
      </c>
      <c r="O283" s="963" t="n">
        <v>2.067350482086758</v>
      </c>
      <c r="P283" s="963" t="n">
        <v>22.10456542335147</v>
      </c>
      <c r="Q283" s="963" t="n">
        <v>0.4429379958857073</v>
      </c>
      <c r="R283" s="963" t="n">
        <v>14.66299329793699</v>
      </c>
      <c r="S283" s="963" t="n">
        <v>9.047383574918969</v>
      </c>
      <c r="T283" s="963" t="n">
        <v>74.43201988524797</v>
      </c>
      <c r="U283" s="991" t="n">
        <v>25.56798011475204</v>
      </c>
      <c r="V283" s="1021" t="n">
        <v>2302920.230040577</v>
      </c>
      <c r="W283" s="1021" t="n">
        <v>518816.78608654</v>
      </c>
      <c r="X283" s="1021" t="n">
        <v>648410.6485625757</v>
      </c>
      <c r="Y283" s="1021" t="n">
        <v>123007.7156944161</v>
      </c>
      <c r="Z283" s="1021" t="n">
        <v>672321.0449031286</v>
      </c>
      <c r="AA283" s="989" t="n">
        <v>25750.25057059211</v>
      </c>
      <c r="AB283" s="1022" t="n">
        <v>314669.2336656684</v>
      </c>
      <c r="AC283" s="963" t="n">
        <v>100</v>
      </c>
      <c r="AD283" s="963" t="n">
        <v>22.52864772816723</v>
      </c>
      <c r="AE283" s="963" t="n">
        <v>28.15601861082052</v>
      </c>
      <c r="AF283" s="963" t="n">
        <v>5.341379787707572</v>
      </c>
      <c r="AG283" s="963" t="n">
        <v>29.19428281244819</v>
      </c>
      <c r="AH283" s="963" t="n">
        <v>1.118156427421648</v>
      </c>
      <c r="AI283" s="991" t="n">
        <v>13.66392242166911</v>
      </c>
      <c r="AJ283" s="1021" t="n">
        <v>6704127.724881189</v>
      </c>
      <c r="AK283" s="1021" t="n">
        <v>1835966.039211879</v>
      </c>
      <c r="AL283" s="1021" t="n">
        <v>1682387.04680485</v>
      </c>
      <c r="AM283" s="1021" t="n">
        <v>64595.78062127731</v>
      </c>
      <c r="AN283" s="1021" t="n">
        <v>1334007.284094248</v>
      </c>
      <c r="AO283" s="1021" t="n">
        <v>1279665.649077334</v>
      </c>
      <c r="AP283" s="1022" t="n">
        <v>506178.8039230382</v>
      </c>
      <c r="AQ283" s="963" t="n">
        <v>100</v>
      </c>
      <c r="AR283" s="963" t="n">
        <v>27.38560651817559</v>
      </c>
      <c r="AS283" s="963" t="n">
        <v>25.09479407083738</v>
      </c>
      <c r="AT283" s="963" t="n">
        <v>0.9635225233186036</v>
      </c>
      <c r="AU283" s="963" t="n">
        <v>19.89829756887409</v>
      </c>
      <c r="AV283" s="963" t="n">
        <v>19.08772776401738</v>
      </c>
      <c r="AW283" s="991" t="n">
        <v>7.550255972069935</v>
      </c>
      <c r="AX283" s="18" t="n"/>
    </row>
    <row r="284" ht="16.4" customHeight="1" s="828">
      <c r="A284" s="722" t="inlineStr">
        <is>
          <t>May-Jul 2014</t>
        </is>
      </c>
      <c r="B284" s="1021" t="n">
        <v>9073580.882306417</v>
      </c>
      <c r="C284" s="1021" t="n">
        <v>2353923.725339578</v>
      </c>
      <c r="D284" s="1021" t="n">
        <v>2320271.397817126</v>
      </c>
      <c r="E284" s="1021" t="n">
        <v>193092.5313950087</v>
      </c>
      <c r="F284" s="1021" t="n">
        <v>2026992.300438714</v>
      </c>
      <c r="G284" s="1021" t="n">
        <v>39128.51652191371</v>
      </c>
      <c r="H284" s="1021" t="n">
        <v>1320314.285551907</v>
      </c>
      <c r="I284" s="1021" t="n">
        <v>819858.1252421702</v>
      </c>
      <c r="J284" s="1021" t="n">
        <v>6739575.885173257</v>
      </c>
      <c r="K284" s="1022" t="n">
        <v>2334004.997133161</v>
      </c>
      <c r="L284" s="963" t="n">
        <v>100</v>
      </c>
      <c r="M284" s="963" t="n">
        <v>25.94261026459526</v>
      </c>
      <c r="N284" s="963" t="n">
        <v>25.57172772154025</v>
      </c>
      <c r="O284" s="963" t="n">
        <v>2.128074173797704</v>
      </c>
      <c r="P284" s="963" t="n">
        <v>22.33949668527638</v>
      </c>
      <c r="Q284" s="963" t="n">
        <v>0.4312356613056125</v>
      </c>
      <c r="R284" s="963" t="n">
        <v>14.551193213327</v>
      </c>
      <c r="S284" s="963" t="n">
        <v>9.035662280157799</v>
      </c>
      <c r="T284" s="963" t="n">
        <v>74.27691418186953</v>
      </c>
      <c r="U284" s="991" t="n">
        <v>25.72308581813049</v>
      </c>
      <c r="V284" s="1021" t="n">
        <v>2334004.997133161</v>
      </c>
      <c r="W284" s="1021" t="n">
        <v>513930.4646574078</v>
      </c>
      <c r="X284" s="1021" t="n">
        <v>654561.3000634419</v>
      </c>
      <c r="Y284" s="1021" t="n">
        <v>128356.5978268939</v>
      </c>
      <c r="Z284" s="1021" t="n">
        <v>700402.3635909688</v>
      </c>
      <c r="AA284" s="989" t="n">
        <v>26340.30136531696</v>
      </c>
      <c r="AB284" s="1022" t="n">
        <v>310410.2923502084</v>
      </c>
      <c r="AC284" s="963" t="n">
        <v>100</v>
      </c>
      <c r="AD284" s="963" t="n">
        <v>22.01925297026632</v>
      </c>
      <c r="AE284" s="963" t="n">
        <v>28.04455435474364</v>
      </c>
      <c r="AF284" s="963" t="n">
        <v>5.499414010876293</v>
      </c>
      <c r="AG284" s="963" t="n">
        <v>30.00860599918455</v>
      </c>
      <c r="AH284" s="963" t="n">
        <v>1.128545200103279</v>
      </c>
      <c r="AI284" s="991" t="n">
        <v>13.29946991251016</v>
      </c>
      <c r="AJ284" s="1021" t="n">
        <v>6739575.885173257</v>
      </c>
      <c r="AK284" s="1021" t="n">
        <v>1856950.174443377</v>
      </c>
      <c r="AL284" s="1021" t="n">
        <v>1678045.704966027</v>
      </c>
      <c r="AM284" s="1021" t="n">
        <v>66052.68407872133</v>
      </c>
      <c r="AN284" s="1021" t="n">
        <v>1340973.015693119</v>
      </c>
      <c r="AO284" s="1021" t="n">
        <v>1282617.487877478</v>
      </c>
      <c r="AP284" s="1022" t="n">
        <v>514995.665248175</v>
      </c>
      <c r="AQ284" s="963" t="n">
        <v>100</v>
      </c>
      <c r="AR284" s="963" t="n">
        <v>27.55292330083527</v>
      </c>
      <c r="AS284" s="963" t="n">
        <v>24.89838728068404</v>
      </c>
      <c r="AT284" s="963" t="n">
        <v>0.9800718206027483</v>
      </c>
      <c r="AU284" s="963" t="n">
        <v>19.89699409191601</v>
      </c>
      <c r="AV284" s="963" t="n">
        <v>19.03113058937692</v>
      </c>
      <c r="AW284" s="991" t="n">
        <v>7.641366074401517</v>
      </c>
      <c r="AX284" s="18" t="n"/>
    </row>
    <row r="285" ht="16.4" customHeight="1" s="828">
      <c r="A285" s="722" t="inlineStr">
        <is>
          <t>Jun-Aug 2014</t>
        </is>
      </c>
      <c r="B285" s="1021" t="n">
        <v>9038094.748386163</v>
      </c>
      <c r="C285" s="1021" t="n">
        <v>2335895.845345118</v>
      </c>
      <c r="D285" s="1021" t="n">
        <v>2288860.848553938</v>
      </c>
      <c r="E285" s="1021" t="n">
        <v>187262.3206395575</v>
      </c>
      <c r="F285" s="1021" t="n">
        <v>2017746.258726405</v>
      </c>
      <c r="G285" s="1021" t="n">
        <v>45581.52351431621</v>
      </c>
      <c r="H285" s="1021" t="n">
        <v>1318922.043183452</v>
      </c>
      <c r="I285" s="1021" t="n">
        <v>843825.9084233777</v>
      </c>
      <c r="J285" s="1021" t="n">
        <v>6734533.535730753</v>
      </c>
      <c r="K285" s="1022" t="n">
        <v>2303561.212655409</v>
      </c>
      <c r="L285" s="963" t="n">
        <v>100</v>
      </c>
      <c r="M285" s="963" t="n">
        <v>25.84500285043165</v>
      </c>
      <c r="N285" s="963" t="n">
        <v>25.32459453318561</v>
      </c>
      <c r="O285" s="963" t="n">
        <v>2.071922521867731</v>
      </c>
      <c r="P285" s="963" t="n">
        <v>22.32490712809459</v>
      </c>
      <c r="Q285" s="963" t="n">
        <v>0.5043266837012881</v>
      </c>
      <c r="R285" s="963" t="n">
        <v>14.59292118417941</v>
      </c>
      <c r="S285" s="963" t="n">
        <v>9.336325098539719</v>
      </c>
      <c r="T285" s="963" t="n">
        <v>74.51275654012443</v>
      </c>
      <c r="U285" s="991" t="n">
        <v>25.48724345987556</v>
      </c>
      <c r="V285" s="1021" t="n">
        <v>2303561.212655409</v>
      </c>
      <c r="W285" s="1021" t="n">
        <v>497776.5869535941</v>
      </c>
      <c r="X285" s="1021" t="n">
        <v>639698.4232550607</v>
      </c>
      <c r="Y285" s="1021" t="n">
        <v>116112.185001273</v>
      </c>
      <c r="Z285" s="1021" t="n">
        <v>695887.8243955814</v>
      </c>
      <c r="AA285" s="989" t="n">
        <v>34483.08569581891</v>
      </c>
      <c r="AB285" s="1022" t="n">
        <v>319588.0612486639</v>
      </c>
      <c r="AC285" s="963" t="n">
        <v>100</v>
      </c>
      <c r="AD285" s="963" t="n">
        <v>21.60900193226412</v>
      </c>
      <c r="AE285" s="963" t="n">
        <v>27.7699771875241</v>
      </c>
      <c r="AF285" s="963" t="n">
        <v>5.040551315214485</v>
      </c>
      <c r="AG285" s="963" t="n">
        <v>30.20921782206096</v>
      </c>
      <c r="AH285" s="963" t="n">
        <v>1.496946792921072</v>
      </c>
      <c r="AI285" s="991" t="n">
        <v>13.87365178285241</v>
      </c>
      <c r="AJ285" s="1021" t="n">
        <v>6734533.535730753</v>
      </c>
      <c r="AK285" s="1021" t="n">
        <v>1853601.487895607</v>
      </c>
      <c r="AL285" s="1021" t="n">
        <v>1660738.923344388</v>
      </c>
      <c r="AM285" s="1021" t="n">
        <v>72325.22351956321</v>
      </c>
      <c r="AN285" s="1021" t="n">
        <v>1335066.076494059</v>
      </c>
      <c r="AO285" s="1021" t="n">
        <v>1283687.072047913</v>
      </c>
      <c r="AP285" s="1022" t="n">
        <v>529559.4741904244</v>
      </c>
      <c r="AQ285" s="963" t="n">
        <v>100</v>
      </c>
      <c r="AR285" s="963" t="n">
        <v>27.52382890457277</v>
      </c>
      <c r="AS285" s="963" t="n">
        <v>24.660043855052</v>
      </c>
      <c r="AT285" s="963" t="n">
        <v>1.07394555444463</v>
      </c>
      <c r="AU285" s="963" t="n">
        <v>19.82418038919444</v>
      </c>
      <c r="AV285" s="963" t="n">
        <v>19.06126185632873</v>
      </c>
      <c r="AW285" s="991" t="n">
        <v>7.863343041961151</v>
      </c>
      <c r="AX285" s="18" t="n"/>
    </row>
    <row r="286" ht="16.4" customHeight="1" s="828">
      <c r="A286" s="722" t="inlineStr">
        <is>
          <t>Jul-Sep 2014</t>
        </is>
      </c>
      <c r="B286" s="1021" t="n">
        <v>9027159.566398423</v>
      </c>
      <c r="C286" s="1021" t="n">
        <v>2333447.622208781</v>
      </c>
      <c r="D286" s="1021" t="n">
        <v>2290797.373924035</v>
      </c>
      <c r="E286" s="1021" t="n">
        <v>180108.465405468</v>
      </c>
      <c r="F286" s="1021" t="n">
        <v>2021831.97826016</v>
      </c>
      <c r="G286" s="1021" t="n">
        <v>45005.19594206825</v>
      </c>
      <c r="H286" s="1021" t="n">
        <v>1308590.956598058</v>
      </c>
      <c r="I286" s="1021" t="n">
        <v>847377.9740598538</v>
      </c>
      <c r="J286" s="1021" t="n">
        <v>6748259.741514331</v>
      </c>
      <c r="K286" s="1022" t="n">
        <v>2278899.824884091</v>
      </c>
      <c r="L286" s="963" t="n">
        <v>100</v>
      </c>
      <c r="M286" s="963" t="n">
        <v>25.84918993671626</v>
      </c>
      <c r="N286" s="963" t="n">
        <v>25.37672406335891</v>
      </c>
      <c r="O286" s="963" t="n">
        <v>1.995184244619773</v>
      </c>
      <c r="P286" s="963" t="n">
        <v>22.39721103176215</v>
      </c>
      <c r="Q286" s="963" t="n">
        <v>0.4985532338388036</v>
      </c>
      <c r="R286" s="963" t="n">
        <v>14.49615404461215</v>
      </c>
      <c r="S286" s="963" t="n">
        <v>9.386983445091946</v>
      </c>
      <c r="T286" s="963" t="n">
        <v>74.75507319747857</v>
      </c>
      <c r="U286" s="991" t="n">
        <v>25.24492680252141</v>
      </c>
      <c r="V286" s="1021" t="n">
        <v>2278899.824884091</v>
      </c>
      <c r="W286" s="1021" t="n">
        <v>495524.5343731014</v>
      </c>
      <c r="X286" s="1021" t="n">
        <v>647565.0623764714</v>
      </c>
      <c r="Y286" s="1021" t="n">
        <v>104412.8135637152</v>
      </c>
      <c r="Z286" s="1021" t="n">
        <v>688521.4071429451</v>
      </c>
      <c r="AA286" s="989" t="n">
        <v>35237.79680397225</v>
      </c>
      <c r="AB286" s="1022" t="n">
        <v>307642.3138743812</v>
      </c>
      <c r="AC286" s="963" t="n">
        <v>100</v>
      </c>
      <c r="AD286" s="963" t="n">
        <v>21.74402441749736</v>
      </c>
      <c r="AE286" s="963" t="n">
        <v>28.41568792561593</v>
      </c>
      <c r="AF286" s="963" t="n">
        <v>4.581720197772444</v>
      </c>
      <c r="AG286" s="963" t="n">
        <v>30.2128860437279</v>
      </c>
      <c r="AH286" s="963" t="n">
        <v>1.546263526777203</v>
      </c>
      <c r="AI286" s="991" t="n">
        <v>13.49959794261814</v>
      </c>
      <c r="AJ286" s="1021" t="n">
        <v>6748259.741514331</v>
      </c>
      <c r="AK286" s="1021" t="n">
        <v>1853422.976315144</v>
      </c>
      <c r="AL286" s="1021" t="n">
        <v>1655945.425719951</v>
      </c>
      <c r="AM286" s="1021" t="n">
        <v>76849.8326294748</v>
      </c>
      <c r="AN286" s="1021" t="n">
        <v>1346614.823308696</v>
      </c>
      <c r="AO286" s="1021" t="n">
        <v>1270208.575092742</v>
      </c>
      <c r="AP286" s="1022" t="n">
        <v>545183.4488621985</v>
      </c>
      <c r="AQ286" s="963" t="n">
        <v>100</v>
      </c>
      <c r="AR286" s="963" t="n">
        <v>27.46519913738872</v>
      </c>
      <c r="AS286" s="963" t="n">
        <v>24.53885133574232</v>
      </c>
      <c r="AT286" s="963" t="n">
        <v>1.138809642383882</v>
      </c>
      <c r="AU286" s="963" t="n">
        <v>19.95499395235951</v>
      </c>
      <c r="AV286" s="963" t="n">
        <v>18.82275762562309</v>
      </c>
      <c r="AW286" s="991" t="n">
        <v>8.078874698736147</v>
      </c>
      <c r="AX286" s="18" t="n"/>
    </row>
    <row r="287" ht="16.4" customHeight="1" s="828">
      <c r="A287" s="722" t="inlineStr">
        <is>
          <t>Aug-Oct 2014</t>
        </is>
      </c>
      <c r="B287" s="1021" t="n">
        <v>9052911.238368634</v>
      </c>
      <c r="C287" s="1021" t="n">
        <v>2329108.869565686</v>
      </c>
      <c r="D287" s="1021" t="n">
        <v>2303753.001099306</v>
      </c>
      <c r="E287" s="1021" t="n">
        <v>182576.8850474629</v>
      </c>
      <c r="F287" s="1021" t="n">
        <v>2024048.213870544</v>
      </c>
      <c r="G287" s="1021" t="n">
        <v>48201.64937070628</v>
      </c>
      <c r="H287" s="1021" t="n">
        <v>1304266.822114403</v>
      </c>
      <c r="I287" s="1021" t="n">
        <v>860955.7973005265</v>
      </c>
      <c r="J287" s="1021" t="n">
        <v>6775895.225865337</v>
      </c>
      <c r="K287" s="1022" t="n">
        <v>2277016.012503297</v>
      </c>
      <c r="L287" s="963" t="n">
        <v>100</v>
      </c>
      <c r="M287" s="963" t="n">
        <v>25.72773341347153</v>
      </c>
      <c r="N287" s="963" t="n">
        <v>25.4476481701863</v>
      </c>
      <c r="O287" s="963" t="n">
        <v>2.01677538020757</v>
      </c>
      <c r="P287" s="963" t="n">
        <v>22.35798143355357</v>
      </c>
      <c r="Q287" s="963" t="n">
        <v>0.5324436316840812</v>
      </c>
      <c r="R287" s="963" t="n">
        <v>14.40715354179742</v>
      </c>
      <c r="S287" s="963" t="n">
        <v>9.510264429099538</v>
      </c>
      <c r="T287" s="963" t="n">
        <v>74.84769316137002</v>
      </c>
      <c r="U287" s="991" t="n">
        <v>25.15230683862999</v>
      </c>
      <c r="V287" s="1021" t="n">
        <v>2277016.012503297</v>
      </c>
      <c r="W287" s="1021" t="n">
        <v>496517.0007612228</v>
      </c>
      <c r="X287" s="1021" t="n">
        <v>640152.3450630974</v>
      </c>
      <c r="Y287" s="1021" t="n">
        <v>102739.7340012706</v>
      </c>
      <c r="Z287" s="1021" t="n">
        <v>681422.7362684766</v>
      </c>
      <c r="AA287" s="989" t="n">
        <v>39251.94154856574</v>
      </c>
      <c r="AB287" s="1022" t="n">
        <v>316924.7828396402</v>
      </c>
      <c r="AC287" s="963" t="n">
        <v>100</v>
      </c>
      <c r="AD287" s="963" t="n">
        <v>21.80559987434449</v>
      </c>
      <c r="AE287" s="963" t="n">
        <v>28.11365144329087</v>
      </c>
      <c r="AF287" s="963" t="n">
        <v>4.512033882814947</v>
      </c>
      <c r="AG287" s="963" t="n">
        <v>29.92612842978371</v>
      </c>
      <c r="AH287" s="963" t="n">
        <v>1.723832477814378</v>
      </c>
      <c r="AI287" s="991" t="n">
        <v>13.91842574225996</v>
      </c>
      <c r="AJ287" s="1021" t="n">
        <v>6775895.225865337</v>
      </c>
      <c r="AK287" s="1021" t="n">
        <v>1848318.462306035</v>
      </c>
      <c r="AL287" s="1021" t="n">
        <v>1677712.808809009</v>
      </c>
      <c r="AM287" s="1021" t="n">
        <v>81049.44168558193</v>
      </c>
      <c r="AN287" s="1021" t="n">
        <v>1356202.590200932</v>
      </c>
      <c r="AO287" s="1021" t="n">
        <v>1263191.520983617</v>
      </c>
      <c r="AP287" s="1022" t="n">
        <v>549740.9935265939</v>
      </c>
      <c r="AQ287" s="963" t="n">
        <v>100</v>
      </c>
      <c r="AR287" s="963" t="n">
        <v>27.27784891434755</v>
      </c>
      <c r="AS287" s="963" t="n">
        <v>24.76001698498446</v>
      </c>
      <c r="AT287" s="963" t="n">
        <v>1.196143667868348</v>
      </c>
      <c r="AU287" s="963" t="n">
        <v>20.01510567967399</v>
      </c>
      <c r="AV287" s="963" t="n">
        <v>18.64242995024022</v>
      </c>
      <c r="AW287" s="991" t="n">
        <v>8.113186157721138</v>
      </c>
      <c r="AX287" s="18" t="n"/>
    </row>
    <row r="288" ht="16.4" customHeight="1" s="828">
      <c r="A288" s="722" t="inlineStr">
        <is>
          <t>Sep-Nov 2014</t>
        </is>
      </c>
      <c r="B288" s="1021" t="n">
        <v>9092789.985344337</v>
      </c>
      <c r="C288" s="1021" t="n">
        <v>2355594.41795118</v>
      </c>
      <c r="D288" s="1021" t="n">
        <v>2320520.126859427</v>
      </c>
      <c r="E288" s="1021" t="n">
        <v>191954.3739577766</v>
      </c>
      <c r="F288" s="1021" t="n">
        <v>2039327.452007607</v>
      </c>
      <c r="G288" s="1021" t="n">
        <v>42372.3766410593</v>
      </c>
      <c r="H288" s="1021" t="n">
        <v>1286759.755453099</v>
      </c>
      <c r="I288" s="1021" t="n">
        <v>856261.4824741888</v>
      </c>
      <c r="J288" s="1021" t="n">
        <v>6794688.532440786</v>
      </c>
      <c r="K288" s="1022" t="n">
        <v>2298101.452903552</v>
      </c>
      <c r="L288" s="963" t="n">
        <v>100</v>
      </c>
      <c r="M288" s="963" t="n">
        <v>25.90617865086406</v>
      </c>
      <c r="N288" s="963" t="n">
        <v>25.52044125729965</v>
      </c>
      <c r="O288" s="963" t="n">
        <v>2.111061338347929</v>
      </c>
      <c r="P288" s="963" t="n">
        <v>22.42796166297223</v>
      </c>
      <c r="Q288" s="963" t="n">
        <v>0.465999728459083</v>
      </c>
      <c r="R288" s="963" t="n">
        <v>14.15142940205465</v>
      </c>
      <c r="S288" s="963" t="n">
        <v>9.416927960002397</v>
      </c>
      <c r="T288" s="963" t="n">
        <v>74.72611314450673</v>
      </c>
      <c r="U288" s="991" t="n">
        <v>25.27388685549329</v>
      </c>
      <c r="V288" s="1021" t="n">
        <v>2298101.452903552</v>
      </c>
      <c r="W288" s="1021" t="n">
        <v>507744.4938685474</v>
      </c>
      <c r="X288" s="1021" t="n">
        <v>643173.0320007931</v>
      </c>
      <c r="Y288" s="1021" t="n">
        <v>111274.5829222323</v>
      </c>
      <c r="Z288" s="1021" t="n">
        <v>676061.6706987408</v>
      </c>
      <c r="AA288" s="989" t="n">
        <v>34264.57705329565</v>
      </c>
      <c r="AB288" s="1022" t="n">
        <v>325530.1640417007</v>
      </c>
      <c r="AC288" s="963" t="n">
        <v>100</v>
      </c>
      <c r="AD288" s="963" t="n">
        <v>22.09408523836204</v>
      </c>
      <c r="AE288" s="963" t="n">
        <v>27.98714700729037</v>
      </c>
      <c r="AF288" s="963" t="n">
        <v>4.842022217149799</v>
      </c>
      <c r="AG288" s="963" t="n">
        <v>29.41826914754203</v>
      </c>
      <c r="AH288" s="963" t="n">
        <v>1.490994969347582</v>
      </c>
      <c r="AI288" s="991" t="n">
        <v>14.16517811389081</v>
      </c>
      <c r="AJ288" s="1021" t="n">
        <v>6794688.532440786</v>
      </c>
      <c r="AK288" s="1021" t="n">
        <v>1864692.561583932</v>
      </c>
      <c r="AL288" s="1021" t="n">
        <v>1693540.699370708</v>
      </c>
      <c r="AM288" s="1021" t="n">
        <v>82047.65662275002</v>
      </c>
      <c r="AN288" s="1021" t="n">
        <v>1377825.623686898</v>
      </c>
      <c r="AO288" s="1021" t="n">
        <v>1240978.922539166</v>
      </c>
      <c r="AP288" s="1022" t="n">
        <v>536821.2021348788</v>
      </c>
      <c r="AQ288" s="963" t="n">
        <v>100</v>
      </c>
      <c r="AR288" s="963" t="n">
        <v>27.44338541319565</v>
      </c>
      <c r="AS288" s="963" t="n">
        <v>24.92447874961466</v>
      </c>
      <c r="AT288" s="963" t="n">
        <v>1.20752638227667</v>
      </c>
      <c r="AU288" s="963" t="n">
        <v>20.27798061836921</v>
      </c>
      <c r="AV288" s="963" t="n">
        <v>18.26395597994221</v>
      </c>
      <c r="AW288" s="991" t="n">
        <v>7.900600587824767</v>
      </c>
      <c r="AX288" s="18" t="n"/>
    </row>
    <row r="289" ht="16.4" customHeight="1" s="828">
      <c r="A289" s="722" t="inlineStr">
        <is>
          <t>Oct-Dec 2014</t>
        </is>
      </c>
      <c r="B289" s="1021" t="n">
        <v>9064421.974636808</v>
      </c>
      <c r="C289" s="1021" t="n">
        <v>2348335.457057898</v>
      </c>
      <c r="D289" s="1021" t="n">
        <v>2303524.915480261</v>
      </c>
      <c r="E289" s="1021" t="n">
        <v>185570.3219339797</v>
      </c>
      <c r="F289" s="1021" t="n">
        <v>2036205.728923641</v>
      </c>
      <c r="G289" s="1021" t="n">
        <v>45934.14939176176</v>
      </c>
      <c r="H289" s="1021" t="n">
        <v>1288637.878710592</v>
      </c>
      <c r="I289" s="1021" t="n">
        <v>856213.5231386733</v>
      </c>
      <c r="J289" s="1021" t="n">
        <v>6784011.918335947</v>
      </c>
      <c r="K289" s="1022" t="n">
        <v>2280410.056300861</v>
      </c>
      <c r="L289" s="963" t="n">
        <v>100</v>
      </c>
      <c r="M289" s="963" t="n">
        <v>25.90717272021077</v>
      </c>
      <c r="N289" s="963" t="n">
        <v>25.41281641483332</v>
      </c>
      <c r="O289" s="963" t="n">
        <v>2.047238339667159</v>
      </c>
      <c r="P289" s="963" t="n">
        <v>22.46371290547986</v>
      </c>
      <c r="Q289" s="963" t="n">
        <v>0.5067521075286463</v>
      </c>
      <c r="R289" s="963" t="n">
        <v>14.21643743325646</v>
      </c>
      <c r="S289" s="963" t="n">
        <v>9.445870079023763</v>
      </c>
      <c r="T289" s="963" t="n">
        <v>74.84219001849556</v>
      </c>
      <c r="U289" s="991" t="n">
        <v>25.15780998150444</v>
      </c>
      <c r="V289" s="1021" t="n">
        <v>2280410.056300861</v>
      </c>
      <c r="W289" s="1021" t="n">
        <v>501348.2024013685</v>
      </c>
      <c r="X289" s="1021" t="n">
        <v>636711.5565100346</v>
      </c>
      <c r="Y289" s="1021" t="n">
        <v>109264.419918701</v>
      </c>
      <c r="Z289" s="1021" t="n">
        <v>675529.7983721865</v>
      </c>
      <c r="AA289" s="989" t="n">
        <v>35995.74683115544</v>
      </c>
      <c r="AB289" s="1022" t="n">
        <v>321547.7297730005</v>
      </c>
      <c r="AC289" s="963" t="n">
        <v>100</v>
      </c>
      <c r="AD289" s="963" t="n">
        <v>21.98500225940173</v>
      </c>
      <c r="AE289" s="963" t="n">
        <v>27.92092390361006</v>
      </c>
      <c r="AF289" s="963" t="n">
        <v>4.791437382798729</v>
      </c>
      <c r="AG289" s="963" t="n">
        <v>29.6231722231566</v>
      </c>
      <c r="AH289" s="963" t="n">
        <v>1.578476938026905</v>
      </c>
      <c r="AI289" s="991" t="n">
        <v>14.10043465141507</v>
      </c>
      <c r="AJ289" s="1021" t="n">
        <v>6784011.918335947</v>
      </c>
      <c r="AK289" s="1021" t="n">
        <v>1866439.522129284</v>
      </c>
      <c r="AL289" s="1021" t="n">
        <v>1684606.627609366</v>
      </c>
      <c r="AM289" s="1021" t="n">
        <v>77825.14029504989</v>
      </c>
      <c r="AN289" s="1021" t="n">
        <v>1377472.619676535</v>
      </c>
      <c r="AO289" s="1021" t="n">
        <v>1236291.652377231</v>
      </c>
      <c r="AP289" s="1022" t="n">
        <v>541638.0606513576</v>
      </c>
      <c r="AQ289" s="963" t="n">
        <v>100</v>
      </c>
      <c r="AR289" s="963" t="n">
        <v>27.51232669690096</v>
      </c>
      <c r="AS289" s="963" t="n">
        <v>24.83201161625588</v>
      </c>
      <c r="AT289" s="963" t="n">
        <v>1.147184604506704</v>
      </c>
      <c r="AU289" s="963" t="n">
        <v>20.30469044362198</v>
      </c>
      <c r="AV289" s="963" t="n">
        <v>18.22360672798584</v>
      </c>
      <c r="AW289" s="991" t="n">
        <v>7.984037574984335</v>
      </c>
      <c r="AX289" s="18" t="n"/>
    </row>
    <row r="290" ht="16.4" customFormat="1" customHeight="1" s="26">
      <c r="A290" s="687" t="inlineStr">
        <is>
          <t>Nov-Jan 2015</t>
        </is>
      </c>
      <c r="B290" s="687" t="n">
        <v>9044263.009862728</v>
      </c>
      <c r="C290" s="687" t="n">
        <v>2328222.355721574</v>
      </c>
      <c r="D290" s="687" t="n">
        <v>2305152.154805463</v>
      </c>
      <c r="E290" s="687" t="n">
        <v>191414.5875038608</v>
      </c>
      <c r="F290" s="687" t="n">
        <v>2027618.827853252</v>
      </c>
      <c r="G290" s="687" t="n">
        <v>47155.52217226243</v>
      </c>
      <c r="H290" s="687" t="n">
        <v>1282637.730694618</v>
      </c>
      <c r="I290" s="687" t="n">
        <v>862061.8311116996</v>
      </c>
      <c r="J290" s="687" t="n">
        <v>6794098.167101609</v>
      </c>
      <c r="K290" s="687" t="n">
        <v>2250164.842761121</v>
      </c>
      <c r="L290" s="687" t="n">
        <v>100</v>
      </c>
      <c r="M290" s="687" t="n">
        <v>25.74253262186933</v>
      </c>
      <c r="N290" s="687" t="n">
        <v>25.48745157335324</v>
      </c>
      <c r="O290" s="687" t="n">
        <v>2.11641995920645</v>
      </c>
      <c r="P290" s="687" t="n">
        <v>22.41883971797528</v>
      </c>
      <c r="Q290" s="687" t="n">
        <v>0.5213860114510108</v>
      </c>
      <c r="R290" s="687" t="n">
        <v>14.18178274223015</v>
      </c>
      <c r="S290" s="687" t="n">
        <v>9.531587373914546</v>
      </c>
      <c r="T290" s="687" t="n">
        <v>75.12052844651549</v>
      </c>
      <c r="U290" s="687" t="n">
        <v>24.87947155348452</v>
      </c>
      <c r="V290" s="687" t="n">
        <v>2250164.842761121</v>
      </c>
      <c r="W290" s="687" t="n">
        <v>482544.5298007324</v>
      </c>
      <c r="X290" s="687" t="n">
        <v>624815.7226728572</v>
      </c>
      <c r="Y290" s="687" t="n">
        <v>113072.6654366268</v>
      </c>
      <c r="Z290" s="687" t="n">
        <v>676816.2897133997</v>
      </c>
      <c r="AA290" s="687" t="n">
        <v>33225.07318556342</v>
      </c>
      <c r="AB290" s="687" t="n">
        <v>319651.1156476696</v>
      </c>
      <c r="AC290" s="687" t="n">
        <v>100</v>
      </c>
      <c r="AD290" s="687" t="n">
        <v>21.44485242283913</v>
      </c>
      <c r="AE290" s="687" t="n">
        <v>27.7675533276114</v>
      </c>
      <c r="AF290" s="687" t="n">
        <v>5.025083642222327</v>
      </c>
      <c r="AG290" s="687" t="n">
        <v>30.0785203311103</v>
      </c>
      <c r="AH290" s="687" t="n">
        <v>1.47656174135197</v>
      </c>
      <c r="AI290" s="687" t="n">
        <v>14.20567549421996</v>
      </c>
      <c r="AJ290" s="687" t="n">
        <v>6794098.167101609</v>
      </c>
      <c r="AK290" s="687" t="n">
        <v>1865646.3689256</v>
      </c>
      <c r="AL290" s="687" t="n">
        <v>1697143.161963009</v>
      </c>
      <c r="AM290" s="687" t="n">
        <v>79928.53075786329</v>
      </c>
      <c r="AN290" s="687" t="n">
        <v>1368023.459288152</v>
      </c>
      <c r="AO290" s="687" t="n">
        <v>1234429.222868159</v>
      </c>
      <c r="AP290" s="687" t="n">
        <v>549521.0772086286</v>
      </c>
      <c r="AQ290" s="687" t="n">
        <v>100</v>
      </c>
      <c r="AR290" s="687" t="n">
        <v>27.45980883760902</v>
      </c>
      <c r="AS290" s="687" t="n">
        <v>24.97966794446565</v>
      </c>
      <c r="AT290" s="687" t="n">
        <v>1.176440622316783</v>
      </c>
      <c r="AU290" s="687" t="n">
        <v>20.1354679552968</v>
      </c>
      <c r="AV290" s="687" t="n">
        <v>18.16914022298814</v>
      </c>
      <c r="AW290" s="687" t="n">
        <v>8.088212205550994</v>
      </c>
      <c r="AX290" s="18" t="n"/>
    </row>
    <row r="291" ht="16.4" customFormat="1" customHeight="1" s="26">
      <c r="A291" s="687" t="inlineStr">
        <is>
          <t>Dec-Feb 2015</t>
        </is>
      </c>
      <c r="B291" s="687" t="n">
        <v>9010708.015423749</v>
      </c>
      <c r="C291" s="687" t="n">
        <v>2333805.482965832</v>
      </c>
      <c r="D291" s="687" t="n">
        <v>2269743.103736558</v>
      </c>
      <c r="E291" s="687" t="n">
        <v>195346.4915114578</v>
      </c>
      <c r="F291" s="687" t="n">
        <v>2023773.582575363</v>
      </c>
      <c r="G291" s="687" t="n">
        <v>42355.91132043665</v>
      </c>
      <c r="H291" s="687" t="n">
        <v>1288042.651797666</v>
      </c>
      <c r="I291" s="687" t="n">
        <v>857640.7915164342</v>
      </c>
      <c r="J291" s="687" t="n">
        <v>6744412.919712406</v>
      </c>
      <c r="K291" s="687" t="n">
        <v>2266295.095711343</v>
      </c>
      <c r="L291" s="687" t="n">
        <v>100</v>
      </c>
      <c r="M291" s="687" t="n">
        <v>25.90035632018068</v>
      </c>
      <c r="N291" s="687" t="n">
        <v>25.18939799016247</v>
      </c>
      <c r="O291" s="687" t="n">
        <v>2.167937205123955</v>
      </c>
      <c r="P291" s="687" t="n">
        <v>22.45965110745174</v>
      </c>
      <c r="Q291" s="687" t="n">
        <v>0.4700619668058878</v>
      </c>
      <c r="R291" s="687" t="n">
        <v>14.29457762467618</v>
      </c>
      <c r="S291" s="687" t="n">
        <v>9.518017785599078</v>
      </c>
      <c r="T291" s="687" t="n">
        <v>74.84886768240526</v>
      </c>
      <c r="U291" s="687" t="n">
        <v>25.15113231759475</v>
      </c>
      <c r="V291" s="687" t="n">
        <v>2266295.095711343</v>
      </c>
      <c r="W291" s="687" t="n">
        <v>509641.5262714638</v>
      </c>
      <c r="X291" s="687" t="n">
        <v>632264.4588844022</v>
      </c>
      <c r="Y291" s="687" t="n">
        <v>112844.8268194656</v>
      </c>
      <c r="Z291" s="687" t="n">
        <v>674288.2514896037</v>
      </c>
      <c r="AA291" s="687" t="n">
        <v>26788.57422451696</v>
      </c>
      <c r="AB291" s="687" t="n">
        <v>310477.5790773128</v>
      </c>
      <c r="AC291" s="687" t="n">
        <v>100</v>
      </c>
      <c r="AD291" s="687" t="n">
        <v>22.48787138249963</v>
      </c>
      <c r="AE291" s="687" t="n">
        <v>27.89859361567155</v>
      </c>
      <c r="AF291" s="687" t="n">
        <v>4.979264484709391</v>
      </c>
      <c r="AG291" s="687" t="n">
        <v>29.75288843741502</v>
      </c>
      <c r="AH291" s="687" t="n">
        <v>1.182042633159764</v>
      </c>
      <c r="AI291" s="687" t="n">
        <v>13.69978603690445</v>
      </c>
      <c r="AJ291" s="687" t="n">
        <v>6744412.919712406</v>
      </c>
      <c r="AK291" s="687" t="n">
        <v>1846064.632375535</v>
      </c>
      <c r="AL291" s="687" t="n">
        <v>1654031.690005095</v>
      </c>
      <c r="AM291" s="687" t="n">
        <v>84247.88505268106</v>
      </c>
      <c r="AN291" s="687" t="n">
        <v>1368202.441015832</v>
      </c>
      <c r="AO291" s="687" t="n">
        <v>1236881.302735669</v>
      </c>
      <c r="AP291" s="687" t="n">
        <v>554745.5096060736</v>
      </c>
      <c r="AQ291" s="687" t="n">
        <v>100</v>
      </c>
      <c r="AR291" s="687" t="n">
        <v>27.37176169893011</v>
      </c>
      <c r="AS291" s="687" t="n">
        <v>24.52447247366381</v>
      </c>
      <c r="AT291" s="687" t="n">
        <v>1.249150757161434</v>
      </c>
      <c r="AU291" s="687" t="n">
        <v>20.28645720989121</v>
      </c>
      <c r="AV291" s="687" t="n">
        <v>18.33934721168306</v>
      </c>
      <c r="AW291" s="687" t="n">
        <v>8.225260170305958</v>
      </c>
      <c r="AX291" s="18" t="n"/>
    </row>
    <row r="292" ht="16.4" customHeight="1" s="828">
      <c r="A292" s="680" t="inlineStr">
        <is>
          <t>Jan-Mar 2015</t>
        </is>
      </c>
      <c r="B292" s="680" t="n">
        <v>9030603.605139529</v>
      </c>
      <c r="C292" s="680" t="n">
        <v>2327853.108427307</v>
      </c>
      <c r="D292" s="680" t="n">
        <v>2280135.112173413</v>
      </c>
      <c r="E292" s="680" t="n">
        <v>207716.9504429862</v>
      </c>
      <c r="F292" s="680" t="n">
        <v>2026003.98383419</v>
      </c>
      <c r="G292" s="680" t="n">
        <v>42052.62564127336</v>
      </c>
      <c r="H292" s="680" t="n">
        <v>1283431.375561568</v>
      </c>
      <c r="I292" s="680" t="n">
        <v>863410.4490587906</v>
      </c>
      <c r="J292" s="680" t="n">
        <v>6721669.214006973</v>
      </c>
      <c r="K292" s="680" t="n">
        <v>2308934.391132555</v>
      </c>
      <c r="L292" s="680" t="n">
        <v>100</v>
      </c>
      <c r="M292" s="680" t="n">
        <v>25.77738111661186</v>
      </c>
      <c r="N292" s="680" t="n">
        <v>25.2489779406964</v>
      </c>
      <c r="O292" s="680" t="n">
        <v>2.300144702672694</v>
      </c>
      <c r="P292" s="680" t="n">
        <v>22.43486783852569</v>
      </c>
      <c r="Q292" s="680" t="n">
        <v>0.4656679384901827</v>
      </c>
      <c r="R292" s="680" t="n">
        <v>14.21202204945788</v>
      </c>
      <c r="S292" s="680" t="n">
        <v>9.560938413545285</v>
      </c>
      <c r="T292" s="680" t="n">
        <v>74.43211448436861</v>
      </c>
      <c r="U292" s="680" t="n">
        <v>25.56788551563138</v>
      </c>
      <c r="V292" s="680" t="n">
        <v>2308934.391132555</v>
      </c>
      <c r="W292" s="680" t="n">
        <v>515433.6507359187</v>
      </c>
      <c r="X292" s="680" t="n">
        <v>647334.6562083235</v>
      </c>
      <c r="Y292" s="680" t="n">
        <v>123960.6135324852</v>
      </c>
      <c r="Z292" s="680" t="n">
        <v>672453.096196499</v>
      </c>
      <c r="AA292" s="680" t="n">
        <v>24039.2150319229</v>
      </c>
      <c r="AB292" s="680" t="n">
        <v>325735.3111428116</v>
      </c>
      <c r="AC292" s="680" t="n">
        <v>100</v>
      </c>
      <c r="AD292" s="680" t="n">
        <v>22.32344291442137</v>
      </c>
      <c r="AE292" s="680" t="n">
        <v>28.03607840458383</v>
      </c>
      <c r="AF292" s="680" t="n">
        <v>5.368736938067835</v>
      </c>
      <c r="AG292" s="680" t="n">
        <v>29.12395860094812</v>
      </c>
      <c r="AH292" s="680" t="n">
        <v>1.041138939427873</v>
      </c>
      <c r="AI292" s="680" t="n">
        <v>14.10760359383946</v>
      </c>
      <c r="AJ292" s="680" t="n">
        <v>6721669.214006973</v>
      </c>
      <c r="AK292" s="680" t="n">
        <v>1835547.979058038</v>
      </c>
      <c r="AL292" s="680" t="n">
        <v>1650587.59270498</v>
      </c>
      <c r="AM292" s="680" t="n">
        <v>85722.07178733585</v>
      </c>
      <c r="AN292" s="680" t="n">
        <v>1373340.237396709</v>
      </c>
      <c r="AO292" s="680" t="n">
        <v>1229983.486779713</v>
      </c>
      <c r="AP292" s="680" t="n">
        <v>545760.169012741</v>
      </c>
      <c r="AQ292" s="680" t="n">
        <v>100</v>
      </c>
      <c r="AR292" s="680" t="n">
        <v>27.30791892039295</v>
      </c>
      <c r="AS292" s="680" t="n">
        <v>24.55621572786411</v>
      </c>
      <c r="AT292" s="680" t="n">
        <v>1.275309287887949</v>
      </c>
      <c r="AU292" s="680" t="n">
        <v>20.43153558545947</v>
      </c>
      <c r="AV292" s="680" t="n">
        <v>18.29878037164648</v>
      </c>
      <c r="AW292" s="680" t="n">
        <v>8.119414265067624</v>
      </c>
      <c r="AX292" s="18" t="n"/>
    </row>
    <row r="293" ht="16.4" customHeight="1" s="828">
      <c r="A293" s="680" t="inlineStr">
        <is>
          <t>Feb-Apr 2015</t>
        </is>
      </c>
      <c r="B293" s="680" t="n">
        <v>9046394.630529284</v>
      </c>
      <c r="C293" s="680" t="n">
        <v>2334455.07524567</v>
      </c>
      <c r="D293" s="680" t="n">
        <v>2260336.187051096</v>
      </c>
      <c r="E293" s="680" t="n">
        <v>208483.6680264665</v>
      </c>
      <c r="F293" s="680" t="n">
        <v>2042476.483477654</v>
      </c>
      <c r="G293" s="680" t="n">
        <v>40579.6524863966</v>
      </c>
      <c r="H293" s="680" t="n">
        <v>1293423.768835889</v>
      </c>
      <c r="I293" s="680" t="n">
        <v>866639.7954061136</v>
      </c>
      <c r="J293" s="680" t="n">
        <v>6686216.36710632</v>
      </c>
      <c r="K293" s="680" t="n">
        <v>2360178.263422966</v>
      </c>
      <c r="L293" s="680" t="n">
        <v>100</v>
      </c>
      <c r="M293" s="680" t="n">
        <v>25.80536413221989</v>
      </c>
      <c r="N293" s="680" t="n">
        <v>24.98604448918286</v>
      </c>
      <c r="O293" s="680" t="n">
        <v>2.304605055840556</v>
      </c>
      <c r="P293" s="680" t="n">
        <v>22.57779554061034</v>
      </c>
      <c r="Q293" s="680" t="n">
        <v>0.4485726540101465</v>
      </c>
      <c r="R293" s="680" t="n">
        <v>14.29767130068494</v>
      </c>
      <c r="S293" s="680" t="n">
        <v>9.579946827451286</v>
      </c>
      <c r="T293" s="680" t="n">
        <v>73.9102884649984</v>
      </c>
      <c r="U293" s="680" t="n">
        <v>26.08971153500161</v>
      </c>
      <c r="V293" s="680" t="n">
        <v>2360178.263422966</v>
      </c>
      <c r="W293" s="680" t="n">
        <v>530332.3475447294</v>
      </c>
      <c r="X293" s="680" t="n">
        <v>660805.1359869059</v>
      </c>
      <c r="Y293" s="680" t="n">
        <v>123228.581855778</v>
      </c>
      <c r="Z293" s="680" t="n">
        <v>688250.0745358149</v>
      </c>
      <c r="AA293" s="680" t="n">
        <v>22611.34313449925</v>
      </c>
      <c r="AB293" s="680" t="n">
        <v>334997.583508226</v>
      </c>
      <c r="AC293" s="680" t="n">
        <v>100</v>
      </c>
      <c r="AD293" s="680" t="n">
        <v>22.47001236150648</v>
      </c>
      <c r="AE293" s="680" t="n">
        <v>27.99810278010698</v>
      </c>
      <c r="AF293" s="680" t="n">
        <v>5.22115569681841</v>
      </c>
      <c r="AG293" s="680" t="n">
        <v>29.1609360700427</v>
      </c>
      <c r="AH293" s="680" t="n">
        <v>0.9580353943988124</v>
      </c>
      <c r="AI293" s="680" t="n">
        <v>14.19374073136235</v>
      </c>
      <c r="AJ293" s="680" t="n">
        <v>6686216.36710632</v>
      </c>
      <c r="AK293" s="680" t="n">
        <v>1826687.120571051</v>
      </c>
      <c r="AL293" s="680" t="n">
        <v>1616082.098650239</v>
      </c>
      <c r="AM293" s="680" t="n">
        <v>87174.32047381999</v>
      </c>
      <c r="AN293" s="680" t="n">
        <v>1373578.222174321</v>
      </c>
      <c r="AO293" s="680" t="n">
        <v>1241878.838970501</v>
      </c>
      <c r="AP293" s="680" t="n">
        <v>539479.6518330708</v>
      </c>
      <c r="AQ293" s="680" t="n">
        <v>100</v>
      </c>
      <c r="AR293" s="680" t="n">
        <v>27.3201915743808</v>
      </c>
      <c r="AS293" s="680" t="n">
        <v>24.17035300563645</v>
      </c>
      <c r="AT293" s="680" t="n">
        <v>1.303791497126611</v>
      </c>
      <c r="AU293" s="680" t="n">
        <v>20.54343064534691</v>
      </c>
      <c r="AV293" s="680" t="n">
        <v>18.57371599698867</v>
      </c>
      <c r="AW293" s="680" t="n">
        <v>8.068534163613199</v>
      </c>
      <c r="AX293" s="18" t="n"/>
    </row>
    <row r="294" ht="16.4" customHeight="1" s="828">
      <c r="A294" s="680" t="inlineStr">
        <is>
          <t>Mar-May 2015</t>
        </is>
      </c>
      <c r="B294" s="680" t="n">
        <v>9065270.340487139</v>
      </c>
      <c r="C294" s="680" t="n">
        <v>2329883.953665456</v>
      </c>
      <c r="D294" s="680" t="n">
        <v>2274438.790135491</v>
      </c>
      <c r="E294" s="680" t="n">
        <v>202187.8540515487</v>
      </c>
      <c r="F294" s="680" t="n">
        <v>2074559.378461404</v>
      </c>
      <c r="G294" s="680" t="n">
        <v>42174.84909579682</v>
      </c>
      <c r="H294" s="680" t="n">
        <v>1266785.297298895</v>
      </c>
      <c r="I294" s="680" t="n">
        <v>875240.2177785474</v>
      </c>
      <c r="J294" s="680" t="n">
        <v>6750065.297653575</v>
      </c>
      <c r="K294" s="680" t="n">
        <v>2315205.042833563</v>
      </c>
      <c r="L294" s="680" t="n">
        <v>100</v>
      </c>
      <c r="M294" s="680" t="n">
        <v>25.70120764363498</v>
      </c>
      <c r="N294" s="680" t="n">
        <v>25.08958591094008</v>
      </c>
      <c r="O294" s="680" t="n">
        <v>2.230356585710866</v>
      </c>
      <c r="P294" s="680" t="n">
        <v>22.88469400847371</v>
      </c>
      <c r="Q294" s="680" t="n">
        <v>0.4652354261012637</v>
      </c>
      <c r="R294" s="680" t="n">
        <v>13.97404875661791</v>
      </c>
      <c r="S294" s="680" t="n">
        <v>9.654871668521192</v>
      </c>
      <c r="T294" s="680" t="n">
        <v>74.46071704565237</v>
      </c>
      <c r="U294" s="680" t="n">
        <v>25.53928295434763</v>
      </c>
      <c r="V294" s="680" t="n">
        <v>2315205.042833563</v>
      </c>
      <c r="W294" s="680" t="n">
        <v>500954.4400644923</v>
      </c>
      <c r="X294" s="680" t="n">
        <v>633718.8227352783</v>
      </c>
      <c r="Y294" s="680" t="n">
        <v>122496.5278187424</v>
      </c>
      <c r="Z294" s="680" t="n">
        <v>707776.7831164789</v>
      </c>
      <c r="AA294" s="680" t="n">
        <v>24474.70726959519</v>
      </c>
      <c r="AB294" s="680" t="n">
        <v>325770.639303357</v>
      </c>
      <c r="AC294" s="680" t="n">
        <v>100</v>
      </c>
      <c r="AD294" s="680" t="n">
        <v>21.63758417921281</v>
      </c>
      <c r="AE294" s="680" t="n">
        <v>27.37203880480816</v>
      </c>
      <c r="AF294" s="680" t="n">
        <v>5.290958059974668</v>
      </c>
      <c r="AG294" s="680" t="n">
        <v>30.57080345031712</v>
      </c>
      <c r="AH294" s="680" t="n">
        <v>1.057129144796643</v>
      </c>
      <c r="AI294" s="680" t="n">
        <v>14.07091956333373</v>
      </c>
      <c r="AJ294" s="680" t="n">
        <v>6750065.297653575</v>
      </c>
      <c r="AK294" s="680" t="n">
        <v>1849526.398605512</v>
      </c>
      <c r="AL294" s="680" t="n">
        <v>1655741.435028331</v>
      </c>
      <c r="AM294" s="680" t="n">
        <v>81388.2292500418</v>
      </c>
      <c r="AN294" s="680" t="n">
        <v>1384617.892522401</v>
      </c>
      <c r="AO294" s="680" t="n">
        <v>1222606.67313616</v>
      </c>
      <c r="AP294" s="680" t="n">
        <v>556650.3518775739</v>
      </c>
      <c r="AQ294" s="680" t="n">
        <v>100</v>
      </c>
      <c r="AR294" s="680" t="n">
        <v>27.40012602912798</v>
      </c>
      <c r="AS294" s="680" t="n">
        <v>24.52926545175632</v>
      </c>
      <c r="AT294" s="680" t="n">
        <v>1.205739880447284</v>
      </c>
      <c r="AU294" s="680" t="n">
        <v>20.51265923314423</v>
      </c>
      <c r="AV294" s="680" t="n">
        <v>18.11251623834152</v>
      </c>
      <c r="AW294" s="680" t="n">
        <v>8.246592104391553</v>
      </c>
      <c r="AX294" s="18" t="n"/>
    </row>
    <row r="295" ht="16.4" customHeight="1" s="828">
      <c r="A295" s="680" t="inlineStr">
        <is>
          <t>Apr-Jun 2015</t>
        </is>
      </c>
      <c r="B295" s="680" t="n">
        <v>9043315.732888579</v>
      </c>
      <c r="C295" s="680" t="n">
        <v>2305280.722332434</v>
      </c>
      <c r="D295" s="680" t="n">
        <v>2282288.799484125</v>
      </c>
      <c r="E295" s="680" t="n">
        <v>211184.2758458614</v>
      </c>
      <c r="F295" s="680" t="n">
        <v>2084925.811832216</v>
      </c>
      <c r="G295" s="680" t="n">
        <v>38386.58530749773</v>
      </c>
      <c r="H295" s="680" t="n">
        <v>1250591.92755748</v>
      </c>
      <c r="I295" s="680" t="n">
        <v>870657.6105289645</v>
      </c>
      <c r="J295" s="680" t="n">
        <v>6706604.69791889</v>
      </c>
      <c r="K295" s="680" t="n">
        <v>2336711.034969689</v>
      </c>
      <c r="L295" s="680" t="n">
        <v>100</v>
      </c>
      <c r="M295" s="680" t="n">
        <v>25.49154304044287</v>
      </c>
      <c r="N295" s="680" t="n">
        <v>25.23730086282331</v>
      </c>
      <c r="O295" s="680" t="n">
        <v>2.335252711323901</v>
      </c>
      <c r="P295" s="680" t="n">
        <v>23.05488245035825</v>
      </c>
      <c r="Q295" s="680" t="n">
        <v>0.4244746776660029</v>
      </c>
      <c r="R295" s="680" t="n">
        <v>13.82890926841521</v>
      </c>
      <c r="S295" s="680" t="n">
        <v>9.627636988970444</v>
      </c>
      <c r="T295" s="680" t="n">
        <v>74.16090398711196</v>
      </c>
      <c r="U295" s="680" t="n">
        <v>25.83909601288804</v>
      </c>
      <c r="V295" s="680" t="n">
        <v>2336711.034969689</v>
      </c>
      <c r="W295" s="680" t="n">
        <v>510492.5723674067</v>
      </c>
      <c r="X295" s="680" t="n">
        <v>624033.0423180104</v>
      </c>
      <c r="Y295" s="680" t="n">
        <v>125692.0535873155</v>
      </c>
      <c r="Z295" s="680" t="n">
        <v>719703.7671698092</v>
      </c>
      <c r="AA295" s="680" t="n">
        <v>24896.13585525259</v>
      </c>
      <c r="AB295" s="680" t="n">
        <v>331944.407729849</v>
      </c>
      <c r="AC295" s="680" t="n">
        <v>100</v>
      </c>
      <c r="AD295" s="680" t="n">
        <v>21.84662821922389</v>
      </c>
      <c r="AE295" s="680" t="n">
        <v>26.70561455734748</v>
      </c>
      <c r="AF295" s="680" t="n">
        <v>5.379015706533258</v>
      </c>
      <c r="AG295" s="680" t="n">
        <v>30.79986170301733</v>
      </c>
      <c r="AH295" s="680" t="n">
        <v>1.065434941790975</v>
      </c>
      <c r="AI295" s="680" t="n">
        <v>14.20562503288537</v>
      </c>
      <c r="AJ295" s="680" t="n">
        <v>6706604.69791889</v>
      </c>
      <c r="AK295" s="680" t="n">
        <v>1811662.225643791</v>
      </c>
      <c r="AL295" s="680" t="n">
        <v>1669402.381400934</v>
      </c>
      <c r="AM295" s="680" t="n">
        <v>86920.41654331163</v>
      </c>
      <c r="AN295" s="680" t="n">
        <v>1379959.99285308</v>
      </c>
      <c r="AO295" s="680" t="n">
        <v>1213116.551976013</v>
      </c>
      <c r="AP295" s="680" t="n">
        <v>544465.9884637949</v>
      </c>
      <c r="AQ295" s="680" t="n">
        <v>100</v>
      </c>
      <c r="AR295" s="680" t="n">
        <v>27.01310584483924</v>
      </c>
      <c r="AS295" s="680" t="n">
        <v>24.89191560550695</v>
      </c>
      <c r="AT295" s="680" t="n">
        <v>1.296042043007003</v>
      </c>
      <c r="AU295" s="680" t="n">
        <v>20.57613434829836</v>
      </c>
      <c r="AV295" s="680" t="n">
        <v>18.08838610023418</v>
      </c>
      <c r="AW295" s="680" t="n">
        <v>8.118355158650498</v>
      </c>
      <c r="AX295" s="18" t="n"/>
    </row>
    <row r="296" ht="16.4" customHeight="1" s="828">
      <c r="A296" s="680" t="inlineStr">
        <is>
          <t>May-Jul 2015</t>
        </is>
      </c>
      <c r="B296" s="680" t="n">
        <v>9035183.713922383</v>
      </c>
      <c r="C296" s="680" t="n">
        <v>2311530.214143221</v>
      </c>
      <c r="D296" s="680" t="n">
        <v>2283115.451748179</v>
      </c>
      <c r="E296" s="680" t="n">
        <v>203069.0218625659</v>
      </c>
      <c r="F296" s="680" t="n">
        <v>2094376.708803299</v>
      </c>
      <c r="G296" s="680" t="n">
        <v>38373.96748568772</v>
      </c>
      <c r="H296" s="680" t="n">
        <v>1234658.942708315</v>
      </c>
      <c r="I296" s="680" t="n">
        <v>870059.4071711162</v>
      </c>
      <c r="J296" s="680" t="n">
        <v>6762211.207467606</v>
      </c>
      <c r="K296" s="680" t="n">
        <v>2272972.506454777</v>
      </c>
      <c r="L296" s="680" t="n">
        <v>100</v>
      </c>
      <c r="M296" s="680" t="n">
        <v>25.58365482465361</v>
      </c>
      <c r="N296" s="680" t="n">
        <v>25.26916467929821</v>
      </c>
      <c r="O296" s="680" t="n">
        <v>2.247536168519245</v>
      </c>
      <c r="P296" s="680" t="n">
        <v>23.18023379619894</v>
      </c>
      <c r="Q296" s="680" t="n">
        <v>0.4247170694111841</v>
      </c>
      <c r="R296" s="680" t="n">
        <v>13.66501204403646</v>
      </c>
      <c r="S296" s="680" t="n">
        <v>9.629681417882351</v>
      </c>
      <c r="T296" s="680" t="n">
        <v>74.84309585257978</v>
      </c>
      <c r="U296" s="680" t="n">
        <v>25.15690414742023</v>
      </c>
      <c r="V296" s="680" t="n">
        <v>2272972.506454777</v>
      </c>
      <c r="W296" s="680" t="n">
        <v>497792.8943710424</v>
      </c>
      <c r="X296" s="680" t="n">
        <v>611762.49909871</v>
      </c>
      <c r="Y296" s="680" t="n">
        <v>121690.2506207538</v>
      </c>
      <c r="Z296" s="680" t="n">
        <v>694604.8279893186</v>
      </c>
      <c r="AA296" s="680" t="n">
        <v>24722.0605750953</v>
      </c>
      <c r="AB296" s="680" t="n">
        <v>322390.7251198788</v>
      </c>
      <c r="AC296" s="680" t="n">
        <v>100</v>
      </c>
      <c r="AD296" s="680" t="n">
        <v>21.90052422356242</v>
      </c>
      <c r="AE296" s="680" t="n">
        <v>26.91464579362177</v>
      </c>
      <c r="AF296" s="680" t="n">
        <v>5.353793337806699</v>
      </c>
      <c r="AG296" s="680" t="n">
        <v>30.55931499465053</v>
      </c>
      <c r="AH296" s="680" t="n">
        <v>1.0876533044236</v>
      </c>
      <c r="AI296" s="680" t="n">
        <v>14.18366144792139</v>
      </c>
      <c r="AJ296" s="680" t="n">
        <v>6762211.207467606</v>
      </c>
      <c r="AK296" s="680" t="n">
        <v>1831062.315136903</v>
      </c>
      <c r="AL296" s="680" t="n">
        <v>1682545.624895082</v>
      </c>
      <c r="AM296" s="680" t="n">
        <v>82792.38848822116</v>
      </c>
      <c r="AN296" s="680" t="n">
        <v>1415029.636745303</v>
      </c>
      <c r="AO296" s="680" t="n">
        <v>1197435.184987597</v>
      </c>
      <c r="AP296" s="680" t="n">
        <v>553556.1680065597</v>
      </c>
      <c r="AQ296" s="680" t="n">
        <v>100</v>
      </c>
      <c r="AR296" s="680" t="n">
        <v>27.07786342305953</v>
      </c>
      <c r="AS296" s="680" t="n">
        <v>24.88158936882986</v>
      </c>
      <c r="AT296" s="680" t="n">
        <v>1.22433899131681</v>
      </c>
      <c r="AU296" s="680" t="n">
        <v>20.92554629442313</v>
      </c>
      <c r="AV296" s="680" t="n">
        <v>17.70774600570376</v>
      </c>
      <c r="AW296" s="680" t="n">
        <v>8.186023048130465</v>
      </c>
      <c r="AX296" s="18" t="n"/>
    </row>
    <row r="297" ht="16.4" customHeight="1" s="828">
      <c r="A297" s="680" t="inlineStr">
        <is>
          <t>Jun-Aug 2015</t>
        </is>
      </c>
      <c r="B297" s="680" t="n">
        <v>9051636.246180877</v>
      </c>
      <c r="C297" s="680" t="n">
        <v>2316625.049396296</v>
      </c>
      <c r="D297" s="680" t="n">
        <v>2291216.45480199</v>
      </c>
      <c r="E297" s="680" t="n">
        <v>206548.3186266114</v>
      </c>
      <c r="F297" s="680" t="n">
        <v>2102394.907597164</v>
      </c>
      <c r="G297" s="680" t="n">
        <v>44494.85759672174</v>
      </c>
      <c r="H297" s="680" t="n">
        <v>1228694.420514245</v>
      </c>
      <c r="I297" s="680" t="n">
        <v>861662.2376478497</v>
      </c>
      <c r="J297" s="680" t="n">
        <v>6735612.18831829</v>
      </c>
      <c r="K297" s="680" t="n">
        <v>2316024.057862586</v>
      </c>
      <c r="L297" s="680" t="n">
        <v>100</v>
      </c>
      <c r="M297" s="680" t="n">
        <v>25.59343953281089</v>
      </c>
      <c r="N297" s="680" t="n">
        <v>25.31273233354593</v>
      </c>
      <c r="O297" s="680" t="n">
        <v>2.281889296134272</v>
      </c>
      <c r="P297" s="680" t="n">
        <v>23.22668355662458</v>
      </c>
      <c r="Q297" s="680" t="n">
        <v>0.4915670093956249</v>
      </c>
      <c r="R297" s="680" t="n">
        <v>13.57427968929555</v>
      </c>
      <c r="S297" s="680" t="n">
        <v>9.519408582193165</v>
      </c>
      <c r="T297" s="680" t="n">
        <v>74.41320005717444</v>
      </c>
      <c r="U297" s="680" t="n">
        <v>25.58679994282556</v>
      </c>
      <c r="V297" s="680" t="n">
        <v>2316024.057862586</v>
      </c>
      <c r="W297" s="680" t="n">
        <v>515432.7738148253</v>
      </c>
      <c r="X297" s="680" t="n">
        <v>622058.886526865</v>
      </c>
      <c r="Y297" s="680" t="n">
        <v>131452.1761434487</v>
      </c>
      <c r="Z297" s="680" t="n">
        <v>710857.6953199579</v>
      </c>
      <c r="AA297" s="680" t="n">
        <v>28969.28990573574</v>
      </c>
      <c r="AB297" s="680" t="n">
        <v>307247.2713254839</v>
      </c>
      <c r="AC297" s="680" t="n">
        <v>100</v>
      </c>
      <c r="AD297" s="680" t="n">
        <v>22.25506993612616</v>
      </c>
      <c r="AE297" s="680" t="n">
        <v>26.85891298991735</v>
      </c>
      <c r="AF297" s="680" t="n">
        <v>5.675769027406536</v>
      </c>
      <c r="AG297" s="680" t="n">
        <v>30.69301861984952</v>
      </c>
      <c r="AH297" s="680" t="n">
        <v>1.250819904369687</v>
      </c>
      <c r="AI297" s="680" t="n">
        <v>13.26615197637612</v>
      </c>
      <c r="AJ297" s="680" t="n">
        <v>6735612.18831829</v>
      </c>
      <c r="AK297" s="680" t="n">
        <v>1818618.645291725</v>
      </c>
      <c r="AL297" s="680" t="n">
        <v>1680573.263544118</v>
      </c>
      <c r="AM297" s="680" t="n">
        <v>76536.65863974617</v>
      </c>
      <c r="AN297" s="680" t="n">
        <v>1406973.441215308</v>
      </c>
      <c r="AO297" s="680" t="n">
        <v>1192871.51469703</v>
      </c>
      <c r="AP297" s="680" t="n">
        <v>560281.0149455708</v>
      </c>
      <c r="AQ297" s="680" t="n">
        <v>100</v>
      </c>
      <c r="AR297" s="680" t="n">
        <v>27.00004980164672</v>
      </c>
      <c r="AS297" s="680" t="n">
        <v>24.95056450041425</v>
      </c>
      <c r="AT297" s="680" t="n">
        <v>1.136298475920055</v>
      </c>
      <c r="AU297" s="680" t="n">
        <v>20.88857555747421</v>
      </c>
      <c r="AV297" s="680" t="n">
        <v>17.70991977189321</v>
      </c>
      <c r="AW297" s="680" t="n">
        <v>8.318189932568828</v>
      </c>
      <c r="AX297" s="18" t="n"/>
    </row>
    <row r="298" ht="16.4" customHeight="1" s="828">
      <c r="A298" s="680" t="inlineStr">
        <is>
          <t>Jul-Sep 2015</t>
        </is>
      </c>
      <c r="B298" s="680" t="n">
        <v>8982847.162595531</v>
      </c>
      <c r="C298" s="680" t="n">
        <v>2300445.540062955</v>
      </c>
      <c r="D298" s="680" t="n">
        <v>2238119.803125508</v>
      </c>
      <c r="E298" s="680" t="n">
        <v>201431.6988254291</v>
      </c>
      <c r="F298" s="680" t="n">
        <v>2110518.375888781</v>
      </c>
      <c r="G298" s="680" t="n">
        <v>38955.93219277097</v>
      </c>
      <c r="H298" s="680" t="n">
        <v>1211459.469355633</v>
      </c>
      <c r="I298" s="680" t="n">
        <v>881916.3431444527</v>
      </c>
      <c r="J298" s="680" t="n">
        <v>6722078.169076074</v>
      </c>
      <c r="K298" s="680" t="n">
        <v>2260768.993519457</v>
      </c>
      <c r="L298" s="680" t="n">
        <v>100</v>
      </c>
      <c r="M298" s="680" t="n">
        <v>25.60931404512795</v>
      </c>
      <c r="N298" s="680" t="n">
        <v>24.9154835055528</v>
      </c>
      <c r="O298" s="680" t="n">
        <v>2.242403718769571</v>
      </c>
      <c r="P298" s="680" t="n">
        <v>23.49498257831831</v>
      </c>
      <c r="Q298" s="680" t="n">
        <v>0.4336702104315323</v>
      </c>
      <c r="R298" s="680" t="n">
        <v>13.48636403834339</v>
      </c>
      <c r="S298" s="680" t="n">
        <v>9.817781903456421</v>
      </c>
      <c r="T298" s="680" t="n">
        <v>74.83237828053814</v>
      </c>
      <c r="U298" s="680" t="n">
        <v>25.16762171946186</v>
      </c>
      <c r="V298" s="680" t="n">
        <v>2260768.993519457</v>
      </c>
      <c r="W298" s="680" t="n">
        <v>488882.6548058211</v>
      </c>
      <c r="X298" s="680" t="n">
        <v>605834.0312229663</v>
      </c>
      <c r="Y298" s="680" t="n">
        <v>131890.6537476423</v>
      </c>
      <c r="Z298" s="680" t="n">
        <v>701302.8026656987</v>
      </c>
      <c r="AA298" s="680" t="n">
        <v>25317.68324967906</v>
      </c>
      <c r="AB298" s="680" t="n">
        <v>307547.4481249754</v>
      </c>
      <c r="AC298" s="680" t="n">
        <v>100</v>
      </c>
      <c r="AD298" s="680" t="n">
        <v>21.62461782726205</v>
      </c>
      <c r="AE298" s="680" t="n">
        <v>26.79769728617133</v>
      </c>
      <c r="AF298" s="680" t="n">
        <v>5.833884582003279</v>
      </c>
      <c r="AG298" s="680" t="n">
        <v>31.0205423321002</v>
      </c>
      <c r="AH298" s="680" t="n">
        <v>1.119870421182029</v>
      </c>
      <c r="AI298" s="680" t="n">
        <v>13.60366534602017</v>
      </c>
      <c r="AJ298" s="680" t="n">
        <v>6722078.169076074</v>
      </c>
      <c r="AK298" s="680" t="n">
        <v>1829072.226613324</v>
      </c>
      <c r="AL298" s="680" t="n">
        <v>1643823.980087565</v>
      </c>
      <c r="AM298" s="680" t="n">
        <v>71011.82924323599</v>
      </c>
      <c r="AN298" s="680" t="n">
        <v>1425018.527580572</v>
      </c>
      <c r="AO298" s="680" t="n">
        <v>1172688.416527899</v>
      </c>
      <c r="AP298" s="680" t="n">
        <v>580537.1609764744</v>
      </c>
      <c r="AQ298" s="680" t="n">
        <v>100</v>
      </c>
      <c r="AR298" s="680" t="n">
        <v>27.2099220004269</v>
      </c>
      <c r="AS298" s="680" t="n">
        <v>24.45410390568997</v>
      </c>
      <c r="AT298" s="680" t="n">
        <v>1.056396957267105</v>
      </c>
      <c r="AU298" s="680" t="n">
        <v>21.19907700770512</v>
      </c>
      <c r="AV298" s="680" t="n">
        <v>17.44532549357547</v>
      </c>
      <c r="AW298" s="680" t="n">
        <v>8.636275068135173</v>
      </c>
      <c r="AX298" s="18" t="n"/>
    </row>
    <row r="299" ht="16.4" customHeight="1" s="828">
      <c r="A299" s="680" t="inlineStr">
        <is>
          <t>Aug-Oct 2015</t>
        </is>
      </c>
      <c r="B299" s="680" t="n">
        <v>8948506.533987809</v>
      </c>
      <c r="C299" s="680" t="n">
        <v>2296478.740497234</v>
      </c>
      <c r="D299" s="680" t="n">
        <v>2243275.881920645</v>
      </c>
      <c r="E299" s="680" t="n">
        <v>206914.8314666304</v>
      </c>
      <c r="F299" s="680" t="n">
        <v>2077886.523985027</v>
      </c>
      <c r="G299" s="680" t="n">
        <v>36586.74842942576</v>
      </c>
      <c r="H299" s="680" t="n">
        <v>1184487.046574763</v>
      </c>
      <c r="I299" s="680" t="n">
        <v>902876.7611140835</v>
      </c>
      <c r="J299" s="680" t="n">
        <v>6665488.782991464</v>
      </c>
      <c r="K299" s="680" t="n">
        <v>2283017.750996344</v>
      </c>
      <c r="L299" s="680" t="n">
        <v>100</v>
      </c>
      <c r="M299" s="680" t="n">
        <v>25.66326271065293</v>
      </c>
      <c r="N299" s="680" t="n">
        <v>25.06871815313915</v>
      </c>
      <c r="O299" s="680" t="n">
        <v>2.312283403724811</v>
      </c>
      <c r="P299" s="680" t="n">
        <v>23.22048395553932</v>
      </c>
      <c r="Q299" s="680" t="n">
        <v>0.408858710562077</v>
      </c>
      <c r="R299" s="680" t="n">
        <v>13.23670091848174</v>
      </c>
      <c r="S299" s="680" t="n">
        <v>10.08969214789997</v>
      </c>
      <c r="T299" s="680" t="n">
        <v>74.4871645081211</v>
      </c>
      <c r="U299" s="680" t="n">
        <v>25.51283549187889</v>
      </c>
      <c r="V299" s="680" t="n">
        <v>2283017.750996344</v>
      </c>
      <c r="W299" s="680" t="n">
        <v>505888.488021246</v>
      </c>
      <c r="X299" s="680" t="n">
        <v>599032.2950006488</v>
      </c>
      <c r="Y299" s="680" t="n">
        <v>136088.4423732453</v>
      </c>
      <c r="Z299" s="680" t="n">
        <v>695792.1159718006</v>
      </c>
      <c r="AA299" s="680" t="n">
        <v>26760.72362687745</v>
      </c>
      <c r="AB299" s="680" t="n">
        <v>319447.0317109927</v>
      </c>
      <c r="AC299" s="680" t="n">
        <v>100</v>
      </c>
      <c r="AD299" s="680" t="n">
        <v>22.15876279544776</v>
      </c>
      <c r="AE299" s="680" t="n">
        <v>26.23861749385093</v>
      </c>
      <c r="AF299" s="680" t="n">
        <v>5.960901631792139</v>
      </c>
      <c r="AG299" s="680" t="n">
        <v>30.47685965946372</v>
      </c>
      <c r="AH299" s="680" t="n">
        <v>1.172164500919831</v>
      </c>
      <c r="AI299" s="680" t="n">
        <v>13.9923148460664</v>
      </c>
      <c r="AJ299" s="680" t="n">
        <v>6665488.782991464</v>
      </c>
      <c r="AK299" s="680" t="n">
        <v>1805635.080098793</v>
      </c>
      <c r="AL299" s="680" t="n">
        <v>1653457.617703933</v>
      </c>
      <c r="AM299" s="680" t="n">
        <v>72135.61630244629</v>
      </c>
      <c r="AN299" s="680" t="n">
        <v>1395376.363293726</v>
      </c>
      <c r="AO299" s="680" t="n">
        <v>1150679.523843202</v>
      </c>
      <c r="AP299" s="680" t="n">
        <v>588757.8661604597</v>
      </c>
      <c r="AQ299" s="680" t="n">
        <v>100</v>
      </c>
      <c r="AR299" s="680" t="n">
        <v>27.08931241031098</v>
      </c>
      <c r="AS299" s="680" t="n">
        <v>24.8062470965837</v>
      </c>
      <c r="AT299" s="680" t="n">
        <v>1.082225454891125</v>
      </c>
      <c r="AU299" s="680" t="n">
        <v>20.93434418274548</v>
      </c>
      <c r="AV299" s="680" t="n">
        <v>17.26324297145959</v>
      </c>
      <c r="AW299" s="680" t="n">
        <v>8.832928616770182</v>
      </c>
      <c r="AX299" s="18" t="n"/>
    </row>
    <row r="300" ht="16.4" customHeight="1" s="828">
      <c r="A300" s="680" t="inlineStr">
        <is>
          <t>Sep-Nov 2015</t>
        </is>
      </c>
      <c r="B300" s="680" t="n">
        <v>8951635.542840004</v>
      </c>
      <c r="C300" s="680" t="n">
        <v>2293504.580084505</v>
      </c>
      <c r="D300" s="680" t="n">
        <v>2254024.856869253</v>
      </c>
      <c r="E300" s="680" t="n">
        <v>194982.0735753599</v>
      </c>
      <c r="F300" s="680" t="n">
        <v>2088063.771576359</v>
      </c>
      <c r="G300" s="680" t="n">
        <v>32428.50562388602</v>
      </c>
      <c r="H300" s="680" t="n">
        <v>1171910.404079182</v>
      </c>
      <c r="I300" s="680" t="n">
        <v>916721.3510314594</v>
      </c>
      <c r="J300" s="680" t="n">
        <v>6689958.688609729</v>
      </c>
      <c r="K300" s="680" t="n">
        <v>2261676.854230276</v>
      </c>
      <c r="L300" s="680" t="n">
        <v>100</v>
      </c>
      <c r="M300" s="680" t="n">
        <v>25.62106744748977</v>
      </c>
      <c r="N300" s="680" t="n">
        <v>25.18003381708433</v>
      </c>
      <c r="O300" s="680" t="n">
        <v>2.178172610381988</v>
      </c>
      <c r="P300" s="680" t="n">
        <v>23.32605881443089</v>
      </c>
      <c r="Q300" s="680" t="n">
        <v>0.362263470945531</v>
      </c>
      <c r="R300" s="680" t="n">
        <v>13.09157861120182</v>
      </c>
      <c r="S300" s="680" t="n">
        <v>10.24082522846567</v>
      </c>
      <c r="T300" s="680" t="n">
        <v>74.7344846267866</v>
      </c>
      <c r="U300" s="680" t="n">
        <v>25.2655153732134</v>
      </c>
      <c r="V300" s="680" t="n">
        <v>2261676.854230276</v>
      </c>
      <c r="W300" s="680" t="n">
        <v>486726.6213153963</v>
      </c>
      <c r="X300" s="680" t="n">
        <v>607511.2133771552</v>
      </c>
      <c r="Y300" s="680" t="n">
        <v>123406.5332762007</v>
      </c>
      <c r="Z300" s="680" t="n">
        <v>694967.895408297</v>
      </c>
      <c r="AA300" s="680" t="n">
        <v>23070.53114219727</v>
      </c>
      <c r="AB300" s="680" t="n">
        <v>325956.6638994052</v>
      </c>
      <c r="AC300" s="680" t="n">
        <v>100</v>
      </c>
      <c r="AD300" s="680" t="n">
        <v>21.52060849917684</v>
      </c>
      <c r="AE300" s="680" t="n">
        <v>26.86109698831894</v>
      </c>
      <c r="AF300" s="680" t="n">
        <v>5.456417571121146</v>
      </c>
      <c r="AG300" s="680" t="n">
        <v>30.72799255598421</v>
      </c>
      <c r="AH300" s="680" t="n">
        <v>1.020063104905804</v>
      </c>
      <c r="AI300" s="680" t="n">
        <v>14.41216782537836</v>
      </c>
      <c r="AJ300" s="680" t="n">
        <v>6689958.688609729</v>
      </c>
      <c r="AK300" s="680" t="n">
        <v>1820350.30916749</v>
      </c>
      <c r="AL300" s="680" t="n">
        <v>1654950.263632834</v>
      </c>
      <c r="AM300" s="680" t="n">
        <v>72681.84500770521</v>
      </c>
      <c r="AN300" s="680" t="n">
        <v>1405093.743768609</v>
      </c>
      <c r="AO300" s="680" t="n">
        <v>1142075.326972614</v>
      </c>
      <c r="AP300" s="680" t="n">
        <v>595661.8214755636</v>
      </c>
      <c r="AQ300" s="680" t="n">
        <v>100</v>
      </c>
      <c r="AR300" s="680" t="n">
        <v>27.21018759453335</v>
      </c>
      <c r="AS300" s="680" t="n">
        <v>24.7378248605711</v>
      </c>
      <c r="AT300" s="680" t="n">
        <v>1.086431895782148</v>
      </c>
      <c r="AU300" s="680" t="n">
        <v>21.00302571615143</v>
      </c>
      <c r="AV300" s="680" t="n">
        <v>17.07148549238581</v>
      </c>
      <c r="AW300" s="680" t="n">
        <v>8.903819129552067</v>
      </c>
      <c r="AX300" s="18" t="n"/>
    </row>
    <row r="301" ht="16.4" customFormat="1" customHeight="1" s="18">
      <c r="A301" s="722" t="inlineStr">
        <is>
          <t>Oct-Dec 2015</t>
        </is>
      </c>
      <c r="B301" s="722" t="n">
        <v>8929246.689493055</v>
      </c>
      <c r="C301" s="722" t="n">
        <v>2290719.753096364</v>
      </c>
      <c r="D301" s="722" t="n">
        <v>2242265.82724906</v>
      </c>
      <c r="E301" s="722" t="n">
        <v>195018.6970115112</v>
      </c>
      <c r="F301" s="722" t="n">
        <v>2074426.018529987</v>
      </c>
      <c r="G301" s="722" t="n">
        <v>34235.705185986</v>
      </c>
      <c r="H301" s="722" t="n">
        <v>1165787.113611547</v>
      </c>
      <c r="I301" s="722" t="n">
        <v>926793.5748085995</v>
      </c>
      <c r="J301" s="722" t="n">
        <v>6679506.936241573</v>
      </c>
      <c r="K301" s="722" t="n">
        <v>2249739.753251481</v>
      </c>
      <c r="L301" s="722" t="n">
        <v>100</v>
      </c>
      <c r="M301" s="722" t="n">
        <v>25.65412103343307</v>
      </c>
      <c r="N301" s="722" t="n">
        <v>25.11147810360654</v>
      </c>
      <c r="O301" s="722" t="n">
        <v>2.184044228960406</v>
      </c>
      <c r="P301" s="722" t="n">
        <v>23.23181440345848</v>
      </c>
      <c r="Q301" s="722" t="n">
        <v>0.3834109010144246</v>
      </c>
      <c r="R301" s="722" t="n">
        <v>13.05582827029872</v>
      </c>
      <c r="S301" s="722" t="n">
        <v>10.37930305922836</v>
      </c>
      <c r="T301" s="722" t="n">
        <v>74.80482025545643</v>
      </c>
      <c r="U301" s="722" t="n">
        <v>25.19517974454357</v>
      </c>
      <c r="V301" s="722" t="n">
        <v>2249739.753251481</v>
      </c>
      <c r="W301" s="722" t="n">
        <v>478753.1895698132</v>
      </c>
      <c r="X301" s="722" t="n">
        <v>606574.1619262844</v>
      </c>
      <c r="Y301" s="722" t="n">
        <v>120236.7044851049</v>
      </c>
      <c r="Z301" s="722" t="n">
        <v>682906.1689460721</v>
      </c>
      <c r="AA301" s="722" t="n">
        <v>24970.00074620319</v>
      </c>
      <c r="AB301" s="722" t="n">
        <v>336282.9125805595</v>
      </c>
      <c r="AC301" s="722" t="n">
        <v>100</v>
      </c>
      <c r="AD301" s="722" t="n">
        <v>21.28038093641212</v>
      </c>
      <c r="AE301" s="722" t="n">
        <v>26.96197020342557</v>
      </c>
      <c r="AF301" s="722" t="n">
        <v>5.344471702174903</v>
      </c>
      <c r="AG301" s="722" t="n">
        <v>30.35489629229729</v>
      </c>
      <c r="AH301" s="722" t="n">
        <v>1.10990618848757</v>
      </c>
      <c r="AI301" s="722" t="n">
        <v>14.94763614744949</v>
      </c>
      <c r="AJ301" s="722" t="n">
        <v>6679506.936241573</v>
      </c>
      <c r="AK301" s="722" t="n">
        <v>1826424.998396585</v>
      </c>
      <c r="AL301" s="722" t="n">
        <v>1643828.202057705</v>
      </c>
      <c r="AM301" s="722" t="n">
        <v>75968.25373101322</v>
      </c>
      <c r="AN301" s="722" t="n">
        <v>1404079.892250352</v>
      </c>
      <c r="AO301" s="722" t="n">
        <v>1133907.723879753</v>
      </c>
      <c r="AP301" s="722" t="n">
        <v>595708.5965389805</v>
      </c>
      <c r="AQ301" s="722" t="n">
        <v>100</v>
      </c>
      <c r="AR301" s="722" t="n">
        <v>27.3437098850335</v>
      </c>
      <c r="AS301" s="722" t="n">
        <v>24.61002313117823</v>
      </c>
      <c r="AT301" s="722" t="n">
        <v>1.137333256124427</v>
      </c>
      <c r="AU301" s="722" t="n">
        <v>21.02071164313215</v>
      </c>
      <c r="AV301" s="722" t="n">
        <v>16.97591955069937</v>
      </c>
      <c r="AW301" s="722" t="n">
        <v>8.918451649579003</v>
      </c>
    </row>
    <row r="302" ht="16.4" customFormat="1" customHeight="1" s="18">
      <c r="A302" s="722" t="inlineStr">
        <is>
          <t>Nov-Jan 2016</t>
        </is>
      </c>
      <c r="B302" s="722" t="n">
        <v>8946513.088471312</v>
      </c>
      <c r="C302" s="722" t="n">
        <v>2243551.1156955</v>
      </c>
      <c r="D302" s="722" t="n">
        <v>2264375.622866068</v>
      </c>
      <c r="E302" s="722" t="n">
        <v>198479.3300046045</v>
      </c>
      <c r="F302" s="722" t="n">
        <v>2105199.183833574</v>
      </c>
      <c r="G302" s="722" t="n">
        <v>30186.03845711725</v>
      </c>
      <c r="H302" s="722" t="n">
        <v>1171675.563894367</v>
      </c>
      <c r="I302" s="722" t="n">
        <v>933046.2337200816</v>
      </c>
      <c r="J302" s="722" t="n">
        <v>6730159.022195015</v>
      </c>
      <c r="K302" s="722" t="n">
        <v>2216354.066276297</v>
      </c>
      <c r="L302" s="722" t="n">
        <v>100</v>
      </c>
      <c r="M302" s="722" t="n">
        <v>25.07738035488477</v>
      </c>
      <c r="N302" s="722" t="n">
        <v>25.31014709835942</v>
      </c>
      <c r="O302" s="722" t="n">
        <v>2.218510474884004</v>
      </c>
      <c r="P302" s="722" t="n">
        <v>23.530946224696</v>
      </c>
      <c r="Q302" s="722" t="n">
        <v>0.3374056256176016</v>
      </c>
      <c r="R302" s="722" t="n">
        <v>13.09644944692716</v>
      </c>
      <c r="S302" s="722" t="n">
        <v>10.42916077463104</v>
      </c>
      <c r="T302" s="722" t="n">
        <v>75.22661572884364</v>
      </c>
      <c r="U302" s="722" t="n">
        <v>24.77338427115635</v>
      </c>
      <c r="V302" s="722" t="n">
        <v>2216354.066276297</v>
      </c>
      <c r="W302" s="722" t="n">
        <v>443647.3641974599</v>
      </c>
      <c r="X302" s="722" t="n">
        <v>609466.3866026421</v>
      </c>
      <c r="Y302" s="722" t="n">
        <v>118734.8914383059</v>
      </c>
      <c r="Z302" s="722" t="n">
        <v>680709.2563126797</v>
      </c>
      <c r="AA302" s="722" t="n">
        <v>21452.17617174762</v>
      </c>
      <c r="AB302" s="722" t="n">
        <v>342324.6884338015</v>
      </c>
      <c r="AC302" s="722" t="n">
        <v>100</v>
      </c>
      <c r="AD302" s="722" t="n">
        <v>20.01698965647818</v>
      </c>
      <c r="AE302" s="722" t="n">
        <v>27.49860213565103</v>
      </c>
      <c r="AF302" s="722" t="n">
        <v>5.35721675723919</v>
      </c>
      <c r="AG302" s="722" t="n">
        <v>30.7130194886389</v>
      </c>
      <c r="AH302" s="722" t="n">
        <v>0.9679038425385474</v>
      </c>
      <c r="AI302" s="722" t="n">
        <v>15.44539717920352</v>
      </c>
      <c r="AJ302" s="722" t="n">
        <v>6730159.022195015</v>
      </c>
      <c r="AK302" s="722" t="n">
        <v>1814303.656730616</v>
      </c>
      <c r="AL302" s="722" t="n">
        <v>1663237.206424182</v>
      </c>
      <c r="AM302" s="722" t="n">
        <v>80960.96814229587</v>
      </c>
      <c r="AN302" s="722" t="n">
        <v>1437451.070072644</v>
      </c>
      <c r="AO302" s="722" t="n">
        <v>1138221.995613437</v>
      </c>
      <c r="AP302" s="722" t="n">
        <v>596063.3449956034</v>
      </c>
      <c r="AQ302" s="722" t="n">
        <v>100</v>
      </c>
      <c r="AR302" s="722" t="n">
        <v>26.95781259770126</v>
      </c>
      <c r="AS302" s="722" t="n">
        <v>24.71319326837724</v>
      </c>
      <c r="AT302" s="722" t="n">
        <v>1.202957729160622</v>
      </c>
      <c r="AU302" s="722" t="n">
        <v>21.35835223702968</v>
      </c>
      <c r="AV302" s="722" t="n">
        <v>16.91226005001901</v>
      </c>
      <c r="AW302" s="722" t="n">
        <v>8.856601204070802</v>
      </c>
    </row>
    <row r="303" ht="16.4" customFormat="1" customHeight="1" s="18">
      <c r="A303" s="722" t="inlineStr">
        <is>
          <t>Dec-Feb 2016</t>
        </is>
      </c>
      <c r="B303" s="722" t="n">
        <v>8916009.382371102</v>
      </c>
      <c r="C303" s="722" t="n">
        <v>2257442.116341348</v>
      </c>
      <c r="D303" s="722" t="n">
        <v>2241281.996012669</v>
      </c>
      <c r="E303" s="722" t="n">
        <v>197122.0976841284</v>
      </c>
      <c r="F303" s="722" t="n">
        <v>2081061.844980057</v>
      </c>
      <c r="G303" s="722" t="n">
        <v>28870.39324288523</v>
      </c>
      <c r="H303" s="722" t="n">
        <v>1170929.755063664</v>
      </c>
      <c r="I303" s="722" t="n">
        <v>939301.1790463481</v>
      </c>
      <c r="J303" s="722" t="n">
        <v>6714840.444137882</v>
      </c>
      <c r="K303" s="722" t="n">
        <v>2201168.93823322</v>
      </c>
      <c r="L303" s="722" t="n">
        <v>100</v>
      </c>
      <c r="M303" s="722" t="n">
        <v>25.3189742128895</v>
      </c>
      <c r="N303" s="722" t="n">
        <v>25.137725857985</v>
      </c>
      <c r="O303" s="722" t="n">
        <v>2.21087808716175</v>
      </c>
      <c r="P303" s="722" t="n">
        <v>23.34073188723613</v>
      </c>
      <c r="Q303" s="722" t="n">
        <v>0.3238039800627432</v>
      </c>
      <c r="R303" s="722" t="n">
        <v>13.13289056625319</v>
      </c>
      <c r="S303" s="722" t="n">
        <v>10.53499540841166</v>
      </c>
      <c r="T303" s="722" t="n">
        <v>75.31217337449856</v>
      </c>
      <c r="U303" s="722" t="n">
        <v>24.68782662550145</v>
      </c>
      <c r="V303" s="722" t="n">
        <v>2201168.93823322</v>
      </c>
      <c r="W303" s="722" t="n">
        <v>439979.0136015459</v>
      </c>
      <c r="X303" s="722" t="n">
        <v>608079.8425270517</v>
      </c>
      <c r="Y303" s="722" t="n">
        <v>117912.3719591994</v>
      </c>
      <c r="Z303" s="722" t="n">
        <v>675446.0052386378</v>
      </c>
      <c r="AA303" s="722" t="n">
        <v>22155.29840871905</v>
      </c>
      <c r="AB303" s="722" t="n">
        <v>337594.2647027656</v>
      </c>
      <c r="AC303" s="722" t="n">
        <v>100</v>
      </c>
      <c r="AD303" s="722" t="n">
        <v>19.98842551152378</v>
      </c>
      <c r="AE303" s="722" t="n">
        <v>27.62531453015734</v>
      </c>
      <c r="AF303" s="722" t="n">
        <v>5.356807008817889</v>
      </c>
      <c r="AG303" s="722" t="n">
        <v>30.68578669753482</v>
      </c>
      <c r="AH303" s="722" t="n">
        <v>1.006524216469369</v>
      </c>
      <c r="AI303" s="722" t="n">
        <v>15.33704473286532</v>
      </c>
      <c r="AJ303" s="722" t="n">
        <v>6714840.444137882</v>
      </c>
      <c r="AK303" s="722" t="n">
        <v>1832133.248779982</v>
      </c>
      <c r="AL303" s="722" t="n">
        <v>1642097.297974416</v>
      </c>
      <c r="AM303" s="722" t="n">
        <v>80466.4336250429</v>
      </c>
      <c r="AN303" s="722" t="n">
        <v>1418728.01136923</v>
      </c>
      <c r="AO303" s="722" t="n">
        <v>1134193.162111333</v>
      </c>
      <c r="AP303" s="722" t="n">
        <v>607197.9830619085</v>
      </c>
      <c r="AQ303" s="722" t="n">
        <v>100</v>
      </c>
      <c r="AR303" s="722" t="n">
        <v>27.28483668408609</v>
      </c>
      <c r="AS303" s="722" t="n">
        <v>24.45474783258598</v>
      </c>
      <c r="AT303" s="722" t="n">
        <v>1.198337239647903</v>
      </c>
      <c r="AU303" s="722" t="n">
        <v>21.12824605695273</v>
      </c>
      <c r="AV303" s="722" t="n">
        <v>16.89084307433535</v>
      </c>
      <c r="AW303" s="722" t="n">
        <v>9.042627119933995</v>
      </c>
    </row>
    <row r="304" ht="16.4" customFormat="1" customHeight="1" s="18">
      <c r="A304" s="722" t="inlineStr">
        <is>
          <t>Jan-Mar 2016</t>
        </is>
      </c>
      <c r="B304" s="722" t="n">
        <v>8936689.901285309</v>
      </c>
      <c r="C304" s="722" t="n">
        <v>2262611.425476734</v>
      </c>
      <c r="D304" s="722" t="n">
        <v>2253907.597460032</v>
      </c>
      <c r="E304" s="722" t="n">
        <v>191851.597515034</v>
      </c>
      <c r="F304" s="722" t="n">
        <v>2099850.40575208</v>
      </c>
      <c r="G304" s="722" t="n">
        <v>27066.31448899443</v>
      </c>
      <c r="H304" s="722" t="n">
        <v>1158544.27885882</v>
      </c>
      <c r="I304" s="722" t="n">
        <v>942858.2817336166</v>
      </c>
      <c r="J304" s="722" t="n">
        <v>6740560.316789784</v>
      </c>
      <c r="K304" s="722" t="n">
        <v>2196129.584495524</v>
      </c>
      <c r="L304" s="722" t="n">
        <v>100</v>
      </c>
      <c r="M304" s="722" t="n">
        <v>25.31822688791424</v>
      </c>
      <c r="N304" s="722" t="n">
        <v>25.22083257175418</v>
      </c>
      <c r="O304" s="722" t="n">
        <v>2.146785886432528</v>
      </c>
      <c r="P304" s="722" t="n">
        <v>23.4969594888827</v>
      </c>
      <c r="Q304" s="722" t="n">
        <v>0.3028673344154153</v>
      </c>
      <c r="R304" s="722" t="n">
        <v>12.96390824406019</v>
      </c>
      <c r="S304" s="722" t="n">
        <v>10.55041958654077</v>
      </c>
      <c r="T304" s="722" t="n">
        <v>75.42569330754478</v>
      </c>
      <c r="U304" s="722" t="n">
        <v>24.57430669245521</v>
      </c>
      <c r="V304" s="722" t="n">
        <v>2196129.584495524</v>
      </c>
      <c r="W304" s="722" t="n">
        <v>440650.956810686</v>
      </c>
      <c r="X304" s="722" t="n">
        <v>601834.3913797899</v>
      </c>
      <c r="Y304" s="722" t="n">
        <v>114768.7087557134</v>
      </c>
      <c r="Z304" s="722" t="n">
        <v>690382.9221823461</v>
      </c>
      <c r="AA304" s="722" t="n">
        <v>22310.63323774136</v>
      </c>
      <c r="AB304" s="722" t="n">
        <v>326204.0911342362</v>
      </c>
      <c r="AC304" s="722" t="n">
        <v>100</v>
      </c>
      <c r="AD304" s="722" t="n">
        <v>20.06488869881094</v>
      </c>
      <c r="AE304" s="722" t="n">
        <v>27.4043205659942</v>
      </c>
      <c r="AF304" s="722" t="n">
        <v>5.225953403021846</v>
      </c>
      <c r="AG304" s="722" t="n">
        <v>31.4363472472839</v>
      </c>
      <c r="AH304" s="722" t="n">
        <v>1.015906957187427</v>
      </c>
      <c r="AI304" s="722" t="n">
        <v>14.85359030893293</v>
      </c>
      <c r="AJ304" s="722" t="n">
        <v>6740560.316789784</v>
      </c>
      <c r="AK304" s="722" t="n">
        <v>1834635.681733587</v>
      </c>
      <c r="AL304" s="722" t="n">
        <v>1660478.70937262</v>
      </c>
      <c r="AM304" s="722" t="n">
        <v>78125.73605655745</v>
      </c>
      <c r="AN304" s="722" t="n">
        <v>1420951.32186474</v>
      </c>
      <c r="AO304" s="722" t="n">
        <v>1124048.49304505</v>
      </c>
      <c r="AP304" s="722" t="n">
        <v>621460.7032810408</v>
      </c>
      <c r="AQ304" s="722" t="n">
        <v>100</v>
      </c>
      <c r="AR304" s="722" t="n">
        <v>27.21785126918557</v>
      </c>
      <c r="AS304" s="722" t="n">
        <v>24.63413472076797</v>
      </c>
      <c r="AT304" s="722" t="n">
        <v>1.15903919533154</v>
      </c>
      <c r="AU304" s="722" t="n">
        <v>21.08061133026807</v>
      </c>
      <c r="AV304" s="722" t="n">
        <v>16.67589102711838</v>
      </c>
      <c r="AW304" s="722" t="n">
        <v>9.219718748500325</v>
      </c>
    </row>
    <row r="305" ht="16.4" customFormat="1" customHeight="1" s="18">
      <c r="A305" s="722" t="inlineStr">
        <is>
          <t>Feb-Apr 2016</t>
        </is>
      </c>
      <c r="B305" s="722" t="n">
        <v>8939711.640540306</v>
      </c>
      <c r="C305" s="722" t="n">
        <v>2307526.451176677</v>
      </c>
      <c r="D305" s="722" t="n">
        <v>2261055.752472436</v>
      </c>
      <c r="E305" s="722" t="n">
        <v>190291.4797182287</v>
      </c>
      <c r="F305" s="722" t="n">
        <v>2089088.022734259</v>
      </c>
      <c r="G305" s="722" t="n">
        <v>29184.09091594788</v>
      </c>
      <c r="H305" s="722" t="n">
        <v>1140938.296197318</v>
      </c>
      <c r="I305" s="722" t="n">
        <v>921627.5473254402</v>
      </c>
      <c r="J305" s="722" t="n">
        <v>6762811.497675015</v>
      </c>
      <c r="K305" s="722" t="n">
        <v>2176900.142865292</v>
      </c>
      <c r="L305" s="722" t="n">
        <v>100</v>
      </c>
      <c r="M305" s="722" t="n">
        <v>25.81209041142196</v>
      </c>
      <c r="N305" s="722" t="n">
        <v>25.29226717133552</v>
      </c>
      <c r="O305" s="722" t="n">
        <v>2.128608699807321</v>
      </c>
      <c r="P305" s="722" t="n">
        <v>23.36862872914765</v>
      </c>
      <c r="Q305" s="722" t="n">
        <v>0.3264544997581603</v>
      </c>
      <c r="R305" s="722" t="n">
        <v>12.76258499237634</v>
      </c>
      <c r="S305" s="722" t="n">
        <v>10.30936549615305</v>
      </c>
      <c r="T305" s="722" t="n">
        <v>75.64910110754175</v>
      </c>
      <c r="U305" s="722" t="n">
        <v>24.35089889245826</v>
      </c>
      <c r="V305" s="722" t="n">
        <v>2176900.142865292</v>
      </c>
      <c r="W305" s="722" t="n">
        <v>447799.9477112161</v>
      </c>
      <c r="X305" s="722" t="n">
        <v>605073.4186496738</v>
      </c>
      <c r="Y305" s="722" t="n">
        <v>115769.5024553782</v>
      </c>
      <c r="Z305" s="722" t="n">
        <v>680135.1443259697</v>
      </c>
      <c r="AA305" s="722" t="n">
        <v>24867.79972131207</v>
      </c>
      <c r="AB305" s="722" t="n">
        <v>303280.4393510557</v>
      </c>
      <c r="AC305" s="722" t="n">
        <v>100</v>
      </c>
      <c r="AD305" s="722" t="n">
        <v>20.5705323314376</v>
      </c>
      <c r="AE305" s="722" t="n">
        <v>27.79518484725995</v>
      </c>
      <c r="AF305" s="722" t="n">
        <v>5.318089708193939</v>
      </c>
      <c r="AG305" s="722" t="n">
        <v>31.24328631035682</v>
      </c>
      <c r="AH305" s="722" t="n">
        <v>1.142349124410476</v>
      </c>
      <c r="AI305" s="722" t="n">
        <v>13.93175706037991</v>
      </c>
      <c r="AJ305" s="722" t="n">
        <v>6762811.497675015</v>
      </c>
      <c r="AK305" s="722" t="n">
        <v>1872344.148918025</v>
      </c>
      <c r="AL305" s="722" t="n">
        <v>1665381.574060666</v>
      </c>
      <c r="AM305" s="722" t="n">
        <v>75543.46339708581</v>
      </c>
      <c r="AN305" s="722" t="n">
        <v>1420189.386481393</v>
      </c>
      <c r="AO305" s="722" t="n">
        <v>1105265.991977025</v>
      </c>
      <c r="AP305" s="722" t="n">
        <v>623096.1674629259</v>
      </c>
      <c r="AQ305" s="722" t="n">
        <v>100</v>
      </c>
      <c r="AR305" s="722" t="n">
        <v>27.68588403745569</v>
      </c>
      <c r="AS305" s="722" t="n">
        <v>24.62558027283782</v>
      </c>
      <c r="AT305" s="722" t="n">
        <v>1.117042274844669</v>
      </c>
      <c r="AU305" s="722" t="n">
        <v>20.99998479877252</v>
      </c>
      <c r="AV305" s="722" t="n">
        <v>16.34329143074599</v>
      </c>
      <c r="AW305" s="722" t="n">
        <v>9.213566985818545</v>
      </c>
    </row>
    <row r="306" ht="16.4" customFormat="1" customHeight="1" s="18">
      <c r="A306" s="722" t="inlineStr">
        <is>
          <t>Mar-May 2016</t>
        </is>
      </c>
      <c r="B306" s="722" t="n">
        <v>8893538.86655164</v>
      </c>
      <c r="C306" s="722" t="n">
        <v>2325691.090551059</v>
      </c>
      <c r="D306" s="722" t="n">
        <v>2223363.551541953</v>
      </c>
      <c r="E306" s="722" t="n">
        <v>196053.0016138623</v>
      </c>
      <c r="F306" s="722" t="n">
        <v>2054656.685219189</v>
      </c>
      <c r="G306" s="722" t="n">
        <v>28350.26456344299</v>
      </c>
      <c r="H306" s="722" t="n">
        <v>1143816.750824447</v>
      </c>
      <c r="I306" s="722" t="n">
        <v>921607.5222376847</v>
      </c>
      <c r="J306" s="722" t="n">
        <v>6690827.08155892</v>
      </c>
      <c r="K306" s="722" t="n">
        <v>2202711.78499272</v>
      </c>
      <c r="L306" s="722" t="n">
        <v>100</v>
      </c>
      <c r="M306" s="722" t="n">
        <v>26.15034493521944</v>
      </c>
      <c r="N306" s="722" t="n">
        <v>24.99976201716466</v>
      </c>
      <c r="O306" s="722" t="n">
        <v>2.204443074412283</v>
      </c>
      <c r="P306" s="722" t="n">
        <v>23.10280211341627</v>
      </c>
      <c r="Q306" s="722" t="n">
        <v>0.3187737186382303</v>
      </c>
      <c r="R306" s="722" t="n">
        <v>12.86121045837345</v>
      </c>
      <c r="S306" s="722" t="n">
        <v>10.36266368277566</v>
      </c>
      <c r="T306" s="722" t="n">
        <v>75.23244888177125</v>
      </c>
      <c r="U306" s="722" t="n">
        <v>24.76755111822876</v>
      </c>
      <c r="V306" s="722" t="n">
        <v>2202711.78499272</v>
      </c>
      <c r="W306" s="722" t="n">
        <v>462481.7744965886</v>
      </c>
      <c r="X306" s="722" t="n">
        <v>604492.3289414243</v>
      </c>
      <c r="Y306" s="722" t="n">
        <v>119591.4361580063</v>
      </c>
      <c r="Z306" s="722" t="n">
        <v>676618.0060442747</v>
      </c>
      <c r="AA306" s="722" t="n">
        <v>22486.85114454183</v>
      </c>
      <c r="AB306" s="722" t="n">
        <v>317032.1292952014</v>
      </c>
      <c r="AC306" s="722" t="n">
        <v>100</v>
      </c>
      <c r="AD306" s="722" t="n">
        <v>20.99601852804892</v>
      </c>
      <c r="AE306" s="722" t="n">
        <v>27.44309687086102</v>
      </c>
      <c r="AF306" s="722" t="n">
        <v>5.429282077337303</v>
      </c>
      <c r="AG306" s="722" t="n">
        <v>30.71750061238769</v>
      </c>
      <c r="AH306" s="722" t="n">
        <v>1.020871241428263</v>
      </c>
      <c r="AI306" s="722" t="n">
        <v>14.39281032839478</v>
      </c>
      <c r="AJ306" s="722" t="n">
        <v>6690827.08155892</v>
      </c>
      <c r="AK306" s="722" t="n">
        <v>1876589.14348424</v>
      </c>
      <c r="AL306" s="722" t="n">
        <v>1628771.642942664</v>
      </c>
      <c r="AM306" s="722" t="n">
        <v>77546.54332402861</v>
      </c>
      <c r="AN306" s="722" t="n">
        <v>1389638.179277893</v>
      </c>
      <c r="AO306" s="722" t="n">
        <v>1109130.517711703</v>
      </c>
      <c r="AP306" s="722" t="n">
        <v>609570.2305856521</v>
      </c>
      <c r="AQ306" s="722" t="n">
        <v>100</v>
      </c>
      <c r="AR306" s="722" t="n">
        <v>28.0471923815883</v>
      </c>
      <c r="AS306" s="722" t="n">
        <v>24.34335281854528</v>
      </c>
      <c r="AT306" s="722" t="n">
        <v>1.158997869452647</v>
      </c>
      <c r="AU306" s="722" t="n">
        <v>20.76930344094495</v>
      </c>
      <c r="AV306" s="722" t="n">
        <v>16.57688211325412</v>
      </c>
      <c r="AW306" s="722" t="n">
        <v>9.11053630822015</v>
      </c>
    </row>
    <row r="307" ht="16.4" customFormat="1" customHeight="1" s="18">
      <c r="A307" s="722" t="inlineStr">
        <is>
          <t>Apr-Jun 2016</t>
        </is>
      </c>
      <c r="B307" s="722" t="n">
        <v>8873599.563739795</v>
      </c>
      <c r="C307" s="722" t="n">
        <v>2302457.674087619</v>
      </c>
      <c r="D307" s="722" t="n">
        <v>2211265.704402708</v>
      </c>
      <c r="E307" s="722" t="n">
        <v>173219.1896908054</v>
      </c>
      <c r="F307" s="722" t="n">
        <v>2042238.603007538</v>
      </c>
      <c r="G307" s="722" t="n">
        <v>34131.56114183486</v>
      </c>
      <c r="H307" s="722" t="n">
        <v>1154653.782412603</v>
      </c>
      <c r="I307" s="722" t="n">
        <v>955633.0489966872</v>
      </c>
      <c r="J307" s="722" t="n">
        <v>6682428.003415749</v>
      </c>
      <c r="K307" s="722" t="n">
        <v>2191171.560324046</v>
      </c>
      <c r="L307" s="722" t="n">
        <v>100</v>
      </c>
      <c r="M307" s="722" t="n">
        <v>25.94727942757476</v>
      </c>
      <c r="N307" s="722" t="n">
        <v>24.91960211320112</v>
      </c>
      <c r="O307" s="722" t="n">
        <v>1.952073546327595</v>
      </c>
      <c r="P307" s="722" t="n">
        <v>23.01477081919204</v>
      </c>
      <c r="Q307" s="722" t="n">
        <v>0.384641665388043</v>
      </c>
      <c r="R307" s="722" t="n">
        <v>13.0122367379622</v>
      </c>
      <c r="S307" s="722" t="n">
        <v>10.76939569035425</v>
      </c>
      <c r="T307" s="722" t="n">
        <v>75.3068465104304</v>
      </c>
      <c r="U307" s="722" t="n">
        <v>24.6931534895696</v>
      </c>
      <c r="V307" s="722" t="n">
        <v>2191171.560324046</v>
      </c>
      <c r="W307" s="722" t="n">
        <v>450665.9034682185</v>
      </c>
      <c r="X307" s="722" t="n">
        <v>620552.5530550638</v>
      </c>
      <c r="Y307" s="722" t="n">
        <v>105512.5156655007</v>
      </c>
      <c r="Z307" s="722" t="n">
        <v>669938.4724658916</v>
      </c>
      <c r="AA307" s="722" t="n">
        <v>25094.12561863422</v>
      </c>
      <c r="AB307" s="722" t="n">
        <v>319440.2332026855</v>
      </c>
      <c r="AC307" s="722" t="n">
        <v>100</v>
      </c>
      <c r="AD307" s="722" t="n">
        <v>20.56734906697908</v>
      </c>
      <c r="AE307" s="722" t="n">
        <v>28.32058266415671</v>
      </c>
      <c r="AF307" s="722" t="n">
        <v>4.815347076241568</v>
      </c>
      <c r="AG307" s="722" t="n">
        <v>30.57444175511371</v>
      </c>
      <c r="AH307" s="722" t="n">
        <v>1.145237829525458</v>
      </c>
      <c r="AI307" s="722" t="n">
        <v>14.57851311083302</v>
      </c>
      <c r="AJ307" s="722" t="n">
        <v>6682428.003415749</v>
      </c>
      <c r="AK307" s="722" t="n">
        <v>1866747.157314459</v>
      </c>
      <c r="AL307" s="722" t="n">
        <v>1602445.377894491</v>
      </c>
      <c r="AM307" s="722" t="n">
        <v>68803.62731869615</v>
      </c>
      <c r="AN307" s="722" t="n">
        <v>1385383.373765248</v>
      </c>
      <c r="AO307" s="722" t="n">
        <v>1116036.587246483</v>
      </c>
      <c r="AP307" s="722" t="n">
        <v>642119.5227269812</v>
      </c>
      <c r="AQ307" s="722" t="n">
        <v>100</v>
      </c>
      <c r="AR307" s="722" t="n">
        <v>27.93516303296143</v>
      </c>
      <c r="AS307" s="722" t="n">
        <v>23.97998717046251</v>
      </c>
      <c r="AT307" s="722" t="n">
        <v>1.029620181220462</v>
      </c>
      <c r="AU307" s="722" t="n">
        <v>20.73173662412979</v>
      </c>
      <c r="AV307" s="722" t="n">
        <v>16.70106414429031</v>
      </c>
      <c r="AW307" s="722" t="n">
        <v>9.609075060722828</v>
      </c>
    </row>
    <row r="308" ht="16.4" customFormat="1" customHeight="1" s="18">
      <c r="A308" s="722" t="inlineStr">
        <is>
          <t>May-Jul 2016</t>
        </is>
      </c>
      <c r="B308" s="722" t="n">
        <v>8849601.142304121</v>
      </c>
      <c r="C308" s="722" t="n">
        <v>2285345.757363145</v>
      </c>
      <c r="D308" s="722" t="n">
        <v>2213282.828472245</v>
      </c>
      <c r="E308" s="722" t="n">
        <v>169015.2544238885</v>
      </c>
      <c r="F308" s="722" t="n">
        <v>2035167.636068399</v>
      </c>
      <c r="G308" s="722" t="n">
        <v>30911.43947334436</v>
      </c>
      <c r="H308" s="722" t="n">
        <v>1147492.503347589</v>
      </c>
      <c r="I308" s="722" t="n">
        <v>968385.7231555091</v>
      </c>
      <c r="J308" s="722" t="n">
        <v>6659255.382628398</v>
      </c>
      <c r="K308" s="722" t="n">
        <v>2190345.759675723</v>
      </c>
      <c r="L308" s="722" t="n">
        <v>100</v>
      </c>
      <c r="M308" s="722" t="n">
        <v>25.82427976825317</v>
      </c>
      <c r="N308" s="722" t="n">
        <v>25.00997268557106</v>
      </c>
      <c r="O308" s="722" t="n">
        <v>1.909862961121917</v>
      </c>
      <c r="P308" s="722" t="n">
        <v>22.997280932127</v>
      </c>
      <c r="Q308" s="722" t="n">
        <v>0.3492975443331237</v>
      </c>
      <c r="R308" s="722" t="n">
        <v>12.96660137440752</v>
      </c>
      <c r="S308" s="722" t="n">
        <v>10.9427047341862</v>
      </c>
      <c r="T308" s="722" t="n">
        <v>75.24921491427314</v>
      </c>
      <c r="U308" s="722" t="n">
        <v>24.75078508572687</v>
      </c>
      <c r="V308" s="722" t="n">
        <v>2190345.759675723</v>
      </c>
      <c r="W308" s="722" t="n">
        <v>445682.2147331875</v>
      </c>
      <c r="X308" s="722" t="n">
        <v>632609.6691345053</v>
      </c>
      <c r="Y308" s="722" t="n">
        <v>99097.38950131802</v>
      </c>
      <c r="Z308" s="722" t="n">
        <v>657244.8895796015</v>
      </c>
      <c r="AA308" s="722" t="n">
        <v>22495.0159392542</v>
      </c>
      <c r="AB308" s="722" t="n">
        <v>333210.1592525673</v>
      </c>
      <c r="AC308" s="722" t="n">
        <v>100</v>
      </c>
      <c r="AD308" s="722" t="n">
        <v>20.34757356295976</v>
      </c>
      <c r="AE308" s="722" t="n">
        <v>28.88172638223849</v>
      </c>
      <c r="AF308" s="722" t="n">
        <v>4.524280655853586</v>
      </c>
      <c r="AG308" s="722" t="n">
        <v>30.00644472117067</v>
      </c>
      <c r="AH308" s="722" t="n">
        <v>1.02700753248129</v>
      </c>
      <c r="AI308" s="722" t="n">
        <v>15.21267397079347</v>
      </c>
      <c r="AJ308" s="722" t="n">
        <v>6659255.382628398</v>
      </c>
      <c r="AK308" s="722" t="n">
        <v>1853166.994027724</v>
      </c>
      <c r="AL308" s="722" t="n">
        <v>1592595.103284122</v>
      </c>
      <c r="AM308" s="722" t="n">
        <v>70904.67606188277</v>
      </c>
      <c r="AN308" s="722" t="n">
        <v>1389865.403080085</v>
      </c>
      <c r="AO308" s="722" t="n">
        <v>1112155.397862548</v>
      </c>
      <c r="AP308" s="722" t="n">
        <v>640771.3689534285</v>
      </c>
      <c r="AQ308" s="722" t="n">
        <v>100</v>
      </c>
      <c r="AR308" s="722" t="n">
        <v>27.82844158315313</v>
      </c>
      <c r="AS308" s="722" t="n">
        <v>23.91551324850267</v>
      </c>
      <c r="AT308" s="722" t="n">
        <v>1.064753819876732</v>
      </c>
      <c r="AU308" s="722" t="n">
        <v>20.87118338644503</v>
      </c>
      <c r="AV308" s="722" t="n">
        <v>16.70089723190015</v>
      </c>
      <c r="AW308" s="722" t="n">
        <v>9.622267537973848</v>
      </c>
    </row>
    <row r="309" ht="16.4" customFormat="1" customHeight="1" s="18">
      <c r="A309" s="722" t="inlineStr">
        <is>
          <t>Jun-Aug 2016</t>
        </is>
      </c>
      <c r="B309" s="722" t="n">
        <v>8824142.960700456</v>
      </c>
      <c r="C309" s="722" t="n">
        <v>2260824.30893571</v>
      </c>
      <c r="D309" s="722" t="n">
        <v>2221711.969721844</v>
      </c>
      <c r="E309" s="722" t="n">
        <v>162079.5142510186</v>
      </c>
      <c r="F309" s="722" t="n">
        <v>2008540.855733084</v>
      </c>
      <c r="G309" s="722" t="n">
        <v>34806.01073801835</v>
      </c>
      <c r="H309" s="722" t="n">
        <v>1154832.648294818</v>
      </c>
      <c r="I309" s="722" t="n">
        <v>981347.6530259624</v>
      </c>
      <c r="J309" s="722" t="n">
        <v>6657771.766783586</v>
      </c>
      <c r="K309" s="722" t="n">
        <v>2166371.19391687</v>
      </c>
      <c r="L309" s="722" t="n">
        <v>100</v>
      </c>
      <c r="M309" s="722" t="n">
        <v>25.62089393842104</v>
      </c>
      <c r="N309" s="722" t="n">
        <v>25.17765158176319</v>
      </c>
      <c r="O309" s="722" t="n">
        <v>1.836773440467388</v>
      </c>
      <c r="P309" s="722" t="n">
        <v>22.76188027186775</v>
      </c>
      <c r="Q309" s="722" t="n">
        <v>0.3944406940484956</v>
      </c>
      <c r="R309" s="722" t="n">
        <v>13.08719332220733</v>
      </c>
      <c r="S309" s="722" t="n">
        <v>11.12116675122479</v>
      </c>
      <c r="T309" s="722" t="n">
        <v>75.44950026801351</v>
      </c>
      <c r="U309" s="722" t="n">
        <v>24.55049973198649</v>
      </c>
      <c r="V309" s="722" t="n">
        <v>2166371.19391687</v>
      </c>
      <c r="W309" s="722" t="n">
        <v>449027.3762524997</v>
      </c>
      <c r="X309" s="722" t="n">
        <v>636433.9721556166</v>
      </c>
      <c r="Y309" s="722" t="n">
        <v>90496.80919966425</v>
      </c>
      <c r="Z309" s="722" t="n">
        <v>636690.599732273</v>
      </c>
      <c r="AA309" s="722" t="n">
        <v>20802.97380709106</v>
      </c>
      <c r="AB309" s="722" t="n">
        <v>332920.6729220172</v>
      </c>
      <c r="AC309" s="722" t="n">
        <v>100</v>
      </c>
      <c r="AD309" s="722" t="n">
        <v>20.72716704844304</v>
      </c>
      <c r="AE309" s="722" t="n">
        <v>29.37788195959729</v>
      </c>
      <c r="AF309" s="722" t="n">
        <v>4.177345482333664</v>
      </c>
      <c r="AG309" s="722" t="n">
        <v>29.38972792474754</v>
      </c>
      <c r="AH309" s="722" t="n">
        <v>0.9602682063676541</v>
      </c>
      <c r="AI309" s="722" t="n">
        <v>15.36766523931135</v>
      </c>
      <c r="AJ309" s="722" t="n">
        <v>6657771.766783586</v>
      </c>
      <c r="AK309" s="722" t="n">
        <v>1825957.61415708</v>
      </c>
      <c r="AL309" s="722" t="n">
        <v>1598332.340360306</v>
      </c>
      <c r="AM309" s="722" t="n">
        <v>72584.44583400484</v>
      </c>
      <c r="AN309" s="722" t="n">
        <v>1384357.796753837</v>
      </c>
      <c r="AO309" s="722" t="n">
        <v>1122106.513331892</v>
      </c>
      <c r="AP309" s="722" t="n">
        <v>654486.283960572</v>
      </c>
      <c r="AQ309" s="722" t="n">
        <v>100</v>
      </c>
      <c r="AR309" s="722" t="n">
        <v>27.42595688345761</v>
      </c>
      <c r="AS309" s="722" t="n">
        <v>24.0070161061179</v>
      </c>
      <c r="AT309" s="722" t="n">
        <v>1.090221298905698</v>
      </c>
      <c r="AU309" s="722" t="n">
        <v>20.79310984585807</v>
      </c>
      <c r="AV309" s="722" t="n">
        <v>16.85408500979583</v>
      </c>
      <c r="AW309" s="722" t="n">
        <v>9.830410336771859</v>
      </c>
    </row>
    <row r="310" ht="16.4" customFormat="1" customHeight="1" s="18">
      <c r="A310" s="722" t="inlineStr">
        <is>
          <t>Jul-Sep 2016</t>
        </is>
      </c>
      <c r="B310" s="722" t="n">
        <v>8894650.272304945</v>
      </c>
      <c r="C310" s="722" t="n">
        <v>2304558.644879092</v>
      </c>
      <c r="D310" s="722" t="n">
        <v>2241610.497124513</v>
      </c>
      <c r="E310" s="722" t="n">
        <v>171356.4509319231</v>
      </c>
      <c r="F310" s="722" t="n">
        <v>2007240.010368456</v>
      </c>
      <c r="G310" s="722" t="n">
        <v>30955.45162454717</v>
      </c>
      <c r="H310" s="722" t="n">
        <v>1151013.118652192</v>
      </c>
      <c r="I310" s="722" t="n">
        <v>987916.0987242223</v>
      </c>
      <c r="J310" s="722" t="n">
        <v>6663917.592144945</v>
      </c>
      <c r="K310" s="722" t="n">
        <v>2230732.68016</v>
      </c>
      <c r="L310" s="722" t="n">
        <v>100</v>
      </c>
      <c r="M310" s="722" t="n">
        <v>25.90949137207497</v>
      </c>
      <c r="N310" s="722" t="n">
        <v>25.20178341473595</v>
      </c>
      <c r="O310" s="722" t="n">
        <v>1.926511393769707</v>
      </c>
      <c r="P310" s="722" t="n">
        <v>22.56682330297292</v>
      </c>
      <c r="Q310" s="722" t="n">
        <v>0.3480232575409108</v>
      </c>
      <c r="R310" s="722" t="n">
        <v>12.9405101202919</v>
      </c>
      <c r="S310" s="722" t="n">
        <v>11.10685713861367</v>
      </c>
      <c r="T310" s="722" t="n">
        <v>74.92051275916066</v>
      </c>
      <c r="U310" s="722" t="n">
        <v>25.07948724083934</v>
      </c>
      <c r="V310" s="722" t="n">
        <v>2230732.68016</v>
      </c>
      <c r="W310" s="722" t="n">
        <v>479731.0107775954</v>
      </c>
      <c r="X310" s="722" t="n">
        <v>660412.2380712482</v>
      </c>
      <c r="Y310" s="722" t="n">
        <v>90048.74962106999</v>
      </c>
      <c r="Z310" s="722" t="n">
        <v>637960.8776197336</v>
      </c>
      <c r="AA310" s="997" t="n">
        <v>18473.88533424392</v>
      </c>
      <c r="AB310" s="722" t="n">
        <v>344109.8506454056</v>
      </c>
      <c r="AC310" s="722" t="n">
        <v>100</v>
      </c>
      <c r="AD310" s="722" t="n">
        <v>21.50553560470484</v>
      </c>
      <c r="AE310" s="722" t="n">
        <v>29.60517160773741</v>
      </c>
      <c r="AF310" s="722" t="n">
        <v>4.036734227366553</v>
      </c>
      <c r="AG310" s="722" t="n">
        <v>28.5987148210863</v>
      </c>
      <c r="AH310" s="967" t="n">
        <v>0.8281532564860649</v>
      </c>
      <c r="AI310" s="722" t="n">
        <v>15.42586674350977</v>
      </c>
      <c r="AJ310" s="722" t="n">
        <v>6663917.592144945</v>
      </c>
      <c r="AK310" s="722" t="n">
        <v>1838482.732734577</v>
      </c>
      <c r="AL310" s="722" t="n">
        <v>1592797.577082384</v>
      </c>
      <c r="AM310" s="722" t="n">
        <v>82307.92786021699</v>
      </c>
      <c r="AN310" s="722" t="n">
        <v>1381032.346093778</v>
      </c>
      <c r="AO310" s="722" t="n">
        <v>1119948.249628998</v>
      </c>
      <c r="AP310" s="722" t="n">
        <v>649486.5408424337</v>
      </c>
      <c r="AQ310" s="722" t="n">
        <v>100</v>
      </c>
      <c r="AR310" s="722" t="n">
        <v>27.58861746582338</v>
      </c>
      <c r="AS310" s="722" t="n">
        <v>23.90181983882702</v>
      </c>
      <c r="AT310" s="722" t="n">
        <v>1.235128236838298</v>
      </c>
      <c r="AU310" s="722" t="n">
        <v>20.72403097723871</v>
      </c>
      <c r="AV310" s="722" t="n">
        <v>16.80615394987973</v>
      </c>
      <c r="AW310" s="722" t="n">
        <v>9.74631711544591</v>
      </c>
    </row>
    <row r="311" ht="16.4" customFormat="1" customHeight="1" s="18">
      <c r="A311" s="722" t="inlineStr">
        <is>
          <t>Aug-Oct 2016</t>
        </is>
      </c>
      <c r="B311" s="722" t="n">
        <v>8906682.335672626</v>
      </c>
      <c r="C311" s="722" t="n">
        <v>2316176.621419877</v>
      </c>
      <c r="D311" s="722" t="n">
        <v>2227639.819606251</v>
      </c>
      <c r="E311" s="722" t="n">
        <v>167144.8624169358</v>
      </c>
      <c r="F311" s="722" t="n">
        <v>1990322.052017938</v>
      </c>
      <c r="G311" s="722" t="n">
        <v>32302.86730680163</v>
      </c>
      <c r="H311" s="722" t="n">
        <v>1169597.088751093</v>
      </c>
      <c r="I311" s="722" t="n">
        <v>1003499.02415373</v>
      </c>
      <c r="J311" s="722" t="n">
        <v>6703359.26646961</v>
      </c>
      <c r="K311" s="722" t="n">
        <v>2203323.069203018</v>
      </c>
      <c r="L311" s="722" t="n">
        <v>100</v>
      </c>
      <c r="M311" s="722" t="n">
        <v>26.00493128786276</v>
      </c>
      <c r="N311" s="722" t="n">
        <v>25.01088211807231</v>
      </c>
      <c r="O311" s="722" t="n">
        <v>1.876623147852652</v>
      </c>
      <c r="P311" s="722" t="n">
        <v>22.34639091198295</v>
      </c>
      <c r="Q311" s="722" t="n">
        <v>0.3626812553696194</v>
      </c>
      <c r="R311" s="722" t="n">
        <v>13.13168073892877</v>
      </c>
      <c r="S311" s="722" t="n">
        <v>11.26681053993094</v>
      </c>
      <c r="T311" s="722" t="n">
        <v>75.26213480884604</v>
      </c>
      <c r="U311" s="722" t="n">
        <v>24.73786519115397</v>
      </c>
      <c r="V311" s="722" t="n">
        <v>2203323.069203018</v>
      </c>
      <c r="W311" s="722" t="n">
        <v>485896.0460283668</v>
      </c>
      <c r="X311" s="722" t="n">
        <v>647295.7088601831</v>
      </c>
      <c r="Y311" s="722" t="n">
        <v>86749.93787394901</v>
      </c>
      <c r="Z311" s="722" t="n">
        <v>618298.5657532334</v>
      </c>
      <c r="AA311" s="997" t="n">
        <v>19112.2950598615</v>
      </c>
      <c r="AB311" s="722" t="n">
        <v>345956.5408716011</v>
      </c>
      <c r="AC311" s="722" t="n">
        <v>100</v>
      </c>
      <c r="AD311" s="722" t="n">
        <v>22.05287335388924</v>
      </c>
      <c r="AE311" s="722" t="n">
        <v>29.37815692613438</v>
      </c>
      <c r="AF311" s="722" t="n">
        <v>3.937231860660727</v>
      </c>
      <c r="AG311" s="722" t="n">
        <v>28.06209286307175</v>
      </c>
      <c r="AH311" s="967" t="n">
        <v>0.867430442997847</v>
      </c>
      <c r="AI311" s="722" t="n">
        <v>15.70158029511033</v>
      </c>
      <c r="AJ311" s="722" t="n">
        <v>6703359.26646961</v>
      </c>
      <c r="AK311" s="722" t="n">
        <v>1844641.959693004</v>
      </c>
      <c r="AL311" s="722" t="n">
        <v>1590905.093691543</v>
      </c>
      <c r="AM311" s="722" t="n">
        <v>81402.89520952903</v>
      </c>
      <c r="AN311" s="722" t="n">
        <v>1384128.051600925</v>
      </c>
      <c r="AO311" s="722" t="n">
        <v>1139469.926465605</v>
      </c>
      <c r="AP311" s="722" t="n">
        <v>663470.6697291057</v>
      </c>
      <c r="AQ311" s="722" t="n">
        <v>100</v>
      </c>
      <c r="AR311" s="722" t="n">
        <v>27.51817240230513</v>
      </c>
      <c r="AS311" s="722" t="n">
        <v>23.73295284424475</v>
      </c>
      <c r="AT311" s="722" t="n">
        <v>1.214359725827446</v>
      </c>
      <c r="AU311" s="722" t="n">
        <v>20.64827494066105</v>
      </c>
      <c r="AV311" s="722" t="n">
        <v>16.99849107245773</v>
      </c>
      <c r="AW311" s="722" t="n">
        <v>9.897584828069778</v>
      </c>
    </row>
    <row r="312" ht="16.4" customFormat="1" customHeight="1" s="18">
      <c r="A312" s="722" t="inlineStr">
        <is>
          <t>Sep-Nov 2016</t>
        </is>
      </c>
      <c r="B312" s="722" t="n">
        <v>8914669.060764275</v>
      </c>
      <c r="C312" s="722" t="n">
        <v>2310442.66004349</v>
      </c>
      <c r="D312" s="722" t="n">
        <v>2215527.820774613</v>
      </c>
      <c r="E312" s="722" t="n">
        <v>163290.9471694482</v>
      </c>
      <c r="F312" s="722" t="n">
        <v>1998928.499900722</v>
      </c>
      <c r="G312" s="722" t="n">
        <v>31978.94229493</v>
      </c>
      <c r="H312" s="722" t="n">
        <v>1183079.303779753</v>
      </c>
      <c r="I312" s="722" t="n">
        <v>1011420.886801319</v>
      </c>
      <c r="J312" s="722" t="n">
        <v>6694012.326126869</v>
      </c>
      <c r="K312" s="722" t="n">
        <v>2220656.734637405</v>
      </c>
      <c r="L312" s="722" t="n">
        <v>100</v>
      </c>
      <c r="M312" s="722" t="n">
        <v>25.91731273808397</v>
      </c>
      <c r="N312" s="722" t="n">
        <v>24.85260872471099</v>
      </c>
      <c r="O312" s="722" t="n">
        <v>1.831710701276991</v>
      </c>
      <c r="P312" s="722" t="n">
        <v>22.42291313649</v>
      </c>
      <c r="Q312" s="722" t="n">
        <v>0.3587227083468242</v>
      </c>
      <c r="R312" s="722" t="n">
        <v>13.27115225159379</v>
      </c>
      <c r="S312" s="722" t="n">
        <v>11.34557973949745</v>
      </c>
      <c r="T312" s="722" t="n">
        <v>75.0898578567422</v>
      </c>
      <c r="U312" s="722" t="n">
        <v>24.91014214325779</v>
      </c>
      <c r="V312" s="722" t="n">
        <v>2220656.734637405</v>
      </c>
      <c r="W312" s="722" t="n">
        <v>504793.7712813062</v>
      </c>
      <c r="X312" s="722" t="n">
        <v>645035.654569408</v>
      </c>
      <c r="Y312" s="722" t="n">
        <v>89103.32524231792</v>
      </c>
      <c r="Z312" s="722" t="n">
        <v>617044.5622598904</v>
      </c>
      <c r="AA312" s="722" t="n">
        <v>21162.06223567262</v>
      </c>
      <c r="AB312" s="722" t="n">
        <v>343482.2554939912</v>
      </c>
      <c r="AC312" s="722" t="n">
        <v>100</v>
      </c>
      <c r="AD312" s="722" t="n">
        <v>22.73173351863093</v>
      </c>
      <c r="AE312" s="722" t="n">
        <v>29.04706722602632</v>
      </c>
      <c r="AF312" s="722" t="n">
        <v>4.01247630273064</v>
      </c>
      <c r="AG312" s="722" t="n">
        <v>27.78658009747026</v>
      </c>
      <c r="AH312" s="722" t="n">
        <v>0.9529641346900026</v>
      </c>
      <c r="AI312" s="722" t="n">
        <v>15.46759794687835</v>
      </c>
      <c r="AJ312" s="722" t="n">
        <v>6694012.326126869</v>
      </c>
      <c r="AK312" s="722" t="n">
        <v>1818048.128927345</v>
      </c>
      <c r="AL312" s="722" t="n">
        <v>1579806.416777466</v>
      </c>
      <c r="AM312" s="722" t="n">
        <v>75059.80450946372</v>
      </c>
      <c r="AN312" s="722" t="n">
        <v>1392472.038693396</v>
      </c>
      <c r="AO312" s="722" t="n">
        <v>1156381.624318792</v>
      </c>
      <c r="AP312" s="722" t="n">
        <v>673130.8511717826</v>
      </c>
      <c r="AQ312" s="722" t="n">
        <v>100</v>
      </c>
      <c r="AR312" s="722" t="n">
        <v>27.15931851262756</v>
      </c>
      <c r="AS312" s="722" t="n">
        <v>23.60029142180466</v>
      </c>
      <c r="AT312" s="722" t="n">
        <v>1.121297673989989</v>
      </c>
      <c r="AU312" s="722" t="n">
        <v>20.80175492445015</v>
      </c>
      <c r="AV312" s="722" t="n">
        <v>17.27486547650071</v>
      </c>
      <c r="AW312" s="722" t="n">
        <v>10.05571574083512</v>
      </c>
    </row>
    <row r="313" ht="16.4" customFormat="1" customHeight="1" s="18">
      <c r="A313" s="722" t="inlineStr">
        <is>
          <t>Oct-Dec 2016</t>
        </is>
      </c>
      <c r="B313" s="722" t="n">
        <v>8884975.777639929</v>
      </c>
      <c r="C313" s="722" t="n">
        <v>2316774.561249225</v>
      </c>
      <c r="D313" s="722" t="n">
        <v>2202139.466855135</v>
      </c>
      <c r="E313" s="722" t="n">
        <v>162914.7545854296</v>
      </c>
      <c r="F313" s="722" t="n">
        <v>1958544.444975425</v>
      </c>
      <c r="G313" s="722" t="n">
        <v>35387.367068824</v>
      </c>
      <c r="H313" s="722" t="n">
        <v>1189449.641124584</v>
      </c>
      <c r="I313" s="722" t="n">
        <v>1019765.541781305</v>
      </c>
      <c r="J313" s="722" t="n">
        <v>6696341.404517684</v>
      </c>
      <c r="K313" s="722" t="n">
        <v>2188634.373122245</v>
      </c>
      <c r="L313" s="722" t="n">
        <v>100</v>
      </c>
      <c r="M313" s="722" t="n">
        <v>26.07519276619366</v>
      </c>
      <c r="N313" s="722" t="n">
        <v>24.78497997031207</v>
      </c>
      <c r="O313" s="722" t="n">
        <v>1.833598184875455</v>
      </c>
      <c r="P313" s="722" t="n">
        <v>22.04332903083798</v>
      </c>
      <c r="Q313" s="722" t="n">
        <v>0.3982832137582233</v>
      </c>
      <c r="R313" s="722" t="n">
        <v>13.38720184379086</v>
      </c>
      <c r="S313" s="722" t="n">
        <v>11.47741499023175</v>
      </c>
      <c r="T313" s="722" t="n">
        <v>75.3670192480412</v>
      </c>
      <c r="U313" s="722" t="n">
        <v>24.63298075195879</v>
      </c>
      <c r="V313" s="722" t="n">
        <v>2188634.373122245</v>
      </c>
      <c r="W313" s="722" t="n">
        <v>510602.8860498079</v>
      </c>
      <c r="X313" s="722" t="n">
        <v>620952.3701434875</v>
      </c>
      <c r="Y313" s="722" t="n">
        <v>92412.62045550298</v>
      </c>
      <c r="Z313" s="722" t="n">
        <v>604256.4918345832</v>
      </c>
      <c r="AA313" s="722" t="n">
        <v>21616.08518749719</v>
      </c>
      <c r="AB313" s="722" t="n">
        <v>338767.8625994792</v>
      </c>
      <c r="AC313" s="722" t="n">
        <v>100</v>
      </c>
      <c r="AD313" s="722" t="n">
        <v>23.32974809864637</v>
      </c>
      <c r="AE313" s="722" t="n">
        <v>28.37168134473069</v>
      </c>
      <c r="AF313" s="722" t="n">
        <v>4.222387329303876</v>
      </c>
      <c r="AG313" s="722" t="n">
        <v>27.60883678220624</v>
      </c>
      <c r="AH313" s="722" t="n">
        <v>0.9876517271663008</v>
      </c>
      <c r="AI313" s="722" t="n">
        <v>15.47850416496029</v>
      </c>
      <c r="AJ313" s="722" t="n">
        <v>6696341.404517684</v>
      </c>
      <c r="AK313" s="722" t="n">
        <v>1820174.293754524</v>
      </c>
      <c r="AL313" s="722" t="n">
        <v>1591110.674182124</v>
      </c>
      <c r="AM313" s="722" t="n">
        <v>71474.66321048522</v>
      </c>
      <c r="AN313" s="722" t="n">
        <v>1365969.501742491</v>
      </c>
      <c r="AO313" s="722" t="n">
        <v>1161393.914925018</v>
      </c>
      <c r="AP313" s="722" t="n">
        <v>686882.6579507999</v>
      </c>
      <c r="AQ313" s="722" t="n">
        <v>100</v>
      </c>
      <c r="AR313" s="722" t="n">
        <v>27.1816232745622</v>
      </c>
      <c r="AS313" s="722" t="n">
        <v>23.76089536158777</v>
      </c>
      <c r="AT313" s="722" t="n">
        <v>1.067368864470752</v>
      </c>
      <c r="AU313" s="722" t="n">
        <v>20.39874342160841</v>
      </c>
      <c r="AV313" s="722" t="n">
        <v>17.34370822463568</v>
      </c>
      <c r="AW313" s="722" t="n">
        <v>10.25758121423431</v>
      </c>
    </row>
    <row r="314" ht="16.4" customFormat="1" customHeight="1" s="18">
      <c r="A314" s="722" t="inlineStr">
        <is>
          <t>Nov-Jan 2017</t>
        </is>
      </c>
      <c r="B314" s="722" t="n">
        <v>8909881.006408475</v>
      </c>
      <c r="C314" s="722" t="n">
        <v>2317728.402326467</v>
      </c>
      <c r="D314" s="722" t="n">
        <v>2205021.509042583</v>
      </c>
      <c r="E314" s="722" t="n">
        <v>157909.3834976161</v>
      </c>
      <c r="F314" s="722" t="n">
        <v>1991101.280314119</v>
      </c>
      <c r="G314" s="722" t="n">
        <v>36710.32921593453</v>
      </c>
      <c r="H314" s="722" t="n">
        <v>1194434.20965996</v>
      </c>
      <c r="I314" s="722" t="n">
        <v>1006975.892351795</v>
      </c>
      <c r="J314" s="722" t="n">
        <v>6730661.641847867</v>
      </c>
      <c r="K314" s="722" t="n">
        <v>2179219.364560611</v>
      </c>
      <c r="L314" s="722" t="n">
        <v>100</v>
      </c>
      <c r="M314" s="722" t="n">
        <v>26.0130118534628</v>
      </c>
      <c r="N314" s="722" t="n">
        <v>24.74804666253804</v>
      </c>
      <c r="O314" s="722" t="n">
        <v>1.772295088834957</v>
      </c>
      <c r="P314" s="722" t="n">
        <v>22.34711416327569</v>
      </c>
      <c r="Q314" s="722" t="n">
        <v>0.4120181761072954</v>
      </c>
      <c r="R314" s="722" t="n">
        <v>13.40572571957872</v>
      </c>
      <c r="S314" s="722" t="n">
        <v>11.3017883362025</v>
      </c>
      <c r="T314" s="722" t="n">
        <v>75.54154356277941</v>
      </c>
      <c r="U314" s="722" t="n">
        <v>24.45845643722062</v>
      </c>
      <c r="V314" s="722" t="n">
        <v>2179219.364560611</v>
      </c>
      <c r="W314" s="722" t="n">
        <v>504621.8435430486</v>
      </c>
      <c r="X314" s="722" t="n">
        <v>623138.6159051456</v>
      </c>
      <c r="Y314" s="722" t="n">
        <v>92764.78312279072</v>
      </c>
      <c r="Z314" s="722" t="n">
        <v>608694.2101649737</v>
      </c>
      <c r="AA314" s="722" t="n">
        <v>20581.05778971624</v>
      </c>
      <c r="AB314" s="722" t="n">
        <v>329418.7106889627</v>
      </c>
      <c r="AC314" s="722" t="n">
        <v>100</v>
      </c>
      <c r="AD314" s="722" t="n">
        <v>23.15608294187464</v>
      </c>
      <c r="AE314" s="722" t="n">
        <v>28.5945796021681</v>
      </c>
      <c r="AF314" s="722" t="n">
        <v>4.256789593162164</v>
      </c>
      <c r="AG314" s="722" t="n">
        <v>27.93175483220354</v>
      </c>
      <c r="AH314" s="722" t="n">
        <v>0.9444234079603977</v>
      </c>
      <c r="AI314" s="722" t="n">
        <v>15.11636304477234</v>
      </c>
      <c r="AJ314" s="722" t="n">
        <v>6730661.641847867</v>
      </c>
      <c r="AK314" s="722" t="n">
        <v>1826238.793609833</v>
      </c>
      <c r="AL314" s="722" t="n">
        <v>1591913.301854421</v>
      </c>
      <c r="AM314" s="722" t="n">
        <v>66022.53974699046</v>
      </c>
      <c r="AN314" s="722" t="n">
        <v>1393544.472076624</v>
      </c>
      <c r="AO314" s="722" t="n">
        <v>1169395.39666528</v>
      </c>
      <c r="AP314" s="722" t="n">
        <v>683049.3763176674</v>
      </c>
      <c r="AQ314" s="722" t="n">
        <v>100</v>
      </c>
      <c r="AR314" s="722" t="n">
        <v>27.13312436113561</v>
      </c>
      <c r="AS314" s="722" t="n">
        <v>23.65166140512406</v>
      </c>
      <c r="AT314" s="722" t="n">
        <v>0.9809219844969703</v>
      </c>
      <c r="AU314" s="722" t="n">
        <v>20.70442025212299</v>
      </c>
      <c r="AV314" s="722" t="n">
        <v>17.37415218430485</v>
      </c>
      <c r="AW314" s="722" t="n">
        <v>10.14832437974315</v>
      </c>
    </row>
    <row r="315" ht="16.4" customFormat="1" customHeight="1" s="18">
      <c r="A315" s="722" t="inlineStr">
        <is>
          <t>Dec-Feb 2017</t>
        </is>
      </c>
      <c r="B315" s="722" t="n">
        <v>8896668.36994235</v>
      </c>
      <c r="C315" s="722" t="n">
        <v>2337485.329358845</v>
      </c>
      <c r="D315" s="722" t="n">
        <v>2209667.34826354</v>
      </c>
      <c r="E315" s="722" t="n">
        <v>160540.3313368235</v>
      </c>
      <c r="F315" s="722" t="n">
        <v>1985136.169129295</v>
      </c>
      <c r="G315" s="722" t="n">
        <v>39088.61120162753</v>
      </c>
      <c r="H315" s="722" t="n">
        <v>1171226.109996152</v>
      </c>
      <c r="I315" s="722" t="n">
        <v>993524.4706560678</v>
      </c>
      <c r="J315" s="722" t="n">
        <v>6758367.568896625</v>
      </c>
      <c r="K315" s="722" t="n">
        <v>2138300.801045725</v>
      </c>
      <c r="L315" s="722" t="n">
        <v>100</v>
      </c>
      <c r="M315" s="722" t="n">
        <v>26.2737154197644</v>
      </c>
      <c r="N315" s="722" t="n">
        <v>24.83702051578055</v>
      </c>
      <c r="O315" s="722" t="n">
        <v>1.804499444749606</v>
      </c>
      <c r="P315" s="722" t="n">
        <v>22.31325353023312</v>
      </c>
      <c r="Q315" s="722" t="n">
        <v>0.4393623497722982</v>
      </c>
      <c r="R315" s="722" t="n">
        <v>13.16477203930826</v>
      </c>
      <c r="S315" s="722" t="n">
        <v>11.16737670039179</v>
      </c>
      <c r="T315" s="722" t="n">
        <v>75.96515108655689</v>
      </c>
      <c r="U315" s="722" t="n">
        <v>24.0348489134431</v>
      </c>
      <c r="V315" s="722" t="n">
        <v>2138300.801045725</v>
      </c>
      <c r="W315" s="722" t="n">
        <v>490827.4481768924</v>
      </c>
      <c r="X315" s="722" t="n">
        <v>607637.0255687112</v>
      </c>
      <c r="Y315" s="722" t="n">
        <v>94602.1412595096</v>
      </c>
      <c r="Z315" s="722" t="n">
        <v>582276.6321556007</v>
      </c>
      <c r="AA315" s="722" t="n">
        <v>25221.65582216753</v>
      </c>
      <c r="AB315" s="722" t="n">
        <v>337722.9795643704</v>
      </c>
      <c r="AC315" s="722" t="n">
        <v>100</v>
      </c>
      <c r="AD315" s="722" t="n">
        <v>22.95408802806676</v>
      </c>
      <c r="AE315" s="722" t="n">
        <v>28.41681700121655</v>
      </c>
      <c r="AF315" s="722" t="n">
        <v>4.424173680954753</v>
      </c>
      <c r="AG315" s="722" t="n">
        <v>27.2308101774475</v>
      </c>
      <c r="AH315" s="722" t="n">
        <v>1.179518607009501</v>
      </c>
      <c r="AI315" s="722" t="n">
        <v>15.79398835744759</v>
      </c>
      <c r="AJ315" s="722" t="n">
        <v>6758367.568896625</v>
      </c>
      <c r="AK315" s="722" t="n">
        <v>1860553.501950644</v>
      </c>
      <c r="AL315" s="722" t="n">
        <v>1612348.678491964</v>
      </c>
      <c r="AM315" s="722" t="n">
        <v>66860.30184661767</v>
      </c>
      <c r="AN315" s="722" t="n">
        <v>1414500.510576335</v>
      </c>
      <c r="AO315" s="722" t="n">
        <v>1142761.33778519</v>
      </c>
      <c r="AP315" s="722" t="n">
        <v>661488.0942124086</v>
      </c>
      <c r="AQ315" s="722" t="n">
        <v>100</v>
      </c>
      <c r="AR315" s="722" t="n">
        <v>27.52962875995806</v>
      </c>
      <c r="AS315" s="722" t="n">
        <v>23.85707291080643</v>
      </c>
      <c r="AT315" s="722" t="n">
        <v>0.9892966188214194</v>
      </c>
      <c r="AU315" s="722" t="n">
        <v>20.92961793149802</v>
      </c>
      <c r="AV315" s="722" t="n">
        <v>16.90883672921859</v>
      </c>
      <c r="AW315" s="722" t="n">
        <v>9.787690407025369</v>
      </c>
    </row>
    <row r="316" ht="16.4" customFormat="1" customHeight="1" s="18">
      <c r="A316" s="722" t="inlineStr">
        <is>
          <t>Jan-Mar 2017</t>
        </is>
      </c>
      <c r="B316" s="722" t="n">
        <v>8861993.535704989</v>
      </c>
      <c r="C316" s="722" t="n">
        <v>2313551.411360904</v>
      </c>
      <c r="D316" s="722" t="n">
        <v>2205359.369940268</v>
      </c>
      <c r="E316" s="722" t="n">
        <v>175293.1089868968</v>
      </c>
      <c r="F316" s="722" t="n">
        <v>1991225.967522603</v>
      </c>
      <c r="G316" s="722" t="n">
        <v>37922.05766486234</v>
      </c>
      <c r="H316" s="722" t="n">
        <v>1177457.008793444</v>
      </c>
      <c r="I316" s="722" t="n">
        <v>961184.6114360124</v>
      </c>
      <c r="J316" s="722" t="n">
        <v>6744721.522799611</v>
      </c>
      <c r="K316" s="722" t="n">
        <v>2117272.012905378</v>
      </c>
      <c r="L316" s="722" t="n">
        <v>100</v>
      </c>
      <c r="M316" s="722" t="n">
        <v>26.10644435746428</v>
      </c>
      <c r="N316" s="722" t="n">
        <v>24.88558991895978</v>
      </c>
      <c r="O316" s="722" t="n">
        <v>1.978032462793394</v>
      </c>
      <c r="P316" s="722" t="n">
        <v>22.46927804110835</v>
      </c>
      <c r="Q316" s="722" t="n">
        <v>0.4279179116084242</v>
      </c>
      <c r="R316" s="722" t="n">
        <v>13.28659295506668</v>
      </c>
      <c r="S316" s="722" t="n">
        <v>10.84614435299911</v>
      </c>
      <c r="T316" s="722" t="n">
        <v>76.10840039123381</v>
      </c>
      <c r="U316" s="722" t="n">
        <v>23.89159960876619</v>
      </c>
      <c r="V316" s="722" t="n">
        <v>2117272.012905378</v>
      </c>
      <c r="W316" s="722" t="n">
        <v>479169.1196574219</v>
      </c>
      <c r="X316" s="722" t="n">
        <v>606926.9096873042</v>
      </c>
      <c r="Y316" s="722" t="n">
        <v>103522.9735433939</v>
      </c>
      <c r="Z316" s="722" t="n">
        <v>579424.7963420516</v>
      </c>
      <c r="AA316" s="722" t="n">
        <v>25056.14672861174</v>
      </c>
      <c r="AB316" s="722" t="n">
        <v>323207.6091852696</v>
      </c>
      <c r="AC316" s="722" t="n">
        <v>100</v>
      </c>
      <c r="AD316" s="722" t="n">
        <v>22.63143879183917</v>
      </c>
      <c r="AE316" s="722" t="n">
        <v>28.66551420827891</v>
      </c>
      <c r="AF316" s="722" t="n">
        <v>4.88945080803939</v>
      </c>
      <c r="AG316" s="722" t="n">
        <v>27.36657325134852</v>
      </c>
      <c r="AH316" s="722" t="n">
        <v>1.18341651785351</v>
      </c>
      <c r="AI316" s="722" t="n">
        <v>15.26528510343625</v>
      </c>
      <c r="AJ316" s="722" t="n">
        <v>6744721.522799611</v>
      </c>
      <c r="AK316" s="722" t="n">
        <v>1845975.775591017</v>
      </c>
      <c r="AL316" s="722" t="n">
        <v>1607173.239594696</v>
      </c>
      <c r="AM316" s="722" t="n">
        <v>72614.49431820762</v>
      </c>
      <c r="AN316" s="722" t="n">
        <v>1421599.725794983</v>
      </c>
      <c r="AO316" s="722" t="n">
        <v>1153846.074102403</v>
      </c>
      <c r="AP316" s="722" t="n">
        <v>642587.166980349</v>
      </c>
      <c r="AQ316" s="722" t="n">
        <v>100</v>
      </c>
      <c r="AR316" s="722" t="n">
        <v>27.36919188362259</v>
      </c>
      <c r="AS316" s="722" t="n">
        <v>23.82860781074305</v>
      </c>
      <c r="AT316" s="722" t="n">
        <v>1.07661219329433</v>
      </c>
      <c r="AU316" s="722" t="n">
        <v>21.07721899250339</v>
      </c>
      <c r="AV316" s="722" t="n">
        <v>17.1073938368246</v>
      </c>
      <c r="AW316" s="722" t="n">
        <v>9.527260166460108</v>
      </c>
    </row>
    <row r="317" ht="16.4" customFormat="1" customHeight="1" s="18">
      <c r="A317" s="722" t="inlineStr">
        <is>
          <t>Feb-Apr 2017</t>
        </is>
      </c>
      <c r="B317" s="722" t="n">
        <v>8871612.098522555</v>
      </c>
      <c r="C317" s="722" t="n">
        <v>2312994.826673073</v>
      </c>
      <c r="D317" s="722" t="n">
        <v>2193236.089426799</v>
      </c>
      <c r="E317" s="722" t="n">
        <v>167602.0290934216</v>
      </c>
      <c r="F317" s="722" t="n">
        <v>1978982.63142238</v>
      </c>
      <c r="G317" s="722" t="n">
        <v>35891.90237102794</v>
      </c>
      <c r="H317" s="722" t="n">
        <v>1207777.816157105</v>
      </c>
      <c r="I317" s="722" t="n">
        <v>975126.8033787505</v>
      </c>
      <c r="J317" s="722" t="n">
        <v>6755954.735776606</v>
      </c>
      <c r="K317" s="722" t="n">
        <v>2115657.362745949</v>
      </c>
      <c r="L317" s="722" t="n">
        <v>100</v>
      </c>
      <c r="M317" s="722" t="n">
        <v>26.07186609362993</v>
      </c>
      <c r="N317" s="722" t="n">
        <v>24.72195656291208</v>
      </c>
      <c r="O317" s="722" t="n">
        <v>1.889194739717412</v>
      </c>
      <c r="P317" s="722" t="n">
        <v>22.30691118417984</v>
      </c>
      <c r="Q317" s="722" t="n">
        <v>0.4045702401371363</v>
      </c>
      <c r="R317" s="722" t="n">
        <v>13.61396105628022</v>
      </c>
      <c r="S317" s="722" t="n">
        <v>10.9915401231434</v>
      </c>
      <c r="T317" s="722" t="n">
        <v>76.15250374733716</v>
      </c>
      <c r="U317" s="722" t="n">
        <v>23.84749625266283</v>
      </c>
      <c r="V317" s="722" t="n">
        <v>2115657.362745949</v>
      </c>
      <c r="W317" s="722" t="n">
        <v>486816.2572778466</v>
      </c>
      <c r="X317" s="722" t="n">
        <v>601353.1517375223</v>
      </c>
      <c r="Y317" s="722" t="n">
        <v>100151.6321389038</v>
      </c>
      <c r="Z317" s="722" t="n">
        <v>576182.4216282042</v>
      </c>
      <c r="AA317" s="722" t="n">
        <v>22577.4336141331</v>
      </c>
      <c r="AB317" s="722" t="n">
        <v>328599.671659514</v>
      </c>
      <c r="AC317" s="722" t="n">
        <v>100</v>
      </c>
      <c r="AD317" s="722" t="n">
        <v>23.01016534388155</v>
      </c>
      <c r="AE317" s="722" t="n">
        <v>28.42393869284276</v>
      </c>
      <c r="AF317" s="722" t="n">
        <v>4.733830435043378</v>
      </c>
      <c r="AG317" s="722" t="n">
        <v>27.23420303183531</v>
      </c>
      <c r="AH317" s="722" t="n">
        <v>1.067159267454795</v>
      </c>
      <c r="AI317" s="722" t="n">
        <v>15.53180006582062</v>
      </c>
      <c r="AJ317" s="722" t="n">
        <v>6755954.735776606</v>
      </c>
      <c r="AK317" s="722" t="n">
        <v>1840381.21461032</v>
      </c>
      <c r="AL317" s="722" t="n">
        <v>1601821.19183755</v>
      </c>
      <c r="AM317" s="722" t="n">
        <v>68439.65744795535</v>
      </c>
      <c r="AN317" s="722" t="n">
        <v>1414710.07394328</v>
      </c>
      <c r="AO317" s="722" t="n">
        <v>1177592.551336816</v>
      </c>
      <c r="AP317" s="722" t="n">
        <v>652219.8644587906</v>
      </c>
      <c r="AQ317" s="722" t="n">
        <v>100</v>
      </c>
      <c r="AR317" s="722" t="n">
        <v>27.24087544376902</v>
      </c>
      <c r="AS317" s="722" t="n">
        <v>23.7097679674347</v>
      </c>
      <c r="AT317" s="722" t="n">
        <v>1.013027175648892</v>
      </c>
      <c r="AU317" s="722" t="n">
        <v>20.9401946767285</v>
      </c>
      <c r="AV317" s="722" t="n">
        <v>17.43043873726383</v>
      </c>
      <c r="AW317" s="722" t="n">
        <v>9.6539999151403</v>
      </c>
    </row>
    <row r="318" ht="16.4" customFormat="1" customHeight="1" s="18">
      <c r="A318" s="722" t="inlineStr">
        <is>
          <t>Mar-May 2017</t>
        </is>
      </c>
      <c r="B318" s="722" t="n">
        <v>8847079.883961722</v>
      </c>
      <c r="C318" s="722" t="n">
        <v>2304120.213273846</v>
      </c>
      <c r="D318" s="722" t="n">
        <v>2160414.886459765</v>
      </c>
      <c r="E318" s="722" t="n">
        <v>166574.9668639344</v>
      </c>
      <c r="F318" s="722" t="n">
        <v>1994287.970655287</v>
      </c>
      <c r="G318" s="722" t="n">
        <v>33627.92552374933</v>
      </c>
      <c r="H318" s="722" t="n">
        <v>1230127.056101667</v>
      </c>
      <c r="I318" s="722" t="n">
        <v>957926.8650834747</v>
      </c>
      <c r="J318" s="722" t="n">
        <v>6769402.651319385</v>
      </c>
      <c r="K318" s="722" t="n">
        <v>2077677.232642338</v>
      </c>
      <c r="L318" s="722" t="n">
        <v>100</v>
      </c>
      <c r="M318" s="722" t="n">
        <v>26.04384998773245</v>
      </c>
      <c r="N318" s="722" t="n">
        <v>24.41952502741879</v>
      </c>
      <c r="O318" s="722" t="n">
        <v>1.882824265732098</v>
      </c>
      <c r="P318" s="722" t="n">
        <v>22.54176515655293</v>
      </c>
      <c r="Q318" s="722" t="n">
        <v>0.3801019767517996</v>
      </c>
      <c r="R318" s="722" t="n">
        <v>13.90432857209395</v>
      </c>
      <c r="S318" s="722" t="n">
        <v>10.82760501371799</v>
      </c>
      <c r="T318" s="722" t="n">
        <v>76.51567229082198</v>
      </c>
      <c r="U318" s="722" t="n">
        <v>23.48432770917803</v>
      </c>
      <c r="V318" s="722" t="n">
        <v>2077677.232642338</v>
      </c>
      <c r="W318" s="722" t="n">
        <v>479366.3597864923</v>
      </c>
      <c r="X318" s="722" t="n">
        <v>578557.445734249</v>
      </c>
      <c r="Y318" s="722" t="n">
        <v>99511.92619312921</v>
      </c>
      <c r="Z318" s="722" t="n">
        <v>581821.7266991702</v>
      </c>
      <c r="AA318" s="722" t="n">
        <v>21023.33300982488</v>
      </c>
      <c r="AB318" s="722" t="n">
        <v>317388.5560033864</v>
      </c>
      <c r="AC318" s="722" t="n">
        <v>100</v>
      </c>
      <c r="AD318" s="722" t="n">
        <v>23.07222470628156</v>
      </c>
      <c r="AE318" s="722" t="n">
        <v>27.84635826222411</v>
      </c>
      <c r="AF318" s="722" t="n">
        <v>4.789575812339843</v>
      </c>
      <c r="AG318" s="722" t="n">
        <v>28.00347029645331</v>
      </c>
      <c r="AH318" s="722" t="n">
        <v>1.011867131214021</v>
      </c>
      <c r="AI318" s="722" t="n">
        <v>15.27612427074342</v>
      </c>
      <c r="AJ318" s="722" t="n">
        <v>6769402.651319385</v>
      </c>
      <c r="AK318" s="722" t="n">
        <v>1838079.691755318</v>
      </c>
      <c r="AL318" s="722" t="n">
        <v>1591218.527264359</v>
      </c>
      <c r="AM318" s="722" t="n">
        <v>68012.65273658207</v>
      </c>
      <c r="AN318" s="722" t="n">
        <v>1423817.985923457</v>
      </c>
      <c r="AO318" s="722" t="n">
        <v>1202760.566385151</v>
      </c>
      <c r="AP318" s="722" t="n">
        <v>645832.1532946173</v>
      </c>
      <c r="AQ318" s="722" t="n">
        <v>100</v>
      </c>
      <c r="AR318" s="722" t="n">
        <v>27.15276053784552</v>
      </c>
      <c r="AS318" s="722" t="n">
        <v>23.50604047691304</v>
      </c>
      <c r="AT318" s="722" t="n">
        <v>1.004706858785038</v>
      </c>
      <c r="AU318" s="722" t="n">
        <v>21.03314072543681</v>
      </c>
      <c r="AV318" s="722" t="n">
        <v>17.76760267245631</v>
      </c>
      <c r="AW318" s="722" t="n">
        <v>9.540460016346374</v>
      </c>
    </row>
    <row r="319" ht="16.4" customFormat="1" customHeight="1" s="18">
      <c r="A319" s="722" t="inlineStr">
        <is>
          <t>Apr-Jun 2017</t>
        </is>
      </c>
      <c r="B319" s="722" t="n">
        <v>8778394.466764951</v>
      </c>
      <c r="C319" s="722" t="n">
        <v>2312033.725738834</v>
      </c>
      <c r="D319" s="722" t="n">
        <v>2130573.791195418</v>
      </c>
      <c r="E319" s="722" t="n">
        <v>156416.2088668013</v>
      </c>
      <c r="F319" s="722" t="n">
        <v>1981538.733250577</v>
      </c>
      <c r="G319" s="722" t="n">
        <v>29016.39958710323</v>
      </c>
      <c r="H319" s="722" t="n">
        <v>1217577.514771034</v>
      </c>
      <c r="I319" s="722" t="n">
        <v>951238.093355184</v>
      </c>
      <c r="J319" s="722" t="n">
        <v>6732988.721560954</v>
      </c>
      <c r="K319" s="722" t="n">
        <v>2045405.745203997</v>
      </c>
      <c r="L319" s="722" t="n">
        <v>100</v>
      </c>
      <c r="M319" s="722" t="n">
        <v>26.33777434463905</v>
      </c>
      <c r="N319" s="722" t="n">
        <v>24.27065449452951</v>
      </c>
      <c r="O319" s="722" t="n">
        <v>1.781831626033598</v>
      </c>
      <c r="P319" s="722" t="n">
        <v>22.57290602231073</v>
      </c>
      <c r="Q319" s="722" t="n">
        <v>0.3305433550173608</v>
      </c>
      <c r="R319" s="722" t="n">
        <v>13.87016178619894</v>
      </c>
      <c r="S319" s="722" t="n">
        <v>10.83612837127081</v>
      </c>
      <c r="T319" s="722" t="n">
        <v>76.69954622171612</v>
      </c>
      <c r="U319" s="722" t="n">
        <v>23.30045377828388</v>
      </c>
      <c r="V319" s="722" t="n">
        <v>2045405.745203997</v>
      </c>
      <c r="W319" s="722" t="n">
        <v>488312.5125564474</v>
      </c>
      <c r="X319" s="722" t="n">
        <v>567036.7511204496</v>
      </c>
      <c r="Y319" s="722" t="n">
        <v>92834.27124456875</v>
      </c>
      <c r="Z319" s="722" t="n">
        <v>553717.3964972645</v>
      </c>
      <c r="AA319" s="997" t="n">
        <v>15955.47718332502</v>
      </c>
      <c r="AB319" s="722" t="n">
        <v>327574.377155257</v>
      </c>
      <c r="AC319" s="722" t="n">
        <v>100</v>
      </c>
      <c r="AD319" s="722" t="n">
        <v>23.87362574400835</v>
      </c>
      <c r="AE319" s="722" t="n">
        <v>27.72245812108524</v>
      </c>
      <c r="AF319" s="722" t="n">
        <v>4.53867265515625</v>
      </c>
      <c r="AG319" s="722" t="n">
        <v>27.07127413695808</v>
      </c>
      <c r="AH319" s="967" t="n">
        <v>0.7800641618777553</v>
      </c>
      <c r="AI319" s="722" t="n">
        <v>16.0151294149507</v>
      </c>
      <c r="AJ319" s="722" t="n">
        <v>6732988.721560954</v>
      </c>
      <c r="AK319" s="722" t="n">
        <v>1837621.598234292</v>
      </c>
      <c r="AL319" s="722" t="n">
        <v>1573933.220724367</v>
      </c>
      <c r="AM319" s="722" t="n">
        <v>64515.90981901066</v>
      </c>
      <c r="AN319" s="722" t="n">
        <v>1439622.521883461</v>
      </c>
      <c r="AO319" s="722" t="n">
        <v>1187281.314278079</v>
      </c>
      <c r="AP319" s="722" t="n">
        <v>629194.6913116972</v>
      </c>
      <c r="AQ319" s="722" t="n">
        <v>100</v>
      </c>
      <c r="AR319" s="722" t="n">
        <v>27.29280671969199</v>
      </c>
      <c r="AS319" s="722" t="n">
        <v>23.3764422578666</v>
      </c>
      <c r="AT319" s="722" t="n">
        <v>0.9582061174766605</v>
      </c>
      <c r="AU319" s="722" t="n">
        <v>21.38162681415725</v>
      </c>
      <c r="AV319" s="722" t="n">
        <v>17.63379330305522</v>
      </c>
      <c r="AW319" s="722" t="n">
        <v>9.344953887964138</v>
      </c>
    </row>
    <row r="320" ht="16.4" customFormat="1" customHeight="1" s="18">
      <c r="A320" s="722" t="inlineStr">
        <is>
          <t>May-Jul 2017</t>
        </is>
      </c>
      <c r="B320" s="722" t="n">
        <v>8748777.720157158</v>
      </c>
      <c r="C320" s="722" t="n">
        <v>2329874.48606816</v>
      </c>
      <c r="D320" s="722" t="n">
        <v>2091342.828685572</v>
      </c>
      <c r="E320" s="722" t="n">
        <v>166114.4876676073</v>
      </c>
      <c r="F320" s="722" t="n">
        <v>2007105.628937802</v>
      </c>
      <c r="G320" s="722" t="n">
        <v>32327.32113563818</v>
      </c>
      <c r="H320" s="722" t="n">
        <v>1195348.332470823</v>
      </c>
      <c r="I320" s="722" t="n">
        <v>926664.6351915544</v>
      </c>
      <c r="J320" s="722" t="n">
        <v>6737629.428196445</v>
      </c>
      <c r="K320" s="722" t="n">
        <v>2011148.291960711</v>
      </c>
      <c r="L320" s="722" t="n">
        <v>100</v>
      </c>
      <c r="M320" s="722" t="n">
        <v>26.63085702474914</v>
      </c>
      <c r="N320" s="722" t="n">
        <v>23.90440008399258</v>
      </c>
      <c r="O320" s="722" t="n">
        <v>1.898716517678578</v>
      </c>
      <c r="P320" s="722" t="n">
        <v>22.94155473070754</v>
      </c>
      <c r="Q320" s="722" t="n">
        <v>0.3695067147626363</v>
      </c>
      <c r="R320" s="722" t="n">
        <v>13.66303237670268</v>
      </c>
      <c r="S320" s="722" t="n">
        <v>10.59193255140683</v>
      </c>
      <c r="T320" s="722" t="n">
        <v>77.01223695137399</v>
      </c>
      <c r="U320" s="722" t="n">
        <v>22.98776304862599</v>
      </c>
      <c r="V320" s="722" t="n">
        <v>2011148.291960711</v>
      </c>
      <c r="W320" s="722" t="n">
        <v>486174.2464024362</v>
      </c>
      <c r="X320" s="722" t="n">
        <v>553428.5185719879</v>
      </c>
      <c r="Y320" s="722" t="n">
        <v>93984.54670507202</v>
      </c>
      <c r="Z320" s="722" t="n">
        <v>549233.0349369615</v>
      </c>
      <c r="AA320" s="722" t="n">
        <v>18574.37760435786</v>
      </c>
      <c r="AB320" s="722" t="n">
        <v>309748.476420884</v>
      </c>
      <c r="AC320" s="722" t="n">
        <v>100</v>
      </c>
      <c r="AD320" s="722" t="n">
        <v>24.17396312076295</v>
      </c>
      <c r="AE320" s="722" t="n">
        <v>27.5180363767427</v>
      </c>
      <c r="AF320" s="722" t="n">
        <v>4.673178356900003</v>
      </c>
      <c r="AG320" s="722" t="n">
        <v>27.30942502511849</v>
      </c>
      <c r="AH320" s="722" t="n">
        <v>0.9235707619674982</v>
      </c>
      <c r="AI320" s="722" t="n">
        <v>15.40157320367976</v>
      </c>
      <c r="AJ320" s="722" t="n">
        <v>6737629.428196445</v>
      </c>
      <c r="AK320" s="722" t="n">
        <v>1856558.320826856</v>
      </c>
      <c r="AL320" s="722" t="n">
        <v>1547613.103444773</v>
      </c>
      <c r="AM320" s="722" t="n">
        <v>73031.02938818297</v>
      </c>
      <c r="AN320" s="722" t="n">
        <v>1468886.464417123</v>
      </c>
      <c r="AO320" s="722" t="n">
        <v>1169791.134983425</v>
      </c>
      <c r="AP320" s="722" t="n">
        <v>621908.2552552719</v>
      </c>
      <c r="AQ320" s="722" t="n">
        <v>100</v>
      </c>
      <c r="AR320" s="722" t="n">
        <v>27.55506726234166</v>
      </c>
      <c r="AS320" s="722" t="n">
        <v>22.96969757594764</v>
      </c>
      <c r="AT320" s="722" t="n">
        <v>1.083927665753683</v>
      </c>
      <c r="AU320" s="722" t="n">
        <v>21.8012355839867</v>
      </c>
      <c r="AV320" s="722" t="n">
        <v>17.36205808660152</v>
      </c>
      <c r="AW320" s="722" t="n">
        <v>9.230371926550831</v>
      </c>
    </row>
    <row r="321" ht="16.4" customFormat="1" customHeight="1" s="18">
      <c r="A321" s="722" t="inlineStr">
        <is>
          <t>Jun-Aug 2017</t>
        </is>
      </c>
      <c r="B321" s="722" t="n">
        <v>8806431.339328397</v>
      </c>
      <c r="C321" s="722" t="n">
        <v>2333486.202941173</v>
      </c>
      <c r="D321" s="722" t="n">
        <v>2072514.104875496</v>
      </c>
      <c r="E321" s="722" t="n">
        <v>183298.7985793148</v>
      </c>
      <c r="F321" s="722" t="n">
        <v>2023189.589003011</v>
      </c>
      <c r="G321" s="722" t="n">
        <v>32923.01435589568</v>
      </c>
      <c r="H321" s="722" t="n">
        <v>1189893.174913432</v>
      </c>
      <c r="I321" s="722" t="n">
        <v>971126.4546600746</v>
      </c>
      <c r="J321" s="722" t="n">
        <v>6790629.049656315</v>
      </c>
      <c r="K321" s="722" t="n">
        <v>2015802.289672082</v>
      </c>
      <c r="L321" s="722" t="n">
        <v>100</v>
      </c>
      <c r="M321" s="722" t="n">
        <v>26.49752337839871</v>
      </c>
      <c r="N321" s="722" t="n">
        <v>23.5340971276289</v>
      </c>
      <c r="O321" s="722" t="n">
        <v>2.081419720616294</v>
      </c>
      <c r="P321" s="722" t="n">
        <v>22.9740006030332</v>
      </c>
      <c r="Q321" s="722" t="n">
        <v>0.3738519394214284</v>
      </c>
      <c r="R321" s="722" t="n">
        <v>13.51163858621734</v>
      </c>
      <c r="S321" s="722" t="n">
        <v>11.02746864468412</v>
      </c>
      <c r="T321" s="722" t="n">
        <v>77.10988467405897</v>
      </c>
      <c r="U321" s="722" t="n">
        <v>22.89011532594101</v>
      </c>
      <c r="V321" s="722" t="n">
        <v>2015802.289672082</v>
      </c>
      <c r="W321" s="722" t="n">
        <v>472349.1061811773</v>
      </c>
      <c r="X321" s="722" t="n">
        <v>550843.0721648626</v>
      </c>
      <c r="Y321" s="722" t="n">
        <v>103271.8228299304</v>
      </c>
      <c r="Z321" s="722" t="n">
        <v>556276.7455119286</v>
      </c>
      <c r="AA321" s="722" t="n">
        <v>20795.47035322506</v>
      </c>
      <c r="AB321" s="722" t="n">
        <v>312277.2946539065</v>
      </c>
      <c r="AC321" s="722" t="n">
        <v>100</v>
      </c>
      <c r="AD321" s="722" t="n">
        <v>23.4323132085546</v>
      </c>
      <c r="AE321" s="722" t="n">
        <v>27.32624498876179</v>
      </c>
      <c r="AF321" s="722" t="n">
        <v>5.123112686151873</v>
      </c>
      <c r="AG321" s="722" t="n">
        <v>27.59579887184373</v>
      </c>
      <c r="AH321" s="722" t="n">
        <v>1.031622518724688</v>
      </c>
      <c r="AI321" s="722" t="n">
        <v>15.49146442852319</v>
      </c>
      <c r="AJ321" s="722" t="n">
        <v>6790629.049656315</v>
      </c>
      <c r="AK321" s="722" t="n">
        <v>1873901.39115655</v>
      </c>
      <c r="AL321" s="722" t="n">
        <v>1529981.178252636</v>
      </c>
      <c r="AM321" s="722" t="n">
        <v>81024.99560612463</v>
      </c>
      <c r="AN321" s="722" t="n">
        <v>1477902.144268284</v>
      </c>
      <c r="AO321" s="722" t="n">
        <v>1163798.10156107</v>
      </c>
      <c r="AP321" s="722" t="n">
        <v>663898.7586776252</v>
      </c>
      <c r="AQ321" s="722" t="n">
        <v>100</v>
      </c>
      <c r="AR321" s="722" t="n">
        <v>27.59540209682623</v>
      </c>
      <c r="AS321" s="722" t="n">
        <v>22.53077243749709</v>
      </c>
      <c r="AT321" s="722" t="n">
        <v>1.193188363163873</v>
      </c>
      <c r="AU321" s="722" t="n">
        <v>21.76384740590539</v>
      </c>
      <c r="AV321" s="722" t="n">
        <v>17.13829592296714</v>
      </c>
      <c r="AW321" s="722" t="n">
        <v>9.776690109603708</v>
      </c>
    </row>
    <row r="322" ht="16.4" customFormat="1" customHeight="1" s="18">
      <c r="A322" s="722" t="inlineStr">
        <is>
          <t>Jul-Sep 2017</t>
        </is>
      </c>
      <c r="B322" s="722" t="n">
        <v>8883438.252373453</v>
      </c>
      <c r="C322" s="722" t="n">
        <v>2382877.916394524</v>
      </c>
      <c r="D322" s="722" t="n">
        <v>2068803.539759991</v>
      </c>
      <c r="E322" s="722" t="n">
        <v>189452.8843532977</v>
      </c>
      <c r="F322" s="722" t="n">
        <v>2054724.170307016</v>
      </c>
      <c r="G322" s="722" t="n">
        <v>37928.75997586087</v>
      </c>
      <c r="H322" s="722" t="n">
        <v>1186145.160896548</v>
      </c>
      <c r="I322" s="722" t="n">
        <v>963505.8206862162</v>
      </c>
      <c r="J322" s="722" t="n">
        <v>6856574.367080485</v>
      </c>
      <c r="K322" s="722" t="n">
        <v>2026863.885292969</v>
      </c>
      <c r="L322" s="722" t="n">
        <v>100</v>
      </c>
      <c r="M322" s="722" t="n">
        <v>26.82382483784218</v>
      </c>
      <c r="N322" s="722" t="n">
        <v>23.2883201412162</v>
      </c>
      <c r="O322" s="722" t="n">
        <v>2.132652684366666</v>
      </c>
      <c r="P322" s="722" t="n">
        <v>23.12983004928346</v>
      </c>
      <c r="Q322" s="722" t="n">
        <v>0.4269603603731603</v>
      </c>
      <c r="R322" s="722" t="n">
        <v>13.35232065782229</v>
      </c>
      <c r="S322" s="722" t="n">
        <v>10.84609126909606</v>
      </c>
      <c r="T322" s="722" t="n">
        <v>77.18379046816209</v>
      </c>
      <c r="U322" s="722" t="n">
        <v>22.81620953183793</v>
      </c>
      <c r="V322" s="722" t="n">
        <v>2026863.885292969</v>
      </c>
      <c r="W322" s="722" t="n">
        <v>467039.8349357605</v>
      </c>
      <c r="X322" s="722" t="n">
        <v>535919.3216780786</v>
      </c>
      <c r="Y322" s="722" t="n">
        <v>107153.9943803237</v>
      </c>
      <c r="Z322" s="722" t="n">
        <v>580583.6131004366</v>
      </c>
      <c r="AA322" s="722" t="n">
        <v>26163.05351096687</v>
      </c>
      <c r="AB322" s="722" t="n">
        <v>310001.6761038781</v>
      </c>
      <c r="AC322" s="722" t="n">
        <v>100</v>
      </c>
      <c r="AD322" s="722" t="n">
        <v>23.0424863911497</v>
      </c>
      <c r="AE322" s="722" t="n">
        <v>26.4408145789531</v>
      </c>
      <c r="AF322" s="722" t="n">
        <v>5.286689212721126</v>
      </c>
      <c r="AG322" s="722" t="n">
        <v>28.64443030995727</v>
      </c>
      <c r="AH322" s="722" t="n">
        <v>1.290814528829852</v>
      </c>
      <c r="AI322" s="722" t="n">
        <v>15.29464698410518</v>
      </c>
      <c r="AJ322" s="722" t="n">
        <v>6856574.367080485</v>
      </c>
      <c r="AK322" s="722" t="n">
        <v>1929555.02657096</v>
      </c>
      <c r="AL322" s="722" t="n">
        <v>1542161.642034142</v>
      </c>
      <c r="AM322" s="722" t="n">
        <v>83404.59633679109</v>
      </c>
      <c r="AN322" s="722" t="n">
        <v>1485925.815370955</v>
      </c>
      <c r="AO322" s="722" t="n">
        <v>1157073.459899845</v>
      </c>
      <c r="AP322" s="722" t="n">
        <v>658829.3542697465</v>
      </c>
      <c r="AQ322" s="722" t="n">
        <v>100</v>
      </c>
      <c r="AR322" s="722" t="n">
        <v>28.14167721763602</v>
      </c>
      <c r="AS322" s="722" t="n">
        <v>22.49172195139176</v>
      </c>
      <c r="AT322" s="722" t="n">
        <v>1.216417876793256</v>
      </c>
      <c r="AU322" s="722" t="n">
        <v>21.67154814954132</v>
      </c>
      <c r="AV322" s="722" t="n">
        <v>16.87538700747038</v>
      </c>
      <c r="AW322" s="722" t="n">
        <v>9.608724692506684</v>
      </c>
    </row>
    <row r="323" ht="16.4" customFormat="1" customHeight="1" s="18">
      <c r="A323" s="722" t="inlineStr">
        <is>
          <t>Aug-Oct 2017</t>
        </is>
      </c>
      <c r="B323" s="722" t="n">
        <v>8864325.116051722</v>
      </c>
      <c r="C323" s="722" t="n">
        <v>2358819.936798533</v>
      </c>
      <c r="D323" s="722" t="n">
        <v>2076037.20273998</v>
      </c>
      <c r="E323" s="722" t="n">
        <v>190508.4245062189</v>
      </c>
      <c r="F323" s="722" t="n">
        <v>2032477.508723642</v>
      </c>
      <c r="G323" s="722" t="n">
        <v>40200.76469753661</v>
      </c>
      <c r="H323" s="722" t="n">
        <v>1183709.514883094</v>
      </c>
      <c r="I323" s="722" t="n">
        <v>982571.7637027174</v>
      </c>
      <c r="J323" s="722" t="n">
        <v>6827715.147276251</v>
      </c>
      <c r="K323" s="722" t="n">
        <v>2036609.96877547</v>
      </c>
      <c r="L323" s="722" t="n">
        <v>100</v>
      </c>
      <c r="M323" s="722" t="n">
        <v>26.61025973119068</v>
      </c>
      <c r="N323" s="722" t="n">
        <v>23.42013831352648</v>
      </c>
      <c r="O323" s="722" t="n">
        <v>2.149158813695155</v>
      </c>
      <c r="P323" s="722" t="n">
        <v>22.9287337965886</v>
      </c>
      <c r="Q323" s="722" t="n">
        <v>0.4535118485753658</v>
      </c>
      <c r="R323" s="722" t="n">
        <v>13.35363380049774</v>
      </c>
      <c r="S323" s="722" t="n">
        <v>11.08456369592598</v>
      </c>
      <c r="T323" s="722" t="n">
        <v>77.02464719973399</v>
      </c>
      <c r="U323" s="722" t="n">
        <v>22.97535280026598</v>
      </c>
      <c r="V323" s="722" t="n">
        <v>2036609.96877547</v>
      </c>
      <c r="W323" s="722" t="n">
        <v>455453.0727329205</v>
      </c>
      <c r="X323" s="722" t="n">
        <v>541932.1267710875</v>
      </c>
      <c r="Y323" s="722" t="n">
        <v>106641.5058292256</v>
      </c>
      <c r="Z323" s="722" t="n">
        <v>581392.4457320368</v>
      </c>
      <c r="AA323" s="722" t="n">
        <v>28504.09152734853</v>
      </c>
      <c r="AB323" s="722" t="n">
        <v>322669.22093117</v>
      </c>
      <c r="AC323" s="722" t="n">
        <v>100</v>
      </c>
      <c r="AD323" s="722" t="n">
        <v>22.36329389111091</v>
      </c>
      <c r="AE323" s="722" t="n">
        <v>26.60951949954998</v>
      </c>
      <c r="AF323" s="722" t="n">
        <v>5.236226251673743</v>
      </c>
      <c r="AG323" s="722" t="n">
        <v>28.5470686408161</v>
      </c>
      <c r="AH323" s="722" t="n">
        <v>1.39958519129153</v>
      </c>
      <c r="AI323" s="722" t="n">
        <v>15.84344699663715</v>
      </c>
      <c r="AJ323" s="722" t="n">
        <v>6827715.147276251</v>
      </c>
      <c r="AK323" s="722" t="n">
        <v>1918426.45766945</v>
      </c>
      <c r="AL323" s="722" t="n">
        <v>1543318.834891463</v>
      </c>
      <c r="AM323" s="722" t="n">
        <v>85099.798353871</v>
      </c>
      <c r="AN323" s="722" t="n">
        <v>1463876.984840757</v>
      </c>
      <c r="AO323" s="722" t="n">
        <v>1151894.716002426</v>
      </c>
      <c r="AP323" s="722" t="n">
        <v>665734.5710221474</v>
      </c>
      <c r="AQ323" s="722" t="n">
        <v>100</v>
      </c>
      <c r="AR323" s="722" t="n">
        <v>28.09763465944766</v>
      </c>
      <c r="AS323" s="722" t="n">
        <v>22.60373787718916</v>
      </c>
      <c r="AT323" s="722" t="n">
        <v>1.246387649722316</v>
      </c>
      <c r="AU323" s="722" t="n">
        <v>21.44021760229313</v>
      </c>
      <c r="AV323" s="722" t="n">
        <v>16.87086662456834</v>
      </c>
      <c r="AW323" s="722" t="n">
        <v>9.75047371868942</v>
      </c>
    </row>
    <row r="324" ht="16.4" customFormat="1" customHeight="1" s="18">
      <c r="A324" s="722" t="inlineStr">
        <is>
          <t>Sep-Nov 2017</t>
        </is>
      </c>
      <c r="B324" s="722" t="n">
        <v>8742716.339184251</v>
      </c>
      <c r="C324" s="722" t="n">
        <v>2342938.280827814</v>
      </c>
      <c r="D324" s="722" t="n">
        <v>2100374.378949008</v>
      </c>
      <c r="E324" s="722" t="n">
        <v>191437.1252366421</v>
      </c>
      <c r="F324" s="722" t="n">
        <v>1982243.368655618</v>
      </c>
      <c r="G324" s="722" t="n">
        <v>36749.4011985589</v>
      </c>
      <c r="H324" s="722" t="n">
        <v>1157795.510974128</v>
      </c>
      <c r="I324" s="722" t="n">
        <v>931178.2733424808</v>
      </c>
      <c r="J324" s="722" t="n">
        <v>6772362.948849989</v>
      </c>
      <c r="K324" s="722" t="n">
        <v>1970353.390334261</v>
      </c>
      <c r="L324" s="722" t="n">
        <v>100</v>
      </c>
      <c r="M324" s="722" t="n">
        <v>26.79874526326476</v>
      </c>
      <c r="N324" s="722" t="n">
        <v>24.0242768661643</v>
      </c>
      <c r="O324" s="722" t="n">
        <v>2.189675586049087</v>
      </c>
      <c r="P324" s="722" t="n">
        <v>22.67308341883793</v>
      </c>
      <c r="Q324" s="722" t="n">
        <v>0.4203430578417674</v>
      </c>
      <c r="R324" s="722" t="n">
        <v>13.24297239045682</v>
      </c>
      <c r="S324" s="722" t="n">
        <v>10.65090341738533</v>
      </c>
      <c r="T324" s="722" t="n">
        <v>77.46291525548789</v>
      </c>
      <c r="U324" s="722" t="n">
        <v>22.5370847445121</v>
      </c>
      <c r="V324" s="722" t="n">
        <v>1970353.390334261</v>
      </c>
      <c r="W324" s="722" t="n">
        <v>445585.6357762659</v>
      </c>
      <c r="X324" s="722" t="n">
        <v>530159.8119139115</v>
      </c>
      <c r="Y324" s="722" t="n">
        <v>102277.9559501565</v>
      </c>
      <c r="Z324" s="722" t="n">
        <v>551931.4177491753</v>
      </c>
      <c r="AA324" s="722" t="n">
        <v>23941.58245206881</v>
      </c>
      <c r="AB324" s="722" t="n">
        <v>316419.7646189866</v>
      </c>
      <c r="AC324" s="722" t="n">
        <v>100</v>
      </c>
      <c r="AD324" s="722" t="n">
        <v>22.61450346735387</v>
      </c>
      <c r="AE324" s="722" t="n">
        <v>26.90683887035982</v>
      </c>
      <c r="AF324" s="722" t="n">
        <v>5.19084324933232</v>
      </c>
      <c r="AG324" s="722" t="n">
        <v>28.01179831276576</v>
      </c>
      <c r="AH324" s="722" t="n">
        <v>1.215090783689683</v>
      </c>
      <c r="AI324" s="722" t="n">
        <v>16.0590362201629</v>
      </c>
      <c r="AJ324" s="722" t="n">
        <v>6772362.948849989</v>
      </c>
      <c r="AK324" s="722" t="n">
        <v>1912433.704294829</v>
      </c>
      <c r="AL324" s="722" t="n">
        <v>1579162.357574188</v>
      </c>
      <c r="AM324" s="722" t="n">
        <v>90358.99274195245</v>
      </c>
      <c r="AN324" s="722" t="n">
        <v>1442872.114330207</v>
      </c>
      <c r="AO324" s="722" t="n">
        <v>1127941.708839131</v>
      </c>
      <c r="AP324" s="722" t="n">
        <v>620384.7094434958</v>
      </c>
      <c r="AQ324" s="722" t="n">
        <v>100</v>
      </c>
      <c r="AR324" s="722" t="n">
        <v>28.23879521429928</v>
      </c>
      <c r="AS324" s="722" t="n">
        <v>23.31774551218264</v>
      </c>
      <c r="AT324" s="722" t="n">
        <v>1.33423139640347</v>
      </c>
      <c r="AU324" s="722" t="n">
        <v>21.3052980950352</v>
      </c>
      <c r="AV324" s="722" t="n">
        <v>16.65506880476136</v>
      </c>
      <c r="AW324" s="722" t="n">
        <v>9.16053546050486</v>
      </c>
    </row>
    <row r="325" ht="16.4" customFormat="1" customHeight="1" s="18">
      <c r="A325" s="722" t="inlineStr">
        <is>
          <t>Oct-Dec 2017</t>
        </is>
      </c>
      <c r="B325" s="722" t="n">
        <v>8785154.86544447</v>
      </c>
      <c r="C325" s="722" t="n">
        <v>2357903.562723179</v>
      </c>
      <c r="D325" s="722" t="n">
        <v>2090913.401647635</v>
      </c>
      <c r="E325" s="722" t="n">
        <v>202810.9158776064</v>
      </c>
      <c r="F325" s="722" t="n">
        <v>1996719.191830845</v>
      </c>
      <c r="G325" s="722" t="n">
        <v>38444.28697041275</v>
      </c>
      <c r="H325" s="722" t="n">
        <v>1158774.0421589</v>
      </c>
      <c r="I325" s="722" t="n">
        <v>939589.4642358911</v>
      </c>
      <c r="J325" s="722" t="n">
        <v>6766680.952533426</v>
      </c>
      <c r="K325" s="722" t="n">
        <v>2018473.912911043</v>
      </c>
      <c r="L325" s="722" t="n">
        <v>100</v>
      </c>
      <c r="M325" s="722" t="n">
        <v>26.83963571317061</v>
      </c>
      <c r="N325" s="722" t="n">
        <v>23.80052979910502</v>
      </c>
      <c r="O325" s="722" t="n">
        <v>2.308563923845473</v>
      </c>
      <c r="P325" s="722" t="n">
        <v>22.72833231073411</v>
      </c>
      <c r="Q325" s="722" t="n">
        <v>0.4376051140729404</v>
      </c>
      <c r="R325" s="722" t="n">
        <v>13.19013790772001</v>
      </c>
      <c r="S325" s="722" t="n">
        <v>10.69519523135184</v>
      </c>
      <c r="T325" s="722" t="n">
        <v>77.02403721019752</v>
      </c>
      <c r="U325" s="722" t="n">
        <v>22.97596278980247</v>
      </c>
      <c r="V325" s="722" t="n">
        <v>2018473.912911043</v>
      </c>
      <c r="W325" s="722" t="n">
        <v>452048.9832750148</v>
      </c>
      <c r="X325" s="722" t="n">
        <v>538975.8484876392</v>
      </c>
      <c r="Y325" s="722" t="n">
        <v>105029.1959698957</v>
      </c>
      <c r="Z325" s="722" t="n">
        <v>567862.2248289391</v>
      </c>
      <c r="AA325" s="722" t="n">
        <v>25363.04425097388</v>
      </c>
      <c r="AB325" s="722" t="n">
        <v>329154.3481486848</v>
      </c>
      <c r="AC325" s="722" t="n">
        <v>100</v>
      </c>
      <c r="AD325" s="722" t="n">
        <v>22.39558214666593</v>
      </c>
      <c r="AE325" s="722" t="n">
        <v>26.70214586575104</v>
      </c>
      <c r="AF325" s="722" t="n">
        <v>5.203396253876901</v>
      </c>
      <c r="AG325" s="722" t="n">
        <v>28.13324567618356</v>
      </c>
      <c r="AH325" s="722" t="n">
        <v>1.256545555963876</v>
      </c>
      <c r="AI325" s="722" t="n">
        <v>16.30708953151534</v>
      </c>
      <c r="AJ325" s="722" t="n">
        <v>6766680.952533426</v>
      </c>
      <c r="AK325" s="722" t="n">
        <v>1920324.668141803</v>
      </c>
      <c r="AL325" s="722" t="n">
        <v>1560966.907363337</v>
      </c>
      <c r="AM325" s="722" t="n">
        <v>99007.55491753179</v>
      </c>
      <c r="AN325" s="722" t="n">
        <v>1441022.605201032</v>
      </c>
      <c r="AO325" s="722" t="n">
        <v>1130352.368144155</v>
      </c>
      <c r="AP325" s="722" t="n">
        <v>615961.928735634</v>
      </c>
      <c r="AQ325" s="722" t="n">
        <v>100</v>
      </c>
      <c r="AR325" s="722" t="n">
        <v>28.37912237347084</v>
      </c>
      <c r="AS325" s="722" t="n">
        <v>23.06842776115985</v>
      </c>
      <c r="AT325" s="722" t="n">
        <v>1.463162747173171</v>
      </c>
      <c r="AU325" s="722" t="n">
        <v>21.29585560941095</v>
      </c>
      <c r="AV325" s="722" t="n">
        <v>16.70467953304278</v>
      </c>
      <c r="AW325" s="722" t="n">
        <v>9.10286642826007</v>
      </c>
    </row>
    <row r="326" ht="16.4" customFormat="1" customHeight="1" s="18">
      <c r="A326" s="722" t="inlineStr">
        <is>
          <t>Nov-Jan 2018</t>
        </is>
      </c>
      <c r="B326" s="722" t="n">
        <v>8742362.755126312</v>
      </c>
      <c r="C326" s="722" t="n">
        <v>2354303.60604966</v>
      </c>
      <c r="D326" s="722" t="n">
        <v>2083894.664942476</v>
      </c>
      <c r="E326" s="722" t="n">
        <v>204733.9610871284</v>
      </c>
      <c r="F326" s="722" t="n">
        <v>1987019.161792436</v>
      </c>
      <c r="G326" s="722" t="n">
        <v>35678.64177900435</v>
      </c>
      <c r="H326" s="722" t="n">
        <v>1155920.471871323</v>
      </c>
      <c r="I326" s="722" t="n">
        <v>920812.2476042847</v>
      </c>
      <c r="J326" s="722" t="n">
        <v>6719803.086608873</v>
      </c>
      <c r="K326" s="722" t="n">
        <v>2022559.66851744</v>
      </c>
      <c r="L326" s="722" t="n">
        <v>100</v>
      </c>
      <c r="M326" s="722" t="n">
        <v>26.92983203733055</v>
      </c>
      <c r="N326" s="722" t="n">
        <v>23.83674440551589</v>
      </c>
      <c r="O326" s="722" t="n">
        <v>2.341860739730542</v>
      </c>
      <c r="P326" s="722" t="n">
        <v>22.72862860360371</v>
      </c>
      <c r="Q326" s="722" t="n">
        <v>0.4081121177233608</v>
      </c>
      <c r="R326" s="722" t="n">
        <v>13.22206026275355</v>
      </c>
      <c r="S326" s="722" t="n">
        <v>10.53276183334239</v>
      </c>
      <c r="T326" s="722" t="n">
        <v>76.86483934412972</v>
      </c>
      <c r="U326" s="722" t="n">
        <v>23.13516065587028</v>
      </c>
      <c r="V326" s="722" t="n">
        <v>2022559.66851744</v>
      </c>
      <c r="W326" s="722" t="n">
        <v>461988.0467699897</v>
      </c>
      <c r="X326" s="722" t="n">
        <v>542138.9701379186</v>
      </c>
      <c r="Y326" s="722" t="n">
        <v>107405.2158281251</v>
      </c>
      <c r="Z326" s="722" t="n">
        <v>563808.9874396683</v>
      </c>
      <c r="AA326" s="722" t="n">
        <v>24749.12519829721</v>
      </c>
      <c r="AB326" s="722" t="n">
        <v>322475.248027896</v>
      </c>
      <c r="AC326" s="722" t="n">
        <v>100</v>
      </c>
      <c r="AD326" s="722" t="n">
        <v>22.84175117111043</v>
      </c>
      <c r="AE326" s="722" t="n">
        <v>26.80459709430045</v>
      </c>
      <c r="AF326" s="722" t="n">
        <v>5.310360801708977</v>
      </c>
      <c r="AG326" s="722" t="n">
        <v>27.87601257039536</v>
      </c>
      <c r="AH326" s="722" t="n">
        <v>1.223653649557771</v>
      </c>
      <c r="AI326" s="722" t="n">
        <v>15.94391765283613</v>
      </c>
      <c r="AJ326" s="722" t="n">
        <v>6719803.086608873</v>
      </c>
      <c r="AK326" s="722" t="n">
        <v>1905682.216118481</v>
      </c>
      <c r="AL326" s="722" t="n">
        <v>1549749.238644269</v>
      </c>
      <c r="AM326" s="722" t="n">
        <v>98486.99370561045</v>
      </c>
      <c r="AN326" s="722" t="n">
        <v>1434325.060011607</v>
      </c>
      <c r="AO326" s="722" t="n">
        <v>1127358.335118544</v>
      </c>
      <c r="AP326" s="722" t="n">
        <v>603369.8948739881</v>
      </c>
      <c r="AQ326" s="722" t="n">
        <v>100</v>
      </c>
      <c r="AR326" s="722" t="n">
        <v>28.3591973091607</v>
      </c>
      <c r="AS326" s="722" t="n">
        <v>23.06242041128536</v>
      </c>
      <c r="AT326" s="722" t="n">
        <v>1.465623210029382</v>
      </c>
      <c r="AU326" s="722" t="n">
        <v>21.3447483732062</v>
      </c>
      <c r="AV326" s="722" t="n">
        <v>16.77665730064513</v>
      </c>
      <c r="AW326" s="722" t="n">
        <v>8.978981781123542</v>
      </c>
    </row>
    <row r="327" ht="16.4" customFormat="1" customHeight="1" s="18">
      <c r="A327" s="722" t="inlineStr">
        <is>
          <t>Dec-Feb 2018</t>
        </is>
      </c>
      <c r="B327" s="722" t="n">
        <v>8749133.052965913</v>
      </c>
      <c r="C327" s="722" t="n">
        <v>2348389.239250433</v>
      </c>
      <c r="D327" s="722" t="n">
        <v>2069656.458292573</v>
      </c>
      <c r="E327" s="722" t="n">
        <v>202287.6891414857</v>
      </c>
      <c r="F327" s="722" t="n">
        <v>1983758.155518172</v>
      </c>
      <c r="G327" s="722" t="n">
        <v>38178.90171344124</v>
      </c>
      <c r="H327" s="722" t="n">
        <v>1155053.213174683</v>
      </c>
      <c r="I327" s="722" t="n">
        <v>951809.3958751259</v>
      </c>
      <c r="J327" s="722" t="n">
        <v>6687921.660709847</v>
      </c>
      <c r="K327" s="722" t="n">
        <v>2061211.392256066</v>
      </c>
      <c r="L327" s="722" t="n">
        <v>100</v>
      </c>
      <c r="M327" s="722" t="n">
        <v>26.84139359904168</v>
      </c>
      <c r="N327" s="722" t="n">
        <v>23.65556045111201</v>
      </c>
      <c r="O327" s="722" t="n">
        <v>2.312088385407639</v>
      </c>
      <c r="P327" s="722" t="n">
        <v>22.67376828662684</v>
      </c>
      <c r="Q327" s="722" t="n">
        <v>0.4363735410390037</v>
      </c>
      <c r="R327" s="722" t="n">
        <v>13.20191619194916</v>
      </c>
      <c r="S327" s="722" t="n">
        <v>10.87889954482367</v>
      </c>
      <c r="T327" s="722" t="n">
        <v>76.44096415293026</v>
      </c>
      <c r="U327" s="722" t="n">
        <v>23.55903584706973</v>
      </c>
      <c r="V327" s="722" t="n">
        <v>2061211.392256066</v>
      </c>
      <c r="W327" s="722" t="n">
        <v>459946.8798910355</v>
      </c>
      <c r="X327" s="722" t="n">
        <v>556675.9416304429</v>
      </c>
      <c r="Y327" s="722" t="n">
        <v>102467.5617805519</v>
      </c>
      <c r="Z327" s="722" t="n">
        <v>577532.2379872246</v>
      </c>
      <c r="AA327" s="722" t="n">
        <v>26613.17774789275</v>
      </c>
      <c r="AB327" s="722" t="n">
        <v>337953.9042928985</v>
      </c>
      <c r="AC327" s="722" t="n">
        <v>100</v>
      </c>
      <c r="AD327" s="722" t="n">
        <v>22.3143963602689</v>
      </c>
      <c r="AE327" s="722" t="n">
        <v>27.0072222442523</v>
      </c>
      <c r="AF327" s="722" t="n">
        <v>4.97123013027779</v>
      </c>
      <c r="AG327" s="722" t="n">
        <v>28.01906879405979</v>
      </c>
      <c r="AH327" s="722" t="n">
        <v>1.291142570232145</v>
      </c>
      <c r="AI327" s="722" t="n">
        <v>16.39588765919814</v>
      </c>
      <c r="AJ327" s="722" t="n">
        <v>6687921.660709847</v>
      </c>
      <c r="AK327" s="722" t="n">
        <v>1902555.940578622</v>
      </c>
      <c r="AL327" s="722" t="n">
        <v>1522533.780076618</v>
      </c>
      <c r="AM327" s="722" t="n">
        <v>101012.2134771671</v>
      </c>
      <c r="AN327" s="722" t="n">
        <v>1417962.882835453</v>
      </c>
      <c r="AO327" s="722" t="n">
        <v>1124803.220440351</v>
      </c>
      <c r="AP327" s="722" t="n">
        <v>619363.6250404939</v>
      </c>
      <c r="AQ327" s="722" t="n">
        <v>100</v>
      </c>
      <c r="AR327" s="722" t="n">
        <v>28.44764094286187</v>
      </c>
      <c r="AS327" s="722" t="n">
        <v>22.76542485569453</v>
      </c>
      <c r="AT327" s="722" t="n">
        <v>1.510367773453342</v>
      </c>
      <c r="AU327" s="722" t="n">
        <v>21.20184647445395</v>
      </c>
      <c r="AV327" s="722" t="n">
        <v>16.81842697183995</v>
      </c>
      <c r="AW327" s="722" t="n">
        <v>9.260928229454702</v>
      </c>
    </row>
    <row r="328" ht="16.4" customFormat="1" customHeight="1" s="18">
      <c r="A328" s="722" t="inlineStr">
        <is>
          <t>Jan-Mar 2018</t>
        </is>
      </c>
      <c r="B328" s="722" t="n">
        <v>8678810.636980191</v>
      </c>
      <c r="C328" s="722" t="n">
        <v>2312593.012882267</v>
      </c>
      <c r="D328" s="722" t="n">
        <v>2048377.028440658</v>
      </c>
      <c r="E328" s="722" t="n">
        <v>174123.668432203</v>
      </c>
      <c r="F328" s="722" t="n">
        <v>1977066.880529781</v>
      </c>
      <c r="G328" s="722" t="n">
        <v>33690.0697308482</v>
      </c>
      <c r="H328" s="722" t="n">
        <v>1161258.51142088</v>
      </c>
      <c r="I328" s="722" t="n">
        <v>971701.4655435531</v>
      </c>
      <c r="J328" s="722" t="n">
        <v>6682808.980462784</v>
      </c>
      <c r="K328" s="722" t="n">
        <v>1996001.656517406</v>
      </c>
      <c r="L328" s="722" t="n">
        <v>100</v>
      </c>
      <c r="M328" s="722" t="n">
        <v>26.64642782996517</v>
      </c>
      <c r="N328" s="722" t="n">
        <v>23.60204772428812</v>
      </c>
      <c r="O328" s="722" t="n">
        <v>2.006307957570436</v>
      </c>
      <c r="P328" s="722" t="n">
        <v>22.78038965507035</v>
      </c>
      <c r="Q328" s="722" t="n">
        <v>0.3881876346892013</v>
      </c>
      <c r="R328" s="722" t="n">
        <v>13.38038770511696</v>
      </c>
      <c r="S328" s="722" t="n">
        <v>11.19625149329976</v>
      </c>
      <c r="T328" s="722" t="n">
        <v>77.00143786969501</v>
      </c>
      <c r="U328" s="722" t="n">
        <v>22.99856213030498</v>
      </c>
      <c r="V328" s="722" t="n">
        <v>1996001.656517406</v>
      </c>
      <c r="W328" s="722" t="n">
        <v>453532.1795456607</v>
      </c>
      <c r="X328" s="722" t="n">
        <v>528613.7600266375</v>
      </c>
      <c r="Y328" s="722" t="n">
        <v>87329.52946413767</v>
      </c>
      <c r="Z328" s="722" t="n">
        <v>557164.1038896318</v>
      </c>
      <c r="AA328" s="722" t="n">
        <v>21478.2167925537</v>
      </c>
      <c r="AB328" s="722" t="n">
        <v>347921.4114061439</v>
      </c>
      <c r="AC328" s="722" t="n">
        <v>100</v>
      </c>
      <c r="AD328" s="722" t="n">
        <v>22.72203422601245</v>
      </c>
      <c r="AE328" s="722" t="n">
        <v>26.48363333269747</v>
      </c>
      <c r="AF328" s="722" t="n">
        <v>4.375223295982074</v>
      </c>
      <c r="AG328" s="722" t="n">
        <v>27.91401009464908</v>
      </c>
      <c r="AH328" s="722" t="n">
        <v>1.076062072514938</v>
      </c>
      <c r="AI328" s="722" t="n">
        <v>17.43091796893555</v>
      </c>
      <c r="AJ328" s="722" t="n">
        <v>6682808.980462784</v>
      </c>
      <c r="AK328" s="722" t="n">
        <v>1871676.760113388</v>
      </c>
      <c r="AL328" s="722" t="n">
        <v>1528293.400868191</v>
      </c>
      <c r="AM328" s="722" t="n">
        <v>87721.56623983395</v>
      </c>
      <c r="AN328" s="722" t="n">
        <v>1430513.53080576</v>
      </c>
      <c r="AO328" s="722" t="n">
        <v>1134698.232379551</v>
      </c>
      <c r="AP328" s="722" t="n">
        <v>628869.9446279521</v>
      </c>
      <c r="AQ328" s="722" t="n">
        <v>100</v>
      </c>
      <c r="AR328" s="722" t="n">
        <v>28.00733592094644</v>
      </c>
      <c r="AS328" s="722" t="n">
        <v>22.86902716112585</v>
      </c>
      <c r="AT328" s="722" t="n">
        <v>1.312645124172908</v>
      </c>
      <c r="AU328" s="722" t="n">
        <v>21.4058719168522</v>
      </c>
      <c r="AV328" s="722" t="n">
        <v>16.97936056075888</v>
      </c>
      <c r="AW328" s="722" t="n">
        <v>9.410263655095569</v>
      </c>
    </row>
    <row r="329" ht="16.4" customFormat="1" customHeight="1" s="18">
      <c r="A329" s="722" t="inlineStr">
        <is>
          <t>Feb-Apr 2018</t>
        </is>
      </c>
      <c r="B329" s="722" t="n">
        <v>8667791.030192442</v>
      </c>
      <c r="C329" s="722" t="n">
        <v>2322872.206148542</v>
      </c>
      <c r="D329" s="722" t="n">
        <v>2026506.131013399</v>
      </c>
      <c r="E329" s="722" t="n">
        <v>179603.2763659732</v>
      </c>
      <c r="F329" s="722" t="n">
        <v>1985563.411881774</v>
      </c>
      <c r="G329" s="722" t="n">
        <v>30824.9141988121</v>
      </c>
      <c r="H329" s="722" t="n">
        <v>1132564.26844796</v>
      </c>
      <c r="I329" s="722" t="n">
        <v>989856.8221359833</v>
      </c>
      <c r="J329" s="722" t="n">
        <v>6694099.914072607</v>
      </c>
      <c r="K329" s="722" t="n">
        <v>1973691.116119836</v>
      </c>
      <c r="L329" s="722" t="n">
        <v>100</v>
      </c>
      <c r="M329" s="722" t="n">
        <v>26.79889487479914</v>
      </c>
      <c r="N329" s="722" t="n">
        <v>23.3797298983615</v>
      </c>
      <c r="O329" s="722" t="n">
        <v>2.072076677210637</v>
      </c>
      <c r="P329" s="722" t="n">
        <v>22.90737518896658</v>
      </c>
      <c r="Q329" s="722" t="n">
        <v>0.3556259500424034</v>
      </c>
      <c r="R329" s="722" t="n">
        <v>13.06635409763466</v>
      </c>
      <c r="S329" s="722" t="n">
        <v>11.41994331298509</v>
      </c>
      <c r="T329" s="722" t="n">
        <v>77.22959506932166</v>
      </c>
      <c r="U329" s="722" t="n">
        <v>22.77040493067835</v>
      </c>
      <c r="V329" s="722" t="n">
        <v>1973691.116119836</v>
      </c>
      <c r="W329" s="722" t="n">
        <v>442063.0597702996</v>
      </c>
      <c r="X329" s="722" t="n">
        <v>515301.4008914063</v>
      </c>
      <c r="Y329" s="722" t="n">
        <v>86512.60479532705</v>
      </c>
      <c r="Z329" s="722" t="n">
        <v>567061.8428320418</v>
      </c>
      <c r="AA329" s="997" t="n">
        <v>16861.31324413532</v>
      </c>
      <c r="AB329" s="722" t="n">
        <v>345899.9170065913</v>
      </c>
      <c r="AC329" s="722" t="n">
        <v>100</v>
      </c>
      <c r="AD329" s="722" t="n">
        <v>22.39778332890156</v>
      </c>
      <c r="AE329" s="722" t="n">
        <v>26.1085129624771</v>
      </c>
      <c r="AF329" s="722" t="n">
        <v>4.383289973225694</v>
      </c>
      <c r="AG329" s="722" t="n">
        <v>28.73103284504077</v>
      </c>
      <c r="AH329" s="967" t="n">
        <v>0.8543035486365114</v>
      </c>
      <c r="AI329" s="722" t="n">
        <v>17.52553447606386</v>
      </c>
      <c r="AJ329" s="722" t="n">
        <v>6694099.914072607</v>
      </c>
      <c r="AK329" s="722" t="n">
        <v>1892891.840176464</v>
      </c>
      <c r="AL329" s="722" t="n">
        <v>1520114.257101158</v>
      </c>
      <c r="AM329" s="722" t="n">
        <v>94015.10479102755</v>
      </c>
      <c r="AN329" s="722" t="n">
        <v>1428755.280402215</v>
      </c>
      <c r="AO329" s="722" t="n">
        <v>1108963.038687148</v>
      </c>
      <c r="AP329" s="722" t="n">
        <v>648964.6291925324</v>
      </c>
      <c r="AQ329" s="722" t="n">
        <v>100</v>
      </c>
      <c r="AR329" s="722" t="n">
        <v>28.27701803788662</v>
      </c>
      <c r="AS329" s="722" t="n">
        <v>22.70826961972158</v>
      </c>
      <c r="AT329" s="722" t="n">
        <v>1.404447289371723</v>
      </c>
      <c r="AU329" s="722" t="n">
        <v>21.34350097462136</v>
      </c>
      <c r="AV329" s="722" t="n">
        <v>16.56627556986177</v>
      </c>
      <c r="AW329" s="722" t="n">
        <v>9.69457638103448</v>
      </c>
    </row>
    <row r="330" ht="16.4" customFormat="1" customHeight="1" s="18">
      <c r="A330" s="722" t="inlineStr">
        <is>
          <t>Mar-May 2018</t>
        </is>
      </c>
      <c r="B330" s="722" t="n">
        <v>8662335.345259551</v>
      </c>
      <c r="C330" s="722" t="n">
        <v>2325923.09320996</v>
      </c>
      <c r="D330" s="722" t="n">
        <v>2018674.257384173</v>
      </c>
      <c r="E330" s="722" t="n">
        <v>168907.097127704</v>
      </c>
      <c r="F330" s="722" t="n">
        <v>2004474.087549618</v>
      </c>
      <c r="G330" s="722" t="n">
        <v>28424.53332152371</v>
      </c>
      <c r="H330" s="722" t="n">
        <v>1125922.911512835</v>
      </c>
      <c r="I330" s="722" t="n">
        <v>990009.3651537381</v>
      </c>
      <c r="J330" s="722" t="n">
        <v>6721929.176155686</v>
      </c>
      <c r="K330" s="722" t="n">
        <v>1940406.169103864</v>
      </c>
      <c r="L330" s="722" t="n">
        <v>100</v>
      </c>
      <c r="M330" s="722" t="n">
        <v>26.85099341579772</v>
      </c>
      <c r="N330" s="722" t="n">
        <v>23.30404188852939</v>
      </c>
      <c r="O330" s="722" t="n">
        <v>1.949902542391621</v>
      </c>
      <c r="P330" s="722" t="n">
        <v>23.14011184808913</v>
      </c>
      <c r="Q330" s="722" t="n">
        <v>0.3281393779920907</v>
      </c>
      <c r="R330" s="722" t="n">
        <v>12.99791414943309</v>
      </c>
      <c r="S330" s="722" t="n">
        <v>11.42889677776697</v>
      </c>
      <c r="T330" s="722" t="n">
        <v>77.59950300047262</v>
      </c>
      <c r="U330" s="722" t="n">
        <v>22.40049699952737</v>
      </c>
      <c r="V330" s="722" t="n">
        <v>1940406.169103864</v>
      </c>
      <c r="W330" s="722" t="n">
        <v>442890.591132075</v>
      </c>
      <c r="X330" s="722" t="n">
        <v>497432.2469624995</v>
      </c>
      <c r="Y330" s="722" t="n">
        <v>78258.94700525761</v>
      </c>
      <c r="Z330" s="722" t="n">
        <v>556716.3509673781</v>
      </c>
      <c r="AA330" s="997" t="n">
        <v>12648.98102742973</v>
      </c>
      <c r="AB330" s="722" t="n">
        <v>352458.1934609053</v>
      </c>
      <c r="AC330" s="722" t="n">
        <v>100</v>
      </c>
      <c r="AD330" s="722" t="n">
        <v>22.82463322287904</v>
      </c>
      <c r="AE330" s="722" t="n">
        <v>25.63547028879155</v>
      </c>
      <c r="AF330" s="722" t="n">
        <v>4.033121943814467</v>
      </c>
      <c r="AG330" s="722" t="n">
        <v>28.69071227620791</v>
      </c>
      <c r="AH330" s="967" t="n">
        <v>0.6518728516139172</v>
      </c>
      <c r="AI330" s="722" t="n">
        <v>18.16414517088867</v>
      </c>
      <c r="AJ330" s="722" t="n">
        <v>6721929.176155686</v>
      </c>
      <c r="AK330" s="722" t="n">
        <v>1896118.991927841</v>
      </c>
      <c r="AL330" s="722" t="n">
        <v>1530473.828703357</v>
      </c>
      <c r="AM330" s="722" t="n">
        <v>91594.07015366587</v>
      </c>
      <c r="AN330" s="722" t="n">
        <v>1458988.483093171</v>
      </c>
      <c r="AO330" s="722" t="n">
        <v>1101942.503565387</v>
      </c>
      <c r="AP330" s="722" t="n">
        <v>642946.0266521068</v>
      </c>
      <c r="AQ330" s="722" t="n">
        <v>100</v>
      </c>
      <c r="AR330" s="722" t="n">
        <v>28.20795849283618</v>
      </c>
      <c r="AS330" s="722" t="n">
        <v>22.76837182593828</v>
      </c>
      <c r="AT330" s="722" t="n">
        <v>1.362615816878468</v>
      </c>
      <c r="AU330" s="722" t="n">
        <v>21.70490710120179</v>
      </c>
      <c r="AV330" s="722" t="n">
        <v>16.39324775206268</v>
      </c>
      <c r="AW330" s="722" t="n">
        <v>9.564903315744418</v>
      </c>
    </row>
    <row r="331" ht="16.4" customFormat="1" customHeight="1" s="18">
      <c r="A331" s="722" t="inlineStr">
        <is>
          <t>Apr-Jun 2018</t>
        </is>
      </c>
      <c r="B331" s="722" t="n">
        <v>8738817.794559555</v>
      </c>
      <c r="C331" s="722" t="n">
        <v>2335128.061973691</v>
      </c>
      <c r="D331" s="722" t="n">
        <v>2036164.956084755</v>
      </c>
      <c r="E331" s="722" t="n">
        <v>173831.9303673618</v>
      </c>
      <c r="F331" s="722" t="n">
        <v>2042611.722663231</v>
      </c>
      <c r="G331" s="722" t="n">
        <v>26754.00571224026</v>
      </c>
      <c r="H331" s="722" t="n">
        <v>1135796.57789013</v>
      </c>
      <c r="I331" s="722" t="n">
        <v>988530.5398681465</v>
      </c>
      <c r="J331" s="722" t="n">
        <v>6798190.900502143</v>
      </c>
      <c r="K331" s="722" t="n">
        <v>1940626.894057411</v>
      </c>
      <c r="L331" s="722" t="n">
        <v>100</v>
      </c>
      <c r="M331" s="722" t="n">
        <v>26.72132680724216</v>
      </c>
      <c r="N331" s="722" t="n">
        <v>23.30023355507413</v>
      </c>
      <c r="O331" s="722" t="n">
        <v>1.989192754145563</v>
      </c>
      <c r="P331" s="722" t="n">
        <v>23.37400516503366</v>
      </c>
      <c r="Q331" s="722" t="n">
        <v>0.30615131635879</v>
      </c>
      <c r="R331" s="722" t="n">
        <v>12.99714222897784</v>
      </c>
      <c r="S331" s="722" t="n">
        <v>11.31194817316785</v>
      </c>
      <c r="T331" s="722" t="n">
        <v>77.79302716134475</v>
      </c>
      <c r="U331" s="722" t="n">
        <v>22.20697283865524</v>
      </c>
      <c r="V331" s="722" t="n">
        <v>1940626.894057411</v>
      </c>
      <c r="W331" s="722" t="n">
        <v>418863.9391289605</v>
      </c>
      <c r="X331" s="722" t="n">
        <v>511611.6134997976</v>
      </c>
      <c r="Y331" s="722" t="n">
        <v>74796.50205664433</v>
      </c>
      <c r="Z331" s="722" t="n">
        <v>584807.4200502924</v>
      </c>
      <c r="AA331" s="997" t="n">
        <v>12762.15237748707</v>
      </c>
      <c r="AB331" s="722" t="n">
        <v>337814.8813002215</v>
      </c>
      <c r="AC331" s="722" t="n">
        <v>100</v>
      </c>
      <c r="AD331" s="722" t="n">
        <v>21.58395003241509</v>
      </c>
      <c r="AE331" s="722" t="n">
        <v>26.36321361238758</v>
      </c>
      <c r="AF331" s="722" t="n">
        <v>3.854244331338818</v>
      </c>
      <c r="AG331" s="722" t="n">
        <v>30.13497451988788</v>
      </c>
      <c r="AH331" s="967" t="n">
        <v>0.6576303985360266</v>
      </c>
      <c r="AI331" s="722" t="n">
        <v>17.40751312551004</v>
      </c>
      <c r="AJ331" s="722" t="n">
        <v>6798190.900502143</v>
      </c>
      <c r="AK331" s="722" t="n">
        <v>1929090.585668962</v>
      </c>
      <c r="AL331" s="722" t="n">
        <v>1532849.534141716</v>
      </c>
      <c r="AM331" s="722" t="n">
        <v>99982.40804667359</v>
      </c>
      <c r="AN331" s="722" t="n">
        <v>1469080.580744699</v>
      </c>
      <c r="AO331" s="722" t="n">
        <v>1110558.687422656</v>
      </c>
      <c r="AP331" s="722" t="n">
        <v>655914.8242816171</v>
      </c>
      <c r="AQ331" s="722" t="n">
        <v>100</v>
      </c>
      <c r="AR331" s="722" t="n">
        <v>28.37652860743395</v>
      </c>
      <c r="AS331" s="722" t="n">
        <v>22.54790364931489</v>
      </c>
      <c r="AT331" s="722" t="n">
        <v>1.470720806608836</v>
      </c>
      <c r="AU331" s="722" t="n">
        <v>21.6098753660505</v>
      </c>
      <c r="AV331" s="722" t="n">
        <v>16.3360915231231</v>
      </c>
      <c r="AW331" s="722" t="n">
        <v>9.648373131639602</v>
      </c>
    </row>
    <row r="332" ht="16.4" customFormat="1" customHeight="1" s="18">
      <c r="A332" s="722" t="inlineStr">
        <is>
          <t>May-Jul 2018</t>
        </is>
      </c>
      <c r="B332" s="722" t="n">
        <v>8757559.493602129</v>
      </c>
      <c r="C332" s="722" t="n">
        <v>2324539.25279094</v>
      </c>
      <c r="D332" s="722" t="n">
        <v>2043894.359548797</v>
      </c>
      <c r="E332" s="722" t="n">
        <v>173576.360402619</v>
      </c>
      <c r="F332" s="722" t="n">
        <v>2049248.473803864</v>
      </c>
      <c r="G332" s="722" t="n">
        <v>31050.69543367768</v>
      </c>
      <c r="H332" s="722" t="n">
        <v>1131567.813531727</v>
      </c>
      <c r="I332" s="722" t="n">
        <v>1003682.538090506</v>
      </c>
      <c r="J332" s="722" t="n">
        <v>6818278.00343112</v>
      </c>
      <c r="K332" s="722" t="n">
        <v>1939281.49017101</v>
      </c>
      <c r="L332" s="722" t="n">
        <v>100</v>
      </c>
      <c r="M332" s="722" t="n">
        <v>26.54323107355584</v>
      </c>
      <c r="N332" s="722" t="n">
        <v>23.33862945540903</v>
      </c>
      <c r="O332" s="722" t="n">
        <v>1.982017484773309</v>
      </c>
      <c r="P332" s="722" t="n">
        <v>23.39976651372966</v>
      </c>
      <c r="Q332" s="722" t="n">
        <v>0.3545587724109884</v>
      </c>
      <c r="R332" s="722" t="n">
        <v>12.92104055197568</v>
      </c>
      <c r="S332" s="722" t="n">
        <v>11.4607561481455</v>
      </c>
      <c r="T332" s="722" t="n">
        <v>77.85591417805658</v>
      </c>
      <c r="U332" s="722" t="n">
        <v>22.14408582194343</v>
      </c>
      <c r="V332" s="722" t="n">
        <v>1939281.49017101</v>
      </c>
      <c r="W332" s="722" t="n">
        <v>424423.0287252472</v>
      </c>
      <c r="X332" s="722" t="n">
        <v>503985.9426116453</v>
      </c>
      <c r="Y332" s="722" t="n">
        <v>77241.01016927004</v>
      </c>
      <c r="Z332" s="722" t="n">
        <v>570222.9789791689</v>
      </c>
      <c r="AA332" s="722" t="n">
        <v>18579.9175312438</v>
      </c>
      <c r="AB332" s="722" t="n">
        <v>344829.2415389163</v>
      </c>
      <c r="AC332" s="722" t="n">
        <v>100</v>
      </c>
      <c r="AD332" s="722" t="n">
        <v>21.88558138034004</v>
      </c>
      <c r="AE332" s="722" t="n">
        <v>25.98828200887963</v>
      </c>
      <c r="AF332" s="722" t="n">
        <v>3.982970525978607</v>
      </c>
      <c r="AG332" s="722" t="n">
        <v>29.4038272354616</v>
      </c>
      <c r="AH332" s="722" t="n">
        <v>0.9580825488931669</v>
      </c>
      <c r="AI332" s="722" t="n">
        <v>17.78128875496608</v>
      </c>
      <c r="AJ332" s="722" t="n">
        <v>6818278.00343112</v>
      </c>
      <c r="AK332" s="722" t="n">
        <v>1910909.445305225</v>
      </c>
      <c r="AL332" s="722" t="n">
        <v>1546363.301627412</v>
      </c>
      <c r="AM332" s="722" t="n">
        <v>97122.29553281341</v>
      </c>
      <c r="AN332" s="722" t="n">
        <v>1488625.422479253</v>
      </c>
      <c r="AO332" s="722" t="n">
        <v>1111954.100872416</v>
      </c>
      <c r="AP332" s="722" t="n">
        <v>663293.7834531933</v>
      </c>
      <c r="AQ332" s="722" t="n">
        <v>100</v>
      </c>
      <c r="AR332" s="722" t="n">
        <v>28.02627649303255</v>
      </c>
      <c r="AS332" s="722" t="n">
        <v>22.67967514450489</v>
      </c>
      <c r="AT332" s="722" t="n">
        <v>1.424440239660794</v>
      </c>
      <c r="AU332" s="722" t="n">
        <v>21.83286486309507</v>
      </c>
      <c r="AV332" s="722" t="n">
        <v>16.30843008033486</v>
      </c>
      <c r="AW332" s="722" t="n">
        <v>9.728171587010797</v>
      </c>
    </row>
    <row r="333" ht="16.4" customFormat="1" customHeight="1" s="18">
      <c r="A333" s="722" t="inlineStr">
        <is>
          <t>Jun-Aug 2018</t>
        </is>
      </c>
      <c r="B333" s="722" t="n">
        <v>8739559.397037156</v>
      </c>
      <c r="C333" s="722" t="n">
        <v>2364223.422329423</v>
      </c>
      <c r="D333" s="722" t="n">
        <v>2040502.401796609</v>
      </c>
      <c r="E333" s="722" t="n">
        <v>168282.6135237007</v>
      </c>
      <c r="F333" s="722" t="n">
        <v>2031743.214565404</v>
      </c>
      <c r="G333" s="722" t="n">
        <v>31144.6678466792</v>
      </c>
      <c r="H333" s="722" t="n">
        <v>1120289.761265269</v>
      </c>
      <c r="I333" s="722" t="n">
        <v>983373.3157100698</v>
      </c>
      <c r="J333" s="722" t="n">
        <v>6832068.187982357</v>
      </c>
      <c r="K333" s="722" t="n">
        <v>1907491.209054799</v>
      </c>
      <c r="L333" s="722" t="n">
        <v>100</v>
      </c>
      <c r="M333" s="722" t="n">
        <v>27.05197499007709</v>
      </c>
      <c r="N333" s="722" t="n">
        <v>23.34788642192158</v>
      </c>
      <c r="O333" s="722" t="n">
        <v>1.925527430830793</v>
      </c>
      <c r="P333" s="722" t="n">
        <v>23.24766183583804</v>
      </c>
      <c r="Q333" s="722" t="n">
        <v>0.3563642791561977</v>
      </c>
      <c r="R333" s="722" t="n">
        <v>12.81860686987338</v>
      </c>
      <c r="S333" s="722" t="n">
        <v>11.25197817230293</v>
      </c>
      <c r="T333" s="722" t="n">
        <v>78.17405749652016</v>
      </c>
      <c r="U333" s="722" t="n">
        <v>21.82594250347984</v>
      </c>
      <c r="V333" s="722" t="n">
        <v>1907491.209054799</v>
      </c>
      <c r="W333" s="722" t="n">
        <v>443557.1760465407</v>
      </c>
      <c r="X333" s="722" t="n">
        <v>485103.4060488853</v>
      </c>
      <c r="Y333" s="722" t="n">
        <v>74305.45528815333</v>
      </c>
      <c r="Z333" s="722" t="n">
        <v>546858.491165545</v>
      </c>
      <c r="AA333" s="722" t="n">
        <v>21587.3371056224</v>
      </c>
      <c r="AB333" s="722" t="n">
        <v>336097.7623878184</v>
      </c>
      <c r="AC333" s="722" t="n">
        <v>100</v>
      </c>
      <c r="AD333" s="722" t="n">
        <v>23.25343225389397</v>
      </c>
      <c r="AE333" s="722" t="n">
        <v>25.43148842553586</v>
      </c>
      <c r="AF333" s="722" t="n">
        <v>3.895454665029529</v>
      </c>
      <c r="AG333" s="722" t="n">
        <v>28.66899142547161</v>
      </c>
      <c r="AH333" s="722" t="n">
        <v>1.131713582906595</v>
      </c>
      <c r="AI333" s="722" t="n">
        <v>17.61988526040766</v>
      </c>
      <c r="AJ333" s="722" t="n">
        <v>6832068.187982357</v>
      </c>
      <c r="AK333" s="722" t="n">
        <v>1929949.052961456</v>
      </c>
      <c r="AL333" s="722" t="n">
        <v>1561608.098176675</v>
      </c>
      <c r="AM333" s="722" t="n">
        <v>94620.93898528843</v>
      </c>
      <c r="AN333" s="722" t="n">
        <v>1492822.123095123</v>
      </c>
      <c r="AO333" s="722" t="n">
        <v>1101769.26573037</v>
      </c>
      <c r="AP333" s="722" t="n">
        <v>650959.9720603776</v>
      </c>
      <c r="AQ333" s="722" t="n">
        <v>100</v>
      </c>
      <c r="AR333" s="722" t="n">
        <v>28.24838686997074</v>
      </c>
      <c r="AS333" s="722" t="n">
        <v>22.85703326151738</v>
      </c>
      <c r="AT333" s="722" t="n">
        <v>1.384953082753582</v>
      </c>
      <c r="AU333" s="722" t="n">
        <v>21.85022283180669</v>
      </c>
      <c r="AV333" s="722" t="n">
        <v>16.12643836998565</v>
      </c>
      <c r="AW333" s="722" t="n">
        <v>9.528007539582518</v>
      </c>
    </row>
    <row r="334" ht="16.4" customFormat="1" customHeight="1" s="18">
      <c r="A334" s="722" t="inlineStr">
        <is>
          <t>Jul-Sep 2018</t>
        </is>
      </c>
      <c r="B334" s="722" t="n">
        <v>8726086.520305976</v>
      </c>
      <c r="C334" s="722" t="n">
        <v>2372955.071044801</v>
      </c>
      <c r="D334" s="722" t="n">
        <v>2037028.743226082</v>
      </c>
      <c r="E334" s="722" t="n">
        <v>175127.9662317573</v>
      </c>
      <c r="F334" s="722" t="n">
        <v>1999741.13769913</v>
      </c>
      <c r="G334" s="722" t="n">
        <v>32511.71198236544</v>
      </c>
      <c r="H334" s="722" t="n">
        <v>1118266.475952534</v>
      </c>
      <c r="I334" s="722" t="n">
        <v>990455.4141693069</v>
      </c>
      <c r="J334" s="722" t="n">
        <v>6829604.786453262</v>
      </c>
      <c r="K334" s="722" t="n">
        <v>1896481.733852714</v>
      </c>
      <c r="L334" s="722" t="n">
        <v>100</v>
      </c>
      <c r="M334" s="722" t="n">
        <v>27.19380635893116</v>
      </c>
      <c r="N334" s="722" t="n">
        <v>23.34412727269927</v>
      </c>
      <c r="O334" s="722" t="n">
        <v>2.006947396455754</v>
      </c>
      <c r="P334" s="722" t="n">
        <v>22.9168153793301</v>
      </c>
      <c r="Q334" s="722" t="n">
        <v>0.3725806741281936</v>
      </c>
      <c r="R334" s="722" t="n">
        <v>12.81521187476517</v>
      </c>
      <c r="S334" s="722" t="n">
        <v>11.35051104369037</v>
      </c>
      <c r="T334" s="722" t="n">
        <v>78.2665261289867</v>
      </c>
      <c r="U334" s="722" t="n">
        <v>21.73347387101331</v>
      </c>
      <c r="V334" s="722" t="n">
        <v>1896481.733852714</v>
      </c>
      <c r="W334" s="722" t="n">
        <v>450013.9693001559</v>
      </c>
      <c r="X334" s="722" t="n">
        <v>479811.9916914804</v>
      </c>
      <c r="Y334" s="722" t="n">
        <v>83609.67240223072</v>
      </c>
      <c r="Z334" s="722" t="n">
        <v>531248.3898226852</v>
      </c>
      <c r="AA334" s="722" t="n">
        <v>21340.66714847124</v>
      </c>
      <c r="AB334" s="722" t="n">
        <v>330454.6933334604</v>
      </c>
      <c r="AC334" s="722" t="n">
        <v>100</v>
      </c>
      <c r="AD334" s="722" t="n">
        <v>23.72888498039735</v>
      </c>
      <c r="AE334" s="722" t="n">
        <v>25.30011141824918</v>
      </c>
      <c r="AF334" s="722" t="n">
        <v>4.408672696908985</v>
      </c>
      <c r="AG334" s="722" t="n">
        <v>28.01231250160533</v>
      </c>
      <c r="AH334" s="722" t="n">
        <v>1.125276704095512</v>
      </c>
      <c r="AI334" s="722" t="n">
        <v>17.42461777694741</v>
      </c>
      <c r="AJ334" s="722" t="n">
        <v>6829604.786453262</v>
      </c>
      <c r="AK334" s="722" t="n">
        <v>1933585.223334418</v>
      </c>
      <c r="AL334" s="722" t="n">
        <v>1563479.251133815</v>
      </c>
      <c r="AM334" s="722" t="n">
        <v>92282.80043601608</v>
      </c>
      <c r="AN334" s="722" t="n">
        <v>1477402.279611853</v>
      </c>
      <c r="AO334" s="722" t="n">
        <v>1099253.677685851</v>
      </c>
      <c r="AP334" s="722" t="n">
        <v>664170.2489679269</v>
      </c>
      <c r="AQ334" s="722" t="n">
        <v>100</v>
      </c>
      <c r="AR334" s="722" t="n">
        <v>28.31181721041524</v>
      </c>
      <c r="AS334" s="722" t="n">
        <v>22.89267534535857</v>
      </c>
      <c r="AT334" s="722" t="n">
        <v>1.351217285941083</v>
      </c>
      <c r="AU334" s="722" t="n">
        <v>21.63232464845297</v>
      </c>
      <c r="AV334" s="722" t="n">
        <v>16.09542150764354</v>
      </c>
      <c r="AW334" s="722" t="n">
        <v>9.724870907396131</v>
      </c>
    </row>
    <row r="335" ht="16.4" customFormat="1" customHeight="1" s="18">
      <c r="A335" s="722" t="inlineStr">
        <is>
          <t>Aug-Oct 2018</t>
        </is>
      </c>
      <c r="B335" s="722" t="n">
        <v>8665590.56376634</v>
      </c>
      <c r="C335" s="722" t="n">
        <v>2315538.304160211</v>
      </c>
      <c r="D335" s="722" t="n">
        <v>2030973.38978608</v>
      </c>
      <c r="E335" s="722" t="n">
        <v>169651.4500300531</v>
      </c>
      <c r="F335" s="722" t="n">
        <v>1982501.49856227</v>
      </c>
      <c r="G335" s="722" t="n">
        <v>34184.39338622805</v>
      </c>
      <c r="H335" s="722" t="n">
        <v>1139171.39564764</v>
      </c>
      <c r="I335" s="722" t="n">
        <v>993570.1321938559</v>
      </c>
      <c r="J335" s="722" t="n">
        <v>6792917.972565185</v>
      </c>
      <c r="K335" s="722" t="n">
        <v>1872672.591201153</v>
      </c>
      <c r="L335" s="722" t="n">
        <v>100</v>
      </c>
      <c r="M335" s="722" t="n">
        <v>26.7210675039533</v>
      </c>
      <c r="N335" s="722" t="n">
        <v>23.43721844277114</v>
      </c>
      <c r="O335" s="722" t="n">
        <v>1.957759817771926</v>
      </c>
      <c r="P335" s="722" t="n">
        <v>22.87785793678916</v>
      </c>
      <c r="Q335" s="722" t="n">
        <v>0.3944842897282055</v>
      </c>
      <c r="R335" s="722" t="n">
        <v>13.14591760671093</v>
      </c>
      <c r="S335" s="722" t="n">
        <v>11.46569440227532</v>
      </c>
      <c r="T335" s="722" t="n">
        <v>78.38955605597835</v>
      </c>
      <c r="U335" s="722" t="n">
        <v>21.61044394402164</v>
      </c>
      <c r="V335" s="722" t="n">
        <v>1872672.591201153</v>
      </c>
      <c r="W335" s="722" t="n">
        <v>431560.858520359</v>
      </c>
      <c r="X335" s="722" t="n">
        <v>481538.5061763183</v>
      </c>
      <c r="Y335" s="722" t="n">
        <v>88269.50121384027</v>
      </c>
      <c r="Z335" s="722" t="n">
        <v>525641.1599532875</v>
      </c>
      <c r="AA335" s="722" t="n">
        <v>19978.67973335195</v>
      </c>
      <c r="AB335" s="722" t="n">
        <v>325665.7548690747</v>
      </c>
      <c r="AC335" s="722" t="n">
        <v>100</v>
      </c>
      <c r="AD335" s="722" t="n">
        <v>23.04518475616451</v>
      </c>
      <c r="AE335" s="722" t="n">
        <v>25.71397202259761</v>
      </c>
      <c r="AF335" s="722" t="n">
        <v>4.71355759829983</v>
      </c>
      <c r="AG335" s="722" t="n">
        <v>28.06903686330643</v>
      </c>
      <c r="AH335" s="722" t="n">
        <v>1.066853855138522</v>
      </c>
      <c r="AI335" s="722" t="n">
        <v>17.390426730184</v>
      </c>
      <c r="AJ335" s="722" t="n">
        <v>6792917.972565185</v>
      </c>
      <c r="AK335" s="722" t="n">
        <v>1896293.223447286</v>
      </c>
      <c r="AL335" s="722" t="n">
        <v>1557658.761027872</v>
      </c>
      <c r="AM335" s="722" t="n">
        <v>82266.06677649918</v>
      </c>
      <c r="AN335" s="722" t="n">
        <v>1467295.10572816</v>
      </c>
      <c r="AO335" s="722" t="n">
        <v>1117120.461586301</v>
      </c>
      <c r="AP335" s="722" t="n">
        <v>672936.4623902836</v>
      </c>
      <c r="AQ335" s="722" t="n">
        <v>100</v>
      </c>
      <c r="AR335" s="722" t="n">
        <v>27.91573858400641</v>
      </c>
      <c r="AS335" s="722" t="n">
        <v>22.93062815300947</v>
      </c>
      <c r="AT335" s="722" t="n">
        <v>1.211056384145227</v>
      </c>
      <c r="AU335" s="722" t="n">
        <v>21.60036543432704</v>
      </c>
      <c r="AV335" s="722" t="n">
        <v>16.44536951716564</v>
      </c>
      <c r="AW335" s="722" t="n">
        <v>9.906441754605275</v>
      </c>
    </row>
    <row r="336" ht="16.4" customFormat="1" customHeight="1" s="18">
      <c r="A336" s="722" t="inlineStr">
        <is>
          <t>Sep-Nov 2018</t>
        </is>
      </c>
      <c r="B336" s="722" t="n">
        <v>8650240.536170807</v>
      </c>
      <c r="C336" s="722" t="n">
        <v>2265457.89455309</v>
      </c>
      <c r="D336" s="722" t="n">
        <v>2048202.235140989</v>
      </c>
      <c r="E336" s="722" t="n">
        <v>178799.8122493894</v>
      </c>
      <c r="F336" s="722" t="n">
        <v>1991702.320207679</v>
      </c>
      <c r="G336" s="722" t="n">
        <v>35207.4916919924</v>
      </c>
      <c r="H336" s="722" t="n">
        <v>1122860.707981663</v>
      </c>
      <c r="I336" s="722" t="n">
        <v>1008010.074346003</v>
      </c>
      <c r="J336" s="722" t="n">
        <v>6798823.572111247</v>
      </c>
      <c r="K336" s="722" t="n">
        <v>1851416.964059559</v>
      </c>
      <c r="L336" s="722" t="n">
        <v>100</v>
      </c>
      <c r="M336" s="722" t="n">
        <v>26.18953640745737</v>
      </c>
      <c r="N336" s="722" t="n">
        <v>23.67798012756377</v>
      </c>
      <c r="O336" s="722" t="n">
        <v>2.066992374394002</v>
      </c>
      <c r="P336" s="722" t="n">
        <v>23.02482008308805</v>
      </c>
      <c r="Q336" s="722" t="n">
        <v>0.4070117073019297</v>
      </c>
      <c r="R336" s="722" t="n">
        <v>12.9806876847695</v>
      </c>
      <c r="S336" s="722" t="n">
        <v>11.65297161542537</v>
      </c>
      <c r="T336" s="722" t="n">
        <v>78.59693084466383</v>
      </c>
      <c r="U336" s="722" t="n">
        <v>21.40306915533616</v>
      </c>
      <c r="V336" s="722" t="n">
        <v>1851416.964059559</v>
      </c>
      <c r="W336" s="722" t="n">
        <v>399029.2779894188</v>
      </c>
      <c r="X336" s="722" t="n">
        <v>494501.8860864973</v>
      </c>
      <c r="Y336" s="722" t="n">
        <v>96734.05752137027</v>
      </c>
      <c r="Z336" s="722" t="n">
        <v>532054.8907434328</v>
      </c>
      <c r="AA336" s="997" t="n">
        <v>19314.14151097394</v>
      </c>
      <c r="AB336" s="722" t="n">
        <v>309738.6209071311</v>
      </c>
      <c r="AC336" s="722" t="n">
        <v>100</v>
      </c>
      <c r="AD336" s="722" t="n">
        <v>21.55264242121216</v>
      </c>
      <c r="AE336" s="722" t="n">
        <v>26.70937426230634</v>
      </c>
      <c r="AF336" s="722" t="n">
        <v>5.224866110617445</v>
      </c>
      <c r="AG336" s="722" t="n">
        <v>28.73771284761312</v>
      </c>
      <c r="AH336" s="967" t="n">
        <v>1.043208628089065</v>
      </c>
      <c r="AI336" s="722" t="n">
        <v>16.72981434867996</v>
      </c>
      <c r="AJ336" s="722" t="n">
        <v>6798823.572111247</v>
      </c>
      <c r="AK336" s="722" t="n">
        <v>1881475.141933566</v>
      </c>
      <c r="AL336" s="722" t="n">
        <v>1563228.46880881</v>
      </c>
      <c r="AM336" s="722" t="n">
        <v>83224.50735519049</v>
      </c>
      <c r="AN336" s="722" t="n">
        <v>1472633.694507825</v>
      </c>
      <c r="AO336" s="722" t="n">
        <v>1094564.647814102</v>
      </c>
      <c r="AP336" s="722" t="n">
        <v>704549.7007825</v>
      </c>
      <c r="AQ336" s="722" t="n">
        <v>100</v>
      </c>
      <c r="AR336" s="722" t="n">
        <v>27.67353972312756</v>
      </c>
      <c r="AS336" s="722" t="n">
        <v>22.99263177266679</v>
      </c>
      <c r="AT336" s="722" t="n">
        <v>1.224101588642146</v>
      </c>
      <c r="AU336" s="722" t="n">
        <v>21.66012515089469</v>
      </c>
      <c r="AV336" s="722" t="n">
        <v>16.09932418755508</v>
      </c>
      <c r="AW336" s="722" t="n">
        <v>10.36281782149136</v>
      </c>
    </row>
    <row r="337" ht="16.4" customFormat="1" customHeight="1" s="18">
      <c r="A337" s="722" t="inlineStr">
        <is>
          <t>Oct-Dec 2018</t>
        </is>
      </c>
      <c r="B337" s="722" t="n">
        <v>8632282.885554997</v>
      </c>
      <c r="C337" s="722" t="n">
        <v>2269940.907666197</v>
      </c>
      <c r="D337" s="722" t="n">
        <v>2028600.653368638</v>
      </c>
      <c r="E337" s="722" t="n">
        <v>181536.6728327026</v>
      </c>
      <c r="F337" s="722" t="n">
        <v>2006900.940361602</v>
      </c>
      <c r="G337" s="722" t="n">
        <v>32906.05311447365</v>
      </c>
      <c r="H337" s="722" t="n">
        <v>1119916.347056435</v>
      </c>
      <c r="I337" s="722" t="n">
        <v>992481.3111549487</v>
      </c>
      <c r="J337" s="722" t="n">
        <v>6793396.579665914</v>
      </c>
      <c r="K337" s="722" t="n">
        <v>1838886.305889083</v>
      </c>
      <c r="L337" s="722" t="n">
        <v>100</v>
      </c>
      <c r="M337" s="722" t="n">
        <v>26.29595134636572</v>
      </c>
      <c r="N337" s="722" t="n">
        <v>23.50016421221827</v>
      </c>
      <c r="O337" s="722" t="n">
        <v>2.102997263174503</v>
      </c>
      <c r="P337" s="722" t="n">
        <v>23.24878559899711</v>
      </c>
      <c r="Q337" s="722" t="n">
        <v>0.3811975760147718</v>
      </c>
      <c r="R337" s="722" t="n">
        <v>12.97358256099866</v>
      </c>
      <c r="S337" s="722" t="n">
        <v>11.49732144223097</v>
      </c>
      <c r="T337" s="722" t="n">
        <v>78.69756667768361</v>
      </c>
      <c r="U337" s="722" t="n">
        <v>21.30243332231639</v>
      </c>
      <c r="V337" s="722" t="n">
        <v>1838886.305889083</v>
      </c>
      <c r="W337" s="722" t="n">
        <v>397564.5790569931</v>
      </c>
      <c r="X337" s="722" t="n">
        <v>483555.2500887015</v>
      </c>
      <c r="Y337" s="722" t="n">
        <v>93375.26219025403</v>
      </c>
      <c r="Z337" s="722" t="n">
        <v>533582.4815986676</v>
      </c>
      <c r="AA337" s="722" t="n">
        <v>19860.27559371506</v>
      </c>
      <c r="AB337" s="722" t="n">
        <v>310909.0234793205</v>
      </c>
      <c r="AC337" s="722" t="n">
        <v>100</v>
      </c>
      <c r="AD337" s="722" t="n">
        <v>21.61985641982225</v>
      </c>
      <c r="AE337" s="722" t="n">
        <v>26.29609283293387</v>
      </c>
      <c r="AF337" s="722" t="n">
        <v>5.077815952580496</v>
      </c>
      <c r="AG337" s="722" t="n">
        <v>29.01661075455592</v>
      </c>
      <c r="AH337" s="722" t="n">
        <v>1.080016504017241</v>
      </c>
      <c r="AI337" s="722" t="n">
        <v>16.90746309239598</v>
      </c>
      <c r="AJ337" s="722" t="n">
        <v>6793396.579665914</v>
      </c>
      <c r="AK337" s="722" t="n">
        <v>1886620.178680026</v>
      </c>
      <c r="AL337" s="722" t="n">
        <v>1555029.94249909</v>
      </c>
      <c r="AM337" s="722" t="n">
        <v>89292.88975384491</v>
      </c>
      <c r="AN337" s="722" t="n">
        <v>1485713.719190052</v>
      </c>
      <c r="AO337" s="722" t="n">
        <v>1090237.801842052</v>
      </c>
      <c r="AP337" s="722" t="n">
        <v>687483.5809053271</v>
      </c>
      <c r="AQ337" s="722" t="n">
        <v>100</v>
      </c>
      <c r="AR337" s="722" t="n">
        <v>27.77138293864784</v>
      </c>
      <c r="AS337" s="722" t="n">
        <v>22.89031597468675</v>
      </c>
      <c r="AT337" s="722" t="n">
        <v>1.3144071409156</v>
      </c>
      <c r="AU337" s="722" t="n">
        <v>21.86996889946202</v>
      </c>
      <c r="AV337" s="722" t="n">
        <v>16.04849340174496</v>
      </c>
      <c r="AW337" s="722" t="n">
        <v>10.119879987032</v>
      </c>
      <c r="AX337" s="25" t="n"/>
    </row>
    <row r="338" ht="16.4" customFormat="1" customHeight="1" s="25">
      <c r="A338" s="702" t="inlineStr">
        <is>
          <t>Nov-Jan 2019</t>
        </is>
      </c>
      <c r="B338" s="702" t="n">
        <v>8548670.37085072</v>
      </c>
      <c r="C338" s="702" t="n">
        <v>2257101.006987777</v>
      </c>
      <c r="D338" s="702" t="n">
        <v>2005001.500053613</v>
      </c>
      <c r="E338" s="702" t="n">
        <v>173309.3500953945</v>
      </c>
      <c r="F338" s="702" t="n">
        <v>2005920.453120464</v>
      </c>
      <c r="G338" s="702" t="n">
        <v>33161.91540709269</v>
      </c>
      <c r="H338" s="702" t="n">
        <v>1089458.690936299</v>
      </c>
      <c r="I338" s="702" t="n">
        <v>984717.4542500798</v>
      </c>
      <c r="J338" s="702" t="n">
        <v>6732864.873922409</v>
      </c>
      <c r="K338" s="702" t="n">
        <v>1815805.496928311</v>
      </c>
      <c r="L338" s="702" t="n">
        <v>100</v>
      </c>
      <c r="M338" s="702" t="n">
        <v>26.40294816705117</v>
      </c>
      <c r="N338" s="702" t="n">
        <v>23.4539573182079</v>
      </c>
      <c r="O338" s="702" t="n">
        <v>2.027325216402602</v>
      </c>
      <c r="P338" s="702" t="n">
        <v>23.46470697899708</v>
      </c>
      <c r="Q338" s="702" t="n">
        <v>0.3879189858596991</v>
      </c>
      <c r="R338" s="702" t="n">
        <v>12.74418878813176</v>
      </c>
      <c r="S338" s="702" t="n">
        <v>11.51895454534979</v>
      </c>
      <c r="T338" s="702" t="n">
        <v>78.75920560558927</v>
      </c>
      <c r="U338" s="702" t="n">
        <v>21.24079439441073</v>
      </c>
      <c r="V338" s="702" t="n">
        <v>1815805.496928311</v>
      </c>
      <c r="W338" s="702" t="n">
        <v>394777.4883955063</v>
      </c>
      <c r="X338" s="702" t="n">
        <v>484446.4283107845</v>
      </c>
      <c r="Y338" s="702" t="n">
        <v>79958.3821848213</v>
      </c>
      <c r="Z338" s="702" t="n">
        <v>543754.8069770664</v>
      </c>
      <c r="AA338" s="702" t="n">
        <v>21626.46079189893</v>
      </c>
      <c r="AB338" s="702" t="n">
        <v>291213.0055437299</v>
      </c>
      <c r="AC338" s="702" t="n">
        <v>100</v>
      </c>
      <c r="AD338" s="702" t="n">
        <v>21.74117707338851</v>
      </c>
      <c r="AE338" s="702" t="n">
        <v>26.6794229409644</v>
      </c>
      <c r="AF338" s="702" t="n">
        <v>4.403466247903869</v>
      </c>
      <c r="AG338" s="702" t="n">
        <v>29.94565265370678</v>
      </c>
      <c r="AH338" s="702" t="n">
        <v>1.191011968434015</v>
      </c>
      <c r="AI338" s="702" t="n">
        <v>16.03767617381694</v>
      </c>
      <c r="AJ338" s="702" t="n">
        <v>6732864.873922409</v>
      </c>
      <c r="AK338" s="702" t="n">
        <v>1877267.120443953</v>
      </c>
      <c r="AL338" s="702" t="n">
        <v>1529581.895413079</v>
      </c>
      <c r="AM338" s="702" t="n">
        <v>94496.69539364628</v>
      </c>
      <c r="AN338" s="702" t="n">
        <v>1475113.152283377</v>
      </c>
      <c r="AO338" s="702" t="n">
        <v>1057476.097835903</v>
      </c>
      <c r="AP338" s="702" t="n">
        <v>699493.5400054276</v>
      </c>
      <c r="AQ338" s="702" t="n">
        <v>100</v>
      </c>
      <c r="AR338" s="702" t="n">
        <v>27.88214460852979</v>
      </c>
      <c r="AS338" s="702" t="n">
        <v>22.71814337663931</v>
      </c>
      <c r="AT338" s="702" t="n">
        <v>1.403513915148497</v>
      </c>
      <c r="AU338" s="702" t="n">
        <v>21.90914536242596</v>
      </c>
      <c r="AV338" s="702" t="n">
        <v>15.70618329103407</v>
      </c>
      <c r="AW338" s="702" t="n">
        <v>10.38924073338663</v>
      </c>
    </row>
    <row r="339" ht="16.4" customFormat="1" customHeight="1" s="25">
      <c r="A339" s="714" t="inlineStr">
        <is>
          <t>Dec-Feb 2019</t>
        </is>
      </c>
      <c r="B339" s="1023" t="n">
        <v>8536136.034705814</v>
      </c>
      <c r="C339" s="1023" t="n">
        <v>2227309.472054491</v>
      </c>
      <c r="D339" s="1023" t="n">
        <v>2007686.818078471</v>
      </c>
      <c r="E339" s="1023" t="n">
        <v>189365.3788123462</v>
      </c>
      <c r="F339" s="1023" t="n">
        <v>1978504.5059196</v>
      </c>
      <c r="G339" s="1023" t="n">
        <v>32509.99471662216</v>
      </c>
      <c r="H339" s="1023" t="n">
        <v>1111149.889782439</v>
      </c>
      <c r="I339" s="1023" t="n">
        <v>989609.9753418462</v>
      </c>
      <c r="J339" s="1023" t="n">
        <v>6706519.728329622</v>
      </c>
      <c r="K339" s="1024" t="n">
        <v>1829616.306376194</v>
      </c>
      <c r="L339" s="966" t="n">
        <v>100</v>
      </c>
      <c r="M339" s="966" t="n">
        <v>26.09271294410964</v>
      </c>
      <c r="N339" s="966" t="n">
        <v>23.51985500132278</v>
      </c>
      <c r="O339" s="966" t="n">
        <v>2.218396919196619</v>
      </c>
      <c r="P339" s="966" t="n">
        <v>23.17798706435196</v>
      </c>
      <c r="Q339" s="966" t="n">
        <v>0.3808514131504533</v>
      </c>
      <c r="R339" s="966" t="n">
        <v>13.0170124429224</v>
      </c>
      <c r="S339" s="966" t="n">
        <v>11.59318421494617</v>
      </c>
      <c r="T339" s="966" t="n">
        <v>78.5662236527461</v>
      </c>
      <c r="U339" s="994" t="n">
        <v>21.43377634725392</v>
      </c>
      <c r="V339" s="1023" t="n">
        <v>1829616.306376194</v>
      </c>
      <c r="W339" s="1023" t="n">
        <v>403524.1428821932</v>
      </c>
      <c r="X339" s="1023" t="n">
        <v>487775.576344192</v>
      </c>
      <c r="Y339" s="1023" t="n">
        <v>90226.49994019681</v>
      </c>
      <c r="Z339" s="1023" t="n">
        <v>548916.6124145663</v>
      </c>
      <c r="AA339" s="993" t="n">
        <v>20576.27882549204</v>
      </c>
      <c r="AB339" s="1024" t="n">
        <v>278560.809628514</v>
      </c>
      <c r="AC339" s="966" t="n">
        <v>100</v>
      </c>
      <c r="AD339" s="966" t="n">
        <v>22.05512387902949</v>
      </c>
      <c r="AE339" s="966" t="n">
        <v>26.65999284354316</v>
      </c>
      <c r="AF339" s="966" t="n">
        <v>4.931443801946802</v>
      </c>
      <c r="AG339" s="966" t="n">
        <v>30.0017337242567</v>
      </c>
      <c r="AH339" s="966" t="n">
        <v>1.12462261916796</v>
      </c>
      <c r="AI339" s="994" t="n">
        <v>15.22509439043217</v>
      </c>
      <c r="AJ339" s="1023" t="n">
        <v>6706519.728329622</v>
      </c>
      <c r="AK339" s="1023" t="n">
        <v>1839153.100144237</v>
      </c>
      <c r="AL339" s="1023" t="n">
        <v>1529597.739423702</v>
      </c>
      <c r="AM339" s="1023" t="n">
        <v>100440.6830584075</v>
      </c>
      <c r="AN339" s="1023" t="n">
        <v>1442939.505794325</v>
      </c>
      <c r="AO339" s="1023" t="n">
        <v>1077302.579393841</v>
      </c>
      <c r="AP339" s="1024" t="n">
        <v>717412.3575324374</v>
      </c>
      <c r="AQ339" s="966" t="n">
        <v>100</v>
      </c>
      <c r="AR339" s="966" t="n">
        <v>27.42336076900368</v>
      </c>
      <c r="AS339" s="966" t="n">
        <v>22.80762305018486</v>
      </c>
      <c r="AT339" s="966" t="n">
        <v>1.497657311498344</v>
      </c>
      <c r="AU339" s="966" t="n">
        <v>21.51547396034745</v>
      </c>
      <c r="AV339" s="966" t="n">
        <v>16.06351167272511</v>
      </c>
      <c r="AW339" s="994" t="n">
        <v>10.69723771186343</v>
      </c>
    </row>
    <row r="340" ht="16.4" customFormat="1" customHeight="1" s="18">
      <c r="A340" s="722" t="inlineStr">
        <is>
          <t>Jan-Mar 20193</t>
        </is>
      </c>
      <c r="B340" s="722" t="n">
        <v>8718344.317565275</v>
      </c>
      <c r="C340" s="722" t="n">
        <v>2296993.939077266</v>
      </c>
      <c r="D340" s="722" t="n">
        <v>2074433.751631309</v>
      </c>
      <c r="E340" s="722" t="n">
        <v>178645.4747227489</v>
      </c>
      <c r="F340" s="722" t="n">
        <v>2011692.816357899</v>
      </c>
      <c r="G340" s="722" t="n">
        <v>34278.03770615406</v>
      </c>
      <c r="H340" s="722" t="n">
        <v>1123458.084142706</v>
      </c>
      <c r="I340" s="722" t="n">
        <v>998842.2139271921</v>
      </c>
      <c r="J340" s="722" t="n">
        <v>6856977.304756484</v>
      </c>
      <c r="K340" s="722" t="n">
        <v>1861367.012808791</v>
      </c>
      <c r="L340" s="722" t="n">
        <v>100</v>
      </c>
      <c r="M340" s="722" t="n">
        <v>26.34667610511092</v>
      </c>
      <c r="N340" s="722" t="n">
        <v>23.7938956764055</v>
      </c>
      <c r="O340" s="722" t="n">
        <v>2.049075698499578</v>
      </c>
      <c r="P340" s="722" t="n">
        <v>23.07425289805133</v>
      </c>
      <c r="Q340" s="722" t="n">
        <v>0.3931714148647745</v>
      </c>
      <c r="R340" s="722" t="n">
        <v>12.88614034065184</v>
      </c>
      <c r="S340" s="722" t="n">
        <v>11.45678786641606</v>
      </c>
      <c r="T340" s="722" t="n">
        <v>78.64999425339735</v>
      </c>
      <c r="U340" s="722" t="n">
        <v>21.35000574660264</v>
      </c>
      <c r="V340" s="722" t="n">
        <v>1861367.012808791</v>
      </c>
      <c r="W340" s="722" t="n">
        <v>423883.2692847244</v>
      </c>
      <c r="X340" s="722" t="n">
        <v>491009.7339765591</v>
      </c>
      <c r="Y340" s="722" t="n">
        <v>86566.28179502234</v>
      </c>
      <c r="Z340" s="722" t="n">
        <v>558229.6695899696</v>
      </c>
      <c r="AA340" s="722" t="n">
        <v>22439.89926422462</v>
      </c>
      <c r="AB340" s="722" t="n">
        <v>279170.368087408</v>
      </c>
      <c r="AC340" s="722" t="n">
        <v>100</v>
      </c>
      <c r="AD340" s="722" t="n">
        <v>22.7726862229651</v>
      </c>
      <c r="AE340" s="722" t="n">
        <v>26.37898547668085</v>
      </c>
      <c r="AF340" s="722" t="n">
        <v>4.650683137679247</v>
      </c>
      <c r="AG340" s="722" t="n">
        <v>29.99030635809993</v>
      </c>
      <c r="AH340" s="722" t="n">
        <v>1.205560166791769</v>
      </c>
      <c r="AI340" s="722" t="n">
        <v>14.99813664722368</v>
      </c>
      <c r="AJ340" s="722" t="n">
        <v>6856977.304756484</v>
      </c>
      <c r="AK340" s="722" t="n">
        <v>1887872.235260829</v>
      </c>
      <c r="AL340" s="722" t="n">
        <v>1592361.572193321</v>
      </c>
      <c r="AM340" s="722" t="n">
        <v>93220.09948857459</v>
      </c>
      <c r="AN340" s="722" t="n">
        <v>1466036.877025953</v>
      </c>
      <c r="AO340" s="722" t="n">
        <v>1093242.783807282</v>
      </c>
      <c r="AP340" s="722" t="n">
        <v>725586.610451608</v>
      </c>
      <c r="AQ340" s="722" t="n">
        <v>100</v>
      </c>
      <c r="AR340" s="722" t="n">
        <v>27.53213480743574</v>
      </c>
      <c r="AS340" s="722" t="n">
        <v>23.22250025661813</v>
      </c>
      <c r="AT340" s="722" t="n">
        <v>1.359492606514981</v>
      </c>
      <c r="AU340" s="722" t="n">
        <v>21.38022064050009</v>
      </c>
      <c r="AV340" s="722" t="n">
        <v>15.94350885555551</v>
      </c>
      <c r="AW340" s="722" t="n">
        <v>10.58172687764753</v>
      </c>
      <c r="AX340" s="25" t="n"/>
    </row>
    <row r="341" ht="16.4" customFormat="1" customHeight="1" s="25">
      <c r="A341" s="702" t="inlineStr">
        <is>
          <t>Feb-Apr 2019</t>
        </is>
      </c>
      <c r="B341" s="702" t="n">
        <v>8669957.63957889</v>
      </c>
      <c r="C341" s="702" t="n">
        <v>2308599.963395515</v>
      </c>
      <c r="D341" s="702" t="n">
        <v>2084292.848629107</v>
      </c>
      <c r="E341" s="702" t="n">
        <v>174900.2425490159</v>
      </c>
      <c r="F341" s="702" t="n">
        <v>1982767.996471228</v>
      </c>
      <c r="G341" s="702" t="n">
        <v>31709.60447625117</v>
      </c>
      <c r="H341" s="702" t="n">
        <v>1113334.965987937</v>
      </c>
      <c r="I341" s="702" t="n">
        <v>974352.0180698351</v>
      </c>
      <c r="J341" s="702" t="n">
        <v>6844547.083999353</v>
      </c>
      <c r="K341" s="702" t="n">
        <v>1825410.555579537</v>
      </c>
      <c r="L341" s="702" t="n">
        <v>100</v>
      </c>
      <c r="M341" s="702" t="n">
        <v>26.62758065687212</v>
      </c>
      <c r="N341" s="702" t="n">
        <v>24.04040406280859</v>
      </c>
      <c r="O341" s="702" t="n">
        <v>2.017313691944532</v>
      </c>
      <c r="P341" s="702" t="n">
        <v>22.86940812051688</v>
      </c>
      <c r="Q341" s="702" t="n">
        <v>0.3657411696165028</v>
      </c>
      <c r="R341" s="702" t="n">
        <v>12.84129648921805</v>
      </c>
      <c r="S341" s="702" t="n">
        <v>11.23825580902331</v>
      </c>
      <c r="T341" s="702" t="n">
        <v>78.94556546336021</v>
      </c>
      <c r="U341" s="702" t="n">
        <v>21.05443453663978</v>
      </c>
      <c r="V341" s="702" t="n">
        <v>1825410.555579537</v>
      </c>
      <c r="W341" s="702" t="n">
        <v>423617.8944505951</v>
      </c>
      <c r="X341" s="702" t="n">
        <v>484868.2417248875</v>
      </c>
      <c r="Y341" s="702" t="n">
        <v>82004.47932939138</v>
      </c>
      <c r="Z341" s="702" t="n">
        <v>546601.8561979828</v>
      </c>
      <c r="AA341" s="702" t="n">
        <v>17703.62457919191</v>
      </c>
      <c r="AB341" s="702" t="n">
        <v>270590.6035004194</v>
      </c>
      <c r="AC341" s="702" t="n">
        <v>100</v>
      </c>
      <c r="AD341" s="702" t="n">
        <v>23.20671879297332</v>
      </c>
      <c r="AE341" s="702" t="n">
        <v>26.56214736147124</v>
      </c>
      <c r="AF341" s="702" t="n">
        <v>4.492385511781833</v>
      </c>
      <c r="AG341" s="702" t="n">
        <v>29.94405036868246</v>
      </c>
      <c r="AH341" s="702" t="n">
        <v>0.9698434428944839</v>
      </c>
      <c r="AI341" s="702" t="n">
        <v>14.8235476492307</v>
      </c>
      <c r="AJ341" s="702" t="n">
        <v>6844547.083999353</v>
      </c>
      <c r="AK341" s="702" t="n">
        <v>1899430.198363816</v>
      </c>
      <c r="AL341" s="702" t="n">
        <v>1608203.948406308</v>
      </c>
      <c r="AM341" s="702" t="n">
        <v>94008.95717428745</v>
      </c>
      <c r="AN341" s="702" t="n">
        <v>1448198.811462772</v>
      </c>
      <c r="AO341" s="702" t="n">
        <v>1085548.995700053</v>
      </c>
      <c r="AP341" s="702" t="n">
        <v>709363.6201700782</v>
      </c>
      <c r="AQ341" s="702" t="n">
        <v>100</v>
      </c>
      <c r="AR341" s="702" t="n">
        <v>27.75099908077418</v>
      </c>
      <c r="AS341" s="702" t="n">
        <v>23.49613391024575</v>
      </c>
      <c r="AT341" s="702" t="n">
        <v>1.373486894319921</v>
      </c>
      <c r="AU341" s="702" t="n">
        <v>21.15843157611199</v>
      </c>
      <c r="AV341" s="702" t="n">
        <v>15.86005593032978</v>
      </c>
      <c r="AW341" s="702" t="n">
        <v>10.36392344832243</v>
      </c>
    </row>
    <row r="342" ht="16.4" customFormat="1" customHeight="1" s="25">
      <c r="A342" s="702" t="inlineStr">
        <is>
          <t>Mar-May 2019</t>
        </is>
      </c>
      <c r="B342" s="702" t="n">
        <v>8687728.339083558</v>
      </c>
      <c r="C342" s="702" t="n">
        <v>2333256.779081442</v>
      </c>
      <c r="D342" s="702" t="n">
        <v>2042446.102552625</v>
      </c>
      <c r="E342" s="702" t="n">
        <v>164563.9024042581</v>
      </c>
      <c r="F342" s="702" t="n">
        <v>2025625.876369881</v>
      </c>
      <c r="G342" s="702" t="n">
        <v>31008.47961796569</v>
      </c>
      <c r="H342" s="702" t="n">
        <v>1120368.866093997</v>
      </c>
      <c r="I342" s="702" t="n">
        <v>970458.3329633906</v>
      </c>
      <c r="J342" s="702" t="n">
        <v>6846721.712057934</v>
      </c>
      <c r="K342" s="702" t="n">
        <v>1841006.627025624</v>
      </c>
      <c r="L342" s="702" t="n">
        <v>100</v>
      </c>
      <c r="M342" s="702" t="n">
        <v>26.85692609177016</v>
      </c>
      <c r="N342" s="702" t="n">
        <v>23.50955304811103</v>
      </c>
      <c r="O342" s="702" t="n">
        <v>1.894210960348899</v>
      </c>
      <c r="P342" s="702" t="n">
        <v>23.31594402252635</v>
      </c>
      <c r="Q342" s="702" t="n">
        <v>0.3569227582596889</v>
      </c>
      <c r="R342" s="702" t="n">
        <v>12.89599331799757</v>
      </c>
      <c r="S342" s="702" t="n">
        <v>11.17044980098631</v>
      </c>
      <c r="T342" s="702" t="n">
        <v>78.80911378474541</v>
      </c>
      <c r="U342" s="702" t="n">
        <v>21.19088621525459</v>
      </c>
      <c r="V342" s="702" t="n">
        <v>1841006.627025624</v>
      </c>
      <c r="W342" s="702" t="n">
        <v>433088.5460057152</v>
      </c>
      <c r="X342" s="702" t="n">
        <v>483473.3645405368</v>
      </c>
      <c r="Y342" s="702" t="n">
        <v>83074.13341437239</v>
      </c>
      <c r="Z342" s="702" t="n">
        <v>552775.2810055087</v>
      </c>
      <c r="AA342" s="702" t="n">
        <v>17940.91110040035</v>
      </c>
      <c r="AB342" s="702" t="n">
        <v>270681.3124683548</v>
      </c>
      <c r="AC342" s="702" t="n">
        <v>100</v>
      </c>
      <c r="AD342" s="702" t="n">
        <v>23.52455116934716</v>
      </c>
      <c r="AE342" s="702" t="n">
        <v>26.2613592717832</v>
      </c>
      <c r="AF342" s="702" t="n">
        <v>4.512429895409395</v>
      </c>
      <c r="AG342" s="702" t="n">
        <v>30.02570837556333</v>
      </c>
      <c r="AH342" s="702" t="n">
        <v>0.974516377998385</v>
      </c>
      <c r="AI342" s="702" t="n">
        <v>14.70289723539313</v>
      </c>
      <c r="AJ342" s="702" t="n">
        <v>6846721.712057934</v>
      </c>
      <c r="AK342" s="702" t="n">
        <v>1913924.509770321</v>
      </c>
      <c r="AL342" s="702" t="n">
        <v>1567592.026051105</v>
      </c>
      <c r="AM342" s="702" t="n">
        <v>82473.00526869684</v>
      </c>
      <c r="AN342" s="702" t="n">
        <v>1484504.126099906</v>
      </c>
      <c r="AO342" s="702" t="n">
        <v>1092028.077678525</v>
      </c>
      <c r="AP342" s="702" t="n">
        <v>705189.9932644619</v>
      </c>
      <c r="AQ342" s="702" t="n">
        <v>100</v>
      </c>
      <c r="AR342" s="702" t="n">
        <v>27.95388202210206</v>
      </c>
      <c r="AS342" s="702" t="n">
        <v>22.89551250915281</v>
      </c>
      <c r="AT342" s="702" t="n">
        <v>1.20456196026562</v>
      </c>
      <c r="AU342" s="702" t="n">
        <v>21.68196968609822</v>
      </c>
      <c r="AV342" s="702" t="n">
        <v>15.9496489503192</v>
      </c>
      <c r="AW342" s="702" t="n">
        <v>10.29967366750914</v>
      </c>
    </row>
    <row r="343" ht="16.4" customFormat="1" customHeight="1" s="25">
      <c r="A343" s="702" t="inlineStr">
        <is>
          <t>Apr-Jun 2019</t>
        </is>
      </c>
      <c r="B343" s="702" t="n">
        <v>8621875.590077344</v>
      </c>
      <c r="C343" s="702" t="n">
        <v>2290876.679475991</v>
      </c>
      <c r="D343" s="702" t="n">
        <v>2032485.050654444</v>
      </c>
      <c r="E343" s="702" t="n">
        <v>164313.9590334572</v>
      </c>
      <c r="F343" s="702" t="n">
        <v>2030433.727807015</v>
      </c>
      <c r="G343" s="702" t="n">
        <v>35496.29086019378</v>
      </c>
      <c r="H343" s="702" t="n">
        <v>1098809.225756969</v>
      </c>
      <c r="I343" s="702" t="n">
        <v>969460.6564892735</v>
      </c>
      <c r="J343" s="702" t="n">
        <v>6781948.535749974</v>
      </c>
      <c r="K343" s="702" t="n">
        <v>1839927.054327371</v>
      </c>
      <c r="L343" s="702" t="n">
        <v>100</v>
      </c>
      <c r="M343" s="702" t="n">
        <v>26.5705142174922</v>
      </c>
      <c r="N343" s="702" t="n">
        <v>23.57358360625813</v>
      </c>
      <c r="O343" s="702" t="n">
        <v>1.905779749623866</v>
      </c>
      <c r="P343" s="702" t="n">
        <v>23.5497915342664</v>
      </c>
      <c r="Q343" s="702" t="n">
        <v>0.4117003370014453</v>
      </c>
      <c r="R343" s="702" t="n">
        <v>12.74443378679177</v>
      </c>
      <c r="S343" s="702" t="n">
        <v>11.24419676856619</v>
      </c>
      <c r="T343" s="702" t="n">
        <v>78.6597819105058</v>
      </c>
      <c r="U343" s="702" t="n">
        <v>21.34021808949421</v>
      </c>
      <c r="V343" s="702" t="n">
        <v>1839927.054327371</v>
      </c>
      <c r="W343" s="702" t="n">
        <v>430305.8374107231</v>
      </c>
      <c r="X343" s="702" t="n">
        <v>471191.1339454238</v>
      </c>
      <c r="Y343" s="702" t="n">
        <v>86101.65441142506</v>
      </c>
      <c r="Z343" s="702" t="n">
        <v>555117.903569782</v>
      </c>
      <c r="AA343" s="702" t="n">
        <v>20777.59462090802</v>
      </c>
      <c r="AB343" s="702" t="n">
        <v>276488.3624887479</v>
      </c>
      <c r="AC343" s="702" t="n">
        <v>100</v>
      </c>
      <c r="AD343" s="702" t="n">
        <v>23.38711398360472</v>
      </c>
      <c r="AE343" s="702" t="n">
        <v>25.60922906357713</v>
      </c>
      <c r="AF343" s="702" t="n">
        <v>4.679623260548314</v>
      </c>
      <c r="AG343" s="702" t="n">
        <v>30.1706473777961</v>
      </c>
      <c r="AH343" s="702" t="n">
        <v>1.129261867857243</v>
      </c>
      <c r="AI343" s="702" t="n">
        <v>15.02713718125226</v>
      </c>
      <c r="AJ343" s="702" t="n">
        <v>6781948.535749974</v>
      </c>
      <c r="AK343" s="702" t="n">
        <v>1875998.560880793</v>
      </c>
      <c r="AL343" s="702" t="n">
        <v>1569063.883854419</v>
      </c>
      <c r="AM343" s="702" t="n">
        <v>79286.34770478852</v>
      </c>
      <c r="AN343" s="702" t="n">
        <v>1488462.808764148</v>
      </c>
      <c r="AO343" s="702" t="n">
        <v>1068746.978871</v>
      </c>
      <c r="AP343" s="702" t="n">
        <v>699014.7299657192</v>
      </c>
      <c r="AQ343" s="702" t="n">
        <v>100</v>
      </c>
      <c r="AR343" s="702" t="n">
        <v>27.66164548421094</v>
      </c>
      <c r="AS343" s="702" t="n">
        <v>23.13588603014821</v>
      </c>
      <c r="AT343" s="702" t="n">
        <v>1.169079170784665</v>
      </c>
      <c r="AU343" s="702" t="n">
        <v>21.94742117133374</v>
      </c>
      <c r="AV343" s="702" t="n">
        <v>15.75870081050112</v>
      </c>
      <c r="AW343" s="702" t="n">
        <v>10.30698959570355</v>
      </c>
    </row>
    <row r="344" ht="16.4" customFormat="1" customHeight="1" s="25">
      <c r="A344" s="702" t="inlineStr">
        <is>
          <t>May-Jul 2019</t>
        </is>
      </c>
      <c r="B344" s="702" t="n">
        <v>8653747.908379812</v>
      </c>
      <c r="C344" s="702" t="n">
        <v>2274236.477099945</v>
      </c>
      <c r="D344" s="702" t="n">
        <v>2031071.090121648</v>
      </c>
      <c r="E344" s="702" t="n">
        <v>163503.0748255974</v>
      </c>
      <c r="F344" s="702" t="n">
        <v>2061957.749694272</v>
      </c>
      <c r="G344" s="702" t="n">
        <v>39722.21500478784</v>
      </c>
      <c r="H344" s="702" t="n">
        <v>1103117.301160089</v>
      </c>
      <c r="I344" s="702" t="n">
        <v>980140.0004734718</v>
      </c>
      <c r="J344" s="702" t="n">
        <v>6772773.655460851</v>
      </c>
      <c r="K344" s="702" t="n">
        <v>1880974.252918959</v>
      </c>
      <c r="L344" s="702" t="n">
        <v>100</v>
      </c>
      <c r="M344" s="702" t="n">
        <v>26.28036431356754</v>
      </c>
      <c r="N344" s="702" t="n">
        <v>23.47042127440379</v>
      </c>
      <c r="O344" s="702" t="n">
        <v>1.889390314539554</v>
      </c>
      <c r="P344" s="702" t="n">
        <v>23.8273378370265</v>
      </c>
      <c r="Q344" s="702" t="n">
        <v>0.4590174734154555</v>
      </c>
      <c r="R344" s="702" t="n">
        <v>12.74727797526769</v>
      </c>
      <c r="S344" s="702" t="n">
        <v>11.32619081177946</v>
      </c>
      <c r="T344" s="702" t="n">
        <v>78.26405075773552</v>
      </c>
      <c r="U344" s="702" t="n">
        <v>21.73594924226447</v>
      </c>
      <c r="V344" s="702" t="n">
        <v>1880974.252918959</v>
      </c>
      <c r="W344" s="702" t="n">
        <v>417248.7922200966</v>
      </c>
      <c r="X344" s="702" t="n">
        <v>475765.8366652115</v>
      </c>
      <c r="Y344" s="702" t="n">
        <v>94504.12987432814</v>
      </c>
      <c r="Z344" s="702" t="n">
        <v>575539.6011273758</v>
      </c>
      <c r="AA344" s="702" t="n">
        <v>23630.95186531976</v>
      </c>
      <c r="AB344" s="702" t="n">
        <v>294292.6171566954</v>
      </c>
      <c r="AC344" s="702" t="n">
        <v>100</v>
      </c>
      <c r="AD344" s="702" t="n">
        <v>22.18258923919856</v>
      </c>
      <c r="AE344" s="702" t="n">
        <v>25.29358580676487</v>
      </c>
      <c r="AF344" s="702" t="n">
        <v>5.024211773641954</v>
      </c>
      <c r="AG344" s="702" t="n">
        <v>30.59795211094645</v>
      </c>
      <c r="AH344" s="702" t="n">
        <v>1.256314477917411</v>
      </c>
      <c r="AI344" s="702" t="n">
        <v>15.64575467739668</v>
      </c>
      <c r="AJ344" s="702" t="n">
        <v>6772773.655460851</v>
      </c>
      <c r="AK344" s="702" t="n">
        <v>1873022.832763579</v>
      </c>
      <c r="AL344" s="702" t="n">
        <v>1565181.965999814</v>
      </c>
      <c r="AM344" s="702" t="n">
        <v>70094.95704123465</v>
      </c>
      <c r="AN344" s="702" t="n">
        <v>1500599.441710711</v>
      </c>
      <c r="AO344" s="702" t="n">
        <v>1071388.307830954</v>
      </c>
      <c r="AP344" s="702" t="n">
        <v>692395.1332686308</v>
      </c>
      <c r="AQ344" s="702" t="n">
        <v>100</v>
      </c>
      <c r="AR344" s="702" t="n">
        <v>27.65518128977144</v>
      </c>
      <c r="AS344" s="702" t="n">
        <v>23.1099110294025</v>
      </c>
      <c r="AT344" s="702" t="n">
        <v>1.034952009428478</v>
      </c>
      <c r="AU344" s="702" t="n">
        <v>22.1563500870989</v>
      </c>
      <c r="AV344" s="702" t="n">
        <v>15.81904788693329</v>
      </c>
      <c r="AW344" s="702" t="n">
        <v>10.2232138336759</v>
      </c>
    </row>
    <row r="345" ht="16.4" customFormat="1" customHeight="1" s="25">
      <c r="A345" s="702" t="inlineStr">
        <is>
          <t>Jun-Aug 2019</t>
        </is>
      </c>
      <c r="B345" s="702" t="n">
        <v>8697033.831009418</v>
      </c>
      <c r="C345" s="702" t="n">
        <v>2307324.067862697</v>
      </c>
      <c r="D345" s="702" t="n">
        <v>2006661.840870615</v>
      </c>
      <c r="E345" s="702" t="n">
        <v>168554.3749668153</v>
      </c>
      <c r="F345" s="702" t="n">
        <v>2067098.859655412</v>
      </c>
      <c r="G345" s="702" t="n">
        <v>39080.91603126312</v>
      </c>
      <c r="H345" s="702" t="n">
        <v>1118392.944922227</v>
      </c>
      <c r="I345" s="702" t="n">
        <v>989920.8267003892</v>
      </c>
      <c r="J345" s="702" t="n">
        <v>6811647.5355056</v>
      </c>
      <c r="K345" s="702" t="n">
        <v>1885386.295503818</v>
      </c>
      <c r="L345" s="702" t="n">
        <v>100</v>
      </c>
      <c r="M345" s="702" t="n">
        <v>26.53001141188959</v>
      </c>
      <c r="N345" s="702" t="n">
        <v>23.07294509670445</v>
      </c>
      <c r="O345" s="702" t="n">
        <v>1.938067371496611</v>
      </c>
      <c r="P345" s="702" t="n">
        <v>23.76786039724414</v>
      </c>
      <c r="Q345" s="702" t="n">
        <v>0.4493591354321225</v>
      </c>
      <c r="R345" s="702" t="n">
        <v>12.85947561724525</v>
      </c>
      <c r="S345" s="702" t="n">
        <v>11.38228096998784</v>
      </c>
      <c r="T345" s="702" t="n">
        <v>78.32150211050759</v>
      </c>
      <c r="U345" s="702" t="n">
        <v>21.67849788949242</v>
      </c>
      <c r="V345" s="702" t="n">
        <v>1885386.295503818</v>
      </c>
      <c r="W345" s="702" t="n">
        <v>413284.1130124719</v>
      </c>
      <c r="X345" s="702" t="n">
        <v>467957.5733955352</v>
      </c>
      <c r="Y345" s="702" t="n">
        <v>101092.2657478986</v>
      </c>
      <c r="Z345" s="702" t="n">
        <v>584942.7128106623</v>
      </c>
      <c r="AA345" s="702" t="n">
        <v>24420.8299648171</v>
      </c>
      <c r="AB345" s="702" t="n">
        <v>293712.0316014768</v>
      </c>
      <c r="AC345" s="702" t="n">
        <v>100</v>
      </c>
      <c r="AD345" s="702" t="n">
        <v>21.9203944569902</v>
      </c>
      <c r="AE345" s="702" t="n">
        <v>24.82024901270889</v>
      </c>
      <c r="AF345" s="702" t="n">
        <v>5.361886102014144</v>
      </c>
      <c r="AG345" s="702" t="n">
        <v>31.02508563924574</v>
      </c>
      <c r="AH345" s="702" t="n">
        <v>1.295269304919356</v>
      </c>
      <c r="AI345" s="702" t="n">
        <v>15.57834764694681</v>
      </c>
      <c r="AJ345" s="702" t="n">
        <v>6811647.5355056</v>
      </c>
      <c r="AK345" s="702" t="n">
        <v>1908440.43366586</v>
      </c>
      <c r="AL345" s="702" t="n">
        <v>1546653.382554361</v>
      </c>
      <c r="AM345" s="702" t="n">
        <v>68454.71205859889</v>
      </c>
      <c r="AN345" s="702" t="n">
        <v>1494684.248502477</v>
      </c>
      <c r="AO345" s="702" t="n">
        <v>1091271.307135758</v>
      </c>
      <c r="AP345" s="702" t="n">
        <v>701897.392453792</v>
      </c>
      <c r="AQ345" s="702" t="n">
        <v>100</v>
      </c>
      <c r="AR345" s="702" t="n">
        <v>28.01731040424722</v>
      </c>
      <c r="AS345" s="702" t="n">
        <v>22.70601017584154</v>
      </c>
      <c r="AT345" s="702" t="n">
        <v>1.004965563790255</v>
      </c>
      <c r="AU345" s="702" t="n">
        <v>21.94306503252641</v>
      </c>
      <c r="AV345" s="702" t="n">
        <v>16.02066609359224</v>
      </c>
      <c r="AW345" s="702" t="n">
        <v>10.30437040077549</v>
      </c>
    </row>
    <row r="346" ht="16.4" customFormat="1" customHeight="1" s="25">
      <c r="A346" s="702" t="inlineStr">
        <is>
          <t>Jul-Sep 2019</t>
        </is>
      </c>
      <c r="B346" s="702" t="n">
        <v>8666033.631998673</v>
      </c>
      <c r="C346" s="702" t="n">
        <v>2290736.446435971</v>
      </c>
      <c r="D346" s="702" t="n">
        <v>2001426.826910112</v>
      </c>
      <c r="E346" s="702" t="n">
        <v>172823.3077034684</v>
      </c>
      <c r="F346" s="702" t="n">
        <v>2062428.903297077</v>
      </c>
      <c r="G346" s="702" t="n">
        <v>34187.57763638686</v>
      </c>
      <c r="H346" s="702" t="n">
        <v>1114800.175677985</v>
      </c>
      <c r="I346" s="702" t="n">
        <v>989630.3943376737</v>
      </c>
      <c r="J346" s="702" t="n">
        <v>6784978.971198697</v>
      </c>
      <c r="K346" s="702" t="n">
        <v>1881054.660799977</v>
      </c>
      <c r="L346" s="702" t="n">
        <v>100</v>
      </c>
      <c r="M346" s="702" t="n">
        <v>26.43350515024082</v>
      </c>
      <c r="N346" s="702" t="n">
        <v>23.09507338536046</v>
      </c>
      <c r="O346" s="702" t="n">
        <v>1.994260754600945</v>
      </c>
      <c r="P346" s="702" t="n">
        <v>23.79899491367901</v>
      </c>
      <c r="Q346" s="702" t="n">
        <v>0.3945008649649342</v>
      </c>
      <c r="R346" s="702" t="n">
        <v>12.86401856971418</v>
      </c>
      <c r="S346" s="702" t="n">
        <v>11.41964636143966</v>
      </c>
      <c r="T346" s="702" t="n">
        <v>78.2939376803902</v>
      </c>
      <c r="U346" s="702" t="n">
        <v>21.70606231960981</v>
      </c>
      <c r="V346" s="702" t="n">
        <v>1881054.660799977</v>
      </c>
      <c r="W346" s="702" t="n">
        <v>390642.1833097403</v>
      </c>
      <c r="X346" s="702" t="n">
        <v>488408.4864206596</v>
      </c>
      <c r="Y346" s="702" t="n">
        <v>102463.9909340047</v>
      </c>
      <c r="Z346" s="702" t="n">
        <v>581889.1802527937</v>
      </c>
      <c r="AA346" s="702" t="n">
        <v>19506.43918338045</v>
      </c>
      <c r="AB346" s="702" t="n">
        <v>298171.9282798656</v>
      </c>
      <c r="AC346" s="702" t="n">
        <v>100</v>
      </c>
      <c r="AD346" s="702" t="n">
        <v>20.76718935661378</v>
      </c>
      <c r="AE346" s="702" t="n">
        <v>25.96460892917108</v>
      </c>
      <c r="AF346" s="702" t="n">
        <v>5.447156484566415</v>
      </c>
      <c r="AG346" s="702" t="n">
        <v>30.9341983717436</v>
      </c>
      <c r="AH346" s="702" t="n">
        <v>1.036994808810326</v>
      </c>
      <c r="AI346" s="702" t="n">
        <v>15.85131652437249</v>
      </c>
      <c r="AJ346" s="702" t="n">
        <v>6784978.971198697</v>
      </c>
      <c r="AK346" s="702" t="n">
        <v>1913273.350233839</v>
      </c>
      <c r="AL346" s="702" t="n">
        <v>1521949.893753592</v>
      </c>
      <c r="AM346" s="702" t="n">
        <v>71317.9337934971</v>
      </c>
      <c r="AN346" s="702" t="n">
        <v>1492201.184626475</v>
      </c>
      <c r="AO346" s="702" t="n">
        <v>1088628.861936664</v>
      </c>
      <c r="AP346" s="702" t="n">
        <v>696910.188124664</v>
      </c>
      <c r="AQ346" s="702" t="n">
        <v>100</v>
      </c>
      <c r="AR346" s="702" t="n">
        <v>28.19866293404034</v>
      </c>
      <c r="AS346" s="702" t="n">
        <v>22.43116596549614</v>
      </c>
      <c r="AT346" s="702" t="n">
        <v>1.051115030661582</v>
      </c>
      <c r="AU346" s="702" t="n">
        <v>21.99271642492429</v>
      </c>
      <c r="AV346" s="702" t="n">
        <v>16.04469028655423</v>
      </c>
      <c r="AW346" s="702" t="n">
        <v>10.27136843139753</v>
      </c>
    </row>
    <row r="347" ht="16.4" customFormat="1" customHeight="1" s="25">
      <c r="A347" s="702" t="inlineStr">
        <is>
          <t>Aug-Oct 2019</t>
        </is>
      </c>
      <c r="B347" s="702" t="n">
        <v>8684544.47808923</v>
      </c>
      <c r="C347" s="702" t="n">
        <v>2294227.26779233</v>
      </c>
      <c r="D347" s="702" t="n">
        <v>2001926.046641903</v>
      </c>
      <c r="E347" s="702" t="n">
        <v>176616.043595359</v>
      </c>
      <c r="F347" s="702" t="n">
        <v>2088758.319419774</v>
      </c>
      <c r="G347" s="702" t="n">
        <v>31754.43552194078</v>
      </c>
      <c r="H347" s="702" t="n">
        <v>1113802.669464839</v>
      </c>
      <c r="I347" s="702" t="n">
        <v>977459.6956530854</v>
      </c>
      <c r="J347" s="702" t="n">
        <v>6807011.433294643</v>
      </c>
      <c r="K347" s="702" t="n">
        <v>1877533.044794588</v>
      </c>
      <c r="L347" s="702" t="n">
        <v>100</v>
      </c>
      <c r="M347" s="702" t="n">
        <v>26.4173587178991</v>
      </c>
      <c r="N347" s="702" t="n">
        <v>23.05159529889777</v>
      </c>
      <c r="O347" s="702" t="n">
        <v>2.033682296647273</v>
      </c>
      <c r="P347" s="702" t="n">
        <v>24.05144362711977</v>
      </c>
      <c r="Q347" s="702" t="n">
        <v>0.3656430754895204</v>
      </c>
      <c r="R347" s="702" t="n">
        <v>12.82511330645977</v>
      </c>
      <c r="S347" s="702" t="n">
        <v>11.25516367748681</v>
      </c>
      <c r="T347" s="702" t="n">
        <v>78.38075388373528</v>
      </c>
      <c r="U347" s="702" t="n">
        <v>21.61924611626472</v>
      </c>
      <c r="V347" s="702" t="n">
        <v>1877533.044794588</v>
      </c>
      <c r="W347" s="702" t="n">
        <v>403448.2212556443</v>
      </c>
      <c r="X347" s="702" t="n">
        <v>475829.6142768337</v>
      </c>
      <c r="Y347" s="702" t="n">
        <v>98681.81669360926</v>
      </c>
      <c r="Z347" s="702" t="n">
        <v>570224.8545215239</v>
      </c>
      <c r="AA347" s="702" t="n">
        <v>20511.4206797853</v>
      </c>
      <c r="AB347" s="702" t="n">
        <v>308848.4453489347</v>
      </c>
      <c r="AC347" s="702" t="n">
        <v>100</v>
      </c>
      <c r="AD347" s="702" t="n">
        <v>21.48820881604156</v>
      </c>
      <c r="AE347" s="702" t="n">
        <v>25.34334165761071</v>
      </c>
      <c r="AF347" s="702" t="n">
        <v>5.255929687480177</v>
      </c>
      <c r="AG347" s="702" t="n">
        <v>30.37096237014084</v>
      </c>
      <c r="AH347" s="702" t="n">
        <v>1.092466560663349</v>
      </c>
      <c r="AI347" s="702" t="n">
        <v>16.4496942519978</v>
      </c>
      <c r="AJ347" s="702" t="n">
        <v>6807011.433294643</v>
      </c>
      <c r="AK347" s="702" t="n">
        <v>1904341.336631185</v>
      </c>
      <c r="AL347" s="702" t="n">
        <v>1534177.424768001</v>
      </c>
      <c r="AM347" s="702" t="n">
        <v>78916.04235984091</v>
      </c>
      <c r="AN347" s="702" t="n">
        <v>1530494.127723049</v>
      </c>
      <c r="AO347" s="702" t="n">
        <v>1084885.14346059</v>
      </c>
      <c r="AP347" s="702" t="n">
        <v>674008.8698814091</v>
      </c>
      <c r="AQ347" s="702" t="n">
        <v>100</v>
      </c>
      <c r="AR347" s="702" t="n">
        <v>27.97617361587816</v>
      </c>
      <c r="AS347" s="702" t="n">
        <v>22.53819374041286</v>
      </c>
      <c r="AT347" s="702" t="n">
        <v>1.159334652705952</v>
      </c>
      <c r="AU347" s="702" t="n">
        <v>22.48408340019901</v>
      </c>
      <c r="AV347" s="702" t="n">
        <v>15.93775997134616</v>
      </c>
      <c r="AW347" s="702" t="n">
        <v>9.901685585316903</v>
      </c>
    </row>
    <row r="348" ht="16.4" customFormat="1" customHeight="1" s="25">
      <c r="A348" s="702" t="inlineStr">
        <is>
          <t>Sep-Nov 2019</t>
        </is>
      </c>
      <c r="B348" s="702" t="n">
        <v>8600057.300103555</v>
      </c>
      <c r="C348" s="702" t="n">
        <v>2297529.688381586</v>
      </c>
      <c r="D348" s="702" t="n">
        <v>1954130.67071871</v>
      </c>
      <c r="E348" s="702" t="n">
        <v>164554.3668817554</v>
      </c>
      <c r="F348" s="702" t="n">
        <v>2086366.06454182</v>
      </c>
      <c r="G348" s="702" t="n">
        <v>30171.33122034346</v>
      </c>
      <c r="H348" s="702" t="n">
        <v>1115131.296446941</v>
      </c>
      <c r="I348" s="702" t="n">
        <v>952173.8819123972</v>
      </c>
      <c r="J348" s="702" t="n">
        <v>6693086.151579026</v>
      </c>
      <c r="K348" s="702" t="n">
        <v>1906971.148524527</v>
      </c>
      <c r="L348" s="702" t="n">
        <v>100</v>
      </c>
      <c r="M348" s="702" t="n">
        <v>26.7152834941451</v>
      </c>
      <c r="N348" s="702" t="n">
        <v>22.72229826532877</v>
      </c>
      <c r="O348" s="702" t="n">
        <v>1.913410122043884</v>
      </c>
      <c r="P348" s="702" t="n">
        <v>24.25990887894082</v>
      </c>
      <c r="Q348" s="702" t="n">
        <v>0.35082709530296</v>
      </c>
      <c r="R348" s="702" t="n">
        <v>12.96655658833242</v>
      </c>
      <c r="S348" s="702" t="n">
        <v>11.07171555590603</v>
      </c>
      <c r="T348" s="702" t="n">
        <v>77.82606461817916</v>
      </c>
      <c r="U348" s="702" t="n">
        <v>22.17393538182083</v>
      </c>
      <c r="V348" s="702" t="n">
        <v>1906971.148524527</v>
      </c>
      <c r="W348" s="702" t="n">
        <v>420142.3020967148</v>
      </c>
      <c r="X348" s="702" t="n">
        <v>472545.7911253705</v>
      </c>
      <c r="Y348" s="702" t="n">
        <v>92686.76173401362</v>
      </c>
      <c r="Z348" s="702" t="n">
        <v>580735.1049527745</v>
      </c>
      <c r="AA348" s="702" t="n">
        <v>20283.43047183337</v>
      </c>
      <c r="AB348" s="702" t="n">
        <v>320589.6962995081</v>
      </c>
      <c r="AC348" s="702" t="n">
        <v>100</v>
      </c>
      <c r="AD348" s="702" t="n">
        <v>22.03191707550425</v>
      </c>
      <c r="AE348" s="702" t="n">
        <v>24.77991297828451</v>
      </c>
      <c r="AF348" s="702" t="n">
        <v>4.860417621196198</v>
      </c>
      <c r="AG348" s="702" t="n">
        <v>30.45327169223847</v>
      </c>
      <c r="AH348" s="702" t="n">
        <v>1.063646426298961</v>
      </c>
      <c r="AI348" s="702" t="n">
        <v>16.81146023355186</v>
      </c>
      <c r="AJ348" s="702" t="n">
        <v>6693086.151579026</v>
      </c>
      <c r="AK348" s="702" t="n">
        <v>1891641.473660635</v>
      </c>
      <c r="AL348" s="702" t="n">
        <v>1489491.967399436</v>
      </c>
      <c r="AM348" s="702" t="n">
        <v>72796.61170701808</v>
      </c>
      <c r="AN348" s="702" t="n">
        <v>1518099.979769288</v>
      </c>
      <c r="AO348" s="702" t="n">
        <v>1083699.814816665</v>
      </c>
      <c r="AP348" s="702" t="n">
        <v>637040.9019978204</v>
      </c>
      <c r="AQ348" s="702" t="n">
        <v>100</v>
      </c>
      <c r="AR348" s="702" t="n">
        <v>28.26261952738142</v>
      </c>
      <c r="AS348" s="702" t="n">
        <v>22.25418788383647</v>
      </c>
      <c r="AT348" s="702" t="n">
        <v>1.087638946494719</v>
      </c>
      <c r="AU348" s="702" t="n">
        <v>22.68161421187054</v>
      </c>
      <c r="AV348" s="702" t="n">
        <v>16.19133222364095</v>
      </c>
      <c r="AW348" s="702" t="n">
        <v>9.517894848066916</v>
      </c>
    </row>
    <row r="349" ht="16.4" customFormat="1" customHeight="1" s="25">
      <c r="A349" s="702" t="inlineStr">
        <is>
          <t>Oct-Dec 2019</t>
        </is>
      </c>
      <c r="B349" s="702" t="n">
        <v>8572105.966294028</v>
      </c>
      <c r="C349" s="702" t="n">
        <v>2300866.251525582</v>
      </c>
      <c r="D349" s="702" t="n">
        <v>1916386.309603868</v>
      </c>
      <c r="E349" s="702" t="n">
        <v>162147.4294504692</v>
      </c>
      <c r="F349" s="702" t="n">
        <v>2080418.132031917</v>
      </c>
      <c r="G349" s="702" t="n">
        <v>32795.36703822037</v>
      </c>
      <c r="H349" s="702" t="n">
        <v>1125572.004166127</v>
      </c>
      <c r="I349" s="702" t="n">
        <v>953920.4724778462</v>
      </c>
      <c r="J349" s="702" t="n">
        <v>6659565.314699823</v>
      </c>
      <c r="K349" s="702" t="n">
        <v>1912540.651594204</v>
      </c>
      <c r="L349" s="702" t="n">
        <v>100</v>
      </c>
      <c r="M349" s="702" t="n">
        <v>26.84131834782152</v>
      </c>
      <c r="N349" s="702" t="n">
        <v>22.35607349161571</v>
      </c>
      <c r="O349" s="702" t="n">
        <v>1.891570520570341</v>
      </c>
      <c r="P349" s="702" t="n">
        <v>24.26962685963321</v>
      </c>
      <c r="Q349" s="702" t="n">
        <v>0.3825823801895763</v>
      </c>
      <c r="R349" s="702" t="n">
        <v>13.13063567566634</v>
      </c>
      <c r="S349" s="702" t="n">
        <v>11.12819272450331</v>
      </c>
      <c r="T349" s="702" t="n">
        <v>77.68878897304332</v>
      </c>
      <c r="U349" s="702" t="n">
        <v>22.31121102695667</v>
      </c>
      <c r="V349" s="702" t="n">
        <v>1912540.651594204</v>
      </c>
      <c r="W349" s="702" t="n">
        <v>417094.0970272053</v>
      </c>
      <c r="X349" s="702" t="n">
        <v>481009.5318167743</v>
      </c>
      <c r="Y349" s="702" t="n">
        <v>93654.97745373918</v>
      </c>
      <c r="Z349" s="702" t="n">
        <v>575870.6391127957</v>
      </c>
      <c r="AA349" s="702" t="n">
        <v>23435.31240556289</v>
      </c>
      <c r="AB349" s="702" t="n">
        <v>321498.6493824733</v>
      </c>
      <c r="AC349" s="702" t="n">
        <v>100</v>
      </c>
      <c r="AD349" s="702" t="n">
        <v>21.80837812150739</v>
      </c>
      <c r="AE349" s="702" t="n">
        <v>25.15029060510831</v>
      </c>
      <c r="AF349" s="702" t="n">
        <v>4.896888198202365</v>
      </c>
      <c r="AG349" s="702" t="n">
        <v>30.11024307550154</v>
      </c>
      <c r="AH349" s="702" t="n">
        <v>1.225349766345009</v>
      </c>
      <c r="AI349" s="702" t="n">
        <v>16.81002958627244</v>
      </c>
      <c r="AJ349" s="702" t="n">
        <v>6659565.314699823</v>
      </c>
      <c r="AK349" s="702" t="n">
        <v>1898200.339891118</v>
      </c>
      <c r="AL349" s="702" t="n">
        <v>1442947.02142402</v>
      </c>
      <c r="AM349" s="702" t="n">
        <v>69404.50946923996</v>
      </c>
      <c r="AN349" s="702" t="n">
        <v>1517115.996092972</v>
      </c>
      <c r="AO349" s="702" t="n">
        <v>1093304.538751633</v>
      </c>
      <c r="AP349" s="702" t="n">
        <v>637907.6651568728</v>
      </c>
      <c r="AQ349" s="702" t="n">
        <v>100</v>
      </c>
      <c r="AR349" s="702" t="n">
        <v>28.50336696452505</v>
      </c>
      <c r="AS349" s="702" t="n">
        <v>21.66728537430165</v>
      </c>
      <c r="AT349" s="702" t="n">
        <v>1.04217777271501</v>
      </c>
      <c r="AU349" s="702" t="n">
        <v>22.78100633301403</v>
      </c>
      <c r="AV349" s="702" t="n">
        <v>16.41705557475884</v>
      </c>
      <c r="AW349" s="702" t="n">
        <v>9.578818361444755</v>
      </c>
    </row>
    <row r="350" ht="16.4" customHeight="1" s="828">
      <c r="A350" s="680" t="inlineStr">
        <is>
          <t>Nov-Jan 2020</t>
        </is>
      </c>
      <c r="B350" s="680" t="n">
        <v>8514305.884398203</v>
      </c>
      <c r="C350" s="680" t="n">
        <v>2227889.758138716</v>
      </c>
      <c r="D350" s="680" t="n">
        <v>1893572.25667531</v>
      </c>
      <c r="E350" s="680" t="n">
        <v>178286.0595051376</v>
      </c>
      <c r="F350" s="680" t="n">
        <v>2117429.9250865</v>
      </c>
      <c r="G350" s="680" t="n">
        <v>31059.23197397663</v>
      </c>
      <c r="H350" s="680" t="n">
        <v>1112155.836523255</v>
      </c>
      <c r="I350" s="680" t="n">
        <v>953912.8164953073</v>
      </c>
      <c r="J350" s="680" t="n">
        <v>6598990.599716056</v>
      </c>
      <c r="K350" s="680" t="n">
        <v>1915315.284682147</v>
      </c>
      <c r="L350" s="680" t="n">
        <v>100</v>
      </c>
      <c r="M350" s="680" t="n">
        <v>26.16642846037689</v>
      </c>
      <c r="N350" s="680" t="n">
        <v>22.23988992626084</v>
      </c>
      <c r="O350" s="680" t="n">
        <v>2.093958825602364</v>
      </c>
      <c r="P350" s="680" t="n">
        <v>24.86908450125716</v>
      </c>
      <c r="Q350" s="680" t="n">
        <v>0.3647887731035155</v>
      </c>
      <c r="R350" s="680" t="n">
        <v>13.06220203529677</v>
      </c>
      <c r="S350" s="680" t="n">
        <v>11.20364747810244</v>
      </c>
      <c r="T350" s="680" t="n">
        <v>77.50473954439654</v>
      </c>
      <c r="U350" s="680" t="n">
        <v>22.49526045560345</v>
      </c>
      <c r="V350" s="680" t="n">
        <v>1915315.284682147</v>
      </c>
      <c r="W350" s="680" t="n">
        <v>399909.5571204571</v>
      </c>
      <c r="X350" s="680" t="n">
        <v>472201.831573772</v>
      </c>
      <c r="Y350" s="680" t="n">
        <v>105785.8830086826</v>
      </c>
      <c r="Z350" s="680" t="n">
        <v>587633.9551407385</v>
      </c>
      <c r="AA350" s="680" t="n">
        <v>26258.57725135919</v>
      </c>
      <c r="AB350" s="680" t="n">
        <v>323510.9604315438</v>
      </c>
      <c r="AC350" s="680" t="n">
        <v>100</v>
      </c>
      <c r="AD350" s="680" t="n">
        <v>20.87956799169091</v>
      </c>
      <c r="AE350" s="680" t="n">
        <v>24.65400006725971</v>
      </c>
      <c r="AF350" s="680" t="n">
        <v>5.523157667811236</v>
      </c>
      <c r="AG350" s="680" t="n">
        <v>30.68079495007311</v>
      </c>
      <c r="AH350" s="680" t="n">
        <v>1.370979361015066</v>
      </c>
      <c r="AI350" s="680" t="n">
        <v>16.89074185429641</v>
      </c>
      <c r="AJ350" s="680" t="n">
        <v>6598990.599716056</v>
      </c>
      <c r="AK350" s="680" t="n">
        <v>1841113.570971454</v>
      </c>
      <c r="AL350" s="680" t="n">
        <v>1427550.089263194</v>
      </c>
      <c r="AM350" s="680" t="n">
        <v>73465.59645422107</v>
      </c>
      <c r="AN350" s="680" t="n">
        <v>1541680.239123522</v>
      </c>
      <c r="AO350" s="680" t="n">
        <v>1080049.78603172</v>
      </c>
      <c r="AP350" s="680" t="n">
        <v>635456.6351463377</v>
      </c>
      <c r="AQ350" s="680" t="n">
        <v>100</v>
      </c>
      <c r="AR350" s="680" t="n">
        <v>27.89992716538609</v>
      </c>
      <c r="AS350" s="680" t="n">
        <v>21.63285532373117</v>
      </c>
      <c r="AT350" s="680" t="n">
        <v>1.113285363027827</v>
      </c>
      <c r="AU350" s="680" t="n">
        <v>23.36236452874865</v>
      </c>
      <c r="AV350" s="680" t="n">
        <v>16.36689384097915</v>
      </c>
      <c r="AW350" s="680" t="n">
        <v>9.629603581700517</v>
      </c>
      <c r="AX350" s="25" t="n"/>
    </row>
    <row r="351" ht="16.4" customHeight="1" s="828">
      <c r="A351" s="680" t="inlineStr">
        <is>
          <t>Dec-Feb 2020</t>
        </is>
      </c>
      <c r="B351" s="680" t="n">
        <v>8445790.475221721</v>
      </c>
      <c r="C351" s="680" t="n">
        <v>2165221.597735724</v>
      </c>
      <c r="D351" s="680" t="n">
        <v>1872204.26652357</v>
      </c>
      <c r="E351" s="680" t="n">
        <v>173984.2361309926</v>
      </c>
      <c r="F351" s="680" t="n">
        <v>2118030.81467621</v>
      </c>
      <c r="G351" s="680" t="n">
        <v>35004.52380163639</v>
      </c>
      <c r="H351" s="680" t="n">
        <v>1118323.119330083</v>
      </c>
      <c r="I351" s="680" t="n">
        <v>963021.9170235046</v>
      </c>
      <c r="J351" s="680" t="n">
        <v>6578193.162045367</v>
      </c>
      <c r="K351" s="680" t="n">
        <v>1867597.313176354</v>
      </c>
      <c r="L351" s="680" t="n">
        <v>100</v>
      </c>
      <c r="M351" s="680" t="n">
        <v>25.63669563065832</v>
      </c>
      <c r="N351" s="680" t="n">
        <v>22.16730656551625</v>
      </c>
      <c r="O351" s="680" t="n">
        <v>2.060011275930038</v>
      </c>
      <c r="P351" s="680" t="n">
        <v>25.07794647392798</v>
      </c>
      <c r="Q351" s="680" t="n">
        <v>0.4144611911026296</v>
      </c>
      <c r="R351" s="680" t="n">
        <v>13.24118947315851</v>
      </c>
      <c r="S351" s="680" t="n">
        <v>11.40238938970627</v>
      </c>
      <c r="T351" s="680" t="n">
        <v>77.88724076620755</v>
      </c>
      <c r="U351" s="680" t="n">
        <v>22.11275923379245</v>
      </c>
      <c r="V351" s="680" t="n">
        <v>1867597.313176354</v>
      </c>
      <c r="W351" s="680" t="n">
        <v>373240.2022166372</v>
      </c>
      <c r="X351" s="680" t="n">
        <v>470613.1640140191</v>
      </c>
      <c r="Y351" s="680" t="n">
        <v>96790.59060821051</v>
      </c>
      <c r="Z351" s="680" t="n">
        <v>573938.9487321984</v>
      </c>
      <c r="AA351" s="680" t="n">
        <v>28453.68716875033</v>
      </c>
      <c r="AB351" s="680" t="n">
        <v>324458.6440859381</v>
      </c>
      <c r="AC351" s="680" t="n">
        <v>100</v>
      </c>
      <c r="AD351" s="680" t="n">
        <v>19.98504707536987</v>
      </c>
      <c r="AE351" s="680" t="n">
        <v>25.19885634305257</v>
      </c>
      <c r="AF351" s="680" t="n">
        <v>5.182626357691206</v>
      </c>
      <c r="AG351" s="680" t="n">
        <v>30.73140792626544</v>
      </c>
      <c r="AH351" s="680" t="n">
        <v>1.523545090154212</v>
      </c>
      <c r="AI351" s="680" t="n">
        <v>17.37305155650007</v>
      </c>
      <c r="AJ351" s="680" t="n">
        <v>6578193.162045367</v>
      </c>
      <c r="AK351" s="680" t="n">
        <v>1807620.010399763</v>
      </c>
      <c r="AL351" s="680" t="n">
        <v>1410151.404520725</v>
      </c>
      <c r="AM351" s="680" t="n">
        <v>78389.98003036462</v>
      </c>
      <c r="AN351" s="680" t="n">
        <v>1558717.29975705</v>
      </c>
      <c r="AO351" s="680" t="n">
        <v>1080446.63022586</v>
      </c>
      <c r="AP351" s="680" t="n">
        <v>644972.1661437816</v>
      </c>
      <c r="AQ351" s="680" t="n">
        <v>100</v>
      </c>
      <c r="AR351" s="680" t="n">
        <v>27.47897433035726</v>
      </c>
      <c r="AS351" s="680" t="n">
        <v>21.43675884522468</v>
      </c>
      <c r="AT351" s="680" t="n">
        <v>1.191664308106007</v>
      </c>
      <c r="AU351" s="680" t="n">
        <v>23.69521936130553</v>
      </c>
      <c r="AV351" s="680" t="n">
        <v>16.42467169343374</v>
      </c>
      <c r="AW351" s="680" t="n">
        <v>9.804700930114365</v>
      </c>
      <c r="AX351" s="25" t="n"/>
    </row>
    <row r="352" ht="16.4" customHeight="1" s="828">
      <c r="A352" s="680" t="inlineStr">
        <is>
          <t>Jan-Mar 2020</t>
        </is>
      </c>
      <c r="B352" s="680" t="n">
        <v>8629832.427977871</v>
      </c>
      <c r="C352" s="680" t="n">
        <v>2209570.280780143</v>
      </c>
      <c r="D352" s="680" t="n">
        <v>1876853.993687197</v>
      </c>
      <c r="E352" s="680" t="n">
        <v>190024.6553061044</v>
      </c>
      <c r="F352" s="680" t="n">
        <v>2232157.718647508</v>
      </c>
      <c r="G352" s="680" t="n">
        <v>36780.03422012785</v>
      </c>
      <c r="H352" s="680" t="n">
        <v>1100651.041900744</v>
      </c>
      <c r="I352" s="680" t="n">
        <v>983794.7034360457</v>
      </c>
      <c r="J352" s="680" t="n">
        <v>6677305.914699513</v>
      </c>
      <c r="K352" s="680" t="n">
        <v>1952526.513278358</v>
      </c>
      <c r="L352" s="680" t="n">
        <v>100</v>
      </c>
      <c r="M352" s="680" t="n">
        <v>25.60386078432679</v>
      </c>
      <c r="N352" s="680" t="n">
        <v>21.74844076464853</v>
      </c>
      <c r="O352" s="680" t="n">
        <v>2.201950697096336</v>
      </c>
      <c r="P352" s="680" t="n">
        <v>25.86559747569217</v>
      </c>
      <c r="Q352" s="680" t="n">
        <v>0.4261963894094534</v>
      </c>
      <c r="R352" s="680" t="n">
        <v>12.75402565561342</v>
      </c>
      <c r="S352" s="680" t="n">
        <v>11.39992823321329</v>
      </c>
      <c r="T352" s="680" t="n">
        <v>77.37468798411106</v>
      </c>
      <c r="U352" s="680" t="n">
        <v>22.62531201588894</v>
      </c>
      <c r="V352" s="680" t="n">
        <v>1952526.513278358</v>
      </c>
      <c r="W352" s="680" t="n">
        <v>393036.0725193222</v>
      </c>
      <c r="X352" s="680" t="n">
        <v>484308.7065158988</v>
      </c>
      <c r="Y352" s="680" t="n">
        <v>104884.4101509549</v>
      </c>
      <c r="Z352" s="680" t="n">
        <v>604364.5549618595</v>
      </c>
      <c r="AA352" s="680" t="n">
        <v>29272.21464507597</v>
      </c>
      <c r="AB352" s="680" t="n">
        <v>336556.226306268</v>
      </c>
      <c r="AC352" s="680" t="n">
        <v>100</v>
      </c>
      <c r="AD352" s="680" t="n">
        <v>20.12961513436258</v>
      </c>
      <c r="AE352" s="680" t="n">
        <v>24.80420640756003</v>
      </c>
      <c r="AF352" s="680" t="n">
        <v>5.37172783251227</v>
      </c>
      <c r="AG352" s="680" t="n">
        <v>30.95294997798064</v>
      </c>
      <c r="AH352" s="680" t="n">
        <v>1.499196781503721</v>
      </c>
      <c r="AI352" s="680" t="n">
        <v>17.23696062601367</v>
      </c>
      <c r="AJ352" s="680" t="n">
        <v>6677305.914699513</v>
      </c>
      <c r="AK352" s="680" t="n">
        <v>1831306.997783205</v>
      </c>
      <c r="AL352" s="680" t="n">
        <v>1399274.160338715</v>
      </c>
      <c r="AM352" s="680" t="n">
        <v>86340.51569520886</v>
      </c>
      <c r="AN352" s="680" t="n">
        <v>1641820.553842017</v>
      </c>
      <c r="AO352" s="680" t="n">
        <v>1067411.790674</v>
      </c>
      <c r="AP352" s="680" t="n">
        <v>653247.1732397389</v>
      </c>
      <c r="AQ352" s="680" t="n">
        <v>100</v>
      </c>
      <c r="AR352" s="680" t="n">
        <v>27.4258364253125</v>
      </c>
      <c r="AS352" s="680" t="n">
        <v>20.95566952022272</v>
      </c>
      <c r="AT352" s="680" t="n">
        <v>1.293044182761458</v>
      </c>
      <c r="AU352" s="680" t="n">
        <v>24.58806852367945</v>
      </c>
      <c r="AV352" s="680" t="n">
        <v>15.98566554101085</v>
      </c>
      <c r="AW352" s="680" t="n">
        <v>9.783094882648278</v>
      </c>
      <c r="AX352" s="25" t="n"/>
    </row>
    <row r="353" ht="16.4" customHeight="1" s="828">
      <c r="A353" s="680" t="inlineStr">
        <is>
          <t>Feb-Apr 2020</t>
        </is>
      </c>
      <c r="B353" s="680" t="n">
        <v>8746115.52775063</v>
      </c>
      <c r="C353" s="680" t="n">
        <v>2198104.98233059</v>
      </c>
      <c r="D353" s="680" t="n">
        <v>1859249.865237294</v>
      </c>
      <c r="E353" s="680" t="n">
        <v>177171.7774891954</v>
      </c>
      <c r="F353" s="680" t="n">
        <v>2252091.724111408</v>
      </c>
      <c r="G353" s="680" t="n">
        <v>36609.44563276425</v>
      </c>
      <c r="H353" s="680" t="n">
        <v>1112899.681291987</v>
      </c>
      <c r="I353" s="680" t="n">
        <v>1109988.05165739</v>
      </c>
      <c r="J353" s="680" t="n">
        <v>6652800.792467514</v>
      </c>
      <c r="K353" s="680" t="n">
        <v>2093314.735283115</v>
      </c>
      <c r="L353" s="680" t="n">
        <v>100</v>
      </c>
      <c r="M353" s="680" t="n">
        <v>25.13235704875157</v>
      </c>
      <c r="N353" s="680" t="n">
        <v>21.25800716144285</v>
      </c>
      <c r="O353" s="680" t="n">
        <v>2.025719611489757</v>
      </c>
      <c r="P353" s="680" t="n">
        <v>25.74962241198079</v>
      </c>
      <c r="Q353" s="680" t="n">
        <v>0.4185794884209545</v>
      </c>
      <c r="R353" s="680" t="n">
        <v>12.72450241208062</v>
      </c>
      <c r="S353" s="680" t="n">
        <v>12.69121186583345</v>
      </c>
      <c r="T353" s="680" t="n">
        <v>76.0657776742004</v>
      </c>
      <c r="U353" s="680" t="n">
        <v>23.93422232579958</v>
      </c>
      <c r="V353" s="680" t="n">
        <v>2093314.735283115</v>
      </c>
      <c r="W353" s="680" t="n">
        <v>432201.3872034012</v>
      </c>
      <c r="X353" s="680" t="n">
        <v>507840.1819243115</v>
      </c>
      <c r="Y353" s="680" t="n">
        <v>100705.0802274164</v>
      </c>
      <c r="Z353" s="680" t="n">
        <v>615043.0529514099</v>
      </c>
      <c r="AA353" s="680" t="n">
        <v>29220.21282767639</v>
      </c>
      <c r="AB353" s="680" t="n">
        <v>408276.1116208324</v>
      </c>
      <c r="AC353" s="680" t="n">
        <v>100</v>
      </c>
      <c r="AD353" s="680" t="n">
        <v>20.64674651730988</v>
      </c>
      <c r="AE353" s="680" t="n">
        <v>24.26009683897952</v>
      </c>
      <c r="AF353" s="680" t="n">
        <v>4.810794981281031</v>
      </c>
      <c r="AG353" s="680" t="n">
        <v>29.38129859713747</v>
      </c>
      <c r="AH353" s="680" t="n">
        <v>1.395882441143015</v>
      </c>
      <c r="AI353" s="680" t="n">
        <v>19.5038091854646</v>
      </c>
      <c r="AJ353" s="680" t="n">
        <v>6652800.792467514</v>
      </c>
      <c r="AK353" s="680" t="n">
        <v>1779257.002327744</v>
      </c>
      <c r="AL353" s="680" t="n">
        <v>1358093.6022381</v>
      </c>
      <c r="AM353" s="680" t="n">
        <v>77495.20483633722</v>
      </c>
      <c r="AN353" s="680" t="n">
        <v>1650032.251224896</v>
      </c>
      <c r="AO353" s="680" t="n">
        <v>1080051.489502118</v>
      </c>
      <c r="AP353" s="680" t="n">
        <v>708106.744970226</v>
      </c>
      <c r="AQ353" s="680" t="n">
        <v>100</v>
      </c>
      <c r="AR353" s="680" t="n">
        <v>26.74448037497633</v>
      </c>
      <c r="AS353" s="680" t="n">
        <v>20.41386244085005</v>
      </c>
      <c r="AT353" s="680" t="n">
        <v>1.164850823792581</v>
      </c>
      <c r="AU353" s="680" t="n">
        <v>24.8020691239261</v>
      </c>
      <c r="AV353" s="680" t="n">
        <v>16.23453825229493</v>
      </c>
      <c r="AW353" s="680" t="n">
        <v>10.64373888621412</v>
      </c>
      <c r="AX353" s="25" t="n"/>
    </row>
    <row r="354" ht="16.4" customHeight="1" s="828">
      <c r="A354" s="680" t="inlineStr">
        <is>
          <t>Mar-May 2020</t>
        </is>
      </c>
      <c r="B354" s="680" t="n">
        <v>8808725.811017476</v>
      </c>
      <c r="C354" s="680" t="n">
        <v>2143274.924929311</v>
      </c>
      <c r="D354" s="680" t="n">
        <v>1841415.771651919</v>
      </c>
      <c r="E354" s="680" t="n">
        <v>176928.2731649041</v>
      </c>
      <c r="F354" s="680" t="n">
        <v>2239621.104632855</v>
      </c>
      <c r="G354" s="680" t="n">
        <v>43803.41484876729</v>
      </c>
      <c r="H354" s="680" t="n">
        <v>1107053.378257079</v>
      </c>
      <c r="I354" s="680" t="n">
        <v>1256628.94353264</v>
      </c>
      <c r="J354" s="680" t="n">
        <v>6572183.73345787</v>
      </c>
      <c r="K354" s="680" t="n">
        <v>2236542.077559607</v>
      </c>
      <c r="L354" s="680" t="n">
        <v>100</v>
      </c>
      <c r="M354" s="680" t="n">
        <v>24.33127072985538</v>
      </c>
      <c r="N354" s="680" t="n">
        <v>20.90445100866662</v>
      </c>
      <c r="O354" s="680" t="n">
        <v>2.008556935029262</v>
      </c>
      <c r="P354" s="680" t="n">
        <v>25.42502914362096</v>
      </c>
      <c r="Q354" s="680" t="n">
        <v>0.497272997122698</v>
      </c>
      <c r="R354" s="680" t="n">
        <v>12.56769028810542</v>
      </c>
      <c r="S354" s="680" t="n">
        <v>14.26572889759966</v>
      </c>
      <c r="T354" s="680" t="n">
        <v>74.60992514079322</v>
      </c>
      <c r="U354" s="680" t="n">
        <v>25.39007485920678</v>
      </c>
      <c r="V354" s="680" t="n">
        <v>2236542.077559607</v>
      </c>
      <c r="W354" s="680" t="n">
        <v>440034.1575077243</v>
      </c>
      <c r="X354" s="680" t="n">
        <v>514913.7928769656</v>
      </c>
      <c r="Y354" s="680" t="n">
        <v>103877.359453999</v>
      </c>
      <c r="Z354" s="680" t="n">
        <v>617284.34983898</v>
      </c>
      <c r="AA354" s="680" t="n">
        <v>35319.13610509079</v>
      </c>
      <c r="AB354" s="680" t="n">
        <v>525152.8329673175</v>
      </c>
      <c r="AC354" s="680" t="n">
        <v>100</v>
      </c>
      <c r="AD354" s="680" t="n">
        <v>19.67475425223681</v>
      </c>
      <c r="AE354" s="680" t="n">
        <v>23.02276349027207</v>
      </c>
      <c r="AF354" s="680" t="n">
        <v>4.64455198479182</v>
      </c>
      <c r="AG354" s="680" t="n">
        <v>27.5999435035234</v>
      </c>
      <c r="AH354" s="680" t="n">
        <v>1.579184959651155</v>
      </c>
      <c r="AI354" s="680" t="n">
        <v>23.48057021758946</v>
      </c>
      <c r="AJ354" s="680" t="n">
        <v>6572183.73345787</v>
      </c>
      <c r="AK354" s="680" t="n">
        <v>1715930.442535968</v>
      </c>
      <c r="AL354" s="680" t="n">
        <v>1332569.077310307</v>
      </c>
      <c r="AM354" s="680" t="n">
        <v>74076.88829394926</v>
      </c>
      <c r="AN354" s="680" t="n">
        <v>1634788.733573625</v>
      </c>
      <c r="AO354" s="680" t="n">
        <v>1075211.333881898</v>
      </c>
      <c r="AP354" s="680" t="n">
        <v>738564.577781888</v>
      </c>
      <c r="AQ354" s="680" t="n">
        <v>100</v>
      </c>
      <c r="AR354" s="680" t="n">
        <v>26.10898465605059</v>
      </c>
      <c r="AS354" s="680" t="n">
        <v>20.27589506553848</v>
      </c>
      <c r="AT354" s="680" t="n">
        <v>1.12712747084103</v>
      </c>
      <c r="AU354" s="680" t="n">
        <v>24.87436139758531</v>
      </c>
      <c r="AV354" s="680" t="n">
        <v>16.36003157380065</v>
      </c>
      <c r="AW354" s="680" t="n">
        <v>11.23773478854496</v>
      </c>
      <c r="AX354" s="25" t="n"/>
    </row>
    <row r="355" ht="16.4" customHeight="1" s="828">
      <c r="A355" s="680" t="inlineStr">
        <is>
          <t>Apr-Jun 2020</t>
        </is>
      </c>
      <c r="B355" s="680" t="n">
        <v>8857689.964296</v>
      </c>
      <c r="C355" s="680" t="n">
        <v>2189777.413016497</v>
      </c>
      <c r="D355" s="680" t="n">
        <v>1831314.566615847</v>
      </c>
      <c r="E355" s="680" t="n">
        <v>164218.0968483823</v>
      </c>
      <c r="F355" s="680" t="n">
        <v>2229544.664354747</v>
      </c>
      <c r="G355" s="680" t="n">
        <v>54769.8248342221</v>
      </c>
      <c r="H355" s="680" t="n">
        <v>1085286.886310363</v>
      </c>
      <c r="I355" s="680" t="n">
        <v>1302778.512315941</v>
      </c>
      <c r="J355" s="680" t="n">
        <v>6624788.695486469</v>
      </c>
      <c r="K355" s="680" t="n">
        <v>2232901.268809531</v>
      </c>
      <c r="L355" s="680" t="n">
        <v>100</v>
      </c>
      <c r="M355" s="680" t="n">
        <v>24.72176630524613</v>
      </c>
      <c r="N355" s="680" t="n">
        <v>20.67485511456821</v>
      </c>
      <c r="O355" s="680" t="n">
        <v>1.853960767540075</v>
      </c>
      <c r="P355" s="680" t="n">
        <v>25.17072366883129</v>
      </c>
      <c r="Q355" s="680" t="n">
        <v>0.6183307956701005</v>
      </c>
      <c r="R355" s="680" t="n">
        <v>12.25248220117197</v>
      </c>
      <c r="S355" s="680" t="n">
        <v>14.70788114697222</v>
      </c>
      <c r="T355" s="680" t="n">
        <v>74.79138152486691</v>
      </c>
      <c r="U355" s="680" t="n">
        <v>25.20861847513309</v>
      </c>
      <c r="V355" s="680" t="n">
        <v>2232901.268809531</v>
      </c>
      <c r="W355" s="680" t="n">
        <v>438468.3985422374</v>
      </c>
      <c r="X355" s="680" t="n">
        <v>521913.4772834665</v>
      </c>
      <c r="Y355" s="680" t="n">
        <v>93069.75609330912</v>
      </c>
      <c r="Z355" s="680" t="n">
        <v>583005.9321934381</v>
      </c>
      <c r="AA355" s="680" t="n">
        <v>46606.97216192994</v>
      </c>
      <c r="AB355" s="680" t="n">
        <v>549895.5589316752</v>
      </c>
      <c r="AC355" s="680" t="n">
        <v>100</v>
      </c>
      <c r="AD355" s="680" t="n">
        <v>19.63671231984235</v>
      </c>
      <c r="AE355" s="680" t="n">
        <v>23.37378210912676</v>
      </c>
      <c r="AF355" s="680" t="n">
        <v>4.1681088811835</v>
      </c>
      <c r="AG355" s="680" t="n">
        <v>26.1097944784754</v>
      </c>
      <c r="AH355" s="680" t="n">
        <v>2.087283159939195</v>
      </c>
      <c r="AI355" s="680" t="n">
        <v>24.62695357886788</v>
      </c>
      <c r="AJ355" s="680" t="n">
        <v>6624788.695486469</v>
      </c>
      <c r="AK355" s="680" t="n">
        <v>1762730.738062043</v>
      </c>
      <c r="AL355" s="680" t="n">
        <v>1314942.582924776</v>
      </c>
      <c r="AM355" s="680" t="n">
        <v>71976.04464426305</v>
      </c>
      <c r="AN355" s="680" t="n">
        <v>1657431.64681359</v>
      </c>
      <c r="AO355" s="680" t="n">
        <v>1057374.011921004</v>
      </c>
      <c r="AP355" s="680" t="n">
        <v>759223.4772015633</v>
      </c>
      <c r="AQ355" s="680" t="n">
        <v>100</v>
      </c>
      <c r="AR355" s="680" t="n">
        <v>26.60810508964623</v>
      </c>
      <c r="AS355" s="680" t="n">
        <v>19.84882300956496</v>
      </c>
      <c r="AT355" s="680" t="n">
        <v>1.086465515395246</v>
      </c>
      <c r="AU355" s="680" t="n">
        <v>25.01863414817764</v>
      </c>
      <c r="AV355" s="680" t="n">
        <v>15.96087151642139</v>
      </c>
      <c r="AW355" s="680" t="n">
        <v>11.46034254222824</v>
      </c>
      <c r="AX355" s="25" t="n"/>
    </row>
    <row r="356" ht="16.4" customFormat="1" customHeight="1" s="26">
      <c r="A356" s="687" t="inlineStr">
        <is>
          <t>May-Jul 2020</t>
        </is>
      </c>
      <c r="B356" s="687" t="n">
        <v>8835457.508326123</v>
      </c>
      <c r="C356" s="687" t="n">
        <v>2259454.044153497</v>
      </c>
      <c r="D356" s="687" t="n">
        <v>1771748.347873199</v>
      </c>
      <c r="E356" s="687" t="n">
        <v>155471.5922922097</v>
      </c>
      <c r="F356" s="687" t="n">
        <v>2262212.886486249</v>
      </c>
      <c r="G356" s="687" t="n">
        <v>61169.99846148506</v>
      </c>
      <c r="H356" s="687" t="n">
        <v>1111478.613324</v>
      </c>
      <c r="I356" s="687" t="n">
        <v>1213922.025735483</v>
      </c>
      <c r="J356" s="687" t="n">
        <v>6697010.513592081</v>
      </c>
      <c r="K356" s="687" t="n">
        <v>2138446.994734041</v>
      </c>
      <c r="L356" s="687" t="n">
        <v>100</v>
      </c>
      <c r="M356" s="687" t="n">
        <v>25.57257552338736</v>
      </c>
      <c r="N356" s="687" t="n">
        <v>20.05270633924261</v>
      </c>
      <c r="O356" s="687" t="n">
        <v>1.759632618296229</v>
      </c>
      <c r="P356" s="687" t="n">
        <v>25.60380019206075</v>
      </c>
      <c r="Q356" s="687" t="n">
        <v>0.6923240636247904</v>
      </c>
      <c r="R356" s="687" t="n">
        <v>12.57975166850833</v>
      </c>
      <c r="S356" s="687" t="n">
        <v>13.73920959487994</v>
      </c>
      <c r="T356" s="687" t="n">
        <v>75.79698625997727</v>
      </c>
      <c r="U356" s="687" t="n">
        <v>24.20301374002273</v>
      </c>
      <c r="V356" s="687" t="n">
        <v>2138446.994734041</v>
      </c>
      <c r="W356" s="687" t="n">
        <v>427468.6607553236</v>
      </c>
      <c r="X356" s="687" t="n">
        <v>502134.0916264789</v>
      </c>
      <c r="Y356" s="687" t="n">
        <v>83866.96800991819</v>
      </c>
      <c r="Z356" s="687" t="n">
        <v>556637.9313901246</v>
      </c>
      <c r="AA356" s="687" t="n">
        <v>50109.18343974465</v>
      </c>
      <c r="AB356" s="687" t="n">
        <v>518248.3169535632</v>
      </c>
      <c r="AC356" s="687" t="n">
        <v>100</v>
      </c>
      <c r="AD356" s="687" t="n">
        <v>19.98967764026753</v>
      </c>
      <c r="AE356" s="687" t="n">
        <v>23.48125031216541</v>
      </c>
      <c r="AF356" s="687" t="n">
        <v>3.921863306242422</v>
      </c>
      <c r="AG356" s="687" t="n">
        <v>26.03000835470106</v>
      </c>
      <c r="AH356" s="687" t="n">
        <v>2.343251133328967</v>
      </c>
      <c r="AI356" s="687" t="n">
        <v>24.23479834804219</v>
      </c>
      <c r="AJ356" s="687" t="n">
        <v>6697010.513592081</v>
      </c>
      <c r="AK356" s="687" t="n">
        <v>1844539.892841636</v>
      </c>
      <c r="AL356" s="687" t="n">
        <v>1276361.299802303</v>
      </c>
      <c r="AM356" s="687" t="n">
        <v>72447.25593114978</v>
      </c>
      <c r="AN356" s="687" t="n">
        <v>1717673.378596439</v>
      </c>
      <c r="AO356" s="687" t="n">
        <v>1083701.784330432</v>
      </c>
      <c r="AP356" s="687" t="n">
        <v>702083.3178852566</v>
      </c>
      <c r="AQ356" s="687" t="n">
        <v>100</v>
      </c>
      <c r="AR356" s="687" t="n">
        <v>27.54273551009073</v>
      </c>
      <c r="AS356" s="687" t="n">
        <v>19.05867248097987</v>
      </c>
      <c r="AT356" s="687" t="n">
        <v>1.081785011149567</v>
      </c>
      <c r="AU356" s="687" t="n">
        <v>25.64836019161525</v>
      </c>
      <c r="AV356" s="687" t="n">
        <v>16.18187372008718</v>
      </c>
      <c r="AW356" s="687" t="n">
        <v>10.4835331594646</v>
      </c>
      <c r="AX356" s="25" t="n"/>
    </row>
    <row r="357" ht="16.4" customHeight="1" s="828">
      <c r="A357" s="680" t="inlineStr">
        <is>
          <t>Jun-Aug 2020</t>
        </is>
      </c>
      <c r="B357" s="680" t="n">
        <v>8856818.124116428</v>
      </c>
      <c r="C357" s="680" t="n">
        <v>2368440.802708428</v>
      </c>
      <c r="D357" s="680" t="n">
        <v>1727224.570494442</v>
      </c>
      <c r="E357" s="680" t="n">
        <v>145500.1660422895</v>
      </c>
      <c r="F357" s="680" t="n">
        <v>2275857.558827384</v>
      </c>
      <c r="G357" s="680" t="n">
        <v>60158.78828066004</v>
      </c>
      <c r="H357" s="680" t="n">
        <v>1121921.584314346</v>
      </c>
      <c r="I357" s="680" t="n">
        <v>1157714.653448877</v>
      </c>
      <c r="J357" s="680" t="n">
        <v>6788732.172174959</v>
      </c>
      <c r="K357" s="680" t="n">
        <v>2068085.951941468</v>
      </c>
      <c r="L357" s="680" t="n">
        <v>100</v>
      </c>
      <c r="M357" s="680" t="n">
        <v>26.7414411080583</v>
      </c>
      <c r="N357" s="680" t="n">
        <v>19.50163756655839</v>
      </c>
      <c r="O357" s="680" t="n">
        <v>1.642804040946757</v>
      </c>
      <c r="P357" s="680" t="n">
        <v>25.69610809360984</v>
      </c>
      <c r="Q357" s="680" t="n">
        <v>0.6792370288924905</v>
      </c>
      <c r="R357" s="680" t="n">
        <v>12.66732102423375</v>
      </c>
      <c r="S357" s="680" t="n">
        <v>13.07145113770046</v>
      </c>
      <c r="T357" s="680" t="n">
        <v>76.64978637971315</v>
      </c>
      <c r="U357" s="680" t="n">
        <v>23.35021362028684</v>
      </c>
      <c r="V357" s="680" t="n">
        <v>2068085.951941468</v>
      </c>
      <c r="W357" s="680" t="n">
        <v>470370.8819052312</v>
      </c>
      <c r="X357" s="680" t="n">
        <v>478942.2827487523</v>
      </c>
      <c r="Y357" s="680" t="n">
        <v>81691.0631883686</v>
      </c>
      <c r="Z357" s="680" t="n">
        <v>511376.3682001018</v>
      </c>
      <c r="AA357" s="680" t="n">
        <v>48409.87122945963</v>
      </c>
      <c r="AB357" s="680" t="n">
        <v>477327.4763442291</v>
      </c>
      <c r="AC357" s="680" t="n">
        <v>100</v>
      </c>
      <c r="AD357" s="680" t="n">
        <v>22.74426173939525</v>
      </c>
      <c r="AE357" s="680" t="n">
        <v>23.15872231031467</v>
      </c>
      <c r="AF357" s="680" t="n">
        <v>3.950080658479357</v>
      </c>
      <c r="AG357" s="680" t="n">
        <v>24.72703650058811</v>
      </c>
      <c r="AH357" s="680" t="n">
        <v>2.340805573579456</v>
      </c>
      <c r="AI357" s="680" t="n">
        <v>23.08064013955154</v>
      </c>
      <c r="AJ357" s="680" t="n">
        <v>6788732.172174959</v>
      </c>
      <c r="AK357" s="680" t="n">
        <v>1909527.788685335</v>
      </c>
      <c r="AL357" s="680" t="n">
        <v>1254229.528477607</v>
      </c>
      <c r="AM357" s="680" t="n">
        <v>64493.02849880964</v>
      </c>
      <c r="AN357" s="680" t="n">
        <v>1775091.625186975</v>
      </c>
      <c r="AO357" s="680" t="n">
        <v>1099773.142981743</v>
      </c>
      <c r="AP357" s="680" t="n">
        <v>685591.5995556337</v>
      </c>
      <c r="AQ357" s="680" t="n">
        <v>100</v>
      </c>
      <c r="AR357" s="680" t="n">
        <v>28.12789988257211</v>
      </c>
      <c r="AS357" s="680" t="n">
        <v>18.47516585818968</v>
      </c>
      <c r="AT357" s="680" t="n">
        <v>0.9500010732953618</v>
      </c>
      <c r="AU357" s="680" t="n">
        <v>26.14761608157941</v>
      </c>
      <c r="AV357" s="680" t="n">
        <v>16.19997836251948</v>
      </c>
      <c r="AW357" s="680" t="n">
        <v>10.09896372647716</v>
      </c>
      <c r="AX357" s="25" t="n"/>
    </row>
    <row r="358" ht="16.4" customHeight="1" s="828">
      <c r="A358" s="680" t="inlineStr">
        <is>
          <t>Jul-Sep 2020</t>
        </is>
      </c>
      <c r="B358" s="680" t="n">
        <v>8916629.804463983</v>
      </c>
      <c r="C358" s="680" t="n">
        <v>2407163.370508472</v>
      </c>
      <c r="D358" s="680" t="n">
        <v>1689054.222722365</v>
      </c>
      <c r="E358" s="680" t="n">
        <v>160461.7079376932</v>
      </c>
      <c r="F358" s="680" t="n">
        <v>2318159.774457549</v>
      </c>
      <c r="G358" s="680" t="n">
        <v>61638.17657869843</v>
      </c>
      <c r="H358" s="680" t="n">
        <v>1119854.114797734</v>
      </c>
      <c r="I358" s="680" t="n">
        <v>1160298.437461472</v>
      </c>
      <c r="J358" s="680" t="n">
        <v>6878795.281677419</v>
      </c>
      <c r="K358" s="680" t="n">
        <v>2037834.522786562</v>
      </c>
      <c r="L358" s="680" t="n">
        <v>100</v>
      </c>
      <c r="M358" s="680" t="n">
        <v>26.99633632096468</v>
      </c>
      <c r="N358" s="680" t="n">
        <v>18.94274249085417</v>
      </c>
      <c r="O358" s="680" t="n">
        <v>1.79957799590783</v>
      </c>
      <c r="P358" s="680" t="n">
        <v>25.99816102376478</v>
      </c>
      <c r="Q358" s="680" t="n">
        <v>0.6912721278149302</v>
      </c>
      <c r="R358" s="680" t="n">
        <v>12.55916348839665</v>
      </c>
      <c r="S358" s="680" t="n">
        <v>13.01274655229698</v>
      </c>
      <c r="T358" s="680" t="n">
        <v>77.14568657132821</v>
      </c>
      <c r="U358" s="680" t="n">
        <v>22.85431342867178</v>
      </c>
      <c r="V358" s="680" t="n">
        <v>2037834.522786562</v>
      </c>
      <c r="W358" s="680" t="n">
        <v>467021.1660644148</v>
      </c>
      <c r="X358" s="680" t="n">
        <v>425850.5777992946</v>
      </c>
      <c r="Y358" s="680" t="n">
        <v>86791.97304517856</v>
      </c>
      <c r="Z358" s="680" t="n">
        <v>536473.1136701489</v>
      </c>
      <c r="AA358" s="680" t="n">
        <v>45815.74743773091</v>
      </c>
      <c r="AB358" s="680" t="n">
        <v>475992.761325777</v>
      </c>
      <c r="AC358" s="680" t="n">
        <v>100</v>
      </c>
      <c r="AD358" s="680" t="n">
        <v>22.91752155743263</v>
      </c>
      <c r="AE358" s="680" t="n">
        <v>20.89721088918352</v>
      </c>
      <c r="AF358" s="680" t="n">
        <v>4.259029478335564</v>
      </c>
      <c r="AG358" s="680" t="n">
        <v>26.32564654644128</v>
      </c>
      <c r="AH358" s="680" t="n">
        <v>2.248256515699903</v>
      </c>
      <c r="AI358" s="680" t="n">
        <v>23.35777296946064</v>
      </c>
      <c r="AJ358" s="680" t="n">
        <v>6878795.281677419</v>
      </c>
      <c r="AK358" s="680" t="n">
        <v>1953279.357808708</v>
      </c>
      <c r="AL358" s="680" t="n">
        <v>1269864.299248316</v>
      </c>
      <c r="AM358" s="680" t="n">
        <v>74541.17883408032</v>
      </c>
      <c r="AN358" s="680" t="n">
        <v>1794021.702423249</v>
      </c>
      <c r="AO358" s="680" t="n">
        <v>1095751.66738475</v>
      </c>
      <c r="AP358" s="680" t="n">
        <v>690250.2344211265</v>
      </c>
      <c r="AQ358" s="680" t="n">
        <v>100</v>
      </c>
      <c r="AR358" s="680" t="n">
        <v>28.39566054555405</v>
      </c>
      <c r="AS358" s="680" t="n">
        <v>18.4605624567832</v>
      </c>
      <c r="AT358" s="680" t="n">
        <v>1.083637116409477</v>
      </c>
      <c r="AU358" s="680" t="n">
        <v>26.08046364167667</v>
      </c>
      <c r="AV358" s="680" t="n">
        <v>15.9294123827675</v>
      </c>
      <c r="AW358" s="680" t="n">
        <v>10.03446397452326</v>
      </c>
      <c r="AX358" s="25" t="n"/>
    </row>
    <row r="359" ht="16.4" customHeight="1" s="828">
      <c r="A359" s="680" t="inlineStr">
        <is>
          <t>Aug-Oct 2020</t>
        </is>
      </c>
      <c r="B359" s="680" t="n">
        <v>8908931.26930852</v>
      </c>
      <c r="C359" s="680" t="n">
        <v>2400519.87127681</v>
      </c>
      <c r="D359" s="680" t="n">
        <v>1668206.31336785</v>
      </c>
      <c r="E359" s="680" t="n">
        <v>170532.7422088725</v>
      </c>
      <c r="F359" s="680" t="n">
        <v>2323295.586688777</v>
      </c>
      <c r="G359" s="680" t="n">
        <v>67513.61004511564</v>
      </c>
      <c r="H359" s="680" t="n">
        <v>1111594.821846746</v>
      </c>
      <c r="I359" s="680" t="n">
        <v>1167268.32387435</v>
      </c>
      <c r="J359" s="680" t="n">
        <v>6865844.375302464</v>
      </c>
      <c r="K359" s="680" t="n">
        <v>2043086.894006057</v>
      </c>
      <c r="L359" s="680" t="n">
        <v>100</v>
      </c>
      <c r="M359" s="680" t="n">
        <v>26.94509362247139</v>
      </c>
      <c r="N359" s="680" t="n">
        <v>18.72510027229484</v>
      </c>
      <c r="O359" s="680" t="n">
        <v>1.914177324460475</v>
      </c>
      <c r="P359" s="680" t="n">
        <v>26.07827489580693</v>
      </c>
      <c r="Q359" s="680" t="n">
        <v>0.7578194062143192</v>
      </c>
      <c r="R359" s="680" t="n">
        <v>12.47730831279636</v>
      </c>
      <c r="S359" s="680" t="n">
        <v>13.10222616595569</v>
      </c>
      <c r="T359" s="680" t="n">
        <v>77.06698107499673</v>
      </c>
      <c r="U359" s="680" t="n">
        <v>22.93301892500327</v>
      </c>
      <c r="V359" s="680" t="n">
        <v>2043086.894006057</v>
      </c>
      <c r="W359" s="680" t="n">
        <v>459409.7520005628</v>
      </c>
      <c r="X359" s="680" t="n">
        <v>428840.8324961152</v>
      </c>
      <c r="Y359" s="680" t="n">
        <v>96597.49968879281</v>
      </c>
      <c r="Z359" s="680" t="n">
        <v>550799.4310654107</v>
      </c>
      <c r="AA359" s="680" t="n">
        <v>47455.7224775761</v>
      </c>
      <c r="AB359" s="680" t="n">
        <v>460023.6289712972</v>
      </c>
      <c r="AC359" s="680" t="n">
        <v>100</v>
      </c>
      <c r="AD359" s="680" t="n">
        <v>22.48606035055897</v>
      </c>
      <c r="AE359" s="680" t="n">
        <v>20.98984794793774</v>
      </c>
      <c r="AF359" s="680" t="n">
        <v>4.728017196536646</v>
      </c>
      <c r="AG359" s="680" t="n">
        <v>26.95917793224206</v>
      </c>
      <c r="AH359" s="680" t="n">
        <v>2.322746164972238</v>
      </c>
      <c r="AI359" s="680" t="n">
        <v>22.51610689300097</v>
      </c>
      <c r="AJ359" s="680" t="n">
        <v>6865844.375302464</v>
      </c>
      <c r="AK359" s="680" t="n">
        <v>1955258.262194848</v>
      </c>
      <c r="AL359" s="680" t="n">
        <v>1247102.193291567</v>
      </c>
      <c r="AM359" s="680" t="n">
        <v>74949.12685179277</v>
      </c>
      <c r="AN359" s="680" t="n">
        <v>1785924.862597535</v>
      </c>
      <c r="AO359" s="680" t="n">
        <v>1088675.508672854</v>
      </c>
      <c r="AP359" s="680" t="n">
        <v>713847.5776840282</v>
      </c>
      <c r="AQ359" s="680" t="n">
        <v>100</v>
      </c>
      <c r="AR359" s="680" t="n">
        <v>28.47804516554764</v>
      </c>
      <c r="AS359" s="680" t="n">
        <v>18.16385756976363</v>
      </c>
      <c r="AT359" s="680" t="n">
        <v>1.091622861732735</v>
      </c>
      <c r="AU359" s="680" t="n">
        <v>26.01172943886978</v>
      </c>
      <c r="AV359" s="680" t="n">
        <v>15.8563965211474</v>
      </c>
      <c r="AW359" s="680" t="n">
        <v>10.39708357287928</v>
      </c>
      <c r="AX359" s="25" t="n"/>
    </row>
    <row r="360" ht="16.4" customHeight="1" s="828">
      <c r="A360" s="680" t="inlineStr">
        <is>
          <t>Sep-Nov 2020</t>
        </is>
      </c>
      <c r="B360" s="680" t="n">
        <v>8871652.671907315</v>
      </c>
      <c r="C360" s="680" t="n">
        <v>2389985.387907604</v>
      </c>
      <c r="D360" s="680" t="n">
        <v>1702212.913581191</v>
      </c>
      <c r="E360" s="680" t="n">
        <v>184637.3982429634</v>
      </c>
      <c r="F360" s="680" t="n">
        <v>2299224.241205512</v>
      </c>
      <c r="G360" s="680" t="n">
        <v>74526.44791900527</v>
      </c>
      <c r="H360" s="680" t="n">
        <v>1089641.098728423</v>
      </c>
      <c r="I360" s="680" t="n">
        <v>1131425.184322616</v>
      </c>
      <c r="J360" s="680" t="n">
        <v>6850757.2253082</v>
      </c>
      <c r="K360" s="680" t="n">
        <v>2020895.446599115</v>
      </c>
      <c r="L360" s="680" t="n">
        <v>100</v>
      </c>
      <c r="M360" s="680" t="n">
        <v>26.9395734514681</v>
      </c>
      <c r="N360" s="680" t="n">
        <v>19.18710049336537</v>
      </c>
      <c r="O360" s="680" t="n">
        <v>2.081206344198191</v>
      </c>
      <c r="P360" s="680" t="n">
        <v>25.91652678746272</v>
      </c>
      <c r="Q360" s="680" t="n">
        <v>0.8400514613810149</v>
      </c>
      <c r="R360" s="680" t="n">
        <v>12.28227861285468</v>
      </c>
      <c r="S360" s="680" t="n">
        <v>12.7532628492699</v>
      </c>
      <c r="T360" s="680" t="n">
        <v>77.22075557580814</v>
      </c>
      <c r="U360" s="680" t="n">
        <v>22.77924442419186</v>
      </c>
      <c r="V360" s="680" t="n">
        <v>2020895.446599115</v>
      </c>
      <c r="W360" s="680" t="n">
        <v>447899.2819877372</v>
      </c>
      <c r="X360" s="680" t="n">
        <v>432943.8989015846</v>
      </c>
      <c r="Y360" s="680" t="n">
        <v>94782.76521076274</v>
      </c>
      <c r="Z360" s="680" t="n">
        <v>539877.0677584202</v>
      </c>
      <c r="AA360" s="680" t="n">
        <v>51956.32869097371</v>
      </c>
      <c r="AB360" s="680" t="n">
        <v>453460.1616406128</v>
      </c>
      <c r="AC360" s="680" t="n">
        <v>100</v>
      </c>
      <c r="AD360" s="680" t="n">
        <v>22.16340695613368</v>
      </c>
      <c r="AE360" s="680" t="n">
        <v>21.4233695083122</v>
      </c>
      <c r="AF360" s="680" t="n">
        <v>4.690137006853516</v>
      </c>
      <c r="AG360" s="680" t="n">
        <v>26.71474512285917</v>
      </c>
      <c r="AH360" s="680" t="n">
        <v>2.570955799737634</v>
      </c>
      <c r="AI360" s="680" t="n">
        <v>22.43857604824252</v>
      </c>
      <c r="AJ360" s="680" t="n">
        <v>6850757.2253082</v>
      </c>
      <c r="AK360" s="680" t="n">
        <v>1957577.556727584</v>
      </c>
      <c r="AL360" s="680" t="n">
        <v>1277984.377073379</v>
      </c>
      <c r="AM360" s="680" t="n">
        <v>91018.53396554469</v>
      </c>
      <c r="AN360" s="680" t="n">
        <v>1774112.801105323</v>
      </c>
      <c r="AO360" s="680" t="n">
        <v>1064850.808175552</v>
      </c>
      <c r="AP360" s="680" t="n">
        <v>685035.8937839157</v>
      </c>
      <c r="AQ360" s="680" t="n">
        <v>100</v>
      </c>
      <c r="AR360" s="680" t="n">
        <v>28.57461580299275</v>
      </c>
      <c r="AS360" s="680" t="n">
        <v>18.65464407864615</v>
      </c>
      <c r="AT360" s="680" t="n">
        <v>1.32859085458907</v>
      </c>
      <c r="AU360" s="680" t="n">
        <v>25.89659424145642</v>
      </c>
      <c r="AV360" s="680" t="n">
        <v>15.54354902902936</v>
      </c>
      <c r="AW360" s="680" t="n">
        <v>9.999418622707031</v>
      </c>
      <c r="AX360" s="25" t="n"/>
    </row>
    <row r="361" ht="16.4" customHeight="1" s="828">
      <c r="A361" s="680" t="inlineStr">
        <is>
          <t>Oct-Dec 2020</t>
        </is>
      </c>
      <c r="B361" s="680" t="n">
        <v>8941645.58341956</v>
      </c>
      <c r="C361" s="680" t="n">
        <v>2448211.400196997</v>
      </c>
      <c r="D361" s="680" t="n">
        <v>1681614.666483833</v>
      </c>
      <c r="E361" s="680" t="n">
        <v>201408.7254718017</v>
      </c>
      <c r="F361" s="680" t="n">
        <v>2326901.904019297</v>
      </c>
      <c r="G361" s="680" t="n">
        <v>76151.30798450054</v>
      </c>
      <c r="H361" s="680" t="n">
        <v>1087386.683981746</v>
      </c>
      <c r="I361" s="680" t="n">
        <v>1119970.895281384</v>
      </c>
      <c r="J361" s="680" t="n">
        <v>6930644.458579321</v>
      </c>
      <c r="K361" s="680" t="n">
        <v>2011001.124840238</v>
      </c>
      <c r="L361" s="680" t="n">
        <v>100</v>
      </c>
      <c r="M361" s="680" t="n">
        <v>27.37987518468302</v>
      </c>
      <c r="N361" s="680" t="n">
        <v>18.80654573920981</v>
      </c>
      <c r="O361" s="680" t="n">
        <v>2.252479407652577</v>
      </c>
      <c r="P361" s="680" t="n">
        <v>26.02319542091958</v>
      </c>
      <c r="Q361" s="680" t="n">
        <v>0.8516475773285787</v>
      </c>
      <c r="R361" s="680" t="n">
        <v>12.16092355525789</v>
      </c>
      <c r="S361" s="680" t="n">
        <v>12.52533311494855</v>
      </c>
      <c r="T361" s="680" t="n">
        <v>77.50972003890173</v>
      </c>
      <c r="U361" s="680" t="n">
        <v>22.49027996109827</v>
      </c>
      <c r="V361" s="680" t="n">
        <v>2011001.124840238</v>
      </c>
      <c r="W361" s="680" t="n">
        <v>471612.5139284994</v>
      </c>
      <c r="X361" s="680" t="n">
        <v>407095.1643541893</v>
      </c>
      <c r="Y361" s="680" t="n">
        <v>103197.9874600618</v>
      </c>
      <c r="Z361" s="680" t="n">
        <v>529493.6799914862</v>
      </c>
      <c r="AA361" s="680" t="n">
        <v>54934.56234565437</v>
      </c>
      <c r="AB361" s="680" t="n">
        <v>444738.8797774594</v>
      </c>
      <c r="AC361" s="680" t="n">
        <v>100</v>
      </c>
      <c r="AD361" s="680" t="n">
        <v>23.45162854973371</v>
      </c>
      <c r="AE361" s="680" t="n">
        <v>20.24340808792589</v>
      </c>
      <c r="AF361" s="680" t="n">
        <v>5.131672289256438</v>
      </c>
      <c r="AG361" s="680" t="n">
        <v>26.3298549886963</v>
      </c>
      <c r="AH361" s="680" t="n">
        <v>2.731702218715496</v>
      </c>
      <c r="AI361" s="680" t="n">
        <v>22.11529741500225</v>
      </c>
      <c r="AJ361" s="680" t="n">
        <v>6930644.458579321</v>
      </c>
      <c r="AK361" s="680" t="n">
        <v>1991295.684045188</v>
      </c>
      <c r="AL361" s="680" t="n">
        <v>1282357.240215664</v>
      </c>
      <c r="AM361" s="680" t="n">
        <v>99376.59438027134</v>
      </c>
      <c r="AN361" s="680" t="n">
        <v>1811124.829511361</v>
      </c>
      <c r="AO361" s="680" t="n">
        <v>1063864.513078176</v>
      </c>
      <c r="AP361" s="680" t="n">
        <v>681706.2474063975</v>
      </c>
      <c r="AQ361" s="680" t="n">
        <v>100</v>
      </c>
      <c r="AR361" s="680" t="n">
        <v>28.73175353238901</v>
      </c>
      <c r="AS361" s="680" t="n">
        <v>18.50271281234541</v>
      </c>
      <c r="AT361" s="680" t="n">
        <v>1.433872347285898</v>
      </c>
      <c r="AU361" s="680" t="n">
        <v>26.13212725505493</v>
      </c>
      <c r="AV361" s="680" t="n">
        <v>15.35015278068748</v>
      </c>
      <c r="AW361" s="680" t="n">
        <v>9.836116272888958</v>
      </c>
      <c r="AX361" s="25" t="n"/>
    </row>
    <row r="362" ht="16.4" customHeight="1" s="828">
      <c r="A362" s="680" t="inlineStr">
        <is>
          <t>Nov-Jan 2021</t>
        </is>
      </c>
      <c r="B362" s="680" t="n">
        <v>8974073.936803326</v>
      </c>
      <c r="C362" s="680" t="n">
        <v>2496331.953903818</v>
      </c>
      <c r="D362" s="680" t="n">
        <v>1667371.769739175</v>
      </c>
      <c r="E362" s="680" t="n">
        <v>185582.168365631</v>
      </c>
      <c r="F362" s="680" t="n">
        <v>2291966.266738457</v>
      </c>
      <c r="G362" s="680" t="n">
        <v>86191.42713607696</v>
      </c>
      <c r="H362" s="680" t="n">
        <v>1112737.581579886</v>
      </c>
      <c r="I362" s="680" t="n">
        <v>1133892.769340283</v>
      </c>
      <c r="J362" s="680" t="n">
        <v>6999895.821938225</v>
      </c>
      <c r="K362" s="680" t="n">
        <v>1974178.114865102</v>
      </c>
      <c r="L362" s="680" t="n">
        <v>100</v>
      </c>
      <c r="M362" s="680" t="n">
        <v>27.81715385323694</v>
      </c>
      <c r="N362" s="680" t="n">
        <v>18.57987555575136</v>
      </c>
      <c r="O362" s="680" t="n">
        <v>2.067981272190606</v>
      </c>
      <c r="P362" s="680" t="n">
        <v>25.5398638664981</v>
      </c>
      <c r="Q362" s="680" t="n">
        <v>0.9604492646600524</v>
      </c>
      <c r="R362" s="680" t="n">
        <v>12.39946973265363</v>
      </c>
      <c r="S362" s="680" t="n">
        <v>12.63520645500932</v>
      </c>
      <c r="T362" s="680" t="n">
        <v>78.00131658411176</v>
      </c>
      <c r="U362" s="680" t="n">
        <v>21.99868341588824</v>
      </c>
      <c r="V362" s="680" t="n">
        <v>1974178.114865102</v>
      </c>
      <c r="W362" s="680" t="n">
        <v>467748.2219014642</v>
      </c>
      <c r="X362" s="680" t="n">
        <v>387067.1362530562</v>
      </c>
      <c r="Y362" s="680" t="n">
        <v>86511.72497077895</v>
      </c>
      <c r="Z362" s="680" t="n">
        <v>518951.9305839657</v>
      </c>
      <c r="AA362" s="680" t="n">
        <v>63469.715474463</v>
      </c>
      <c r="AB362" s="680" t="n">
        <v>450414.7418607564</v>
      </c>
      <c r="AC362" s="680" t="n">
        <v>100</v>
      </c>
      <c r="AD362" s="680" t="n">
        <v>23.69331411281631</v>
      </c>
      <c r="AE362" s="680" t="n">
        <v>19.60649514542435</v>
      </c>
      <c r="AF362" s="680" t="n">
        <v>4.382164117784802</v>
      </c>
      <c r="AG362" s="680" t="n">
        <v>26.28698629958352</v>
      </c>
      <c r="AH362" s="680" t="n">
        <v>3.214994381537856</v>
      </c>
      <c r="AI362" s="680" t="n">
        <v>22.81530417489882</v>
      </c>
      <c r="AJ362" s="680" t="n">
        <v>6999895.821938225</v>
      </c>
      <c r="AK362" s="680" t="n">
        <v>2044832.605784907</v>
      </c>
      <c r="AL362" s="680" t="n">
        <v>1288939.172980425</v>
      </c>
      <c r="AM362" s="680" t="n">
        <v>100233.2966320431</v>
      </c>
      <c r="AN362" s="680" t="n">
        <v>1787581.598566565</v>
      </c>
      <c r="AO362" s="680" t="n">
        <v>1087763.484017317</v>
      </c>
      <c r="AP362" s="680" t="n">
        <v>690608.5511363584</v>
      </c>
      <c r="AQ362" s="680" t="n">
        <v>100</v>
      </c>
      <c r="AR362" s="680" t="n">
        <v>29.21232912318838</v>
      </c>
      <c r="AS362" s="680" t="n">
        <v>18.41369080009432</v>
      </c>
      <c r="AT362" s="680" t="n">
        <v>1.431925548347506</v>
      </c>
      <c r="AU362" s="680" t="n">
        <v>25.53726003984436</v>
      </c>
      <c r="AV362" s="680" t="n">
        <v>15.53970961407998</v>
      </c>
      <c r="AW362" s="680" t="n">
        <v>9.865983276093008</v>
      </c>
      <c r="AX362" s="25" t="n"/>
    </row>
    <row r="363" ht="16.4" customHeight="1" s="828">
      <c r="A363" s="680" t="inlineStr">
        <is>
          <t>Dec-Feb 2021</t>
        </is>
      </c>
      <c r="B363" s="680" t="n">
        <v>8946843.888734298</v>
      </c>
      <c r="C363" s="680" t="n">
        <v>2523450.733211488</v>
      </c>
      <c r="D363" s="680" t="n">
        <v>1617204.744492291</v>
      </c>
      <c r="E363" s="680" t="n">
        <v>185628.2577359689</v>
      </c>
      <c r="F363" s="680" t="n">
        <v>2264961.469173189</v>
      </c>
      <c r="G363" s="680" t="n">
        <v>94605.09858186115</v>
      </c>
      <c r="H363" s="680" t="n">
        <v>1112340.485507288</v>
      </c>
      <c r="I363" s="680" t="n">
        <v>1148653.100032211</v>
      </c>
      <c r="J363" s="680" t="n">
        <v>6993359.387197988</v>
      </c>
      <c r="K363" s="680" t="n">
        <v>1953484.501536309</v>
      </c>
      <c r="L363" s="680" t="n">
        <v>100</v>
      </c>
      <c r="M363" s="680" t="n">
        <v>28.20492639185279</v>
      </c>
      <c r="N363" s="680" t="n">
        <v>18.07570093548458</v>
      </c>
      <c r="O363" s="680" t="n">
        <v>2.074790395859131</v>
      </c>
      <c r="P363" s="680" t="n">
        <v>25.31575935984741</v>
      </c>
      <c r="Q363" s="680" t="n">
        <v>1.057413091794148</v>
      </c>
      <c r="R363" s="680" t="n">
        <v>12.43276958154962</v>
      </c>
      <c r="S363" s="680" t="n">
        <v>12.83864024361232</v>
      </c>
      <c r="T363" s="680" t="n">
        <v>78.16565790316179</v>
      </c>
      <c r="U363" s="680" t="n">
        <v>21.83434209683821</v>
      </c>
      <c r="V363" s="680" t="n">
        <v>1953484.501536309</v>
      </c>
      <c r="W363" s="680" t="n">
        <v>446770.2204488333</v>
      </c>
      <c r="X363" s="680" t="n">
        <v>370905.9222665968</v>
      </c>
      <c r="Y363" s="680" t="n">
        <v>85951.12584736731</v>
      </c>
      <c r="Z363" s="680" t="n">
        <v>527188.6704060095</v>
      </c>
      <c r="AA363" s="680" t="n">
        <v>72307.60351635618</v>
      </c>
      <c r="AB363" s="680" t="n">
        <v>450135.5795672353</v>
      </c>
      <c r="AC363" s="680" t="n">
        <v>100</v>
      </c>
      <c r="AD363" s="680" t="n">
        <v>22.87042564696433</v>
      </c>
      <c r="AE363" s="680" t="n">
        <v>18.98688840248793</v>
      </c>
      <c r="AF363" s="680" t="n">
        <v>4.399887778980148</v>
      </c>
      <c r="AG363" s="680" t="n">
        <v>26.98709255135653</v>
      </c>
      <c r="AH363" s="680" t="n">
        <v>3.701467990121764</v>
      </c>
      <c r="AI363" s="680" t="n">
        <v>23.04270032412483</v>
      </c>
      <c r="AJ363" s="680" t="n">
        <v>6993359.387197988</v>
      </c>
      <c r="AK363" s="680" t="n">
        <v>2092300.904131901</v>
      </c>
      <c r="AL363" s="680" t="n">
        <v>1254110.035840867</v>
      </c>
      <c r="AM363" s="680" t="n">
        <v>100793.0064636462</v>
      </c>
      <c r="AN363" s="680" t="n">
        <v>1751415.570855663</v>
      </c>
      <c r="AO363" s="680" t="n">
        <v>1091450.340822853</v>
      </c>
      <c r="AP363" s="680" t="n">
        <v>705390.9719748523</v>
      </c>
      <c r="AQ363" s="680" t="n">
        <v>100</v>
      </c>
      <c r="AR363" s="680" t="n">
        <v>29.91839527026249</v>
      </c>
      <c r="AS363" s="680" t="n">
        <v>17.93286983272496</v>
      </c>
      <c r="AT363" s="680" t="n">
        <v>1.441267363552878</v>
      </c>
      <c r="AU363" s="680" t="n">
        <v>25.04398063771463</v>
      </c>
      <c r="AV363" s="680" t="n">
        <v>15.60695340240711</v>
      </c>
      <c r="AW363" s="680" t="n">
        <v>10.08658261244428</v>
      </c>
      <c r="AX363" s="25" t="n"/>
    </row>
    <row r="364" ht="16.4" customHeight="1" s="828">
      <c r="A364" s="680" t="inlineStr">
        <is>
          <t>Jan-Mar 2021</t>
        </is>
      </c>
      <c r="B364" s="680" t="n">
        <v>9032522.846641339</v>
      </c>
      <c r="C364" s="680" t="n">
        <v>2559609.487274011</v>
      </c>
      <c r="D364" s="680" t="n">
        <v>1613134.348496756</v>
      </c>
      <c r="E364" s="680" t="n">
        <v>188454.9649695288</v>
      </c>
      <c r="F364" s="680" t="n">
        <v>2308370.992494583</v>
      </c>
      <c r="G364" s="680" t="n">
        <v>83881.05841560577</v>
      </c>
      <c r="H364" s="680" t="n">
        <v>1137019.708641284</v>
      </c>
      <c r="I364" s="680" t="n">
        <v>1142052.28634957</v>
      </c>
      <c r="J364" s="680" t="n">
        <v>7088224.269085728</v>
      </c>
      <c r="K364" s="680" t="n">
        <v>1944298.577555611</v>
      </c>
      <c r="L364" s="680" t="n">
        <v>100</v>
      </c>
      <c r="M364" s="680" t="n">
        <v>28.33770288470156</v>
      </c>
      <c r="N364" s="680" t="n">
        <v>17.85917817076528</v>
      </c>
      <c r="O364" s="680" t="n">
        <v>2.086404520300815</v>
      </c>
      <c r="P364" s="680" t="n">
        <v>25.55621537512002</v>
      </c>
      <c r="Q364" s="680" t="n">
        <v>0.9286559230436509</v>
      </c>
      <c r="R364" s="680" t="n">
        <v>12.58806346738525</v>
      </c>
      <c r="S364" s="680" t="n">
        <v>12.64377965868342</v>
      </c>
      <c r="T364" s="680" t="n">
        <v>78.47446820155477</v>
      </c>
      <c r="U364" s="680" t="n">
        <v>21.52553179844521</v>
      </c>
      <c r="V364" s="680" t="n">
        <v>1944298.577555611</v>
      </c>
      <c r="W364" s="680" t="n">
        <v>451547.0048307226</v>
      </c>
      <c r="X364" s="680" t="n">
        <v>372828.3333400051</v>
      </c>
      <c r="Y364" s="680" t="n">
        <v>92001.94349485065</v>
      </c>
      <c r="Z364" s="680" t="n">
        <v>541673.9945555837</v>
      </c>
      <c r="AA364" s="680" t="n">
        <v>65512.45294756576</v>
      </c>
      <c r="AB364" s="680" t="n">
        <v>420515.559518424</v>
      </c>
      <c r="AC364" s="680" t="n">
        <v>100</v>
      </c>
      <c r="AD364" s="680" t="n">
        <v>23.22415960404659</v>
      </c>
      <c r="AE364" s="680" t="n">
        <v>19.17546706271462</v>
      </c>
      <c r="AF364" s="680" t="n">
        <v>4.731883495513138</v>
      </c>
      <c r="AG364" s="680" t="n">
        <v>27.85960967150329</v>
      </c>
      <c r="AH364" s="680" t="n">
        <v>3.369464633869588</v>
      </c>
      <c r="AI364" s="680" t="n">
        <v>21.62813697303116</v>
      </c>
      <c r="AJ364" s="680" t="n">
        <v>7088224.269085728</v>
      </c>
      <c r="AK364" s="680" t="n">
        <v>2121838.62625375</v>
      </c>
      <c r="AL364" s="680" t="n">
        <v>1246616.326249809</v>
      </c>
      <c r="AM364" s="680" t="n">
        <v>97454.64106904763</v>
      </c>
      <c r="AN364" s="680" t="n">
        <v>1778758.570688186</v>
      </c>
      <c r="AO364" s="680" t="n">
        <v>1118469.059316298</v>
      </c>
      <c r="AP364" s="680" t="n">
        <v>727452.2080711809</v>
      </c>
      <c r="AQ364" s="680" t="n">
        <v>100</v>
      </c>
      <c r="AR364" s="680" t="n">
        <v>29.93469937890995</v>
      </c>
      <c r="AS364" s="680" t="n">
        <v>17.58714565066384</v>
      </c>
      <c r="AT364" s="680" t="n">
        <v>1.374880892159156</v>
      </c>
      <c r="AU364" s="680" t="n">
        <v>25.09455828656531</v>
      </c>
      <c r="AV364" s="680" t="n">
        <v>15.77925608525594</v>
      </c>
      <c r="AW364" s="680" t="n">
        <v>10.26282719698725</v>
      </c>
      <c r="AX364" s="25" t="n"/>
    </row>
    <row r="365" ht="16.4" customHeight="1" s="828">
      <c r="A365" s="680" t="inlineStr">
        <is>
          <t>Feb-Apr 2021</t>
        </is>
      </c>
      <c r="B365" s="680" t="n">
        <v>9061616.299541906</v>
      </c>
      <c r="C365" s="680" t="n">
        <v>2589219.909056394</v>
      </c>
      <c r="D365" s="680" t="n">
        <v>1638656.419512205</v>
      </c>
      <c r="E365" s="680" t="n">
        <v>194499.2337291747</v>
      </c>
      <c r="F365" s="680" t="n">
        <v>2294209.341868072</v>
      </c>
      <c r="G365" s="680" t="n">
        <v>76136.59097664386</v>
      </c>
      <c r="H365" s="680" t="n">
        <v>1153952.414754945</v>
      </c>
      <c r="I365" s="680" t="n">
        <v>1114942.389644471</v>
      </c>
      <c r="J365" s="680" t="n">
        <v>7143921.715216466</v>
      </c>
      <c r="K365" s="680" t="n">
        <v>1917694.58432544</v>
      </c>
      <c r="L365" s="680" t="n">
        <v>100</v>
      </c>
      <c r="M365" s="680" t="n">
        <v>28.57348869635197</v>
      </c>
      <c r="N365" s="680" t="n">
        <v>18.0834893615507</v>
      </c>
      <c r="O365" s="680" t="n">
        <v>2.146407741177557</v>
      </c>
      <c r="P365" s="680" t="n">
        <v>25.31788221913624</v>
      </c>
      <c r="Q365" s="680" t="n">
        <v>0.8402098307836408</v>
      </c>
      <c r="R365" s="680" t="n">
        <v>12.73450978953149</v>
      </c>
      <c r="S365" s="680" t="n">
        <v>12.30401236146839</v>
      </c>
      <c r="T365" s="680" t="n">
        <v>78.83716854770837</v>
      </c>
      <c r="U365" s="680" t="n">
        <v>21.16283145229164</v>
      </c>
      <c r="V365" s="680" t="n">
        <v>1917694.58432544</v>
      </c>
      <c r="W365" s="680" t="n">
        <v>457743.9112686125</v>
      </c>
      <c r="X365" s="680" t="n">
        <v>370616.0321038167</v>
      </c>
      <c r="Y365" s="680" t="n">
        <v>95679.8750679162</v>
      </c>
      <c r="Z365" s="680" t="n">
        <v>522779.44150468</v>
      </c>
      <c r="AA365" s="680" t="n">
        <v>58486.13231917954</v>
      </c>
      <c r="AB365" s="680" t="n">
        <v>412344.1479377942</v>
      </c>
      <c r="AC365" s="680" t="n">
        <v>100</v>
      </c>
      <c r="AD365" s="680" t="n">
        <v>23.86948969924877</v>
      </c>
      <c r="AE365" s="680" t="n">
        <v>19.32612393720573</v>
      </c>
      <c r="AF365" s="680" t="n">
        <v>4.989317686453817</v>
      </c>
      <c r="AG365" s="680" t="n">
        <v>27.26082900675086</v>
      </c>
      <c r="AH365" s="680" t="n">
        <v>3.049814751380359</v>
      </c>
      <c r="AI365" s="680" t="n">
        <v>21.50207605049052</v>
      </c>
      <c r="AJ365" s="680" t="n">
        <v>7143921.715216466</v>
      </c>
      <c r="AK365" s="680" t="n">
        <v>2146755.948232808</v>
      </c>
      <c r="AL365" s="680" t="n">
        <v>1274872.577289597</v>
      </c>
      <c r="AM365" s="680" t="n">
        <v>99926.60496057452</v>
      </c>
      <c r="AN365" s="680" t="n">
        <v>1784537.395928821</v>
      </c>
      <c r="AO365" s="680" t="n">
        <v>1129076.693945902</v>
      </c>
      <c r="AP365" s="680" t="n">
        <v>708890.3129296852</v>
      </c>
      <c r="AQ365" s="680" t="n">
        <v>100</v>
      </c>
      <c r="AR365" s="680" t="n">
        <v>30.05010460375349</v>
      </c>
      <c r="AS365" s="680" t="n">
        <v>17.84555637800641</v>
      </c>
      <c r="AT365" s="680" t="n">
        <v>1.398763997479593</v>
      </c>
      <c r="AU365" s="680" t="n">
        <v>24.97980055027449</v>
      </c>
      <c r="AV365" s="680" t="n">
        <v>15.80471817798594</v>
      </c>
      <c r="AW365" s="680" t="n">
        <v>9.92298545796992</v>
      </c>
      <c r="AX365" s="25" t="n"/>
    </row>
    <row r="366" ht="16.4" customHeight="1" s="828">
      <c r="A366" s="680" t="inlineStr">
        <is>
          <t>Mar-May 2021</t>
        </is>
      </c>
      <c r="B366" s="680" t="n">
        <v>9061385.863646882</v>
      </c>
      <c r="C366" s="680" t="n">
        <v>2572230.374865826</v>
      </c>
      <c r="D366" s="680" t="n">
        <v>1657332.984482122</v>
      </c>
      <c r="E366" s="680" t="n">
        <v>185775.4905131167</v>
      </c>
      <c r="F366" s="680" t="n">
        <v>2313633.177228439</v>
      </c>
      <c r="G366" s="680" t="n">
        <v>70767.49006285027</v>
      </c>
      <c r="H366" s="680" t="n">
        <v>1164790.523403512</v>
      </c>
      <c r="I366" s="680" t="n">
        <v>1096855.823091017</v>
      </c>
      <c r="J366" s="680" t="n">
        <v>7180171.906115368</v>
      </c>
      <c r="K366" s="680" t="n">
        <v>1881213.957531513</v>
      </c>
      <c r="L366" s="680" t="n">
        <v>100</v>
      </c>
      <c r="M366" s="680" t="n">
        <v>28.38672156303689</v>
      </c>
      <c r="N366" s="680" t="n">
        <v>18.29006080770856</v>
      </c>
      <c r="O366" s="680" t="n">
        <v>2.05018849554155</v>
      </c>
      <c r="P366" s="680" t="n">
        <v>25.53288439586751</v>
      </c>
      <c r="Q366" s="680" t="n">
        <v>0.7809786618486292</v>
      </c>
      <c r="R366" s="680" t="n">
        <v>12.85444126241773</v>
      </c>
      <c r="S366" s="680" t="n">
        <v>12.10472481357914</v>
      </c>
      <c r="T366" s="680" t="n">
        <v>79.23922470757257</v>
      </c>
      <c r="U366" s="680" t="n">
        <v>20.76077529242743</v>
      </c>
      <c r="V366" s="680" t="n">
        <v>1881213.957531513</v>
      </c>
      <c r="W366" s="680" t="n">
        <v>453266.8914005163</v>
      </c>
      <c r="X366" s="680" t="n">
        <v>382037.5778901451</v>
      </c>
      <c r="Y366" s="680" t="n">
        <v>90048.51295356921</v>
      </c>
      <c r="Z366" s="680" t="n">
        <v>517866.5423924845</v>
      </c>
      <c r="AA366" s="680" t="n">
        <v>52320.17008787108</v>
      </c>
      <c r="AB366" s="680" t="n">
        <v>385735.2166785201</v>
      </c>
      <c r="AC366" s="680" t="n">
        <v>100</v>
      </c>
      <c r="AD366" s="680" t="n">
        <v>24.09438275672178</v>
      </c>
      <c r="AE366" s="680" t="n">
        <v>20.30803441366373</v>
      </c>
      <c r="AF366" s="680" t="n">
        <v>4.786723625617197</v>
      </c>
      <c r="AG366" s="680" t="n">
        <v>27.52831703800547</v>
      </c>
      <c r="AH366" s="680" t="n">
        <v>2.781191893585802</v>
      </c>
      <c r="AI366" s="680" t="n">
        <v>20.50459040739169</v>
      </c>
      <c r="AJ366" s="680" t="n">
        <v>7180171.906115368</v>
      </c>
      <c r="AK366" s="680" t="n">
        <v>2134808.079773602</v>
      </c>
      <c r="AL366" s="680" t="n">
        <v>1283399.102768691</v>
      </c>
      <c r="AM366" s="680" t="n">
        <v>96840.44506985381</v>
      </c>
      <c r="AN366" s="680" t="n">
        <v>1809658.327043241</v>
      </c>
      <c r="AO366" s="680" t="n">
        <v>1136762.377642765</v>
      </c>
      <c r="AP366" s="680" t="n">
        <v>717622.1292045629</v>
      </c>
      <c r="AQ366" s="680" t="n">
        <v>100</v>
      </c>
      <c r="AR366" s="680" t="n">
        <v>29.73199120699855</v>
      </c>
      <c r="AS366" s="680" t="n">
        <v>17.87421136359726</v>
      </c>
      <c r="AT366" s="680" t="n">
        <v>1.348720425305898</v>
      </c>
      <c r="AU366" s="680" t="n">
        <v>25.20355154034614</v>
      </c>
      <c r="AV366" s="680" t="n">
        <v>15.83196603795213</v>
      </c>
      <c r="AW366" s="680" t="n">
        <v>9.994497883725632</v>
      </c>
      <c r="AX366" s="25" t="n"/>
    </row>
    <row r="367" ht="16.4" customHeight="1" s="828">
      <c r="A367" s="722" t="inlineStr">
        <is>
          <t>Apr-Jun 2021</t>
        </is>
      </c>
      <c r="B367" s="1021" t="n">
        <v>8994762.483338837</v>
      </c>
      <c r="C367" s="1021" t="n">
        <v>2550234.803089313</v>
      </c>
      <c r="D367" s="1021" t="n">
        <v>1641959.316108731</v>
      </c>
      <c r="E367" s="1021" t="n">
        <v>189218.0912443713</v>
      </c>
      <c r="F367" s="1021" t="n">
        <v>2293294.195752298</v>
      </c>
      <c r="G367" s="1021" t="n">
        <v>62083.80805794759</v>
      </c>
      <c r="H367" s="1021" t="n">
        <v>1169542.945392715</v>
      </c>
      <c r="I367" s="1021" t="n">
        <v>1088429.32369346</v>
      </c>
      <c r="J367" s="1021" t="n">
        <v>7158635.231528094</v>
      </c>
      <c r="K367" s="1022" t="n">
        <v>1836127.251810742</v>
      </c>
      <c r="L367" s="963" t="n">
        <v>100</v>
      </c>
      <c r="M367" s="963" t="n">
        <v>28.3524418550591</v>
      </c>
      <c r="N367" s="963" t="n">
        <v>18.25461560713985</v>
      </c>
      <c r="O367" s="963" t="n">
        <v>2.103647445887131</v>
      </c>
      <c r="P367" s="963" t="n">
        <v>25.4958838546344</v>
      </c>
      <c r="Q367" s="963" t="n">
        <v>0.6902217615300745</v>
      </c>
      <c r="R367" s="963" t="n">
        <v>13.00248836541355</v>
      </c>
      <c r="S367" s="963" t="n">
        <v>12.1007011103359</v>
      </c>
      <c r="T367" s="963" t="n">
        <v>79.5867066505443</v>
      </c>
      <c r="U367" s="991" t="n">
        <v>20.41329334945569</v>
      </c>
      <c r="V367" s="1021" t="n">
        <v>1836127.251810742</v>
      </c>
      <c r="W367" s="1021" t="n">
        <v>436512.8298174022</v>
      </c>
      <c r="X367" s="1021" t="n">
        <v>390920.58032616</v>
      </c>
      <c r="Y367" s="1021" t="n">
        <v>95774.30084153559</v>
      </c>
      <c r="Z367" s="1021" t="n">
        <v>497917.4471914164</v>
      </c>
      <c r="AA367" s="989" t="n">
        <v>46360.01891837243</v>
      </c>
      <c r="AB367" s="1022" t="n">
        <v>368688.9621791421</v>
      </c>
      <c r="AC367" s="963" t="n">
        <v>100</v>
      </c>
      <c r="AD367" s="963" t="n">
        <v>23.77356086768629</v>
      </c>
      <c r="AE367" s="963" t="n">
        <v>21.29049497743928</v>
      </c>
      <c r="AF367" s="963" t="n">
        <v>5.216103663135844</v>
      </c>
      <c r="AG367" s="963" t="n">
        <v>27.11780715091412</v>
      </c>
      <c r="AH367" s="963" t="n">
        <v>2.5248804990315</v>
      </c>
      <c r="AI367" s="991" t="n">
        <v>20.07970644820779</v>
      </c>
      <c r="AJ367" s="1021" t="n">
        <v>7158635.231528094</v>
      </c>
      <c r="AK367" s="1021" t="n">
        <v>2128919.648747152</v>
      </c>
      <c r="AL367" s="1021" t="n">
        <v>1258224.940175636</v>
      </c>
      <c r="AM367" s="1021" t="n">
        <v>94545.60540771758</v>
      </c>
      <c r="AN367" s="1021" t="n">
        <v>1808525.772269391</v>
      </c>
      <c r="AO367" s="1021" t="n">
        <v>1141663.703644738</v>
      </c>
      <c r="AP367" s="1022" t="n">
        <v>725895.6131672652</v>
      </c>
      <c r="AQ367" s="963" t="n">
        <v>100</v>
      </c>
      <c r="AR367" s="963" t="n">
        <v>29.7391832366448</v>
      </c>
      <c r="AS367" s="963" t="n">
        <v>17.57632425010505</v>
      </c>
      <c r="AT367" s="963" t="n">
        <v>1.32072109207799</v>
      </c>
      <c r="AU367" s="963" t="n">
        <v>25.26355532552174</v>
      </c>
      <c r="AV367" s="963" t="n">
        <v>15.94806365627651</v>
      </c>
      <c r="AW367" s="991" t="n">
        <v>10.1401397010742</v>
      </c>
      <c r="AX367" s="18" t="n"/>
    </row>
    <row r="368" ht="16.4" customHeight="1" s="828">
      <c r="A368" s="722" t="inlineStr">
        <is>
          <t>May-Jul 2021</t>
        </is>
      </c>
      <c r="B368" s="1021" t="n">
        <v>8980129.521438787</v>
      </c>
      <c r="C368" s="1021" t="n">
        <v>2476183.30069501</v>
      </c>
      <c r="D368" s="1021" t="n">
        <v>1690728.762851479</v>
      </c>
      <c r="E368" s="1021" t="n">
        <v>174669.0053526904</v>
      </c>
      <c r="F368" s="1021" t="n">
        <v>2328571.069842241</v>
      </c>
      <c r="G368" s="1021" t="n">
        <v>48861.07010282235</v>
      </c>
      <c r="H368" s="1021" t="n">
        <v>1180973.17419045</v>
      </c>
      <c r="I368" s="1021" t="n">
        <v>1080143.138404095</v>
      </c>
      <c r="J368" s="1021" t="n">
        <v>7172324.733693093</v>
      </c>
      <c r="K368" s="1022" t="n">
        <v>1807804.787745693</v>
      </c>
      <c r="L368" s="963" t="n">
        <v>100</v>
      </c>
      <c r="M368" s="963" t="n">
        <v>27.57402657482249</v>
      </c>
      <c r="N368" s="963" t="n">
        <v>18.82744295408104</v>
      </c>
      <c r="O368" s="963" t="n">
        <v>1.945061092222477</v>
      </c>
      <c r="P368" s="963" t="n">
        <v>25.93026152109619</v>
      </c>
      <c r="Q368" s="963" t="n">
        <v>0.5441020642984432</v>
      </c>
      <c r="R368" s="963" t="n">
        <v>13.15095925254801</v>
      </c>
      <c r="S368" s="963" t="n">
        <v>12.02814654093136</v>
      </c>
      <c r="T368" s="963" t="n">
        <v>79.86883392461304</v>
      </c>
      <c r="U368" s="991" t="n">
        <v>20.13116607538695</v>
      </c>
      <c r="V368" s="1021" t="n">
        <v>1807804.787745693</v>
      </c>
      <c r="W368" s="1021" t="n">
        <v>435343.525583414</v>
      </c>
      <c r="X368" s="1021" t="n">
        <v>390404.0416625481</v>
      </c>
      <c r="Y368" s="1021" t="n">
        <v>84540.45552608636</v>
      </c>
      <c r="Z368" s="1021" t="n">
        <v>516957.6324321529</v>
      </c>
      <c r="AA368" s="989" t="n">
        <v>34558.02145386458</v>
      </c>
      <c r="AB368" s="1022" t="n">
        <v>346014.6498332644</v>
      </c>
      <c r="AC368" s="963" t="n">
        <v>100</v>
      </c>
      <c r="AD368" s="963" t="n">
        <v>24.08133491704495</v>
      </c>
      <c r="AE368" s="963" t="n">
        <v>21.59547559055734</v>
      </c>
      <c r="AF368" s="963" t="n">
        <v>4.676415069765751</v>
      </c>
      <c r="AG368" s="963" t="n">
        <v>28.59587694071724</v>
      </c>
      <c r="AH368" s="963" t="n">
        <v>1.911601390156619</v>
      </c>
      <c r="AI368" s="991" t="n">
        <v>19.14004499704527</v>
      </c>
      <c r="AJ368" s="1021" t="n">
        <v>7172324.733693093</v>
      </c>
      <c r="AK368" s="1021" t="n">
        <v>2055244.167761102</v>
      </c>
      <c r="AL368" s="1021" t="n">
        <v>1307128.67238979</v>
      </c>
      <c r="AM368" s="1021" t="n">
        <v>91136.52203874162</v>
      </c>
      <c r="AN368" s="1021" t="n">
        <v>1824619.353255031</v>
      </c>
      <c r="AO368" s="1021" t="n">
        <v>1153822.148330756</v>
      </c>
      <c r="AP368" s="1022" t="n">
        <v>740046.113687664</v>
      </c>
      <c r="AQ368" s="963" t="n">
        <v>100</v>
      </c>
      <c r="AR368" s="963" t="n">
        <v>28.65520237958939</v>
      </c>
      <c r="AS368" s="963" t="n">
        <v>18.22461643781065</v>
      </c>
      <c r="AT368" s="963" t="n">
        <v>1.270669210090473</v>
      </c>
      <c r="AU368" s="963" t="n">
        <v>25.43972032782624</v>
      </c>
      <c r="AV368" s="963" t="n">
        <v>16.08714316727044</v>
      </c>
      <c r="AW368" s="991" t="n">
        <v>10.31807874246385</v>
      </c>
      <c r="AX368" s="18" t="n"/>
    </row>
    <row r="369" ht="16.4" customHeight="1" s="828">
      <c r="A369" s="722" t="inlineStr">
        <is>
          <t>Jun-Aug 2021</t>
        </is>
      </c>
      <c r="B369" s="1021" t="n">
        <v>8959191.535767084</v>
      </c>
      <c r="C369" s="1021" t="n">
        <v>2398151.123358366</v>
      </c>
      <c r="D369" s="1021" t="n">
        <v>1715347.538614813</v>
      </c>
      <c r="E369" s="1021" t="n">
        <v>194605.5321839605</v>
      </c>
      <c r="F369" s="1021" t="n">
        <v>2363856.638660456</v>
      </c>
      <c r="G369" s="1021" t="n">
        <v>35665.83890990998</v>
      </c>
      <c r="H369" s="1021" t="n">
        <v>1162178.743699393</v>
      </c>
      <c r="I369" s="1021" t="n">
        <v>1089386.120340187</v>
      </c>
      <c r="J369" s="1021" t="n">
        <v>7167896.68156794</v>
      </c>
      <c r="K369" s="1022" t="n">
        <v>1791294.854199144</v>
      </c>
      <c r="L369" s="963" t="n">
        <v>100</v>
      </c>
      <c r="M369" s="963" t="n">
        <v>26.76749474307378</v>
      </c>
      <c r="N369" s="963" t="n">
        <v>19.14623135097363</v>
      </c>
      <c r="O369" s="963" t="n">
        <v>2.17213273549351</v>
      </c>
      <c r="P369" s="963" t="n">
        <v>26.38470925890372</v>
      </c>
      <c r="Q369" s="963" t="n">
        <v>0.398092157841743</v>
      </c>
      <c r="R369" s="963" t="n">
        <v>12.971915368253</v>
      </c>
      <c r="S369" s="963" t="n">
        <v>12.15942438546062</v>
      </c>
      <c r="T369" s="963" t="n">
        <v>80.00606587047618</v>
      </c>
      <c r="U369" s="991" t="n">
        <v>19.99393412952382</v>
      </c>
      <c r="V369" s="1021" t="n">
        <v>1791294.854199144</v>
      </c>
      <c r="W369" s="1021" t="n">
        <v>403804.4943798188</v>
      </c>
      <c r="X369" s="1021" t="n">
        <v>393365.3391439817</v>
      </c>
      <c r="Y369" s="1021" t="n">
        <v>93360.15239361578</v>
      </c>
      <c r="Z369" s="1021" t="n">
        <v>541841.0198578517</v>
      </c>
      <c r="AA369" s="989" t="n">
        <v>25437.5969693864</v>
      </c>
      <c r="AB369" s="1022" t="n">
        <v>333482.4256321981</v>
      </c>
      <c r="AC369" s="963" t="n">
        <v>100</v>
      </c>
      <c r="AD369" s="963" t="n">
        <v>22.54260338175049</v>
      </c>
      <c r="AE369" s="963" t="n">
        <v>21.95983191833866</v>
      </c>
      <c r="AF369" s="963" t="n">
        <v>5.211880789740527</v>
      </c>
      <c r="AG369" s="963" t="n">
        <v>30.24856676094786</v>
      </c>
      <c r="AH369" s="963" t="n">
        <v>1.420067551121231</v>
      </c>
      <c r="AI369" s="991" t="n">
        <v>18.61683601951127</v>
      </c>
      <c r="AJ369" s="1021" t="n">
        <v>7167896.68156794</v>
      </c>
      <c r="AK369" s="1021" t="n">
        <v>2008059.021156528</v>
      </c>
      <c r="AL369" s="1021" t="n">
        <v>1328848.651510806</v>
      </c>
      <c r="AM369" s="1021" t="n">
        <v>102357.567790769</v>
      </c>
      <c r="AN369" s="1021" t="n">
        <v>1835061.048947709</v>
      </c>
      <c r="AO369" s="1021" t="n">
        <v>1131775.212116217</v>
      </c>
      <c r="AP369" s="1022" t="n">
        <v>761818.7283873879</v>
      </c>
      <c r="AQ369" s="963" t="n">
        <v>100</v>
      </c>
      <c r="AR369" s="963" t="n">
        <v>28.01462005333029</v>
      </c>
      <c r="AS369" s="963" t="n">
        <v>18.53889237728421</v>
      </c>
      <c r="AT369" s="963" t="n">
        <v>1.428000044336282</v>
      </c>
      <c r="AU369" s="963" t="n">
        <v>25.60110909057215</v>
      </c>
      <c r="AV369" s="963" t="n">
        <v>15.7895023100228</v>
      </c>
      <c r="AW369" s="991" t="n">
        <v>10.62820464957852</v>
      </c>
      <c r="AX369" s="18" t="n"/>
    </row>
    <row r="370" ht="16.4" customHeight="1" s="828">
      <c r="A370" s="722" t="inlineStr">
        <is>
          <t>Jul-Sep 2021</t>
        </is>
      </c>
      <c r="B370" s="1021" t="n">
        <v>8965746.027025079</v>
      </c>
      <c r="C370" s="1021" t="n">
        <v>2372813.115287393</v>
      </c>
      <c r="D370" s="1021" t="n">
        <v>1710176.786250459</v>
      </c>
      <c r="E370" s="1021" t="n">
        <v>202500.9997201667</v>
      </c>
      <c r="F370" s="1021" t="n">
        <v>2388663.765101009</v>
      </c>
      <c r="G370" s="1021" t="n">
        <v>37903.54701647542</v>
      </c>
      <c r="H370" s="1021" t="n">
        <v>1167625.553795081</v>
      </c>
      <c r="I370" s="1021" t="n">
        <v>1086062.259854496</v>
      </c>
      <c r="J370" s="1021" t="n">
        <v>7183903.213067437</v>
      </c>
      <c r="K370" s="1022" t="n">
        <v>1781842.813957643</v>
      </c>
      <c r="L370" s="963" t="n">
        <v>100</v>
      </c>
      <c r="M370" s="963" t="n">
        <v>26.4653170872242</v>
      </c>
      <c r="N370" s="963" t="n">
        <v>19.07456201743328</v>
      </c>
      <c r="O370" s="963" t="n">
        <v>2.258607360835074</v>
      </c>
      <c r="P370" s="963" t="n">
        <v>26.64210828525544</v>
      </c>
      <c r="Q370" s="963" t="n">
        <v>0.422759543960138</v>
      </c>
      <c r="R370" s="963" t="n">
        <v>13.02318346153857</v>
      </c>
      <c r="S370" s="963" t="n">
        <v>12.11346224375331</v>
      </c>
      <c r="T370" s="963" t="n">
        <v>80.12610653272235</v>
      </c>
      <c r="U370" s="991" t="n">
        <v>19.87389346727765</v>
      </c>
      <c r="V370" s="1021" t="n">
        <v>1781842.813957643</v>
      </c>
      <c r="W370" s="1021" t="n">
        <v>409488.4509172539</v>
      </c>
      <c r="X370" s="1021" t="n">
        <v>387274.0094109683</v>
      </c>
      <c r="Y370" s="1021" t="n">
        <v>93425.79794301075</v>
      </c>
      <c r="Z370" s="1021" t="n">
        <v>539949.357702415</v>
      </c>
      <c r="AA370" s="997" t="n">
        <v>20946.65207113545</v>
      </c>
      <c r="AB370" s="1022" t="n">
        <v>330818.8996318599</v>
      </c>
      <c r="AC370" s="963" t="n">
        <v>100</v>
      </c>
      <c r="AD370" s="963" t="n">
        <v>22.98117699887012</v>
      </c>
      <c r="AE370" s="963" t="n">
        <v>21.73446537356434</v>
      </c>
      <c r="AF370" s="963" t="n">
        <v>5.243212095431872</v>
      </c>
      <c r="AG370" s="963" t="n">
        <v>30.30286136761615</v>
      </c>
      <c r="AH370" s="967" t="n">
        <v>1.175561161010097</v>
      </c>
      <c r="AI370" s="991" t="n">
        <v>18.56611015519823</v>
      </c>
      <c r="AJ370" s="1021" t="n">
        <v>7183903.213067437</v>
      </c>
      <c r="AK370" s="1021" t="n">
        <v>1979306.859947358</v>
      </c>
      <c r="AL370" s="1021" t="n">
        <v>1330623.834795829</v>
      </c>
      <c r="AM370" s="1021" t="n">
        <v>110438.7658226532</v>
      </c>
      <c r="AN370" s="1021" t="n">
        <v>1864328.569678643</v>
      </c>
      <c r="AO370" s="1021" t="n">
        <v>1135500.680956541</v>
      </c>
      <c r="AP370" s="1022" t="n">
        <v>762120.9256338542</v>
      </c>
      <c r="AQ370" s="963" t="n">
        <v>100</v>
      </c>
      <c r="AR370" s="963" t="n">
        <v>27.55197002580745</v>
      </c>
      <c r="AS370" s="963" t="n">
        <v>18.52229624106628</v>
      </c>
      <c r="AT370" s="963" t="n">
        <v>1.537308654461914</v>
      </c>
      <c r="AU370" s="963" t="n">
        <v>25.9514711485457</v>
      </c>
      <c r="AV370" s="963" t="n">
        <v>15.80618011238067</v>
      </c>
      <c r="AW370" s="991" t="n">
        <v>10.6087304217513</v>
      </c>
      <c r="AX370" s="18" t="n"/>
    </row>
    <row r="371" ht="16.4" customHeight="1" s="828">
      <c r="A371" s="722" t="inlineStr">
        <is>
          <t>Aug-Oct 2021</t>
        </is>
      </c>
      <c r="B371" s="1021" t="n">
        <v>9022875.692621408</v>
      </c>
      <c r="C371" s="1021" t="n">
        <v>2372185.845733245</v>
      </c>
      <c r="D371" s="1021" t="n">
        <v>1746707.982509481</v>
      </c>
      <c r="E371" s="1021" t="n">
        <v>204805.8124607077</v>
      </c>
      <c r="F371" s="1021" t="n">
        <v>2403640.283925735</v>
      </c>
      <c r="G371" s="1021" t="n">
        <v>33850.67170441678</v>
      </c>
      <c r="H371" s="1021" t="n">
        <v>1149172.216139401</v>
      </c>
      <c r="I371" s="1021" t="n">
        <v>1112512.880148422</v>
      </c>
      <c r="J371" s="1021" t="n">
        <v>7245785.97292245</v>
      </c>
      <c r="K371" s="1022" t="n">
        <v>1777089.719698958</v>
      </c>
      <c r="L371" s="963" t="n">
        <v>100</v>
      </c>
      <c r="M371" s="963" t="n">
        <v>26.29079604491433</v>
      </c>
      <c r="N371" s="963" t="n">
        <v>19.35866171732675</v>
      </c>
      <c r="O371" s="963" t="n">
        <v>2.269850759754906</v>
      </c>
      <c r="P371" s="963" t="n">
        <v>26.63940373124444</v>
      </c>
      <c r="Q371" s="963" t="n">
        <v>0.3751650012434359</v>
      </c>
      <c r="R371" s="963" t="n">
        <v>12.73620800383135</v>
      </c>
      <c r="S371" s="963" t="n">
        <v>12.3299147416848</v>
      </c>
      <c r="T371" s="963" t="n">
        <v>80.30461927839481</v>
      </c>
      <c r="U371" s="991" t="n">
        <v>19.6953807216052</v>
      </c>
      <c r="V371" s="1021" t="n">
        <v>1777089.719698958</v>
      </c>
      <c r="W371" s="1021" t="n">
        <v>396356.8500427487</v>
      </c>
      <c r="X371" s="1021" t="n">
        <v>408319.2753576419</v>
      </c>
      <c r="Y371" s="1021" t="n">
        <v>92765.50235993486</v>
      </c>
      <c r="Z371" s="1021" t="n">
        <v>533577.1805720034</v>
      </c>
      <c r="AA371" s="997" t="n">
        <v>20037.96146309011</v>
      </c>
      <c r="AB371" s="1022" t="n">
        <v>326052.8934979066</v>
      </c>
      <c r="AC371" s="963" t="n">
        <v>100</v>
      </c>
      <c r="AD371" s="963" t="n">
        <v>22.30370507741682</v>
      </c>
      <c r="AE371" s="963" t="n">
        <v>22.97685203124195</v>
      </c>
      <c r="AF371" s="963" t="n">
        <v>5.220079849184513</v>
      </c>
      <c r="AG371" s="963" t="n">
        <v>30.02533719357693</v>
      </c>
      <c r="AH371" s="967" t="n">
        <v>1.127571739398986</v>
      </c>
      <c r="AI371" s="991" t="n">
        <v>18.34757637071585</v>
      </c>
      <c r="AJ371" s="1021" t="n">
        <v>7245785.97292245</v>
      </c>
      <c r="AK371" s="1021" t="n">
        <v>1989049.435085227</v>
      </c>
      <c r="AL371" s="1021" t="n">
        <v>1345032.593945027</v>
      </c>
      <c r="AM371" s="1021" t="n">
        <v>113192.9648988374</v>
      </c>
      <c r="AN371" s="1021" t="n">
        <v>1882948.100152401</v>
      </c>
      <c r="AO371" s="1021" t="n">
        <v>1122989.598548006</v>
      </c>
      <c r="AP371" s="1022" t="n">
        <v>792206.7063067653</v>
      </c>
      <c r="AQ371" s="963" t="n">
        <v>100</v>
      </c>
      <c r="AR371" s="963" t="n">
        <v>27.45112045150544</v>
      </c>
      <c r="AS371" s="963" t="n">
        <v>18.56296334133278</v>
      </c>
      <c r="AT371" s="963" t="n">
        <v>1.562190289940114</v>
      </c>
      <c r="AU371" s="963" t="n">
        <v>25.98680263520052</v>
      </c>
      <c r="AV371" s="963" t="n">
        <v>15.49852014322015</v>
      </c>
      <c r="AW371" s="991" t="n">
        <v>10.93334400529145</v>
      </c>
      <c r="AX371" s="18" t="n"/>
    </row>
    <row r="372" ht="16.4" customHeight="1" s="828">
      <c r="A372" s="722" t="inlineStr">
        <is>
          <t>Sep-Nov 2021</t>
        </is>
      </c>
      <c r="B372" s="1021" t="n">
        <v>9061876.825653333</v>
      </c>
      <c r="C372" s="1021" t="n">
        <v>2380855.871426659</v>
      </c>
      <c r="D372" s="1021" t="n">
        <v>1719444.420574522</v>
      </c>
      <c r="E372" s="1021" t="n">
        <v>203883.8950759713</v>
      </c>
      <c r="F372" s="1021" t="n">
        <v>2456937.425119011</v>
      </c>
      <c r="G372" s="1021" t="n">
        <v>34303.71270407055</v>
      </c>
      <c r="H372" s="1021" t="n">
        <v>1142893.131586061</v>
      </c>
      <c r="I372" s="1021" t="n">
        <v>1123558.369167039</v>
      </c>
      <c r="J372" s="1021" t="n">
        <v>7308991.605316724</v>
      </c>
      <c r="K372" s="1022" t="n">
        <v>1752885.220336609</v>
      </c>
      <c r="L372" s="963" t="n">
        <v>100</v>
      </c>
      <c r="M372" s="963" t="n">
        <v>26.27331972430564</v>
      </c>
      <c r="N372" s="963" t="n">
        <v>18.97448457594274</v>
      </c>
      <c r="O372" s="963" t="n">
        <v>2.249908037800678</v>
      </c>
      <c r="P372" s="963" t="n">
        <v>27.1128980495922</v>
      </c>
      <c r="Q372" s="963" t="n">
        <v>0.3785497570101585</v>
      </c>
      <c r="R372" s="963" t="n">
        <v>12.61210181483197</v>
      </c>
      <c r="S372" s="963" t="n">
        <v>12.39873804051661</v>
      </c>
      <c r="T372" s="963" t="n">
        <v>80.65648811983016</v>
      </c>
      <c r="U372" s="991" t="n">
        <v>19.34351188016983</v>
      </c>
      <c r="V372" s="1021" t="n">
        <v>1752885.220336609</v>
      </c>
      <c r="W372" s="1021" t="n">
        <v>397407.1287782863</v>
      </c>
      <c r="X372" s="1021" t="n">
        <v>394111.8614718225</v>
      </c>
      <c r="Y372" s="1021" t="n">
        <v>88461.59907449616</v>
      </c>
      <c r="Z372" s="1021" t="n">
        <v>533312.9739080804</v>
      </c>
      <c r="AA372" s="997" t="n">
        <v>15787.15374901186</v>
      </c>
      <c r="AB372" s="1022" t="n">
        <v>323814.371075813</v>
      </c>
      <c r="AC372" s="963" t="n">
        <v>100</v>
      </c>
      <c r="AD372" s="963" t="n">
        <v>22.67160018052817</v>
      </c>
      <c r="AE372" s="963" t="n">
        <v>22.48360913192825</v>
      </c>
      <c r="AF372" s="963" t="n">
        <v>5.046628156149822</v>
      </c>
      <c r="AG372" s="963" t="n">
        <v>30.4248656854821</v>
      </c>
      <c r="AH372" s="967" t="n">
        <v>0.9006381915856547</v>
      </c>
      <c r="AI372" s="991" t="n">
        <v>18.47322159597138</v>
      </c>
      <c r="AJ372" s="1021" t="n">
        <v>7308991.605316724</v>
      </c>
      <c r="AK372" s="1021" t="n">
        <v>1996763.871124342</v>
      </c>
      <c r="AL372" s="1021" t="n">
        <v>1331871.570891666</v>
      </c>
      <c r="AM372" s="1021" t="n">
        <v>116592.4988723422</v>
      </c>
      <c r="AN372" s="1021" t="n">
        <v>1936774.491471713</v>
      </c>
      <c r="AO372" s="1021" t="n">
        <v>1121265.529756336</v>
      </c>
      <c r="AP372" s="1022" t="n">
        <v>805576.6369769489</v>
      </c>
      <c r="AQ372" s="963" t="n">
        <v>100</v>
      </c>
      <c r="AR372" s="963" t="n">
        <v>27.31927985348692</v>
      </c>
      <c r="AS372" s="963" t="n">
        <v>18.22237105762761</v>
      </c>
      <c r="AT372" s="963" t="n">
        <v>1.595192677298059</v>
      </c>
      <c r="AU372" s="963" t="n">
        <v>26.49851848321813</v>
      </c>
      <c r="AV372" s="963" t="n">
        <v>15.34090597314003</v>
      </c>
      <c r="AW372" s="991" t="n">
        <v>11.02172064872745</v>
      </c>
      <c r="AX372" s="18" t="n"/>
    </row>
    <row r="373" ht="16.4" customHeight="1" s="828">
      <c r="A373" s="722" t="inlineStr">
        <is>
          <t>Oct-Dec 2021</t>
        </is>
      </c>
      <c r="B373" s="1021" t="n">
        <v>9050416.773892794</v>
      </c>
      <c r="C373" s="1021" t="n">
        <v>2375606.2034998</v>
      </c>
      <c r="D373" s="1021" t="n">
        <v>1737956.637268023</v>
      </c>
      <c r="E373" s="1021" t="n">
        <v>187369.0797404461</v>
      </c>
      <c r="F373" s="1021" t="n">
        <v>2433579.169301589</v>
      </c>
      <c r="G373" s="1021" t="n">
        <v>25902.19398196408</v>
      </c>
      <c r="H373" s="1021" t="n">
        <v>1153757.960178808</v>
      </c>
      <c r="I373" s="1021" t="n">
        <v>1136245.529922163</v>
      </c>
      <c r="J373" s="1021" t="n">
        <v>7314551.041665688</v>
      </c>
      <c r="K373" s="1022" t="n">
        <v>1735865.732227104</v>
      </c>
      <c r="L373" s="963" t="n">
        <v>100</v>
      </c>
      <c r="M373" s="963" t="n">
        <v>26.2485834945477</v>
      </c>
      <c r="N373" s="963" t="n">
        <v>19.20305639715294</v>
      </c>
      <c r="O373" s="963" t="n">
        <v>2.070281230373155</v>
      </c>
      <c r="P373" s="963" t="n">
        <v>26.88913925291918</v>
      </c>
      <c r="Q373" s="963" t="n">
        <v>0.2861989080622521</v>
      </c>
      <c r="R373" s="963" t="n">
        <v>12.7481196612623</v>
      </c>
      <c r="S373" s="963" t="n">
        <v>12.55462105568247</v>
      </c>
      <c r="T373" s="963" t="n">
        <v>80.82004646200984</v>
      </c>
      <c r="U373" s="991" t="n">
        <v>19.17995353799015</v>
      </c>
      <c r="V373" s="1021" t="n">
        <v>1735865.732227104</v>
      </c>
      <c r="W373" s="1021" t="n">
        <v>404163.5409672732</v>
      </c>
      <c r="X373" s="1021" t="n">
        <v>384178.3028763434</v>
      </c>
      <c r="Y373" s="1021" t="n">
        <v>78328.59051057739</v>
      </c>
      <c r="Z373" s="1021" t="n">
        <v>535224.6384332967</v>
      </c>
      <c r="AA373" s="997" t="n">
        <v>14839.70619416946</v>
      </c>
      <c r="AB373" s="1022" t="n">
        <v>319146.0594401225</v>
      </c>
      <c r="AC373" s="963" t="n">
        <v>100</v>
      </c>
      <c r="AD373" s="963" t="n">
        <v>23.28311075354509</v>
      </c>
      <c r="AE373" s="963" t="n">
        <v>22.13179831503702</v>
      </c>
      <c r="AF373" s="963" t="n">
        <v>4.512364583064977</v>
      </c>
      <c r="AG373" s="963" t="n">
        <v>30.83329709761636</v>
      </c>
      <c r="AH373" s="967" t="n">
        <v>0.8548879051336654</v>
      </c>
      <c r="AI373" s="991" t="n">
        <v>18.38541158541451</v>
      </c>
      <c r="AJ373" s="1021" t="n">
        <v>7314551.041665688</v>
      </c>
      <c r="AK373" s="1021" t="n">
        <v>1982671.403510965</v>
      </c>
      <c r="AL373" s="1021" t="n">
        <v>1360203.048518466</v>
      </c>
      <c r="AM373" s="1021" t="n">
        <v>109921.0493256828</v>
      </c>
      <c r="AN373" s="1021" t="n">
        <v>1909542.527553864</v>
      </c>
      <c r="AO373" s="1021" t="n">
        <v>1129312.146989089</v>
      </c>
      <c r="AP373" s="1022" t="n">
        <v>822235.8257857905</v>
      </c>
      <c r="AQ373" s="963" t="n">
        <v>100</v>
      </c>
      <c r="AR373" s="963" t="n">
        <v>27.10585232391058</v>
      </c>
      <c r="AS373" s="963" t="n">
        <v>18.59585148521593</v>
      </c>
      <c r="AT373" s="963" t="n">
        <v>1.502772332840969</v>
      </c>
      <c r="AU373" s="963" t="n">
        <v>26.10607973991276</v>
      </c>
      <c r="AV373" s="963" t="n">
        <v>15.43925444714539</v>
      </c>
      <c r="AW373" s="991" t="n">
        <v>11.24109765728764</v>
      </c>
    </row>
    <row r="374" ht="16.4" customHeight="1" s="828">
      <c r="A374" s="722" t="inlineStr">
        <is>
          <t>Nov-Jan 2022</t>
        </is>
      </c>
      <c r="B374" s="1021" t="n">
        <v>9087489.078416755</v>
      </c>
      <c r="C374" s="1021" t="n">
        <v>2412736.111386871</v>
      </c>
      <c r="D374" s="1021" t="n">
        <v>1754936.229465991</v>
      </c>
      <c r="E374" s="1021" t="n">
        <v>202093.589582584</v>
      </c>
      <c r="F374" s="1021" t="n">
        <v>2440909.612029987</v>
      </c>
      <c r="G374" s="1025" t="n">
        <v>23137.9893547901</v>
      </c>
      <c r="H374" s="1021" t="n">
        <v>1161304.199462307</v>
      </c>
      <c r="I374" s="1021" t="n">
        <v>1092371.347134225</v>
      </c>
      <c r="J374" s="1021" t="n">
        <v>7320400.330650267</v>
      </c>
      <c r="K374" s="1022" t="n">
        <v>1767088.747766489</v>
      </c>
      <c r="L374" s="963" t="n">
        <v>100</v>
      </c>
      <c r="M374" s="963" t="n">
        <v>26.55008540386851</v>
      </c>
      <c r="N374" s="963" t="n">
        <v>19.31156356087462</v>
      </c>
      <c r="O374" s="963" t="n">
        <v>2.223866106893779</v>
      </c>
      <c r="P374" s="963" t="n">
        <v>26.86011054282607</v>
      </c>
      <c r="Q374" s="967" t="n">
        <v>0.254613668914816</v>
      </c>
      <c r="R374" s="963" t="n">
        <v>12.77915372927889</v>
      </c>
      <c r="S374" s="963" t="n">
        <v>12.02060698734332</v>
      </c>
      <c r="T374" s="963" t="n">
        <v>80.55470842915879</v>
      </c>
      <c r="U374" s="991" t="n">
        <v>19.44529157084121</v>
      </c>
      <c r="V374" s="1021" t="n">
        <v>1767088.747766489</v>
      </c>
      <c r="W374" s="1021" t="n">
        <v>406273.2134539674</v>
      </c>
      <c r="X374" s="1021" t="n">
        <v>400991.3117221193</v>
      </c>
      <c r="Y374" s="1021" t="n">
        <v>90378.78188019356</v>
      </c>
      <c r="Z374" s="1021" t="n">
        <v>529036.7664438123</v>
      </c>
      <c r="AA374" s="997" t="n">
        <v>12858.89745179482</v>
      </c>
      <c r="AB374" s="1022" t="n">
        <v>327548.9227726243</v>
      </c>
      <c r="AC374" s="963" t="n">
        <v>100</v>
      </c>
      <c r="AD374" s="963" t="n">
        <v>22.99110409522307</v>
      </c>
      <c r="AE374" s="963" t="n">
        <v>22.6921999378329</v>
      </c>
      <c r="AF374" s="963" t="n">
        <v>5.114558167744987</v>
      </c>
      <c r="AG374" s="963" t="n">
        <v>29.93832466606377</v>
      </c>
      <c r="AH374" s="967" t="n">
        <v>0.7276882651223835</v>
      </c>
      <c r="AI374" s="991" t="n">
        <v>18.53607653756098</v>
      </c>
      <c r="AJ374" s="1021" t="n">
        <v>7320400.330650267</v>
      </c>
      <c r="AK374" s="1021" t="n">
        <v>2018330.591806866</v>
      </c>
      <c r="AL374" s="1021" t="n">
        <v>1360209.127401818</v>
      </c>
      <c r="AM374" s="1021" t="n">
        <v>112711.9726917078</v>
      </c>
      <c r="AN374" s="1021" t="n">
        <v>1923485.26284448</v>
      </c>
      <c r="AO374" s="1021" t="n">
        <v>1135779.925655301</v>
      </c>
      <c r="AP374" s="1022" t="n">
        <v>769926.2237082019</v>
      </c>
      <c r="AQ374" s="963" t="n">
        <v>100</v>
      </c>
      <c r="AR374" s="963" t="n">
        <v>27.57131441782199</v>
      </c>
      <c r="AS374" s="963" t="n">
        <v>18.58107570574616</v>
      </c>
      <c r="AT374" s="963" t="n">
        <v>1.539696841712149</v>
      </c>
      <c r="AU374" s="963" t="n">
        <v>26.27568406048659</v>
      </c>
      <c r="AV374" s="963" t="n">
        <v>15.51527067310553</v>
      </c>
      <c r="AW374" s="991" t="n">
        <v>10.51754260603135</v>
      </c>
    </row>
    <row r="375" ht="16.4" customHeight="1" s="828">
      <c r="A375" s="722" t="inlineStr">
        <is>
          <t>Dec-Feb 2022</t>
        </is>
      </c>
      <c r="B375" s="1021" t="n">
        <v>9158947.55084566</v>
      </c>
      <c r="C375" s="1021" t="n">
        <v>2397179.279625006</v>
      </c>
      <c r="D375" s="1021" t="n">
        <v>1810201.795708971</v>
      </c>
      <c r="E375" s="1021" t="n">
        <v>214963.9542244973</v>
      </c>
      <c r="F375" s="1021" t="n">
        <v>2458560.469942309</v>
      </c>
      <c r="G375" s="1025" t="n">
        <v>20131.26936035843</v>
      </c>
      <c r="H375" s="1021" t="n">
        <v>1183902.327171256</v>
      </c>
      <c r="I375" s="1021" t="n">
        <v>1074008.454813262</v>
      </c>
      <c r="J375" s="1021" t="n">
        <v>7362720.461159514</v>
      </c>
      <c r="K375" s="1022" t="n">
        <v>1796227.089686146</v>
      </c>
      <c r="L375" s="963" t="n">
        <v>100</v>
      </c>
      <c r="M375" s="963" t="n">
        <v>26.1730866599806</v>
      </c>
      <c r="N375" s="963" t="n">
        <v>19.76429918022439</v>
      </c>
      <c r="O375" s="963" t="n">
        <v>2.347037724925604</v>
      </c>
      <c r="P375" s="963" t="n">
        <v>26.84326399178152</v>
      </c>
      <c r="Q375" s="967" t="n">
        <v>0.219798937035071</v>
      </c>
      <c r="R375" s="963" t="n">
        <v>12.92618306414414</v>
      </c>
      <c r="S375" s="963" t="n">
        <v>11.72633044190866</v>
      </c>
      <c r="T375" s="963" t="n">
        <v>80.38828064344251</v>
      </c>
      <c r="U375" s="991" t="n">
        <v>19.61171935655748</v>
      </c>
      <c r="V375" s="1021" t="n">
        <v>1796227.089686146</v>
      </c>
      <c r="W375" s="1021" t="n">
        <v>390295.4332011567</v>
      </c>
      <c r="X375" s="1021" t="n">
        <v>411586.4218645467</v>
      </c>
      <c r="Y375" s="1021" t="n">
        <v>111508.822715955</v>
      </c>
      <c r="Z375" s="1021" t="n">
        <v>544357.2309262509</v>
      </c>
      <c r="AA375" s="997" t="n">
        <v>13265.18658219871</v>
      </c>
      <c r="AB375" s="1022" t="n">
        <v>325184.4063857414</v>
      </c>
      <c r="AC375" s="963" t="n">
        <v>100</v>
      </c>
      <c r="AD375" s="963" t="n">
        <v>21.72862415015425</v>
      </c>
      <c r="AE375" s="963" t="n">
        <v>22.91394135117198</v>
      </c>
      <c r="AF375" s="963" t="n">
        <v>6.207946832348406</v>
      </c>
      <c r="AG375" s="963" t="n">
        <v>30.30559076031786</v>
      </c>
      <c r="AH375" s="967" t="n">
        <v>0.7385027571606513</v>
      </c>
      <c r="AI375" s="991" t="n">
        <v>18.10374691779985</v>
      </c>
      <c r="AJ375" s="1021" t="n">
        <v>7362720.461159514</v>
      </c>
      <c r="AK375" s="1021" t="n">
        <v>2016950.105345298</v>
      </c>
      <c r="AL375" s="1021" t="n">
        <v>1404403.496739282</v>
      </c>
      <c r="AM375" s="1021" t="n">
        <v>104370.3871719481</v>
      </c>
      <c r="AN375" s="1021" t="n">
        <v>1924264.052503337</v>
      </c>
      <c r="AO375" s="1021" t="n">
        <v>1161627.2790998</v>
      </c>
      <c r="AP375" s="1022" t="n">
        <v>753134.8016052695</v>
      </c>
      <c r="AQ375" s="963" t="n">
        <v>100</v>
      </c>
      <c r="AR375" s="963" t="n">
        <v>27.39408776939576</v>
      </c>
      <c r="AS375" s="963" t="n">
        <v>19.07451877533471</v>
      </c>
      <c r="AT375" s="963" t="n">
        <v>1.417551945948949</v>
      </c>
      <c r="AU375" s="963" t="n">
        <v>26.13523170755141</v>
      </c>
      <c r="AV375" s="963" t="n">
        <v>15.77714766203227</v>
      </c>
      <c r="AW375" s="991" t="n">
        <v>10.22902887021549</v>
      </c>
    </row>
    <row r="376" ht="16.4" customHeight="1" s="828">
      <c r="A376" s="722" t="inlineStr">
        <is>
          <t>Jan-Mar 2022</t>
        </is>
      </c>
      <c r="B376" s="1021" t="n">
        <v>9176853.627847595</v>
      </c>
      <c r="C376" s="1021" t="n">
        <v>2433832.584902159</v>
      </c>
      <c r="D376" s="1021" t="n">
        <v>1804516.101457644</v>
      </c>
      <c r="E376" s="1021" t="n">
        <v>211188.4809843806</v>
      </c>
      <c r="F376" s="1021" t="n">
        <v>2439748.763650512</v>
      </c>
      <c r="G376" s="1025" t="n">
        <v>21966.53986485023</v>
      </c>
      <c r="H376" s="1021" t="n">
        <v>1170113.679557845</v>
      </c>
      <c r="I376" s="1021" t="n">
        <v>1095487.477430204</v>
      </c>
      <c r="J376" s="1021" t="n">
        <v>7368050.358324681</v>
      </c>
      <c r="K376" s="1022" t="n">
        <v>1808803.269522914</v>
      </c>
      <c r="L376" s="963" t="n">
        <v>100</v>
      </c>
      <c r="M376" s="963" t="n">
        <v>26.52142753499499</v>
      </c>
      <c r="N376" s="963" t="n">
        <v>19.6637777460213</v>
      </c>
      <c r="O376" s="963" t="n">
        <v>2.301316873394594</v>
      </c>
      <c r="P376" s="963" t="n">
        <v>26.58589602265181</v>
      </c>
      <c r="Q376" s="967" t="n">
        <v>0.2393689684467858</v>
      </c>
      <c r="R376" s="963" t="n">
        <v>12.75070658212397</v>
      </c>
      <c r="S376" s="963" t="n">
        <v>11.93750627236655</v>
      </c>
      <c r="T376" s="963" t="n">
        <v>80.28950506485127</v>
      </c>
      <c r="U376" s="991" t="n">
        <v>19.71049493514874</v>
      </c>
      <c r="V376" s="1021" t="n">
        <v>1808803.269522914</v>
      </c>
      <c r="W376" s="1021" t="n">
        <v>389007.3948611755</v>
      </c>
      <c r="X376" s="1021" t="n">
        <v>404403.3136946409</v>
      </c>
      <c r="Y376" s="1021" t="n">
        <v>116158.5379620189</v>
      </c>
      <c r="Z376" s="1021" t="n">
        <v>543967.1015219998</v>
      </c>
      <c r="AA376" s="997" t="n">
        <v>13238.75762806255</v>
      </c>
      <c r="AB376" s="1022" t="n">
        <v>341984.5431212821</v>
      </c>
      <c r="AC376" s="963" t="n">
        <v>100</v>
      </c>
      <c r="AD376" s="963" t="n">
        <v>21.50634076218688</v>
      </c>
      <c r="AE376" s="963" t="n">
        <v>22.35750678410182</v>
      </c>
      <c r="AF376" s="963" t="n">
        <v>6.421844758864056</v>
      </c>
      <c r="AG376" s="963" t="n">
        <v>30.07331480915973</v>
      </c>
      <c r="AH376" s="967" t="n">
        <v>0.7319069934871566</v>
      </c>
      <c r="AI376" s="991" t="n">
        <v>18.90667431242997</v>
      </c>
      <c r="AJ376" s="1021" t="n">
        <v>7368050.358324681</v>
      </c>
      <c r="AK376" s="1021" t="n">
        <v>2055039.951630428</v>
      </c>
      <c r="AL376" s="1021" t="n">
        <v>1404628.785806686</v>
      </c>
      <c r="AM376" s="1021" t="n">
        <v>95917.05299095593</v>
      </c>
      <c r="AN376" s="1021" t="n">
        <v>1905495.938530416</v>
      </c>
      <c r="AO376" s="1021" t="n">
        <v>1151950.257917332</v>
      </c>
      <c r="AP376" s="1022" t="n">
        <v>757682.0760743073</v>
      </c>
      <c r="AQ376" s="963" t="n">
        <v>100</v>
      </c>
      <c r="AR376" s="963" t="n">
        <v>27.89123108134802</v>
      </c>
      <c r="AS376" s="963" t="n">
        <v>19.06377830628814</v>
      </c>
      <c r="AT376" s="963" t="n">
        <v>1.301796924916311</v>
      </c>
      <c r="AU376" s="963" t="n">
        <v>25.86160308170967</v>
      </c>
      <c r="AV376" s="963" t="n">
        <v>15.63439718643912</v>
      </c>
      <c r="AW376" s="991" t="n">
        <v>10.28334551511651</v>
      </c>
    </row>
    <row r="377" ht="16.4" customHeight="1" s="828">
      <c r="A377" s="722" t="inlineStr">
        <is>
          <t>Feb-Apr 2022</t>
        </is>
      </c>
      <c r="B377" s="1021" t="n">
        <v>9146884.291316558</v>
      </c>
      <c r="C377" s="1021" t="n">
        <v>2377401.197686084</v>
      </c>
      <c r="D377" s="1021" t="n">
        <v>1783551.150809008</v>
      </c>
      <c r="E377" s="1021" t="n">
        <v>213894.0576414721</v>
      </c>
      <c r="F377" s="1021" t="n">
        <v>2475599.282896582</v>
      </c>
      <c r="G377" s="1025" t="n">
        <v>22433.47876564249</v>
      </c>
      <c r="H377" s="1021" t="n">
        <v>1173388.42028259</v>
      </c>
      <c r="I377" s="1021" t="n">
        <v>1100616.703235179</v>
      </c>
      <c r="J377" s="1021" t="n">
        <v>7332779.71319931</v>
      </c>
      <c r="K377" s="1022" t="n">
        <v>1814104.578117247</v>
      </c>
      <c r="L377" s="963" t="n">
        <v>100</v>
      </c>
      <c r="M377" s="963" t="n">
        <v>25.99137719434179</v>
      </c>
      <c r="N377" s="963" t="n">
        <v>19.4990019989888</v>
      </c>
      <c r="O377" s="963" t="n">
        <v>2.338436245930528</v>
      </c>
      <c r="P377" s="963" t="n">
        <v>27.064945877218</v>
      </c>
      <c r="Q377" s="967" t="n">
        <v>0.2452581453002454</v>
      </c>
      <c r="R377" s="963" t="n">
        <v>12.82828538015428</v>
      </c>
      <c r="S377" s="963" t="n">
        <v>12.03269515806635</v>
      </c>
      <c r="T377" s="963" t="n">
        <v>80.16696702024056</v>
      </c>
      <c r="U377" s="991" t="n">
        <v>19.83303297975942</v>
      </c>
      <c r="V377" s="1021" t="n">
        <v>1814104.578117247</v>
      </c>
      <c r="W377" s="1021" t="n">
        <v>378543.3935480014</v>
      </c>
      <c r="X377" s="1021" t="n">
        <v>396339.0581568602</v>
      </c>
      <c r="Y377" s="1021" t="n">
        <v>111206.6084302378</v>
      </c>
      <c r="Z377" s="1021" t="n">
        <v>567270.5893487772</v>
      </c>
      <c r="AA377" s="997" t="n">
        <v>12966.26179732495</v>
      </c>
      <c r="AB377" s="1022" t="n">
        <v>347779.4795244067</v>
      </c>
      <c r="AC377" s="963" t="n">
        <v>100</v>
      </c>
      <c r="AD377" s="963" t="n">
        <v>20.8666797997318</v>
      </c>
      <c r="AE377" s="963" t="n">
        <v>21.84764114140528</v>
      </c>
      <c r="AF377" s="963" t="n">
        <v>6.130110125495225</v>
      </c>
      <c r="AG377" s="963" t="n">
        <v>31.27000483828304</v>
      </c>
      <c r="AH377" s="967" t="n">
        <v>0.7147472066236601</v>
      </c>
      <c r="AI377" s="991" t="n">
        <v>19.17086168678031</v>
      </c>
      <c r="AJ377" s="1021" t="n">
        <v>7332779.71319931</v>
      </c>
      <c r="AK377" s="1021" t="n">
        <v>2009428.981501925</v>
      </c>
      <c r="AL377" s="1021" t="n">
        <v>1392774.624885322</v>
      </c>
      <c r="AM377" s="1021" t="n">
        <v>103652.5700071766</v>
      </c>
      <c r="AN377" s="1021" t="n">
        <v>1918982.788961852</v>
      </c>
      <c r="AO377" s="1021" t="n">
        <v>1150694.308188882</v>
      </c>
      <c r="AP377" s="1022" t="n">
        <v>757410.691482082</v>
      </c>
      <c r="AQ377" s="963" t="n">
        <v>100</v>
      </c>
      <c r="AR377" s="963" t="n">
        <v>27.40337307399088</v>
      </c>
      <c r="AS377" s="963" t="n">
        <v>18.99381516095825</v>
      </c>
      <c r="AT377" s="963" t="n">
        <v>1.413550850581228</v>
      </c>
      <c r="AU377" s="963" t="n">
        <v>26.16992278531978</v>
      </c>
      <c r="AV377" s="963" t="n">
        <v>15.69247070272115</v>
      </c>
      <c r="AW377" s="991" t="n">
        <v>10.32910739318558</v>
      </c>
    </row>
    <row r="378" ht="16.4" customHeight="1" s="828">
      <c r="A378" s="722" t="inlineStr">
        <is>
          <t>Mar-May 2022</t>
        </is>
      </c>
      <c r="B378" s="1021" t="n">
        <v>9081363.60660718</v>
      </c>
      <c r="C378" s="1021" t="n">
        <v>2380619.981379176</v>
      </c>
      <c r="D378" s="1021" t="n">
        <v>1757179.747730094</v>
      </c>
      <c r="E378" s="1021" t="n">
        <v>218639.8041921666</v>
      </c>
      <c r="F378" s="1021" t="n">
        <v>2444845.354642767</v>
      </c>
      <c r="G378" s="1025" t="n">
        <v>14372.10364159527</v>
      </c>
      <c r="H378" s="1021" t="n">
        <v>1179699.832157916</v>
      </c>
      <c r="I378" s="1021" t="n">
        <v>1086006.782863465</v>
      </c>
      <c r="J378" s="1021" t="n">
        <v>7284789.045363164</v>
      </c>
      <c r="K378" s="1022" t="n">
        <v>1796574.561244018</v>
      </c>
      <c r="L378" s="963" t="n">
        <v>100</v>
      </c>
      <c r="M378" s="963" t="n">
        <v>26.21434494316632</v>
      </c>
      <c r="N378" s="963" t="n">
        <v>19.34929404711481</v>
      </c>
      <c r="O378" s="963" t="n">
        <v>2.407565798082288</v>
      </c>
      <c r="P378" s="963" t="n">
        <v>26.92156663415625</v>
      </c>
      <c r="Q378" s="967" t="n">
        <v>0.1582593128540607</v>
      </c>
      <c r="R378" s="963" t="n">
        <v>12.99033805121095</v>
      </c>
      <c r="S378" s="963" t="n">
        <v>11.95863121341532</v>
      </c>
      <c r="T378" s="963" t="n">
        <v>80.21690751445178</v>
      </c>
      <c r="U378" s="991" t="n">
        <v>19.78309248554824</v>
      </c>
      <c r="V378" s="1021" t="n">
        <v>1796574.561244018</v>
      </c>
      <c r="W378" s="1021" t="n">
        <v>391806.9114853812</v>
      </c>
      <c r="X378" s="1021" t="n">
        <v>395445.9814985425</v>
      </c>
      <c r="Y378" s="1021" t="n">
        <v>101692.1263057583</v>
      </c>
      <c r="Z378" s="1021" t="n">
        <v>560498.2176959523</v>
      </c>
      <c r="AA378" s="997" t="n">
        <v>7542.207589633803</v>
      </c>
      <c r="AB378" s="1022" t="n">
        <v>339597.1994004633</v>
      </c>
      <c r="AC378" s="963" t="n">
        <v>100</v>
      </c>
      <c r="AD378" s="963" t="n">
        <v>21.80855278358605</v>
      </c>
      <c r="AE378" s="963" t="n">
        <v>22.01110880834917</v>
      </c>
      <c r="AF378" s="963" t="n">
        <v>5.660334310608447</v>
      </c>
      <c r="AG378" s="963" t="n">
        <v>31.19816064343255</v>
      </c>
      <c r="AH378" s="967" t="n">
        <v>0.4198104410657627</v>
      </c>
      <c r="AI378" s="991" t="n">
        <v>18.90248290977208</v>
      </c>
      <c r="AJ378" s="1021" t="n">
        <v>7284789.045363164</v>
      </c>
      <c r="AK378" s="1021" t="n">
        <v>2000943.271754354</v>
      </c>
      <c r="AL378" s="1021" t="n">
        <v>1367538.494617152</v>
      </c>
      <c r="AM378" s="1021" t="n">
        <v>118069.7600302513</v>
      </c>
      <c r="AN378" s="1021" t="n">
        <v>1896347.329308522</v>
      </c>
      <c r="AO378" s="1021" t="n">
        <v>1149680.407504125</v>
      </c>
      <c r="AP378" s="1022" t="n">
        <v>751451.4512702432</v>
      </c>
      <c r="AQ378" s="963" t="n">
        <v>100</v>
      </c>
      <c r="AR378" s="963" t="n">
        <v>27.46741545011483</v>
      </c>
      <c r="AS378" s="963" t="n">
        <v>18.77252019380854</v>
      </c>
      <c r="AT378" s="963" t="n">
        <v>1.620771161594636</v>
      </c>
      <c r="AU378" s="963" t="n">
        <v>26.03160252822372</v>
      </c>
      <c r="AV378" s="963" t="n">
        <v>15.78193136884186</v>
      </c>
      <c r="AW378" s="991" t="n">
        <v>10.31534951240008</v>
      </c>
    </row>
    <row r="379" ht="16.4" customHeight="1" s="828">
      <c r="A379" s="722" t="inlineStr">
        <is>
          <t>Apr-Jun 2022</t>
        </is>
      </c>
      <c r="B379" s="1021" t="n">
        <v>9214523.25992644</v>
      </c>
      <c r="C379" s="1021" t="n">
        <v>2439736.65412483</v>
      </c>
      <c r="D379" s="1021" t="n">
        <v>1789235.454686017</v>
      </c>
      <c r="E379" s="1021" t="n">
        <v>218064.6589019914</v>
      </c>
      <c r="F379" s="1021" t="n">
        <v>2503211.02405876</v>
      </c>
      <c r="G379" s="1025" t="n">
        <v>19836.11308439929</v>
      </c>
      <c r="H379" s="1021" t="n">
        <v>1190321.538061524</v>
      </c>
      <c r="I379" s="1021" t="n">
        <v>1054117.817008918</v>
      </c>
      <c r="J379" s="1021" t="n">
        <v>7371760.228645163</v>
      </c>
      <c r="K379" s="1022" t="n">
        <v>1842763.031281276</v>
      </c>
      <c r="L379" s="963" t="n">
        <v>100</v>
      </c>
      <c r="M379" s="963" t="n">
        <v>26.47707955478433</v>
      </c>
      <c r="N379" s="963" t="n">
        <v>19.41755861062638</v>
      </c>
      <c r="O379" s="963" t="n">
        <v>2.36653218783814</v>
      </c>
      <c r="P379" s="963" t="n">
        <v>27.16593092716056</v>
      </c>
      <c r="Q379" s="967" t="n">
        <v>0.2152700961824654</v>
      </c>
      <c r="R379" s="963" t="n">
        <v>12.91788521754761</v>
      </c>
      <c r="S379" s="963" t="n">
        <v>11.43974340586051</v>
      </c>
      <c r="T379" s="963" t="n">
        <v>80.00153692925848</v>
      </c>
      <c r="U379" s="991" t="n">
        <v>19.99846307074151</v>
      </c>
      <c r="V379" s="1021" t="n">
        <v>1842763.031281276</v>
      </c>
      <c r="W379" s="1021" t="n">
        <v>398016.4012796202</v>
      </c>
      <c r="X379" s="1021" t="n">
        <v>398454.7307785557</v>
      </c>
      <c r="Y379" s="1021" t="n">
        <v>101782.6616248677</v>
      </c>
      <c r="Z379" s="1021" t="n">
        <v>598666.0826696382</v>
      </c>
      <c r="AA379" s="997" t="n">
        <v>13582.94400256102</v>
      </c>
      <c r="AB379" s="1022" t="n">
        <v>332271.8070532485</v>
      </c>
      <c r="AC379" s="963" t="n">
        <v>100</v>
      </c>
      <c r="AD379" s="963" t="n">
        <v>21.59889223536673</v>
      </c>
      <c r="AE379" s="963" t="n">
        <v>21.6226787717523</v>
      </c>
      <c r="AF379" s="963" t="n">
        <v>5.523372234904128</v>
      </c>
      <c r="AG379" s="963" t="n">
        <v>32.48741550091683</v>
      </c>
      <c r="AH379" s="967" t="n">
        <v>0.7370966191522074</v>
      </c>
      <c r="AI379" s="991" t="n">
        <v>18.03117391725725</v>
      </c>
      <c r="AJ379" s="1021" t="n">
        <v>7371760.228645163</v>
      </c>
      <c r="AK379" s="1021" t="n">
        <v>2052425.115355925</v>
      </c>
      <c r="AL379" s="1021" t="n">
        <v>1395709.124971002</v>
      </c>
      <c r="AM379" s="1021" t="n">
        <v>117242.0637611591</v>
      </c>
      <c r="AN379" s="1021" t="n">
        <v>1915095.305547759</v>
      </c>
      <c r="AO379" s="1021" t="n">
        <v>1164616.462704645</v>
      </c>
      <c r="AP379" s="1022" t="n">
        <v>726086.9778804542</v>
      </c>
      <c r="AQ379" s="963" t="n">
        <v>100</v>
      </c>
      <c r="AR379" s="963" t="n">
        <v>27.84172370908943</v>
      </c>
      <c r="AS379" s="963" t="n">
        <v>18.93318667022782</v>
      </c>
      <c r="AT379" s="963" t="n">
        <v>1.590421556381884</v>
      </c>
      <c r="AU379" s="963" t="n">
        <v>25.97880623010618</v>
      </c>
      <c r="AV379" s="963" t="n">
        <v>15.79834973713851</v>
      </c>
      <c r="AW379" s="991" t="n">
        <v>9.849573987214447</v>
      </c>
    </row>
    <row r="380" ht="16.4" customHeight="1" s="828">
      <c r="A380" s="722" t="inlineStr">
        <is>
          <t>May-Jul 2022</t>
        </is>
      </c>
      <c r="B380" s="1021" t="n">
        <v>9323729.403865106</v>
      </c>
      <c r="C380" s="1021" t="n">
        <v>2483243.492680519</v>
      </c>
      <c r="D380" s="1021" t="n">
        <v>1801442.360476834</v>
      </c>
      <c r="E380" s="1021" t="n">
        <v>208563.2856636466</v>
      </c>
      <c r="F380" s="1021" t="n">
        <v>2583961.350175558</v>
      </c>
      <c r="G380" s="1025" t="n">
        <v>19285.51520890952</v>
      </c>
      <c r="H380" s="1021" t="n">
        <v>1194337.835089583</v>
      </c>
      <c r="I380" s="1021" t="n">
        <v>1032895.564570056</v>
      </c>
      <c r="J380" s="1021" t="n">
        <v>7494830.485833181</v>
      </c>
      <c r="K380" s="1022" t="n">
        <v>1828898.918031926</v>
      </c>
      <c r="L380" s="963" t="n">
        <v>100</v>
      </c>
      <c r="M380" s="963" t="n">
        <v>26.63358603748305</v>
      </c>
      <c r="N380" s="963" t="n">
        <v>19.32104936175062</v>
      </c>
      <c r="O380" s="963" t="n">
        <v>2.236908393943605</v>
      </c>
      <c r="P380" s="963" t="n">
        <v>27.71381748921617</v>
      </c>
      <c r="Q380" s="967" t="n">
        <v>0.2068433603501492</v>
      </c>
      <c r="R380" s="963" t="n">
        <v>12.80965784565215</v>
      </c>
      <c r="S380" s="963" t="n">
        <v>11.07813751160425</v>
      </c>
      <c r="T380" s="963" t="n">
        <v>80.38447021774608</v>
      </c>
      <c r="U380" s="991" t="n">
        <v>19.61552978225392</v>
      </c>
      <c r="V380" s="1021" t="n">
        <v>1828898.918031926</v>
      </c>
      <c r="W380" s="1021" t="n">
        <v>381697.8716021515</v>
      </c>
      <c r="X380" s="1021" t="n">
        <v>392095.313068542</v>
      </c>
      <c r="Y380" s="1021" t="n">
        <v>105197.9894353987</v>
      </c>
      <c r="Z380" s="1021" t="n">
        <v>616541.5508592771</v>
      </c>
      <c r="AA380" s="997" t="n">
        <v>14570.84672882556</v>
      </c>
      <c r="AB380" s="1022" t="n">
        <v>318805.7486698884</v>
      </c>
      <c r="AC380" s="963" t="n">
        <v>100</v>
      </c>
      <c r="AD380" s="963" t="n">
        <v>20.87036455863267</v>
      </c>
      <c r="AE380" s="963" t="n">
        <v>21.43887282138451</v>
      </c>
      <c r="AF380" s="963" t="n">
        <v>5.751984890920164</v>
      </c>
      <c r="AG380" s="963" t="n">
        <v>33.71107855007843</v>
      </c>
      <c r="AH380" s="967" t="n">
        <v>0.7967004947712042</v>
      </c>
      <c r="AI380" s="991" t="n">
        <v>17.43156745988753</v>
      </c>
      <c r="AJ380" s="1021" t="n">
        <v>7494830.485833181</v>
      </c>
      <c r="AK380" s="1021" t="n">
        <v>2110757.870815384</v>
      </c>
      <c r="AL380" s="1021" t="n">
        <v>1413301.716141191</v>
      </c>
      <c r="AM380" s="1021" t="n">
        <v>104127.0004392396</v>
      </c>
      <c r="AN380" s="1021" t="n">
        <v>1976540.854718372</v>
      </c>
      <c r="AO380" s="1021" t="n">
        <v>1172009.726151499</v>
      </c>
      <c r="AP380" s="1022" t="n">
        <v>717561.7314255836</v>
      </c>
      <c r="AQ380" s="963" t="n">
        <v>100</v>
      </c>
      <c r="AR380" s="963" t="n">
        <v>28.16285004450953</v>
      </c>
      <c r="AS380" s="963" t="n">
        <v>18.85702043311895</v>
      </c>
      <c r="AT380" s="963" t="n">
        <v>1.389317618804878</v>
      </c>
      <c r="AU380" s="963" t="n">
        <v>26.37205549150783</v>
      </c>
      <c r="AV380" s="963" t="n">
        <v>15.63757483730748</v>
      </c>
      <c r="AW380" s="991" t="n">
        <v>9.57408887074801</v>
      </c>
    </row>
    <row r="381" ht="16.4" customHeight="1" s="828">
      <c r="A381" s="722" t="inlineStr">
        <is>
          <t>Jun-Aug 2022</t>
        </is>
      </c>
      <c r="B381" s="1021" t="n">
        <v>9301590.195613619</v>
      </c>
      <c r="C381" s="1021" t="n">
        <v>2486514.072053811</v>
      </c>
      <c r="D381" s="1021" t="n">
        <v>1806392.094811545</v>
      </c>
      <c r="E381" s="1021" t="n">
        <v>176590.61908692</v>
      </c>
      <c r="F381" s="1021" t="n">
        <v>2631219.295698753</v>
      </c>
      <c r="G381" s="1025" t="n">
        <v>21751.78874650515</v>
      </c>
      <c r="H381" s="1021" t="n">
        <v>1161001.113859069</v>
      </c>
      <c r="I381" s="1021" t="n">
        <v>1018121.211357018</v>
      </c>
      <c r="J381" s="1021" t="n">
        <v>7475507.483233333</v>
      </c>
      <c r="K381" s="1022" t="n">
        <v>1826082.712380287</v>
      </c>
      <c r="L381" s="963" t="n">
        <v>100</v>
      </c>
      <c r="M381" s="963" t="n">
        <v>26.73213955637805</v>
      </c>
      <c r="N381" s="963" t="n">
        <v>19.42025026713595</v>
      </c>
      <c r="O381" s="963" t="n">
        <v>1.898499239089198</v>
      </c>
      <c r="P381" s="963" t="n">
        <v>28.28784369515188</v>
      </c>
      <c r="Q381" s="967" t="n">
        <v>0.233850215813235</v>
      </c>
      <c r="R381" s="963" t="n">
        <v>12.4817487057919</v>
      </c>
      <c r="S381" s="963" t="n">
        <v>10.9456683206398</v>
      </c>
      <c r="T381" s="963" t="n">
        <v>80.36805885899577</v>
      </c>
      <c r="U381" s="991" t="n">
        <v>19.63194114100424</v>
      </c>
      <c r="V381" s="1021" t="n">
        <v>1826082.712380287</v>
      </c>
      <c r="W381" s="1021" t="n">
        <v>394660.2908688143</v>
      </c>
      <c r="X381" s="1021" t="n">
        <v>391067.2319393202</v>
      </c>
      <c r="Y381" s="1021" t="n">
        <v>99776.49814663062</v>
      </c>
      <c r="Z381" s="1021" t="n">
        <v>615649.2126329122</v>
      </c>
      <c r="AA381" s="997" t="n">
        <v>14297.17347925625</v>
      </c>
      <c r="AB381" s="1022" t="n">
        <v>310639.7539543095</v>
      </c>
      <c r="AC381" s="963" t="n">
        <v>100</v>
      </c>
      <c r="AD381" s="963" t="n">
        <v>21.61239949281253</v>
      </c>
      <c r="AE381" s="963" t="n">
        <v>21.41563628459998</v>
      </c>
      <c r="AF381" s="963" t="n">
        <v>5.463963788177624</v>
      </c>
      <c r="AG381" s="963" t="n">
        <v>33.71420190657287</v>
      </c>
      <c r="AH381" s="967" t="n">
        <v>0.7829422721285157</v>
      </c>
      <c r="AI381" s="991" t="n">
        <v>17.01126415842317</v>
      </c>
      <c r="AJ381" s="1021" t="n">
        <v>7475507.483233333</v>
      </c>
      <c r="AK381" s="1021" t="n">
        <v>2101818.428263745</v>
      </c>
      <c r="AL381" s="1021" t="n">
        <v>1421708.646484585</v>
      </c>
      <c r="AM381" s="1021" t="n">
        <v>77513.2462556681</v>
      </c>
      <c r="AN381" s="1021" t="n">
        <v>2025978.820450823</v>
      </c>
      <c r="AO381" s="1021" t="n">
        <v>1136951.932124422</v>
      </c>
      <c r="AP381" s="1022" t="n">
        <v>711474.5502195759</v>
      </c>
      <c r="AQ381" s="963" t="n">
        <v>100</v>
      </c>
      <c r="AR381" s="963" t="n">
        <v>28.11606346429152</v>
      </c>
      <c r="AS381" s="963" t="n">
        <v>19.01822250426887</v>
      </c>
      <c r="AT381" s="963" t="n">
        <v>1.036896109455057</v>
      </c>
      <c r="AU381" s="963" t="n">
        <v>27.10155564682199</v>
      </c>
      <c r="AV381" s="963" t="n">
        <v>15.2090267406523</v>
      </c>
      <c r="AW381" s="991" t="n">
        <v>9.517408039726105</v>
      </c>
    </row>
    <row r="382" ht="16.4" customHeight="1" s="828">
      <c r="A382" s="722" t="inlineStr">
        <is>
          <t>Jul-Sep 2022</t>
        </is>
      </c>
      <c r="B382" s="1021" t="n">
        <v>9301133.945810193</v>
      </c>
      <c r="C382" s="1021" t="n">
        <v>2480032.315651619</v>
      </c>
      <c r="D382" s="1021" t="n">
        <v>1800941.034613574</v>
      </c>
      <c r="E382" s="1021" t="n">
        <v>161682.362096604</v>
      </c>
      <c r="F382" s="1021" t="n">
        <v>2632656.768229594</v>
      </c>
      <c r="G382" s="1025" t="n">
        <v>19172.88546766544</v>
      </c>
      <c r="H382" s="1021" t="n">
        <v>1157793.251248161</v>
      </c>
      <c r="I382" s="1021" t="n">
        <v>1048855.328502976</v>
      </c>
      <c r="J382" s="1021" t="n">
        <v>7491779.022311147</v>
      </c>
      <c r="K382" s="1022" t="n">
        <v>1809354.923499045</v>
      </c>
      <c r="L382" s="963" t="n">
        <v>100</v>
      </c>
      <c r="M382" s="963" t="n">
        <v>26.66376304330914</v>
      </c>
      <c r="N382" s="963" t="n">
        <v>19.36259648668784</v>
      </c>
      <c r="O382" s="963" t="n">
        <v>1.738308071237225</v>
      </c>
      <c r="P382" s="963" t="n">
        <v>28.3046861121219</v>
      </c>
      <c r="Q382" s="967" t="n">
        <v>0.206134924831419</v>
      </c>
      <c r="R382" s="963" t="n">
        <v>12.44787203359976</v>
      </c>
      <c r="S382" s="963" t="n">
        <v>11.27663932821273</v>
      </c>
      <c r="T382" s="963" t="n">
        <v>80.54694261967819</v>
      </c>
      <c r="U382" s="991" t="n">
        <v>19.45305738032179</v>
      </c>
      <c r="V382" s="1021" t="n">
        <v>1809354.923499045</v>
      </c>
      <c r="W382" s="1021" t="n">
        <v>386133.3101974068</v>
      </c>
      <c r="X382" s="1021" t="n">
        <v>404297.580925887</v>
      </c>
      <c r="Y382" s="1021" t="n">
        <v>77094.954813088</v>
      </c>
      <c r="Z382" s="1021" t="n">
        <v>601330.938911021</v>
      </c>
      <c r="AA382" s="997" t="n">
        <v>13373.86372438739</v>
      </c>
      <c r="AB382" s="1022" t="n">
        <v>327158.5814671457</v>
      </c>
      <c r="AC382" s="963" t="n">
        <v>100</v>
      </c>
      <c r="AD382" s="963" t="n">
        <v>21.34093787694665</v>
      </c>
      <c r="AE382" s="963" t="n">
        <v>22.3448465348098</v>
      </c>
      <c r="AF382" s="963" t="n">
        <v>4.260908338757377</v>
      </c>
      <c r="AG382" s="963" t="n">
        <v>33.23454846261612</v>
      </c>
      <c r="AH382" s="967" t="n">
        <v>0.7391509289136134</v>
      </c>
      <c r="AI382" s="991" t="n">
        <v>18.08150392265027</v>
      </c>
      <c r="AJ382" s="1021" t="n">
        <v>7491779.022311147</v>
      </c>
      <c r="AK382" s="1021" t="n">
        <v>2103592.109216264</v>
      </c>
      <c r="AL382" s="1021" t="n">
        <v>1402739.735808883</v>
      </c>
      <c r="AM382" s="1021" t="n">
        <v>85223.47692485317</v>
      </c>
      <c r="AN382" s="1021" t="n">
        <v>2041422.473217772</v>
      </c>
      <c r="AO382" s="1021" t="n">
        <v>1131438.648109414</v>
      </c>
      <c r="AP382" s="1022" t="n">
        <v>725695.9505129658</v>
      </c>
      <c r="AQ382" s="963" t="n">
        <v>100</v>
      </c>
      <c r="AR382" s="963" t="n">
        <v>28.07867267509612</v>
      </c>
      <c r="AS382" s="963" t="n">
        <v>18.72372011549469</v>
      </c>
      <c r="AT382" s="963" t="n">
        <v>1.137559939649187</v>
      </c>
      <c r="AU382" s="963" t="n">
        <v>27.24883458439236</v>
      </c>
      <c r="AV382" s="963" t="n">
        <v>15.10240284370234</v>
      </c>
      <c r="AW382" s="991" t="n">
        <v>9.686563743428394</v>
      </c>
    </row>
    <row r="383" ht="16.4" customHeight="1" s="828">
      <c r="A383" s="722" t="inlineStr">
        <is>
          <t>Aug-Oct 2022</t>
        </is>
      </c>
      <c r="B383" s="1021" t="n">
        <v>9248125.231766177</v>
      </c>
      <c r="C383" s="1021" t="n">
        <v>2485182.933150713</v>
      </c>
      <c r="D383" s="1021" t="n">
        <v>1793655.133582</v>
      </c>
      <c r="E383" s="1021" t="n">
        <v>184347.5793330086</v>
      </c>
      <c r="F383" s="1021" t="n">
        <v>2588101.784000427</v>
      </c>
      <c r="G383" s="1021" t="n">
        <v>26762.24105071518</v>
      </c>
      <c r="H383" s="1021" t="n">
        <v>1130654.450635098</v>
      </c>
      <c r="I383" s="1021" t="n">
        <v>1039421.110014214</v>
      </c>
      <c r="J383" s="1021" t="n">
        <v>7447063.63677124</v>
      </c>
      <c r="K383" s="1022" t="n">
        <v>1801061.594994938</v>
      </c>
      <c r="L383" s="963" t="n">
        <v>100</v>
      </c>
      <c r="M383" s="963" t="n">
        <v>26.87228893283597</v>
      </c>
      <c r="N383" s="963" t="n">
        <v>19.39479720085336</v>
      </c>
      <c r="O383" s="963" t="n">
        <v>1.993350811251964</v>
      </c>
      <c r="P383" s="963" t="n">
        <v>27.98515071044469</v>
      </c>
      <c r="Q383" s="963" t="n">
        <v>0.2893801757656801</v>
      </c>
      <c r="R383" s="963" t="n">
        <v>12.22576924836007</v>
      </c>
      <c r="S383" s="963" t="n">
        <v>11.23926292048825</v>
      </c>
      <c r="T383" s="963" t="n">
        <v>80.52511671437459</v>
      </c>
      <c r="U383" s="991" t="n">
        <v>19.47488328562541</v>
      </c>
      <c r="V383" s="1021" t="n">
        <v>1801061.594994938</v>
      </c>
      <c r="W383" s="1021" t="n">
        <v>404604.520905143</v>
      </c>
      <c r="X383" s="1021" t="n">
        <v>383844.324710412</v>
      </c>
      <c r="Y383" s="1021" t="n">
        <v>79486.90007269831</v>
      </c>
      <c r="Z383" s="1021" t="n">
        <v>598138.213315519</v>
      </c>
      <c r="AA383" s="997" t="n">
        <v>16194.77825993793</v>
      </c>
      <c r="AB383" s="1022" t="n">
        <v>318822.7305804089</v>
      </c>
      <c r="AC383" s="963" t="n">
        <v>100</v>
      </c>
      <c r="AD383" s="963" t="n">
        <v>22.46477977374673</v>
      </c>
      <c r="AE383" s="963" t="n">
        <v>21.31211535336141</v>
      </c>
      <c r="AF383" s="963" t="n">
        <v>4.413336017690263</v>
      </c>
      <c r="AG383" s="963" t="n">
        <v>33.21031412683031</v>
      </c>
      <c r="AH383" s="967" t="n">
        <v>0.8991795896899046</v>
      </c>
      <c r="AI383" s="991" t="n">
        <v>17.70193376319843</v>
      </c>
      <c r="AJ383" s="1021" t="n">
        <v>7447063.63677124</v>
      </c>
      <c r="AK383" s="1021" t="n">
        <v>2092895.634893186</v>
      </c>
      <c r="AL383" s="1021" t="n">
        <v>1417201.65728357</v>
      </c>
      <c r="AM383" s="1021" t="n">
        <v>105765.4009275825</v>
      </c>
      <c r="AN383" s="1021" t="n">
        <v>2002468.741130031</v>
      </c>
      <c r="AO383" s="1021" t="n">
        <v>1102688.744293854</v>
      </c>
      <c r="AP383" s="1022" t="n">
        <v>725638.1860386294</v>
      </c>
      <c r="AQ383" s="963" t="n">
        <v>100</v>
      </c>
      <c r="AR383" s="963" t="n">
        <v>28.10363570091077</v>
      </c>
      <c r="AS383" s="963" t="n">
        <v>19.03034170791663</v>
      </c>
      <c r="AT383" s="963" t="n">
        <v>1.420229584253134</v>
      </c>
      <c r="AU383" s="963" t="n">
        <v>26.88937329932934</v>
      </c>
      <c r="AV383" s="963" t="n">
        <v>14.80702728051263</v>
      </c>
      <c r="AW383" s="991" t="n">
        <v>9.743950386776044</v>
      </c>
    </row>
    <row r="384" ht="16.4" customHeight="1" s="828">
      <c r="A384" s="722" t="inlineStr">
        <is>
          <t>Sep-Nov 2022</t>
        </is>
      </c>
      <c r="B384" s="1021" t="n">
        <v>9251448.558708034</v>
      </c>
      <c r="C384" s="1021" t="n">
        <v>2449600.422200439</v>
      </c>
      <c r="D384" s="1021" t="n">
        <v>1803715.741546949</v>
      </c>
      <c r="E384" s="1021" t="n">
        <v>206731.2862742346</v>
      </c>
      <c r="F384" s="1021" t="n">
        <v>2572856.508557098</v>
      </c>
      <c r="G384" s="1021" t="n">
        <v>32323.45497218906</v>
      </c>
      <c r="H384" s="1021" t="n">
        <v>1113903.207707896</v>
      </c>
      <c r="I384" s="1021" t="n">
        <v>1072317.937449229</v>
      </c>
      <c r="J384" s="1021" t="n">
        <v>7477948.381298348</v>
      </c>
      <c r="K384" s="1022" t="n">
        <v>1773500.177409686</v>
      </c>
      <c r="L384" s="963" t="n">
        <v>100</v>
      </c>
      <c r="M384" s="963" t="n">
        <v>26.47802024359444</v>
      </c>
      <c r="N384" s="963" t="n">
        <v>19.49657645611811</v>
      </c>
      <c r="O384" s="963" t="n">
        <v>2.23458288680259</v>
      </c>
      <c r="P384" s="963" t="n">
        <v>27.81030983667273</v>
      </c>
      <c r="Q384" s="963" t="n">
        <v>0.34938804195981</v>
      </c>
      <c r="R384" s="963" t="n">
        <v>12.04031131599842</v>
      </c>
      <c r="S384" s="963" t="n">
        <v>11.59081121885391</v>
      </c>
      <c r="T384" s="963" t="n">
        <v>80.83002714488038</v>
      </c>
      <c r="U384" s="991" t="n">
        <v>19.16997285511963</v>
      </c>
      <c r="V384" s="1021" t="n">
        <v>1773500.177409686</v>
      </c>
      <c r="W384" s="1021" t="n">
        <v>373611.023514504</v>
      </c>
      <c r="X384" s="1021" t="n">
        <v>381292.534790743</v>
      </c>
      <c r="Y384" s="1021" t="n">
        <v>83635.858696671</v>
      </c>
      <c r="Z384" s="1021" t="n">
        <v>588859.8009614878</v>
      </c>
      <c r="AA384" s="997" t="n">
        <v>17634.30386523514</v>
      </c>
      <c r="AB384" s="1022" t="n">
        <v>328468.1502845729</v>
      </c>
      <c r="AC384" s="963" t="n">
        <v>100</v>
      </c>
      <c r="AD384" s="963" t="n">
        <v>21.06630877591383</v>
      </c>
      <c r="AE384" s="963" t="n">
        <v>21.49943595425211</v>
      </c>
      <c r="AF384" s="963" t="n">
        <v>4.715864129138497</v>
      </c>
      <c r="AG384" s="963" t="n">
        <v>33.20325582496171</v>
      </c>
      <c r="AH384" s="967" t="n">
        <v>0.9943220806998283</v>
      </c>
      <c r="AI384" s="991" t="n">
        <v>18.52089751489747</v>
      </c>
      <c r="AJ384" s="1021" t="n">
        <v>7477948.381298348</v>
      </c>
      <c r="AK384" s="1021" t="n">
        <v>2090653.283323763</v>
      </c>
      <c r="AL384" s="1021" t="n">
        <v>1429802.887809583</v>
      </c>
      <c r="AM384" s="1021" t="n">
        <v>124345.0514579623</v>
      </c>
      <c r="AN384" s="1021" t="n">
        <v>1998555.728050631</v>
      </c>
      <c r="AO384" s="1021" t="n">
        <v>1084710.926821158</v>
      </c>
      <c r="AP384" s="1022" t="n">
        <v>750026.2696436204</v>
      </c>
      <c r="AQ384" s="963" t="n">
        <v>100</v>
      </c>
      <c r="AR384" s="963" t="n">
        <v>27.95757842555175</v>
      </c>
      <c r="AS384" s="963" t="n">
        <v>19.12025618397402</v>
      </c>
      <c r="AT384" s="963" t="n">
        <v>1.662823078171249</v>
      </c>
      <c r="AU384" s="963" t="n">
        <v>26.72598988579317</v>
      </c>
      <c r="AV384" s="963" t="n">
        <v>14.50546154522701</v>
      </c>
      <c r="AW384" s="991" t="n">
        <v>10.02984015668477</v>
      </c>
    </row>
    <row r="385" ht="16.4" customHeight="1" s="828">
      <c r="A385" s="722" t="inlineStr">
        <is>
          <t>Oct-Dec 2022</t>
        </is>
      </c>
      <c r="B385" s="1021" t="n">
        <v>9183917.968924049</v>
      </c>
      <c r="C385" s="1021" t="n">
        <v>2372385.267522984</v>
      </c>
      <c r="D385" s="1021" t="n">
        <v>1787125.788208911</v>
      </c>
      <c r="E385" s="1021" t="n">
        <v>211081.2478473379</v>
      </c>
      <c r="F385" s="1021" t="n">
        <v>2581781.624590433</v>
      </c>
      <c r="G385" s="1021" t="n">
        <v>32757.00227686281</v>
      </c>
      <c r="H385" s="1021" t="n">
        <v>1089359.144376019</v>
      </c>
      <c r="I385" s="1021" t="n">
        <v>1109427.894101501</v>
      </c>
      <c r="J385" s="1021" t="n">
        <v>7395299.944218371</v>
      </c>
      <c r="K385" s="1022" t="n">
        <v>1788618.024705679</v>
      </c>
      <c r="L385" s="963" t="n">
        <v>100</v>
      </c>
      <c r="M385" s="963" t="n">
        <v>25.83195184833433</v>
      </c>
      <c r="N385" s="963" t="n">
        <v>19.45929606793171</v>
      </c>
      <c r="O385" s="963" t="n">
        <v>2.298379063941784</v>
      </c>
      <c r="P385" s="963" t="n">
        <v>28.1119848122174</v>
      </c>
      <c r="Q385" s="963" t="n">
        <v>0.3566778621902313</v>
      </c>
      <c r="R385" s="963" t="n">
        <v>11.86159488860988</v>
      </c>
      <c r="S385" s="963" t="n">
        <v>12.08011545677467</v>
      </c>
      <c r="T385" s="963" t="n">
        <v>80.52445556724386</v>
      </c>
      <c r="U385" s="991" t="n">
        <v>19.47554443275615</v>
      </c>
      <c r="V385" s="1021" t="n">
        <v>1788618.024705679</v>
      </c>
      <c r="W385" s="1021" t="n">
        <v>360459.6777384438</v>
      </c>
      <c r="X385" s="1021" t="n">
        <v>395482.3833130557</v>
      </c>
      <c r="Y385" s="1021" t="n">
        <v>98023.91841101881</v>
      </c>
      <c r="Z385" s="1021" t="n">
        <v>585903.0031334055</v>
      </c>
      <c r="AA385" s="997" t="n">
        <v>15873.11782259571</v>
      </c>
      <c r="AB385" s="1022" t="n">
        <v>332887.5624231167</v>
      </c>
      <c r="AC385" s="963" t="n">
        <v>100</v>
      </c>
      <c r="AD385" s="963" t="n">
        <v>20.15297133091109</v>
      </c>
      <c r="AE385" s="963" t="n">
        <v>22.11105880911231</v>
      </c>
      <c r="AF385" s="963" t="n">
        <v>5.480427741252851</v>
      </c>
      <c r="AG385" s="963" t="n">
        <v>32.75730172907192</v>
      </c>
      <c r="AH385" s="967" t="n">
        <v>0.8874515186219071</v>
      </c>
      <c r="AI385" s="991" t="n">
        <v>18.61143954858076</v>
      </c>
      <c r="AJ385" s="1021" t="n">
        <v>7395299.944218371</v>
      </c>
      <c r="AK385" s="1021" t="n">
        <v>2026871.700388122</v>
      </c>
      <c r="AL385" s="1021" t="n">
        <v>1400474.675434424</v>
      </c>
      <c r="AM385" s="1021" t="n">
        <v>114389.4238772207</v>
      </c>
      <c r="AN385" s="1021" t="n">
        <v>2011553.920342148</v>
      </c>
      <c r="AO385" s="1021" t="n">
        <v>1058298.463295793</v>
      </c>
      <c r="AP385" s="1022" t="n">
        <v>783410.2181868893</v>
      </c>
      <c r="AQ385" s="963" t="n">
        <v>100</v>
      </c>
      <c r="AR385" s="963" t="n">
        <v>27.4075658279787</v>
      </c>
      <c r="AS385" s="963" t="n">
        <v>18.93736137814547</v>
      </c>
      <c r="AT385" s="963" t="n">
        <v>1.546785454816475</v>
      </c>
      <c r="AU385" s="963" t="n">
        <v>27.20043724412796</v>
      </c>
      <c r="AV385" s="963" t="n">
        <v>14.31041974332857</v>
      </c>
      <c r="AW385" s="991" t="n">
        <v>10.59335286054703</v>
      </c>
    </row>
    <row r="386" ht="16.4" customHeight="1" s="828">
      <c r="A386" s="722" t="inlineStr">
        <is>
          <t>Nov-Jan 2023</t>
        </is>
      </c>
      <c r="B386" s="1021" t="n">
        <v>9194830.965292722</v>
      </c>
      <c r="C386" s="1021" t="n">
        <v>2296200.545991445</v>
      </c>
      <c r="D386" s="1021" t="n">
        <v>1790245.114976552</v>
      </c>
      <c r="E386" s="1021" t="n">
        <v>201942.8635476155</v>
      </c>
      <c r="F386" s="1021" t="n">
        <v>2666603.241923128</v>
      </c>
      <c r="G386" s="1025" t="n">
        <v>27421.42768237272</v>
      </c>
      <c r="H386" s="1021" t="n">
        <v>1085557.406233919</v>
      </c>
      <c r="I386" s="1021" t="n">
        <v>1126860.36493769</v>
      </c>
      <c r="J386" s="1021" t="n">
        <v>7351588.054195179</v>
      </c>
      <c r="K386" s="1022" t="n">
        <v>1843242.911097543</v>
      </c>
      <c r="L386" s="963" t="n">
        <v>100</v>
      </c>
      <c r="M386" s="963" t="n">
        <v>24.97273255657228</v>
      </c>
      <c r="N386" s="963" t="n">
        <v>19.47012535340891</v>
      </c>
      <c r="O386" s="963" t="n">
        <v>2.196265100575305</v>
      </c>
      <c r="P386" s="963" t="n">
        <v>29.00111216822392</v>
      </c>
      <c r="Q386" s="967" t="n">
        <v>0.2982265556145517</v>
      </c>
      <c r="R386" s="963" t="n">
        <v>11.80617033996078</v>
      </c>
      <c r="S386" s="963" t="n">
        <v>12.25536792564425</v>
      </c>
      <c r="T386" s="963" t="n">
        <v>79.95348780140557</v>
      </c>
      <c r="U386" s="991" t="n">
        <v>20.04651219859443</v>
      </c>
      <c r="V386" s="1021" t="n">
        <v>1843242.911097543</v>
      </c>
      <c r="W386" s="1021" t="n">
        <v>354737.9481507515</v>
      </c>
      <c r="X386" s="1021" t="n">
        <v>402598.6094473021</v>
      </c>
      <c r="Y386" s="1021" t="n">
        <v>97296.61491590916</v>
      </c>
      <c r="Z386" s="1021" t="n">
        <v>633884.1337854064</v>
      </c>
      <c r="AA386" s="997" t="n">
        <v>14558.47091347211</v>
      </c>
      <c r="AB386" s="1022" t="n">
        <v>340162.073712901</v>
      </c>
      <c r="AC386" s="963" t="n">
        <v>100</v>
      </c>
      <c r="AD386" s="963" t="n">
        <v>19.24531737054265</v>
      </c>
      <c r="AE386" s="963" t="n">
        <v>21.84186397915282</v>
      </c>
      <c r="AF386" s="963" t="n">
        <v>5.278556305851991</v>
      </c>
      <c r="AG386" s="963" t="n">
        <v>34.38961462805602</v>
      </c>
      <c r="AH386" s="967" t="n">
        <v>0.789829209477518</v>
      </c>
      <c r="AI386" s="991" t="n">
        <v>18.45454398141992</v>
      </c>
      <c r="AJ386" s="1021" t="n">
        <v>7351588.054195179</v>
      </c>
      <c r="AK386" s="1021" t="n">
        <v>1953174.719131746</v>
      </c>
      <c r="AL386" s="1021" t="n">
        <v>1395374.66365042</v>
      </c>
      <c r="AM386" s="1021" t="n">
        <v>105684.878230009</v>
      </c>
      <c r="AN386" s="1021" t="n">
        <v>2046100.890562856</v>
      </c>
      <c r="AO386" s="1021" t="n">
        <v>1058900.411054285</v>
      </c>
      <c r="AP386" s="1022" t="n">
        <v>792366.0517066242</v>
      </c>
      <c r="AQ386" s="963" t="n">
        <v>100</v>
      </c>
      <c r="AR386" s="963" t="n">
        <v>26.56806535857471</v>
      </c>
      <c r="AS386" s="963" t="n">
        <v>18.9805883213784</v>
      </c>
      <c r="AT386" s="963" t="n">
        <v>1.437578893851376</v>
      </c>
      <c r="AU386" s="963" t="n">
        <v>27.8320939024222</v>
      </c>
      <c r="AV386" s="963" t="n">
        <v>14.40369622519892</v>
      </c>
      <c r="AW386" s="991" t="n">
        <v>10.77816175043243</v>
      </c>
    </row>
    <row r="387" ht="16.4" customHeight="1" s="828">
      <c r="A387" s="722" t="inlineStr">
        <is>
          <t>Dec-Feb 2023</t>
        </is>
      </c>
      <c r="B387" s="1021" t="n">
        <v>9169975.085588111</v>
      </c>
      <c r="C387" s="1021" t="n">
        <v>2299327.343309508</v>
      </c>
      <c r="D387" s="1021" t="n">
        <v>1761483.341354687</v>
      </c>
      <c r="E387" s="1021" t="n">
        <v>198442.0825217802</v>
      </c>
      <c r="F387" s="1021" t="n">
        <v>2701056.03708532</v>
      </c>
      <c r="G387" s="1025" t="n">
        <v>31521.63049039249</v>
      </c>
      <c r="H387" s="1021" t="n">
        <v>1079853.327522313</v>
      </c>
      <c r="I387" s="1021" t="n">
        <v>1098291.32330411</v>
      </c>
      <c r="J387" s="1021" t="n">
        <v>7302003.126282716</v>
      </c>
      <c r="K387" s="1022" t="n">
        <v>1867971.959305395</v>
      </c>
      <c r="L387" s="963" t="n">
        <v>100</v>
      </c>
      <c r="M387" s="963" t="n">
        <v>25.07452116116674</v>
      </c>
      <c r="N387" s="963" t="n">
        <v>19.20924893376322</v>
      </c>
      <c r="O387" s="963" t="n">
        <v>2.164041675900075</v>
      </c>
      <c r="P387" s="963" t="n">
        <v>29.45543484987658</v>
      </c>
      <c r="Q387" s="967" t="n">
        <v>0.3437482675381868</v>
      </c>
      <c r="R387" s="963" t="n">
        <v>11.77596795458531</v>
      </c>
      <c r="S387" s="963" t="n">
        <v>11.9770371571699</v>
      </c>
      <c r="T387" s="963" t="n">
        <v>79.62947617773605</v>
      </c>
      <c r="U387" s="991" t="n">
        <v>20.37052382226395</v>
      </c>
      <c r="V387" s="1021" t="n">
        <v>1867971.959305395</v>
      </c>
      <c r="W387" s="1021" t="n">
        <v>372460.3917765667</v>
      </c>
      <c r="X387" s="1021" t="n">
        <v>417222.9381354603</v>
      </c>
      <c r="Y387" s="1021" t="n">
        <v>106291.6699772746</v>
      </c>
      <c r="Z387" s="1021" t="n">
        <v>626481.3517840363</v>
      </c>
      <c r="AA387" s="997" t="n">
        <v>12668.12200550103</v>
      </c>
      <c r="AB387" s="1022" t="n">
        <v>332791.2833033905</v>
      </c>
      <c r="AC387" s="963" t="n">
        <v>100</v>
      </c>
      <c r="AD387" s="963" t="n">
        <v>19.9392924460743</v>
      </c>
      <c r="AE387" s="963" t="n">
        <v>22.33561034238461</v>
      </c>
      <c r="AF387" s="963" t="n">
        <v>5.690217642067773</v>
      </c>
      <c r="AG387" s="963" t="n">
        <v>33.53804904100344</v>
      </c>
      <c r="AH387" s="967" t="n">
        <v>0.6781751697285471</v>
      </c>
      <c r="AI387" s="991" t="n">
        <v>17.81564662390001</v>
      </c>
      <c r="AJ387" s="1021" t="n">
        <v>7302003.126282716</v>
      </c>
      <c r="AK387" s="1021" t="n">
        <v>1940429.93039665</v>
      </c>
      <c r="AL387" s="1021" t="n">
        <v>1353299.216201249</v>
      </c>
      <c r="AM387" s="1021" t="n">
        <v>93331.5400445898</v>
      </c>
      <c r="AN387" s="1021" t="n">
        <v>2090327.291406258</v>
      </c>
      <c r="AO387" s="1021" t="n">
        <v>1054340.862143966</v>
      </c>
      <c r="AP387" s="1022" t="n">
        <v>771874.7724469347</v>
      </c>
      <c r="AQ387" s="963" t="n">
        <v>100</v>
      </c>
      <c r="AR387" s="963" t="n">
        <v>26.57394001123195</v>
      </c>
      <c r="AS387" s="963" t="n">
        <v>18.53325988495137</v>
      </c>
      <c r="AT387" s="963" t="n">
        <v>1.278163518016771</v>
      </c>
      <c r="AU387" s="963" t="n">
        <v>28.6267652212085</v>
      </c>
      <c r="AV387" s="963" t="n">
        <v>14.43906341739279</v>
      </c>
      <c r="AW387" s="991" t="n">
        <v>10.57072640339828</v>
      </c>
    </row>
    <row r="388" ht="16.4" customHeight="1" s="828">
      <c r="A388" s="722" t="inlineStr">
        <is>
          <t>Jan-Mar 2023</t>
        </is>
      </c>
      <c r="B388" s="1021" t="n">
        <v>9112693.447900489</v>
      </c>
      <c r="C388" s="1021" t="n">
        <v>2320988.955829989</v>
      </c>
      <c r="D388" s="1021" t="n">
        <v>1740125.014318387</v>
      </c>
      <c r="E388" s="1021" t="n">
        <v>202182.7412984111</v>
      </c>
      <c r="F388" s="1021" t="n">
        <v>2698917.023627758</v>
      </c>
      <c r="G388" s="1025" t="n">
        <v>30333.99280566682</v>
      </c>
      <c r="H388" s="1021" t="n">
        <v>1069631.322094862</v>
      </c>
      <c r="I388" s="1021" t="n">
        <v>1050514.397925416</v>
      </c>
      <c r="J388" s="1021" t="n">
        <v>7265196.744717859</v>
      </c>
      <c r="K388" s="1022" t="n">
        <v>1847496.703182629</v>
      </c>
      <c r="L388" s="963" t="n">
        <v>100</v>
      </c>
      <c r="M388" s="963" t="n">
        <v>25.46984565101036</v>
      </c>
      <c r="N388" s="963" t="n">
        <v>19.09561672700953</v>
      </c>
      <c r="O388" s="963" t="n">
        <v>2.218693544936408</v>
      </c>
      <c r="P388" s="963" t="n">
        <v>29.61711637791978</v>
      </c>
      <c r="Q388" s="967" t="n">
        <v>0.3328762563899875</v>
      </c>
      <c r="R388" s="963" t="n">
        <v>11.73781745441353</v>
      </c>
      <c r="S388" s="963" t="n">
        <v>11.52803398832042</v>
      </c>
      <c r="T388" s="963" t="n">
        <v>79.72611814777679</v>
      </c>
      <c r="U388" s="991" t="n">
        <v>20.27388185222319</v>
      </c>
      <c r="V388" s="1021" t="n">
        <v>1847496.703182629</v>
      </c>
      <c r="W388" s="1021" t="n">
        <v>387855.8195444494</v>
      </c>
      <c r="X388" s="1021" t="n">
        <v>403454.9333522671</v>
      </c>
      <c r="Y388" s="1021" t="n">
        <v>110931.7223141681</v>
      </c>
      <c r="Z388" s="1021" t="n">
        <v>620808.3419153569</v>
      </c>
      <c r="AA388" s="997" t="n">
        <v>8978.917325152497</v>
      </c>
      <c r="AB388" s="1022" t="n">
        <v>315394.9047514165</v>
      </c>
      <c r="AC388" s="963" t="n">
        <v>100</v>
      </c>
      <c r="AD388" s="963" t="n">
        <v>20.99358655830354</v>
      </c>
      <c r="AE388" s="963" t="n">
        <v>21.83792440101501</v>
      </c>
      <c r="AF388" s="963" t="n">
        <v>6.004434114716918</v>
      </c>
      <c r="AG388" s="963" t="n">
        <v>33.60267657560137</v>
      </c>
      <c r="AH388" s="967" t="n">
        <v>0.4860045113847714</v>
      </c>
      <c r="AI388" s="991" t="n">
        <v>17.0714732106474</v>
      </c>
      <c r="AJ388" s="1021" t="n">
        <v>7265196.744717859</v>
      </c>
      <c r="AK388" s="1021" t="n">
        <v>1946738.112531599</v>
      </c>
      <c r="AL388" s="1021" t="n">
        <v>1344570.719996967</v>
      </c>
      <c r="AM388" s="1021" t="n">
        <v>92454.48119968834</v>
      </c>
      <c r="AN388" s="1021" t="n">
        <v>2093607.039506673</v>
      </c>
      <c r="AO388" s="1021" t="n">
        <v>1048703.852237098</v>
      </c>
      <c r="AP388" s="1022" t="n">
        <v>741144.1230567438</v>
      </c>
      <c r="AQ388" s="963" t="n">
        <v>100</v>
      </c>
      <c r="AR388" s="963" t="n">
        <v>26.79539427403628</v>
      </c>
      <c r="AS388" s="963" t="n">
        <v>18.50701043952503</v>
      </c>
      <c r="AT388" s="963" t="n">
        <v>1.272566792728733</v>
      </c>
      <c r="AU388" s="963" t="n">
        <v>28.81693521966662</v>
      </c>
      <c r="AV388" s="963" t="n">
        <v>14.43462426533122</v>
      </c>
      <c r="AW388" s="991" t="n">
        <v>10.20129459805188</v>
      </c>
    </row>
    <row r="389" ht="16.4" customHeight="1" s="828">
      <c r="A389" s="722" t="inlineStr">
        <is>
          <t>Feb-Apr 2023</t>
        </is>
      </c>
      <c r="B389" s="1021" t="n">
        <v>9075802.792977272</v>
      </c>
      <c r="C389" s="1021" t="n">
        <v>2316576.131059372</v>
      </c>
      <c r="D389" s="1021" t="n">
        <v>1706454.55712285</v>
      </c>
      <c r="E389" s="1021" t="n">
        <v>207121.8348728676</v>
      </c>
      <c r="F389" s="1021" t="n">
        <v>2699522.550305053</v>
      </c>
      <c r="G389" s="1025" t="n">
        <v>32006.10248594938</v>
      </c>
      <c r="H389" s="1021" t="n">
        <v>1065575.069714685</v>
      </c>
      <c r="I389" s="1021" t="n">
        <v>1048546.547416495</v>
      </c>
      <c r="J389" s="1021" t="n">
        <v>7226445.609876968</v>
      </c>
      <c r="K389" s="1022" t="n">
        <v>1849357.183100304</v>
      </c>
      <c r="L389" s="963" t="n">
        <v>100</v>
      </c>
      <c r="M389" s="963" t="n">
        <v>25.52475173713455</v>
      </c>
      <c r="N389" s="963" t="n">
        <v>18.80224368078249</v>
      </c>
      <c r="O389" s="963" t="n">
        <v>2.282132386494069</v>
      </c>
      <c r="P389" s="963" t="n">
        <v>29.74417373186982</v>
      </c>
      <c r="Q389" s="967" t="n">
        <v>0.3526531285002717</v>
      </c>
      <c r="R389" s="963" t="n">
        <v>11.74083542823575</v>
      </c>
      <c r="S389" s="963" t="n">
        <v>11.55320990698305</v>
      </c>
      <c r="T389" s="963" t="n">
        <v>79.6232110229267</v>
      </c>
      <c r="U389" s="991" t="n">
        <v>20.3767889770733</v>
      </c>
      <c r="V389" s="1021" t="n">
        <v>1849357.183100304</v>
      </c>
      <c r="W389" s="1021" t="n">
        <v>374746.0455643749</v>
      </c>
      <c r="X389" s="1021" t="n">
        <v>400060.1840503426</v>
      </c>
      <c r="Y389" s="1021" t="n">
        <v>119153.1609828102</v>
      </c>
      <c r="Z389" s="1021" t="n">
        <v>627035.1333110249</v>
      </c>
      <c r="AA389" s="997" t="n">
        <v>11011.56436791061</v>
      </c>
      <c r="AB389" s="1022" t="n">
        <v>317337.376008893</v>
      </c>
      <c r="AC389" s="963" t="n">
        <v>100</v>
      </c>
      <c r="AD389" s="963" t="n">
        <v>20.2635839625173</v>
      </c>
      <c r="AE389" s="963" t="n">
        <v>21.63239139016254</v>
      </c>
      <c r="AF389" s="963" t="n">
        <v>6.442950127300945</v>
      </c>
      <c r="AG389" s="963" t="n">
        <v>33.90557211127</v>
      </c>
      <c r="AH389" s="967" t="n">
        <v>0.595426587602216</v>
      </c>
      <c r="AI389" s="991" t="n">
        <v>17.15933400582474</v>
      </c>
      <c r="AJ389" s="1021" t="n">
        <v>7226445.609876968</v>
      </c>
      <c r="AK389" s="1021" t="n">
        <v>1955955.204022239</v>
      </c>
      <c r="AL389" s="1021" t="n">
        <v>1314531.911399111</v>
      </c>
      <c r="AM389" s="1021" t="n">
        <v>89268.78343372754</v>
      </c>
      <c r="AN389" s="1021" t="n">
        <v>2088544.183727068</v>
      </c>
      <c r="AO389" s="1021" t="n">
        <v>1040712.1557272</v>
      </c>
      <c r="AP389" s="1022" t="n">
        <v>737438.2018118137</v>
      </c>
      <c r="AQ389" s="963" t="n">
        <v>100</v>
      </c>
      <c r="AR389" s="963" t="n">
        <v>27.06662873583213</v>
      </c>
      <c r="AS389" s="963" t="n">
        <v>18.19057365632744</v>
      </c>
      <c r="AT389" s="963" t="n">
        <v>1.235306930307711</v>
      </c>
      <c r="AU389" s="963" t="n">
        <v>28.9014032136696</v>
      </c>
      <c r="AV389" s="963" t="n">
        <v>14.40143899104111</v>
      </c>
      <c r="AW389" s="991" t="n">
        <v>10.204715314039</v>
      </c>
    </row>
    <row r="390" ht="16.4" customHeight="1" s="828">
      <c r="A390" s="722" t="inlineStr">
        <is>
          <t>Mar-May 2023</t>
        </is>
      </c>
      <c r="B390" s="1021" t="n">
        <v>9050342.715172796</v>
      </c>
      <c r="C390" s="1021" t="n">
        <v>2331971.955839097</v>
      </c>
      <c r="D390" s="1021" t="n">
        <v>1707813.516636777</v>
      </c>
      <c r="E390" s="1021" t="n">
        <v>192634.5995607665</v>
      </c>
      <c r="F390" s="1021" t="n">
        <v>2669126.475848408</v>
      </c>
      <c r="G390" s="1025" t="n">
        <v>23989.4475014939</v>
      </c>
      <c r="H390" s="1021" t="n">
        <v>1075655.852773672</v>
      </c>
      <c r="I390" s="1021" t="n">
        <v>1049150.867012582</v>
      </c>
      <c r="J390" s="1021" t="n">
        <v>7251529.640323779</v>
      </c>
      <c r="K390" s="1022" t="n">
        <v>1798813.074849016</v>
      </c>
      <c r="L390" s="963" t="n">
        <v>100</v>
      </c>
      <c r="M390" s="963" t="n">
        <v>25.76667016078377</v>
      </c>
      <c r="N390" s="963" t="n">
        <v>18.87015299181596</v>
      </c>
      <c r="O390" s="963" t="n">
        <v>2.128478507646089</v>
      </c>
      <c r="P390" s="963" t="n">
        <v>29.49199339571582</v>
      </c>
      <c r="Q390" s="967" t="n">
        <v>0.2650667301391346</v>
      </c>
      <c r="R390" s="963" t="n">
        <v>11.88524994716882</v>
      </c>
      <c r="S390" s="963" t="n">
        <v>11.59238826673042</v>
      </c>
      <c r="T390" s="963" t="n">
        <v>80.12436510461281</v>
      </c>
      <c r="U390" s="991" t="n">
        <v>19.87563489538719</v>
      </c>
      <c r="V390" s="1021" t="n">
        <v>1798813.074849016</v>
      </c>
      <c r="W390" s="1021" t="n">
        <v>340463.3072946602</v>
      </c>
      <c r="X390" s="1021" t="n">
        <v>376707.6456478684</v>
      </c>
      <c r="Y390" s="1021" t="n">
        <v>111747.2154267821</v>
      </c>
      <c r="Z390" s="1021" t="n">
        <v>625538.2400827287</v>
      </c>
      <c r="AA390" s="997" t="n">
        <v>13856.09401951577</v>
      </c>
      <c r="AB390" s="1022" t="n">
        <v>330500.7356304756</v>
      </c>
      <c r="AC390" s="963" t="n">
        <v>100</v>
      </c>
      <c r="AD390" s="963" t="n">
        <v>18.92710877272432</v>
      </c>
      <c r="AE390" s="963" t="n">
        <v>20.94201175847509</v>
      </c>
      <c r="AF390" s="963" t="n">
        <v>6.212275026751274</v>
      </c>
      <c r="AG390" s="963" t="n">
        <v>34.77505521996683</v>
      </c>
      <c r="AH390" s="967" t="n">
        <v>0.7702909331298241</v>
      </c>
      <c r="AI390" s="991" t="n">
        <v>18.37326736454905</v>
      </c>
      <c r="AJ390" s="1021" t="n">
        <v>7251529.640323779</v>
      </c>
      <c r="AK390" s="1021" t="n">
        <v>2002570.5029389</v>
      </c>
      <c r="AL390" s="1021" t="n">
        <v>1336454.554968015</v>
      </c>
      <c r="AM390" s="1021" t="n">
        <v>81823.24937798681</v>
      </c>
      <c r="AN390" s="1021" t="n">
        <v>2055667.088713206</v>
      </c>
      <c r="AO390" s="1021" t="n">
        <v>1051123.18761072</v>
      </c>
      <c r="AP390" s="1022" t="n">
        <v>723442.240221898</v>
      </c>
      <c r="AQ390" s="963" t="n">
        <v>100</v>
      </c>
      <c r="AR390" s="963" t="n">
        <v>27.61583558595902</v>
      </c>
      <c r="AS390" s="963" t="n">
        <v>18.42996748625773</v>
      </c>
      <c r="AT390" s="963" t="n">
        <v>1.128358476575618</v>
      </c>
      <c r="AU390" s="963" t="n">
        <v>28.34804780059372</v>
      </c>
      <c r="AV390" s="963" t="n">
        <v>14.49519259723783</v>
      </c>
      <c r="AW390" s="991" t="n">
        <v>9.976408786899704</v>
      </c>
    </row>
    <row r="391" ht="16.4" customHeight="1" s="828">
      <c r="A391" s="722" t="inlineStr">
        <is>
          <t>Apr-Jun 2023</t>
        </is>
      </c>
      <c r="B391" s="1021" t="n">
        <v>9093268.37455154</v>
      </c>
      <c r="C391" s="1021" t="n">
        <v>2335070.733930038</v>
      </c>
      <c r="D391" s="1021" t="n">
        <v>1668883.591281233</v>
      </c>
      <c r="E391" s="1021" t="n">
        <v>198197.7100794094</v>
      </c>
      <c r="F391" s="1021" t="n">
        <v>2707639.704300182</v>
      </c>
      <c r="G391" s="1025" t="n">
        <v>24293.17253858215</v>
      </c>
      <c r="H391" s="1021" t="n">
        <v>1083837.684960913</v>
      </c>
      <c r="I391" s="1021" t="n">
        <v>1075345.777461183</v>
      </c>
      <c r="J391" s="1021" t="n">
        <v>7323208.633833632</v>
      </c>
      <c r="K391" s="1022" t="n">
        <v>1770059.740717909</v>
      </c>
      <c r="L391" s="963" t="n">
        <v>100</v>
      </c>
      <c r="M391" s="963" t="n">
        <v>25.67911379878523</v>
      </c>
      <c r="N391" s="963" t="n">
        <v>18.35295652278094</v>
      </c>
      <c r="O391" s="963" t="n">
        <v>2.179609156088326</v>
      </c>
      <c r="P391" s="963" t="n">
        <v>29.77630916379632</v>
      </c>
      <c r="Q391" s="967" t="n">
        <v>0.2671555653913077</v>
      </c>
      <c r="R391" s="963" t="n">
        <v>11.91912126990715</v>
      </c>
      <c r="S391" s="963" t="n">
        <v>11.82573452325074</v>
      </c>
      <c r="T391" s="963" t="n">
        <v>80.53439458939093</v>
      </c>
      <c r="U391" s="991" t="n">
        <v>19.46560541060908</v>
      </c>
      <c r="V391" s="1021" t="n">
        <v>1770059.740717909</v>
      </c>
      <c r="W391" s="1021" t="n">
        <v>338859.6763827028</v>
      </c>
      <c r="X391" s="1021" t="n">
        <v>355899.9864945349</v>
      </c>
      <c r="Y391" s="1021" t="n">
        <v>101779.6860308045</v>
      </c>
      <c r="Z391" s="1021" t="n">
        <v>643263.3015961427</v>
      </c>
      <c r="AA391" s="997" t="n">
        <v>18390.4985251176</v>
      </c>
      <c r="AB391" s="1022" t="n">
        <v>311873.1681577081</v>
      </c>
      <c r="AC391" s="963" t="n">
        <v>100</v>
      </c>
      <c r="AD391" s="963" t="n">
        <v>19.14396834116268</v>
      </c>
      <c r="AE391" s="963" t="n">
        <v>20.10666523324164</v>
      </c>
      <c r="AF391" s="963" t="n">
        <v>5.750070672164107</v>
      </c>
      <c r="AG391" s="963" t="n">
        <v>36.34133282615902</v>
      </c>
      <c r="AH391" s="967" t="n">
        <v>1.03897614877443</v>
      </c>
      <c r="AI391" s="991" t="n">
        <v>17.61935831788464</v>
      </c>
      <c r="AJ391" s="1021" t="n">
        <v>7323208.633833632</v>
      </c>
      <c r="AK391" s="1021" t="n">
        <v>2006075.788968242</v>
      </c>
      <c r="AL391" s="1021" t="n">
        <v>1317560.014813883</v>
      </c>
      <c r="AM391" s="1021" t="n">
        <v>97284.78470497804</v>
      </c>
      <c r="AN391" s="1021" t="n">
        <v>2075406.183345069</v>
      </c>
      <c r="AO391" s="1021" t="n">
        <v>1058790.248492145</v>
      </c>
      <c r="AP391" s="1022" t="n">
        <v>767874.6588219104</v>
      </c>
      <c r="AQ391" s="963" t="n">
        <v>100</v>
      </c>
      <c r="AR391" s="963" t="n">
        <v>27.39339938643916</v>
      </c>
      <c r="AS391" s="963" t="n">
        <v>17.99156736743348</v>
      </c>
      <c r="AT391" s="963" t="n">
        <v>1.328444805675983</v>
      </c>
      <c r="AU391" s="963" t="n">
        <v>28.34012093765261</v>
      </c>
      <c r="AV391" s="963" t="n">
        <v>14.45801016238258</v>
      </c>
      <c r="AW391" s="991" t="n">
        <v>10.48549477717031</v>
      </c>
    </row>
    <row r="392" ht="16.4" customHeight="1" s="828">
      <c r="A392" s="722" t="inlineStr">
        <is>
          <t>May-Jul 2023</t>
        </is>
      </c>
      <c r="B392" s="1021" t="n">
        <v>9189832.37071218</v>
      </c>
      <c r="C392" s="1021" t="n">
        <v>2414474.705155708</v>
      </c>
      <c r="D392" s="1021" t="n">
        <v>1639481.787797702</v>
      </c>
      <c r="E392" s="1021" t="n">
        <v>186958.2819048956</v>
      </c>
      <c r="F392" s="1021" t="n">
        <v>2736081.064222914</v>
      </c>
      <c r="G392" s="1025" t="n">
        <v>21139.7808598205</v>
      </c>
      <c r="H392" s="1021" t="n">
        <v>1090271.645540866</v>
      </c>
      <c r="I392" s="1021" t="n">
        <v>1101425.105230272</v>
      </c>
      <c r="J392" s="1021" t="n">
        <v>7432022.494256578</v>
      </c>
      <c r="K392" s="1022" t="n">
        <v>1757809.876455599</v>
      </c>
      <c r="L392" s="963" t="n">
        <v>100</v>
      </c>
      <c r="M392" s="963" t="n">
        <v>26.27332695262857</v>
      </c>
      <c r="N392" s="963" t="n">
        <v>17.84017076331772</v>
      </c>
      <c r="O392" s="963" t="n">
        <v>2.034403614376342</v>
      </c>
      <c r="P392" s="963" t="n">
        <v>29.77291591240285</v>
      </c>
      <c r="Q392" s="967" t="n">
        <v>0.2300344555488583</v>
      </c>
      <c r="R392" s="963" t="n">
        <v>11.86389045588624</v>
      </c>
      <c r="S392" s="963" t="n">
        <v>11.98525784583941</v>
      </c>
      <c r="T392" s="963" t="n">
        <v>80.87223133625693</v>
      </c>
      <c r="U392" s="991" t="n">
        <v>19.12776866374305</v>
      </c>
      <c r="V392" s="1021" t="n">
        <v>1757809.876455599</v>
      </c>
      <c r="W392" s="1021" t="n">
        <v>354276.1521453635</v>
      </c>
      <c r="X392" s="1021" t="n">
        <v>353775.1987537438</v>
      </c>
      <c r="Y392" s="1021" t="n">
        <v>95636.77372410301</v>
      </c>
      <c r="Z392" s="1021" t="n">
        <v>636484.0304839654</v>
      </c>
      <c r="AA392" s="997" t="n">
        <v>15446.71103580771</v>
      </c>
      <c r="AB392" s="1022" t="n">
        <v>302204.1569762735</v>
      </c>
      <c r="AC392" s="963" t="n">
        <v>100</v>
      </c>
      <c r="AD392" s="963" t="n">
        <v>20.15440673593872</v>
      </c>
      <c r="AE392" s="963" t="n">
        <v>20.12590801156986</v>
      </c>
      <c r="AF392" s="963" t="n">
        <v>5.440677914322705</v>
      </c>
      <c r="AG392" s="963" t="n">
        <v>36.20892333176297</v>
      </c>
      <c r="AH392" s="967" t="n">
        <v>0.8787475393501627</v>
      </c>
      <c r="AI392" s="991" t="n">
        <v>17.19208436725989</v>
      </c>
      <c r="AJ392" s="1021" t="n">
        <v>7432022.494256578</v>
      </c>
      <c r="AK392" s="1021" t="n">
        <v>2070905.579676889</v>
      </c>
      <c r="AL392" s="1021" t="n">
        <v>1290367.080993964</v>
      </c>
      <c r="AM392" s="1021" t="n">
        <v>92209.49629088998</v>
      </c>
      <c r="AN392" s="1021" t="n">
        <v>2111227.260783931</v>
      </c>
      <c r="AO392" s="1021" t="n">
        <v>1062869.203019385</v>
      </c>
      <c r="AP392" s="1022" t="n">
        <v>803944.8977623364</v>
      </c>
      <c r="AQ392" s="963" t="n">
        <v>100</v>
      </c>
      <c r="AR392" s="963" t="n">
        <v>27.86463013637637</v>
      </c>
      <c r="AS392" s="963" t="n">
        <v>17.36226016526662</v>
      </c>
      <c r="AT392" s="963" t="n">
        <v>1.240705290681627</v>
      </c>
      <c r="AU392" s="963" t="n">
        <v>28.40716995159089</v>
      </c>
      <c r="AV392" s="963" t="n">
        <v>14.30121079209277</v>
      </c>
      <c r="AW392" s="991" t="n">
        <v>10.81730980205752</v>
      </c>
      <c r="AX392" s="304" t="n"/>
    </row>
    <row r="393" ht="16.4" customHeight="1" s="828">
      <c r="A393" s="722" t="inlineStr">
        <is>
          <t>Jun-Aug 2023</t>
        </is>
      </c>
      <c r="B393" s="1021" t="n">
        <v>9309987.542352732</v>
      </c>
      <c r="C393" s="1021" t="n">
        <v>2469904.469963388</v>
      </c>
      <c r="D393" s="1021" t="n">
        <v>1677250.752374202</v>
      </c>
      <c r="E393" s="1021" t="n">
        <v>180434.9140764585</v>
      </c>
      <c r="F393" s="1021" t="n">
        <v>2728829.041597029</v>
      </c>
      <c r="G393" s="1025" t="n">
        <v>25009.15854494968</v>
      </c>
      <c r="H393" s="1021" t="n">
        <v>1116050.991719813</v>
      </c>
      <c r="I393" s="1021" t="n">
        <v>1112508.214076892</v>
      </c>
      <c r="J393" s="1021" t="n">
        <v>7488245.537554207</v>
      </c>
      <c r="K393" s="1022" t="n">
        <v>1821742.004798525</v>
      </c>
      <c r="L393" s="963" t="n">
        <v>100</v>
      </c>
      <c r="M393" s="963" t="n">
        <v>26.52962164264311</v>
      </c>
      <c r="N393" s="963" t="n">
        <v>18.01560683882873</v>
      </c>
      <c r="O393" s="963" t="n">
        <v>1.938079006611224</v>
      </c>
      <c r="P393" s="963" t="n">
        <v>29.31077006476235</v>
      </c>
      <c r="Q393" s="967" t="n">
        <v>0.2686271966657176</v>
      </c>
      <c r="R393" s="963" t="n">
        <v>11.98767438348017</v>
      </c>
      <c r="S393" s="963" t="n">
        <v>11.94962086700869</v>
      </c>
      <c r="T393" s="963" t="n">
        <v>80.43239052135024</v>
      </c>
      <c r="U393" s="991" t="n">
        <v>19.56760947864976</v>
      </c>
      <c r="V393" s="1021" t="n">
        <v>1821742.004798525</v>
      </c>
      <c r="W393" s="1021" t="n">
        <v>396026.9036982205</v>
      </c>
      <c r="X393" s="1021" t="n">
        <v>366179.030755128</v>
      </c>
      <c r="Y393" s="1021" t="n">
        <v>83437.553827775</v>
      </c>
      <c r="Z393" s="1021" t="n">
        <v>639144.041337661</v>
      </c>
      <c r="AA393" s="997" t="n">
        <v>19871.08203742865</v>
      </c>
      <c r="AB393" s="1022" t="n">
        <v>317105.9623410746</v>
      </c>
      <c r="AC393" s="963" t="n">
        <v>100</v>
      </c>
      <c r="AD393" s="963" t="n">
        <v>21.73891268110815</v>
      </c>
      <c r="AE393" s="963" t="n">
        <v>20.10048787317858</v>
      </c>
      <c r="AF393" s="963" t="n">
        <v>4.580097160190514</v>
      </c>
      <c r="AG393" s="963" t="n">
        <v>35.08422376242825</v>
      </c>
      <c r="AH393" s="967" t="n">
        <v>1.090773665265861</v>
      </c>
      <c r="AI393" s="991" t="n">
        <v>17.40674373790623</v>
      </c>
      <c r="AJ393" s="1021" t="n">
        <v>7488245.537554207</v>
      </c>
      <c r="AK393" s="1021" t="n">
        <v>2084847.283039824</v>
      </c>
      <c r="AL393" s="1021" t="n">
        <v>1316554.610331113</v>
      </c>
      <c r="AM393" s="1021" t="n">
        <v>97819.20160756732</v>
      </c>
      <c r="AN393" s="1021" t="n">
        <v>2101425.865621145</v>
      </c>
      <c r="AO393" s="1021" t="n">
        <v>1086936.389989789</v>
      </c>
      <c r="AP393" s="1022" t="n">
        <v>800231.6001809062</v>
      </c>
      <c r="AQ393" s="963" t="n">
        <v>100</v>
      </c>
      <c r="AR393" s="963" t="n">
        <v>27.84159884427042</v>
      </c>
      <c r="AS393" s="963" t="n">
        <v>17.58161646447724</v>
      </c>
      <c r="AT393" s="963" t="n">
        <v>1.306303340575512</v>
      </c>
      <c r="AU393" s="963" t="n">
        <v>28.06299359552662</v>
      </c>
      <c r="AV393" s="963" t="n">
        <v>14.51523437016999</v>
      </c>
      <c r="AW393" s="991" t="n">
        <v>10.68650321584241</v>
      </c>
    </row>
    <row r="394" ht="16.4" customHeight="1" s="828">
      <c r="A394" s="722" t="inlineStr">
        <is>
          <t>Jul-Sep 2023</t>
        </is>
      </c>
      <c r="B394" s="1021" t="n">
        <v>9288370.290808702</v>
      </c>
      <c r="C394" s="1021" t="n">
        <v>2479828.749227676</v>
      </c>
      <c r="D394" s="1021" t="n">
        <v>1694243.325464834</v>
      </c>
      <c r="E394" s="1021" t="n">
        <v>188478.1164022838</v>
      </c>
      <c r="F394" s="1021" t="n">
        <v>2738547.631397119</v>
      </c>
      <c r="G394" s="1025" t="n">
        <v>21584.36223682318</v>
      </c>
      <c r="H394" s="1021" t="n">
        <v>1079005.914804244</v>
      </c>
      <c r="I394" s="1021" t="n">
        <v>1086682.191275723</v>
      </c>
      <c r="J394" s="1021" t="n">
        <v>7482944.250659443</v>
      </c>
      <c r="K394" s="1022" t="n">
        <v>1805426.040149258</v>
      </c>
      <c r="L394" s="963" t="n">
        <v>100</v>
      </c>
      <c r="M394" s="963" t="n">
        <v>26.69821154397331</v>
      </c>
      <c r="N394" s="963" t="n">
        <v>18.2404800026262</v>
      </c>
      <c r="O394" s="963" t="n">
        <v>2.029183920335219</v>
      </c>
      <c r="P394" s="963" t="n">
        <v>29.48361817688347</v>
      </c>
      <c r="Q394" s="967" t="n">
        <v>0.2323805098315467</v>
      </c>
      <c r="R394" s="963" t="n">
        <v>11.61674094616978</v>
      </c>
      <c r="S394" s="963" t="n">
        <v>11.69938490018047</v>
      </c>
      <c r="T394" s="963" t="n">
        <v>80.56251006771537</v>
      </c>
      <c r="U394" s="991" t="n">
        <v>19.43748993228463</v>
      </c>
      <c r="V394" s="1021" t="n">
        <v>1805426.040149258</v>
      </c>
      <c r="W394" s="1021" t="n">
        <v>392784.8870349996</v>
      </c>
      <c r="X394" s="1021" t="n">
        <v>360956.0817809132</v>
      </c>
      <c r="Y394" s="1021" t="n">
        <v>87410.09544846023</v>
      </c>
      <c r="Z394" s="1021" t="n">
        <v>637245.3981136397</v>
      </c>
      <c r="AA394" s="997" t="n">
        <v>14435.21939443989</v>
      </c>
      <c r="AB394" s="1022" t="n">
        <v>312636.7216406944</v>
      </c>
      <c r="AC394" s="963" t="n">
        <v>100</v>
      </c>
      <c r="AD394" s="963" t="n">
        <v>21.75580047591024</v>
      </c>
      <c r="AE394" s="963" t="n">
        <v>19.99284787933336</v>
      </c>
      <c r="AF394" s="963" t="n">
        <v>4.841521807297843</v>
      </c>
      <c r="AG394" s="963" t="n">
        <v>35.29612312786612</v>
      </c>
      <c r="AH394" s="967" t="n">
        <v>0.7995464269057794</v>
      </c>
      <c r="AI394" s="991" t="n">
        <v>17.31650672407761</v>
      </c>
      <c r="AJ394" s="1021" t="n">
        <v>7482944.250659443</v>
      </c>
      <c r="AK394" s="1021" t="n">
        <v>2098514.250995675</v>
      </c>
      <c r="AL394" s="1021" t="n">
        <v>1339300.873131035</v>
      </c>
      <c r="AM394" s="1021" t="n">
        <v>101897.2721318333</v>
      </c>
      <c r="AN394" s="1021" t="n">
        <v>2113616.670423182</v>
      </c>
      <c r="AO394" s="1021" t="n">
        <v>1048822.37077701</v>
      </c>
      <c r="AP394" s="1022" t="n">
        <v>778968.1987199746</v>
      </c>
      <c r="AQ394" s="963" t="n">
        <v>100</v>
      </c>
      <c r="AR394" s="963" t="n">
        <v>28.04396479114141</v>
      </c>
      <c r="AS394" s="963" t="n">
        <v>17.89804692201211</v>
      </c>
      <c r="AT394" s="963" t="n">
        <v>1.361726998338301</v>
      </c>
      <c r="AU394" s="963" t="n">
        <v>28.24578935272593</v>
      </c>
      <c r="AV394" s="963" t="n">
        <v>14.01617245357108</v>
      </c>
      <c r="AW394" s="991" t="n">
        <v>10.40991583829222</v>
      </c>
    </row>
    <row r="395" ht="16.4" customHeight="1" s="828">
      <c r="A395" s="722" t="inlineStr">
        <is>
          <t>Aug-Oct 2023</t>
        </is>
      </c>
      <c r="B395" s="1021" t="n">
        <v>9328470.949847216</v>
      </c>
      <c r="C395" s="1021" t="n">
        <v>2431675.191251742</v>
      </c>
      <c r="D395" s="1021" t="n">
        <v>1712399.204097231</v>
      </c>
      <c r="E395" s="1021" t="n">
        <v>177606.6618899028</v>
      </c>
      <c r="F395" s="1021" t="n">
        <v>2822365.030893209</v>
      </c>
      <c r="G395" s="1025" t="n">
        <v>27651.53887557945</v>
      </c>
      <c r="H395" s="1021" t="n">
        <v>1073949.261621362</v>
      </c>
      <c r="I395" s="1021" t="n">
        <v>1082824.06121819</v>
      </c>
      <c r="J395" s="1021" t="n">
        <v>7471992.951688746</v>
      </c>
      <c r="K395" s="1022" t="n">
        <v>1856477.998158469</v>
      </c>
      <c r="L395" s="963" t="n">
        <v>100</v>
      </c>
      <c r="M395" s="963" t="n">
        <v>26.0672430061174</v>
      </c>
      <c r="N395" s="963" t="n">
        <v>18.3566976121127</v>
      </c>
      <c r="O395" s="963" t="n">
        <v>1.903920405013554</v>
      </c>
      <c r="P395" s="963" t="n">
        <v>30.25538746989864</v>
      </c>
      <c r="Q395" s="967" t="n">
        <v>0.2964209142553242</v>
      </c>
      <c r="R395" s="963" t="n">
        <v>11.51259694536489</v>
      </c>
      <c r="S395" s="963" t="n">
        <v>11.6077336472375</v>
      </c>
      <c r="T395" s="963" t="n">
        <v>80.09879638217798</v>
      </c>
      <c r="U395" s="991" t="n">
        <v>19.90120361782201</v>
      </c>
      <c r="V395" s="1021" t="n">
        <v>1856477.998158469</v>
      </c>
      <c r="W395" s="1021" t="n">
        <v>394736.7993505604</v>
      </c>
      <c r="X395" s="1021" t="n">
        <v>378927.7760994608</v>
      </c>
      <c r="Y395" s="1021" t="n">
        <v>82934.50759893752</v>
      </c>
      <c r="Z395" s="1021" t="n">
        <v>635389.5631899501</v>
      </c>
      <c r="AA395" s="997" t="n">
        <v>19590.4790967408</v>
      </c>
      <c r="AB395" s="1022" t="n">
        <v>344938.8936691773</v>
      </c>
      <c r="AC395" s="963" t="n">
        <v>100</v>
      </c>
      <c r="AD395" s="963" t="n">
        <v>21.26267048368572</v>
      </c>
      <c r="AE395" s="963" t="n">
        <v>20.41111052624042</v>
      </c>
      <c r="AF395" s="963" t="n">
        <v>4.46730355442964</v>
      </c>
      <c r="AG395" s="963" t="n">
        <v>34.22553694793172</v>
      </c>
      <c r="AH395" s="967" t="n">
        <v>1.055249731813334</v>
      </c>
      <c r="AI395" s="991" t="n">
        <v>18.58028449630639</v>
      </c>
      <c r="AJ395" s="1021" t="n">
        <v>7471992.951688746</v>
      </c>
      <c r="AK395" s="1021" t="n">
        <v>2049157.841791722</v>
      </c>
      <c r="AL395" s="1021" t="n">
        <v>1340423.939744798</v>
      </c>
      <c r="AM395" s="1021" t="n">
        <v>95537.25792795685</v>
      </c>
      <c r="AN395" s="1021" t="n">
        <v>2200799.498504038</v>
      </c>
      <c r="AO395" s="1021" t="n">
        <v>1042112.445370985</v>
      </c>
      <c r="AP395" s="1022" t="n">
        <v>743239.0204111647</v>
      </c>
      <c r="AQ395" s="963" t="n">
        <v>100</v>
      </c>
      <c r="AR395" s="963" t="n">
        <v>27.42451518678951</v>
      </c>
      <c r="AS395" s="963" t="n">
        <v>17.93930947755844</v>
      </c>
      <c r="AT395" s="963" t="n">
        <v>1.278604765096365</v>
      </c>
      <c r="AU395" s="963" t="n">
        <v>29.45398252827092</v>
      </c>
      <c r="AV395" s="963" t="n">
        <v>13.9469141915539</v>
      </c>
      <c r="AW395" s="991" t="n">
        <v>9.946998414167203</v>
      </c>
    </row>
    <row r="396" ht="16.4" customHeight="1" s="828">
      <c r="A396" s="722" t="inlineStr">
        <is>
          <t>Sep-Nov 2023</t>
        </is>
      </c>
      <c r="B396" s="1021" t="n">
        <v>9373975.318211965</v>
      </c>
      <c r="C396" s="1021" t="n">
        <v>2436269.138541683</v>
      </c>
      <c r="D396" s="1021" t="n">
        <v>1680755.157875624</v>
      </c>
      <c r="E396" s="1021" t="n">
        <v>173293.9131353055</v>
      </c>
      <c r="F396" s="1021" t="n">
        <v>2861195.72802694</v>
      </c>
      <c r="G396" s="1025" t="n">
        <v>27710.21356166677</v>
      </c>
      <c r="H396" s="1021" t="n">
        <v>1074516.335432131</v>
      </c>
      <c r="I396" s="1021" t="n">
        <v>1120234.831638615</v>
      </c>
      <c r="J396" s="1021" t="n">
        <v>7488921.872143893</v>
      </c>
      <c r="K396" s="1022" t="n">
        <v>1885053.446068072</v>
      </c>
      <c r="L396" s="963" t="n">
        <v>100</v>
      </c>
      <c r="M396" s="963" t="n">
        <v>25.98971147074012</v>
      </c>
      <c r="N396" s="963" t="n">
        <v>17.93001475702861</v>
      </c>
      <c r="O396" s="963" t="n">
        <v>1.848670465332101</v>
      </c>
      <c r="P396" s="963" t="n">
        <v>30.52275721772113</v>
      </c>
      <c r="Q396" s="967" t="n">
        <v>0.2956079210901139</v>
      </c>
      <c r="R396" s="963" t="n">
        <v>11.462760450676</v>
      </c>
      <c r="S396" s="963" t="n">
        <v>11.95047771741193</v>
      </c>
      <c r="T396" s="963" t="n">
        <v>79.89056529297929</v>
      </c>
      <c r="U396" s="991" t="n">
        <v>20.10943470702071</v>
      </c>
      <c r="V396" s="1021" t="n">
        <v>1885053.446068072</v>
      </c>
      <c r="W396" s="1021" t="n">
        <v>367555.0739563076</v>
      </c>
      <c r="X396" s="1021" t="n">
        <v>398762.8054539288</v>
      </c>
      <c r="Y396" s="1021" t="n">
        <v>82087.38180612352</v>
      </c>
      <c r="Z396" s="1021" t="n">
        <v>654591.6826395534</v>
      </c>
      <c r="AA396" s="997" t="n">
        <v>22352.35799535865</v>
      </c>
      <c r="AB396" s="1022" t="n">
        <v>359696.0658106713</v>
      </c>
      <c r="AC396" s="963" t="n">
        <v>100</v>
      </c>
      <c r="AD396" s="963" t="n">
        <v>19.49839007074151</v>
      </c>
      <c r="AE396" s="963" t="n">
        <v>21.15392570357546</v>
      </c>
      <c r="AF396" s="963" t="n">
        <v>4.354644796801121</v>
      </c>
      <c r="AG396" s="963" t="n">
        <v>34.72536463116894</v>
      </c>
      <c r="AH396" s="967" t="n">
        <v>1.18576786467154</v>
      </c>
      <c r="AI396" s="991" t="n">
        <v>19.08147838253294</v>
      </c>
      <c r="AJ396" s="1021" t="n">
        <v>7488921.872143893</v>
      </c>
      <c r="AK396" s="1021" t="n">
        <v>2078441.134224416</v>
      </c>
      <c r="AL396" s="1021" t="n">
        <v>1287271.543612026</v>
      </c>
      <c r="AM396" s="1021" t="n">
        <v>91907.84078971151</v>
      </c>
      <c r="AN396" s="1021" t="n">
        <v>2217854.74839257</v>
      </c>
      <c r="AO396" s="1021" t="n">
        <v>1048917.672834741</v>
      </c>
      <c r="AP396" s="1022" t="n">
        <v>764961.667260162</v>
      </c>
      <c r="AQ396" s="963" t="n">
        <v>100</v>
      </c>
      <c r="AR396" s="963" t="n">
        <v>27.75354276234971</v>
      </c>
      <c r="AS396" s="963" t="n">
        <v>17.18901018850544</v>
      </c>
      <c r="AT396" s="963" t="n">
        <v>1.227250629113595</v>
      </c>
      <c r="AU396" s="963" t="n">
        <v>29.61514068723557</v>
      </c>
      <c r="AV396" s="963" t="n">
        <v>14.00625738581063</v>
      </c>
      <c r="AW396" s="991" t="n">
        <v>10.21457668166556</v>
      </c>
    </row>
    <row r="397" ht="16.4" customHeight="1" s="828">
      <c r="A397" s="722" t="inlineStr">
        <is>
          <t>Oct-Dec 2023</t>
        </is>
      </c>
      <c r="B397" s="1021" t="n">
        <v>9415759.911275674</v>
      </c>
      <c r="C397" s="1021" t="n">
        <v>2533409.938621176</v>
      </c>
      <c r="D397" s="1021" t="n">
        <v>1692108.830585473</v>
      </c>
      <c r="E397" s="1021" t="n">
        <v>158699.0107087147</v>
      </c>
      <c r="F397" s="1021" t="n">
        <v>2844982.124874667</v>
      </c>
      <c r="G397" s="1025" t="n">
        <v>29848.18991437923</v>
      </c>
      <c r="H397" s="1021" t="n">
        <v>1093040.292331883</v>
      </c>
      <c r="I397" s="1021" t="n">
        <v>1063671.524239379</v>
      </c>
      <c r="J397" s="1021" t="n">
        <v>7539822.403827977</v>
      </c>
      <c r="K397" s="1022" t="n">
        <v>1875937.507447696</v>
      </c>
      <c r="L397" s="963" t="n">
        <v>100</v>
      </c>
      <c r="M397" s="963" t="n">
        <v>26.90605922934948</v>
      </c>
      <c r="N397" s="963" t="n">
        <v>17.97102779308464</v>
      </c>
      <c r="O397" s="963" t="n">
        <v>1.685461526250977</v>
      </c>
      <c r="P397" s="963" t="n">
        <v>30.21510904783914</v>
      </c>
      <c r="Q397" s="967" t="n">
        <v>0.3170024532872282</v>
      </c>
      <c r="R397" s="963" t="n">
        <v>11.60862535399753</v>
      </c>
      <c r="S397" s="963" t="n">
        <v>11.29671459619099</v>
      </c>
      <c r="T397" s="963" t="n">
        <v>80.0766212698223</v>
      </c>
      <c r="U397" s="991" t="n">
        <v>19.92337873017769</v>
      </c>
      <c r="V397" s="1021" t="n">
        <v>1875937.507447696</v>
      </c>
      <c r="W397" s="1021" t="n">
        <v>381290.3432752497</v>
      </c>
      <c r="X397" s="1021" t="n">
        <v>417821.8146456681</v>
      </c>
      <c r="Y397" s="1021" t="n">
        <v>73204.9478871771</v>
      </c>
      <c r="Z397" s="1021" t="n">
        <v>659957.4464383306</v>
      </c>
      <c r="AA397" s="997" t="n">
        <v>22375.7932119736</v>
      </c>
      <c r="AB397" s="1022" t="n">
        <v>321280.4360428827</v>
      </c>
      <c r="AC397" s="963" t="n">
        <v>100</v>
      </c>
      <c r="AD397" s="963" t="n">
        <v>20.32532223282927</v>
      </c>
      <c r="AE397" s="963" t="n">
        <v>22.27269367912661</v>
      </c>
      <c r="AF397" s="963" t="n">
        <v>3.90231271545799</v>
      </c>
      <c r="AG397" s="963" t="n">
        <v>35.18014026683836</v>
      </c>
      <c r="AH397" s="967" t="n">
        <v>1.192779243612276</v>
      </c>
      <c r="AI397" s="991" t="n">
        <v>17.12639332426379</v>
      </c>
      <c r="AJ397" s="1021" t="n">
        <v>7539822.403827977</v>
      </c>
      <c r="AK397" s="1021" t="n">
        <v>2162590.502167496</v>
      </c>
      <c r="AL397" s="1021" t="n">
        <v>1280114.513244648</v>
      </c>
      <c r="AM397" s="1021" t="n">
        <v>86184.0037694881</v>
      </c>
      <c r="AN397" s="1021" t="n">
        <v>2196584.662683968</v>
      </c>
      <c r="AO397" s="1021" t="n">
        <v>1067837.785755712</v>
      </c>
      <c r="AP397" s="1022" t="n">
        <v>746760.529896767</v>
      </c>
      <c r="AQ397" s="963" t="n">
        <v>100</v>
      </c>
      <c r="AR397" s="963" t="n">
        <v>28.68224722467662</v>
      </c>
      <c r="AS397" s="963" t="n">
        <v>16.97804596292258</v>
      </c>
      <c r="AT397" s="963" t="n">
        <v>1.143050845942106</v>
      </c>
      <c r="AU397" s="963" t="n">
        <v>29.13310877944233</v>
      </c>
      <c r="AV397" s="963" t="n">
        <v>14.16263843580147</v>
      </c>
      <c r="AW397" s="991" t="n">
        <v>9.90421909032812</v>
      </c>
    </row>
    <row r="398" ht="16.4" customHeight="1" s="828">
      <c r="A398" s="722" t="inlineStr">
        <is>
          <t>Nov-Jan 2024</t>
        </is>
      </c>
      <c r="B398" s="1021" t="n">
        <v>9436697.134627316</v>
      </c>
      <c r="C398" s="1021" t="n">
        <v>2614466.494367352</v>
      </c>
      <c r="D398" s="1021" t="n">
        <v>1625294.127052436</v>
      </c>
      <c r="E398" s="1021" t="n">
        <v>190100.966956564</v>
      </c>
      <c r="F398" s="1021" t="n">
        <v>2820667.164904917</v>
      </c>
      <c r="G398" s="1025" t="n">
        <v>31832.32834229572</v>
      </c>
      <c r="H398" s="1021" t="n">
        <v>1113406.746617082</v>
      </c>
      <c r="I398" s="1021" t="n">
        <v>1040929.306386669</v>
      </c>
      <c r="J398" s="1021" t="n">
        <v>7625982.493768152</v>
      </c>
      <c r="K398" s="1022" t="n">
        <v>1810714.640859164</v>
      </c>
      <c r="L398" s="963" t="n">
        <v>100</v>
      </c>
      <c r="M398" s="963" t="n">
        <v>27.70531317333207</v>
      </c>
      <c r="N398" s="963" t="n">
        <v>17.22312482710217</v>
      </c>
      <c r="O398" s="963" t="n">
        <v>2.014486257686511</v>
      </c>
      <c r="P398" s="963" t="n">
        <v>29.89040683052836</v>
      </c>
      <c r="Q398" s="967" t="n">
        <v>0.3373248912004304</v>
      </c>
      <c r="R398" s="963" t="n">
        <v>11.79869111758935</v>
      </c>
      <c r="S398" s="963" t="n">
        <v>11.03065290256111</v>
      </c>
      <c r="T398" s="963" t="n">
        <v>80.81198734020116</v>
      </c>
      <c r="U398" s="991" t="n">
        <v>19.18801265979884</v>
      </c>
      <c r="V398" s="1021" t="n">
        <v>1810714.640859164</v>
      </c>
      <c r="W398" s="1021" t="n">
        <v>359713.2197491961</v>
      </c>
      <c r="X398" s="1021" t="n">
        <v>393465.2633865904</v>
      </c>
      <c r="Y398" s="1021" t="n">
        <v>84091.74199024105</v>
      </c>
      <c r="Z398" s="1021" t="n">
        <v>656397.7643919062</v>
      </c>
      <c r="AA398" s="997" t="n">
        <v>15727.84255458201</v>
      </c>
      <c r="AB398" s="1022" t="n">
        <v>301311.0375346475</v>
      </c>
      <c r="AC398" s="963" t="n">
        <v>100</v>
      </c>
      <c r="AD398" s="963" t="n">
        <v>19.86581494577832</v>
      </c>
      <c r="AE398" s="963" t="n">
        <v>21.72983276922616</v>
      </c>
      <c r="AF398" s="963" t="n">
        <v>4.644118962352922</v>
      </c>
      <c r="AG398" s="963" t="n">
        <v>36.25075699837788</v>
      </c>
      <c r="AH398" s="967" t="n">
        <v>0.8685986294957734</v>
      </c>
      <c r="AI398" s="991" t="n">
        <v>16.64044851328307</v>
      </c>
      <c r="AJ398" s="1021" t="n">
        <v>7625982.493768152</v>
      </c>
      <c r="AK398" s="1021" t="n">
        <v>2269508.029732546</v>
      </c>
      <c r="AL398" s="1021" t="n">
        <v>1238481.837473781</v>
      </c>
      <c r="AM398" s="1021" t="n">
        <v>107158.1329470534</v>
      </c>
      <c r="AN398" s="1021" t="n">
        <v>2179609.833901055</v>
      </c>
      <c r="AO398" s="1021" t="n">
        <v>1086024.136938454</v>
      </c>
      <c r="AP398" s="1022" t="n">
        <v>745408.5750658067</v>
      </c>
      <c r="AQ398" s="963" t="n">
        <v>100</v>
      </c>
      <c r="AR398" s="963" t="n">
        <v>29.76020508291432</v>
      </c>
      <c r="AS398" s="963" t="n">
        <v>16.24029216544689</v>
      </c>
      <c r="AT398" s="963" t="n">
        <v>1.405171504584774</v>
      </c>
      <c r="AU398" s="963" t="n">
        <v>28.58136424627518</v>
      </c>
      <c r="AV398" s="963" t="n">
        <v>14.24110451113594</v>
      </c>
      <c r="AW398" s="991" t="n">
        <v>9.774590692739519</v>
      </c>
    </row>
    <row r="399" ht="16.4" customHeight="1" s="828">
      <c r="A399" s="722" t="inlineStr">
        <is>
          <t>Dec-Feb 2024</t>
        </is>
      </c>
      <c r="B399" s="1021" t="n">
        <v>9454576.660521992</v>
      </c>
      <c r="C399" s="1021" t="n">
        <v>2588428.745457588</v>
      </c>
      <c r="D399" s="1021" t="n">
        <v>1675338.132158489</v>
      </c>
      <c r="E399" s="1021" t="n">
        <v>207840.8676350608</v>
      </c>
      <c r="F399" s="1021" t="n">
        <v>2833668.23852566</v>
      </c>
      <c r="G399" s="1025" t="n">
        <v>24247.23679712235</v>
      </c>
      <c r="H399" s="1021" t="n">
        <v>1112037.514670489</v>
      </c>
      <c r="I399" s="1021" t="n">
        <v>1013015.925277583</v>
      </c>
      <c r="J399" s="1021" t="n">
        <v>7744992.913847831</v>
      </c>
      <c r="K399" s="1022" t="n">
        <v>1709583.746674161</v>
      </c>
      <c r="L399" s="963" t="n">
        <v>100</v>
      </c>
      <c r="M399" s="963" t="n">
        <v>27.37752136767465</v>
      </c>
      <c r="N399" s="963" t="n">
        <v>17.71986406492359</v>
      </c>
      <c r="O399" s="963" t="n">
        <v>2.19830961340564</v>
      </c>
      <c r="P399" s="963" t="n">
        <v>29.97139205986629</v>
      </c>
      <c r="Q399" s="967" t="n">
        <v>0.2564603119499551</v>
      </c>
      <c r="R399" s="963" t="n">
        <v>11.76189642962918</v>
      </c>
      <c r="S399" s="963" t="n">
        <v>10.71455615255072</v>
      </c>
      <c r="T399" s="963" t="n">
        <v>81.91792390015088</v>
      </c>
      <c r="U399" s="991" t="n">
        <v>18.08207609984914</v>
      </c>
      <c r="V399" s="1021" t="n">
        <v>1709583.746674161</v>
      </c>
      <c r="W399" s="1021" t="n">
        <v>335943.7701135777</v>
      </c>
      <c r="X399" s="1021" t="n">
        <v>364920.4429466823</v>
      </c>
      <c r="Y399" s="1021" t="n">
        <v>84042.29472188911</v>
      </c>
      <c r="Z399" s="1021" t="n">
        <v>642172.2536374729</v>
      </c>
      <c r="AA399" s="997" t="n">
        <v>9830.274750278986</v>
      </c>
      <c r="AB399" s="1022" t="n">
        <v>272645.2917459795</v>
      </c>
      <c r="AC399" s="963" t="n">
        <v>100</v>
      </c>
      <c r="AD399" s="963" t="n">
        <v>19.65061792188452</v>
      </c>
      <c r="AE399" s="963" t="n">
        <v>21.34557278381955</v>
      </c>
      <c r="AF399" s="963" t="n">
        <v>4.915950732766715</v>
      </c>
      <c r="AG399" s="963" t="n">
        <v>37.56307667797849</v>
      </c>
      <c r="AH399" s="967" t="n">
        <v>0.5750098390560208</v>
      </c>
      <c r="AI399" s="991" t="n">
        <v>15.94805123038786</v>
      </c>
      <c r="AJ399" s="1021" t="n">
        <v>7744992.913847831</v>
      </c>
      <c r="AK399" s="1021" t="n">
        <v>2265965.005637026</v>
      </c>
      <c r="AL399" s="1021" t="n">
        <v>1317601.16280617</v>
      </c>
      <c r="AM399" s="1021" t="n">
        <v>124947.7547035074</v>
      </c>
      <c r="AN399" s="1021" t="n">
        <v>2205961.352706586</v>
      </c>
      <c r="AO399" s="1021" t="n">
        <v>1086313.674329782</v>
      </c>
      <c r="AP399" s="1022" t="n">
        <v>745526.9497906895</v>
      </c>
      <c r="AQ399" s="963" t="n">
        <v>100</v>
      </c>
      <c r="AR399" s="963" t="n">
        <v>29.25716047571256</v>
      </c>
      <c r="AS399" s="963" t="n">
        <v>17.01229655679008</v>
      </c>
      <c r="AT399" s="963" t="n">
        <v>1.613271388281122</v>
      </c>
      <c r="AU399" s="963" t="n">
        <v>28.48241925131253</v>
      </c>
      <c r="AV399" s="963" t="n">
        <v>14.02601250141215</v>
      </c>
      <c r="AW399" s="991" t="n">
        <v>9.625921651364045</v>
      </c>
    </row>
    <row r="400" ht="16.4" customHeight="1" s="828">
      <c r="A400" s="722" t="inlineStr">
        <is>
          <t>Jan-Mar 2024</t>
        </is>
      </c>
      <c r="B400" s="1021" t="n">
        <v>9444542.194945058</v>
      </c>
      <c r="C400" s="1021" t="n">
        <v>2534631.754775308</v>
      </c>
      <c r="D400" s="1021" t="n">
        <v>1683567.314613957</v>
      </c>
      <c r="E400" s="1021" t="n">
        <v>208908.9676000941</v>
      </c>
      <c r="F400" s="1021" t="n">
        <v>2820194.022056718</v>
      </c>
      <c r="G400" s="1025" t="n">
        <v>26073.03308223731</v>
      </c>
      <c r="H400" s="1021" t="n">
        <v>1108751.033056533</v>
      </c>
      <c r="I400" s="1021" t="n">
        <v>1062416.069760211</v>
      </c>
      <c r="J400" s="1021" t="n">
        <v>7700319.667538451</v>
      </c>
      <c r="K400" s="1022" t="n">
        <v>1744222.527406606</v>
      </c>
      <c r="L400" s="963" t="n">
        <v>100</v>
      </c>
      <c r="M400" s="963" t="n">
        <v>26.83699963913447</v>
      </c>
      <c r="N400" s="963" t="n">
        <v>17.82582236241204</v>
      </c>
      <c r="O400" s="963" t="n">
        <v>2.211954410155604</v>
      </c>
      <c r="P400" s="963" t="n">
        <v>29.86056882213045</v>
      </c>
      <c r="Q400" s="967" t="n">
        <v>0.2760645518232976</v>
      </c>
      <c r="R400" s="963" t="n">
        <v>11.7395953151648</v>
      </c>
      <c r="S400" s="963" t="n">
        <v>11.24899489917935</v>
      </c>
      <c r="T400" s="963" t="n">
        <v>81.53195261978759</v>
      </c>
      <c r="U400" s="991" t="n">
        <v>18.4680473802124</v>
      </c>
      <c r="V400" s="1021" t="n">
        <v>1744222.527406606</v>
      </c>
      <c r="W400" s="1021" t="n">
        <v>337871.9902459118</v>
      </c>
      <c r="X400" s="1021" t="n">
        <v>363569.310387271</v>
      </c>
      <c r="Y400" s="1021" t="n">
        <v>87208.5192281005</v>
      </c>
      <c r="Z400" s="1021" t="n">
        <v>631962.5236118316</v>
      </c>
      <c r="AA400" s="997" t="n">
        <v>12759.509109462</v>
      </c>
      <c r="AB400" s="1022" t="n">
        <v>310805.0495952843</v>
      </c>
      <c r="AC400" s="963" t="n">
        <v>100</v>
      </c>
      <c r="AD400" s="963" t="n">
        <v>19.37092228411223</v>
      </c>
      <c r="AE400" s="963" t="n">
        <v>20.84420449080218</v>
      </c>
      <c r="AF400" s="963" t="n">
        <v>4.999850526971827</v>
      </c>
      <c r="AG400" s="963" t="n">
        <v>36.23176020730932</v>
      </c>
      <c r="AH400" s="967" t="n">
        <v>0.7315298884732013</v>
      </c>
      <c r="AI400" s="991" t="n">
        <v>17.81911681059436</v>
      </c>
      <c r="AJ400" s="1021" t="n">
        <v>7700319.667538451</v>
      </c>
      <c r="AK400" s="1021" t="n">
        <v>2210178.96595294</v>
      </c>
      <c r="AL400" s="1021" t="n">
        <v>1327274.523383618</v>
      </c>
      <c r="AM400" s="1021" t="n">
        <v>122881.9865294546</v>
      </c>
      <c r="AN400" s="1021" t="n">
        <v>2202825.767723487</v>
      </c>
      <c r="AO400" s="1021" t="n">
        <v>1081805.558802391</v>
      </c>
      <c r="AP400" s="1022" t="n">
        <v>757109.703751603</v>
      </c>
      <c r="AQ400" s="963" t="n">
        <v>100</v>
      </c>
      <c r="AR400" s="963" t="n">
        <v>28.70243134541796</v>
      </c>
      <c r="AS400" s="963" t="n">
        <v>17.23661588984274</v>
      </c>
      <c r="AT400" s="963" t="n">
        <v>1.595803704714717</v>
      </c>
      <c r="AU400" s="963" t="n">
        <v>28.60693922889646</v>
      </c>
      <c r="AV400" s="963" t="n">
        <v>14.04883960029429</v>
      </c>
      <c r="AW400" s="991" t="n">
        <v>9.832185369437099</v>
      </c>
    </row>
    <row r="401" ht="16.4" customHeight="1" s="828">
      <c r="A401" s="722" t="inlineStr">
        <is>
          <t>Feb-Apr 2024</t>
        </is>
      </c>
      <c r="B401" s="1021" t="n">
        <v>9490227.207773525</v>
      </c>
      <c r="C401" s="1021" t="n">
        <v>2549226.297453064</v>
      </c>
      <c r="D401" s="1021" t="n">
        <v>1751230.682336064</v>
      </c>
      <c r="E401" s="1021" t="n">
        <v>208172.6053543703</v>
      </c>
      <c r="F401" s="1021" t="n">
        <v>2839083.913602839</v>
      </c>
      <c r="G401" s="1025" t="n">
        <v>15405.7867617863</v>
      </c>
      <c r="H401" s="1021" t="n">
        <v>1094034.516689052</v>
      </c>
      <c r="I401" s="1021" t="n">
        <v>1033073.40557635</v>
      </c>
      <c r="J401" s="1021" t="n">
        <v>7743101.020251984</v>
      </c>
      <c r="K401" s="1022" t="n">
        <v>1747126.187521543</v>
      </c>
      <c r="L401" s="963" t="n">
        <v>100</v>
      </c>
      <c r="M401" s="963" t="n">
        <v>26.86159394966825</v>
      </c>
      <c r="N401" s="963" t="n">
        <v>18.45299004961247</v>
      </c>
      <c r="O401" s="963" t="n">
        <v>2.193547117437339</v>
      </c>
      <c r="P401" s="963" t="n">
        <v>29.91586872943697</v>
      </c>
      <c r="Q401" s="967" t="n">
        <v>0.1623331710031905</v>
      </c>
      <c r="R401" s="963" t="n">
        <v>11.52801184562704</v>
      </c>
      <c r="S401" s="963" t="n">
        <v>10.88565513721474</v>
      </c>
      <c r="T401" s="963" t="n">
        <v>81.59025965057553</v>
      </c>
      <c r="U401" s="991" t="n">
        <v>18.40974034942448</v>
      </c>
      <c r="V401" s="1021" t="n">
        <v>1747126.187521543</v>
      </c>
      <c r="W401" s="1021" t="n">
        <v>359453.3040968668</v>
      </c>
      <c r="X401" s="1021" t="n">
        <v>372616.8710584547</v>
      </c>
      <c r="Y401" s="1021" t="n">
        <v>83208.96014900522</v>
      </c>
      <c r="Z401" s="1021" t="n">
        <v>622711.3420290225</v>
      </c>
      <c r="AA401" s="997" t="n">
        <v>10407.77349365121</v>
      </c>
      <c r="AB401" s="1022" t="n">
        <v>298730.2357450944</v>
      </c>
      <c r="AC401" s="963" t="n">
        <v>100</v>
      </c>
      <c r="AD401" s="963" t="n">
        <v>20.57397494606752</v>
      </c>
      <c r="AE401" s="963" t="n">
        <v>21.32741605728237</v>
      </c>
      <c r="AF401" s="963" t="n">
        <v>4.762618793267857</v>
      </c>
      <c r="AG401" s="963" t="n">
        <v>35.64203584587071</v>
      </c>
      <c r="AH401" s="967" t="n">
        <v>0.5957081731123032</v>
      </c>
      <c r="AI401" s="991" t="n">
        <v>17.09837777481147</v>
      </c>
      <c r="AJ401" s="1021" t="n">
        <v>7743101.020251984</v>
      </c>
      <c r="AK401" s="1021" t="n">
        <v>2198747.142098087</v>
      </c>
      <c r="AL401" s="1021" t="n">
        <v>1384679.858597672</v>
      </c>
      <c r="AM401" s="1021" t="n">
        <v>125700.0967506502</v>
      </c>
      <c r="AN401" s="1021" t="n">
        <v>2226351.23217261</v>
      </c>
      <c r="AO401" s="1021" t="n">
        <v>1069570.522166637</v>
      </c>
      <c r="AP401" s="1022" t="n">
        <v>737976.044756385</v>
      </c>
      <c r="AQ401" s="963" t="n">
        <v>100</v>
      </c>
      <c r="AR401" s="963" t="n">
        <v>28.39620891355145</v>
      </c>
      <c r="AS401" s="963" t="n">
        <v>17.88275595237695</v>
      </c>
      <c r="AT401" s="963" t="n">
        <v>1.623381852075586</v>
      </c>
      <c r="AU401" s="963" t="n">
        <v>28.75270807328506</v>
      </c>
      <c r="AV401" s="963" t="n">
        <v>13.81320635452371</v>
      </c>
      <c r="AW401" s="991" t="n">
        <v>9.530755737607167</v>
      </c>
    </row>
    <row r="402" ht="16.4" customHeight="1" s="828">
      <c r="A402" s="722" t="inlineStr">
        <is>
          <t>Mar-May 2024</t>
        </is>
      </c>
      <c r="B402" s="1021" t="n">
        <v>9460724.400478045</v>
      </c>
      <c r="C402" s="1021" t="n">
        <v>2516119.170472967</v>
      </c>
      <c r="D402" s="1021" t="n">
        <v>1740795.478618539</v>
      </c>
      <c r="E402" s="1021" t="n">
        <v>224110.9844855675</v>
      </c>
      <c r="F402" s="1021" t="n">
        <v>2831976.001195152</v>
      </c>
      <c r="G402" s="1025" t="n">
        <v>20951.6912692392</v>
      </c>
      <c r="H402" s="1021" t="n">
        <v>1082974.946102266</v>
      </c>
      <c r="I402" s="1021" t="n">
        <v>1043796.128334313</v>
      </c>
      <c r="J402" s="1021" t="n">
        <v>7627274.355939191</v>
      </c>
      <c r="K402" s="1022" t="n">
        <v>1833450.044538855</v>
      </c>
      <c r="L402" s="963" t="n">
        <v>100</v>
      </c>
      <c r="M402" s="963" t="n">
        <v>26.59541768647048</v>
      </c>
      <c r="N402" s="963" t="n">
        <v>18.40023453733181</v>
      </c>
      <c r="O402" s="963" t="n">
        <v>2.368856495536888</v>
      </c>
      <c r="P402" s="963" t="n">
        <v>29.93402916432122</v>
      </c>
      <c r="Q402" s="967" t="n">
        <v>0.2214596935957729</v>
      </c>
      <c r="R402" s="963" t="n">
        <v>11.44706155955187</v>
      </c>
      <c r="S402" s="963" t="n">
        <v>11.03294086319194</v>
      </c>
      <c r="T402" s="963" t="n">
        <v>80.62040529955391</v>
      </c>
      <c r="U402" s="991" t="n">
        <v>19.37959470044611</v>
      </c>
      <c r="V402" s="1021" t="n">
        <v>1833450.044538855</v>
      </c>
      <c r="W402" s="1021" t="n">
        <v>380560.8867062278</v>
      </c>
      <c r="X402" s="1021" t="n">
        <v>391279.3074634391</v>
      </c>
      <c r="Y402" s="1021" t="n">
        <v>90247.07957022547</v>
      </c>
      <c r="Z402" s="1021" t="n">
        <v>644407.887642118</v>
      </c>
      <c r="AA402" s="997" t="n">
        <v>11930.71681012198</v>
      </c>
      <c r="AB402" s="1022" t="n">
        <v>315027.4021717575</v>
      </c>
      <c r="AC402" s="963" t="n">
        <v>100</v>
      </c>
      <c r="AD402" s="963" t="n">
        <v>20.75654517229814</v>
      </c>
      <c r="AE402" s="963" t="n">
        <v>21.34114908823997</v>
      </c>
      <c r="AF402" s="963" t="n">
        <v>4.922254622591814</v>
      </c>
      <c r="AG402" s="963" t="n">
        <v>35.14728364492734</v>
      </c>
      <c r="AH402" s="967" t="n">
        <v>0.6507249458832548</v>
      </c>
      <c r="AI402" s="991" t="n">
        <v>17.18221901437148</v>
      </c>
      <c r="AJ402" s="1021" t="n">
        <v>7627274.355939191</v>
      </c>
      <c r="AK402" s="1021" t="n">
        <v>2145946.036619295</v>
      </c>
      <c r="AL402" s="1021" t="n">
        <v>1356569.510283395</v>
      </c>
      <c r="AM402" s="1021" t="n">
        <v>134791.6817253747</v>
      </c>
      <c r="AN402" s="1021" t="n">
        <v>2199234.39312224</v>
      </c>
      <c r="AO402" s="1021" t="n">
        <v>1057295.223548042</v>
      </c>
      <c r="AP402" s="1022" t="n">
        <v>733077.5739150001</v>
      </c>
      <c r="AQ402" s="963" t="n">
        <v>100</v>
      </c>
      <c r="AR402" s="963" t="n">
        <v>28.13516252956464</v>
      </c>
      <c r="AS402" s="963" t="n">
        <v>17.78577047286969</v>
      </c>
      <c r="AT402" s="963" t="n">
        <v>1.767232636917215</v>
      </c>
      <c r="AU402" s="963" t="n">
        <v>28.83381782916651</v>
      </c>
      <c r="AV402" s="963" t="n">
        <v>13.86203215208523</v>
      </c>
      <c r="AW402" s="991" t="n">
        <v>9.611265305333729</v>
      </c>
    </row>
    <row r="403" ht="16.4" customHeight="1" s="828">
      <c r="A403" s="722" t="inlineStr">
        <is>
          <t>Apr-Jun 2024</t>
        </is>
      </c>
      <c r="B403" s="1021" t="n">
        <v>9477320.83747307</v>
      </c>
      <c r="C403" s="1021" t="n">
        <v>2559328.518987234</v>
      </c>
      <c r="D403" s="1021" t="n">
        <v>1752782.345764589</v>
      </c>
      <c r="E403" s="1021" t="n">
        <v>229726.0434021995</v>
      </c>
      <c r="F403" s="1021" t="n">
        <v>2826326.701592613</v>
      </c>
      <c r="G403" s="1025" t="n">
        <v>27046.54299844969</v>
      </c>
      <c r="H403" s="1021" t="n">
        <v>1069521.804518868</v>
      </c>
      <c r="I403" s="1021" t="n">
        <v>1012588.880209116</v>
      </c>
      <c r="J403" s="1021" t="n">
        <v>7654589.671715099</v>
      </c>
      <c r="K403" s="1022" t="n">
        <v>1822731.16575797</v>
      </c>
      <c r="L403" s="963" t="n">
        <v>100</v>
      </c>
      <c r="M403" s="963" t="n">
        <v>27.00476814995772</v>
      </c>
      <c r="N403" s="963" t="n">
        <v>18.49449201755558</v>
      </c>
      <c r="O403" s="963" t="n">
        <v>2.423955539142127</v>
      </c>
      <c r="P403" s="963" t="n">
        <v>29.82200085932929</v>
      </c>
      <c r="Q403" s="967" t="n">
        <v>0.2853817388085922</v>
      </c>
      <c r="R403" s="963" t="n">
        <v>11.28506487075976</v>
      </c>
      <c r="S403" s="963" t="n">
        <v>10.68433682444692</v>
      </c>
      <c r="T403" s="963" t="n">
        <v>80.76744264527859</v>
      </c>
      <c r="U403" s="991" t="n">
        <v>19.2325573547214</v>
      </c>
      <c r="V403" s="1021" t="n">
        <v>1822731.16575797</v>
      </c>
      <c r="W403" s="1021" t="n">
        <v>392138.3979300032</v>
      </c>
      <c r="X403" s="1021" t="n">
        <v>373691.9771966115</v>
      </c>
      <c r="Y403" s="1021" t="n">
        <v>100458.1950229158</v>
      </c>
      <c r="Z403" s="1021" t="n">
        <v>631189.9309119738</v>
      </c>
      <c r="AA403" s="997" t="n">
        <v>9491.895155519805</v>
      </c>
      <c r="AB403" s="1022" t="n">
        <v>315760.5765208894</v>
      </c>
      <c r="AC403" s="963" t="n">
        <v>100</v>
      </c>
      <c r="AD403" s="963" t="n">
        <v>21.51378136813364</v>
      </c>
      <c r="AE403" s="963" t="n">
        <v>20.50176044700559</v>
      </c>
      <c r="AF403" s="963" t="n">
        <v>5.51141039941241</v>
      </c>
      <c r="AG403" s="963" t="n">
        <v>34.6288000539837</v>
      </c>
      <c r="AH403" s="967" t="n">
        <v>0.5207512404371857</v>
      </c>
      <c r="AI403" s="991" t="n">
        <v>17.32348590142104</v>
      </c>
      <c r="AJ403" s="1021" t="n">
        <v>7654589.671715099</v>
      </c>
      <c r="AK403" s="1021" t="n">
        <v>2179353.430573749</v>
      </c>
      <c r="AL403" s="1021" t="n">
        <v>1386507.496761577</v>
      </c>
      <c r="AM403" s="1021" t="n">
        <v>130368.5416703953</v>
      </c>
      <c r="AN403" s="1021" t="n">
        <v>2208404.291405365</v>
      </c>
      <c r="AO403" s="1021" t="n">
        <v>1048385.435897648</v>
      </c>
      <c r="AP403" s="1022" t="n">
        <v>701630.2838594388</v>
      </c>
      <c r="AQ403" s="963" t="n">
        <v>100</v>
      </c>
      <c r="AR403" s="963" t="n">
        <v>28.47119864082067</v>
      </c>
      <c r="AS403" s="963" t="n">
        <v>18.11341373248181</v>
      </c>
      <c r="AT403" s="963" t="n">
        <v>1.703142131212171</v>
      </c>
      <c r="AU403" s="963" t="n">
        <v>28.85072075862881</v>
      </c>
      <c r="AV403" s="963" t="n">
        <v>13.69616767011817</v>
      </c>
      <c r="AW403" s="991" t="n">
        <v>9.166138407811356</v>
      </c>
    </row>
    <row r="404" ht="16.4" customHeight="1" s="828">
      <c r="A404" s="722" t="inlineStr">
        <is>
          <t>May-Jul 2024</t>
        </is>
      </c>
      <c r="B404" s="1021" t="n">
        <v>9411040.918187752</v>
      </c>
      <c r="C404" s="1021" t="n">
        <v>2469428.350293153</v>
      </c>
      <c r="D404" s="1021" t="n">
        <v>1742483.377272754</v>
      </c>
      <c r="E404" s="1021" t="n">
        <v>218155.834418874</v>
      </c>
      <c r="F404" s="1021" t="n">
        <v>2835072.294252169</v>
      </c>
      <c r="G404" s="1025" t="n">
        <v>36315.51175016959</v>
      </c>
      <c r="H404" s="1021" t="n">
        <v>1055307.463422533</v>
      </c>
      <c r="I404" s="1021" t="n">
        <v>1054278.086778099</v>
      </c>
      <c r="J404" s="1021" t="n">
        <v>7541232.155372321</v>
      </c>
      <c r="K404" s="1022" t="n">
        <v>1869808.762815433</v>
      </c>
      <c r="L404" s="963" t="n">
        <v>100</v>
      </c>
      <c r="M404" s="963" t="n">
        <v>26.23969411843426</v>
      </c>
      <c r="N404" s="963" t="n">
        <v>18.51530975606785</v>
      </c>
      <c r="O404" s="963" t="n">
        <v>2.318084007022715</v>
      </c>
      <c r="P404" s="963" t="n">
        <v>30.1249598094204</v>
      </c>
      <c r="Q404" s="967" t="n">
        <v>0.3858819876129359</v>
      </c>
      <c r="R404" s="963" t="n">
        <v>11.2135041447227</v>
      </c>
      <c r="S404" s="963" t="n">
        <v>11.20256617671913</v>
      </c>
      <c r="T404" s="963" t="n">
        <v>80.13175397843777</v>
      </c>
      <c r="U404" s="991" t="n">
        <v>19.86824602156224</v>
      </c>
      <c r="V404" s="1021" t="n">
        <v>1869808.762815433</v>
      </c>
      <c r="W404" s="1021" t="n">
        <v>401942.9910858194</v>
      </c>
      <c r="X404" s="1021" t="n">
        <v>369701.7805160953</v>
      </c>
      <c r="Y404" s="1021" t="n">
        <v>113404.0348517571</v>
      </c>
      <c r="Z404" s="1021" t="n">
        <v>625488.0016834451</v>
      </c>
      <c r="AA404" s="997" t="n">
        <v>16815.06617940854</v>
      </c>
      <c r="AB404" s="1022" t="n">
        <v>342471.7818020474</v>
      </c>
      <c r="AC404" s="963" t="n">
        <v>100</v>
      </c>
      <c r="AD404" s="963" t="n">
        <v>21.49647595407568</v>
      </c>
      <c r="AE404" s="963" t="n">
        <v>19.7721707090207</v>
      </c>
      <c r="AF404" s="963" t="n">
        <v>6.065007133724249</v>
      </c>
      <c r="AG404" s="963" t="n">
        <v>33.45197723544878</v>
      </c>
      <c r="AH404" s="967" t="n">
        <v>0.8992933669906191</v>
      </c>
      <c r="AI404" s="991" t="n">
        <v>18.31587211551926</v>
      </c>
      <c r="AJ404" s="1021" t="n">
        <v>7541232.155372321</v>
      </c>
      <c r="AK404" s="1021" t="n">
        <v>2079363.336322807</v>
      </c>
      <c r="AL404" s="1021" t="n">
        <v>1379460.802137666</v>
      </c>
      <c r="AM404" s="1021" t="n">
        <v>105830.0468168703</v>
      </c>
      <c r="AN404" s="1021" t="n">
        <v>2222917.982381314</v>
      </c>
      <c r="AO404" s="1021" t="n">
        <v>1036430.693984238</v>
      </c>
      <c r="AP404" s="1022" t="n">
        <v>716842.7234172518</v>
      </c>
      <c r="AQ404" s="963" t="n">
        <v>100</v>
      </c>
      <c r="AR404" s="963" t="n">
        <v>27.57325717444573</v>
      </c>
      <c r="AS404" s="963" t="n">
        <v>18.29224685988414</v>
      </c>
      <c r="AT404" s="963" t="n">
        <v>1.403352192804165</v>
      </c>
      <c r="AU404" s="963" t="n">
        <v>29.47685386926754</v>
      </c>
      <c r="AV404" s="963" t="n">
        <v>13.74351926357144</v>
      </c>
      <c r="AW404" s="991" t="n">
        <v>9.505644550494022</v>
      </c>
    </row>
    <row r="405" ht="16.4" customHeight="1" s="828">
      <c r="A405" s="722" t="inlineStr">
        <is>
          <t>Jun-Aug 2024</t>
        </is>
      </c>
      <c r="B405" s="1021" t="n">
        <v>9352345.606729638</v>
      </c>
      <c r="C405" s="1021" t="n">
        <v>2497988.032972275</v>
      </c>
      <c r="D405" s="1021" t="n">
        <v>1699295.217829324</v>
      </c>
      <c r="E405" s="1021" t="n">
        <v>204913.5421790973</v>
      </c>
      <c r="F405" s="1021" t="n">
        <v>2788970.932478043</v>
      </c>
      <c r="G405" s="1021" t="n">
        <v>33505.06980264148</v>
      </c>
      <c r="H405" s="1021" t="n">
        <v>1081403.277902138</v>
      </c>
      <c r="I405" s="1021" t="n">
        <v>1046269.533566119</v>
      </c>
      <c r="J405" s="1021" t="n">
        <v>7477158.134234299</v>
      </c>
      <c r="K405" s="1022" t="n">
        <v>1875187.472495338</v>
      </c>
      <c r="L405" s="963" t="n">
        <v>100</v>
      </c>
      <c r="M405" s="963" t="n">
        <v>26.70974895511566</v>
      </c>
      <c r="N405" s="963" t="n">
        <v>18.16972222034403</v>
      </c>
      <c r="O405" s="963" t="n">
        <v>2.191039026954354</v>
      </c>
      <c r="P405" s="963" t="n">
        <v>29.82108499573831</v>
      </c>
      <c r="Q405" s="963" t="n">
        <v>0.3582531186457902</v>
      </c>
      <c r="R405" s="963" t="n">
        <v>11.56290970603135</v>
      </c>
      <c r="S405" s="963" t="n">
        <v>11.1872419771705</v>
      </c>
      <c r="T405" s="963" t="n">
        <v>79.94954900783375</v>
      </c>
      <c r="U405" s="991" t="n">
        <v>20.05045099216624</v>
      </c>
      <c r="V405" s="1021" t="n">
        <v>1875187.472495338</v>
      </c>
      <c r="W405" s="1021" t="n">
        <v>424784.0314521889</v>
      </c>
      <c r="X405" s="1021" t="n">
        <v>367794.6710654289</v>
      </c>
      <c r="Y405" s="1021" t="n">
        <v>111443.3130090752</v>
      </c>
      <c r="Z405" s="1021" t="n">
        <v>611521.3682880583</v>
      </c>
      <c r="AA405" s="997" t="n">
        <v>15201.79833209768</v>
      </c>
      <c r="AB405" s="1022" t="n">
        <v>344476.9213939208</v>
      </c>
      <c r="AC405" s="963" t="n">
        <v>100</v>
      </c>
      <c r="AD405" s="963" t="n">
        <v>22.65288338807654</v>
      </c>
      <c r="AE405" s="963" t="n">
        <v>19.61375470240313</v>
      </c>
      <c r="AF405" s="963" t="n">
        <v>5.94304914274923</v>
      </c>
      <c r="AG405" s="963" t="n">
        <v>32.61121233250871</v>
      </c>
      <c r="AH405" s="967" t="n">
        <v>0.8106815214517423</v>
      </c>
      <c r="AI405" s="991" t="n">
        <v>18.37026571724695</v>
      </c>
      <c r="AJ405" s="1021" t="n">
        <v>7477158.134234299</v>
      </c>
      <c r="AK405" s="1021" t="n">
        <v>2085390.824515265</v>
      </c>
      <c r="AL405" s="1021" t="n">
        <v>1337802.86486656</v>
      </c>
      <c r="AM405" s="1021" t="n">
        <v>94488.53602351772</v>
      </c>
      <c r="AN405" s="1021" t="n">
        <v>2190681.165175775</v>
      </c>
      <c r="AO405" s="1021" t="n">
        <v>1061383.091200467</v>
      </c>
      <c r="AP405" s="1022" t="n">
        <v>706810.5859804821</v>
      </c>
      <c r="AQ405" s="963" t="n">
        <v>100</v>
      </c>
      <c r="AR405" s="963" t="n">
        <v>27.89015274355731</v>
      </c>
      <c r="AS405" s="963" t="n">
        <v>17.89186266826973</v>
      </c>
      <c r="AT405" s="963" t="n">
        <v>1.263695836402073</v>
      </c>
      <c r="AU405" s="963" t="n">
        <v>29.29831261887726</v>
      </c>
      <c r="AV405" s="963" t="n">
        <v>14.19500660740216</v>
      </c>
      <c r="AW405" s="991" t="n">
        <v>9.452930823334302</v>
      </c>
    </row>
    <row r="406" ht="16.4" customHeight="1" s="828">
      <c r="A406" s="722" t="inlineStr">
        <is>
          <t>Jul-Sep 2024</t>
        </is>
      </c>
      <c r="B406" s="1021" t="n">
        <v>9306595.114427671</v>
      </c>
      <c r="C406" s="1021" t="n">
        <v>2482502.548820741</v>
      </c>
      <c r="D406" s="1021" t="n">
        <v>1653969.01022031</v>
      </c>
      <c r="E406" s="1021" t="n">
        <v>199010.2387206676</v>
      </c>
      <c r="F406" s="1021" t="n">
        <v>2791557.581667393</v>
      </c>
      <c r="G406" s="1025" t="n">
        <v>28288.89967661603</v>
      </c>
      <c r="H406" s="1021" t="n">
        <v>1079165.229798872</v>
      </c>
      <c r="I406" s="1021" t="n">
        <v>1072101.605523071</v>
      </c>
      <c r="J406" s="1021" t="n">
        <v>7390130.791870014</v>
      </c>
      <c r="K406" s="1022" t="n">
        <v>1916464.322557656</v>
      </c>
      <c r="L406" s="963" t="n">
        <v>100</v>
      </c>
      <c r="M406" s="963" t="n">
        <v>26.67465940333226</v>
      </c>
      <c r="N406" s="963" t="n">
        <v>17.77200995513625</v>
      </c>
      <c r="O406" s="963" t="n">
        <v>2.138378604352836</v>
      </c>
      <c r="P406" s="963" t="n">
        <v>29.99547683491403</v>
      </c>
      <c r="Q406" s="967" t="n">
        <v>0.3039661587164224</v>
      </c>
      <c r="R406" s="963" t="n">
        <v>11.5957040843636</v>
      </c>
      <c r="S406" s="963" t="n">
        <v>11.51980495918461</v>
      </c>
      <c r="T406" s="963" t="n">
        <v>79.40745998945809</v>
      </c>
      <c r="U406" s="991" t="n">
        <v>20.5925400105419</v>
      </c>
      <c r="V406" s="1021" t="n">
        <v>1916464.322557656</v>
      </c>
      <c r="W406" s="1021" t="n">
        <v>429352.9943189411</v>
      </c>
      <c r="X406" s="1021" t="n">
        <v>388906.6896036963</v>
      </c>
      <c r="Y406" s="1021" t="n">
        <v>114498.3370217502</v>
      </c>
      <c r="Z406" s="1021" t="n">
        <v>629993.4986744158</v>
      </c>
      <c r="AA406" s="997" t="n">
        <v>13789.61190102323</v>
      </c>
      <c r="AB406" s="1022" t="n">
        <v>339978.3612361121</v>
      </c>
      <c r="AC406" s="963" t="n">
        <v>100</v>
      </c>
      <c r="AD406" s="963" t="n">
        <v>22.40339093534178</v>
      </c>
      <c r="AE406" s="963" t="n">
        <v>20.29292614665912</v>
      </c>
      <c r="AF406" s="963" t="n">
        <v>5.974457007837438</v>
      </c>
      <c r="AG406" s="963" t="n">
        <v>32.87269641595233</v>
      </c>
      <c r="AH406" s="967" t="n">
        <v>0.7195339740329746</v>
      </c>
      <c r="AI406" s="991" t="n">
        <v>17.73987426921609</v>
      </c>
      <c r="AJ406" s="1021" t="n">
        <v>7390130.791870014</v>
      </c>
      <c r="AK406" s="1021" t="n">
        <v>2064899.220466481</v>
      </c>
      <c r="AL406" s="1021" t="n">
        <v>1270741.837642714</v>
      </c>
      <c r="AM406" s="1021" t="n">
        <v>85477.73566459872</v>
      </c>
      <c r="AN406" s="1021" t="n">
        <v>2174460.651262621</v>
      </c>
      <c r="AO406" s="1021" t="n">
        <v>1055523.843100941</v>
      </c>
      <c r="AP406" s="1022" t="n">
        <v>737185.4559195812</v>
      </c>
      <c r="AQ406" s="963" t="n">
        <v>100</v>
      </c>
      <c r="AR406" s="963" t="n">
        <v>27.9413081935993</v>
      </c>
      <c r="AS406" s="963" t="n">
        <v>17.19511972698339</v>
      </c>
      <c r="AT406" s="963" t="n">
        <v>1.156647129420686</v>
      </c>
      <c r="AU406" s="963" t="n">
        <v>29.42384529452139</v>
      </c>
      <c r="AV406" s="963" t="n">
        <v>14.28288446886674</v>
      </c>
      <c r="AW406" s="991" t="n">
        <v>9.975269405658818</v>
      </c>
    </row>
    <row r="407" ht="16.4" customHeight="1" s="828">
      <c r="A407" s="722" t="inlineStr">
        <is>
          <t>Aug-Oct 2024</t>
        </is>
      </c>
      <c r="B407" s="1021" t="n">
        <v>9332994.61297496</v>
      </c>
      <c r="C407" s="1021" t="n">
        <v>2466180.856787345</v>
      </c>
      <c r="D407" s="1021" t="n">
        <v>1685068.239134817</v>
      </c>
      <c r="E407" s="1021" t="n">
        <v>198056.0294913826</v>
      </c>
      <c r="F407" s="1021" t="n">
        <v>2794953.784271384</v>
      </c>
      <c r="G407" s="1025" t="n">
        <v>25483.02421722479</v>
      </c>
      <c r="H407" s="1021" t="n">
        <v>1095277.634057479</v>
      </c>
      <c r="I407" s="1021" t="n">
        <v>1067975.045015329</v>
      </c>
      <c r="J407" s="1021" t="n">
        <v>7412157.04792711</v>
      </c>
      <c r="K407" s="1022" t="n">
        <v>1920837.56504785</v>
      </c>
      <c r="L407" s="963" t="n">
        <v>100</v>
      </c>
      <c r="M407" s="963" t="n">
        <v>26.42432530025036</v>
      </c>
      <c r="N407" s="963" t="n">
        <v>18.05495780306349</v>
      </c>
      <c r="O407" s="963" t="n">
        <v>2.122105901743907</v>
      </c>
      <c r="P407" s="963" t="n">
        <v>29.94702022420295</v>
      </c>
      <c r="Q407" s="967" t="n">
        <v>0.2730423114334348</v>
      </c>
      <c r="R407" s="963" t="n">
        <v>11.73554340784464</v>
      </c>
      <c r="S407" s="963" t="n">
        <v>11.44300505146123</v>
      </c>
      <c r="T407" s="963" t="n">
        <v>79.41885059724073</v>
      </c>
      <c r="U407" s="991" t="n">
        <v>20.58114940275926</v>
      </c>
      <c r="V407" s="1021" t="n">
        <v>1920837.56504785</v>
      </c>
      <c r="W407" s="1021" t="n">
        <v>417342.4866372631</v>
      </c>
      <c r="X407" s="1021" t="n">
        <v>391068.7158092796</v>
      </c>
      <c r="Y407" s="1021" t="n">
        <v>105487.8577323311</v>
      </c>
      <c r="Z407" s="1021" t="n">
        <v>662085.4799892773</v>
      </c>
      <c r="AA407" s="997" t="n">
        <v>11770.28953852319</v>
      </c>
      <c r="AB407" s="1022" t="n">
        <v>333113.3321925586</v>
      </c>
      <c r="AC407" s="963" t="n">
        <v>100</v>
      </c>
      <c r="AD407" s="963" t="n">
        <v>21.72710978957071</v>
      </c>
      <c r="AE407" s="963" t="n">
        <v>20.35928091605902</v>
      </c>
      <c r="AF407" s="963" t="n">
        <v>5.491763575006056</v>
      </c>
      <c r="AG407" s="963" t="n">
        <v>34.46858245781881</v>
      </c>
      <c r="AH407" s="967" t="n">
        <v>0.6127686043161062</v>
      </c>
      <c r="AI407" s="991" t="n">
        <v>17.34208754836906</v>
      </c>
      <c r="AJ407" s="1021" t="n">
        <v>7412157.04792711</v>
      </c>
      <c r="AK407" s="1021" t="n">
        <v>2060480.14915223</v>
      </c>
      <c r="AL407" s="1021" t="n">
        <v>1300553.790865704</v>
      </c>
      <c r="AM407" s="1021" t="n">
        <v>93524.56900416844</v>
      </c>
      <c r="AN407" s="1021" t="n">
        <v>2145864.890669073</v>
      </c>
      <c r="AO407" s="1021" t="n">
        <v>1070971.823299436</v>
      </c>
      <c r="AP407" s="1022" t="n">
        <v>739897.0590448244</v>
      </c>
      <c r="AQ407" s="963" t="n">
        <v>100</v>
      </c>
      <c r="AR407" s="963" t="n">
        <v>27.79865747351462</v>
      </c>
      <c r="AS407" s="963" t="n">
        <v>17.54622551109353</v>
      </c>
      <c r="AT407" s="963" t="n">
        <v>1.261772631090212</v>
      </c>
      <c r="AU407" s="963" t="n">
        <v>28.95061284851199</v>
      </c>
      <c r="AV407" s="963" t="n">
        <v>14.44885498748229</v>
      </c>
      <c r="AW407" s="991" t="n">
        <v>9.982209689576731</v>
      </c>
    </row>
    <row r="408" ht="16.4" customHeight="1" s="828">
      <c r="A408" s="722" t="inlineStr">
        <is>
          <t>Sep-Nov 2024</t>
        </is>
      </c>
      <c r="B408" s="1021" t="n">
        <v>9306630.870664967</v>
      </c>
      <c r="C408" s="1021" t="n">
        <v>2453913.329617353</v>
      </c>
      <c r="D408" s="1021" t="n">
        <v>1679391.045260043</v>
      </c>
      <c r="E408" s="1021" t="n">
        <v>214255.5168075878</v>
      </c>
      <c r="F408" s="1021" t="n">
        <v>2816005.342557814</v>
      </c>
      <c r="G408" s="1025" t="n">
        <v>25942.88480411515</v>
      </c>
      <c r="H408" s="1021" t="n">
        <v>1066860.739379005</v>
      </c>
      <c r="I408" s="1021" t="n">
        <v>1050262.01223905</v>
      </c>
      <c r="J408" s="1021" t="n">
        <v>7351996.474368688</v>
      </c>
      <c r="K408" s="1022" t="n">
        <v>1954634.396296279</v>
      </c>
      <c r="L408" s="963" t="n">
        <v>100</v>
      </c>
      <c r="M408" s="963" t="n">
        <v>26.3673649865305</v>
      </c>
      <c r="N408" s="963" t="n">
        <v>18.04510212770531</v>
      </c>
      <c r="O408" s="963" t="n">
        <v>2.302181313357269</v>
      </c>
      <c r="P408" s="963" t="n">
        <v>30.25805344266982</v>
      </c>
      <c r="Q408" s="967" t="n">
        <v>0.2787569977217921</v>
      </c>
      <c r="R408" s="963" t="n">
        <v>11.46344745166385</v>
      </c>
      <c r="S408" s="963" t="n">
        <v>11.28509368035146</v>
      </c>
      <c r="T408" s="963" t="n">
        <v>78.99740063337637</v>
      </c>
      <c r="U408" s="991" t="n">
        <v>21.00259936662362</v>
      </c>
      <c r="V408" s="1021" t="n">
        <v>1954634.396296279</v>
      </c>
      <c r="W408" s="1021" t="n">
        <v>433782.1275876408</v>
      </c>
      <c r="X408" s="1021" t="n">
        <v>380680.296944579</v>
      </c>
      <c r="Y408" s="1021" t="n">
        <v>121976.0668125079</v>
      </c>
      <c r="Z408" s="1021" t="n">
        <v>671321.5094924232</v>
      </c>
      <c r="AA408" s="997" t="n">
        <v>12941.93945581592</v>
      </c>
      <c r="AB408" s="1022" t="n">
        <v>333917.4927195634</v>
      </c>
      <c r="AC408" s="963" t="n">
        <v>100</v>
      </c>
      <c r="AD408" s="963" t="n">
        <v>22.19249433088811</v>
      </c>
      <c r="AE408" s="963" t="n">
        <v>19.47578010833676</v>
      </c>
      <c r="AF408" s="963" t="n">
        <v>6.240352008725169</v>
      </c>
      <c r="AG408" s="963" t="n">
        <v>34.34511900355741</v>
      </c>
      <c r="AH408" s="967" t="n">
        <v>0.6621156099748798</v>
      </c>
      <c r="AI408" s="991" t="n">
        <v>17.08337340999851</v>
      </c>
      <c r="AJ408" s="1021" t="n">
        <v>7351996.474368688</v>
      </c>
      <c r="AK408" s="1021" t="n">
        <v>2031486.863867143</v>
      </c>
      <c r="AL408" s="1021" t="n">
        <v>1305778.336590933</v>
      </c>
      <c r="AM408" s="1021" t="n">
        <v>93292.73819636639</v>
      </c>
      <c r="AN408" s="1021" t="n">
        <v>2157675.364863048</v>
      </c>
      <c r="AO408" s="1021" t="n">
        <v>1043210.535995808</v>
      </c>
      <c r="AP408" s="1022" t="n">
        <v>721186.1149589913</v>
      </c>
      <c r="AQ408" s="963" t="n">
        <v>100</v>
      </c>
      <c r="AR408" s="963" t="n">
        <v>27.63177146438424</v>
      </c>
      <c r="AS408" s="963" t="n">
        <v>17.76086728473383</v>
      </c>
      <c r="AT408" s="963" t="n">
        <v>1.268944272778332</v>
      </c>
      <c r="AU408" s="963" t="n">
        <v>29.34815559807958</v>
      </c>
      <c r="AV408" s="963" t="n">
        <v>14.18948634745351</v>
      </c>
      <c r="AW408" s="991" t="n">
        <v>9.809391469014805</v>
      </c>
    </row>
    <row r="409" ht="16.4" customHeight="1" s="828">
      <c r="A409" s="722" t="inlineStr">
        <is>
          <t>Oct-Dec 2024</t>
        </is>
      </c>
      <c r="B409" s="1021" t="n">
        <v>9282963.740359506</v>
      </c>
      <c r="C409" s="1021" t="n">
        <v>2467406.644919557</v>
      </c>
      <c r="D409" s="1021" t="n">
        <v>1661708.904657406</v>
      </c>
      <c r="E409" s="1021" t="n">
        <v>214665.9638005624</v>
      </c>
      <c r="F409" s="1021" t="n">
        <v>2770953.311444869</v>
      </c>
      <c r="G409" s="1021" t="n">
        <v>29714.29453984786</v>
      </c>
      <c r="H409" s="1021" t="n">
        <v>1074823.570760357</v>
      </c>
      <c r="I409" s="1021" t="n">
        <v>1063691.050236907</v>
      </c>
      <c r="J409" s="1021" t="n">
        <v>7315113.455472684</v>
      </c>
      <c r="K409" s="1022" t="n">
        <v>1967850.284886824</v>
      </c>
      <c r="L409" s="963" t="n">
        <v>100</v>
      </c>
      <c r="M409" s="963" t="n">
        <v>26.57994487463118</v>
      </c>
      <c r="N409" s="963" t="n">
        <v>17.90062905699826</v>
      </c>
      <c r="O409" s="963" t="n">
        <v>2.312472285841859</v>
      </c>
      <c r="P409" s="963" t="n">
        <v>29.84987757086249</v>
      </c>
      <c r="Q409" s="963" t="n">
        <v>0.3200949111829354</v>
      </c>
      <c r="R409" s="963" t="n">
        <v>11.57845275305074</v>
      </c>
      <c r="S409" s="963" t="n">
        <v>11.45852854743255</v>
      </c>
      <c r="T409" s="963" t="n">
        <v>78.8014868965694</v>
      </c>
      <c r="U409" s="991" t="n">
        <v>21.19851310343063</v>
      </c>
      <c r="V409" s="1021" t="n">
        <v>1967850.284886824</v>
      </c>
      <c r="W409" s="1021" t="n">
        <v>440157.012247254</v>
      </c>
      <c r="X409" s="1021" t="n">
        <v>375067.4858763288</v>
      </c>
      <c r="Y409" s="1021" t="n">
        <v>116943.0170415397</v>
      </c>
      <c r="Z409" s="1021" t="n">
        <v>677967.1582902758</v>
      </c>
      <c r="AA409" s="997" t="n">
        <v>18586.96821020259</v>
      </c>
      <c r="AB409" s="1022" t="n">
        <v>339112.313399255</v>
      </c>
      <c r="AC409" s="963" t="n">
        <v>100</v>
      </c>
      <c r="AD409" s="963" t="n">
        <v>22.36740343651542</v>
      </c>
      <c r="AE409" s="963" t="n">
        <v>19.05975717547536</v>
      </c>
      <c r="AF409" s="963" t="n">
        <v>5.942678563489672</v>
      </c>
      <c r="AG409" s="963" t="n">
        <v>34.452171666569</v>
      </c>
      <c r="AH409" s="967" t="n">
        <v>0.9445316217880655</v>
      </c>
      <c r="AI409" s="991" t="n">
        <v>17.2326277056569</v>
      </c>
      <c r="AJ409" s="1021" t="n">
        <v>7315113.455472684</v>
      </c>
      <c r="AK409" s="1021" t="n">
        <v>2039176.76200011</v>
      </c>
      <c r="AL409" s="1021" t="n">
        <v>1294858.491497121</v>
      </c>
      <c r="AM409" s="1021" t="n">
        <v>98754.24359973025</v>
      </c>
      <c r="AN409" s="1021" t="n">
        <v>2106388.395287564</v>
      </c>
      <c r="AO409" s="1021" t="n">
        <v>1046774.719969259</v>
      </c>
      <c r="AP409" s="1022" t="n">
        <v>729732.7570489207</v>
      </c>
      <c r="AQ409" s="963" t="n">
        <v>100</v>
      </c>
      <c r="AR409" s="963" t="n">
        <v>27.87621510469578</v>
      </c>
      <c r="AS409" s="963" t="n">
        <v>17.70114024039358</v>
      </c>
      <c r="AT409" s="963" t="n">
        <v>1.350002897437618</v>
      </c>
      <c r="AU409" s="963" t="n">
        <v>28.79502017445408</v>
      </c>
      <c r="AV409" s="963" t="n">
        <v>14.30975372208522</v>
      </c>
      <c r="AW409" s="991" t="n">
        <v>9.975686111921927</v>
      </c>
    </row>
    <row r="410" ht="16.4" customHeight="1" s="828">
      <c r="A410" s="722" t="inlineStr">
        <is>
          <t>Nov-Jan 2025</t>
        </is>
      </c>
      <c r="B410" s="1021" t="n">
        <v>9267538.698314589</v>
      </c>
      <c r="C410" s="1021" t="n">
        <v>2419407.937108557</v>
      </c>
      <c r="D410" s="1021" t="n">
        <v>1653181.46204834</v>
      </c>
      <c r="E410" s="1021" t="n">
        <v>220762.3220381974</v>
      </c>
      <c r="F410" s="1021" t="n">
        <v>2812288.167566901</v>
      </c>
      <c r="G410" s="1025" t="n">
        <v>26336.33964559934</v>
      </c>
      <c r="H410" s="1021" t="n">
        <v>1061321.828402268</v>
      </c>
      <c r="I410" s="1021" t="n">
        <v>1074240.641504728</v>
      </c>
      <c r="J410" s="1021" t="n">
        <v>7294076.615188755</v>
      </c>
      <c r="K410" s="1022" t="n">
        <v>1973462.083125834</v>
      </c>
      <c r="L410" s="963" t="n">
        <v>100</v>
      </c>
      <c r="M410" s="963" t="n">
        <v>26.10626203857724</v>
      </c>
      <c r="N410" s="963" t="n">
        <v>17.83840905189843</v>
      </c>
      <c r="O410" s="963" t="n">
        <v>2.382103050493284</v>
      </c>
      <c r="P410" s="963" t="n">
        <v>30.34557781861055</v>
      </c>
      <c r="Q410" s="967" t="n">
        <v>0.2841783617303796</v>
      </c>
      <c r="R410" s="963" t="n">
        <v>11.45203557224187</v>
      </c>
      <c r="S410" s="963" t="n">
        <v>11.59143410644825</v>
      </c>
      <c r="T410" s="963" t="n">
        <v>78.70565047130873</v>
      </c>
      <c r="U410" s="991" t="n">
        <v>21.29434952869127</v>
      </c>
      <c r="V410" s="1021" t="n">
        <v>1973462.083125834</v>
      </c>
      <c r="W410" s="1021" t="n">
        <v>450526.4890348974</v>
      </c>
      <c r="X410" s="1021" t="n">
        <v>371329.4020325029</v>
      </c>
      <c r="Y410" s="1021" t="n">
        <v>115613.4772362281</v>
      </c>
      <c r="Z410" s="1021" t="n">
        <v>676249.2792354901</v>
      </c>
      <c r="AA410" s="997" t="n">
        <v>16691.42761049315</v>
      </c>
      <c r="AB410" s="1022" t="n">
        <v>343041.4845846408</v>
      </c>
      <c r="AC410" s="963" t="n">
        <v>100</v>
      </c>
      <c r="AD410" s="963" t="n">
        <v>22.82924475150255</v>
      </c>
      <c r="AE410" s="963" t="n">
        <v>18.81614069039227</v>
      </c>
      <c r="AF410" s="963" t="n">
        <v>5.858408845286958</v>
      </c>
      <c r="AG410" s="963" t="n">
        <v>34.26715339594242</v>
      </c>
      <c r="AH410" s="967" t="n">
        <v>0.8457941884576282</v>
      </c>
      <c r="AI410" s="991" t="n">
        <v>17.38272488323088</v>
      </c>
      <c r="AJ410" s="1021" t="n">
        <v>7294076.615188755</v>
      </c>
      <c r="AK410" s="1021" t="n">
        <v>1978681.663328344</v>
      </c>
      <c r="AL410" s="1021" t="n">
        <v>1288348.396996671</v>
      </c>
      <c r="AM410" s="1021" t="n">
        <v>106051.2596522803</v>
      </c>
      <c r="AN410" s="1021" t="n">
        <v>2147405.288963361</v>
      </c>
      <c r="AO410" s="1021" t="n">
        <v>1038326.646464165</v>
      </c>
      <c r="AP410" s="1022" t="n">
        <v>735533.894180405</v>
      </c>
      <c r="AQ410" s="963" t="n">
        <v>100</v>
      </c>
      <c r="AR410" s="963" t="n">
        <v>27.1272399196912</v>
      </c>
      <c r="AS410" s="963" t="n">
        <v>17.66294028655924</v>
      </c>
      <c r="AT410" s="963" t="n">
        <v>1.453936738633173</v>
      </c>
      <c r="AU410" s="963" t="n">
        <v>29.44039941247301</v>
      </c>
      <c r="AV410" s="963" t="n">
        <v>14.23520345676126</v>
      </c>
      <c r="AW410" s="991" t="n">
        <v>10.08398914605274</v>
      </c>
    </row>
    <row r="411" ht="16.4" customHeight="1" s="828">
      <c r="A411" s="722" t="inlineStr">
        <is>
          <t>Dec-Feb 2025</t>
        </is>
      </c>
      <c r="B411" s="1021" t="n">
        <v>9224346.571728736</v>
      </c>
      <c r="C411" s="1021" t="n">
        <v>2382718.454747017</v>
      </c>
      <c r="D411" s="1021" t="n">
        <v>1688235.582284337</v>
      </c>
      <c r="E411" s="1021" t="n">
        <v>197336.5354584255</v>
      </c>
      <c r="F411" s="1021" t="n">
        <v>2784759.568120553</v>
      </c>
      <c r="G411" s="1025" t="n">
        <v>27977.97514871119</v>
      </c>
      <c r="H411" s="1021" t="n">
        <v>1061002.714353985</v>
      </c>
      <c r="I411" s="1021" t="n">
        <v>1082315.741615708</v>
      </c>
      <c r="J411" s="1021" t="n">
        <v>7197319.248744382</v>
      </c>
      <c r="K411" s="1022" t="n">
        <v>2027027.322984356</v>
      </c>
      <c r="L411" s="963" t="n">
        <v>100</v>
      </c>
      <c r="M411" s="963" t="n">
        <v>25.83075599142923</v>
      </c>
      <c r="N411" s="963" t="n">
        <v>18.30195308856381</v>
      </c>
      <c r="O411" s="963" t="n">
        <v>2.139300967542058</v>
      </c>
      <c r="P411" s="963" t="n">
        <v>30.18923396325362</v>
      </c>
      <c r="Q411" s="967" t="n">
        <v>0.3033057673099531</v>
      </c>
      <c r="R411" s="963" t="n">
        <v>11.50219916504224</v>
      </c>
      <c r="S411" s="963" t="n">
        <v>11.7332510568591</v>
      </c>
      <c r="T411" s="963" t="n">
        <v>78.0252475639099</v>
      </c>
      <c r="U411" s="991" t="n">
        <v>21.97475243609011</v>
      </c>
      <c r="V411" s="1021" t="n">
        <v>2027027.322984356</v>
      </c>
      <c r="W411" s="1021" t="n">
        <v>481719.7984525309</v>
      </c>
      <c r="X411" s="1021" t="n">
        <v>386070.8268708424</v>
      </c>
      <c r="Y411" s="1021" t="n">
        <v>94397.35001817797</v>
      </c>
      <c r="Z411" s="1021" t="n">
        <v>692129.0864529036</v>
      </c>
      <c r="AA411" s="997" t="n">
        <v>16992.44302998714</v>
      </c>
      <c r="AB411" s="1022" t="n">
        <v>355691.0487153294</v>
      </c>
      <c r="AC411" s="963" t="n">
        <v>100</v>
      </c>
      <c r="AD411" s="963" t="n">
        <v>23.76483992052478</v>
      </c>
      <c r="AE411" s="963" t="n">
        <v>19.04615801144887</v>
      </c>
      <c r="AF411" s="963" t="n">
        <v>4.656935254291415</v>
      </c>
      <c r="AG411" s="963" t="n">
        <v>34.14502994631047</v>
      </c>
      <c r="AH411" s="967" t="n">
        <v>0.8382937337504398</v>
      </c>
      <c r="AI411" s="991" t="n">
        <v>17.54742250793403</v>
      </c>
      <c r="AJ411" s="1021" t="n">
        <v>7197319.248744382</v>
      </c>
      <c r="AK411" s="1021" t="n">
        <v>1910083.939656144</v>
      </c>
      <c r="AL411" s="1021" t="n">
        <v>1309097.492275857</v>
      </c>
      <c r="AM411" s="1021" t="n">
        <v>103675.5279510418</v>
      </c>
      <c r="AN411" s="1021" t="n">
        <v>2103323.624768465</v>
      </c>
      <c r="AO411" s="1021" t="n">
        <v>1041369.74477383</v>
      </c>
      <c r="AP411" s="1022" t="n">
        <v>730775.0304521038</v>
      </c>
      <c r="AQ411" s="963" t="n">
        <v>100</v>
      </c>
      <c r="AR411" s="963" t="n">
        <v>26.53882471573524</v>
      </c>
      <c r="AS411" s="963" t="n">
        <v>18.18868174430691</v>
      </c>
      <c r="AT411" s="963" t="n">
        <v>1.440474215022888</v>
      </c>
      <c r="AU411" s="963" t="n">
        <v>29.22370888487965</v>
      </c>
      <c r="AV411" s="963" t="n">
        <v>14.46885581677516</v>
      </c>
      <c r="AW411" s="991" t="n">
        <v>10.15343359375912</v>
      </c>
    </row>
    <row r="412" ht="16.4" customHeight="1" s="828">
      <c r="A412" s="722" t="inlineStr">
        <is>
          <t>Jan-Mar 2025</t>
        </is>
      </c>
      <c r="B412" s="1021" t="n">
        <v>9228981.385598032</v>
      </c>
      <c r="C412" s="1021" t="n">
        <v>2456919.567365831</v>
      </c>
      <c r="D412" s="1021" t="n">
        <v>1631538.95813358</v>
      </c>
      <c r="E412" s="1021" t="n">
        <v>177827.2134692704</v>
      </c>
      <c r="F412" s="1021" t="n">
        <v>2778907.200724213</v>
      </c>
      <c r="G412" s="1025" t="n">
        <v>31879.58489100084</v>
      </c>
      <c r="H412" s="1021" t="n">
        <v>1063219.273480592</v>
      </c>
      <c r="I412" s="1021" t="n">
        <v>1088689.587533545</v>
      </c>
      <c r="J412" s="1021" t="n">
        <v>7247947.648158291</v>
      </c>
      <c r="K412" s="1022" t="n">
        <v>1981033.73743974</v>
      </c>
      <c r="L412" s="963" t="n">
        <v>100</v>
      </c>
      <c r="M412" s="963" t="n">
        <v>26.62178483965621</v>
      </c>
      <c r="N412" s="963" t="n">
        <v>17.67842939503185</v>
      </c>
      <c r="O412" s="963" t="n">
        <v>1.92683467480791</v>
      </c>
      <c r="P412" s="963" t="n">
        <v>30.11065993762584</v>
      </c>
      <c r="Q412" s="967" t="n">
        <v>0.3454290734701169</v>
      </c>
      <c r="R412" s="963" t="n">
        <v>11.52044011205572</v>
      </c>
      <c r="S412" s="963" t="n">
        <v>11.79642196735235</v>
      </c>
      <c r="T412" s="963" t="n">
        <v>78.53464369826149</v>
      </c>
      <c r="U412" s="991" t="n">
        <v>21.4653563017385</v>
      </c>
      <c r="V412" s="1021" t="n">
        <v>1981033.73743974</v>
      </c>
      <c r="W412" s="1021" t="n">
        <v>476749.3129318822</v>
      </c>
      <c r="X412" s="1021" t="n">
        <v>368519.7547560977</v>
      </c>
      <c r="Y412" s="1021" t="n">
        <v>81357.70834265254</v>
      </c>
      <c r="Z412" s="1021" t="n">
        <v>682388.0829786579</v>
      </c>
      <c r="AA412" s="997" t="n">
        <v>15258.91862634811</v>
      </c>
      <c r="AB412" s="1022" t="n">
        <v>356719.6217885556</v>
      </c>
      <c r="AC412" s="963" t="n">
        <v>100</v>
      </c>
      <c r="AD412" s="963" t="n">
        <v>24.06568368431859</v>
      </c>
      <c r="AE412" s="963" t="n">
        <v>18.60239670791107</v>
      </c>
      <c r="AF412" s="963" t="n">
        <v>4.10683103498268</v>
      </c>
      <c r="AG412" s="963" t="n">
        <v>34.44606066429574</v>
      </c>
      <c r="AH412" s="967" t="n">
        <v>0.7702503161843436</v>
      </c>
      <c r="AI412" s="991" t="n">
        <v>18.0067413818795</v>
      </c>
      <c r="AJ412" s="1021" t="n">
        <v>7247947.648158291</v>
      </c>
      <c r="AK412" s="1021" t="n">
        <v>1991220.39361797</v>
      </c>
      <c r="AL412" s="1021" t="n">
        <v>1270338.802258753</v>
      </c>
      <c r="AM412" s="1021" t="n">
        <v>97269.74162053461</v>
      </c>
      <c r="AN412" s="1021" t="n">
        <v>2109014.435467168</v>
      </c>
      <c r="AO412" s="1021" t="n">
        <v>1044518.8280226</v>
      </c>
      <c r="AP412" s="1022" t="n">
        <v>736865.5410321536</v>
      </c>
      <c r="AQ412" s="963" t="n">
        <v>100</v>
      </c>
      <c r="AR412" s="963" t="n">
        <v>27.47288598482</v>
      </c>
      <c r="AS412" s="963" t="n">
        <v>17.52687607479541</v>
      </c>
      <c r="AT412" s="963" t="n">
        <v>1.342031514883402</v>
      </c>
      <c r="AU412" s="963" t="n">
        <v>29.09809145769796</v>
      </c>
      <c r="AV412" s="963" t="n">
        <v>14.41123582464083</v>
      </c>
      <c r="AW412" s="991" t="n">
        <v>10.16654060987032</v>
      </c>
    </row>
    <row r="413" ht="16.4" customHeight="1" s="828">
      <c r="A413" s="722" t="inlineStr">
        <is>
          <t>Feb-Apr 2025</t>
        </is>
      </c>
      <c r="B413" s="1021" t="n">
        <v>9187188.327601884</v>
      </c>
      <c r="C413" s="1021" t="n">
        <v>2461598.374223134</v>
      </c>
      <c r="D413" s="1021" t="n">
        <v>1605883.4637027</v>
      </c>
      <c r="E413" s="1021" t="n">
        <v>169742.9267128423</v>
      </c>
      <c r="F413" s="1021" t="n">
        <v>2796309.817124465</v>
      </c>
      <c r="G413" s="1021" t="n">
        <v>37580.66992911532</v>
      </c>
      <c r="H413" s="1021" t="n">
        <v>1036037.328650014</v>
      </c>
      <c r="I413" s="1021" t="n">
        <v>1080035.747259613</v>
      </c>
      <c r="J413" s="1021" t="n">
        <v>7199158.011776096</v>
      </c>
      <c r="K413" s="1022" t="n">
        <v>1988030.315825787</v>
      </c>
      <c r="L413" s="963" t="n">
        <v>100</v>
      </c>
      <c r="M413" s="963" t="n">
        <v>26.79381641527404</v>
      </c>
      <c r="N413" s="963" t="n">
        <v>17.47959665611733</v>
      </c>
      <c r="O413" s="963" t="n">
        <v>1.847604736727433</v>
      </c>
      <c r="P413" s="963" t="n">
        <v>30.43705775273229</v>
      </c>
      <c r="Q413" s="963" t="n">
        <v>0.4090551819451483</v>
      </c>
      <c r="R413" s="963" t="n">
        <v>11.27697932932707</v>
      </c>
      <c r="S413" s="963" t="n">
        <v>11.75588992787669</v>
      </c>
      <c r="T413" s="963" t="n">
        <v>78.36084071714333</v>
      </c>
      <c r="U413" s="991" t="n">
        <v>21.63915928285667</v>
      </c>
      <c r="V413" s="1021" t="n">
        <v>1988030.315825787</v>
      </c>
      <c r="W413" s="1021" t="n">
        <v>493542.2260992571</v>
      </c>
      <c r="X413" s="1021" t="n">
        <v>372945.3969231308</v>
      </c>
      <c r="Y413" s="1021" t="n">
        <v>76502.0522665202</v>
      </c>
      <c r="Z413" s="1021" t="n">
        <v>694035.8780514204</v>
      </c>
      <c r="AA413" s="997" t="n">
        <v>19006.59653624328</v>
      </c>
      <c r="AB413" s="1022" t="n">
        <v>332006.5682829031</v>
      </c>
      <c r="AC413" s="963" t="n">
        <v>100</v>
      </c>
      <c r="AD413" s="963" t="n">
        <v>24.82568913413424</v>
      </c>
      <c r="AE413" s="963" t="n">
        <v>18.7595427471244</v>
      </c>
      <c r="AF413" s="963" t="n">
        <v>3.848133082152864</v>
      </c>
      <c r="AG413" s="963" t="n">
        <v>34.91072910340062</v>
      </c>
      <c r="AH413" s="967" t="n">
        <v>0.9560516449342136</v>
      </c>
      <c r="AI413" s="991" t="n">
        <v>16.70027693440854</v>
      </c>
      <c r="AJ413" s="1021" t="n">
        <v>7199158.011776096</v>
      </c>
      <c r="AK413" s="1021" t="n">
        <v>1979568.971518847</v>
      </c>
      <c r="AL413" s="1021" t="n">
        <v>1240063.527178645</v>
      </c>
      <c r="AM413" s="1021" t="n">
        <v>94044.63752384578</v>
      </c>
      <c r="AN413" s="1021" t="n">
        <v>2115299.043898095</v>
      </c>
      <c r="AO413" s="1021" t="n">
        <v>1016727.506800242</v>
      </c>
      <c r="AP413" s="1022" t="n">
        <v>753073.4939935878</v>
      </c>
      <c r="AQ413" s="963" t="n">
        <v>100</v>
      </c>
      <c r="AR413" s="963" t="n">
        <v>27.49722909652416</v>
      </c>
      <c r="AS413" s="963" t="n">
        <v>17.22511889793498</v>
      </c>
      <c r="AT413" s="963" t="n">
        <v>1.306328286863704</v>
      </c>
      <c r="AU413" s="963" t="n">
        <v>29.38258947001821</v>
      </c>
      <c r="AV413" s="963" t="n">
        <v>14.12286693995491</v>
      </c>
      <c r="AW413" s="991" t="n">
        <v>10.46057737254468</v>
      </c>
    </row>
    <row r="414" ht="16.4" customHeight="1" s="828">
      <c r="A414" s="722" t="inlineStr">
        <is>
          <t>Mar-May 2025</t>
        </is>
      </c>
      <c r="B414" s="1021" t="n">
        <v>9085452.373558002</v>
      </c>
      <c r="C414" s="1021" t="n">
        <v>2398870.798884125</v>
      </c>
      <c r="D414" s="1021" t="n">
        <v>1568547.27729198</v>
      </c>
      <c r="E414" s="1021" t="n">
        <v>192402.2637480921</v>
      </c>
      <c r="F414" s="1021" t="n">
        <v>2782658.464676587</v>
      </c>
      <c r="G414" s="1021" t="n">
        <v>33893.33797447981</v>
      </c>
      <c r="H414" s="1021" t="n">
        <v>1032544.893888707</v>
      </c>
      <c r="I414" s="1021" t="n">
        <v>1076535.337094032</v>
      </c>
      <c r="J414" s="1021" t="n">
        <v>7075853.778693411</v>
      </c>
      <c r="K414" s="1022" t="n">
        <v>2009598.594864591</v>
      </c>
      <c r="L414" s="963" t="n">
        <v>100</v>
      </c>
      <c r="M414" s="963" t="n">
        <v>26.40342715202294</v>
      </c>
      <c r="N414" s="963" t="n">
        <v>17.26438280450435</v>
      </c>
      <c r="O414" s="963" t="n">
        <v>2.117696024779715</v>
      </c>
      <c r="P414" s="963" t="n">
        <v>30.62762700484946</v>
      </c>
      <c r="Q414" s="963" t="n">
        <v>0.3730506372266267</v>
      </c>
      <c r="R414" s="963" t="n">
        <v>11.36481543719047</v>
      </c>
      <c r="S414" s="963" t="n">
        <v>11.84900093942647</v>
      </c>
      <c r="T414" s="963" t="n">
        <v>77.88113885541617</v>
      </c>
      <c r="U414" s="991" t="n">
        <v>22.11886114458385</v>
      </c>
      <c r="V414" s="1021" t="n">
        <v>2009598.594864591</v>
      </c>
      <c r="W414" s="1021" t="n">
        <v>483718.3142533125</v>
      </c>
      <c r="X414" s="1021" t="n">
        <v>388939.8876881724</v>
      </c>
      <c r="Y414" s="1021" t="n">
        <v>83090.33505714581</v>
      </c>
      <c r="Z414" s="1021" t="n">
        <v>727995.6786213376</v>
      </c>
      <c r="AA414" s="997" t="n">
        <v>20117.376337982</v>
      </c>
      <c r="AB414" s="1022" t="n">
        <v>305734.6628475351</v>
      </c>
      <c r="AC414" s="963" t="n">
        <v>100</v>
      </c>
      <c r="AD414" s="963" t="n">
        <v>24.07039472904816</v>
      </c>
      <c r="AE414" s="963" t="n">
        <v>19.35410826232089</v>
      </c>
      <c r="AF414" s="963" t="n">
        <v>4.134673226259123</v>
      </c>
      <c r="AG414" s="963" t="n">
        <v>36.22592494250777</v>
      </c>
      <c r="AH414" s="967" t="n">
        <v>1.001064411041625</v>
      </c>
      <c r="AI414" s="991" t="n">
        <v>15.21371798471703</v>
      </c>
      <c r="AJ414" s="1021" t="n">
        <v>7075853.778693411</v>
      </c>
      <c r="AK414" s="1021" t="n">
        <v>1926057.948294156</v>
      </c>
      <c r="AL414" s="1021" t="n">
        <v>1185794.179251564</v>
      </c>
      <c r="AM414" s="1021" t="n">
        <v>110195.2787966073</v>
      </c>
      <c r="AN414" s="1021" t="n">
        <v>2067152.569257744</v>
      </c>
      <c r="AO414" s="1021" t="n">
        <v>1011045.227240525</v>
      </c>
      <c r="AP414" s="1022" t="n">
        <v>775662.5554787647</v>
      </c>
      <c r="AQ414" s="963" t="n">
        <v>100</v>
      </c>
      <c r="AR414" s="963" t="n">
        <v>27.22014909485327</v>
      </c>
      <c r="AS414" s="963" t="n">
        <v>16.75831943873954</v>
      </c>
      <c r="AT414" s="963" t="n">
        <v>1.557342509372139</v>
      </c>
      <c r="AU414" s="963" t="n">
        <v>29.21417872543225</v>
      </c>
      <c r="AV414" s="963" t="n">
        <v>14.28866761329852</v>
      </c>
      <c r="AW414" s="991" t="n">
        <v>10.96210548915546</v>
      </c>
    </row>
    <row r="415" ht="16.4" customHeight="1" s="828">
      <c r="A415" s="722" t="inlineStr">
        <is>
          <t>Apr-Jun 2025</t>
        </is>
      </c>
      <c r="B415" s="1021" t="n">
        <v>9073378.947716355</v>
      </c>
      <c r="C415" s="1021" t="n">
        <v>2336409.154312573</v>
      </c>
      <c r="D415" s="1021" t="n">
        <v>1616547.186187397</v>
      </c>
      <c r="E415" s="1021" t="n">
        <v>201712.3187318917</v>
      </c>
      <c r="F415" s="1021" t="n">
        <v>2784861.925837529</v>
      </c>
      <c r="G415" s="1021" t="n">
        <v>25797.01323835867</v>
      </c>
      <c r="H415" s="1021" t="n">
        <v>1020412.281170746</v>
      </c>
      <c r="I415" s="1021" t="n">
        <v>1087639.068237861</v>
      </c>
      <c r="J415" s="1021" t="n">
        <v>7058922.176815741</v>
      </c>
      <c r="K415" s="1022" t="n">
        <v>2014456.770900615</v>
      </c>
      <c r="L415" s="963" t="n">
        <v>100</v>
      </c>
      <c r="M415" s="963" t="n">
        <v>25.75015512716589</v>
      </c>
      <c r="N415" s="963" t="n">
        <v>17.81637464391652</v>
      </c>
      <c r="O415" s="963" t="n">
        <v>2.223122387968375</v>
      </c>
      <c r="P415" s="963" t="n">
        <v>30.69266633615518</v>
      </c>
      <c r="Q415" s="963" t="n">
        <v>0.2843153954773533</v>
      </c>
      <c r="R415" s="963" t="n">
        <v>11.24622135866561</v>
      </c>
      <c r="S415" s="963" t="n">
        <v>11.98714475065108</v>
      </c>
      <c r="T415" s="963" t="n">
        <v>77.79816336881173</v>
      </c>
      <c r="U415" s="991" t="n">
        <v>22.20183663118828</v>
      </c>
      <c r="V415" s="1021" t="n">
        <v>2014456.770900615</v>
      </c>
      <c r="W415" s="1021" t="n">
        <v>471942.6258575342</v>
      </c>
      <c r="X415" s="1021" t="n">
        <v>402326.3444193675</v>
      </c>
      <c r="Y415" s="1021" t="n">
        <v>83621.08898473828</v>
      </c>
      <c r="Z415" s="1021" t="n">
        <v>725278.4902152587</v>
      </c>
      <c r="AA415" s="997" t="n">
        <v>20667.4795826906</v>
      </c>
      <c r="AB415" s="1022" t="n">
        <v>310620.4633679191</v>
      </c>
      <c r="AC415" s="963" t="n">
        <v>100</v>
      </c>
      <c r="AD415" s="963" t="n">
        <v>23.42778622380365</v>
      </c>
      <c r="AE415" s="963" t="n">
        <v>19.97195225189653</v>
      </c>
      <c r="AF415" s="963" t="n">
        <v>4.151049066560674</v>
      </c>
      <c r="AG415" s="963" t="n">
        <v>36.00367606255478</v>
      </c>
      <c r="AH415" s="967" t="n">
        <v>1.025957959547113</v>
      </c>
      <c r="AI415" s="991" t="n">
        <v>15.41956461190518</v>
      </c>
      <c r="AJ415" s="1021" t="n">
        <v>7058922.176815741</v>
      </c>
      <c r="AK415" s="1021" t="n">
        <v>1872237.063574252</v>
      </c>
      <c r="AL415" s="1021" t="n">
        <v>1218973.017979917</v>
      </c>
      <c r="AM415" s="1021" t="n">
        <v>118766.2955056167</v>
      </c>
      <c r="AN415" s="1021" t="n">
        <v>2068701.446338961</v>
      </c>
      <c r="AO415" s="1021" t="n">
        <v>999663.8910473731</v>
      </c>
      <c r="AP415" s="1022" t="n">
        <v>780597.0690971403</v>
      </c>
      <c r="AQ415" s="963" t="n">
        <v>100</v>
      </c>
      <c r="AR415" s="963" t="n">
        <v>26.52298774058468</v>
      </c>
      <c r="AS415" s="963" t="n">
        <v>17.26854309264807</v>
      </c>
      <c r="AT415" s="963" t="n">
        <v>1.682499006657017</v>
      </c>
      <c r="AU415" s="963" t="n">
        <v>29.30619426763742</v>
      </c>
      <c r="AV415" s="963" t="n">
        <v>14.16170721262036</v>
      </c>
      <c r="AW415" s="991" t="n">
        <v>11.0583039385379</v>
      </c>
    </row>
    <row r="416" ht="16.4" customHeight="1" s="828">
      <c r="A416" s="722" t="inlineStr">
        <is>
          <t>May-Jul 2025</t>
        </is>
      </c>
      <c r="B416" s="1021" t="n">
        <v>9124274.279004673</v>
      </c>
      <c r="C416" s="1021" t="n">
        <v>2367850.584950929</v>
      </c>
      <c r="D416" s="1021" t="n">
        <v>1615024.301352088</v>
      </c>
      <c r="E416" s="1021" t="n">
        <v>192524.7509809278</v>
      </c>
      <c r="F416" s="1021" t="n">
        <v>2797070.519452361</v>
      </c>
      <c r="G416" s="1021" t="n">
        <v>26993.66389810851</v>
      </c>
      <c r="H416" s="1021" t="n">
        <v>1041048.342317706</v>
      </c>
      <c r="I416" s="1021" t="n">
        <v>1083762.116052552</v>
      </c>
      <c r="J416" s="1021" t="n">
        <v>7092524.65079608</v>
      </c>
      <c r="K416" s="1022" t="n">
        <v>2031749.628208593</v>
      </c>
      <c r="L416" s="963" t="n">
        <v>100</v>
      </c>
      <c r="M416" s="963" t="n">
        <v>25.95111142591854</v>
      </c>
      <c r="N416" s="963" t="n">
        <v>17.70030417726838</v>
      </c>
      <c r="O416" s="963" t="n">
        <v>2.110028097510562</v>
      </c>
      <c r="P416" s="963" t="n">
        <v>30.65526565645374</v>
      </c>
      <c r="Q416" s="963" t="n">
        <v>0.295844503055131</v>
      </c>
      <c r="R416" s="963" t="n">
        <v>11.40965637906349</v>
      </c>
      <c r="S416" s="963" t="n">
        <v>11.87778976073015</v>
      </c>
      <c r="T416" s="963" t="n">
        <v>77.73247969009731</v>
      </c>
      <c r="U416" s="991" t="n">
        <v>22.26752030990269</v>
      </c>
      <c r="V416" s="1021" t="n">
        <v>2031749.628208593</v>
      </c>
      <c r="W416" s="1021" t="n">
        <v>455357.3614883313</v>
      </c>
      <c r="X416" s="1021" t="n">
        <v>409754.4152993484</v>
      </c>
      <c r="Y416" s="1021" t="n">
        <v>76560.47543938863</v>
      </c>
      <c r="Z416" s="1021" t="n">
        <v>736469.5195873448</v>
      </c>
      <c r="AA416" s="997" t="n">
        <v>19217.36230688159</v>
      </c>
      <c r="AB416" s="1022" t="n">
        <v>334388.5359190181</v>
      </c>
      <c r="AC416" s="963" t="n">
        <v>100</v>
      </c>
      <c r="AD416" s="963" t="n">
        <v>22.41208046337004</v>
      </c>
      <c r="AE416" s="963" t="n">
        <v>20.16756442872499</v>
      </c>
      <c r="AF416" s="963" t="n">
        <v>3.768204230306296</v>
      </c>
      <c r="AG416" s="963" t="n">
        <v>36.24804500329576</v>
      </c>
      <c r="AH416" s="967" t="n">
        <v>0.9458528767555707</v>
      </c>
      <c r="AI416" s="991" t="n">
        <v>16.45815661912293</v>
      </c>
      <c r="AJ416" s="1021" t="n">
        <v>7092524.65079608</v>
      </c>
      <c r="AK416" s="1021" t="n">
        <v>1921645.305387947</v>
      </c>
      <c r="AL416" s="1021" t="n">
        <v>1210148.181970876</v>
      </c>
      <c r="AM416" s="1021" t="n">
        <v>116705.3606886789</v>
      </c>
      <c r="AN416" s="1021" t="n">
        <v>2071239.342215739</v>
      </c>
      <c r="AO416" s="1021" t="n">
        <v>1019308.152297055</v>
      </c>
      <c r="AP416" s="1022" t="n">
        <v>753478.5890483651</v>
      </c>
      <c r="AQ416" s="963" t="n">
        <v>100</v>
      </c>
      <c r="AR416" s="963" t="n">
        <v>27.09395314082211</v>
      </c>
      <c r="AS416" s="963" t="n">
        <v>17.06230491331527</v>
      </c>
      <c r="AT416" s="963" t="n">
        <v>1.645469933975904</v>
      </c>
      <c r="AU416" s="963" t="n">
        <v>29.20313208898412</v>
      </c>
      <c r="AV416" s="963" t="n">
        <v>14.37158420285005</v>
      </c>
      <c r="AW416" s="991" t="n">
        <v>10.62355967932791</v>
      </c>
    </row>
    <row r="417" ht="16.4" customHeight="1" s="828">
      <c r="A417" s="722" t="inlineStr">
        <is>
          <t>Jun-Aug 2025</t>
        </is>
      </c>
      <c r="B417" s="1021" t="n">
        <v>9114770.586044837</v>
      </c>
      <c r="C417" s="1021" t="n">
        <v>2326604.324394081</v>
      </c>
      <c r="D417" s="1021" t="n">
        <v>1590368.996950351</v>
      </c>
      <c r="E417" s="1021" t="n">
        <v>180421.4481955696</v>
      </c>
      <c r="F417" s="1021" t="n">
        <v>2822616.451403527</v>
      </c>
      <c r="G417" s="1021" t="n">
        <v>40086.37905325166</v>
      </c>
      <c r="H417" s="1021" t="n">
        <v>1019581.43361586</v>
      </c>
      <c r="I417" s="1021" t="n">
        <v>1135091.552432197</v>
      </c>
      <c r="J417" s="1021" t="n">
        <v>7049364.601921911</v>
      </c>
      <c r="K417" s="1022" t="n">
        <v>2065405.984122926</v>
      </c>
      <c r="L417" s="963" t="n">
        <v>100</v>
      </c>
      <c r="M417" s="963" t="n">
        <v>25.52564875254488</v>
      </c>
      <c r="N417" s="963" t="n">
        <v>17.44826138998259</v>
      </c>
      <c r="O417" s="963" t="n">
        <v>1.97944036541966</v>
      </c>
      <c r="P417" s="963" t="n">
        <v>30.9674985756097</v>
      </c>
      <c r="Q417" s="963" t="n">
        <v>0.4397958091740223</v>
      </c>
      <c r="R417" s="963" t="n">
        <v>11.18603506243909</v>
      </c>
      <c r="S417" s="963" t="n">
        <v>12.45332004483007</v>
      </c>
      <c r="T417" s="963" t="n">
        <v>77.34001130774301</v>
      </c>
      <c r="U417" s="991" t="n">
        <v>22.65998869225698</v>
      </c>
      <c r="V417" s="1021" t="n">
        <v>2065405.984122926</v>
      </c>
      <c r="W417" s="1021" t="n">
        <v>473131.9720095204</v>
      </c>
      <c r="X417" s="1021" t="n">
        <v>398408.1279231081</v>
      </c>
      <c r="Y417" s="1021" t="n">
        <v>80694.03028160504</v>
      </c>
      <c r="Z417" s="1021" t="n">
        <v>717685.7292312765</v>
      </c>
      <c r="AA417" s="997" t="n">
        <v>22835.82697995088</v>
      </c>
      <c r="AB417" s="1022" t="n">
        <v>372712.1567480672</v>
      </c>
      <c r="AC417" s="963" t="n">
        <v>100</v>
      </c>
      <c r="AD417" s="963" t="n">
        <v>22.90745624088214</v>
      </c>
      <c r="AE417" s="963" t="n">
        <v>19.28957943308623</v>
      </c>
      <c r="AF417" s="963" t="n">
        <v>3.906933111548611</v>
      </c>
      <c r="AG417" s="963" t="n">
        <v>34.74792533517529</v>
      </c>
      <c r="AH417" s="967" t="n">
        <v>1.105633815118828</v>
      </c>
      <c r="AI417" s="991" t="n">
        <v>18.04546707103395</v>
      </c>
      <c r="AJ417" s="1021" t="n">
        <v>7049364.601921911</v>
      </c>
      <c r="AK417" s="1021" t="n">
        <v>1866333.554600257</v>
      </c>
      <c r="AL417" s="1021" t="n">
        <v>1198696.389551129</v>
      </c>
      <c r="AM417" s="1021" t="n">
        <v>100731.8157250439</v>
      </c>
      <c r="AN417" s="1021" t="n">
        <v>2120274.6864183</v>
      </c>
      <c r="AO417" s="1021" t="n">
        <v>993883.1628538866</v>
      </c>
      <c r="AP417" s="1022" t="n">
        <v>768442.1606253568</v>
      </c>
      <c r="AQ417" s="963" t="n">
        <v>100</v>
      </c>
      <c r="AR417" s="963" t="n">
        <v>26.47520251813088</v>
      </c>
      <c r="AS417" s="963" t="n">
        <v>17.00431822216036</v>
      </c>
      <c r="AT417" s="963" t="n">
        <v>1.42894886863393</v>
      </c>
      <c r="AU417" s="963" t="n">
        <v>30.07752905616822</v>
      </c>
      <c r="AV417" s="963" t="n">
        <v>14.09890421305373</v>
      </c>
      <c r="AW417" s="991" t="n">
        <v>10.90087127023976</v>
      </c>
    </row>
    <row r="418" ht="16.4" customHeight="1" s="828">
      <c r="A418" s="722" t="inlineStr">
        <is>
          <t>Jul-Sep 2025</t>
        </is>
      </c>
      <c r="B418" s="1021" t="n">
        <v>9080187.360330973</v>
      </c>
      <c r="C418" s="1021" t="n">
        <v>2303870.327596226</v>
      </c>
      <c r="D418" s="1021" t="n">
        <v>1581934.30801228</v>
      </c>
      <c r="E418" s="1021" t="n">
        <v>189936.7515990486</v>
      </c>
      <c r="F418" s="1021" t="n">
        <v>2822192.13767655</v>
      </c>
      <c r="G418" s="1021" t="n">
        <v>43180.9958209013</v>
      </c>
      <c r="H418" s="1021" t="n">
        <v>1036476.851715983</v>
      </c>
      <c r="I418" s="1021" t="n">
        <v>1102595.987909983</v>
      </c>
      <c r="J418" s="1021" t="n">
        <v>6980601.84678992</v>
      </c>
      <c r="K418" s="1022" t="n">
        <v>2099585.513541053</v>
      </c>
      <c r="L418" s="963" t="n">
        <v>100</v>
      </c>
      <c r="M418" s="963" t="n">
        <v>25.37249768282589</v>
      </c>
      <c r="N418" s="963" t="n">
        <v>17.42182452009029</v>
      </c>
      <c r="O418" s="963" t="n">
        <v>2.091771282482935</v>
      </c>
      <c r="P418" s="963" t="n">
        <v>31.08076987492559</v>
      </c>
      <c r="Q418" s="963" t="n">
        <v>0.475551815258219</v>
      </c>
      <c r="R418" s="963" t="n">
        <v>11.41470776521735</v>
      </c>
      <c r="S418" s="963" t="n">
        <v>12.14287705919973</v>
      </c>
      <c r="T418" s="963" t="n">
        <v>76.87728864809984</v>
      </c>
      <c r="U418" s="991" t="n">
        <v>23.12271135190015</v>
      </c>
      <c r="V418" s="1021" t="n">
        <v>2099585.513541053</v>
      </c>
      <c r="W418" s="1021" t="n">
        <v>485594.9291443583</v>
      </c>
      <c r="X418" s="1021" t="n">
        <v>385232.3899666431</v>
      </c>
      <c r="Y418" s="1021" t="n">
        <v>85291.23083150227</v>
      </c>
      <c r="Z418" s="1021" t="n">
        <v>740813.2630924543</v>
      </c>
      <c r="AA418" s="989" t="n">
        <v>27093.46341872698</v>
      </c>
      <c r="AB418" s="1022" t="n">
        <v>375616.2350822793</v>
      </c>
      <c r="AC418" s="963" t="n">
        <v>100</v>
      </c>
      <c r="AD418" s="963" t="n">
        <v>23.12813295827036</v>
      </c>
      <c r="AE418" s="963" t="n">
        <v>18.34802095376101</v>
      </c>
      <c r="AF418" s="963" t="n">
        <v>4.062288974725039</v>
      </c>
      <c r="AG418" s="963" t="n">
        <v>35.28378617182574</v>
      </c>
      <c r="AH418" s="963" t="n">
        <v>1.290419620634196</v>
      </c>
      <c r="AI418" s="991" t="n">
        <v>17.89001841838698</v>
      </c>
      <c r="AJ418" s="1021" t="n">
        <v>6980601.84678992</v>
      </c>
      <c r="AK418" s="1021" t="n">
        <v>1831166.190795251</v>
      </c>
      <c r="AL418" s="1021" t="n">
        <v>1203451.063396956</v>
      </c>
      <c r="AM418" s="1021" t="n">
        <v>105699.4326539167</v>
      </c>
      <c r="AN418" s="1021" t="n">
        <v>2096918.182462078</v>
      </c>
      <c r="AO418" s="1021" t="n">
        <v>1009471.7761921</v>
      </c>
      <c r="AP418" s="1022" t="n">
        <v>732912.1042845298</v>
      </c>
      <c r="AQ418" s="963" t="n">
        <v>100</v>
      </c>
      <c r="AR418" s="963" t="n">
        <v>26.23221078906435</v>
      </c>
      <c r="AS418" s="963" t="n">
        <v>17.23993274233756</v>
      </c>
      <c r="AT418" s="963" t="n">
        <v>1.514187959345129</v>
      </c>
      <c r="AU418" s="963" t="n">
        <v>30.03921765608736</v>
      </c>
      <c r="AV418" s="963" t="n">
        <v>14.46109946316897</v>
      </c>
      <c r="AW418" s="991" t="n">
        <v>10.49926812000551</v>
      </c>
    </row>
    <row r="419" ht="16.4" customHeight="1" s="828">
      <c r="A419" s="714" t="inlineStr">
        <is>
          <t>Aug-Oct 2025</t>
        </is>
      </c>
      <c r="B419" s="1023" t="n">
        <v>9098658.334696289</v>
      </c>
      <c r="C419" s="1023" t="n">
        <v>2349637.998446295</v>
      </c>
      <c r="D419" s="1023" t="n">
        <v>1585084.496538502</v>
      </c>
      <c r="E419" s="1023" t="n">
        <v>189524.2952987957</v>
      </c>
      <c r="F419" s="1023" t="n">
        <v>2810366.642029634</v>
      </c>
      <c r="G419" s="1023" t="n">
        <v>40985.79473036131</v>
      </c>
      <c r="H419" s="1023" t="n">
        <v>1042702.259747952</v>
      </c>
      <c r="I419" s="1023" t="n">
        <v>1080356.847904749</v>
      </c>
      <c r="J419" s="1023" t="n">
        <v>6967924.043402236</v>
      </c>
      <c r="K419" s="1024" t="n">
        <v>2130734.291294054</v>
      </c>
      <c r="L419" s="966" t="n">
        <v>100</v>
      </c>
      <c r="M419" s="966" t="n">
        <v>25.82400516663344</v>
      </c>
      <c r="N419" s="966" t="n">
        <v>17.42107944084497</v>
      </c>
      <c r="O419" s="966" t="n">
        <v>2.082991671157438</v>
      </c>
      <c r="P419" s="966" t="n">
        <v>30.88770386412628</v>
      </c>
      <c r="Q419" s="966" t="n">
        <v>0.4504597625571727</v>
      </c>
      <c r="R419" s="966" t="n">
        <v>11.45995619784703</v>
      </c>
      <c r="S419" s="966" t="n">
        <v>11.87380389683367</v>
      </c>
      <c r="T419" s="966" t="n">
        <v>76.58188479098247</v>
      </c>
      <c r="U419" s="994" t="n">
        <v>23.41811520901755</v>
      </c>
      <c r="V419" s="1023" t="n">
        <v>2130734.291294054</v>
      </c>
      <c r="W419" s="1023" t="n">
        <v>519773.7729287182</v>
      </c>
      <c r="X419" s="1023" t="n">
        <v>392475.6599061667</v>
      </c>
      <c r="Y419" s="1023" t="n">
        <v>93116.23952228643</v>
      </c>
      <c r="Z419" s="1023" t="n">
        <v>738422.5922846255</v>
      </c>
      <c r="AA419" s="993" t="n">
        <v>27848.59250760307</v>
      </c>
      <c r="AB419" s="1024" t="n">
        <v>359183.299336874</v>
      </c>
      <c r="AC419" s="966" t="n">
        <v>100</v>
      </c>
      <c r="AD419" s="966" t="n">
        <v>24.39411497963198</v>
      </c>
      <c r="AE419" s="966" t="n">
        <v>18.41973734171262</v>
      </c>
      <c r="AF419" s="966" t="n">
        <v>4.370147882950453</v>
      </c>
      <c r="AG419" s="966" t="n">
        <v>34.65578018346722</v>
      </c>
      <c r="AH419" s="966" t="n">
        <v>1.306995087157951</v>
      </c>
      <c r="AI419" s="994" t="n">
        <v>16.85725436552354</v>
      </c>
      <c r="AJ419" s="1023" t="n">
        <v>6967924.043402236</v>
      </c>
      <c r="AK419" s="1023" t="n">
        <v>1842757.636284985</v>
      </c>
      <c r="AL419" s="1023" t="n">
        <v>1198766.414924334</v>
      </c>
      <c r="AM419" s="1023" t="n">
        <v>97427.51236085464</v>
      </c>
      <c r="AN419" s="1023" t="n">
        <v>2087002.246674733</v>
      </c>
      <c r="AO419" s="1023" t="n">
        <v>1013173.806264921</v>
      </c>
      <c r="AP419" s="1024" t="n">
        <v>726756.106639221</v>
      </c>
      <c r="AQ419" s="966" t="n">
        <v>100</v>
      </c>
      <c r="AR419" s="966" t="n">
        <v>26.44629339824462</v>
      </c>
      <c r="AS419" s="966" t="n">
        <v>17.20406834887097</v>
      </c>
      <c r="AT419" s="966" t="n">
        <v>1.39822867979031</v>
      </c>
      <c r="AU419" s="966" t="n">
        <v>29.95156424890806</v>
      </c>
      <c r="AV419" s="966" t="n">
        <v>14.54054033818397</v>
      </c>
      <c r="AW419" s="994" t="n">
        <v>10.430023377298</v>
      </c>
    </row>
    <row r="420" ht="16.4" customHeight="1" s="828">
      <c r="A420" s="157" t="inlineStr">
        <is>
          <t>3. Data from July to September 2022 onward has been reweighted, causing a step change discontinuity.</t>
        </is>
      </c>
      <c r="B420" s="18" t="n"/>
      <c r="C420" s="18" t="n"/>
      <c r="D420" s="18" t="n"/>
      <c r="E420" s="1002" t="n"/>
      <c r="F420" s="18" t="n"/>
      <c r="G420" s="1002" t="n"/>
      <c r="H420" s="18" t="n"/>
      <c r="I420" s="1002" t="n"/>
      <c r="J420" s="18" t="n"/>
      <c r="K420" s="1002" t="n"/>
      <c r="L420" s="1002" t="n"/>
      <c r="M420" s="18" t="n"/>
      <c r="N420" s="153" t="n"/>
      <c r="O420" s="153" t="n"/>
      <c r="P420" s="153" t="n"/>
      <c r="Q420" s="18" t="n"/>
      <c r="R420" s="18" t="n"/>
      <c r="S420" s="18" t="n"/>
      <c r="T420" s="18" t="n"/>
      <c r="U420" s="18" t="n"/>
      <c r="V420" s="18" t="n"/>
      <c r="W420" s="18" t="n"/>
      <c r="X420" s="18" t="n"/>
      <c r="Y420" s="1002" t="n"/>
      <c r="Z420" s="18" t="n"/>
      <c r="AA420" s="1002" t="n"/>
      <c r="AB420" s="18" t="n"/>
      <c r="AC420" s="1002" t="n"/>
      <c r="AD420" s="18" t="n"/>
      <c r="AE420" s="1002" t="n"/>
      <c r="AF420" s="1016" t="n"/>
      <c r="AG420" s="153" t="n"/>
      <c r="AH420" s="153" t="n"/>
      <c r="AI420" s="18" t="n"/>
      <c r="AJ420" s="18" t="n"/>
      <c r="AK420" s="18" t="n"/>
      <c r="AL420" s="18" t="n"/>
      <c r="AM420" s="18" t="n"/>
      <c r="AN420" s="18" t="n"/>
      <c r="AO420" s="18" t="n"/>
      <c r="AP420" s="18" t="n"/>
      <c r="AQ420" s="18" t="n"/>
      <c r="AR420" s="18" t="n"/>
      <c r="AS420" s="18" t="n"/>
      <c r="AT420" s="18" t="n"/>
      <c r="AU420" s="18" t="n"/>
      <c r="AV420" s="18" t="n"/>
      <c r="AW420" s="18" t="n"/>
    </row>
    <row r="421" ht="16.4" customHeight="1" s="828">
      <c r="A421" s="156" t="inlineStr">
        <is>
          <t xml:space="preserve">4. This series contains data that has not been modelled for periods from June to August 2011 to June to August 2022 to be consistent with other series within this table. It will therefore differ from figures published on tables A02SA and A05SA for those periods. </t>
        </is>
      </c>
      <c r="B421" s="18" t="n"/>
      <c r="C421" s="18" t="n"/>
      <c r="D421" s="18" t="n"/>
      <c r="E421" s="1002" t="n"/>
      <c r="F421" s="18" t="n"/>
      <c r="G421" s="1002" t="n"/>
      <c r="H421" s="18" t="n"/>
      <c r="I421" s="1002" t="n"/>
      <c r="J421" s="18" t="n"/>
      <c r="K421" s="1002" t="n"/>
      <c r="L421" s="1002" t="n"/>
      <c r="M421" s="18" t="n"/>
      <c r="N421" s="153" t="n"/>
      <c r="O421" s="153" t="n"/>
      <c r="P421" s="153" t="n"/>
      <c r="Q421" s="18" t="n"/>
      <c r="R421" s="18" t="n"/>
      <c r="S421" s="18" t="n"/>
      <c r="T421" s="18" t="n"/>
      <c r="U421" s="18" t="n"/>
      <c r="V421" s="18" t="n"/>
      <c r="W421" s="18" t="n"/>
      <c r="X421" s="18" t="n"/>
      <c r="Y421" s="1002" t="n"/>
      <c r="Z421" s="18" t="n"/>
      <c r="AA421" s="1002" t="n"/>
      <c r="AB421" s="18" t="n"/>
      <c r="AC421" s="1002" t="n"/>
      <c r="AD421" s="18" t="n"/>
      <c r="AE421" s="1002" t="n"/>
      <c r="AF421" s="1016" t="n"/>
      <c r="AG421" s="153" t="n"/>
      <c r="AH421" s="153" t="n"/>
      <c r="AI421" s="18" t="n"/>
      <c r="AJ421" s="18" t="n"/>
      <c r="AK421" s="18" t="n"/>
      <c r="AL421" s="18" t="n"/>
      <c r="AM421" s="18" t="n"/>
      <c r="AN421" s="18" t="n"/>
      <c r="AO421" s="18" t="n"/>
      <c r="AP421" s="18" t="n"/>
      <c r="AQ421" s="18" t="n"/>
      <c r="AR421" s="18" t="n"/>
      <c r="AS421" s="18" t="n"/>
      <c r="AT421" s="18" t="n"/>
      <c r="AU421" s="18" t="n"/>
      <c r="AV421" s="18" t="n"/>
      <c r="AW421" s="18" t="n"/>
    </row>
    <row r="422" ht="16.4" customHeight="1" s="828">
      <c r="A422" s="156" t="n"/>
      <c r="B422" s="18" t="n"/>
      <c r="C422" s="18" t="n"/>
      <c r="D422" s="18" t="n"/>
      <c r="E422" s="1002" t="n"/>
      <c r="F422" s="18" t="n"/>
      <c r="G422" s="1002" t="n"/>
      <c r="H422" s="18" t="n"/>
      <c r="I422" s="1002" t="n"/>
      <c r="J422" s="18" t="n"/>
      <c r="K422" s="1002" t="n"/>
      <c r="L422" s="1002" t="n"/>
      <c r="M422" s="18" t="n"/>
      <c r="N422" s="153" t="n"/>
      <c r="O422" s="153" t="n"/>
      <c r="P422" s="153" t="n"/>
      <c r="Q422" s="18" t="n"/>
      <c r="R422" s="18" t="n"/>
      <c r="S422" s="18" t="n"/>
      <c r="T422" s="18" t="n"/>
      <c r="U422" s="18" t="n"/>
      <c r="V422" s="18" t="n"/>
      <c r="W422" s="18" t="n"/>
      <c r="X422" s="18" t="n"/>
      <c r="Y422" s="1002" t="n"/>
      <c r="Z422" s="18" t="n"/>
      <c r="AA422" s="1002" t="n"/>
      <c r="AB422" s="18" t="n"/>
      <c r="AC422" s="1002" t="n"/>
      <c r="AD422" s="18" t="n"/>
      <c r="AE422" s="1002" t="n"/>
      <c r="AF422" s="1016" t="n"/>
      <c r="AG422" s="153" t="n"/>
      <c r="AH422" s="153" t="n"/>
      <c r="AI422" s="18" t="n"/>
      <c r="AJ422" s="18" t="n"/>
      <c r="AK422" s="18" t="n"/>
      <c r="AL422" s="18" t="n"/>
      <c r="AM422" s="18" t="n"/>
      <c r="AN422" s="18" t="n"/>
      <c r="AO422" s="18" t="n"/>
      <c r="AP422" s="18" t="n"/>
      <c r="AQ422" s="18" t="n"/>
      <c r="AR422" s="18" t="n"/>
      <c r="AS422" s="18" t="n"/>
      <c r="AT422" s="18" t="n"/>
      <c r="AU422" s="18" t="n"/>
      <c r="AV422" s="18" t="n"/>
      <c r="AW422" s="18" t="n"/>
    </row>
    <row r="423" ht="16.4" customHeight="1" s="828">
      <c r="A423" s="141" t="inlineStr">
        <is>
          <t>Quality indicator</t>
        </is>
      </c>
      <c r="B423" s="18" t="n"/>
      <c r="C423" s="18" t="n"/>
      <c r="D423" s="18" t="n"/>
      <c r="E423" s="1002" t="n"/>
      <c r="F423" s="18" t="n"/>
      <c r="G423" s="1002" t="n"/>
      <c r="H423" s="18" t="n"/>
      <c r="I423" s="1002" t="n"/>
      <c r="J423" s="18" t="n"/>
      <c r="K423" s="1002" t="n"/>
      <c r="L423" s="1002" t="n"/>
      <c r="M423" s="18" t="n"/>
      <c r="N423" s="153" t="n"/>
      <c r="O423" s="153" t="n"/>
      <c r="P423" s="153" t="n"/>
      <c r="Q423" s="18" t="n"/>
      <c r="R423" s="18" t="n"/>
      <c r="S423" s="18" t="n"/>
      <c r="T423" s="18" t="n"/>
      <c r="U423" s="18" t="n"/>
      <c r="V423" s="18" t="n"/>
      <c r="W423" s="18" t="n"/>
      <c r="X423" s="18" t="n"/>
      <c r="Y423" s="1002" t="n"/>
      <c r="Z423" s="18" t="n"/>
      <c r="AA423" s="1002" t="n"/>
      <c r="AB423" s="18" t="n"/>
      <c r="AC423" s="1002" t="n"/>
      <c r="AD423" s="18" t="n"/>
      <c r="AE423" s="1002" t="n"/>
      <c r="AF423" s="1016" t="n"/>
      <c r="AG423" s="153" t="n"/>
      <c r="AH423" s="153" t="n"/>
      <c r="AI423" s="18" t="n"/>
      <c r="AJ423" s="18" t="n"/>
      <c r="AK423" s="18" t="n"/>
      <c r="AL423" s="18" t="n"/>
      <c r="AM423" s="18" t="n"/>
      <c r="AN423" s="18" t="n"/>
      <c r="AO423" s="18" t="n"/>
      <c r="AP423" s="18" t="n"/>
      <c r="AQ423" s="18" t="n"/>
      <c r="AR423" s="18" t="n"/>
      <c r="AS423" s="18" t="n"/>
      <c r="AT423" s="18" t="n"/>
      <c r="AU423" s="18" t="n"/>
      <c r="AV423" s="18" t="n"/>
      <c r="AW423" s="18" t="n"/>
    </row>
    <row r="424" ht="16.4" customHeight="1" s="828">
      <c r="A424" s="142" t="inlineStr">
        <is>
          <t>Shaded estimates are based on a small sample size. This may result in less precise estimates, which should be used with caution.</t>
        </is>
      </c>
      <c r="B424" s="18" t="n"/>
      <c r="C424" s="18" t="n"/>
      <c r="D424" s="18" t="n"/>
      <c r="E424" s="1002" t="n"/>
      <c r="F424" s="18" t="n"/>
      <c r="G424" s="1002" t="n"/>
      <c r="H424" s="18" t="n"/>
      <c r="I424" s="1002" t="n"/>
      <c r="J424" s="18" t="n"/>
      <c r="K424" s="1002" t="n"/>
      <c r="L424" s="1002" t="n"/>
      <c r="M424" s="18" t="n"/>
      <c r="N424" s="153" t="n"/>
      <c r="O424" s="153" t="n"/>
      <c r="P424" s="153" t="n"/>
      <c r="Q424" s="18" t="n"/>
      <c r="R424" s="18" t="n"/>
      <c r="S424" s="18" t="n"/>
      <c r="T424" s="18" t="n"/>
      <c r="U424" s="18" t="n"/>
      <c r="V424" s="18" t="n"/>
      <c r="W424" s="18" t="n"/>
      <c r="X424" s="18" t="n"/>
      <c r="Y424" s="1002" t="n"/>
      <c r="Z424" s="18" t="n"/>
      <c r="AA424" s="1002" t="n"/>
      <c r="AB424" s="18" t="n"/>
      <c r="AC424" s="1002" t="n"/>
      <c r="AD424" s="18" t="n"/>
      <c r="AE424" s="1002" t="n"/>
      <c r="AF424" s="1016" t="n"/>
      <c r="AG424" s="153" t="n"/>
      <c r="AH424" s="153" t="n"/>
      <c r="AI424" s="18" t="n"/>
      <c r="AJ424" s="18" t="n"/>
      <c r="AK424" s="18" t="n"/>
      <c r="AL424" s="18" t="n"/>
      <c r="AM424" s="18" t="n"/>
      <c r="AN424" s="18" t="n"/>
      <c r="AO424" s="18" t="n"/>
      <c r="AP424" s="18" t="n"/>
      <c r="AQ424" s="18" t="n"/>
      <c r="AR424" s="18" t="n"/>
      <c r="AS424" s="18" t="n"/>
      <c r="AT424" s="18" t="n"/>
      <c r="AU424" s="18" t="n"/>
      <c r="AV424" s="18" t="n"/>
      <c r="AW424" s="18" t="n"/>
    </row>
    <row r="425" ht="16.4" customHeight="1" s="828">
      <c r="A425" s="143" t="inlineStr">
        <is>
          <t>Unshaded estimates are based on a larger sample size. This is likely to result in estimates of higher precision, although they will still be subject to some sampling variability.</t>
        </is>
      </c>
      <c r="B425" s="18" t="n"/>
      <c r="C425" s="18" t="n"/>
      <c r="D425" s="18" t="n"/>
      <c r="E425" s="1002" t="n"/>
      <c r="F425" s="18" t="n"/>
      <c r="G425" s="1002" t="n"/>
      <c r="H425" s="18" t="n"/>
      <c r="I425" s="1002" t="n"/>
      <c r="J425" s="18" t="n"/>
      <c r="K425" s="1002" t="n"/>
      <c r="L425" s="1002" t="n"/>
      <c r="M425" s="18" t="n"/>
      <c r="N425" s="153" t="n"/>
      <c r="O425" s="153" t="n"/>
      <c r="P425" s="153" t="n"/>
      <c r="Q425" s="18" t="n"/>
      <c r="R425" s="18" t="n"/>
      <c r="S425" s="18" t="n"/>
      <c r="T425" s="18" t="n"/>
      <c r="U425" s="18" t="n"/>
      <c r="V425" s="18" t="n"/>
      <c r="W425" s="18" t="n"/>
      <c r="X425" s="18" t="n"/>
      <c r="Y425" s="1002" t="n"/>
      <c r="Z425" s="18" t="n"/>
      <c r="AA425" s="1002" t="n"/>
      <c r="AB425" s="18" t="n"/>
      <c r="AC425" s="1002" t="n"/>
      <c r="AD425" s="18" t="n"/>
      <c r="AE425" s="1002" t="n"/>
      <c r="AF425" s="1016" t="n"/>
      <c r="AG425" s="153" t="n"/>
      <c r="AH425" s="153" t="n"/>
      <c r="AI425" s="18" t="n"/>
      <c r="AJ425" s="18" t="n"/>
      <c r="AK425" s="18" t="n"/>
      <c r="AL425" s="18" t="n"/>
      <c r="AM425" s="18" t="n"/>
      <c r="AN425" s="18" t="n"/>
      <c r="AO425" s="18" t="n"/>
      <c r="AP425" s="18" t="n"/>
      <c r="AQ425" s="18" t="n"/>
      <c r="AR425" s="18" t="n"/>
      <c r="AS425" s="18" t="n"/>
      <c r="AT425" s="18" t="n"/>
      <c r="AU425" s="18" t="n"/>
      <c r="AV425" s="18" t="n"/>
      <c r="AW425" s="18" t="n"/>
    </row>
    <row r="426" ht="16.4" customHeight="1" s="828">
      <c r="A426" s="144" t="inlineStr">
        <is>
          <t>* Estimate has been suppressed on disclosure grounds.</t>
        </is>
      </c>
      <c r="B426" s="18" t="n"/>
      <c r="C426" s="18" t="n"/>
      <c r="D426" s="18" t="n"/>
      <c r="E426" s="1002" t="n"/>
      <c r="F426" s="18" t="n"/>
      <c r="G426" s="1002" t="n"/>
      <c r="H426" s="18" t="n"/>
      <c r="I426" s="1002" t="n"/>
      <c r="J426" s="18" t="n"/>
      <c r="K426" s="1002" t="n"/>
      <c r="L426" s="1002" t="n"/>
      <c r="M426" s="18" t="n"/>
      <c r="N426" s="153" t="n"/>
      <c r="O426" s="153" t="n"/>
      <c r="P426" s="153" t="n"/>
      <c r="Q426" s="18" t="n"/>
      <c r="R426" s="18" t="n"/>
      <c r="S426" s="18" t="n"/>
      <c r="T426" s="18" t="n"/>
      <c r="U426" s="18" t="n"/>
      <c r="V426" s="18" t="n"/>
      <c r="W426" s="18" t="n"/>
      <c r="X426" s="18" t="n"/>
      <c r="Y426" s="1002" t="n"/>
      <c r="Z426" s="18" t="n"/>
      <c r="AA426" s="1002" t="n"/>
      <c r="AB426" s="18" t="n"/>
      <c r="AC426" s="1002" t="n"/>
      <c r="AD426" s="18" t="n"/>
      <c r="AE426" s="1002" t="n"/>
      <c r="AF426" s="1016" t="n"/>
      <c r="AG426" s="153" t="n"/>
      <c r="AH426" s="153" t="n"/>
      <c r="AI426" s="18" t="n"/>
      <c r="AJ426" s="18" t="n"/>
      <c r="AK426" s="18" t="n"/>
      <c r="AL426" s="18" t="n"/>
      <c r="AM426" s="18" t="n"/>
      <c r="AN426" s="18" t="n"/>
      <c r="AO426" s="18" t="n"/>
      <c r="AP426" s="18" t="n"/>
      <c r="AQ426" s="18" t="n"/>
      <c r="AR426" s="18" t="n"/>
      <c r="AS426" s="18" t="n"/>
      <c r="AT426" s="18" t="n"/>
      <c r="AU426" s="18" t="n"/>
      <c r="AV426" s="18" t="n"/>
      <c r="AW426" s="18" t="n"/>
    </row>
    <row r="427" ht="16.4" customHeight="1" s="828">
      <c r="A427" s="18" t="n"/>
      <c r="B427" s="18" t="n"/>
      <c r="C427" s="18" t="n"/>
      <c r="D427" s="18" t="n"/>
      <c r="E427" s="1002" t="n"/>
      <c r="F427" s="18" t="n"/>
      <c r="G427" s="1002" t="n"/>
      <c r="H427" s="18" t="n"/>
      <c r="I427" s="1002" t="n"/>
      <c r="J427" s="18" t="n"/>
      <c r="K427" s="1002" t="n"/>
      <c r="L427" s="1002" t="n"/>
      <c r="M427" s="18" t="n"/>
      <c r="N427" s="153" t="n"/>
      <c r="O427" s="153" t="n"/>
      <c r="P427" s="153" t="n"/>
      <c r="Q427" s="18" t="n"/>
      <c r="R427" s="18" t="n"/>
      <c r="S427" s="18" t="n"/>
      <c r="T427" s="18" t="n"/>
      <c r="U427" s="18" t="n"/>
      <c r="V427" s="18" t="n"/>
      <c r="W427" s="18" t="n"/>
      <c r="X427" s="18" t="n"/>
      <c r="Y427" s="1002" t="n"/>
      <c r="Z427" s="18" t="n"/>
      <c r="AA427" s="1002" t="n"/>
      <c r="AB427" s="18" t="n"/>
      <c r="AC427" s="1002" t="n"/>
      <c r="AD427" s="18" t="n"/>
      <c r="AE427" s="1002" t="n"/>
      <c r="AF427" s="1016" t="n"/>
      <c r="AG427" s="153" t="n"/>
      <c r="AH427" s="153" t="n"/>
      <c r="AI427" s="18" t="n"/>
      <c r="AJ427" s="18" t="n"/>
      <c r="AK427" s="18" t="n"/>
      <c r="AL427" s="18" t="n"/>
      <c r="AM427" s="18" t="n"/>
      <c r="AN427" s="18" t="n"/>
      <c r="AO427" s="18" t="n"/>
      <c r="AP427" s="18" t="n"/>
      <c r="AQ427" s="18" t="n"/>
      <c r="AR427" s="18" t="n"/>
      <c r="AS427" s="18" t="n"/>
      <c r="AT427" s="18" t="n"/>
      <c r="AU427" s="18" t="n"/>
      <c r="AV427" s="18" t="n"/>
      <c r="AW427" s="18" t="n"/>
    </row>
    <row r="428" ht="16.4" customHeight="1" s="828">
      <c r="A428" s="18" t="n"/>
      <c r="B428" s="18" t="n"/>
      <c r="C428" s="18" t="n"/>
      <c r="D428" s="18" t="n"/>
      <c r="E428" s="1002" t="n"/>
      <c r="F428" s="18" t="n"/>
      <c r="G428" s="1002" t="n"/>
      <c r="H428" s="18" t="n"/>
      <c r="I428" s="1002" t="n"/>
      <c r="J428" s="18" t="n"/>
      <c r="K428" s="1002" t="n"/>
      <c r="L428" s="1002" t="n"/>
      <c r="M428" s="18" t="n"/>
      <c r="N428" s="153" t="n"/>
      <c r="O428" s="153" t="n"/>
      <c r="P428" s="153" t="n"/>
      <c r="Q428" s="18" t="n"/>
      <c r="R428" s="18" t="n"/>
      <c r="S428" s="18" t="n"/>
      <c r="T428" s="18" t="n"/>
      <c r="U428" s="18" t="n"/>
      <c r="V428" s="18" t="n"/>
      <c r="W428" s="18" t="n"/>
      <c r="X428" s="18" t="n"/>
      <c r="Y428" s="1002" t="n"/>
      <c r="Z428" s="18" t="n"/>
      <c r="AA428" s="1002" t="n"/>
      <c r="AB428" s="18" t="n"/>
      <c r="AC428" s="1002" t="n"/>
      <c r="AD428" s="18" t="n"/>
      <c r="AE428" s="1002" t="n"/>
      <c r="AF428" s="1016" t="n"/>
      <c r="AG428" s="153" t="n"/>
      <c r="AH428" s="153" t="n"/>
      <c r="AI428" s="18" t="n"/>
      <c r="AJ428" s="18" t="n"/>
      <c r="AK428" s="18" t="n"/>
      <c r="AL428" s="18" t="n"/>
      <c r="AM428" s="18" t="n"/>
      <c r="AN428" s="18" t="n"/>
      <c r="AO428" s="18" t="n"/>
      <c r="AP428" s="18" t="n"/>
      <c r="AQ428" s="18" t="n"/>
      <c r="AR428" s="18" t="n"/>
      <c r="AS428" s="18" t="n"/>
      <c r="AT428" s="18" t="n"/>
      <c r="AU428" s="18" t="n"/>
      <c r="AV428" s="18" t="n"/>
      <c r="AW428" s="18" t="n"/>
    </row>
    <row r="429" ht="16.4" customHeight="1" s="828">
      <c r="A429" s="18" t="n"/>
      <c r="B429" s="18" t="n"/>
      <c r="C429" s="18" t="n"/>
      <c r="D429" s="18" t="n"/>
      <c r="E429" s="1002" t="n"/>
      <c r="F429" s="18" t="n"/>
      <c r="G429" s="1002" t="n"/>
      <c r="H429" s="18" t="n"/>
      <c r="I429" s="1002" t="n"/>
      <c r="J429" s="18" t="n"/>
      <c r="K429" s="1002" t="n"/>
      <c r="L429" s="1002" t="n"/>
      <c r="M429" s="18" t="n"/>
      <c r="N429" s="153" t="n"/>
      <c r="O429" s="153" t="n"/>
      <c r="P429" s="153" t="n"/>
      <c r="Q429" s="18" t="n"/>
      <c r="R429" s="18" t="n"/>
      <c r="S429" s="18" t="n"/>
      <c r="T429" s="18" t="n"/>
      <c r="U429" s="18" t="n"/>
      <c r="V429" s="18" t="n"/>
      <c r="W429" s="18" t="n"/>
      <c r="X429" s="18" t="n"/>
      <c r="Y429" s="1002" t="n"/>
      <c r="Z429" s="18" t="n"/>
      <c r="AA429" s="1002" t="n"/>
      <c r="AB429" s="18" t="n"/>
      <c r="AC429" s="1002" t="n"/>
      <c r="AD429" s="18" t="n"/>
      <c r="AE429" s="1002" t="n"/>
      <c r="AF429" s="1016" t="n"/>
      <c r="AG429" s="153" t="n"/>
      <c r="AH429" s="153" t="n"/>
      <c r="AI429" s="18" t="n"/>
      <c r="AJ429" s="18" t="n"/>
      <c r="AK429" s="18" t="n"/>
      <c r="AL429" s="18" t="n"/>
      <c r="AM429" s="18" t="n"/>
      <c r="AN429" s="18" t="n"/>
      <c r="AO429" s="18" t="n"/>
      <c r="AP429" s="18" t="n"/>
      <c r="AQ429" s="18" t="n"/>
      <c r="AR429" s="18" t="n"/>
      <c r="AS429" s="18" t="n"/>
      <c r="AT429" s="18" t="n"/>
      <c r="AU429" s="18" t="n"/>
      <c r="AV429" s="18" t="n"/>
      <c r="AW429" s="18" t="n"/>
    </row>
    <row r="430" ht="16.4" customHeight="1" s="828">
      <c r="A430" s="18" t="n"/>
      <c r="B430" s="18" t="n"/>
      <c r="C430" s="18" t="n"/>
      <c r="D430" s="18" t="n"/>
      <c r="E430" s="1002" t="n"/>
      <c r="F430" s="18" t="n"/>
      <c r="G430" s="1002" t="n"/>
      <c r="H430" s="18" t="n"/>
      <c r="I430" s="1002" t="n"/>
      <c r="J430" s="18" t="n"/>
      <c r="K430" s="1002" t="n"/>
      <c r="L430" s="1002" t="n"/>
      <c r="M430" s="18" t="n"/>
      <c r="N430" s="153" t="n"/>
      <c r="O430" s="153" t="n"/>
      <c r="P430" s="153" t="n"/>
      <c r="Q430" s="18" t="n"/>
      <c r="R430" s="18" t="n"/>
      <c r="S430" s="18" t="n"/>
      <c r="T430" s="18" t="n"/>
      <c r="U430" s="18" t="n"/>
      <c r="V430" s="18" t="n"/>
      <c r="W430" s="18" t="n"/>
      <c r="X430" s="18" t="n"/>
      <c r="Y430" s="1002" t="n"/>
      <c r="Z430" s="18" t="n"/>
      <c r="AA430" s="1002" t="n"/>
      <c r="AB430" s="18" t="n"/>
      <c r="AC430" s="1002" t="n"/>
      <c r="AD430" s="18" t="n"/>
      <c r="AE430" s="1002" t="n"/>
      <c r="AF430" s="1016" t="n"/>
      <c r="AG430" s="153" t="n"/>
      <c r="AH430" s="153" t="n"/>
      <c r="AI430" s="18" t="n"/>
      <c r="AJ430" s="18" t="n"/>
      <c r="AK430" s="18" t="n"/>
      <c r="AL430" s="18" t="n"/>
      <c r="AM430" s="18" t="n"/>
      <c r="AN430" s="18" t="n"/>
      <c r="AO430" s="18" t="n"/>
      <c r="AP430" s="18" t="n"/>
      <c r="AQ430" s="18" t="n"/>
      <c r="AR430" s="18" t="n"/>
      <c r="AS430" s="18" t="n"/>
      <c r="AT430" s="18" t="n"/>
      <c r="AU430" s="18" t="n"/>
      <c r="AV430" s="18" t="n"/>
      <c r="AW430" s="18" t="n"/>
    </row>
    <row r="431" ht="16.4" customHeight="1" s="828">
      <c r="A431" s="18" t="n"/>
      <c r="B431" s="18" t="n"/>
      <c r="C431" s="18" t="n"/>
      <c r="D431" s="18" t="n"/>
      <c r="E431" s="1002" t="n"/>
      <c r="F431" s="18" t="n"/>
      <c r="G431" s="1002" t="n"/>
      <c r="H431" s="18" t="n"/>
      <c r="I431" s="1002" t="n"/>
      <c r="J431" s="18" t="n"/>
      <c r="K431" s="1002" t="n"/>
      <c r="L431" s="1002" t="n"/>
      <c r="M431" s="18" t="n"/>
      <c r="N431" s="153" t="n"/>
      <c r="O431" s="153" t="n"/>
      <c r="P431" s="153" t="n"/>
      <c r="Q431" s="18" t="n"/>
      <c r="R431" s="18" t="n"/>
      <c r="S431" s="18" t="n"/>
      <c r="T431" s="18" t="n"/>
      <c r="U431" s="18" t="n"/>
      <c r="V431" s="18" t="n"/>
      <c r="W431" s="18" t="n"/>
      <c r="X431" s="18" t="n"/>
      <c r="Y431" s="1002" t="n"/>
      <c r="Z431" s="18" t="n"/>
      <c r="AA431" s="1002" t="n"/>
      <c r="AB431" s="18" t="n"/>
      <c r="AC431" s="1002" t="n"/>
      <c r="AD431" s="18" t="n"/>
      <c r="AE431" s="1002" t="n"/>
      <c r="AF431" s="1016" t="n"/>
      <c r="AG431" s="153" t="n"/>
      <c r="AH431" s="153" t="n"/>
      <c r="AI431" s="18" t="n"/>
      <c r="AJ431" s="18" t="n"/>
      <c r="AK431" s="18" t="n"/>
      <c r="AL431" s="18" t="n"/>
      <c r="AM431" s="18" t="n"/>
      <c r="AN431" s="18" t="n"/>
      <c r="AO431" s="18" t="n"/>
      <c r="AP431" s="18" t="n"/>
      <c r="AQ431" s="18" t="n"/>
      <c r="AR431" s="18" t="n"/>
      <c r="AS431" s="18" t="n"/>
      <c r="AT431" s="18" t="n"/>
      <c r="AU431" s="18" t="n"/>
      <c r="AV431" s="18" t="n"/>
      <c r="AW431" s="18" t="n"/>
    </row>
    <row r="432" ht="16.4" customHeight="1" s="828">
      <c r="A432" s="18" t="n"/>
      <c r="B432" s="18" t="n"/>
      <c r="C432" s="18" t="n"/>
      <c r="D432" s="18" t="n"/>
      <c r="E432" s="1002" t="n"/>
      <c r="F432" s="18" t="n"/>
      <c r="G432" s="1002" t="n"/>
      <c r="H432" s="18" t="n"/>
      <c r="I432" s="1002" t="n"/>
      <c r="J432" s="18" t="n"/>
      <c r="K432" s="1002" t="n"/>
      <c r="L432" s="1002" t="n"/>
      <c r="M432" s="18" t="n"/>
      <c r="N432" s="153" t="n"/>
      <c r="O432" s="153" t="n"/>
      <c r="P432" s="153" t="n"/>
      <c r="Q432" s="18" t="n"/>
      <c r="R432" s="18" t="n"/>
      <c r="S432" s="18" t="n"/>
      <c r="T432" s="18" t="n"/>
      <c r="U432" s="18" t="n"/>
      <c r="V432" s="18" t="n"/>
      <c r="W432" s="18" t="n"/>
      <c r="X432" s="18" t="n"/>
      <c r="Y432" s="1002" t="n"/>
      <c r="Z432" s="18" t="n"/>
      <c r="AA432" s="1002" t="n"/>
      <c r="AB432" s="18" t="n"/>
      <c r="AC432" s="1002" t="n"/>
      <c r="AD432" s="18" t="n"/>
      <c r="AE432" s="1002" t="n"/>
      <c r="AF432" s="1016" t="n"/>
      <c r="AG432" s="153" t="n"/>
      <c r="AH432" s="153" t="n"/>
      <c r="AI432" s="18" t="n"/>
      <c r="AJ432" s="18" t="n"/>
      <c r="AK432" s="18" t="n"/>
      <c r="AL432" s="18" t="n"/>
      <c r="AM432" s="18" t="n"/>
      <c r="AN432" s="18" t="n"/>
      <c r="AO432" s="18" t="n"/>
      <c r="AP432" s="18" t="n"/>
      <c r="AQ432" s="18" t="n"/>
      <c r="AR432" s="18" t="n"/>
      <c r="AS432" s="18" t="n"/>
      <c r="AT432" s="18" t="n"/>
      <c r="AU432" s="18" t="n"/>
      <c r="AV432" s="18" t="n"/>
      <c r="AW432" s="18" t="n"/>
    </row>
    <row r="433" ht="16.4" customHeight="1" s="828">
      <c r="A433" s="18" t="n"/>
      <c r="B433" s="18" t="n"/>
      <c r="C433" s="18" t="n"/>
      <c r="D433" s="18" t="n"/>
      <c r="E433" s="1002" t="n"/>
      <c r="F433" s="18" t="n"/>
      <c r="G433" s="1002" t="n"/>
      <c r="H433" s="18" t="n"/>
      <c r="I433" s="1002" t="n"/>
      <c r="J433" s="18" t="n"/>
      <c r="K433" s="1002" t="n"/>
      <c r="L433" s="1002" t="n"/>
      <c r="M433" s="18" t="n"/>
      <c r="N433" s="153" t="n"/>
      <c r="O433" s="153" t="n"/>
      <c r="P433" s="153" t="n"/>
      <c r="Q433" s="18" t="n"/>
      <c r="R433" s="18" t="n"/>
      <c r="S433" s="18" t="n"/>
      <c r="T433" s="18" t="n"/>
      <c r="U433" s="18" t="n"/>
      <c r="V433" s="18" t="n"/>
      <c r="W433" s="18" t="n"/>
      <c r="X433" s="18" t="n"/>
      <c r="Y433" s="1002" t="n"/>
      <c r="Z433" s="18" t="n"/>
      <c r="AA433" s="1002" t="n"/>
      <c r="AB433" s="18" t="n"/>
      <c r="AC433" s="1002" t="n"/>
      <c r="AD433" s="18" t="n"/>
      <c r="AE433" s="1002" t="n"/>
      <c r="AF433" s="1016" t="n"/>
      <c r="AG433" s="153" t="n"/>
      <c r="AH433" s="153" t="n"/>
      <c r="AI433" s="18" t="n"/>
      <c r="AJ433" s="18" t="n"/>
      <c r="AK433" s="18" t="n"/>
      <c r="AL433" s="18" t="n"/>
      <c r="AM433" s="18" t="n"/>
      <c r="AN433" s="18" t="n"/>
      <c r="AO433" s="18" t="n"/>
      <c r="AP433" s="18" t="n"/>
      <c r="AQ433" s="18" t="n"/>
      <c r="AR433" s="18" t="n"/>
      <c r="AS433" s="18" t="n"/>
      <c r="AT433" s="18" t="n"/>
      <c r="AU433" s="18" t="n"/>
      <c r="AV433" s="18" t="n"/>
      <c r="AW433" s="18" t="n"/>
    </row>
    <row r="434" ht="16.4" customHeight="1" s="828">
      <c r="A434" s="18" t="n"/>
      <c r="B434" s="18" t="n"/>
      <c r="C434" s="18" t="n"/>
      <c r="D434" s="18" t="n"/>
      <c r="E434" s="1002" t="n"/>
      <c r="F434" s="18" t="n"/>
      <c r="G434" s="1002" t="n"/>
      <c r="H434" s="18" t="n"/>
      <c r="I434" s="1002" t="n"/>
      <c r="J434" s="18" t="n"/>
      <c r="K434" s="1002" t="n"/>
      <c r="L434" s="1002" t="n"/>
      <c r="M434" s="18" t="n"/>
      <c r="N434" s="153" t="n"/>
      <c r="O434" s="153" t="n"/>
      <c r="P434" s="153" t="n"/>
      <c r="Q434" s="18" t="n"/>
      <c r="R434" s="18" t="n"/>
      <c r="S434" s="18" t="n"/>
      <c r="T434" s="18" t="n"/>
      <c r="U434" s="18" t="n"/>
      <c r="V434" s="18" t="n"/>
      <c r="W434" s="18" t="n"/>
      <c r="X434" s="18" t="n"/>
      <c r="Y434" s="1002" t="n"/>
      <c r="Z434" s="18" t="n"/>
      <c r="AA434" s="1002" t="n"/>
      <c r="AB434" s="18" t="n"/>
      <c r="AC434" s="1002" t="n"/>
      <c r="AD434" s="18" t="n"/>
      <c r="AE434" s="1002" t="n"/>
      <c r="AF434" s="1016" t="n"/>
      <c r="AG434" s="153" t="n"/>
      <c r="AH434" s="153" t="n"/>
      <c r="AI434" s="18" t="n"/>
      <c r="AJ434" s="18" t="n"/>
      <c r="AK434" s="18" t="n"/>
      <c r="AL434" s="18" t="n"/>
      <c r="AM434" s="18" t="n"/>
      <c r="AN434" s="18" t="n"/>
      <c r="AO434" s="18" t="n"/>
      <c r="AP434" s="18" t="n"/>
      <c r="AQ434" s="18" t="n"/>
      <c r="AR434" s="18" t="n"/>
      <c r="AS434" s="18" t="n"/>
      <c r="AT434" s="18" t="n"/>
      <c r="AU434" s="18" t="n"/>
      <c r="AV434" s="18" t="n"/>
      <c r="AW434" s="18" t="n"/>
    </row>
    <row r="435" ht="16.4" customHeight="1" s="828">
      <c r="A435" s="18" t="n"/>
      <c r="B435" s="18" t="n"/>
      <c r="C435" s="18" t="n"/>
      <c r="D435" s="18" t="n"/>
      <c r="E435" s="1002" t="n"/>
      <c r="F435" s="18" t="n"/>
      <c r="G435" s="1002" t="n"/>
      <c r="H435" s="18" t="n"/>
      <c r="I435" s="1002" t="n"/>
      <c r="J435" s="18" t="n"/>
      <c r="K435" s="1002" t="n"/>
      <c r="L435" s="1002" t="n"/>
      <c r="M435" s="18" t="n"/>
      <c r="N435" s="153" t="n"/>
      <c r="O435" s="153" t="n"/>
      <c r="P435" s="153" t="n"/>
      <c r="Q435" s="18" t="n"/>
      <c r="R435" s="18" t="n"/>
      <c r="S435" s="18" t="n"/>
      <c r="T435" s="18" t="n"/>
      <c r="U435" s="18" t="n"/>
      <c r="V435" s="18" t="n"/>
      <c r="W435" s="18" t="n"/>
      <c r="X435" s="18" t="n"/>
      <c r="Y435" s="1002" t="n"/>
      <c r="Z435" s="18" t="n"/>
      <c r="AA435" s="1002" t="n"/>
      <c r="AB435" s="18" t="n"/>
      <c r="AC435" s="1002" t="n"/>
      <c r="AD435" s="18" t="n"/>
      <c r="AE435" s="1002" t="n"/>
      <c r="AF435" s="1016" t="n"/>
      <c r="AG435" s="153" t="n"/>
      <c r="AH435" s="153" t="n"/>
      <c r="AI435" s="18" t="n"/>
      <c r="AJ435" s="18" t="n"/>
      <c r="AK435" s="18" t="n"/>
      <c r="AL435" s="18" t="n"/>
      <c r="AM435" s="18" t="n"/>
      <c r="AN435" s="18" t="n"/>
      <c r="AO435" s="18" t="n"/>
      <c r="AP435" s="18" t="n"/>
      <c r="AQ435" s="18" t="n"/>
      <c r="AR435" s="18" t="n"/>
      <c r="AS435" s="18" t="n"/>
      <c r="AT435" s="18" t="n"/>
      <c r="AU435" s="18" t="n"/>
      <c r="AV435" s="18" t="n"/>
      <c r="AW435" s="18" t="n"/>
    </row>
    <row r="436" ht="16.4" customHeight="1" s="828">
      <c r="A436" s="18" t="n"/>
      <c r="B436" s="18" t="n"/>
      <c r="C436" s="18" t="n"/>
      <c r="D436" s="18" t="n"/>
      <c r="E436" s="1002" t="n"/>
      <c r="F436" s="18" t="n"/>
      <c r="G436" s="1002" t="n"/>
      <c r="H436" s="18" t="n"/>
      <c r="I436" s="1002" t="n"/>
      <c r="J436" s="18" t="n"/>
      <c r="K436" s="1002" t="n"/>
      <c r="L436" s="1002" t="n"/>
      <c r="M436" s="18" t="n"/>
      <c r="N436" s="153" t="n"/>
      <c r="O436" s="153" t="n"/>
      <c r="P436" s="153" t="n"/>
      <c r="Q436" s="18" t="n"/>
      <c r="R436" s="18" t="n"/>
      <c r="S436" s="18" t="n"/>
      <c r="T436" s="18" t="n"/>
      <c r="U436" s="18" t="n"/>
      <c r="V436" s="18" t="n"/>
      <c r="W436" s="18" t="n"/>
      <c r="X436" s="18" t="n"/>
      <c r="Y436" s="1002" t="n"/>
      <c r="Z436" s="18" t="n"/>
      <c r="AA436" s="1002" t="n"/>
      <c r="AB436" s="18" t="n"/>
      <c r="AC436" s="1002" t="n"/>
      <c r="AD436" s="18" t="n"/>
      <c r="AE436" s="1002" t="n"/>
      <c r="AF436" s="1016" t="n"/>
      <c r="AG436" s="153" t="n"/>
      <c r="AH436" s="153" t="n"/>
      <c r="AI436" s="18" t="n"/>
      <c r="AJ436" s="18" t="n"/>
      <c r="AK436" s="18" t="n"/>
      <c r="AL436" s="18" t="n"/>
      <c r="AM436" s="18" t="n"/>
      <c r="AN436" s="18" t="n"/>
      <c r="AO436" s="18" t="n"/>
      <c r="AP436" s="18" t="n"/>
      <c r="AQ436" s="18" t="n"/>
      <c r="AR436" s="18" t="n"/>
      <c r="AS436" s="18" t="n"/>
      <c r="AT436" s="18" t="n"/>
      <c r="AU436" s="18" t="n"/>
      <c r="AV436" s="18" t="n"/>
      <c r="AW436" s="18" t="n"/>
    </row>
    <row r="437" ht="16.4" customHeight="1" s="828">
      <c r="A437" s="18" t="n"/>
      <c r="B437" s="18" t="n"/>
      <c r="C437" s="18" t="n"/>
      <c r="D437" s="18" t="n"/>
      <c r="E437" s="1002" t="n"/>
      <c r="F437" s="18" t="n"/>
      <c r="G437" s="1002" t="n"/>
      <c r="H437" s="18" t="n"/>
      <c r="I437" s="1002" t="n"/>
      <c r="J437" s="18" t="n"/>
      <c r="K437" s="1002" t="n"/>
      <c r="L437" s="1002" t="n"/>
      <c r="M437" s="18" t="n"/>
      <c r="N437" s="153" t="n"/>
      <c r="O437" s="153" t="n"/>
      <c r="P437" s="153" t="n"/>
      <c r="Q437" s="18" t="n"/>
      <c r="R437" s="18" t="n"/>
      <c r="S437" s="18" t="n"/>
      <c r="T437" s="18" t="n"/>
      <c r="U437" s="18" t="n"/>
      <c r="V437" s="18" t="n"/>
      <c r="W437" s="18" t="n"/>
      <c r="X437" s="18" t="n"/>
      <c r="Y437" s="1002" t="n"/>
      <c r="Z437" s="18" t="n"/>
      <c r="AA437" s="1002" t="n"/>
      <c r="AB437" s="18" t="n"/>
      <c r="AC437" s="1002" t="n"/>
      <c r="AD437" s="18" t="n"/>
      <c r="AE437" s="1002" t="n"/>
      <c r="AF437" s="1016" t="n"/>
      <c r="AG437" s="153" t="n"/>
      <c r="AH437" s="153" t="n"/>
      <c r="AI437" s="18" t="n"/>
      <c r="AJ437" s="18" t="n"/>
      <c r="AK437" s="18" t="n"/>
      <c r="AL437" s="18" t="n"/>
      <c r="AM437" s="18" t="n"/>
      <c r="AN437" s="18" t="n"/>
      <c r="AO437" s="18" t="n"/>
      <c r="AP437" s="18" t="n"/>
      <c r="AQ437" s="18" t="n"/>
      <c r="AR437" s="18" t="n"/>
      <c r="AS437" s="18" t="n"/>
      <c r="AT437" s="18" t="n"/>
      <c r="AU437" s="18" t="n"/>
      <c r="AV437" s="18" t="n"/>
      <c r="AW437" s="18" t="n"/>
    </row>
    <row r="438" ht="16.4" customHeight="1" s="828">
      <c r="A438" s="18" t="n"/>
      <c r="B438" s="18" t="n"/>
      <c r="C438" s="18" t="n"/>
      <c r="D438" s="18" t="n"/>
      <c r="E438" s="1002" t="n"/>
      <c r="F438" s="18" t="n"/>
      <c r="G438" s="1002" t="n"/>
      <c r="H438" s="18" t="n"/>
      <c r="I438" s="1002" t="n"/>
      <c r="J438" s="18" t="n"/>
      <c r="K438" s="1002" t="n"/>
      <c r="L438" s="1002" t="n"/>
      <c r="M438" s="18" t="n"/>
      <c r="N438" s="153" t="n"/>
      <c r="O438" s="153" t="n"/>
      <c r="P438" s="153" t="n"/>
      <c r="Q438" s="18" t="n"/>
      <c r="R438" s="18" t="n"/>
      <c r="S438" s="18" t="n"/>
      <c r="T438" s="18" t="n"/>
      <c r="U438" s="18" t="n"/>
      <c r="V438" s="18" t="n"/>
      <c r="W438" s="18" t="n"/>
      <c r="X438" s="18" t="n"/>
      <c r="Y438" s="1002" t="n"/>
      <c r="Z438" s="18" t="n"/>
      <c r="AA438" s="1002" t="n"/>
      <c r="AB438" s="18" t="n"/>
      <c r="AC438" s="1002" t="n"/>
      <c r="AD438" s="18" t="n"/>
      <c r="AE438" s="1002" t="n"/>
      <c r="AF438" s="1016" t="n"/>
      <c r="AG438" s="153" t="n"/>
      <c r="AH438" s="153" t="n"/>
      <c r="AI438" s="18" t="n"/>
      <c r="AJ438" s="18" t="n"/>
      <c r="AK438" s="18" t="n"/>
      <c r="AL438" s="18" t="n"/>
      <c r="AM438" s="18" t="n"/>
      <c r="AN438" s="18" t="n"/>
      <c r="AO438" s="18" t="n"/>
      <c r="AP438" s="18" t="n"/>
      <c r="AQ438" s="18" t="n"/>
      <c r="AR438" s="18" t="n"/>
      <c r="AS438" s="18" t="n"/>
      <c r="AT438" s="18" t="n"/>
      <c r="AU438" s="18" t="n"/>
      <c r="AV438" s="18" t="n"/>
      <c r="AW438" s="18" t="n"/>
    </row>
    <row r="439" ht="16.4" customHeight="1" s="828">
      <c r="A439" s="18" t="n"/>
      <c r="B439" s="18" t="n"/>
      <c r="C439" s="18" t="n"/>
      <c r="D439" s="18" t="n"/>
      <c r="E439" s="1002" t="n"/>
      <c r="F439" s="18" t="n"/>
      <c r="G439" s="1002" t="n"/>
      <c r="H439" s="18" t="n"/>
      <c r="I439" s="1002" t="n"/>
      <c r="J439" s="18" t="n"/>
      <c r="K439" s="1002" t="n"/>
      <c r="L439" s="1002" t="n"/>
      <c r="M439" s="18" t="n"/>
      <c r="N439" s="153" t="n"/>
      <c r="O439" s="153" t="n"/>
      <c r="P439" s="153" t="n"/>
      <c r="Q439" s="18" t="n"/>
      <c r="R439" s="18" t="n"/>
      <c r="S439" s="18" t="n"/>
      <c r="T439" s="18" t="n"/>
      <c r="U439" s="18" t="n"/>
      <c r="V439" s="18" t="n"/>
      <c r="W439" s="18" t="n"/>
      <c r="X439" s="18" t="n"/>
      <c r="Y439" s="1002" t="n"/>
      <c r="Z439" s="18" t="n"/>
      <c r="AA439" s="1002" t="n"/>
      <c r="AB439" s="18" t="n"/>
      <c r="AC439" s="1002" t="n"/>
      <c r="AD439" s="18" t="n"/>
      <c r="AE439" s="1002" t="n"/>
      <c r="AF439" s="1016" t="n"/>
      <c r="AG439" s="153" t="n"/>
      <c r="AH439" s="153" t="n"/>
      <c r="AI439" s="18" t="n"/>
      <c r="AJ439" s="18" t="n"/>
      <c r="AK439" s="18" t="n"/>
      <c r="AL439" s="18" t="n"/>
      <c r="AM439" s="18" t="n"/>
      <c r="AN439" s="18" t="n"/>
      <c r="AO439" s="18" t="n"/>
      <c r="AP439" s="18" t="n"/>
      <c r="AQ439" s="18" t="n"/>
      <c r="AR439" s="18" t="n"/>
      <c r="AS439" s="18" t="n"/>
      <c r="AT439" s="18" t="n"/>
      <c r="AU439" s="18" t="n"/>
      <c r="AV439" s="18" t="n"/>
      <c r="AW439" s="18" t="n"/>
    </row>
    <row r="440" ht="16.4" customHeight="1" s="828">
      <c r="A440" s="18" t="n"/>
      <c r="B440" s="18" t="n"/>
      <c r="C440" s="18" t="n"/>
      <c r="D440" s="18" t="n"/>
      <c r="E440" s="1002" t="n"/>
      <c r="F440" s="18" t="n"/>
      <c r="G440" s="1002" t="n"/>
      <c r="H440" s="18" t="n"/>
      <c r="I440" s="1002" t="n"/>
      <c r="J440" s="18" t="n"/>
      <c r="K440" s="1002" t="n"/>
      <c r="L440" s="1002" t="n"/>
      <c r="M440" s="18" t="n"/>
      <c r="N440" s="153" t="n"/>
      <c r="O440" s="153" t="n"/>
      <c r="P440" s="153" t="n"/>
      <c r="Q440" s="18" t="n"/>
      <c r="R440" s="18" t="n"/>
      <c r="S440" s="18" t="n"/>
      <c r="T440" s="18" t="n"/>
      <c r="U440" s="18" t="n"/>
      <c r="V440" s="18" t="n"/>
      <c r="W440" s="18" t="n"/>
      <c r="X440" s="18" t="n"/>
      <c r="Y440" s="1002" t="n"/>
      <c r="Z440" s="18" t="n"/>
      <c r="AA440" s="1002" t="n"/>
      <c r="AB440" s="18" t="n"/>
      <c r="AC440" s="1002" t="n"/>
      <c r="AD440" s="18" t="n"/>
      <c r="AE440" s="1002" t="n"/>
      <c r="AF440" s="1016" t="n"/>
      <c r="AG440" s="153" t="n"/>
      <c r="AH440" s="153" t="n"/>
      <c r="AI440" s="18" t="n"/>
      <c r="AJ440" s="18" t="n"/>
      <c r="AK440" s="18" t="n"/>
      <c r="AL440" s="18" t="n"/>
      <c r="AM440" s="18" t="n"/>
      <c r="AN440" s="18" t="n"/>
      <c r="AO440" s="18" t="n"/>
      <c r="AP440" s="18" t="n"/>
      <c r="AQ440" s="18" t="n"/>
      <c r="AR440" s="18" t="n"/>
      <c r="AS440" s="18" t="n"/>
      <c r="AT440" s="18" t="n"/>
      <c r="AU440" s="18" t="n"/>
      <c r="AV440" s="18" t="n"/>
      <c r="AW440" s="18" t="n"/>
    </row>
    <row r="441" ht="16.4" customHeight="1" s="828">
      <c r="A441" s="18" t="n"/>
      <c r="B441" s="18" t="n"/>
      <c r="C441" s="18" t="n"/>
      <c r="D441" s="18" t="n"/>
      <c r="E441" s="1002" t="n"/>
      <c r="F441" s="18" t="n"/>
      <c r="G441" s="1002" t="n"/>
      <c r="H441" s="18" t="n"/>
      <c r="I441" s="1002" t="n"/>
      <c r="J441" s="18" t="n"/>
      <c r="K441" s="1002" t="n"/>
      <c r="L441" s="1002" t="n"/>
      <c r="M441" s="18" t="n"/>
      <c r="N441" s="153" t="n"/>
      <c r="O441" s="153" t="n"/>
      <c r="P441" s="153" t="n"/>
      <c r="Q441" s="18" t="n"/>
      <c r="R441" s="18" t="n"/>
      <c r="S441" s="18" t="n"/>
      <c r="T441" s="18" t="n"/>
      <c r="U441" s="18" t="n"/>
      <c r="V441" s="18" t="n"/>
      <c r="W441" s="18" t="n"/>
      <c r="X441" s="18" t="n"/>
      <c r="Y441" s="1002" t="n"/>
      <c r="Z441" s="18" t="n"/>
      <c r="AA441" s="1002" t="n"/>
      <c r="AB441" s="18" t="n"/>
      <c r="AC441" s="1002" t="n"/>
      <c r="AD441" s="18" t="n"/>
      <c r="AE441" s="1002" t="n"/>
      <c r="AF441" s="1016" t="n"/>
      <c r="AG441" s="153" t="n"/>
      <c r="AH441" s="153" t="n"/>
      <c r="AI441" s="18" t="n"/>
      <c r="AJ441" s="18" t="n"/>
      <c r="AK441" s="18" t="n"/>
      <c r="AL441" s="18" t="n"/>
      <c r="AM441" s="18" t="n"/>
      <c r="AN441" s="18" t="n"/>
      <c r="AO441" s="18" t="n"/>
      <c r="AP441" s="18" t="n"/>
      <c r="AQ441" s="18" t="n"/>
      <c r="AR441" s="18" t="n"/>
      <c r="AS441" s="18" t="n"/>
      <c r="AT441" s="18" t="n"/>
      <c r="AU441" s="18" t="n"/>
      <c r="AV441" s="18" t="n"/>
      <c r="AW441" s="18" t="n"/>
    </row>
    <row r="442" ht="16.4" customHeight="1" s="828">
      <c r="A442" s="18" t="n"/>
      <c r="B442" s="18" t="n"/>
      <c r="C442" s="18" t="n"/>
      <c r="D442" s="18" t="n"/>
      <c r="E442" s="1002" t="n"/>
      <c r="F442" s="18" t="n"/>
      <c r="G442" s="1002" t="n"/>
      <c r="H442" s="18" t="n"/>
      <c r="I442" s="1002" t="n"/>
      <c r="J442" s="18" t="n"/>
      <c r="K442" s="1002" t="n"/>
      <c r="L442" s="1002" t="n"/>
      <c r="M442" s="18" t="n"/>
      <c r="N442" s="153" t="n"/>
      <c r="O442" s="153" t="n"/>
      <c r="P442" s="153" t="n"/>
      <c r="Q442" s="18" t="n"/>
      <c r="R442" s="18" t="n"/>
      <c r="S442" s="18" t="n"/>
      <c r="T442" s="18" t="n"/>
      <c r="U442" s="18" t="n"/>
      <c r="V442" s="18" t="n"/>
      <c r="W442" s="18" t="n"/>
      <c r="X442" s="18" t="n"/>
      <c r="Y442" s="1002" t="n"/>
      <c r="Z442" s="18" t="n"/>
      <c r="AA442" s="1002" t="n"/>
      <c r="AB442" s="18" t="n"/>
      <c r="AC442" s="1002" t="n"/>
      <c r="AD442" s="18" t="n"/>
      <c r="AE442" s="1002" t="n"/>
      <c r="AF442" s="1016" t="n"/>
      <c r="AG442" s="153" t="n"/>
      <c r="AH442" s="153" t="n"/>
      <c r="AI442" s="18" t="n"/>
      <c r="AJ442" s="18" t="n"/>
      <c r="AK442" s="18" t="n"/>
      <c r="AL442" s="18" t="n"/>
      <c r="AM442" s="18" t="n"/>
      <c r="AN442" s="18" t="n"/>
      <c r="AO442" s="18" t="n"/>
      <c r="AP442" s="18" t="n"/>
      <c r="AQ442" s="18" t="n"/>
      <c r="AR442" s="18" t="n"/>
      <c r="AS442" s="18" t="n"/>
      <c r="AT442" s="18" t="n"/>
      <c r="AU442" s="18" t="n"/>
      <c r="AV442" s="18" t="n"/>
      <c r="AW442" s="18" t="n"/>
    </row>
    <row r="443" ht="16.4" customHeight="1" s="828">
      <c r="A443" s="18" t="n"/>
      <c r="B443" s="18" t="n"/>
      <c r="C443" s="18" t="n"/>
      <c r="D443" s="18" t="n"/>
      <c r="E443" s="1002" t="n"/>
      <c r="F443" s="18" t="n"/>
      <c r="G443" s="1002" t="n"/>
      <c r="H443" s="18" t="n"/>
      <c r="I443" s="1002" t="n"/>
      <c r="J443" s="18" t="n"/>
      <c r="K443" s="1002" t="n"/>
      <c r="L443" s="1002" t="n"/>
      <c r="M443" s="18" t="n"/>
      <c r="N443" s="153" t="n"/>
      <c r="O443" s="153" t="n"/>
      <c r="P443" s="153" t="n"/>
      <c r="Q443" s="18" t="n"/>
      <c r="R443" s="18" t="n"/>
      <c r="S443" s="18" t="n"/>
      <c r="T443" s="18" t="n"/>
      <c r="U443" s="18" t="n"/>
      <c r="V443" s="18" t="n"/>
      <c r="W443" s="18" t="n"/>
      <c r="X443" s="18" t="n"/>
      <c r="Y443" s="1002" t="n"/>
      <c r="Z443" s="18" t="n"/>
      <c r="AA443" s="1002" t="n"/>
      <c r="AB443" s="18" t="n"/>
      <c r="AC443" s="1002" t="n"/>
      <c r="AD443" s="18" t="n"/>
      <c r="AE443" s="1002" t="n"/>
      <c r="AF443" s="1016" t="n"/>
      <c r="AG443" s="153" t="n"/>
      <c r="AH443" s="153" t="n"/>
      <c r="AI443" s="18" t="n"/>
      <c r="AJ443" s="18" t="n"/>
      <c r="AK443" s="18" t="n"/>
      <c r="AL443" s="18" t="n"/>
      <c r="AM443" s="18" t="n"/>
      <c r="AN443" s="18" t="n"/>
      <c r="AO443" s="18" t="n"/>
      <c r="AP443" s="18" t="n"/>
      <c r="AQ443" s="18" t="n"/>
      <c r="AR443" s="18" t="n"/>
      <c r="AS443" s="18" t="n"/>
      <c r="AT443" s="18" t="n"/>
      <c r="AU443" s="18" t="n"/>
      <c r="AV443" s="18" t="n"/>
      <c r="AW443" s="18" t="n"/>
    </row>
    <row r="444" ht="16.4" customHeight="1" s="828">
      <c r="A444" s="18" t="n"/>
      <c r="B444" s="18" t="n"/>
      <c r="C444" s="18" t="n"/>
      <c r="D444" s="18" t="n"/>
      <c r="E444" s="1002" t="n"/>
      <c r="F444" s="18" t="n"/>
      <c r="G444" s="1002" t="n"/>
      <c r="H444" s="18" t="n"/>
      <c r="I444" s="1002" t="n"/>
      <c r="J444" s="18" t="n"/>
      <c r="K444" s="1002" t="n"/>
      <c r="L444" s="1002" t="n"/>
      <c r="M444" s="18" t="n"/>
      <c r="N444" s="153" t="n"/>
      <c r="O444" s="153" t="n"/>
      <c r="P444" s="153" t="n"/>
      <c r="Q444" s="18" t="n"/>
      <c r="R444" s="18" t="n"/>
      <c r="S444" s="18" t="n"/>
      <c r="T444" s="18" t="n"/>
      <c r="U444" s="18" t="n"/>
      <c r="V444" s="18" t="n"/>
      <c r="W444" s="18" t="n"/>
      <c r="X444" s="18" t="n"/>
      <c r="Y444" s="1002" t="n"/>
      <c r="Z444" s="18" t="n"/>
      <c r="AA444" s="1002" t="n"/>
      <c r="AB444" s="18" t="n"/>
      <c r="AC444" s="1002" t="n"/>
      <c r="AD444" s="18" t="n"/>
      <c r="AE444" s="1002" t="n"/>
      <c r="AF444" s="1016" t="n"/>
      <c r="AG444" s="153" t="n"/>
      <c r="AH444" s="153" t="n"/>
      <c r="AI444" s="18" t="n"/>
      <c r="AJ444" s="18" t="n"/>
      <c r="AK444" s="18" t="n"/>
      <c r="AL444" s="18" t="n"/>
      <c r="AM444" s="18" t="n"/>
      <c r="AN444" s="18" t="n"/>
      <c r="AO444" s="18" t="n"/>
      <c r="AP444" s="18" t="n"/>
      <c r="AQ444" s="18" t="n"/>
      <c r="AR444" s="18" t="n"/>
      <c r="AS444" s="18" t="n"/>
      <c r="AT444" s="18" t="n"/>
      <c r="AU444" s="18" t="n"/>
      <c r="AV444" s="18" t="n"/>
      <c r="AW444" s="18" t="n"/>
    </row>
    <row r="445" ht="16.4" customHeight="1" s="828">
      <c r="A445" s="18" t="n"/>
      <c r="B445" s="18" t="n"/>
      <c r="C445" s="18" t="n"/>
      <c r="D445" s="18" t="n"/>
      <c r="E445" s="1002" t="n"/>
      <c r="F445" s="18" t="n"/>
      <c r="G445" s="1002" t="n"/>
      <c r="H445" s="18" t="n"/>
      <c r="I445" s="1002" t="n"/>
      <c r="J445" s="18" t="n"/>
      <c r="K445" s="1002" t="n"/>
      <c r="L445" s="1002" t="n"/>
      <c r="M445" s="18" t="n"/>
      <c r="N445" s="153" t="n"/>
      <c r="O445" s="153" t="n"/>
      <c r="P445" s="153" t="n"/>
      <c r="Q445" s="18" t="n"/>
      <c r="R445" s="18" t="n"/>
      <c r="S445" s="18" t="n"/>
      <c r="T445" s="18" t="n"/>
      <c r="U445" s="18" t="n"/>
      <c r="V445" s="18" t="n"/>
      <c r="W445" s="18" t="n"/>
      <c r="X445" s="18" t="n"/>
      <c r="Y445" s="1002" t="n"/>
      <c r="Z445" s="18" t="n"/>
      <c r="AA445" s="1002" t="n"/>
      <c r="AB445" s="18" t="n"/>
      <c r="AC445" s="1002" t="n"/>
      <c r="AD445" s="18" t="n"/>
      <c r="AE445" s="1002" t="n"/>
      <c r="AF445" s="1016" t="n"/>
      <c r="AG445" s="153" t="n"/>
      <c r="AH445" s="153" t="n"/>
      <c r="AI445" s="18" t="n"/>
      <c r="AJ445" s="18" t="n"/>
      <c r="AK445" s="18" t="n"/>
      <c r="AL445" s="18" t="n"/>
      <c r="AM445" s="18" t="n"/>
      <c r="AN445" s="18" t="n"/>
      <c r="AO445" s="18" t="n"/>
      <c r="AP445" s="18" t="n"/>
      <c r="AQ445" s="18" t="n"/>
      <c r="AR445" s="18" t="n"/>
      <c r="AS445" s="18" t="n"/>
      <c r="AT445" s="18" t="n"/>
      <c r="AU445" s="18" t="n"/>
      <c r="AV445" s="18" t="n"/>
      <c r="AW445" s="18" t="n"/>
    </row>
    <row r="446" ht="16.4" customHeight="1" s="828">
      <c r="A446" s="18" t="n"/>
      <c r="B446" s="18" t="n"/>
      <c r="C446" s="18" t="n"/>
      <c r="D446" s="18" t="n"/>
      <c r="E446" s="1002" t="n"/>
      <c r="F446" s="18" t="n"/>
      <c r="G446" s="1002" t="n"/>
      <c r="H446" s="18" t="n"/>
      <c r="I446" s="1002" t="n"/>
      <c r="J446" s="18" t="n"/>
      <c r="K446" s="1002" t="n"/>
      <c r="L446" s="1002" t="n"/>
      <c r="M446" s="18" t="n"/>
      <c r="N446" s="153" t="n"/>
      <c r="O446" s="153" t="n"/>
      <c r="P446" s="153" t="n"/>
      <c r="Q446" s="18" t="n"/>
      <c r="R446" s="18" t="n"/>
      <c r="S446" s="18" t="n"/>
      <c r="T446" s="18" t="n"/>
      <c r="U446" s="18" t="n"/>
      <c r="V446" s="18" t="n"/>
      <c r="W446" s="18" t="n"/>
      <c r="X446" s="18" t="n"/>
      <c r="Y446" s="1002" t="n"/>
      <c r="Z446" s="18" t="n"/>
      <c r="AA446" s="1002" t="n"/>
      <c r="AB446" s="18" t="n"/>
      <c r="AC446" s="1002" t="n"/>
      <c r="AD446" s="18" t="n"/>
      <c r="AE446" s="1002" t="n"/>
      <c r="AF446" s="1016" t="n"/>
      <c r="AG446" s="153" t="n"/>
      <c r="AH446" s="153" t="n"/>
      <c r="AI446" s="18" t="n"/>
      <c r="AJ446" s="18" t="n"/>
      <c r="AK446" s="18" t="n"/>
      <c r="AL446" s="18" t="n"/>
      <c r="AM446" s="18" t="n"/>
      <c r="AN446" s="18" t="n"/>
      <c r="AO446" s="18" t="n"/>
      <c r="AP446" s="18" t="n"/>
      <c r="AQ446" s="18" t="n"/>
      <c r="AR446" s="18" t="n"/>
      <c r="AS446" s="18" t="n"/>
      <c r="AT446" s="18" t="n"/>
      <c r="AU446" s="18" t="n"/>
      <c r="AV446" s="18" t="n"/>
      <c r="AW446" s="18" t="n"/>
    </row>
    <row r="447" ht="16.4" customHeight="1" s="828">
      <c r="A447" s="18" t="n"/>
      <c r="B447" s="18" t="n"/>
      <c r="C447" s="18" t="n"/>
      <c r="D447" s="18" t="n"/>
      <c r="E447" s="1002" t="n"/>
      <c r="F447" s="18" t="n"/>
      <c r="G447" s="1002" t="n"/>
      <c r="H447" s="18" t="n"/>
      <c r="I447" s="1002" t="n"/>
      <c r="J447" s="18" t="n"/>
      <c r="K447" s="1002" t="n"/>
      <c r="L447" s="1002" t="n"/>
      <c r="M447" s="18" t="n"/>
      <c r="N447" s="153" t="n"/>
      <c r="O447" s="153" t="n"/>
      <c r="P447" s="153" t="n"/>
      <c r="Q447" s="18" t="n"/>
      <c r="R447" s="18" t="n"/>
      <c r="S447" s="18" t="n"/>
      <c r="T447" s="18" t="n"/>
      <c r="U447" s="18" t="n"/>
      <c r="V447" s="18" t="n"/>
      <c r="W447" s="18" t="n"/>
      <c r="X447" s="18" t="n"/>
      <c r="Y447" s="1002" t="n"/>
      <c r="Z447" s="18" t="n"/>
      <c r="AA447" s="1002" t="n"/>
      <c r="AB447" s="18" t="n"/>
      <c r="AC447" s="1002" t="n"/>
      <c r="AD447" s="18" t="n"/>
      <c r="AE447" s="1002" t="n"/>
      <c r="AF447" s="1016" t="n"/>
      <c r="AG447" s="153" t="n"/>
      <c r="AH447" s="153" t="n"/>
      <c r="AI447" s="18" t="n"/>
      <c r="AJ447" s="18" t="n"/>
      <c r="AK447" s="18" t="n"/>
      <c r="AL447" s="18" t="n"/>
      <c r="AM447" s="18" t="n"/>
      <c r="AN447" s="18" t="n"/>
      <c r="AO447" s="18" t="n"/>
      <c r="AP447" s="18" t="n"/>
      <c r="AQ447" s="18" t="n"/>
      <c r="AR447" s="18" t="n"/>
      <c r="AS447" s="18" t="n"/>
      <c r="AT447" s="18" t="n"/>
      <c r="AU447" s="18" t="n"/>
      <c r="AV447" s="18" t="n"/>
      <c r="AW447" s="18" t="n"/>
    </row>
    <row r="448" ht="16.4" customHeight="1" s="828">
      <c r="A448" s="18" t="n"/>
      <c r="B448" s="18" t="n"/>
      <c r="C448" s="18" t="n"/>
      <c r="D448" s="18" t="n"/>
      <c r="E448" s="1002" t="n"/>
      <c r="F448" s="18" t="n"/>
      <c r="G448" s="1002" t="n"/>
      <c r="H448" s="18" t="n"/>
      <c r="I448" s="1002" t="n"/>
      <c r="J448" s="18" t="n"/>
      <c r="K448" s="1002" t="n"/>
      <c r="L448" s="1002" t="n"/>
      <c r="M448" s="18" t="n"/>
      <c r="N448" s="153" t="n"/>
      <c r="O448" s="153" t="n"/>
      <c r="P448" s="153" t="n"/>
      <c r="Q448" s="18" t="n"/>
      <c r="R448" s="18" t="n"/>
      <c r="S448" s="18" t="n"/>
      <c r="T448" s="18" t="n"/>
      <c r="U448" s="18" t="n"/>
      <c r="V448" s="18" t="n"/>
      <c r="W448" s="18" t="n"/>
      <c r="X448" s="18" t="n"/>
      <c r="Y448" s="1002" t="n"/>
      <c r="Z448" s="18" t="n"/>
      <c r="AA448" s="1002" t="n"/>
      <c r="AB448" s="18" t="n"/>
      <c r="AC448" s="1002" t="n"/>
      <c r="AD448" s="18" t="n"/>
      <c r="AE448" s="1002" t="n"/>
      <c r="AF448" s="1016" t="n"/>
      <c r="AG448" s="153" t="n"/>
      <c r="AH448" s="153" t="n"/>
      <c r="AI448" s="18" t="n"/>
      <c r="AJ448" s="18" t="n"/>
      <c r="AK448" s="18" t="n"/>
      <c r="AL448" s="18" t="n"/>
      <c r="AM448" s="18" t="n"/>
      <c r="AN448" s="18" t="n"/>
      <c r="AO448" s="18" t="n"/>
      <c r="AP448" s="18" t="n"/>
      <c r="AQ448" s="18" t="n"/>
      <c r="AR448" s="18" t="n"/>
      <c r="AS448" s="18" t="n"/>
      <c r="AT448" s="18" t="n"/>
      <c r="AU448" s="18" t="n"/>
      <c r="AV448" s="18" t="n"/>
      <c r="AW448" s="18" t="n"/>
    </row>
    <row r="449" ht="16.4" customHeight="1" s="828">
      <c r="A449" s="18" t="n"/>
      <c r="B449" s="18" t="n"/>
      <c r="C449" s="18" t="n"/>
      <c r="D449" s="18" t="n"/>
      <c r="E449" s="1002" t="n"/>
      <c r="F449" s="18" t="n"/>
      <c r="G449" s="1002" t="n"/>
      <c r="H449" s="18" t="n"/>
      <c r="I449" s="1002" t="n"/>
      <c r="J449" s="18" t="n"/>
      <c r="K449" s="1002" t="n"/>
      <c r="L449" s="1002" t="n"/>
      <c r="M449" s="18" t="n"/>
      <c r="N449" s="153" t="n"/>
      <c r="O449" s="153" t="n"/>
      <c r="P449" s="153" t="n"/>
      <c r="Q449" s="18" t="n"/>
      <c r="R449" s="18" t="n"/>
      <c r="S449" s="18" t="n"/>
      <c r="T449" s="18" t="n"/>
      <c r="U449" s="18" t="n"/>
      <c r="V449" s="18" t="n"/>
      <c r="W449" s="18" t="n"/>
      <c r="X449" s="18" t="n"/>
      <c r="Y449" s="1002" t="n"/>
      <c r="Z449" s="18" t="n"/>
      <c r="AA449" s="1002" t="n"/>
      <c r="AB449" s="18" t="n"/>
      <c r="AC449" s="1002" t="n"/>
      <c r="AD449" s="18" t="n"/>
      <c r="AE449" s="1002" t="n"/>
      <c r="AF449" s="1016" t="n"/>
      <c r="AG449" s="153" t="n"/>
      <c r="AH449" s="153" t="n"/>
      <c r="AI449" s="18" t="n"/>
      <c r="AJ449" s="18" t="n"/>
      <c r="AK449" s="18" t="n"/>
      <c r="AL449" s="18" t="n"/>
      <c r="AM449" s="18" t="n"/>
      <c r="AN449" s="18" t="n"/>
      <c r="AO449" s="18" t="n"/>
      <c r="AP449" s="18" t="n"/>
      <c r="AQ449" s="18" t="n"/>
      <c r="AR449" s="18" t="n"/>
      <c r="AS449" s="18" t="n"/>
      <c r="AT449" s="18" t="n"/>
      <c r="AU449" s="18" t="n"/>
      <c r="AV449" s="18" t="n"/>
      <c r="AW449" s="18" t="n"/>
    </row>
    <row r="450" ht="16.4" customHeight="1" s="828">
      <c r="A450" s="18" t="n"/>
      <c r="B450" s="18" t="n"/>
      <c r="C450" s="18" t="n"/>
      <c r="D450" s="18" t="n"/>
      <c r="E450" s="1002" t="n"/>
      <c r="F450" s="18" t="n"/>
      <c r="G450" s="1002" t="n"/>
      <c r="H450" s="18" t="n"/>
      <c r="I450" s="1002" t="n"/>
      <c r="J450" s="18" t="n"/>
      <c r="K450" s="1002" t="n"/>
      <c r="L450" s="1002" t="n"/>
      <c r="M450" s="18" t="n"/>
      <c r="N450" s="153" t="n"/>
      <c r="O450" s="153" t="n"/>
      <c r="P450" s="153" t="n"/>
      <c r="Q450" s="18" t="n"/>
      <c r="R450" s="18" t="n"/>
      <c r="S450" s="18" t="n"/>
      <c r="T450" s="18" t="n"/>
      <c r="U450" s="18" t="n"/>
      <c r="V450" s="18" t="n"/>
      <c r="W450" s="18" t="n"/>
      <c r="X450" s="18" t="n"/>
      <c r="Y450" s="1002" t="n"/>
      <c r="Z450" s="18" t="n"/>
      <c r="AA450" s="1002" t="n"/>
      <c r="AB450" s="18" t="n"/>
      <c r="AC450" s="1002" t="n"/>
      <c r="AD450" s="18" t="n"/>
      <c r="AE450" s="1002" t="n"/>
      <c r="AF450" s="1016" t="n"/>
      <c r="AG450" s="153" t="n"/>
      <c r="AH450" s="153" t="n"/>
      <c r="AI450" s="18" t="n"/>
      <c r="AJ450" s="18" t="n"/>
      <c r="AK450" s="18" t="n"/>
      <c r="AL450" s="18" t="n"/>
      <c r="AM450" s="18" t="n"/>
      <c r="AN450" s="18" t="n"/>
      <c r="AO450" s="18" t="n"/>
      <c r="AP450" s="18" t="n"/>
      <c r="AQ450" s="18" t="n"/>
      <c r="AR450" s="18" t="n"/>
      <c r="AS450" s="18" t="n"/>
      <c r="AT450" s="18" t="n"/>
      <c r="AU450" s="18" t="n"/>
      <c r="AV450" s="18" t="n"/>
      <c r="AW450" s="18" t="n"/>
    </row>
    <row r="451" ht="16.4" customHeight="1" s="828">
      <c r="A451" s="18" t="n"/>
      <c r="B451" s="18" t="n"/>
      <c r="C451" s="18" t="n"/>
      <c r="D451" s="18" t="n"/>
      <c r="E451" s="1002" t="n"/>
      <c r="F451" s="18" t="n"/>
      <c r="G451" s="1002" t="n"/>
      <c r="H451" s="18" t="n"/>
      <c r="I451" s="1002" t="n"/>
      <c r="J451" s="18" t="n"/>
      <c r="K451" s="1002" t="n"/>
      <c r="L451" s="1002" t="n"/>
      <c r="M451" s="18" t="n"/>
      <c r="N451" s="153" t="n"/>
      <c r="O451" s="153" t="n"/>
      <c r="P451" s="153" t="n"/>
      <c r="Q451" s="18" t="n"/>
      <c r="R451" s="18" t="n"/>
      <c r="S451" s="18" t="n"/>
      <c r="T451" s="18" t="n"/>
      <c r="U451" s="18" t="n"/>
      <c r="V451" s="18" t="n"/>
      <c r="W451" s="18" t="n"/>
      <c r="X451" s="18" t="n"/>
      <c r="Y451" s="1002" t="n"/>
      <c r="Z451" s="18" t="n"/>
      <c r="AA451" s="1002" t="n"/>
      <c r="AB451" s="18" t="n"/>
      <c r="AC451" s="1002" t="n"/>
      <c r="AD451" s="18" t="n"/>
      <c r="AE451" s="1002" t="n"/>
      <c r="AF451" s="1016" t="n"/>
      <c r="AG451" s="153" t="n"/>
      <c r="AH451" s="153" t="n"/>
      <c r="AI451" s="18" t="n"/>
      <c r="AJ451" s="18" t="n"/>
      <c r="AK451" s="18" t="n"/>
      <c r="AL451" s="18" t="n"/>
      <c r="AM451" s="18" t="n"/>
      <c r="AN451" s="18" t="n"/>
      <c r="AO451" s="18" t="n"/>
      <c r="AP451" s="18" t="n"/>
      <c r="AQ451" s="18" t="n"/>
      <c r="AR451" s="18" t="n"/>
      <c r="AS451" s="18" t="n"/>
      <c r="AT451" s="18" t="n"/>
      <c r="AU451" s="18" t="n"/>
      <c r="AV451" s="18" t="n"/>
      <c r="AW451" s="18" t="n"/>
    </row>
    <row r="452" ht="16.4" customHeight="1" s="828">
      <c r="A452" s="18" t="n"/>
      <c r="B452" s="18" t="n"/>
      <c r="C452" s="18" t="n"/>
      <c r="D452" s="18" t="n"/>
      <c r="E452" s="1002" t="n"/>
      <c r="F452" s="18" t="n"/>
      <c r="G452" s="1002" t="n"/>
      <c r="H452" s="18" t="n"/>
      <c r="I452" s="1002" t="n"/>
      <c r="J452" s="18" t="n"/>
      <c r="K452" s="1002" t="n"/>
      <c r="L452" s="1002" t="n"/>
      <c r="M452" s="18" t="n"/>
      <c r="N452" s="153" t="n"/>
      <c r="O452" s="153" t="n"/>
      <c r="P452" s="153" t="n"/>
      <c r="Q452" s="18" t="n"/>
      <c r="R452" s="18" t="n"/>
      <c r="S452" s="18" t="n"/>
      <c r="T452" s="18" t="n"/>
      <c r="U452" s="18" t="n"/>
      <c r="V452" s="18" t="n"/>
      <c r="W452" s="18" t="n"/>
      <c r="X452" s="18" t="n"/>
      <c r="Y452" s="1002" t="n"/>
      <c r="Z452" s="18" t="n"/>
      <c r="AA452" s="1002" t="n"/>
      <c r="AB452" s="18" t="n"/>
      <c r="AC452" s="1002" t="n"/>
      <c r="AD452" s="18" t="n"/>
      <c r="AE452" s="1002" t="n"/>
      <c r="AF452" s="1016" t="n"/>
      <c r="AG452" s="153" t="n"/>
      <c r="AH452" s="153" t="n"/>
      <c r="AI452" s="18" t="n"/>
      <c r="AJ452" s="18" t="n"/>
      <c r="AK452" s="18" t="n"/>
      <c r="AL452" s="18" t="n"/>
      <c r="AM452" s="18" t="n"/>
      <c r="AN452" s="18" t="n"/>
      <c r="AO452" s="18" t="n"/>
      <c r="AP452" s="18" t="n"/>
      <c r="AQ452" s="18" t="n"/>
      <c r="AR452" s="18" t="n"/>
      <c r="AS452" s="18" t="n"/>
      <c r="AT452" s="18" t="n"/>
      <c r="AU452" s="18" t="n"/>
      <c r="AV452" s="18" t="n"/>
      <c r="AW452" s="18" t="n"/>
    </row>
    <row r="453" ht="16.4" customHeight="1" s="828">
      <c r="A453" s="18" t="n"/>
      <c r="B453" s="18" t="n"/>
      <c r="C453" s="18" t="n"/>
      <c r="D453" s="18" t="n"/>
      <c r="E453" s="1002" t="n"/>
      <c r="F453" s="18" t="n"/>
      <c r="G453" s="1002" t="n"/>
      <c r="H453" s="18" t="n"/>
      <c r="I453" s="1002" t="n"/>
      <c r="J453" s="18" t="n"/>
      <c r="K453" s="1002" t="n"/>
      <c r="L453" s="1002" t="n"/>
      <c r="M453" s="18" t="n"/>
      <c r="N453" s="153" t="n"/>
      <c r="O453" s="153" t="n"/>
      <c r="P453" s="153" t="n"/>
      <c r="Q453" s="18" t="n"/>
      <c r="R453" s="18" t="n"/>
      <c r="S453" s="18" t="n"/>
      <c r="T453" s="18" t="n"/>
      <c r="U453" s="18" t="n"/>
      <c r="V453" s="18" t="n"/>
      <c r="W453" s="18" t="n"/>
      <c r="X453" s="18" t="n"/>
      <c r="Y453" s="1002" t="n"/>
      <c r="Z453" s="18" t="n"/>
      <c r="AA453" s="1002" t="n"/>
      <c r="AB453" s="18" t="n"/>
      <c r="AC453" s="1002" t="n"/>
      <c r="AD453" s="18" t="n"/>
      <c r="AE453" s="1002" t="n"/>
      <c r="AF453" s="1016" t="n"/>
      <c r="AG453" s="153" t="n"/>
      <c r="AH453" s="153" t="n"/>
      <c r="AI453" s="18" t="n"/>
      <c r="AJ453" s="18" t="n"/>
      <c r="AK453" s="18" t="n"/>
      <c r="AL453" s="18" t="n"/>
      <c r="AM453" s="18" t="n"/>
      <c r="AN453" s="18" t="n"/>
      <c r="AO453" s="18" t="n"/>
      <c r="AP453" s="18" t="n"/>
      <c r="AQ453" s="18" t="n"/>
      <c r="AR453" s="18" t="n"/>
      <c r="AS453" s="18" t="n"/>
      <c r="AT453" s="18" t="n"/>
      <c r="AU453" s="18" t="n"/>
      <c r="AV453" s="18" t="n"/>
      <c r="AW453" s="18" t="n"/>
    </row>
    <row r="454" ht="16.4" customHeight="1" s="828">
      <c r="A454" s="18" t="n"/>
      <c r="B454" s="18" t="n"/>
      <c r="C454" s="18" t="n"/>
      <c r="D454" s="18" t="n"/>
      <c r="E454" s="1002" t="n"/>
      <c r="F454" s="18" t="n"/>
      <c r="G454" s="1002" t="n"/>
      <c r="H454" s="18" t="n"/>
      <c r="I454" s="1002" t="n"/>
      <c r="J454" s="18" t="n"/>
      <c r="K454" s="1002" t="n"/>
      <c r="L454" s="1002" t="n"/>
      <c r="M454" s="18" t="n"/>
      <c r="N454" s="153" t="n"/>
      <c r="O454" s="153" t="n"/>
      <c r="P454" s="153" t="n"/>
      <c r="Q454" s="18" t="n"/>
      <c r="R454" s="18" t="n"/>
      <c r="S454" s="18" t="n"/>
      <c r="T454" s="18" t="n"/>
      <c r="U454" s="18" t="n"/>
      <c r="V454" s="18" t="n"/>
      <c r="W454" s="18" t="n"/>
      <c r="X454" s="18" t="n"/>
      <c r="Y454" s="1002" t="n"/>
      <c r="Z454" s="18" t="n"/>
      <c r="AA454" s="1002" t="n"/>
      <c r="AB454" s="18" t="n"/>
      <c r="AC454" s="1002" t="n"/>
      <c r="AD454" s="18" t="n"/>
      <c r="AE454" s="1002" t="n"/>
      <c r="AF454" s="1016" t="n"/>
      <c r="AG454" s="153" t="n"/>
      <c r="AH454" s="153" t="n"/>
      <c r="AI454" s="18" t="n"/>
      <c r="AJ454" s="18" t="n"/>
      <c r="AK454" s="18" t="n"/>
      <c r="AL454" s="18" t="n"/>
      <c r="AM454" s="18" t="n"/>
      <c r="AN454" s="18" t="n"/>
      <c r="AO454" s="18" t="n"/>
      <c r="AP454" s="18" t="n"/>
      <c r="AQ454" s="18" t="n"/>
      <c r="AR454" s="18" t="n"/>
      <c r="AS454" s="18" t="n"/>
      <c r="AT454" s="18" t="n"/>
      <c r="AU454" s="18" t="n"/>
      <c r="AV454" s="18" t="n"/>
      <c r="AW454" s="18" t="n"/>
    </row>
    <row r="455" ht="16.4" customHeight="1" s="828">
      <c r="A455" s="18" t="n"/>
      <c r="B455" s="18" t="n"/>
      <c r="C455" s="18" t="n"/>
      <c r="D455" s="18" t="n"/>
      <c r="E455" s="1002" t="n"/>
      <c r="F455" s="18" t="n"/>
      <c r="G455" s="1002" t="n"/>
      <c r="H455" s="18" t="n"/>
      <c r="I455" s="1002" t="n"/>
      <c r="J455" s="18" t="n"/>
      <c r="K455" s="1002" t="n"/>
      <c r="L455" s="1002" t="n"/>
      <c r="M455" s="18" t="n"/>
      <c r="N455" s="153" t="n"/>
      <c r="O455" s="153" t="n"/>
      <c r="P455" s="153" t="n"/>
      <c r="Q455" s="18" t="n"/>
      <c r="R455" s="18" t="n"/>
      <c r="S455" s="18" t="n"/>
      <c r="T455" s="18" t="n"/>
      <c r="U455" s="18" t="n"/>
      <c r="V455" s="18" t="n"/>
      <c r="W455" s="18" t="n"/>
      <c r="X455" s="18" t="n"/>
      <c r="Y455" s="1002" t="n"/>
      <c r="Z455" s="18" t="n"/>
      <c r="AA455" s="1002" t="n"/>
      <c r="AB455" s="18" t="n"/>
      <c r="AC455" s="1002" t="n"/>
      <c r="AD455" s="18" t="n"/>
      <c r="AE455" s="1002" t="n"/>
      <c r="AF455" s="1016" t="n"/>
      <c r="AG455" s="153" t="n"/>
      <c r="AH455" s="153" t="n"/>
      <c r="AI455" s="18" t="n"/>
      <c r="AJ455" s="18" t="n"/>
      <c r="AK455" s="18" t="n"/>
      <c r="AL455" s="18" t="n"/>
      <c r="AM455" s="18" t="n"/>
      <c r="AN455" s="18" t="n"/>
      <c r="AO455" s="18" t="n"/>
      <c r="AP455" s="18" t="n"/>
      <c r="AQ455" s="18" t="n"/>
      <c r="AR455" s="18" t="n"/>
      <c r="AS455" s="18" t="n"/>
      <c r="AT455" s="18" t="n"/>
      <c r="AU455" s="18" t="n"/>
      <c r="AV455" s="18" t="n"/>
      <c r="AW455" s="18" t="n"/>
    </row>
    <row r="456" ht="16.4" customHeight="1" s="828">
      <c r="A456" s="18" t="n"/>
      <c r="B456" s="18" t="n"/>
      <c r="C456" s="18" t="n"/>
      <c r="D456" s="18" t="n"/>
      <c r="E456" s="1002" t="n"/>
      <c r="F456" s="18" t="n"/>
      <c r="G456" s="1002" t="n"/>
      <c r="H456" s="18" t="n"/>
      <c r="I456" s="1002" t="n"/>
      <c r="J456" s="18" t="n"/>
      <c r="K456" s="1002" t="n"/>
      <c r="L456" s="1002" t="n"/>
      <c r="M456" s="18" t="n"/>
      <c r="N456" s="153" t="n"/>
      <c r="O456" s="153" t="n"/>
      <c r="P456" s="153" t="n"/>
      <c r="Q456" s="18" t="n"/>
      <c r="R456" s="18" t="n"/>
      <c r="S456" s="18" t="n"/>
      <c r="T456" s="18" t="n"/>
      <c r="U456" s="18" t="n"/>
      <c r="V456" s="18" t="n"/>
      <c r="W456" s="18" t="n"/>
      <c r="X456" s="18" t="n"/>
      <c r="Y456" s="1002" t="n"/>
      <c r="Z456" s="18" t="n"/>
      <c r="AA456" s="1002" t="n"/>
      <c r="AB456" s="18" t="n"/>
      <c r="AC456" s="1002" t="n"/>
      <c r="AD456" s="18" t="n"/>
      <c r="AE456" s="1002" t="n"/>
      <c r="AF456" s="1016" t="n"/>
      <c r="AG456" s="153" t="n"/>
      <c r="AH456" s="153" t="n"/>
      <c r="AI456" s="18" t="n"/>
      <c r="AJ456" s="18" t="n"/>
      <c r="AK456" s="18" t="n"/>
      <c r="AL456" s="18" t="n"/>
      <c r="AM456" s="18" t="n"/>
      <c r="AN456" s="18" t="n"/>
      <c r="AO456" s="18" t="n"/>
      <c r="AP456" s="18" t="n"/>
      <c r="AQ456" s="18" t="n"/>
      <c r="AR456" s="18" t="n"/>
      <c r="AS456" s="18" t="n"/>
      <c r="AT456" s="18" t="n"/>
      <c r="AU456" s="18" t="n"/>
      <c r="AV456" s="18" t="n"/>
      <c r="AW456" s="18" t="n"/>
    </row>
    <row r="457" ht="16.4" customHeight="1" s="828">
      <c r="A457" s="18" t="n"/>
      <c r="B457" s="18" t="n"/>
      <c r="C457" s="18" t="n"/>
      <c r="D457" s="18" t="n"/>
      <c r="E457" s="1002" t="n"/>
      <c r="F457" s="18" t="n"/>
      <c r="G457" s="1002" t="n"/>
      <c r="H457" s="18" t="n"/>
      <c r="I457" s="1002" t="n"/>
      <c r="J457" s="18" t="n"/>
      <c r="K457" s="1002" t="n"/>
      <c r="L457" s="1002" t="n"/>
      <c r="M457" s="18" t="n"/>
      <c r="N457" s="153" t="n"/>
      <c r="O457" s="153" t="n"/>
      <c r="P457" s="153" t="n"/>
      <c r="Q457" s="18" t="n"/>
      <c r="R457" s="18" t="n"/>
      <c r="S457" s="18" t="n"/>
      <c r="T457" s="18" t="n"/>
      <c r="U457" s="18" t="n"/>
      <c r="V457" s="18" t="n"/>
      <c r="W457" s="18" t="n"/>
      <c r="X457" s="18" t="n"/>
      <c r="Y457" s="1002" t="n"/>
      <c r="Z457" s="18" t="n"/>
      <c r="AA457" s="1002" t="n"/>
      <c r="AB457" s="18" t="n"/>
      <c r="AC457" s="1002" t="n"/>
      <c r="AD457" s="18" t="n"/>
      <c r="AE457" s="1002" t="n"/>
      <c r="AF457" s="1016" t="n"/>
      <c r="AG457" s="153" t="n"/>
      <c r="AH457" s="153" t="n"/>
      <c r="AI457" s="18" t="n"/>
      <c r="AJ457" s="18" t="n"/>
      <c r="AK457" s="18" t="n"/>
      <c r="AL457" s="18" t="n"/>
      <c r="AM457" s="18" t="n"/>
      <c r="AN457" s="18" t="n"/>
      <c r="AO457" s="18" t="n"/>
      <c r="AP457" s="18" t="n"/>
      <c r="AQ457" s="18" t="n"/>
      <c r="AR457" s="18" t="n"/>
      <c r="AS457" s="18" t="n"/>
      <c r="AT457" s="18" t="n"/>
      <c r="AU457" s="18" t="n"/>
      <c r="AV457" s="18" t="n"/>
      <c r="AW457" s="18" t="n"/>
    </row>
    <row r="458" ht="16.4" customHeight="1" s="828">
      <c r="A458" s="18" t="n"/>
      <c r="B458" s="18" t="n"/>
      <c r="C458" s="18" t="n"/>
      <c r="D458" s="18" t="n"/>
      <c r="E458" s="1002" t="n"/>
      <c r="F458" s="18" t="n"/>
      <c r="G458" s="1002" t="n"/>
      <c r="H458" s="18" t="n"/>
      <c r="I458" s="1002" t="n"/>
      <c r="J458" s="18" t="n"/>
      <c r="K458" s="1002" t="n"/>
      <c r="L458" s="1002" t="n"/>
      <c r="M458" s="18" t="n"/>
      <c r="N458" s="153" t="n"/>
      <c r="O458" s="153" t="n"/>
      <c r="P458" s="153" t="n"/>
      <c r="Q458" s="18" t="n"/>
      <c r="R458" s="18" t="n"/>
      <c r="S458" s="18" t="n"/>
      <c r="T458" s="18" t="n"/>
      <c r="U458" s="18" t="n"/>
      <c r="V458" s="18" t="n"/>
      <c r="W458" s="18" t="n"/>
      <c r="X458" s="18" t="n"/>
      <c r="Y458" s="1002" t="n"/>
      <c r="Z458" s="18" t="n"/>
      <c r="AA458" s="1002" t="n"/>
      <c r="AB458" s="18" t="n"/>
      <c r="AC458" s="1002" t="n"/>
      <c r="AD458" s="18" t="n"/>
      <c r="AE458" s="1002" t="n"/>
      <c r="AF458" s="1016" t="n"/>
      <c r="AG458" s="153" t="n"/>
      <c r="AH458" s="153" t="n"/>
      <c r="AI458" s="18" t="n"/>
      <c r="AJ458" s="18" t="n"/>
      <c r="AK458" s="18" t="n"/>
      <c r="AL458" s="18" t="n"/>
      <c r="AM458" s="18" t="n"/>
      <c r="AN458" s="18" t="n"/>
      <c r="AO458" s="18" t="n"/>
      <c r="AP458" s="18" t="n"/>
      <c r="AQ458" s="18" t="n"/>
      <c r="AR458" s="18" t="n"/>
      <c r="AS458" s="18" t="n"/>
      <c r="AT458" s="18" t="n"/>
      <c r="AU458" s="18" t="n"/>
      <c r="AV458" s="18" t="n"/>
      <c r="AW458" s="18" t="n"/>
    </row>
    <row r="459" ht="16.4" customHeight="1" s="828">
      <c r="A459" s="18" t="n"/>
      <c r="B459" s="18" t="n"/>
      <c r="C459" s="18" t="n"/>
      <c r="D459" s="18" t="n"/>
      <c r="E459" s="1002" t="n"/>
      <c r="F459" s="18" t="n"/>
      <c r="G459" s="1002" t="n"/>
      <c r="H459" s="18" t="n"/>
      <c r="I459" s="1002" t="n"/>
      <c r="J459" s="18" t="n"/>
      <c r="K459" s="1002" t="n"/>
      <c r="L459" s="1002" t="n"/>
      <c r="M459" s="18" t="n"/>
      <c r="N459" s="153" t="n"/>
      <c r="O459" s="153" t="n"/>
      <c r="P459" s="153" t="n"/>
      <c r="Q459" s="18" t="n"/>
      <c r="R459" s="18" t="n"/>
      <c r="S459" s="18" t="n"/>
      <c r="T459" s="18" t="n"/>
      <c r="U459" s="18" t="n"/>
      <c r="V459" s="18" t="n"/>
      <c r="W459" s="18" t="n"/>
      <c r="X459" s="18" t="n"/>
      <c r="Y459" s="1002" t="n"/>
      <c r="Z459" s="18" t="n"/>
      <c r="AA459" s="1002" t="n"/>
      <c r="AB459" s="18" t="n"/>
      <c r="AC459" s="1002" t="n"/>
      <c r="AD459" s="18" t="n"/>
      <c r="AE459" s="1002" t="n"/>
      <c r="AF459" s="1016" t="n"/>
      <c r="AG459" s="153" t="n"/>
      <c r="AH459" s="153" t="n"/>
      <c r="AI459" s="18" t="n"/>
      <c r="AJ459" s="18" t="n"/>
      <c r="AK459" s="18" t="n"/>
      <c r="AL459" s="18" t="n"/>
      <c r="AM459" s="18" t="n"/>
      <c r="AN459" s="18" t="n"/>
      <c r="AO459" s="18" t="n"/>
      <c r="AP459" s="18" t="n"/>
      <c r="AQ459" s="18" t="n"/>
      <c r="AR459" s="18" t="n"/>
      <c r="AS459" s="18" t="n"/>
      <c r="AT459" s="18" t="n"/>
      <c r="AU459" s="18" t="n"/>
      <c r="AV459" s="18" t="n"/>
      <c r="AW459" s="18" t="n"/>
    </row>
    <row r="460" ht="16.4" customHeight="1" s="828">
      <c r="A460" s="18" t="n"/>
      <c r="B460" s="18" t="n"/>
      <c r="C460" s="18" t="n"/>
      <c r="D460" s="18" t="n"/>
      <c r="E460" s="1002" t="n"/>
      <c r="F460" s="18" t="n"/>
      <c r="G460" s="1002" t="n"/>
      <c r="H460" s="18" t="n"/>
      <c r="I460" s="1002" t="n"/>
      <c r="J460" s="18" t="n"/>
      <c r="K460" s="1002" t="n"/>
      <c r="L460" s="1002" t="n"/>
      <c r="M460" s="18" t="n"/>
      <c r="N460" s="153" t="n"/>
      <c r="O460" s="153" t="n"/>
      <c r="P460" s="153" t="n"/>
      <c r="Q460" s="18" t="n"/>
      <c r="R460" s="18" t="n"/>
      <c r="S460" s="18" t="n"/>
      <c r="T460" s="18" t="n"/>
      <c r="U460" s="18" t="n"/>
      <c r="V460" s="18" t="n"/>
      <c r="W460" s="18" t="n"/>
      <c r="X460" s="18" t="n"/>
      <c r="Y460" s="1002" t="n"/>
      <c r="Z460" s="18" t="n"/>
      <c r="AA460" s="1002" t="n"/>
      <c r="AB460" s="18" t="n"/>
      <c r="AC460" s="1002" t="n"/>
      <c r="AD460" s="18" t="n"/>
      <c r="AE460" s="1002" t="n"/>
      <c r="AF460" s="1016" t="n"/>
      <c r="AG460" s="153" t="n"/>
      <c r="AH460" s="153" t="n"/>
      <c r="AI460" s="18" t="n"/>
      <c r="AJ460" s="18" t="n"/>
      <c r="AK460" s="18" t="n"/>
      <c r="AL460" s="18" t="n"/>
      <c r="AM460" s="18" t="n"/>
      <c r="AN460" s="18" t="n"/>
      <c r="AO460" s="18" t="n"/>
      <c r="AP460" s="18" t="n"/>
      <c r="AQ460" s="18" t="n"/>
      <c r="AR460" s="18" t="n"/>
      <c r="AS460" s="18" t="n"/>
      <c r="AT460" s="18" t="n"/>
      <c r="AU460" s="18" t="n"/>
      <c r="AV460" s="18" t="n"/>
      <c r="AW460" s="18" t="n"/>
    </row>
    <row r="461" ht="16.4" customHeight="1" s="828">
      <c r="A461" s="18" t="n"/>
      <c r="B461" s="18" t="n"/>
      <c r="C461" s="18" t="n"/>
      <c r="D461" s="18" t="n"/>
      <c r="E461" s="1002" t="n"/>
      <c r="F461" s="18" t="n"/>
      <c r="G461" s="1002" t="n"/>
      <c r="H461" s="18" t="n"/>
      <c r="I461" s="1002" t="n"/>
      <c r="J461" s="18" t="n"/>
      <c r="K461" s="1002" t="n"/>
      <c r="L461" s="1002" t="n"/>
      <c r="M461" s="18" t="n"/>
      <c r="N461" s="153" t="n"/>
      <c r="O461" s="153" t="n"/>
      <c r="P461" s="153" t="n"/>
      <c r="Q461" s="18" t="n"/>
      <c r="R461" s="18" t="n"/>
      <c r="S461" s="18" t="n"/>
      <c r="T461" s="18" t="n"/>
      <c r="U461" s="18" t="n"/>
      <c r="V461" s="18" t="n"/>
      <c r="W461" s="18" t="n"/>
      <c r="X461" s="18" t="n"/>
      <c r="Y461" s="1002" t="n"/>
      <c r="Z461" s="18" t="n"/>
      <c r="AA461" s="1002" t="n"/>
      <c r="AB461" s="18" t="n"/>
      <c r="AC461" s="1002" t="n"/>
      <c r="AD461" s="18" t="n"/>
      <c r="AE461" s="1002" t="n"/>
      <c r="AF461" s="1016" t="n"/>
      <c r="AG461" s="153" t="n"/>
      <c r="AH461" s="153" t="n"/>
      <c r="AI461" s="18" t="n"/>
      <c r="AJ461" s="18" t="n"/>
      <c r="AK461" s="18" t="n"/>
      <c r="AL461" s="18" t="n"/>
      <c r="AM461" s="18" t="n"/>
      <c r="AN461" s="18" t="n"/>
      <c r="AO461" s="18" t="n"/>
      <c r="AP461" s="18" t="n"/>
      <c r="AQ461" s="18" t="n"/>
      <c r="AR461" s="18" t="n"/>
      <c r="AS461" s="18" t="n"/>
      <c r="AT461" s="18" t="n"/>
      <c r="AU461" s="18" t="n"/>
      <c r="AV461" s="18" t="n"/>
      <c r="AW461" s="18" t="n"/>
    </row>
    <row r="462" ht="16.4" customHeight="1" s="828">
      <c r="A462" s="18" t="n"/>
      <c r="B462" s="18" t="n"/>
      <c r="C462" s="18" t="n"/>
      <c r="D462" s="18" t="n"/>
      <c r="E462" s="1002" t="n"/>
      <c r="F462" s="18" t="n"/>
      <c r="G462" s="1002" t="n"/>
      <c r="H462" s="18" t="n"/>
      <c r="I462" s="1002" t="n"/>
      <c r="J462" s="18" t="n"/>
      <c r="K462" s="1002" t="n"/>
      <c r="L462" s="1002" t="n"/>
      <c r="M462" s="18" t="n"/>
      <c r="N462" s="153" t="n"/>
      <c r="O462" s="153" t="n"/>
      <c r="P462" s="153" t="n"/>
      <c r="Q462" s="18" t="n"/>
      <c r="R462" s="18" t="n"/>
      <c r="S462" s="18" t="n"/>
      <c r="T462" s="18" t="n"/>
      <c r="U462" s="18" t="n"/>
      <c r="V462" s="18" t="n"/>
      <c r="W462" s="18" t="n"/>
      <c r="X462" s="18" t="n"/>
      <c r="Y462" s="1002" t="n"/>
      <c r="Z462" s="18" t="n"/>
      <c r="AA462" s="1002" t="n"/>
      <c r="AB462" s="18" t="n"/>
      <c r="AC462" s="1002" t="n"/>
      <c r="AD462" s="18" t="n"/>
      <c r="AE462" s="1002" t="n"/>
      <c r="AF462" s="1016" t="n"/>
      <c r="AG462" s="153" t="n"/>
      <c r="AH462" s="153" t="n"/>
      <c r="AI462" s="18" t="n"/>
      <c r="AJ462" s="18" t="n"/>
      <c r="AK462" s="18" t="n"/>
      <c r="AL462" s="18" t="n"/>
      <c r="AM462" s="18" t="n"/>
      <c r="AN462" s="18" t="n"/>
      <c r="AO462" s="18" t="n"/>
      <c r="AP462" s="18" t="n"/>
      <c r="AQ462" s="18" t="n"/>
      <c r="AR462" s="18" t="n"/>
      <c r="AS462" s="18" t="n"/>
      <c r="AT462" s="18" t="n"/>
      <c r="AU462" s="18" t="n"/>
      <c r="AV462" s="18" t="n"/>
      <c r="AW462" s="18" t="n"/>
    </row>
    <row r="463" ht="16.4" customHeight="1" s="828">
      <c r="A463" s="18" t="n"/>
      <c r="B463" s="18" t="n"/>
      <c r="C463" s="18" t="n"/>
      <c r="D463" s="18" t="n"/>
      <c r="E463" s="1002" t="n"/>
      <c r="F463" s="18" t="n"/>
      <c r="G463" s="1002" t="n"/>
      <c r="H463" s="18" t="n"/>
      <c r="I463" s="1002" t="n"/>
      <c r="J463" s="18" t="n"/>
      <c r="K463" s="1002" t="n"/>
      <c r="L463" s="1002" t="n"/>
      <c r="M463" s="18" t="n"/>
      <c r="N463" s="153" t="n"/>
      <c r="O463" s="153" t="n"/>
      <c r="P463" s="153" t="n"/>
      <c r="Q463" s="18" t="n"/>
      <c r="R463" s="18" t="n"/>
      <c r="S463" s="18" t="n"/>
      <c r="T463" s="18" t="n"/>
      <c r="U463" s="18" t="n"/>
      <c r="V463" s="18" t="n"/>
      <c r="W463" s="18" t="n"/>
      <c r="X463" s="18" t="n"/>
      <c r="Y463" s="1002" t="n"/>
      <c r="Z463" s="18" t="n"/>
      <c r="AA463" s="1002" t="n"/>
      <c r="AB463" s="18" t="n"/>
      <c r="AC463" s="1002" t="n"/>
      <c r="AD463" s="18" t="n"/>
      <c r="AE463" s="1002" t="n"/>
      <c r="AF463" s="1016" t="n"/>
      <c r="AG463" s="153" t="n"/>
      <c r="AH463" s="153" t="n"/>
      <c r="AI463" s="18" t="n"/>
      <c r="AJ463" s="18" t="n"/>
      <c r="AK463" s="18" t="n"/>
      <c r="AL463" s="18" t="n"/>
      <c r="AM463" s="18" t="n"/>
      <c r="AN463" s="18" t="n"/>
      <c r="AO463" s="18" t="n"/>
      <c r="AP463" s="18" t="n"/>
      <c r="AQ463" s="18" t="n"/>
      <c r="AR463" s="18" t="n"/>
      <c r="AS463" s="18" t="n"/>
      <c r="AT463" s="18" t="n"/>
      <c r="AU463" s="18" t="n"/>
      <c r="AV463" s="18" t="n"/>
      <c r="AW463" s="18" t="n"/>
    </row>
    <row r="464" ht="16.4" customHeight="1" s="828">
      <c r="A464" s="18" t="n"/>
      <c r="B464" s="18" t="n"/>
      <c r="C464" s="18" t="n"/>
      <c r="D464" s="18" t="n"/>
      <c r="E464" s="1002" t="n"/>
      <c r="F464" s="18" t="n"/>
      <c r="G464" s="1002" t="n"/>
      <c r="H464" s="18" t="n"/>
      <c r="I464" s="1002" t="n"/>
      <c r="J464" s="18" t="n"/>
      <c r="K464" s="1002" t="n"/>
      <c r="L464" s="1002" t="n"/>
      <c r="M464" s="18" t="n"/>
      <c r="N464" s="153" t="n"/>
      <c r="O464" s="153" t="n"/>
      <c r="P464" s="153" t="n"/>
      <c r="Q464" s="18" t="n"/>
      <c r="R464" s="18" t="n"/>
      <c r="S464" s="18" t="n"/>
      <c r="T464" s="18" t="n"/>
      <c r="U464" s="18" t="n"/>
      <c r="V464" s="18" t="n"/>
      <c r="W464" s="18" t="n"/>
      <c r="X464" s="18" t="n"/>
      <c r="Y464" s="1002" t="n"/>
      <c r="Z464" s="18" t="n"/>
      <c r="AA464" s="1002" t="n"/>
      <c r="AB464" s="18" t="n"/>
      <c r="AC464" s="1002" t="n"/>
      <c r="AD464" s="18" t="n"/>
      <c r="AE464" s="1002" t="n"/>
      <c r="AF464" s="1016" t="n"/>
      <c r="AG464" s="153" t="n"/>
      <c r="AH464" s="153" t="n"/>
      <c r="AI464" s="18" t="n"/>
      <c r="AJ464" s="18" t="n"/>
      <c r="AK464" s="18" t="n"/>
      <c r="AL464" s="18" t="n"/>
      <c r="AM464" s="18" t="n"/>
      <c r="AN464" s="18" t="n"/>
      <c r="AO464" s="18" t="n"/>
      <c r="AP464" s="18" t="n"/>
      <c r="AQ464" s="18" t="n"/>
      <c r="AR464" s="18" t="n"/>
      <c r="AS464" s="18" t="n"/>
      <c r="AT464" s="18" t="n"/>
      <c r="AU464" s="18" t="n"/>
      <c r="AV464" s="18" t="n"/>
      <c r="AW464" s="18" t="n"/>
    </row>
    <row r="465" ht="16.4" customHeight="1" s="828">
      <c r="A465" s="18" t="n"/>
      <c r="B465" s="18" t="n"/>
      <c r="C465" s="18" t="n"/>
      <c r="D465" s="18" t="n"/>
      <c r="E465" s="1002" t="n"/>
      <c r="F465" s="18" t="n"/>
      <c r="G465" s="1002" t="n"/>
      <c r="H465" s="18" t="n"/>
      <c r="I465" s="1002" t="n"/>
      <c r="J465" s="18" t="n"/>
      <c r="K465" s="1002" t="n"/>
      <c r="L465" s="1002" t="n"/>
      <c r="M465" s="18" t="n"/>
      <c r="N465" s="153" t="n"/>
      <c r="O465" s="153" t="n"/>
      <c r="P465" s="153" t="n"/>
      <c r="Q465" s="18" t="n"/>
      <c r="R465" s="18" t="n"/>
      <c r="S465" s="18" t="n"/>
      <c r="T465" s="18" t="n"/>
      <c r="U465" s="18" t="n"/>
      <c r="V465" s="18" t="n"/>
      <c r="W465" s="18" t="n"/>
      <c r="X465" s="18" t="n"/>
      <c r="Y465" s="1002" t="n"/>
      <c r="Z465" s="18" t="n"/>
      <c r="AA465" s="1002" t="n"/>
      <c r="AB465" s="18" t="n"/>
      <c r="AC465" s="1002" t="n"/>
      <c r="AD465" s="18" t="n"/>
      <c r="AE465" s="1002" t="n"/>
      <c r="AF465" s="1016" t="n"/>
      <c r="AG465" s="153" t="n"/>
      <c r="AH465" s="153" t="n"/>
      <c r="AI465" s="18" t="n"/>
      <c r="AJ465" s="18" t="n"/>
      <c r="AK465" s="18" t="n"/>
      <c r="AL465" s="18" t="n"/>
      <c r="AM465" s="18" t="n"/>
      <c r="AN465" s="18" t="n"/>
      <c r="AO465" s="18" t="n"/>
      <c r="AP465" s="18" t="n"/>
      <c r="AQ465" s="18" t="n"/>
      <c r="AR465" s="18" t="n"/>
      <c r="AS465" s="18" t="n"/>
      <c r="AT465" s="18" t="n"/>
      <c r="AU465" s="18" t="n"/>
      <c r="AV465" s="18" t="n"/>
      <c r="AW465" s="18" t="n"/>
    </row>
    <row r="466" ht="16.4" customHeight="1" s="828">
      <c r="A466" s="18" t="n"/>
      <c r="B466" s="18" t="n"/>
      <c r="C466" s="18" t="n"/>
      <c r="D466" s="18" t="n"/>
      <c r="E466" s="1002" t="n"/>
      <c r="F466" s="18" t="n"/>
      <c r="G466" s="1002" t="n"/>
      <c r="H466" s="18" t="n"/>
      <c r="I466" s="1002" t="n"/>
      <c r="J466" s="18" t="n"/>
      <c r="K466" s="1002" t="n"/>
      <c r="L466" s="1002" t="n"/>
      <c r="M466" s="18" t="n"/>
      <c r="N466" s="153" t="n"/>
      <c r="O466" s="153" t="n"/>
      <c r="P466" s="153" t="n"/>
      <c r="Q466" s="18" t="n"/>
      <c r="R466" s="18" t="n"/>
      <c r="S466" s="18" t="n"/>
      <c r="T466" s="18" t="n"/>
      <c r="U466" s="18" t="n"/>
      <c r="V466" s="18" t="n"/>
      <c r="W466" s="18" t="n"/>
      <c r="X466" s="18" t="n"/>
      <c r="Y466" s="1002" t="n"/>
      <c r="Z466" s="18" t="n"/>
      <c r="AA466" s="1002" t="n"/>
      <c r="AB466" s="18" t="n"/>
      <c r="AC466" s="1002" t="n"/>
      <c r="AD466" s="18" t="n"/>
      <c r="AE466" s="1002" t="n"/>
      <c r="AF466" s="1016" t="n"/>
      <c r="AG466" s="153" t="n"/>
      <c r="AH466" s="153" t="n"/>
      <c r="AI466" s="18" t="n"/>
      <c r="AJ466" s="18" t="n"/>
      <c r="AK466" s="18" t="n"/>
      <c r="AL466" s="18" t="n"/>
      <c r="AM466" s="18" t="n"/>
      <c r="AN466" s="18" t="n"/>
      <c r="AO466" s="18" t="n"/>
      <c r="AP466" s="18" t="n"/>
      <c r="AQ466" s="18" t="n"/>
      <c r="AR466" s="18" t="n"/>
      <c r="AS466" s="18" t="n"/>
      <c r="AT466" s="18" t="n"/>
      <c r="AU466" s="18" t="n"/>
      <c r="AV466" s="18" t="n"/>
      <c r="AW466" s="18" t="n"/>
    </row>
    <row r="467" ht="16.4" customHeight="1" s="828">
      <c r="A467" s="18" t="n"/>
      <c r="B467" s="18" t="n"/>
      <c r="C467" s="18" t="n"/>
      <c r="D467" s="18" t="n"/>
      <c r="E467" s="1002" t="n"/>
      <c r="F467" s="18" t="n"/>
      <c r="G467" s="1002" t="n"/>
      <c r="H467" s="18" t="n"/>
      <c r="I467" s="1002" t="n"/>
      <c r="J467" s="18" t="n"/>
      <c r="K467" s="1002" t="n"/>
      <c r="L467" s="1002" t="n"/>
      <c r="M467" s="18" t="n"/>
      <c r="N467" s="153" t="n"/>
      <c r="O467" s="153" t="n"/>
      <c r="P467" s="153" t="n"/>
      <c r="Q467" s="18" t="n"/>
      <c r="R467" s="18" t="n"/>
      <c r="S467" s="18" t="n"/>
      <c r="T467" s="18" t="n"/>
      <c r="U467" s="18" t="n"/>
      <c r="V467" s="18" t="n"/>
      <c r="W467" s="18" t="n"/>
      <c r="X467" s="18" t="n"/>
      <c r="Y467" s="1002" t="n"/>
      <c r="Z467" s="18" t="n"/>
      <c r="AA467" s="1002" t="n"/>
      <c r="AB467" s="18" t="n"/>
      <c r="AC467" s="1002" t="n"/>
      <c r="AD467" s="18" t="n"/>
      <c r="AE467" s="1002" t="n"/>
      <c r="AF467" s="1016" t="n"/>
      <c r="AG467" s="153" t="n"/>
      <c r="AH467" s="153" t="n"/>
      <c r="AI467" s="18" t="n"/>
      <c r="AJ467" s="18" t="n"/>
      <c r="AK467" s="18" t="n"/>
      <c r="AL467" s="18" t="n"/>
      <c r="AM467" s="18" t="n"/>
      <c r="AN467" s="18" t="n"/>
      <c r="AO467" s="18" t="n"/>
      <c r="AP467" s="18" t="n"/>
      <c r="AQ467" s="18" t="n"/>
      <c r="AR467" s="18" t="n"/>
      <c r="AS467" s="18" t="n"/>
      <c r="AT467" s="18" t="n"/>
      <c r="AU467" s="18" t="n"/>
      <c r="AV467" s="18" t="n"/>
      <c r="AW467" s="18" t="n"/>
    </row>
    <row r="468" ht="16.4" customHeight="1" s="828">
      <c r="A468" s="18" t="n"/>
      <c r="B468" s="18" t="n"/>
      <c r="C468" s="18" t="n"/>
      <c r="D468" s="18" t="n"/>
      <c r="E468" s="1002" t="n"/>
      <c r="F468" s="18" t="n"/>
      <c r="G468" s="1002" t="n"/>
      <c r="H468" s="18" t="n"/>
      <c r="I468" s="1002" t="n"/>
      <c r="J468" s="18" t="n"/>
      <c r="K468" s="1002" t="n"/>
      <c r="L468" s="1002" t="n"/>
      <c r="M468" s="18" t="n"/>
      <c r="N468" s="153" t="n"/>
      <c r="O468" s="153" t="n"/>
      <c r="P468" s="153" t="n"/>
      <c r="Q468" s="18" t="n"/>
      <c r="R468" s="18" t="n"/>
      <c r="S468" s="18" t="n"/>
      <c r="T468" s="18" t="n"/>
      <c r="U468" s="18" t="n"/>
      <c r="V468" s="18" t="n"/>
      <c r="W468" s="18" t="n"/>
      <c r="X468" s="18" t="n"/>
      <c r="Y468" s="1002" t="n"/>
      <c r="Z468" s="18" t="n"/>
      <c r="AA468" s="1002" t="n"/>
      <c r="AB468" s="18" t="n"/>
      <c r="AC468" s="1002" t="n"/>
      <c r="AD468" s="18" t="n"/>
      <c r="AE468" s="1002" t="n"/>
      <c r="AF468" s="1016" t="n"/>
      <c r="AG468" s="153" t="n"/>
      <c r="AH468" s="153" t="n"/>
      <c r="AI468" s="18" t="n"/>
      <c r="AJ468" s="18" t="n"/>
      <c r="AK468" s="18" t="n"/>
      <c r="AL468" s="18" t="n"/>
      <c r="AM468" s="18" t="n"/>
      <c r="AN468" s="18" t="n"/>
      <c r="AO468" s="18" t="n"/>
      <c r="AP468" s="18" t="n"/>
      <c r="AQ468" s="18" t="n"/>
      <c r="AR468" s="18" t="n"/>
      <c r="AS468" s="18" t="n"/>
      <c r="AT468" s="18" t="n"/>
      <c r="AU468" s="18" t="n"/>
      <c r="AV468" s="18" t="n"/>
      <c r="AW468" s="18" t="n"/>
    </row>
    <row r="469" ht="16.4" customHeight="1" s="828">
      <c r="A469" s="18" t="n"/>
      <c r="B469" s="18" t="n"/>
      <c r="C469" s="18" t="n"/>
      <c r="D469" s="18" t="n"/>
      <c r="E469" s="1002" t="n"/>
      <c r="F469" s="18" t="n"/>
      <c r="G469" s="1002" t="n"/>
      <c r="H469" s="18" t="n"/>
      <c r="I469" s="1002" t="n"/>
      <c r="J469" s="18" t="n"/>
      <c r="K469" s="1002" t="n"/>
      <c r="L469" s="1002" t="n"/>
      <c r="M469" s="18" t="n"/>
      <c r="N469" s="153" t="n"/>
      <c r="O469" s="153" t="n"/>
      <c r="P469" s="153" t="n"/>
      <c r="Q469" s="18" t="n"/>
      <c r="R469" s="18" t="n"/>
      <c r="S469" s="18" t="n"/>
      <c r="T469" s="18" t="n"/>
      <c r="U469" s="18" t="n"/>
      <c r="V469" s="18" t="n"/>
      <c r="W469" s="18" t="n"/>
      <c r="X469" s="18" t="n"/>
      <c r="Y469" s="1002" t="n"/>
      <c r="Z469" s="18" t="n"/>
      <c r="AA469" s="1002" t="n"/>
      <c r="AB469" s="18" t="n"/>
      <c r="AC469" s="1002" t="n"/>
      <c r="AD469" s="18" t="n"/>
      <c r="AE469" s="1002" t="n"/>
      <c r="AF469" s="1016" t="n"/>
      <c r="AG469" s="153" t="n"/>
      <c r="AH469" s="153" t="n"/>
      <c r="AI469" s="18" t="n"/>
      <c r="AJ469" s="18" t="n"/>
      <c r="AK469" s="18" t="n"/>
      <c r="AL469" s="18" t="n"/>
      <c r="AM469" s="18" t="n"/>
      <c r="AN469" s="18" t="n"/>
      <c r="AO469" s="18" t="n"/>
      <c r="AP469" s="18" t="n"/>
      <c r="AQ469" s="18" t="n"/>
      <c r="AR469" s="18" t="n"/>
      <c r="AS469" s="18" t="n"/>
      <c r="AT469" s="18" t="n"/>
      <c r="AU469" s="18" t="n"/>
      <c r="AV469" s="18" t="n"/>
      <c r="AW469" s="18" t="n"/>
    </row>
    <row r="470" ht="16.4" customHeight="1" s="828">
      <c r="A470" s="18" t="n"/>
      <c r="B470" s="18" t="n"/>
      <c r="C470" s="18" t="n"/>
      <c r="D470" s="18" t="n"/>
      <c r="E470" s="1002" t="n"/>
      <c r="F470" s="18" t="n"/>
      <c r="G470" s="1002" t="n"/>
      <c r="H470" s="18" t="n"/>
      <c r="I470" s="1002" t="n"/>
      <c r="J470" s="18" t="n"/>
      <c r="K470" s="1002" t="n"/>
      <c r="L470" s="1002" t="n"/>
      <c r="M470" s="18" t="n"/>
      <c r="N470" s="153" t="n"/>
      <c r="O470" s="153" t="n"/>
      <c r="P470" s="153" t="n"/>
      <c r="Q470" s="18" t="n"/>
      <c r="R470" s="18" t="n"/>
      <c r="S470" s="18" t="n"/>
      <c r="T470" s="18" t="n"/>
      <c r="U470" s="18" t="n"/>
      <c r="V470" s="18" t="n"/>
      <c r="W470" s="18" t="n"/>
      <c r="X470" s="18" t="n"/>
      <c r="Y470" s="1002" t="n"/>
      <c r="Z470" s="18" t="n"/>
      <c r="AA470" s="1002" t="n"/>
      <c r="AB470" s="18" t="n"/>
      <c r="AC470" s="1002" t="n"/>
      <c r="AD470" s="18" t="n"/>
      <c r="AE470" s="1002" t="n"/>
      <c r="AF470" s="1016" t="n"/>
      <c r="AG470" s="153" t="n"/>
      <c r="AH470" s="153" t="n"/>
      <c r="AI470" s="18" t="n"/>
      <c r="AJ470" s="18" t="n"/>
      <c r="AK470" s="18" t="n"/>
      <c r="AL470" s="18" t="n"/>
      <c r="AM470" s="18" t="n"/>
      <c r="AN470" s="18" t="n"/>
      <c r="AO470" s="18" t="n"/>
      <c r="AP470" s="18" t="n"/>
      <c r="AQ470" s="18" t="n"/>
      <c r="AR470" s="18" t="n"/>
      <c r="AS470" s="18" t="n"/>
      <c r="AT470" s="18" t="n"/>
      <c r="AU470" s="18" t="n"/>
      <c r="AV470" s="18" t="n"/>
      <c r="AW470" s="18" t="n"/>
    </row>
    <row r="471" ht="16.4" customHeight="1" s="828">
      <c r="A471" s="18" t="n"/>
      <c r="B471" s="18" t="n"/>
      <c r="C471" s="18" t="n"/>
      <c r="D471" s="18" t="n"/>
      <c r="E471" s="1002" t="n"/>
      <c r="F471" s="18" t="n"/>
      <c r="G471" s="1002" t="n"/>
      <c r="H471" s="18" t="n"/>
      <c r="I471" s="1002" t="n"/>
      <c r="J471" s="18" t="n"/>
      <c r="K471" s="1002" t="n"/>
      <c r="L471" s="1002" t="n"/>
      <c r="M471" s="18" t="n"/>
      <c r="N471" s="153" t="n"/>
      <c r="O471" s="153" t="n"/>
      <c r="P471" s="153" t="n"/>
      <c r="Q471" s="18" t="n"/>
      <c r="R471" s="18" t="n"/>
      <c r="S471" s="18" t="n"/>
      <c r="T471" s="18" t="n"/>
      <c r="U471" s="18" t="n"/>
      <c r="V471" s="18" t="n"/>
      <c r="W471" s="18" t="n"/>
      <c r="X471" s="18" t="n"/>
      <c r="Y471" s="1002" t="n"/>
      <c r="Z471" s="18" t="n"/>
      <c r="AA471" s="1002" t="n"/>
      <c r="AB471" s="18" t="n"/>
      <c r="AC471" s="1002" t="n"/>
      <c r="AD471" s="18" t="n"/>
      <c r="AE471" s="1002" t="n"/>
      <c r="AF471" s="1016" t="n"/>
      <c r="AG471" s="153" t="n"/>
      <c r="AH471" s="153" t="n"/>
      <c r="AI471" s="18" t="n"/>
      <c r="AJ471" s="18" t="n"/>
      <c r="AK471" s="18" t="n"/>
      <c r="AL471" s="18" t="n"/>
      <c r="AM471" s="18" t="n"/>
      <c r="AN471" s="18" t="n"/>
      <c r="AO471" s="18" t="n"/>
      <c r="AP471" s="18" t="n"/>
      <c r="AQ471" s="18" t="n"/>
      <c r="AR471" s="18" t="n"/>
      <c r="AS471" s="18" t="n"/>
      <c r="AT471" s="18" t="n"/>
      <c r="AU471" s="18" t="n"/>
      <c r="AV471" s="18" t="n"/>
      <c r="AW471" s="18" t="n"/>
    </row>
    <row r="472" ht="16.4" customHeight="1" s="828">
      <c r="A472" s="18" t="n"/>
      <c r="B472" s="18" t="n"/>
      <c r="C472" s="18" t="n"/>
      <c r="D472" s="18" t="n"/>
      <c r="E472" s="1002" t="n"/>
      <c r="F472" s="18" t="n"/>
      <c r="G472" s="1002" t="n"/>
      <c r="H472" s="18" t="n"/>
      <c r="I472" s="1002" t="n"/>
      <c r="J472" s="18" t="n"/>
      <c r="K472" s="1002" t="n"/>
      <c r="L472" s="1002" t="n"/>
      <c r="M472" s="18" t="n"/>
      <c r="N472" s="153" t="n"/>
      <c r="O472" s="153" t="n"/>
      <c r="P472" s="153" t="n"/>
      <c r="Q472" s="18" t="n"/>
      <c r="R472" s="18" t="n"/>
      <c r="S472" s="18" t="n"/>
      <c r="T472" s="18" t="n"/>
      <c r="U472" s="18" t="n"/>
      <c r="V472" s="18" t="n"/>
      <c r="W472" s="18" t="n"/>
      <c r="X472" s="18" t="n"/>
      <c r="Y472" s="1002" t="n"/>
      <c r="Z472" s="18" t="n"/>
      <c r="AA472" s="1002" t="n"/>
      <c r="AB472" s="18" t="n"/>
      <c r="AC472" s="1002" t="n"/>
      <c r="AD472" s="18" t="n"/>
      <c r="AE472" s="1002" t="n"/>
      <c r="AF472" s="1016" t="n"/>
      <c r="AG472" s="153" t="n"/>
      <c r="AH472" s="153" t="n"/>
      <c r="AI472" s="18" t="n"/>
      <c r="AJ472" s="18" t="n"/>
      <c r="AK472" s="18" t="n"/>
      <c r="AL472" s="18" t="n"/>
      <c r="AM472" s="18" t="n"/>
      <c r="AN472" s="18" t="n"/>
      <c r="AO472" s="18" t="n"/>
      <c r="AP472" s="18" t="n"/>
      <c r="AQ472" s="18" t="n"/>
      <c r="AR472" s="18" t="n"/>
      <c r="AS472" s="18" t="n"/>
      <c r="AT472" s="18" t="n"/>
      <c r="AU472" s="18" t="n"/>
      <c r="AV472" s="18" t="n"/>
      <c r="AW472" s="18" t="n"/>
    </row>
    <row r="473" ht="16.4" customHeight="1" s="828">
      <c r="A473" s="18" t="n"/>
      <c r="B473" s="18" t="n"/>
      <c r="C473" s="18" t="n"/>
      <c r="D473" s="18" t="n"/>
      <c r="E473" s="1002" t="n"/>
      <c r="F473" s="18" t="n"/>
      <c r="G473" s="1002" t="n"/>
      <c r="H473" s="18" t="n"/>
      <c r="I473" s="1002" t="n"/>
      <c r="J473" s="18" t="n"/>
      <c r="K473" s="1002" t="n"/>
      <c r="L473" s="1002" t="n"/>
      <c r="M473" s="18" t="n"/>
      <c r="N473" s="153" t="n"/>
      <c r="O473" s="153" t="n"/>
      <c r="P473" s="153" t="n"/>
      <c r="Q473" s="18" t="n"/>
      <c r="R473" s="18" t="n"/>
      <c r="S473" s="18" t="n"/>
      <c r="T473" s="18" t="n"/>
      <c r="U473" s="18" t="n"/>
      <c r="V473" s="18" t="n"/>
      <c r="W473" s="18" t="n"/>
      <c r="X473" s="18" t="n"/>
      <c r="Y473" s="1002" t="n"/>
      <c r="Z473" s="18" t="n"/>
      <c r="AA473" s="1002" t="n"/>
      <c r="AB473" s="18" t="n"/>
      <c r="AC473" s="1002" t="n"/>
      <c r="AD473" s="18" t="n"/>
      <c r="AE473" s="1002" t="n"/>
      <c r="AF473" s="1016" t="n"/>
      <c r="AG473" s="153" t="n"/>
      <c r="AH473" s="153" t="n"/>
      <c r="AI473" s="18" t="n"/>
      <c r="AJ473" s="18" t="n"/>
      <c r="AK473" s="18" t="n"/>
      <c r="AL473" s="18" t="n"/>
      <c r="AM473" s="18" t="n"/>
      <c r="AN473" s="18" t="n"/>
      <c r="AO473" s="18" t="n"/>
      <c r="AP473" s="18" t="n"/>
      <c r="AQ473" s="18" t="n"/>
      <c r="AR473" s="18" t="n"/>
      <c r="AS473" s="18" t="n"/>
      <c r="AT473" s="18" t="n"/>
      <c r="AU473" s="18" t="n"/>
      <c r="AV473" s="18" t="n"/>
      <c r="AW473" s="18" t="n"/>
    </row>
    <row r="474" ht="16.4" customHeight="1" s="828">
      <c r="A474" s="18" t="n"/>
      <c r="B474" s="18" t="n"/>
      <c r="C474" s="18" t="n"/>
      <c r="D474" s="18" t="n"/>
      <c r="E474" s="1002" t="n"/>
      <c r="F474" s="18" t="n"/>
      <c r="G474" s="1002" t="n"/>
      <c r="H474" s="18" t="n"/>
      <c r="I474" s="1002" t="n"/>
      <c r="J474" s="18" t="n"/>
      <c r="K474" s="1002" t="n"/>
      <c r="L474" s="1002" t="n"/>
      <c r="M474" s="18" t="n"/>
      <c r="N474" s="153" t="n"/>
      <c r="O474" s="153" t="n"/>
      <c r="P474" s="153" t="n"/>
      <c r="Q474" s="18" t="n"/>
      <c r="R474" s="18" t="n"/>
      <c r="S474" s="18" t="n"/>
      <c r="T474" s="18" t="n"/>
      <c r="U474" s="18" t="n"/>
      <c r="V474" s="18" t="n"/>
      <c r="W474" s="18" t="n"/>
      <c r="X474" s="18" t="n"/>
      <c r="Y474" s="1002" t="n"/>
      <c r="Z474" s="18" t="n"/>
      <c r="AA474" s="1002" t="n"/>
      <c r="AB474" s="18" t="n"/>
      <c r="AC474" s="1002" t="n"/>
      <c r="AD474" s="18" t="n"/>
      <c r="AE474" s="1002" t="n"/>
      <c r="AF474" s="1016" t="n"/>
      <c r="AG474" s="153" t="n"/>
      <c r="AH474" s="153" t="n"/>
      <c r="AI474" s="18" t="n"/>
      <c r="AJ474" s="18" t="n"/>
      <c r="AK474" s="18" t="n"/>
      <c r="AL474" s="18" t="n"/>
      <c r="AM474" s="18" t="n"/>
      <c r="AN474" s="18" t="n"/>
      <c r="AO474" s="18" t="n"/>
      <c r="AP474" s="18" t="n"/>
      <c r="AQ474" s="18" t="n"/>
      <c r="AR474" s="18" t="n"/>
      <c r="AS474" s="18" t="n"/>
      <c r="AT474" s="18" t="n"/>
      <c r="AU474" s="18" t="n"/>
      <c r="AV474" s="18" t="n"/>
      <c r="AW474" s="18" t="n"/>
    </row>
    <row r="475" ht="16.4" customHeight="1" s="828">
      <c r="A475" s="18" t="n"/>
      <c r="B475" s="18" t="n"/>
      <c r="C475" s="18" t="n"/>
      <c r="D475" s="18" t="n"/>
      <c r="E475" s="1002" t="n"/>
      <c r="F475" s="18" t="n"/>
      <c r="G475" s="1002" t="n"/>
      <c r="H475" s="18" t="n"/>
      <c r="I475" s="1002" t="n"/>
      <c r="J475" s="18" t="n"/>
      <c r="K475" s="1002" t="n"/>
      <c r="L475" s="1002" t="n"/>
      <c r="M475" s="18" t="n"/>
      <c r="N475" s="153" t="n"/>
      <c r="O475" s="153" t="n"/>
      <c r="P475" s="153" t="n"/>
      <c r="Q475" s="18" t="n"/>
      <c r="R475" s="18" t="n"/>
      <c r="S475" s="18" t="n"/>
      <c r="T475" s="18" t="n"/>
      <c r="U475" s="18" t="n"/>
      <c r="V475" s="18" t="n"/>
      <c r="W475" s="18" t="n"/>
      <c r="X475" s="18" t="n"/>
      <c r="Y475" s="1002" t="n"/>
      <c r="Z475" s="18" t="n"/>
      <c r="AA475" s="1002" t="n"/>
      <c r="AB475" s="18" t="n"/>
      <c r="AC475" s="1002" t="n"/>
      <c r="AD475" s="18" t="n"/>
      <c r="AE475" s="1002" t="n"/>
      <c r="AF475" s="1016" t="n"/>
      <c r="AG475" s="153" t="n"/>
      <c r="AH475" s="153" t="n"/>
      <c r="AI475" s="18" t="n"/>
      <c r="AJ475" s="18" t="n"/>
      <c r="AK475" s="18" t="n"/>
      <c r="AL475" s="18" t="n"/>
      <c r="AM475" s="18" t="n"/>
      <c r="AN475" s="18" t="n"/>
      <c r="AO475" s="18" t="n"/>
      <c r="AP475" s="18" t="n"/>
      <c r="AQ475" s="18" t="n"/>
      <c r="AR475" s="18" t="n"/>
      <c r="AS475" s="18" t="n"/>
      <c r="AT475" s="18" t="n"/>
      <c r="AU475" s="18" t="n"/>
      <c r="AV475" s="18" t="n"/>
      <c r="AW475" s="18" t="n"/>
    </row>
    <row r="476" ht="16.4" customHeight="1" s="828">
      <c r="A476" s="18" t="n"/>
      <c r="B476" s="18" t="n"/>
      <c r="C476" s="18" t="n"/>
      <c r="D476" s="18" t="n"/>
      <c r="E476" s="1002" t="n"/>
      <c r="F476" s="18" t="n"/>
      <c r="G476" s="1002" t="n"/>
      <c r="H476" s="18" t="n"/>
      <c r="I476" s="1002" t="n"/>
      <c r="J476" s="18" t="n"/>
      <c r="K476" s="1002" t="n"/>
      <c r="L476" s="1002" t="n"/>
      <c r="M476" s="18" t="n"/>
      <c r="N476" s="153" t="n"/>
      <c r="O476" s="153" t="n"/>
      <c r="P476" s="153" t="n"/>
      <c r="Q476" s="18" t="n"/>
      <c r="R476" s="18" t="n"/>
      <c r="S476" s="18" t="n"/>
      <c r="T476" s="18" t="n"/>
      <c r="U476" s="18" t="n"/>
      <c r="V476" s="18" t="n"/>
      <c r="W476" s="18" t="n"/>
      <c r="X476" s="18" t="n"/>
      <c r="Y476" s="1002" t="n"/>
      <c r="Z476" s="18" t="n"/>
      <c r="AA476" s="1002" t="n"/>
      <c r="AB476" s="18" t="n"/>
      <c r="AC476" s="1002" t="n"/>
      <c r="AD476" s="18" t="n"/>
      <c r="AE476" s="1002" t="n"/>
      <c r="AF476" s="1016" t="n"/>
      <c r="AG476" s="153" t="n"/>
      <c r="AH476" s="153" t="n"/>
      <c r="AI476" s="18" t="n"/>
      <c r="AJ476" s="18" t="n"/>
      <c r="AK476" s="18" t="n"/>
      <c r="AL476" s="18" t="n"/>
      <c r="AM476" s="18" t="n"/>
      <c r="AN476" s="18" t="n"/>
      <c r="AO476" s="18" t="n"/>
      <c r="AP476" s="18" t="n"/>
      <c r="AQ476" s="18" t="n"/>
      <c r="AR476" s="18" t="n"/>
      <c r="AS476" s="18" t="n"/>
      <c r="AT476" s="18" t="n"/>
      <c r="AU476" s="18" t="n"/>
      <c r="AV476" s="18" t="n"/>
      <c r="AW476" s="18" t="n"/>
    </row>
    <row r="477" ht="16.4" customHeight="1" s="828">
      <c r="A477" s="18" t="n"/>
      <c r="B477" s="18" t="n"/>
      <c r="C477" s="18" t="n"/>
      <c r="D477" s="18" t="n"/>
      <c r="E477" s="1002" t="n"/>
      <c r="F477" s="18" t="n"/>
      <c r="G477" s="1002" t="n"/>
      <c r="H477" s="18" t="n"/>
      <c r="I477" s="1002" t="n"/>
      <c r="J477" s="18" t="n"/>
      <c r="K477" s="1002" t="n"/>
      <c r="L477" s="1002" t="n"/>
      <c r="M477" s="18" t="n"/>
      <c r="N477" s="153" t="n"/>
      <c r="O477" s="153" t="n"/>
      <c r="P477" s="153" t="n"/>
      <c r="Q477" s="18" t="n"/>
      <c r="R477" s="18" t="n"/>
      <c r="S477" s="18" t="n"/>
      <c r="T477" s="18" t="n"/>
      <c r="U477" s="18" t="n"/>
      <c r="V477" s="18" t="n"/>
      <c r="W477" s="18" t="n"/>
      <c r="X477" s="18" t="n"/>
      <c r="Y477" s="1002" t="n"/>
      <c r="Z477" s="18" t="n"/>
      <c r="AA477" s="1002" t="n"/>
      <c r="AB477" s="18" t="n"/>
      <c r="AC477" s="1002" t="n"/>
      <c r="AD477" s="18" t="n"/>
      <c r="AE477" s="1002" t="n"/>
      <c r="AF477" s="1016" t="n"/>
      <c r="AG477" s="153" t="n"/>
      <c r="AH477" s="153" t="n"/>
      <c r="AI477" s="18" t="n"/>
      <c r="AJ477" s="18" t="n"/>
      <c r="AK477" s="18" t="n"/>
      <c r="AL477" s="18" t="n"/>
      <c r="AM477" s="18" t="n"/>
      <c r="AN477" s="18" t="n"/>
      <c r="AO477" s="18" t="n"/>
      <c r="AP477" s="18" t="n"/>
      <c r="AQ477" s="18" t="n"/>
      <c r="AR477" s="18" t="n"/>
      <c r="AS477" s="18" t="n"/>
      <c r="AT477" s="18" t="n"/>
      <c r="AU477" s="18" t="n"/>
      <c r="AV477" s="18" t="n"/>
      <c r="AW477" s="18" t="n"/>
    </row>
    <row r="478" ht="16.4" customHeight="1" s="828">
      <c r="A478" s="18" t="n"/>
      <c r="B478" s="18" t="n"/>
      <c r="C478" s="18" t="n"/>
      <c r="D478" s="18" t="n"/>
      <c r="E478" s="1002" t="n"/>
      <c r="F478" s="18" t="n"/>
      <c r="G478" s="1002" t="n"/>
      <c r="H478" s="18" t="n"/>
      <c r="I478" s="1002" t="n"/>
      <c r="J478" s="18" t="n"/>
      <c r="K478" s="1002" t="n"/>
      <c r="L478" s="1002" t="n"/>
      <c r="M478" s="18" t="n"/>
      <c r="N478" s="153" t="n"/>
      <c r="O478" s="153" t="n"/>
      <c r="P478" s="153" t="n"/>
      <c r="Q478" s="18" t="n"/>
      <c r="R478" s="18" t="n"/>
      <c r="S478" s="18" t="n"/>
      <c r="T478" s="18" t="n"/>
      <c r="U478" s="18" t="n"/>
      <c r="V478" s="18" t="n"/>
      <c r="W478" s="18" t="n"/>
      <c r="X478" s="18" t="n"/>
      <c r="Y478" s="1002" t="n"/>
      <c r="Z478" s="18" t="n"/>
      <c r="AA478" s="1002" t="n"/>
      <c r="AB478" s="18" t="n"/>
      <c r="AC478" s="1002" t="n"/>
      <c r="AD478" s="18" t="n"/>
      <c r="AE478" s="1002" t="n"/>
      <c r="AF478" s="1016" t="n"/>
      <c r="AG478" s="153" t="n"/>
      <c r="AH478" s="153" t="n"/>
      <c r="AI478" s="18" t="n"/>
      <c r="AJ478" s="18" t="n"/>
      <c r="AK478" s="18" t="n"/>
      <c r="AL478" s="18" t="n"/>
      <c r="AM478" s="18" t="n"/>
      <c r="AN478" s="18" t="n"/>
      <c r="AO478" s="18" t="n"/>
      <c r="AP478" s="18" t="n"/>
      <c r="AQ478" s="18" t="n"/>
      <c r="AR478" s="18" t="n"/>
      <c r="AS478" s="18" t="n"/>
      <c r="AT478" s="18" t="n"/>
      <c r="AU478" s="18" t="n"/>
      <c r="AV478" s="18" t="n"/>
      <c r="AW478" s="18" t="n"/>
    </row>
    <row r="479" ht="16.4" customHeight="1" s="828">
      <c r="A479" s="18" t="n"/>
      <c r="B479" s="18" t="n"/>
      <c r="C479" s="18" t="n"/>
      <c r="D479" s="18" t="n"/>
      <c r="E479" s="1002" t="n"/>
      <c r="F479" s="18" t="n"/>
      <c r="G479" s="1002" t="n"/>
      <c r="H479" s="18" t="n"/>
      <c r="I479" s="1002" t="n"/>
      <c r="J479" s="18" t="n"/>
      <c r="K479" s="1002" t="n"/>
      <c r="L479" s="1002" t="n"/>
      <c r="M479" s="18" t="n"/>
      <c r="N479" s="153" t="n"/>
      <c r="O479" s="153" t="n"/>
      <c r="P479" s="153" t="n"/>
      <c r="Q479" s="18" t="n"/>
      <c r="R479" s="18" t="n"/>
      <c r="S479" s="18" t="n"/>
      <c r="T479" s="18" t="n"/>
      <c r="U479" s="18" t="n"/>
      <c r="V479" s="18" t="n"/>
      <c r="W479" s="18" t="n"/>
      <c r="X479" s="18" t="n"/>
      <c r="Y479" s="1002" t="n"/>
      <c r="Z479" s="18" t="n"/>
      <c r="AA479" s="1002" t="n"/>
      <c r="AB479" s="18" t="n"/>
      <c r="AC479" s="1002" t="n"/>
      <c r="AD479" s="18" t="n"/>
      <c r="AE479" s="1002" t="n"/>
      <c r="AF479" s="1016" t="n"/>
      <c r="AG479" s="153" t="n"/>
      <c r="AH479" s="153" t="n"/>
      <c r="AI479" s="18" t="n"/>
      <c r="AJ479" s="18" t="n"/>
      <c r="AK479" s="18" t="n"/>
      <c r="AL479" s="18" t="n"/>
      <c r="AM479" s="18" t="n"/>
      <c r="AN479" s="18" t="n"/>
      <c r="AO479" s="18" t="n"/>
      <c r="AP479" s="18" t="n"/>
      <c r="AQ479" s="18" t="n"/>
      <c r="AR479" s="18" t="n"/>
      <c r="AS479" s="18" t="n"/>
      <c r="AT479" s="18" t="n"/>
      <c r="AU479" s="18" t="n"/>
      <c r="AV479" s="18" t="n"/>
      <c r="AW479" s="18" t="n"/>
    </row>
    <row r="480" ht="16.4" customHeight="1" s="828">
      <c r="A480" s="18" t="n"/>
      <c r="B480" s="18" t="n"/>
      <c r="C480" s="18" t="n"/>
      <c r="D480" s="18" t="n"/>
      <c r="E480" s="1002" t="n"/>
      <c r="F480" s="18" t="n"/>
      <c r="G480" s="1002" t="n"/>
      <c r="H480" s="18" t="n"/>
      <c r="I480" s="1002" t="n"/>
      <c r="J480" s="18" t="n"/>
      <c r="K480" s="1002" t="n"/>
      <c r="L480" s="1002" t="n"/>
      <c r="M480" s="18" t="n"/>
      <c r="N480" s="153" t="n"/>
      <c r="O480" s="153" t="n"/>
      <c r="P480" s="153" t="n"/>
      <c r="Q480" s="18" t="n"/>
      <c r="R480" s="18" t="n"/>
      <c r="S480" s="18" t="n"/>
      <c r="T480" s="18" t="n"/>
      <c r="U480" s="18" t="n"/>
      <c r="V480" s="18" t="n"/>
      <c r="W480" s="18" t="n"/>
      <c r="X480" s="18" t="n"/>
      <c r="Y480" s="1002" t="n"/>
      <c r="Z480" s="18" t="n"/>
      <c r="AA480" s="1002" t="n"/>
      <c r="AB480" s="18" t="n"/>
      <c r="AC480" s="1002" t="n"/>
      <c r="AD480" s="18" t="n"/>
      <c r="AE480" s="1002" t="n"/>
      <c r="AF480" s="1016" t="n"/>
      <c r="AG480" s="153" t="n"/>
      <c r="AH480" s="153" t="n"/>
      <c r="AI480" s="18" t="n"/>
      <c r="AJ480" s="18" t="n"/>
      <c r="AK480" s="18" t="n"/>
      <c r="AL480" s="18" t="n"/>
      <c r="AM480" s="18" t="n"/>
      <c r="AN480" s="18" t="n"/>
      <c r="AO480" s="18" t="n"/>
      <c r="AP480" s="18" t="n"/>
      <c r="AQ480" s="18" t="n"/>
      <c r="AR480" s="18" t="n"/>
      <c r="AS480" s="18" t="n"/>
      <c r="AT480" s="18" t="n"/>
      <c r="AU480" s="18" t="n"/>
      <c r="AV480" s="18" t="n"/>
      <c r="AW480" s="18" t="n"/>
    </row>
    <row r="481" ht="16.4" customHeight="1" s="828">
      <c r="A481" s="18" t="n"/>
      <c r="B481" s="18" t="n"/>
      <c r="C481" s="18" t="n"/>
      <c r="D481" s="18" t="n"/>
      <c r="E481" s="1002" t="n"/>
      <c r="F481" s="18" t="n"/>
      <c r="G481" s="1002" t="n"/>
      <c r="H481" s="18" t="n"/>
      <c r="I481" s="1002" t="n"/>
      <c r="J481" s="18" t="n"/>
      <c r="K481" s="1002" t="n"/>
      <c r="L481" s="1002" t="n"/>
      <c r="M481" s="18" t="n"/>
      <c r="N481" s="153" t="n"/>
      <c r="O481" s="153" t="n"/>
      <c r="P481" s="153" t="n"/>
      <c r="Q481" s="18" t="n"/>
      <c r="R481" s="18" t="n"/>
      <c r="S481" s="18" t="n"/>
      <c r="T481" s="18" t="n"/>
      <c r="U481" s="18" t="n"/>
      <c r="V481" s="18" t="n"/>
      <c r="W481" s="18" t="n"/>
      <c r="X481" s="18" t="n"/>
      <c r="Y481" s="1002" t="n"/>
      <c r="Z481" s="18" t="n"/>
      <c r="AA481" s="1002" t="n"/>
      <c r="AB481" s="18" t="n"/>
      <c r="AC481" s="1002" t="n"/>
      <c r="AD481" s="18" t="n"/>
      <c r="AE481" s="1002" t="n"/>
      <c r="AF481" s="1016" t="n"/>
      <c r="AG481" s="153" t="n"/>
      <c r="AH481" s="153" t="n"/>
      <c r="AI481" s="18" t="n"/>
      <c r="AJ481" s="18" t="n"/>
      <c r="AK481" s="18" t="n"/>
      <c r="AL481" s="18" t="n"/>
      <c r="AM481" s="18" t="n"/>
      <c r="AN481" s="18" t="n"/>
      <c r="AO481" s="18" t="n"/>
      <c r="AP481" s="18" t="n"/>
      <c r="AQ481" s="18" t="n"/>
      <c r="AR481" s="18" t="n"/>
      <c r="AS481" s="18" t="n"/>
      <c r="AT481" s="18" t="n"/>
      <c r="AU481" s="18" t="n"/>
      <c r="AV481" s="18" t="n"/>
      <c r="AW481" s="18" t="n"/>
    </row>
    <row r="482" ht="16.4" customHeight="1" s="828">
      <c r="A482" s="18" t="n"/>
      <c r="B482" s="18" t="n"/>
      <c r="C482" s="18" t="n"/>
      <c r="D482" s="18" t="n"/>
      <c r="E482" s="1002" t="n"/>
      <c r="F482" s="18" t="n"/>
      <c r="G482" s="1002" t="n"/>
      <c r="H482" s="18" t="n"/>
      <c r="I482" s="1002" t="n"/>
      <c r="J482" s="18" t="n"/>
      <c r="K482" s="1002" t="n"/>
      <c r="L482" s="1002" t="n"/>
      <c r="M482" s="18" t="n"/>
      <c r="N482" s="153" t="n"/>
      <c r="O482" s="153" t="n"/>
      <c r="P482" s="153" t="n"/>
      <c r="Q482" s="18" t="n"/>
      <c r="R482" s="18" t="n"/>
      <c r="S482" s="18" t="n"/>
      <c r="T482" s="18" t="n"/>
      <c r="U482" s="18" t="n"/>
      <c r="V482" s="18" t="n"/>
      <c r="W482" s="18" t="n"/>
      <c r="X482" s="18" t="n"/>
      <c r="Y482" s="1002" t="n"/>
      <c r="Z482" s="18" t="n"/>
      <c r="AA482" s="1002" t="n"/>
      <c r="AB482" s="18" t="n"/>
      <c r="AC482" s="1002" t="n"/>
      <c r="AD482" s="18" t="n"/>
      <c r="AE482" s="1002" t="n"/>
      <c r="AF482" s="1016" t="n"/>
      <c r="AG482" s="153" t="n"/>
      <c r="AH482" s="153" t="n"/>
      <c r="AI482" s="18" t="n"/>
      <c r="AJ482" s="18" t="n"/>
      <c r="AK482" s="18" t="n"/>
      <c r="AL482" s="18" t="n"/>
      <c r="AM482" s="18" t="n"/>
      <c r="AN482" s="18" t="n"/>
      <c r="AO482" s="18" t="n"/>
      <c r="AP482" s="18" t="n"/>
      <c r="AQ482" s="18" t="n"/>
      <c r="AR482" s="18" t="n"/>
      <c r="AS482" s="18" t="n"/>
      <c r="AT482" s="18" t="n"/>
      <c r="AU482" s="18" t="n"/>
      <c r="AV482" s="18" t="n"/>
      <c r="AW482" s="18" t="n"/>
    </row>
    <row r="483" ht="16.4" customHeight="1" s="828">
      <c r="A483" s="18" t="n"/>
      <c r="B483" s="18" t="n"/>
      <c r="C483" s="18" t="n"/>
      <c r="D483" s="18" t="n"/>
      <c r="E483" s="1002" t="n"/>
      <c r="F483" s="18" t="n"/>
      <c r="G483" s="1002" t="n"/>
      <c r="H483" s="18" t="n"/>
      <c r="I483" s="1002" t="n"/>
      <c r="J483" s="18" t="n"/>
      <c r="K483" s="1002" t="n"/>
      <c r="L483" s="1002" t="n"/>
      <c r="M483" s="18" t="n"/>
      <c r="N483" s="153" t="n"/>
      <c r="O483" s="153" t="n"/>
      <c r="P483" s="153" t="n"/>
      <c r="Q483" s="18" t="n"/>
      <c r="R483" s="18" t="n"/>
      <c r="S483" s="18" t="n"/>
      <c r="T483" s="18" t="n"/>
      <c r="U483" s="18" t="n"/>
      <c r="V483" s="18" t="n"/>
      <c r="W483" s="18" t="n"/>
      <c r="X483" s="18" t="n"/>
      <c r="Y483" s="1002" t="n"/>
      <c r="Z483" s="18" t="n"/>
      <c r="AA483" s="1002" t="n"/>
      <c r="AB483" s="18" t="n"/>
      <c r="AC483" s="1002" t="n"/>
      <c r="AD483" s="18" t="n"/>
      <c r="AE483" s="1002" t="n"/>
      <c r="AF483" s="1016" t="n"/>
      <c r="AG483" s="153" t="n"/>
      <c r="AH483" s="153" t="n"/>
      <c r="AI483" s="18" t="n"/>
      <c r="AJ483" s="18" t="n"/>
      <c r="AK483" s="18" t="n"/>
      <c r="AL483" s="18" t="n"/>
      <c r="AM483" s="18" t="n"/>
      <c r="AN483" s="18" t="n"/>
      <c r="AO483" s="18" t="n"/>
      <c r="AP483" s="18" t="n"/>
      <c r="AQ483" s="18" t="n"/>
      <c r="AR483" s="18" t="n"/>
      <c r="AS483" s="18" t="n"/>
      <c r="AT483" s="18" t="n"/>
      <c r="AU483" s="18" t="n"/>
      <c r="AV483" s="18" t="n"/>
      <c r="AW483" s="18" t="n"/>
    </row>
    <row r="484" ht="16.4" customHeight="1" s="828">
      <c r="A484" s="18" t="n"/>
      <c r="B484" s="18" t="n"/>
      <c r="C484" s="18" t="n"/>
      <c r="D484" s="18" t="n"/>
      <c r="E484" s="1002" t="n"/>
      <c r="F484" s="18" t="n"/>
      <c r="G484" s="1002" t="n"/>
      <c r="H484" s="18" t="n"/>
      <c r="I484" s="1002" t="n"/>
      <c r="J484" s="18" t="n"/>
      <c r="K484" s="1002" t="n"/>
      <c r="L484" s="1002" t="n"/>
      <c r="M484" s="18" t="n"/>
      <c r="N484" s="153" t="n"/>
      <c r="O484" s="153" t="n"/>
      <c r="P484" s="153" t="n"/>
      <c r="Q484" s="18" t="n"/>
      <c r="R484" s="18" t="n"/>
      <c r="S484" s="18" t="n"/>
      <c r="T484" s="18" t="n"/>
      <c r="U484" s="18" t="n"/>
      <c r="V484" s="18" t="n"/>
      <c r="W484" s="18" t="n"/>
      <c r="X484" s="18" t="n"/>
      <c r="Y484" s="1002" t="n"/>
      <c r="Z484" s="18" t="n"/>
      <c r="AA484" s="1002" t="n"/>
      <c r="AB484" s="18" t="n"/>
      <c r="AC484" s="1002" t="n"/>
      <c r="AD484" s="18" t="n"/>
      <c r="AE484" s="1002" t="n"/>
      <c r="AF484" s="1016" t="n"/>
      <c r="AG484" s="153" t="n"/>
      <c r="AH484" s="153" t="n"/>
      <c r="AI484" s="18" t="n"/>
      <c r="AJ484" s="18" t="n"/>
      <c r="AK484" s="18" t="n"/>
      <c r="AL484" s="18" t="n"/>
      <c r="AM484" s="18" t="n"/>
      <c r="AN484" s="18" t="n"/>
      <c r="AO484" s="18" t="n"/>
      <c r="AP484" s="18" t="n"/>
      <c r="AQ484" s="18" t="n"/>
      <c r="AR484" s="18" t="n"/>
      <c r="AS484" s="18" t="n"/>
      <c r="AT484" s="18" t="n"/>
      <c r="AU484" s="18" t="n"/>
      <c r="AV484" s="18" t="n"/>
      <c r="AW484" s="18" t="n"/>
    </row>
    <row r="485" ht="16.4" customHeight="1" s="828">
      <c r="A485" s="18" t="n"/>
      <c r="B485" s="18" t="n"/>
      <c r="C485" s="18" t="n"/>
      <c r="D485" s="18" t="n"/>
      <c r="E485" s="1002" t="n"/>
      <c r="F485" s="18" t="n"/>
      <c r="G485" s="1002" t="n"/>
      <c r="H485" s="18" t="n"/>
      <c r="I485" s="1002" t="n"/>
      <c r="J485" s="18" t="n"/>
      <c r="K485" s="1002" t="n"/>
      <c r="L485" s="1002" t="n"/>
      <c r="M485" s="18" t="n"/>
      <c r="N485" s="153" t="n"/>
      <c r="O485" s="153" t="n"/>
      <c r="P485" s="153" t="n"/>
      <c r="Q485" s="18" t="n"/>
      <c r="R485" s="18" t="n"/>
      <c r="S485" s="18" t="n"/>
      <c r="T485" s="18" t="n"/>
      <c r="U485" s="18" t="n"/>
      <c r="V485" s="18" t="n"/>
      <c r="W485" s="18" t="n"/>
      <c r="X485" s="18" t="n"/>
      <c r="Y485" s="1002" t="n"/>
      <c r="Z485" s="18" t="n"/>
      <c r="AA485" s="1002" t="n"/>
      <c r="AB485" s="18" t="n"/>
      <c r="AC485" s="1002" t="n"/>
      <c r="AD485" s="18" t="n"/>
      <c r="AE485" s="1002" t="n"/>
      <c r="AF485" s="1016" t="n"/>
      <c r="AG485" s="153" t="n"/>
      <c r="AH485" s="153" t="n"/>
      <c r="AI485" s="18" t="n"/>
      <c r="AJ485" s="18" t="n"/>
      <c r="AK485" s="18" t="n"/>
      <c r="AL485" s="18" t="n"/>
      <c r="AM485" s="18" t="n"/>
      <c r="AN485" s="18" t="n"/>
      <c r="AO485" s="18" t="n"/>
      <c r="AP485" s="18" t="n"/>
      <c r="AQ485" s="18" t="n"/>
      <c r="AR485" s="18" t="n"/>
      <c r="AS485" s="18" t="n"/>
      <c r="AT485" s="18" t="n"/>
      <c r="AU485" s="18" t="n"/>
      <c r="AV485" s="18" t="n"/>
      <c r="AW485" s="18" t="n"/>
    </row>
    <row r="486" ht="16.4" customHeight="1" s="828">
      <c r="A486" s="18" t="n"/>
      <c r="B486" s="18" t="n"/>
      <c r="C486" s="18" t="n"/>
      <c r="D486" s="18" t="n"/>
      <c r="E486" s="1002" t="n"/>
      <c r="F486" s="18" t="n"/>
      <c r="G486" s="1002" t="n"/>
      <c r="H486" s="18" t="n"/>
      <c r="I486" s="1002" t="n"/>
      <c r="J486" s="18" t="n"/>
      <c r="K486" s="1002" t="n"/>
      <c r="L486" s="1002" t="n"/>
      <c r="M486" s="18" t="n"/>
      <c r="N486" s="153" t="n"/>
      <c r="O486" s="153" t="n"/>
      <c r="P486" s="153" t="n"/>
      <c r="Q486" s="18" t="n"/>
      <c r="R486" s="18" t="n"/>
      <c r="S486" s="18" t="n"/>
      <c r="T486" s="18" t="n"/>
      <c r="U486" s="18" t="n"/>
      <c r="V486" s="18" t="n"/>
      <c r="W486" s="18" t="n"/>
      <c r="X486" s="18" t="n"/>
      <c r="Y486" s="1002" t="n"/>
      <c r="Z486" s="18" t="n"/>
      <c r="AA486" s="1002" t="n"/>
      <c r="AB486" s="18" t="n"/>
      <c r="AC486" s="1002" t="n"/>
      <c r="AD486" s="18" t="n"/>
      <c r="AE486" s="1002" t="n"/>
      <c r="AF486" s="1016" t="n"/>
      <c r="AG486" s="153" t="n"/>
      <c r="AH486" s="153" t="n"/>
      <c r="AI486" s="18" t="n"/>
      <c r="AJ486" s="18" t="n"/>
      <c r="AK486" s="18" t="n"/>
      <c r="AL486" s="18" t="n"/>
      <c r="AM486" s="18" t="n"/>
      <c r="AN486" s="18" t="n"/>
      <c r="AO486" s="18" t="n"/>
      <c r="AP486" s="18" t="n"/>
      <c r="AQ486" s="18" t="n"/>
      <c r="AR486" s="18" t="n"/>
      <c r="AS486" s="18" t="n"/>
      <c r="AT486" s="18" t="n"/>
      <c r="AU486" s="18" t="n"/>
      <c r="AV486" s="18" t="n"/>
      <c r="AW486" s="18" t="n"/>
    </row>
    <row r="487" ht="16.4" customHeight="1" s="828">
      <c r="A487" s="18" t="n"/>
      <c r="B487" s="18" t="n"/>
      <c r="C487" s="18" t="n"/>
      <c r="D487" s="18" t="n"/>
      <c r="E487" s="1002" t="n"/>
      <c r="F487" s="18" t="n"/>
      <c r="G487" s="1002" t="n"/>
      <c r="H487" s="18" t="n"/>
      <c r="I487" s="1002" t="n"/>
      <c r="J487" s="18" t="n"/>
      <c r="K487" s="1002" t="n"/>
      <c r="L487" s="1002" t="n"/>
      <c r="M487" s="18" t="n"/>
      <c r="N487" s="153" t="n"/>
      <c r="O487" s="153" t="n"/>
      <c r="P487" s="153" t="n"/>
      <c r="Q487" s="18" t="n"/>
      <c r="R487" s="18" t="n"/>
      <c r="S487" s="18" t="n"/>
      <c r="T487" s="18" t="n"/>
      <c r="U487" s="18" t="n"/>
      <c r="V487" s="18" t="n"/>
      <c r="W487" s="18" t="n"/>
      <c r="X487" s="18" t="n"/>
      <c r="Y487" s="1002" t="n"/>
      <c r="Z487" s="18" t="n"/>
      <c r="AA487" s="1002" t="n"/>
      <c r="AB487" s="18" t="n"/>
      <c r="AC487" s="1002" t="n"/>
      <c r="AD487" s="18" t="n"/>
      <c r="AE487" s="1002" t="n"/>
      <c r="AF487" s="1016" t="n"/>
      <c r="AG487" s="153" t="n"/>
      <c r="AH487" s="153" t="n"/>
      <c r="AI487" s="18" t="n"/>
      <c r="AJ487" s="18" t="n"/>
      <c r="AK487" s="18" t="n"/>
      <c r="AL487" s="18" t="n"/>
      <c r="AM487" s="18" t="n"/>
      <c r="AN487" s="18" t="n"/>
      <c r="AO487" s="18" t="n"/>
      <c r="AP487" s="18" t="n"/>
      <c r="AQ487" s="18" t="n"/>
      <c r="AR487" s="18" t="n"/>
      <c r="AS487" s="18" t="n"/>
      <c r="AT487" s="18" t="n"/>
      <c r="AU487" s="18" t="n"/>
      <c r="AV487" s="18" t="n"/>
      <c r="AW487" s="18" t="n"/>
    </row>
    <row r="488" ht="16.4" customHeight="1" s="828">
      <c r="A488" s="18" t="n"/>
      <c r="B488" s="18" t="n"/>
      <c r="C488" s="18" t="n"/>
      <c r="D488" s="18" t="n"/>
      <c r="E488" s="1002" t="n"/>
      <c r="F488" s="18" t="n"/>
      <c r="G488" s="1002" t="n"/>
      <c r="H488" s="18" t="n"/>
      <c r="I488" s="1002" t="n"/>
      <c r="J488" s="18" t="n"/>
      <c r="K488" s="1002" t="n"/>
      <c r="L488" s="1002" t="n"/>
      <c r="M488" s="18" t="n"/>
      <c r="N488" s="153" t="n"/>
      <c r="O488" s="153" t="n"/>
      <c r="P488" s="153" t="n"/>
      <c r="Q488" s="18" t="n"/>
      <c r="R488" s="18" t="n"/>
      <c r="S488" s="18" t="n"/>
      <c r="T488" s="18" t="n"/>
      <c r="U488" s="18" t="n"/>
      <c r="V488" s="18" t="n"/>
      <c r="W488" s="18" t="n"/>
      <c r="X488" s="18" t="n"/>
      <c r="Y488" s="1002" t="n"/>
      <c r="Z488" s="18" t="n"/>
      <c r="AA488" s="1002" t="n"/>
      <c r="AB488" s="18" t="n"/>
      <c r="AC488" s="1002" t="n"/>
      <c r="AD488" s="18" t="n"/>
      <c r="AE488" s="1002" t="n"/>
      <c r="AF488" s="1016" t="n"/>
      <c r="AG488" s="153" t="n"/>
      <c r="AH488" s="153" t="n"/>
      <c r="AI488" s="18" t="n"/>
      <c r="AJ488" s="18" t="n"/>
      <c r="AK488" s="18" t="n"/>
      <c r="AL488" s="18" t="n"/>
      <c r="AM488" s="18" t="n"/>
      <c r="AN488" s="18" t="n"/>
      <c r="AO488" s="18" t="n"/>
      <c r="AP488" s="18" t="n"/>
      <c r="AQ488" s="18" t="n"/>
      <c r="AR488" s="18" t="n"/>
      <c r="AS488" s="18" t="n"/>
      <c r="AT488" s="18" t="n"/>
      <c r="AU488" s="18" t="n"/>
      <c r="AV488" s="18" t="n"/>
      <c r="AW488" s="18" t="n"/>
    </row>
    <row r="489" ht="16.4" customHeight="1" s="828">
      <c r="A489" s="18" t="n"/>
      <c r="B489" s="18" t="n"/>
      <c r="C489" s="18" t="n"/>
      <c r="D489" s="18" t="n"/>
      <c r="E489" s="1002" t="n"/>
      <c r="F489" s="18" t="n"/>
      <c r="G489" s="1002" t="n"/>
      <c r="H489" s="18" t="n"/>
      <c r="I489" s="1002" t="n"/>
      <c r="J489" s="18" t="n"/>
      <c r="K489" s="1002" t="n"/>
      <c r="L489" s="1002" t="n"/>
      <c r="M489" s="18" t="n"/>
      <c r="N489" s="153" t="n"/>
      <c r="O489" s="153" t="n"/>
      <c r="P489" s="153" t="n"/>
      <c r="Q489" s="18" t="n"/>
      <c r="R489" s="18" t="n"/>
      <c r="S489" s="18" t="n"/>
      <c r="T489" s="18" t="n"/>
      <c r="U489" s="18" t="n"/>
      <c r="V489" s="18" t="n"/>
      <c r="W489" s="18" t="n"/>
      <c r="X489" s="18" t="n"/>
      <c r="Y489" s="1002" t="n"/>
      <c r="Z489" s="18" t="n"/>
      <c r="AA489" s="1002" t="n"/>
      <c r="AB489" s="18" t="n"/>
      <c r="AC489" s="1002" t="n"/>
      <c r="AD489" s="18" t="n"/>
      <c r="AE489" s="1002" t="n"/>
      <c r="AF489" s="1016" t="n"/>
      <c r="AG489" s="153" t="n"/>
      <c r="AH489" s="153" t="n"/>
      <c r="AI489" s="18" t="n"/>
      <c r="AJ489" s="18" t="n"/>
      <c r="AK489" s="18" t="n"/>
      <c r="AL489" s="18" t="n"/>
      <c r="AM489" s="18" t="n"/>
      <c r="AN489" s="18" t="n"/>
      <c r="AO489" s="18" t="n"/>
      <c r="AP489" s="18" t="n"/>
      <c r="AQ489" s="18" t="n"/>
      <c r="AR489" s="18" t="n"/>
      <c r="AS489" s="18" t="n"/>
      <c r="AT489" s="18" t="n"/>
      <c r="AU489" s="18" t="n"/>
      <c r="AV489" s="18" t="n"/>
      <c r="AW489" s="18" t="n"/>
    </row>
    <row r="490" ht="16.4" customHeight="1" s="828">
      <c r="A490" s="18" t="n"/>
      <c r="B490" s="18" t="n"/>
      <c r="C490" s="18" t="n"/>
      <c r="D490" s="18" t="n"/>
      <c r="E490" s="1002" t="n"/>
      <c r="F490" s="18" t="n"/>
      <c r="G490" s="1002" t="n"/>
      <c r="H490" s="18" t="n"/>
      <c r="I490" s="1002" t="n"/>
      <c r="J490" s="18" t="n"/>
      <c r="K490" s="1002" t="n"/>
      <c r="L490" s="1002" t="n"/>
      <c r="M490" s="18" t="n"/>
      <c r="N490" s="153" t="n"/>
      <c r="O490" s="153" t="n"/>
      <c r="P490" s="153" t="n"/>
      <c r="Q490" s="18" t="n"/>
      <c r="R490" s="18" t="n"/>
      <c r="S490" s="18" t="n"/>
      <c r="T490" s="18" t="n"/>
      <c r="U490" s="18" t="n"/>
      <c r="V490" s="18" t="n"/>
      <c r="W490" s="18" t="n"/>
      <c r="X490" s="18" t="n"/>
      <c r="Y490" s="1002" t="n"/>
      <c r="Z490" s="18" t="n"/>
      <c r="AA490" s="1002" t="n"/>
      <c r="AB490" s="18" t="n"/>
      <c r="AC490" s="1002" t="n"/>
      <c r="AD490" s="18" t="n"/>
      <c r="AE490" s="1002" t="n"/>
      <c r="AF490" s="1016" t="n"/>
      <c r="AG490" s="153" t="n"/>
      <c r="AH490" s="153" t="n"/>
      <c r="AI490" s="18" t="n"/>
      <c r="AJ490" s="18" t="n"/>
      <c r="AK490" s="18" t="n"/>
      <c r="AL490" s="18" t="n"/>
      <c r="AM490" s="18" t="n"/>
      <c r="AN490" s="18" t="n"/>
      <c r="AO490" s="18" t="n"/>
      <c r="AP490" s="18" t="n"/>
      <c r="AQ490" s="18" t="n"/>
      <c r="AR490" s="18" t="n"/>
      <c r="AS490" s="18" t="n"/>
      <c r="AT490" s="18" t="n"/>
      <c r="AU490" s="18" t="n"/>
      <c r="AV490" s="18" t="n"/>
      <c r="AW490" s="18" t="n"/>
    </row>
    <row r="491">
      <c r="A491" s="18" t="n"/>
    </row>
    <row r="492">
      <c r="A492" s="18" t="n"/>
    </row>
    <row r="493">
      <c r="A493" s="18" t="n"/>
    </row>
  </sheetData>
  <mergeCells count="17">
    <mergeCell ref="C13:I13"/>
    <mergeCell ref="AD1:AI1"/>
    <mergeCell ref="M1:S1"/>
    <mergeCell ref="AR1:AW1"/>
    <mergeCell ref="A12:AW12"/>
    <mergeCell ref="AK1:AP1"/>
    <mergeCell ref="I10:J10"/>
    <mergeCell ref="W1:AB1"/>
    <mergeCell ref="M13:S13"/>
    <mergeCell ref="AK13:AP13"/>
    <mergeCell ref="B10:C10"/>
    <mergeCell ref="J1:K1"/>
    <mergeCell ref="AR13:AW13"/>
    <mergeCell ref="AD13:AI13"/>
    <mergeCell ref="C1:I1"/>
    <mergeCell ref="J13:K13"/>
    <mergeCell ref="W13:AB13"/>
  </mergeCells>
  <hyperlinks>
    <hyperlink xmlns:r="http://schemas.openxmlformats.org/officeDocument/2006/relationships" ref="B11" r:id="rId1"/>
  </hyperlinks>
  <printOptions gridLines="1" gridLinesSet="0"/>
  <pageMargins left="0.75" right="0.75" top="1" bottom="1" header="0.5" footer="0.5"/>
  <pageSetup orientation="portrait" paperSize="9" scale="13" horizontalDpi="4294967292"/>
</worksheet>
</file>

<file path=xl/worksheets/sheet10.xml><?xml version="1.0" encoding="utf-8"?>
<worksheet xmlns="http://schemas.openxmlformats.org/spreadsheetml/2006/main">
  <sheetPr codeName="Sheet15">
    <tabColor rgb="FF00B0F0"/>
    <outlinePr summaryBelow="1" summaryRight="1"/>
    <pageSetUpPr/>
  </sheetPr>
  <dimension ref="A1:AC415"/>
  <sheetViews>
    <sheetView workbookViewId="0">
      <selection activeCell="M9" sqref="M9"/>
    </sheetView>
  </sheetViews>
  <sheetFormatPr baseColWidth="8" defaultColWidth="8.54296875" defaultRowHeight="12.5"/>
  <cols>
    <col width="14.1796875" customWidth="1" style="20" min="1" max="1"/>
    <col width="8.54296875" customWidth="1" style="20" min="2" max="2"/>
    <col width="8.54296875" customWidth="1" style="978" min="3" max="4"/>
    <col width="10.54296875" customWidth="1" style="20" min="5" max="5"/>
    <col width="11.453125" customWidth="1" style="978" min="6" max="6"/>
    <col width="8.54296875" customWidth="1" style="978" min="7" max="7"/>
    <col width="8.54296875" customWidth="1" style="20" min="8" max="8"/>
    <col width="8.54296875" customWidth="1" style="978" min="9" max="9"/>
    <col width="9.453125" customWidth="1" style="978" min="10" max="10"/>
    <col width="8.54296875" customWidth="1" style="20" min="11" max="11"/>
    <col width="8.54296875" customWidth="1" style="978" min="12" max="12"/>
    <col width="14.1796875" customWidth="1" style="978" min="13" max="13"/>
    <col width="7.54296875" customWidth="1" style="20" min="14" max="14"/>
    <col width="8.54296875" customWidth="1" style="978" min="15" max="16"/>
    <col width="8.54296875" customWidth="1" style="20" min="17" max="17"/>
    <col width="8.54296875" customWidth="1" style="978" min="18" max="19"/>
    <col width="8.54296875" customWidth="1" style="20" min="20" max="20"/>
    <col width="8.54296875" customWidth="1" style="978" min="21" max="22"/>
    <col width="8.54296875" customWidth="1" style="20" min="23" max="23"/>
    <col width="8.54296875" customWidth="1" style="978" min="24" max="25"/>
    <col width="8.54296875" customWidth="1" style="20" min="26" max="26"/>
    <col width="8.54296875" customWidth="1" style="978" min="27" max="28"/>
    <col width="8.54296875" customWidth="1" style="20" min="29" max="16384"/>
  </cols>
  <sheetData>
    <row r="1">
      <c r="B1" s="849" t="inlineStr">
        <is>
          <t>Whole Economy</t>
        </is>
      </c>
      <c r="C1" s="1004" t="n"/>
      <c r="D1" s="489" t="n"/>
      <c r="E1" s="849" t="inlineStr">
        <is>
          <t>Private sector3 4 5</t>
        </is>
      </c>
      <c r="F1" s="1004" t="n"/>
      <c r="G1" s="489" t="n"/>
      <c r="H1" s="849" t="inlineStr">
        <is>
          <t>Public sector3 4 5</t>
        </is>
      </c>
      <c r="I1" s="1004" t="n"/>
      <c r="J1" s="489" t="n"/>
      <c r="K1" s="849" t="inlineStr">
        <is>
          <t xml:space="preserve">Services, SIC 2007 sections G-S </t>
        </is>
      </c>
      <c r="L1" s="1004" t="n"/>
      <c r="M1" s="489" t="n"/>
      <c r="N1" s="849" t="inlineStr">
        <is>
          <t>Finance and business services,
SIC 2007 sections K-N</t>
        </is>
      </c>
      <c r="O1" s="1004" t="n"/>
      <c r="P1" s="489" t="n"/>
      <c r="Q1" s="849" t="inlineStr">
        <is>
          <t>Public sector excluding financial services 4 5</t>
        </is>
      </c>
      <c r="R1" s="1004" t="n"/>
      <c r="S1" s="489" t="n"/>
      <c r="T1" s="849" t="inlineStr">
        <is>
          <t xml:space="preserve">Manufacturing, SIC 2007 section C </t>
        </is>
      </c>
      <c r="U1" s="1004" t="n"/>
      <c r="V1" s="489" t="n"/>
      <c r="W1" s="849" t="inlineStr">
        <is>
          <t>Construction, SIC 2007 section F</t>
        </is>
      </c>
      <c r="X1" s="1004" t="n"/>
      <c r="Y1" s="489" t="n"/>
      <c r="Z1" s="849" t="inlineStr">
        <is>
          <t xml:space="preserve">Wholesaling, retailing, hotels &amp; restaurants, SIC 2007 sections G &amp; I </t>
        </is>
      </c>
      <c r="AA1" s="1004" t="n"/>
      <c r="AB1" s="489" t="n"/>
    </row>
    <row r="2">
      <c r="B2" s="848" t="inlineStr">
        <is>
          <t>Weekly Earnings     (£)</t>
        </is>
      </c>
      <c r="C2" s="847" t="inlineStr">
        <is>
          <t>% changes year on year</t>
        </is>
      </c>
      <c r="D2" s="489" t="n"/>
      <c r="E2" s="848" t="inlineStr">
        <is>
          <t>Weekly Earnings      (£)</t>
        </is>
      </c>
      <c r="F2" s="847" t="inlineStr">
        <is>
          <t>% changes year on year</t>
        </is>
      </c>
      <c r="G2" s="489" t="n"/>
      <c r="H2" s="848" t="inlineStr">
        <is>
          <t>Weekly Earnings      (£)</t>
        </is>
      </c>
      <c r="I2" s="847" t="inlineStr">
        <is>
          <t>% changes year on year</t>
        </is>
      </c>
      <c r="J2" s="489" t="n"/>
      <c r="K2" s="848" t="inlineStr">
        <is>
          <t>Weekly Earnings      (£)</t>
        </is>
      </c>
      <c r="L2" s="847" t="inlineStr">
        <is>
          <t>% changes year on year</t>
        </is>
      </c>
      <c r="M2" s="489" t="n"/>
      <c r="N2" s="848" t="inlineStr">
        <is>
          <t>Weekly Earnings      (£)</t>
        </is>
      </c>
      <c r="O2" s="847" t="inlineStr">
        <is>
          <t>% changes year on year</t>
        </is>
      </c>
      <c r="P2" s="489" t="n"/>
      <c r="Q2" s="848" t="inlineStr">
        <is>
          <t>Weekly Earnings      (£)</t>
        </is>
      </c>
      <c r="R2" s="847" t="inlineStr">
        <is>
          <t>% changes year on year</t>
        </is>
      </c>
      <c r="S2" s="489" t="n"/>
      <c r="T2" s="848" t="inlineStr">
        <is>
          <t>Weekly Earnings      (£)</t>
        </is>
      </c>
      <c r="U2" s="847" t="inlineStr">
        <is>
          <t>% changes year on year</t>
        </is>
      </c>
      <c r="V2" s="489" t="n"/>
      <c r="W2" s="848" t="inlineStr">
        <is>
          <t>Weekly Earnings      (£)</t>
        </is>
      </c>
      <c r="X2" s="847" t="inlineStr">
        <is>
          <t>% changes year on year</t>
        </is>
      </c>
      <c r="Y2" s="489" t="n"/>
      <c r="Z2" s="848" t="inlineStr">
        <is>
          <t>Weekly Earnings      (£)</t>
        </is>
      </c>
      <c r="AA2" s="847" t="inlineStr">
        <is>
          <t>% changes year on year</t>
        </is>
      </c>
      <c r="AB2" s="489" t="n"/>
    </row>
    <row r="3" ht="20" customHeight="1" s="828" thickBot="1">
      <c r="B3" s="876" t="n"/>
      <c r="C3" s="420" t="inlineStr">
        <is>
          <t>Single month</t>
        </is>
      </c>
      <c r="D3" s="451" t="inlineStr">
        <is>
          <t>3 month average 2</t>
        </is>
      </c>
      <c r="E3" s="876" t="n"/>
      <c r="F3" s="420" t="inlineStr">
        <is>
          <t>Single month</t>
        </is>
      </c>
      <c r="G3" s="420" t="inlineStr">
        <is>
          <t>3 month average 2</t>
        </is>
      </c>
      <c r="H3" s="876" t="n"/>
      <c r="I3" s="420" t="inlineStr">
        <is>
          <t>Single month</t>
        </is>
      </c>
      <c r="J3" s="420" t="inlineStr">
        <is>
          <t>3 month average 2</t>
        </is>
      </c>
      <c r="K3" s="876" t="n"/>
      <c r="L3" s="420" t="inlineStr">
        <is>
          <t>Single month</t>
        </is>
      </c>
      <c r="M3" s="451" t="inlineStr">
        <is>
          <t>3 month average 2</t>
        </is>
      </c>
      <c r="N3" s="876" t="n"/>
      <c r="O3" s="420" t="inlineStr">
        <is>
          <t>Single month</t>
        </is>
      </c>
      <c r="P3" s="420" t="inlineStr">
        <is>
          <t>3 month average 2</t>
        </is>
      </c>
      <c r="Q3" s="876" t="n"/>
      <c r="R3" s="420" t="inlineStr">
        <is>
          <t>Single month</t>
        </is>
      </c>
      <c r="S3" s="420" t="inlineStr">
        <is>
          <t>3 month average 2</t>
        </is>
      </c>
      <c r="T3" s="876" t="n"/>
      <c r="U3" s="420" t="inlineStr">
        <is>
          <t>Single month</t>
        </is>
      </c>
      <c r="V3" s="420" t="inlineStr">
        <is>
          <t>3 month average 2</t>
        </is>
      </c>
      <c r="W3" s="876" t="n"/>
      <c r="X3" s="420" t="inlineStr">
        <is>
          <t>Single month</t>
        </is>
      </c>
      <c r="Y3" s="420" t="inlineStr">
        <is>
          <t>3 month average 2</t>
        </is>
      </c>
      <c r="Z3" s="876" t="n"/>
      <c r="AA3" s="420" t="inlineStr">
        <is>
          <t>Single month</t>
        </is>
      </c>
      <c r="AB3" s="420" t="inlineStr">
        <is>
          <t>3 month average 2</t>
        </is>
      </c>
    </row>
    <row r="4" ht="26.5" customHeight="1" s="828" thickBot="1">
      <c r="A4" s="419" t="inlineStr">
        <is>
          <t>Current (3mo avg)</t>
        </is>
      </c>
      <c r="B4" s="1026">
        <f>(AVERAGE(OFFSET(INDEX(B$18:B$1048576,COUNTA(B$18:B$1048576)),-2,0,3,1)))</f>
        <v/>
      </c>
      <c r="C4" s="1027">
        <f t="array" ref="C4">INDEX(C$30:C$1048576,COUNTA(C$30:C$1048576))</f>
        <v/>
      </c>
      <c r="D4" s="1028">
        <f t="array" ref="D4">INDEX(D$32:D$1048576,COUNTA(D$32:D$1048576))</f>
        <v/>
      </c>
      <c r="E4" s="1029">
        <f>(AVERAGE(OFFSET(INDEX(E$18:E$1048576,COUNTA(E$18:E$1048576)),-2,0,3,1)))</f>
        <v/>
      </c>
      <c r="F4" s="1030">
        <f t="array" ref="F4">INDEX(F$30:F$1048576,COUNTA(F$30:F$1048576))</f>
        <v/>
      </c>
      <c r="G4" s="1030">
        <f t="array" ref="G4">INDEX(G$32:G$1048576,COUNTA(G$32:G$1048576))</f>
        <v/>
      </c>
      <c r="H4" s="1026">
        <f>(AVERAGE(OFFSET(INDEX(H$18:H$1048576,COUNTA(H$18:H$1048576)),-2,0,3,1)))</f>
        <v/>
      </c>
      <c r="I4" s="1030">
        <f t="array" ref="I4">INDEX(I$30:I$1048576,COUNTA(I$30:I$1048576))</f>
        <v/>
      </c>
      <c r="J4" s="1030">
        <f t="array" ref="J4">INDEX(J$32:J$1048576,COUNTA(J$32:J$1048576))</f>
        <v/>
      </c>
      <c r="K4" s="1031">
        <f>(AVERAGE(OFFSET(INDEX(K$18:K$1048576,COUNTA(K$18:K$1048576)),-2,0,3,1)))</f>
        <v/>
      </c>
      <c r="L4" s="1032">
        <f t="array" ref="L4">INDEX(L$30:L$1048576,COUNTA(L$30:L$1048576))</f>
        <v/>
      </c>
      <c r="M4" s="1033">
        <f t="array" ref="M4">INDEX(M$32:M$1048576,COUNTA(M$32:M$1048576))</f>
        <v/>
      </c>
      <c r="N4" s="1034">
        <f>(AVERAGE(OFFSET(INDEX(N$18:N$1048576,COUNTA(N$18:N$1048576)),-2,0,3,1)))</f>
        <v/>
      </c>
      <c r="O4" s="1006">
        <f t="array" ref="O4">INDEX(O$30:O$1048576,COUNTA(O$30:O$1048576))</f>
        <v/>
      </c>
      <c r="P4" s="1006">
        <f t="array" ref="P4">INDEX(P$32:P$1048576,COUNTA(P$32:P$1048576))</f>
        <v/>
      </c>
      <c r="Q4" s="1031">
        <f>(AVERAGE(OFFSET(INDEX(Q$18:Q$1048576,COUNTA(Q$18:Q$1048576)),-2,0,3,1)))</f>
        <v/>
      </c>
      <c r="R4" s="1006">
        <f t="array" ref="R4">INDEX(R$30:R$1048576,COUNTA(R$30:R$1048576))</f>
        <v/>
      </c>
      <c r="S4" s="1006">
        <f t="array" ref="S4">INDEX(S$32:S$1048576,COUNTA(S$32:S$1048576))</f>
        <v/>
      </c>
      <c r="T4" s="1031">
        <f>(AVERAGE(OFFSET(INDEX(T$18:T$1048576,COUNTA(T$18:T$1048576)),-2,0,3,1)))</f>
        <v/>
      </c>
      <c r="U4" s="1006">
        <f t="array" ref="U4">INDEX(U$30:U$1048576,COUNTA(U$30:U$1048576))</f>
        <v/>
      </c>
      <c r="V4" s="1006">
        <f t="array" ref="V4">INDEX(V$32:V$1048576,COUNTA(V$32:V$1048576))</f>
        <v/>
      </c>
      <c r="W4" s="1031">
        <f>(AVERAGE(OFFSET(INDEX(W$18:W$1048576,COUNTA(W$18:W$1048576)),-2,0,3,1)))</f>
        <v/>
      </c>
      <c r="X4" s="1006">
        <f t="array" ref="X4">INDEX(X$30:X$1048576,COUNTA(X$30:X$1048576))</f>
        <v/>
      </c>
      <c r="Y4" s="1006">
        <f t="array" ref="Y4">INDEX(Y$32:Y$1048576,COUNTA(Y$32:Y$1048576))</f>
        <v/>
      </c>
      <c r="Z4" s="1031">
        <f>(AVERAGE(OFFSET(INDEX(Z$18:Z$1048576,COUNTA(Z$18:Z$1048576)),-2,0,3,1)))</f>
        <v/>
      </c>
      <c r="AA4" s="1006">
        <f t="array" ref="AA4">INDEX(AA$30:AA$1048576,COUNTA(AA$30:AA$1048576))</f>
        <v/>
      </c>
      <c r="AB4" s="1006">
        <f t="array" ref="AB4">INDEX(AB$32:AB$1048576,COUNTA(AB$32:AB$1048576))</f>
        <v/>
      </c>
    </row>
    <row r="5" ht="26" customHeight="1" s="828">
      <c r="A5" s="419" t="inlineStr">
        <is>
          <t>Change on quarter</t>
        </is>
      </c>
      <c r="B5" s="1031">
        <f>(AVERAGE(OFFSET(INDEX(B$18:B$1048576,COUNTA(B$18:B$1048576)),-2,0,3,1))-AVERAGE(OFFSET(INDEX(B$18:B$1048576,COUNTA(B$18:B$1048576)),-5,0,3,1)))*52</f>
        <v/>
      </c>
      <c r="C5" s="1006">
        <f t="array" ref="C5">INDEX(C$30:C$1048576,COUNTA(C$30:C$1048576))-INDEX(C$30:C$1048576,COUNTA(C$30:C$1048576)-3)</f>
        <v/>
      </c>
      <c r="D5" s="1035">
        <f t="array" ref="D5">INDEX(D$32:D$1048576,COUNTA(D$32:D$1048576))-INDEX(D$32:D$1048576,COUNTA(D$32:D$1048576)-3)</f>
        <v/>
      </c>
      <c r="E5" s="1031">
        <f>(AVERAGE(OFFSET(INDEX(E$18:E$1048576,COUNTA(E$18:E$1048576)),-2,0,3,1))-AVERAGE(OFFSET(INDEX(E$18:E$1048576,COUNTA(E$18:E$1048576)),-5,0,3,1)))*52</f>
        <v/>
      </c>
      <c r="F5" s="1006">
        <f t="array" ref="F5">INDEX(F$30:F$1048576,COUNTA(F$30:F$1048576))-INDEX(F$30:F$1048576,COUNTA(F$30:F$1048576)-3)</f>
        <v/>
      </c>
      <c r="G5" s="1006">
        <f t="array" ref="G5">INDEX(G$32:G$1048576,COUNTA(G$32:G$1048576))-INDEX(G$32:G$1048576,COUNTA(G$32:G$1048576)-3)</f>
        <v/>
      </c>
      <c r="H5" s="1031">
        <f>(AVERAGE(OFFSET(INDEX(H$18:H$1048576,COUNTA(H$18:H$1048576)),-2,0,3,1))-AVERAGE(OFFSET(INDEX(H$18:H$1048576,COUNTA(H$18:H$1048576)),-5,0,3,1)))*52</f>
        <v/>
      </c>
      <c r="I5" s="1006">
        <f t="array" ref="I5">INDEX(I$30:I$1048576,COUNTA(I$30:I$1048576))-INDEX(I$30:I$1048576,COUNTA(I$30:I$1048576)-3)</f>
        <v/>
      </c>
      <c r="J5" s="1006">
        <f t="array" ref="J5">INDEX(J$32:J$1048576,COUNTA(J$32:J$1048576))-INDEX(J$32:J$1048576,COUNTA(J$32:J$1048576)-3)</f>
        <v/>
      </c>
      <c r="K5" s="1031">
        <f>(AVERAGE(OFFSET(INDEX(K$18:K$1048576,COUNTA(K$18:K$1048576)),-2,0,3,1))-AVERAGE(OFFSET(INDEX(K$18:K$1048576,COUNTA(K$18:K$1048576)),-5,0,3,1)))*52</f>
        <v/>
      </c>
      <c r="L5" s="1006">
        <f t="array" ref="L5">INDEX(L$30:L$1048576,COUNTA(L$30:L$1048576))-INDEX(L$30:L$1048576,COUNTA(L$30:L$1048576)-3)</f>
        <v/>
      </c>
      <c r="M5" s="1035">
        <f t="array" ref="M5">INDEX(M$32:M$1048576,COUNTA(M$32:M$1048576))-INDEX(M$32:M$1048576,COUNTA(M$32:M$1048576)-3)</f>
        <v/>
      </c>
      <c r="N5" s="1031">
        <f>(AVERAGE(OFFSET(INDEX(N$18:N$1048576,COUNTA(N$18:N$1048576)),-2,0,3,1))-AVERAGE(OFFSET(INDEX(N$18:N$1048576,COUNTA(N$18:N$1048576)),-5,0,3,1)))*52</f>
        <v/>
      </c>
      <c r="O5" s="1006">
        <f t="array" ref="O5">INDEX(O$30:O$1048576,COUNTA(O$30:O$1048576))-INDEX(O$30:O$1048576,COUNTA(O$30:O$1048576)-3)</f>
        <v/>
      </c>
      <c r="P5" s="1006">
        <f t="array" ref="P5">INDEX(P$32:P$1048576,COUNTA(P$32:P$1048576))-INDEX(P$32:P$1048576,COUNTA(P$32:P$1048576)-3)</f>
        <v/>
      </c>
      <c r="Q5" s="1031">
        <f>(AVERAGE(OFFSET(INDEX(Q$18:Q$1048576,COUNTA(Q$18:Q$1048576)),-2,0,3,1))-AVERAGE(OFFSET(INDEX(Q$18:Q$1048576,COUNTA(Q$18:Q$1048576)),-5,0,3,1)))*52</f>
        <v/>
      </c>
      <c r="R5" s="1006">
        <f t="array" ref="R5">INDEX(R$30:R$1048576,COUNTA(R$30:R$1048576))-INDEX(R$30:R$1048576,COUNTA(R$30:R$1048576)-3)</f>
        <v/>
      </c>
      <c r="S5" s="1006">
        <f t="array" ref="S5">INDEX(S$32:S$1048576,COUNTA(S$32:S$1048576))-INDEX(S$32:S$1048576,COUNTA(S$32:S$1048576)-3)</f>
        <v/>
      </c>
      <c r="T5" s="1031">
        <f>(AVERAGE(OFFSET(INDEX(T$18:T$1048576,COUNTA(T$18:T$1048576)),-2,0,3,1))-AVERAGE(OFFSET(INDEX(T$18:T$1048576,COUNTA(T$18:T$1048576)),-5,0,3,1)))*52</f>
        <v/>
      </c>
      <c r="U5" s="1006">
        <f t="array" ref="U5">INDEX(U$30:U$1048576,COUNTA(U$30:U$1048576))-INDEX(U$30:U$1048576,COUNTA(U$30:U$1048576)-3)</f>
        <v/>
      </c>
      <c r="V5" s="1006">
        <f t="array" ref="V5">INDEX(V$32:V$1048576,COUNTA(V$32:V$1048576))-INDEX(V$32:V$1048576,COUNTA(V$32:V$1048576)-3)</f>
        <v/>
      </c>
      <c r="W5" s="1031">
        <f>(AVERAGE(OFFSET(INDEX(W$18:W$1048576,COUNTA(W$18:W$1048576)),-2,0,3,1))-AVERAGE(OFFSET(INDEX(W$18:W$1048576,COUNTA(W$18:W$1048576)),-5,0,3,1)))*52</f>
        <v/>
      </c>
      <c r="X5" s="1006">
        <f t="array" ref="X5">INDEX(X$30:X$1048576,COUNTA(X$30:X$1048576))-INDEX(X$30:X$1048576,COUNTA(X$30:X$1048576)-3)</f>
        <v/>
      </c>
      <c r="Y5" s="1006">
        <f t="array" ref="Y5">INDEX(Y$32:Y$1048576,COUNTA(Y$32:Y$1048576))-INDEX(Y$32:Y$1048576,COUNTA(Y$32:Y$1048576)-3)</f>
        <v/>
      </c>
      <c r="Z5" s="1031">
        <f>(AVERAGE(OFFSET(INDEX(Z$18:Z$1048576,COUNTA(Z$18:Z$1048576)),-2,0,3,1))-AVERAGE(OFFSET(INDEX(Z$18:Z$1048576,COUNTA(Z$18:Z$1048576)),-5,0,3,1)))*52</f>
        <v/>
      </c>
      <c r="AA5" s="1006">
        <f t="array" ref="AA5">INDEX(AA$30:AA$1048576,COUNTA(AA$30:AA$1048576))-INDEX(AA$30:AA$1048576,COUNTA(AA$30:AA$1048576)-3)</f>
        <v/>
      </c>
      <c r="AB5" s="1006">
        <f t="array" ref="AB5">INDEX(AB$32:AB$1048576,COUNTA(AB$32:AB$1048576))-INDEX(AB$32:AB$1048576,COUNTA(AB$32:AB$1048576)-3)</f>
        <v/>
      </c>
    </row>
    <row r="6" ht="26" customHeight="1" s="828">
      <c r="A6" s="419" t="inlineStr">
        <is>
          <t>Change year on year</t>
        </is>
      </c>
      <c r="B6" s="1031">
        <f>(AVERAGE(OFFSET(INDEX(B$18:B$1048576,COUNTA(B$18:B$1048576)),-2,0,3,1))-AVERAGE(OFFSET(INDEX(B$18:B$1048576,COUNTA(B$18:B$1048576)),-14,0,3,1)))*52</f>
        <v/>
      </c>
      <c r="C6" s="1006">
        <f t="array" ref="C6">INDEX(C$30:C$1048576,COUNTA(C$30:C$1048576))-INDEX(C$30:C$1048576,COUNTA(C$30:C$1048576)-12)</f>
        <v/>
      </c>
      <c r="D6" s="1006">
        <f t="array" ref="D6">INDEX(D$32:D$1048576,COUNTA(D$32:D$1048576))-INDEX(D$32:D$1048576,COUNTA(D$32:D$1048576)-12)</f>
        <v/>
      </c>
      <c r="E6" s="1031">
        <f>(AVERAGE(OFFSET(INDEX(E$18:E$1048576,COUNTA(E$18:E$1048576)),-2,0,3,1))-AVERAGE(OFFSET(INDEX(E$18:E$1048576,COUNTA(E$18:E$1048576)),-14,0,3,1)))*52</f>
        <v/>
      </c>
      <c r="F6" s="1006">
        <f t="array" ref="F6">INDEX(F$30:F$1048576,COUNTA(F$30:F$1048576))-INDEX(F$30:F$1048576,COUNTA(F$30:F$1048576)-12)</f>
        <v/>
      </c>
      <c r="G6" s="1006">
        <f t="array" ref="G6">INDEX(G$32:G$1048576,COUNTA(G$32:G$1048576))-INDEX(G$32:G$1048576,COUNTA(G$32:G$1048576)-12)</f>
        <v/>
      </c>
      <c r="H6" s="1031">
        <f>(AVERAGE(OFFSET(INDEX(H$18:H$1048576,COUNTA(H$18:H$1048576)),-2,0,3,1))-AVERAGE(OFFSET(INDEX(H$18:H$1048576,COUNTA(H$18:H$1048576)),-14,0,3,1)))*52</f>
        <v/>
      </c>
      <c r="I6" s="1006">
        <f t="array" ref="I6">INDEX(I$30:I$1048576,COUNTA(I$30:I$1048576))-INDEX(I$30:I$1048576,COUNTA(I$30:I$1048576)-12)</f>
        <v/>
      </c>
      <c r="J6" s="1006">
        <f t="array" ref="J6">INDEX(J$32:J$1048576,COUNTA(J$32:J$1048576))-INDEX(J$32:J$1048576,COUNTA(J$32:J$1048576)-12)</f>
        <v/>
      </c>
      <c r="K6" s="1031">
        <f>(AVERAGE(OFFSET(INDEX(K$18:K$1048576,COUNTA(K$18:K$1048576)),-2,0,3,1))-AVERAGE(OFFSET(INDEX(K$18:K$1048576,COUNTA(K$18:K$1048576)),-14,0,3,1)))*52</f>
        <v/>
      </c>
      <c r="L6" s="1006">
        <f t="array" ref="L6">INDEX(L$30:L$1048576,COUNTA(L$30:L$1048576))-INDEX(L$30:L$1048576,COUNTA(L$30:L$1048576)-12)</f>
        <v/>
      </c>
      <c r="M6" s="1006">
        <f t="array" ref="M6">INDEX(M$32:M$1048576,COUNTA(M$32:M$1048576))-INDEX(M$32:M$1048576,COUNTA(M$32:M$1048576)-12)</f>
        <v/>
      </c>
      <c r="N6" s="1031">
        <f>(AVERAGE(OFFSET(INDEX(N$18:N$1048576,COUNTA(N$18:N$1048576)),-2,0,3,1))-AVERAGE(OFFSET(INDEX(N$18:N$1048576,COUNTA(N$18:N$1048576)),-14,0,3,1)))*52</f>
        <v/>
      </c>
      <c r="O6" s="1006">
        <f t="array" ref="O6">INDEX(O$30:O$1048576,COUNTA(O$30:O$1048576))-INDEX(O$30:O$1048576,COUNTA(O$30:O$1048576)-12)</f>
        <v/>
      </c>
      <c r="P6" s="1006">
        <f t="array" ref="P6">INDEX(P$32:P$1048576,COUNTA(P$32:P$1048576))-INDEX(P$32:P$1048576,COUNTA(P$32:P$1048576)-12)</f>
        <v/>
      </c>
      <c r="Q6" s="1031">
        <f>(AVERAGE(OFFSET(INDEX(Q$18:Q$1048576,COUNTA(Q$18:Q$1048576)),-2,0,3,1))-AVERAGE(OFFSET(INDEX(Q$18:Q$1048576,COUNTA(Q$18:Q$1048576)),-14,0,3,1)))*52</f>
        <v/>
      </c>
      <c r="R6" s="1006">
        <f t="array" ref="R6">INDEX(R$30:R$1048576,COUNTA(R$30:R$1048576))-INDEX(R$30:R$1048576,COUNTA(R$30:R$1048576)-12)</f>
        <v/>
      </c>
      <c r="S6" s="1006">
        <f t="array" ref="S6">INDEX(S$32:S$1048576,COUNTA(S$32:S$1048576))-INDEX(S$32:S$1048576,COUNTA(S$32:S$1048576)-12)</f>
        <v/>
      </c>
      <c r="T6" s="1031">
        <f>(AVERAGE(OFFSET(INDEX(T$18:T$1048576,COUNTA(T$18:T$1048576)),-2,0,3,1))-AVERAGE(OFFSET(INDEX(T$18:T$1048576,COUNTA(T$18:T$1048576)),-14,0,3,1)))*52</f>
        <v/>
      </c>
      <c r="U6" s="1006">
        <f t="array" ref="U6">INDEX(U$30:U$1048576,COUNTA(U$30:U$1048576))-INDEX(U$30:U$1048576,COUNTA(U$30:U$1048576)-12)</f>
        <v/>
      </c>
      <c r="V6" s="1006">
        <f t="array" ref="V6">INDEX(V$32:V$1048576,COUNTA(V$32:V$1048576))-INDEX(V$32:V$1048576,COUNTA(V$32:V$1048576)-12)</f>
        <v/>
      </c>
      <c r="W6" s="1031">
        <f>(AVERAGE(OFFSET(INDEX(W$18:W$1048576,COUNTA(W$18:W$1048576)),-2,0,3,1))-AVERAGE(OFFSET(INDEX(W$18:W$1048576,COUNTA(W$18:W$1048576)),-14,0,3,1)))*52</f>
        <v/>
      </c>
      <c r="X6" s="1006">
        <f t="array" ref="X6">INDEX(X$30:X$1048576,COUNTA(X$30:X$1048576))-INDEX(X$30:X$1048576,COUNTA(X$30:X$1048576)-12)</f>
        <v/>
      </c>
      <c r="Y6" s="1006">
        <f t="array" ref="Y6">INDEX(Y$32:Y$1048576,COUNTA(Y$32:Y$1048576))-INDEX(Y$32:Y$1048576,COUNTA(Y$32:Y$1048576)-12)</f>
        <v/>
      </c>
      <c r="Z6" s="1031">
        <f>(AVERAGE(OFFSET(INDEX(Z$18:Z$1048576,COUNTA(Z$18:Z$1048576)),-2,0,3,1))-AVERAGE(OFFSET(INDEX(Z$18:Z$1048576,COUNTA(Z$18:Z$1048576)),-14,0,3,1)))*52</f>
        <v/>
      </c>
      <c r="AA6" s="1006">
        <f t="array" ref="AA6">INDEX(AA$30:AA$1048576,COUNTA(AA$30:AA$1048576))-INDEX(AA$30:AA$1048576,COUNTA(AA$30:AA$1048576)-12)</f>
        <v/>
      </c>
      <c r="AB6" s="1006">
        <f t="array" ref="AB6">INDEX(AB$32:AB$1048576,COUNTA(AB$32:AB$1048576))-INDEX(AB$32:AB$1048576,COUNTA(AB$32:AB$1048576)-12)</f>
        <v/>
      </c>
    </row>
    <row r="7" ht="26" customHeight="1" s="828">
      <c r="A7" s="419" t="inlineStr">
        <is>
          <t>Change since Covid-19</t>
        </is>
      </c>
      <c r="B7" s="1031">
        <f>(AVERAGE(OFFSET(INDEX(B$18:B$1048576,COUNTA(B$18:B$1048576)),-2,0,3,1))-AVERAGE($B$257:$B$259))*52</f>
        <v/>
      </c>
      <c r="C7" s="1006">
        <f t="array" ref="C7">INDEX(C$30:C$1048576,COUNTA(C$30:C$1048576))-AVERAGE($C$257:$C$259)</f>
        <v/>
      </c>
      <c r="D7" s="1006">
        <f t="array" ref="D7">INDEX(D$32:D$1048576,COUNTA(D$32:D$1048576))-AVERAGE($D$257:$D$259)</f>
        <v/>
      </c>
      <c r="E7" s="1031">
        <f>(AVERAGE(OFFSET(INDEX(E$18:E$1048576,COUNTA(E$18:E$1048576)),-2,0,3,1))-AVERAGE($B$257:$B$259))*52</f>
        <v/>
      </c>
      <c r="F7" s="1006">
        <f t="array" ref="F7">INDEX(F$30:F$1048576,COUNTA(F$30:F$1048576))-AVERAGE($C$257:$C$259)</f>
        <v/>
      </c>
      <c r="G7" s="1006">
        <f t="array" ref="G7">INDEX(G$32:G$1048576,COUNTA(G$32:G$1048576))-AVERAGE($D$257:$D$259)</f>
        <v/>
      </c>
      <c r="H7" s="1031">
        <f>(AVERAGE(OFFSET(INDEX(H$18:H$1048576,COUNTA(H$18:H$1048576)),-2,0,3,1))-AVERAGE($B$257:$B$259))*52</f>
        <v/>
      </c>
      <c r="I7" s="1006">
        <f t="array" ref="I7">INDEX(I$30:I$1048576,COUNTA(I$30:I$1048576))-AVERAGE($C$257:$C$259)</f>
        <v/>
      </c>
      <c r="J7" s="1006">
        <f t="array" ref="J7">INDEX(J$32:J$1048576,COUNTA(J$32:J$1048576))-AVERAGE($D$257:$D$259)</f>
        <v/>
      </c>
      <c r="K7" s="1031">
        <f>(AVERAGE(OFFSET(INDEX(K$18:K$1048576,COUNTA(K$18:K$1048576)),-2,0,3,1))-AVERAGE($B$257:$B$259))*52</f>
        <v/>
      </c>
      <c r="L7" s="1006">
        <f t="array" ref="L7">INDEX(L$30:L$1048576,COUNTA(L$30:L$1048576))-AVERAGE($C$257:$C$259)</f>
        <v/>
      </c>
      <c r="M7" s="1006">
        <f t="array" ref="M7">INDEX(M$32:M$1048576,COUNTA(M$32:M$1048576))-AVERAGE($D$257:$D$259)</f>
        <v/>
      </c>
      <c r="N7" s="1031">
        <f>(AVERAGE(OFFSET(INDEX(N$18:N$1048576,COUNTA(N$18:N$1048576)),-2,0,3,1))-AVERAGE($B$257:$B$259))*52</f>
        <v/>
      </c>
      <c r="O7" s="1006">
        <f t="array" ref="O7">INDEX(O$30:O$1048576,COUNTA(O$30:O$1048576))-AVERAGE($C$257:$C$259)</f>
        <v/>
      </c>
      <c r="P7" s="1006">
        <f t="array" ref="P7">INDEX(P$32:P$1048576,COUNTA(P$32:P$1048576))-AVERAGE($D$257:$D$259)</f>
        <v/>
      </c>
      <c r="Q7" s="1031">
        <f>(AVERAGE(OFFSET(INDEX(Q$18:Q$1048576,COUNTA(Q$18:Q$1048576)),-2,0,3,1))-AVERAGE($B$257:$B$259))*52</f>
        <v/>
      </c>
      <c r="R7" s="1006">
        <f t="array" ref="R7">INDEX(R$30:R$1048576,COUNTA(R$30:R$1048576))-AVERAGE($C$257:$C$259)</f>
        <v/>
      </c>
      <c r="S7" s="1006">
        <f t="array" ref="S7">INDEX(S$32:S$1048576,COUNTA(S$32:S$1048576))-AVERAGE($D$257:$D$259)</f>
        <v/>
      </c>
      <c r="T7" s="1031">
        <f>(AVERAGE(OFFSET(INDEX(T$18:T$1048576,COUNTA(T$18:T$1048576)),-2,0,3,1))-AVERAGE($B$257:$B$259))*52</f>
        <v/>
      </c>
      <c r="U7" s="1006">
        <f t="array" ref="U7">INDEX(U$30:U$1048576,COUNTA(U$30:U$1048576))-AVERAGE($C$257:$C$259)</f>
        <v/>
      </c>
      <c r="V7" s="1006">
        <f t="array" ref="V7">INDEX(V$32:V$1048576,COUNTA(V$32:V$1048576))-AVERAGE($D$257:$D$259)</f>
        <v/>
      </c>
      <c r="W7" s="1031">
        <f>(AVERAGE(OFFSET(INDEX(W$18:W$1048576,COUNTA(W$18:W$1048576)),-2,0,3,1))-AVERAGE($B$257:$B$259))*52</f>
        <v/>
      </c>
      <c r="X7" s="1006">
        <f t="array" ref="X7">INDEX(X$30:X$1048576,COUNTA(X$30:X$1048576))-AVERAGE($C$257:$C$259)</f>
        <v/>
      </c>
      <c r="Y7" s="1006">
        <f t="array" ref="Y7">INDEX(Y$32:Y$1048576,COUNTA(Y$32:Y$1048576))-AVERAGE($D$257:$D$259)</f>
        <v/>
      </c>
      <c r="Z7" s="1031">
        <f>(AVERAGE(OFFSET(INDEX(Z$18:Z$1048576,COUNTA(Z$18:Z$1048576)),-2,0,3,1))-AVERAGE($B$257:$B$259))*52</f>
        <v/>
      </c>
      <c r="AA7" s="1006">
        <f t="array" ref="AA7">INDEX(AA$30:AA$1048576,COUNTA(AA$30:AA$1048576))-AVERAGE($C$257:$C$259)</f>
        <v/>
      </c>
      <c r="AB7" s="1006">
        <f t="array" ref="AB7">INDEX(AB$32:AB$1048576,COUNTA(AB$32:AB$1048576))-AVERAGE($D$257:$D$259)</f>
        <v/>
      </c>
    </row>
    <row r="8">
      <c r="B8" s="535" t="n"/>
    </row>
    <row r="9" ht="19.5" customFormat="1" customHeight="1" s="32">
      <c r="A9" s="11" t="inlineStr">
        <is>
          <t xml:space="preserve">Table 13:  Average Weekly Earnings (nominal) - Total Pay (Great Britain, seasonally adjusted)1 </t>
        </is>
      </c>
      <c r="B9" s="11" t="n"/>
      <c r="C9" s="11" t="n"/>
      <c r="D9" s="11" t="n"/>
      <c r="E9" s="1036" t="n"/>
      <c r="F9" s="1036" t="n"/>
      <c r="G9" s="1036" t="n"/>
      <c r="H9" s="28" t="n"/>
      <c r="I9" s="1037" t="n"/>
      <c r="J9" s="1038" t="n"/>
      <c r="K9" s="31" t="n"/>
      <c r="L9" s="1037" t="n"/>
      <c r="M9" s="1037" t="inlineStr">
        <is>
          <t xml:space="preserve">Source: Monthly Wages &amp; Salaries Survey </t>
        </is>
      </c>
      <c r="O9" s="1039" t="n"/>
      <c r="P9" s="1040" t="n"/>
      <c r="R9" s="1039" t="n"/>
      <c r="S9" s="1040" t="n"/>
      <c r="U9" s="1039" t="n"/>
      <c r="V9" s="1039" t="n"/>
      <c r="X9" s="1039" t="n"/>
      <c r="Y9" s="1039" t="n"/>
      <c r="Z9" s="35" t="n"/>
      <c r="AA9" s="1041" t="n"/>
      <c r="AB9" s="1041" t="n"/>
    </row>
    <row r="10" ht="19.5" customFormat="1" customHeight="1" s="37">
      <c r="A10" s="853" t="inlineStr">
        <is>
          <t>Date of publication:</t>
        </is>
      </c>
      <c r="B10" s="28" t="n"/>
      <c r="C10" s="28" t="n"/>
      <c r="D10" s="28" t="n"/>
      <c r="E10" s="969" t="n">
        <v>45643</v>
      </c>
      <c r="G10" s="853" t="n"/>
      <c r="H10" s="853" t="inlineStr">
        <is>
          <t>Date of next publication:</t>
        </is>
      </c>
      <c r="K10" s="853" t="n"/>
      <c r="L10" s="969" t="n">
        <v>45678</v>
      </c>
      <c r="O10" s="1042" t="n"/>
      <c r="P10" s="1040" t="n"/>
      <c r="Q10" s="39" t="n"/>
      <c r="T10" s="40" t="n"/>
      <c r="U10" s="1042" t="n"/>
      <c r="V10" s="1042" t="n"/>
      <c r="X10" s="1042" t="n"/>
      <c r="Y10" s="1042" t="n"/>
      <c r="Z10" s="1040" t="n"/>
    </row>
    <row r="11" ht="15.5" customFormat="1" customHeight="1" s="42">
      <c r="A11" s="15" t="inlineStr">
        <is>
          <t xml:space="preserve">Inquiries: Email: </t>
        </is>
      </c>
      <c r="B11" s="28" t="n"/>
      <c r="C11" s="19" t="inlineStr">
        <is>
          <t xml:space="preserve">labour.market@ons.gov.uk </t>
        </is>
      </c>
      <c r="D11" s="28" t="n"/>
      <c r="E11" s="28" t="n"/>
      <c r="F11" s="1043" t="n"/>
      <c r="G11" s="1043" t="n"/>
      <c r="I11" s="853" t="n"/>
      <c r="J11" s="17" t="inlineStr">
        <is>
          <t>Tel: 01633 455400</t>
        </is>
      </c>
      <c r="K11" s="28" t="n"/>
      <c r="L11" s="1044" t="n"/>
      <c r="O11" s="1045" t="n"/>
      <c r="P11" s="1045" t="n"/>
      <c r="R11" s="1045" t="n"/>
      <c r="S11" s="1045" t="n"/>
      <c r="U11" s="1045" t="n"/>
      <c r="V11" s="1045" t="n"/>
      <c r="X11" s="1045" t="n"/>
      <c r="Y11" s="1045" t="n"/>
      <c r="AA11" s="1045" t="n"/>
      <c r="AB11" s="1045" t="n"/>
    </row>
    <row r="12" ht="12.75" customFormat="1" customHeight="1" s="37" thickBot="1">
      <c r="A12" s="44" t="inlineStr">
        <is>
          <t>Standard Industrial Classification (2007)</t>
        </is>
      </c>
      <c r="B12" s="45" t="n"/>
      <c r="C12" s="1046" t="n"/>
      <c r="D12" s="1046" t="n"/>
      <c r="E12" s="45" t="n"/>
      <c r="F12" s="1046" t="n"/>
      <c r="G12" s="1046" t="n"/>
      <c r="H12" s="45" t="n"/>
      <c r="I12" s="1046" t="n"/>
      <c r="J12" s="1046" t="n"/>
      <c r="K12" s="45" t="n"/>
      <c r="L12" s="1046" t="n"/>
      <c r="M12" s="1046" t="n"/>
      <c r="N12" s="45" t="n"/>
      <c r="O12" s="1046" t="n"/>
      <c r="P12" s="1046" t="n"/>
      <c r="Q12" s="45" t="n"/>
      <c r="R12" s="1046" t="n"/>
      <c r="S12" s="1046" t="n"/>
      <c r="T12" s="45" t="n"/>
      <c r="U12" s="1046" t="n"/>
      <c r="V12" s="1046" t="n"/>
      <c r="W12" s="45" t="n"/>
      <c r="X12" s="1046" t="n"/>
      <c r="Y12" s="1046" t="n"/>
      <c r="Z12" s="45" t="n"/>
      <c r="AA12" s="1046" t="n"/>
      <c r="AB12" s="1046" t="n"/>
    </row>
    <row r="13" ht="24" customFormat="1" customHeight="1" s="48">
      <c r="A13" s="47" t="n"/>
      <c r="B13" s="856" t="inlineStr">
        <is>
          <t>Whole Economy</t>
        </is>
      </c>
      <c r="C13" s="925" t="n"/>
      <c r="D13" s="925" t="n"/>
      <c r="E13" s="858" t="inlineStr">
        <is>
          <t>Private sector3 4 5</t>
        </is>
      </c>
      <c r="F13" s="1047" t="n"/>
      <c r="G13" s="1047" t="n"/>
      <c r="H13" s="858" t="inlineStr">
        <is>
          <t>Public sector3 4 5</t>
        </is>
      </c>
      <c r="I13" s="1047" t="n"/>
      <c r="J13" s="1047" t="n"/>
      <c r="K13" s="858" t="inlineStr">
        <is>
          <t xml:space="preserve">Services, SIC 2007 sections G-S </t>
        </is>
      </c>
      <c r="L13" s="1047" t="n"/>
      <c r="M13" s="1047" t="n"/>
      <c r="N13" s="858" t="inlineStr">
        <is>
          <t>Finance and business services,
SIC 2007 sections K-N</t>
        </is>
      </c>
      <c r="O13" s="1047" t="n"/>
      <c r="P13" s="1047" t="n"/>
      <c r="Q13" s="858" t="inlineStr">
        <is>
          <t>Public sector excluding financial services 4 5</t>
        </is>
      </c>
      <c r="R13" s="1047" t="n"/>
      <c r="S13" s="1047" t="n"/>
      <c r="T13" s="858" t="inlineStr">
        <is>
          <t xml:space="preserve">Manufacturing, SIC 2007 section C </t>
        </is>
      </c>
      <c r="U13" s="1047" t="n"/>
      <c r="V13" s="1047" t="n"/>
      <c r="W13" s="858" t="inlineStr">
        <is>
          <t>Construction, SIC 2007 section F</t>
        </is>
      </c>
      <c r="X13" s="1047" t="n"/>
      <c r="Y13" s="1047" t="n"/>
      <c r="Z13" s="858" t="inlineStr">
        <is>
          <t xml:space="preserve">Wholesaling, retailing, hotels &amp; restaurants, SIC 2007 sections G &amp; I </t>
        </is>
      </c>
      <c r="AA13" s="1047" t="n"/>
      <c r="AB13" s="1047" t="n"/>
    </row>
    <row r="14" ht="12.75" customFormat="1" customHeight="1" s="37">
      <c r="A14" s="49" t="n"/>
      <c r="B14" s="1048" t="inlineStr">
        <is>
          <t>Weekly Earnings     (£)</t>
        </is>
      </c>
      <c r="C14" s="862" t="inlineStr">
        <is>
          <t>% changes year on year</t>
        </is>
      </c>
      <c r="D14" s="1004" t="n"/>
      <c r="E14" s="1048" t="inlineStr">
        <is>
          <t>Weekly Earnings      (£)</t>
        </is>
      </c>
      <c r="F14" s="862" t="inlineStr">
        <is>
          <t>% changes year on year</t>
        </is>
      </c>
      <c r="G14" s="1004" t="n"/>
      <c r="H14" s="1048" t="inlineStr">
        <is>
          <t>Weekly Earnings      (£)</t>
        </is>
      </c>
      <c r="I14" s="862" t="inlineStr">
        <is>
          <t>% changes year on year</t>
        </is>
      </c>
      <c r="J14" s="1004" t="n"/>
      <c r="K14" s="1048" t="inlineStr">
        <is>
          <t>Weekly Earnings      (£)</t>
        </is>
      </c>
      <c r="L14" s="862" t="inlineStr">
        <is>
          <t>% changes year on year</t>
        </is>
      </c>
      <c r="M14" s="1004" t="n"/>
      <c r="N14" s="1048" t="inlineStr">
        <is>
          <t>Weekly Earnings      (£)</t>
        </is>
      </c>
      <c r="O14" s="862" t="inlineStr">
        <is>
          <t>% changes year on year</t>
        </is>
      </c>
      <c r="P14" s="1004" t="n"/>
      <c r="Q14" s="1048" t="inlineStr">
        <is>
          <t>Weekly Earnings      (£)</t>
        </is>
      </c>
      <c r="R14" s="862" t="inlineStr">
        <is>
          <t>% changes year on year</t>
        </is>
      </c>
      <c r="S14" s="1004" t="n"/>
      <c r="T14" s="1048" t="inlineStr">
        <is>
          <t>Weekly Earnings      (£)</t>
        </is>
      </c>
      <c r="U14" s="862" t="inlineStr">
        <is>
          <t>% changes year on year</t>
        </is>
      </c>
      <c r="V14" s="1004" t="n"/>
      <c r="W14" s="1048" t="inlineStr">
        <is>
          <t>Weekly Earnings      (£)</t>
        </is>
      </c>
      <c r="X14" s="862" t="inlineStr">
        <is>
          <t>% changes year on year</t>
        </is>
      </c>
      <c r="Y14" s="1004" t="n"/>
      <c r="Z14" s="1048" t="inlineStr">
        <is>
          <t>Weekly Earnings      (£)</t>
        </is>
      </c>
      <c r="AA14" s="862" t="inlineStr">
        <is>
          <t>% changes year on year</t>
        </is>
      </c>
      <c r="AB14" s="1004" t="n"/>
    </row>
    <row r="15" ht="19.5" customFormat="1" customHeight="1" s="52">
      <c r="A15" s="50" t="n"/>
      <c r="B15" s="1047" t="n"/>
      <c r="C15" s="51" t="inlineStr">
        <is>
          <t>Single month</t>
        </is>
      </c>
      <c r="D15" s="51" t="inlineStr">
        <is>
          <t>3 month average 2</t>
        </is>
      </c>
      <c r="E15" s="1047" t="n"/>
      <c r="F15" s="51" t="inlineStr">
        <is>
          <t>Single month</t>
        </is>
      </c>
      <c r="G15" s="51" t="inlineStr">
        <is>
          <t>3 month average 2</t>
        </is>
      </c>
      <c r="H15" s="1047" t="n"/>
      <c r="I15" s="51" t="inlineStr">
        <is>
          <t>Single month</t>
        </is>
      </c>
      <c r="J15" s="51" t="inlineStr">
        <is>
          <t>3 month average 2</t>
        </is>
      </c>
      <c r="K15" s="1047" t="n"/>
      <c r="L15" s="51" t="inlineStr">
        <is>
          <t>Single month</t>
        </is>
      </c>
      <c r="M15" s="51" t="inlineStr">
        <is>
          <t>3 month average 2</t>
        </is>
      </c>
      <c r="N15" s="1047" t="n"/>
      <c r="O15" s="51" t="inlineStr">
        <is>
          <t>Single month</t>
        </is>
      </c>
      <c r="P15" s="51" t="inlineStr">
        <is>
          <t>3 month average 2</t>
        </is>
      </c>
      <c r="Q15" s="1047" t="n"/>
      <c r="R15" s="51" t="inlineStr">
        <is>
          <t>Single month</t>
        </is>
      </c>
      <c r="S15" s="51" t="inlineStr">
        <is>
          <t>3 month average 2</t>
        </is>
      </c>
      <c r="T15" s="1047" t="n"/>
      <c r="U15" s="51" t="inlineStr">
        <is>
          <t>Single month</t>
        </is>
      </c>
      <c r="V15" s="51" t="inlineStr">
        <is>
          <t>3 month average 2</t>
        </is>
      </c>
      <c r="W15" s="1047" t="n"/>
      <c r="X15" s="51" t="inlineStr">
        <is>
          <t>Single month</t>
        </is>
      </c>
      <c r="Y15" s="51" t="inlineStr">
        <is>
          <t>3 month average 2</t>
        </is>
      </c>
      <c r="Z15" s="1047" t="n"/>
      <c r="AA15" s="51" t="inlineStr">
        <is>
          <t>Single month</t>
        </is>
      </c>
      <c r="AB15" s="51" t="inlineStr">
        <is>
          <t>3 month average 2</t>
        </is>
      </c>
    </row>
    <row r="16" ht="12.75" customFormat="1" customHeight="1" s="54">
      <c r="A16" s="50" t="n"/>
      <c r="B16" s="53" t="inlineStr">
        <is>
          <t>KAB9</t>
        </is>
      </c>
      <c r="C16" s="53" t="inlineStr">
        <is>
          <t>KAC2</t>
        </is>
      </c>
      <c r="D16" s="53" t="inlineStr">
        <is>
          <t>KAC3</t>
        </is>
      </c>
      <c r="E16" s="53" t="inlineStr">
        <is>
          <t>KAC4</t>
        </is>
      </c>
      <c r="F16" s="53" t="inlineStr">
        <is>
          <t>KAC5</t>
        </is>
      </c>
      <c r="G16" s="53" t="inlineStr">
        <is>
          <t>KAC6</t>
        </is>
      </c>
      <c r="H16" s="53" t="inlineStr">
        <is>
          <t>KAC7</t>
        </is>
      </c>
      <c r="I16" s="53" t="inlineStr">
        <is>
          <t>KAC8</t>
        </is>
      </c>
      <c r="J16" s="53" t="inlineStr">
        <is>
          <t>KAC9</t>
        </is>
      </c>
      <c r="K16" s="53" t="inlineStr">
        <is>
          <t>K5BZ</t>
        </is>
      </c>
      <c r="L16" s="53" t="inlineStr">
        <is>
          <t>K5C2</t>
        </is>
      </c>
      <c r="M16" s="53" t="inlineStr">
        <is>
          <t>K5C3</t>
        </is>
      </c>
      <c r="N16" s="53" t="inlineStr">
        <is>
          <t>K5C4</t>
        </is>
      </c>
      <c r="O16" s="53" t="inlineStr">
        <is>
          <t>K5C5</t>
        </is>
      </c>
      <c r="P16" s="53" t="inlineStr">
        <is>
          <t>K5C6</t>
        </is>
      </c>
      <c r="Q16" s="53" t="inlineStr">
        <is>
          <t>KAD8</t>
        </is>
      </c>
      <c r="R16" s="53" t="inlineStr">
        <is>
          <t>KAD9</t>
        </is>
      </c>
      <c r="S16" s="53" t="inlineStr">
        <is>
          <t>KAE2</t>
        </is>
      </c>
      <c r="T16" s="53" t="inlineStr">
        <is>
          <t>K5CA</t>
        </is>
      </c>
      <c r="U16" s="53" t="inlineStr">
        <is>
          <t>K5CB</t>
        </is>
      </c>
      <c r="V16" s="53" t="inlineStr">
        <is>
          <t>K5CC</t>
        </is>
      </c>
      <c r="W16" s="53" t="inlineStr">
        <is>
          <t>K5CD</t>
        </is>
      </c>
      <c r="X16" s="53" t="inlineStr">
        <is>
          <t>K5CE</t>
        </is>
      </c>
      <c r="Y16" s="53" t="inlineStr">
        <is>
          <t>K5CF</t>
        </is>
      </c>
      <c r="Z16" s="53" t="inlineStr">
        <is>
          <t>K5CG</t>
        </is>
      </c>
      <c r="AA16" s="53" t="inlineStr">
        <is>
          <t>K5CH</t>
        </is>
      </c>
      <c r="AB16" s="53" t="inlineStr">
        <is>
          <t>K5CI</t>
        </is>
      </c>
    </row>
    <row r="17" ht="12.75" customFormat="1" customHeight="1" s="52">
      <c r="A17" s="50" t="n"/>
      <c r="B17" s="53" t="n"/>
      <c r="C17" s="53" t="n"/>
      <c r="D17" s="53" t="n"/>
      <c r="E17" s="53" t="n"/>
      <c r="F17" s="53" t="n"/>
      <c r="G17" s="53" t="n"/>
      <c r="H17" s="53" t="n"/>
      <c r="I17" s="53" t="n"/>
      <c r="J17" s="53" t="n"/>
      <c r="K17" s="53" t="n"/>
      <c r="L17" s="53" t="n"/>
      <c r="M17" s="53" t="n"/>
      <c r="N17" s="53" t="n"/>
      <c r="O17" s="53" t="n"/>
      <c r="P17" s="53" t="n"/>
      <c r="Q17" s="53" t="n"/>
      <c r="R17" s="53" t="n"/>
      <c r="S17" s="53" t="n"/>
      <c r="T17" s="53" t="n"/>
      <c r="U17" s="53" t="n"/>
      <c r="V17" s="53" t="n"/>
      <c r="W17" s="53" t="n"/>
      <c r="X17" s="53" t="n"/>
      <c r="Y17" s="53" t="n"/>
      <c r="Z17" s="53" t="n"/>
      <c r="AA17" s="53" t="n"/>
      <c r="AB17" s="53" t="n"/>
    </row>
    <row r="18" ht="13" customHeight="1" s="828">
      <c r="A18" s="1049" t="n">
        <v>36526</v>
      </c>
      <c r="B18" s="731" t="n">
        <v>304.7229252</v>
      </c>
      <c r="C18" s="1050" t="n"/>
      <c r="D18" s="1050" t="n"/>
      <c r="E18" s="731" t="n">
        <v>304.9501503</v>
      </c>
      <c r="F18" s="1050" t="n"/>
      <c r="G18" s="1050" t="n"/>
      <c r="H18" s="731" t="n">
        <v>313.2905407</v>
      </c>
      <c r="I18" s="1050" t="n"/>
      <c r="J18" s="1050" t="n"/>
      <c r="K18" s="731" t="n">
        <v>290.1502971</v>
      </c>
      <c r="L18" s="1050" t="n"/>
      <c r="M18" s="1050" t="n"/>
      <c r="N18" s="731" t="n">
        <v>358.4531933</v>
      </c>
      <c r="O18" s="1050" t="n"/>
      <c r="P18" s="1050" t="n"/>
      <c r="Q18" s="731" t="n">
        <v>312.8576966</v>
      </c>
      <c r="R18" s="1050" t="n"/>
      <c r="S18" s="1050" t="n"/>
      <c r="T18" s="731" t="n">
        <v>362.9179017</v>
      </c>
      <c r="U18" s="1050" t="n"/>
      <c r="V18" s="1050" t="n"/>
      <c r="W18" s="731" t="n">
        <v>356.4427317</v>
      </c>
      <c r="X18" s="1050" t="n"/>
      <c r="Y18" s="1050" t="n"/>
      <c r="Z18" s="731" t="n">
        <v>208.6944255</v>
      </c>
      <c r="AA18" s="1050" t="n"/>
      <c r="AB18" s="1050" t="n"/>
    </row>
    <row r="19" ht="13" customHeight="1" s="828">
      <c r="A19" s="1049" t="n">
        <v>36557</v>
      </c>
      <c r="B19" s="731" t="n">
        <v>299.8185767</v>
      </c>
      <c r="C19" s="1050" t="n"/>
      <c r="D19" s="1050" t="n"/>
      <c r="E19" s="731" t="n">
        <v>296.2277525</v>
      </c>
      <c r="F19" s="1050" t="n"/>
      <c r="G19" s="1050" t="n"/>
      <c r="H19" s="731" t="n">
        <v>314.9240684</v>
      </c>
      <c r="I19" s="1050" t="n"/>
      <c r="J19" s="1050" t="n"/>
      <c r="K19" s="731" t="n">
        <v>283.0967394</v>
      </c>
      <c r="L19" s="1050" t="n"/>
      <c r="M19" s="1050" t="n"/>
      <c r="N19" s="731" t="n">
        <v>339.638719</v>
      </c>
      <c r="O19" s="1050" t="n"/>
      <c r="P19" s="1050" t="n"/>
      <c r="Q19" s="731" t="n">
        <v>314.4988843</v>
      </c>
      <c r="R19" s="1050" t="n"/>
      <c r="S19" s="1050" t="n"/>
      <c r="T19" s="731" t="n">
        <v>356.0646244</v>
      </c>
      <c r="U19" s="1050" t="n"/>
      <c r="V19" s="1050" t="n"/>
      <c r="W19" s="731" t="n">
        <v>362.7111217</v>
      </c>
      <c r="X19" s="1050" t="n"/>
      <c r="Y19" s="1050" t="n"/>
      <c r="Z19" s="731" t="n">
        <v>209.1865078</v>
      </c>
      <c r="AA19" s="1050" t="n"/>
      <c r="AB19" s="1050" t="n"/>
    </row>
    <row r="20" ht="13" customHeight="1" s="828">
      <c r="A20" s="1049" t="n">
        <v>36586</v>
      </c>
      <c r="B20" s="731" t="n">
        <v>311.418715</v>
      </c>
      <c r="C20" s="1050" t="n"/>
      <c r="D20" s="1050" t="n"/>
      <c r="E20" s="731" t="n">
        <v>308.8820419</v>
      </c>
      <c r="F20" s="1050" t="n"/>
      <c r="G20" s="1050" t="n"/>
      <c r="H20" s="731" t="n">
        <v>312.3093881</v>
      </c>
      <c r="I20" s="1050" t="n"/>
      <c r="J20" s="1050" t="n"/>
      <c r="K20" s="731" t="n">
        <v>296.1345155</v>
      </c>
      <c r="L20" s="1050" t="n"/>
      <c r="M20" s="1050" t="n"/>
      <c r="N20" s="731" t="n">
        <v>384.1980744</v>
      </c>
      <c r="O20" s="1050" t="n"/>
      <c r="P20" s="1050" t="n"/>
      <c r="Q20" s="731" t="n">
        <v>311.576167</v>
      </c>
      <c r="R20" s="1050" t="n"/>
      <c r="S20" s="1050" t="n"/>
      <c r="T20" s="731" t="n">
        <v>357.5738039</v>
      </c>
      <c r="U20" s="1050" t="n"/>
      <c r="V20" s="1050" t="n"/>
      <c r="W20" s="731" t="n">
        <v>358.2282287</v>
      </c>
      <c r="X20" s="1050" t="n"/>
      <c r="Y20" s="1050" t="n"/>
      <c r="Z20" s="731" t="n">
        <v>207.9958349</v>
      </c>
      <c r="AA20" s="1050" t="n"/>
      <c r="AB20" s="1050" t="n"/>
    </row>
    <row r="21" ht="13" customHeight="1" s="828">
      <c r="A21" s="1049" t="n">
        <v>36617</v>
      </c>
      <c r="B21" s="731" t="n">
        <v>308.748756</v>
      </c>
      <c r="C21" s="1050" t="n"/>
      <c r="D21" s="1050" t="n"/>
      <c r="E21" s="731" t="n">
        <v>308.676043</v>
      </c>
      <c r="F21" s="1050" t="n"/>
      <c r="G21" s="1050" t="n"/>
      <c r="H21" s="731" t="n">
        <v>309.3948796</v>
      </c>
      <c r="I21" s="1050" t="n"/>
      <c r="J21" s="1050" t="n"/>
      <c r="K21" s="731" t="n">
        <v>291.0344375</v>
      </c>
      <c r="L21" s="1050" t="n"/>
      <c r="M21" s="1050" t="n"/>
      <c r="N21" s="731" t="n">
        <v>373.2655372</v>
      </c>
      <c r="O21" s="1050" t="n"/>
      <c r="P21" s="1050" t="n"/>
      <c r="Q21" s="731" t="n">
        <v>310.2304885</v>
      </c>
      <c r="R21" s="1050" t="n"/>
      <c r="S21" s="1050" t="n"/>
      <c r="T21" s="731" t="n">
        <v>365.8160521</v>
      </c>
      <c r="U21" s="1050" t="n"/>
      <c r="V21" s="1050" t="n"/>
      <c r="W21" s="731" t="n">
        <v>360.1314161</v>
      </c>
      <c r="X21" s="1050" t="n"/>
      <c r="Y21" s="1050" t="n"/>
      <c r="Z21" s="731" t="n">
        <v>209.3511209</v>
      </c>
      <c r="AA21" s="1050" t="n"/>
      <c r="AB21" s="1050" t="n"/>
    </row>
    <row r="22" ht="13" customHeight="1" s="828">
      <c r="A22" s="1049" t="n">
        <v>36647</v>
      </c>
      <c r="B22" s="731" t="n">
        <v>311.1787736</v>
      </c>
      <c r="C22" s="1050" t="n"/>
      <c r="D22" s="1050" t="n"/>
      <c r="E22" s="731" t="n">
        <v>311.3584092</v>
      </c>
      <c r="F22" s="1050" t="n"/>
      <c r="G22" s="1050" t="n"/>
      <c r="H22" s="731" t="n">
        <v>309.9174016</v>
      </c>
      <c r="I22" s="1050" t="n"/>
      <c r="J22" s="1050" t="n"/>
      <c r="K22" s="731" t="n">
        <v>295.840621</v>
      </c>
      <c r="L22" s="1050" t="n"/>
      <c r="M22" s="1050" t="n"/>
      <c r="N22" s="731" t="n">
        <v>380.3682611</v>
      </c>
      <c r="O22" s="1050" t="n"/>
      <c r="P22" s="1050" t="n"/>
      <c r="Q22" s="731" t="n">
        <v>310.6116917</v>
      </c>
      <c r="R22" s="1050" t="n"/>
      <c r="S22" s="1050" t="n"/>
      <c r="T22" s="731" t="n">
        <v>362.0606818</v>
      </c>
      <c r="U22" s="1050" t="n"/>
      <c r="V22" s="1050" t="n"/>
      <c r="W22" s="731" t="n">
        <v>363.8028034</v>
      </c>
      <c r="X22" s="1050" t="n"/>
      <c r="Y22" s="1050" t="n"/>
      <c r="Z22" s="731" t="n">
        <v>211.4059461</v>
      </c>
      <c r="AA22" s="1050" t="n"/>
      <c r="AB22" s="1050" t="n"/>
    </row>
    <row r="23" ht="13" customHeight="1" s="828">
      <c r="A23" s="1049" t="n">
        <v>36678</v>
      </c>
      <c r="B23" s="731" t="n">
        <v>310.5001441</v>
      </c>
      <c r="C23" s="1050" t="n"/>
      <c r="D23" s="1050" t="n"/>
      <c r="E23" s="731" t="n">
        <v>309.1183329</v>
      </c>
      <c r="F23" s="1050" t="n"/>
      <c r="G23" s="1050" t="n"/>
      <c r="H23" s="731" t="n">
        <v>312.1247785</v>
      </c>
      <c r="I23" s="1050" t="n"/>
      <c r="J23" s="1050" t="n"/>
      <c r="K23" s="731" t="n">
        <v>295.0408521</v>
      </c>
      <c r="L23" s="1050" t="n"/>
      <c r="M23" s="1050" t="n"/>
      <c r="N23" s="731" t="n">
        <v>378.6791354</v>
      </c>
      <c r="O23" s="1050" t="n"/>
      <c r="P23" s="1050" t="n"/>
      <c r="Q23" s="731" t="n">
        <v>312.2451532</v>
      </c>
      <c r="R23" s="1050" t="n"/>
      <c r="S23" s="1050" t="n"/>
      <c r="T23" s="731" t="n">
        <v>361.6025813</v>
      </c>
      <c r="U23" s="1050" t="n"/>
      <c r="V23" s="1050" t="n"/>
      <c r="W23" s="731" t="n">
        <v>367.8313301</v>
      </c>
      <c r="X23" s="1050" t="n"/>
      <c r="Y23" s="1050" t="n"/>
      <c r="Z23" s="731" t="n">
        <v>210.7279284</v>
      </c>
      <c r="AA23" s="1050" t="n"/>
      <c r="AB23" s="1050" t="n"/>
    </row>
    <row r="24" ht="13" customHeight="1" s="828">
      <c r="A24" s="1049" t="n">
        <v>36708</v>
      </c>
      <c r="B24" s="731" t="n">
        <v>313.0500304</v>
      </c>
      <c r="C24" s="1050" t="n"/>
      <c r="D24" s="1050" t="n"/>
      <c r="E24" s="731" t="n">
        <v>313.1744473</v>
      </c>
      <c r="F24" s="1050" t="n"/>
      <c r="G24" s="1050" t="n"/>
      <c r="H24" s="731" t="n">
        <v>312.1266377</v>
      </c>
      <c r="I24" s="1050" t="n"/>
      <c r="J24" s="1050" t="n"/>
      <c r="K24" s="731" t="n">
        <v>298.1589296</v>
      </c>
      <c r="L24" s="1050" t="n"/>
      <c r="M24" s="1050" t="n"/>
      <c r="N24" s="731" t="n">
        <v>381.7233345</v>
      </c>
      <c r="O24" s="1050" t="n"/>
      <c r="P24" s="1050" t="n"/>
      <c r="Q24" s="731" t="n">
        <v>312.941152</v>
      </c>
      <c r="R24" s="1050" t="n"/>
      <c r="S24" s="1050" t="n"/>
      <c r="T24" s="731" t="n">
        <v>362.663806</v>
      </c>
      <c r="U24" s="1050" t="n"/>
      <c r="V24" s="1050" t="n"/>
      <c r="W24" s="731" t="n">
        <v>368.5740563</v>
      </c>
      <c r="X24" s="1050" t="n"/>
      <c r="Y24" s="1050" t="n"/>
      <c r="Z24" s="731" t="n">
        <v>211.3931253</v>
      </c>
      <c r="AA24" s="1050" t="n"/>
      <c r="AB24" s="1050" t="n"/>
    </row>
    <row r="25" ht="13" customHeight="1" s="828">
      <c r="A25" s="1049" t="n">
        <v>36739</v>
      </c>
      <c r="B25" s="731" t="n">
        <v>314.6547888</v>
      </c>
      <c r="C25" s="1050" t="n"/>
      <c r="D25" s="1050" t="n"/>
      <c r="E25" s="731" t="n">
        <v>314.8031507</v>
      </c>
      <c r="F25" s="1050" t="n"/>
      <c r="G25" s="1050" t="n"/>
      <c r="H25" s="731" t="n">
        <v>311.8330491</v>
      </c>
      <c r="I25" s="1050" t="n"/>
      <c r="J25" s="1050" t="n"/>
      <c r="K25" s="731" t="n">
        <v>300.1455881</v>
      </c>
      <c r="L25" s="1050" t="n"/>
      <c r="M25" s="1050" t="n"/>
      <c r="N25" s="731" t="n">
        <v>384.8020587</v>
      </c>
      <c r="O25" s="1050" t="n"/>
      <c r="P25" s="1050" t="n"/>
      <c r="Q25" s="731" t="n">
        <v>312.7792834</v>
      </c>
      <c r="R25" s="1050" t="n"/>
      <c r="S25" s="1050" t="n"/>
      <c r="T25" s="731" t="n">
        <v>362.6818007</v>
      </c>
      <c r="U25" s="1050" t="n"/>
      <c r="V25" s="1050" t="n"/>
      <c r="W25" s="731" t="n">
        <v>372.7553025</v>
      </c>
      <c r="X25" s="1050" t="n"/>
      <c r="Y25" s="1050" t="n"/>
      <c r="Z25" s="731" t="n">
        <v>213.1815183</v>
      </c>
      <c r="AA25" s="1050" t="n"/>
      <c r="AB25" s="1050" t="n"/>
    </row>
    <row r="26" ht="13" customHeight="1" s="828">
      <c r="A26" s="1049" t="n">
        <v>36770</v>
      </c>
      <c r="B26" s="731" t="n">
        <v>316.8059073</v>
      </c>
      <c r="C26" s="1050" t="n"/>
      <c r="D26" s="1050" t="n"/>
      <c r="E26" s="731" t="n">
        <v>316.9468605</v>
      </c>
      <c r="F26" s="1050" t="n"/>
      <c r="G26" s="1050" t="n"/>
      <c r="H26" s="731" t="n">
        <v>314.4974364</v>
      </c>
      <c r="I26" s="1050" t="n"/>
      <c r="J26" s="1050" t="n"/>
      <c r="K26" s="731" t="n">
        <v>301.987066</v>
      </c>
      <c r="L26" s="1050" t="n"/>
      <c r="M26" s="1050" t="n"/>
      <c r="N26" s="731" t="n">
        <v>389.0851481</v>
      </c>
      <c r="O26" s="1050" t="n"/>
      <c r="P26" s="1050" t="n"/>
      <c r="Q26" s="731" t="n">
        <v>314.2503513</v>
      </c>
      <c r="R26" s="1050" t="n"/>
      <c r="S26" s="1050" t="n"/>
      <c r="T26" s="731" t="n">
        <v>364.9986934</v>
      </c>
      <c r="U26" s="1050" t="n"/>
      <c r="V26" s="1050" t="n"/>
      <c r="W26" s="731" t="n">
        <v>373.9726479</v>
      </c>
      <c r="X26" s="1050" t="n"/>
      <c r="Y26" s="1050" t="n"/>
      <c r="Z26" s="731" t="n">
        <v>214.2323997</v>
      </c>
      <c r="AA26" s="1050" t="n"/>
      <c r="AB26" s="1050" t="n"/>
    </row>
    <row r="27" ht="13" customHeight="1" s="828">
      <c r="A27" s="1049" t="n">
        <v>36800</v>
      </c>
      <c r="B27" s="731" t="n">
        <v>317.6009559</v>
      </c>
      <c r="C27" s="1050" t="n"/>
      <c r="D27" s="1050" t="n"/>
      <c r="E27" s="731" t="n">
        <v>317.5894057</v>
      </c>
      <c r="F27" s="1050" t="n"/>
      <c r="G27" s="1050" t="n"/>
      <c r="H27" s="731" t="n">
        <v>315.7577591</v>
      </c>
      <c r="I27" s="1050" t="n"/>
      <c r="J27" s="1050" t="n"/>
      <c r="K27" s="731" t="n">
        <v>302.2623111</v>
      </c>
      <c r="L27" s="1050" t="n"/>
      <c r="M27" s="1050" t="n"/>
      <c r="N27" s="731" t="n">
        <v>388.7446478</v>
      </c>
      <c r="O27" s="1050" t="n"/>
      <c r="P27" s="1050" t="n"/>
      <c r="Q27" s="731" t="n">
        <v>315.5077287</v>
      </c>
      <c r="R27" s="1050" t="n"/>
      <c r="S27" s="1050" t="n"/>
      <c r="T27" s="731" t="n">
        <v>366.5155743</v>
      </c>
      <c r="U27" s="1050" t="n"/>
      <c r="V27" s="1050" t="n"/>
      <c r="W27" s="731" t="n">
        <v>379.6952015</v>
      </c>
      <c r="X27" s="1050" t="n"/>
      <c r="Y27" s="1050" t="n"/>
      <c r="Z27" s="731" t="n">
        <v>215.6658684</v>
      </c>
      <c r="AA27" s="1050" t="n"/>
      <c r="AB27" s="1050" t="n"/>
    </row>
    <row r="28" ht="13" customHeight="1" s="828">
      <c r="A28" s="1049" t="n">
        <v>36831</v>
      </c>
      <c r="B28" s="731" t="n">
        <v>319.5314127</v>
      </c>
      <c r="C28" s="1050" t="n"/>
      <c r="D28" s="1050" t="n"/>
      <c r="E28" s="731" t="n">
        <v>319.4568173</v>
      </c>
      <c r="F28" s="1050" t="n"/>
      <c r="G28" s="1050" t="n"/>
      <c r="H28" s="731" t="n">
        <v>318.0370838</v>
      </c>
      <c r="I28" s="1050" t="n"/>
      <c r="J28" s="1050" t="n"/>
      <c r="K28" s="731" t="n">
        <v>304.0631652</v>
      </c>
      <c r="L28" s="1050" t="n"/>
      <c r="M28" s="1050" t="n"/>
      <c r="N28" s="731" t="n">
        <v>391.7103769</v>
      </c>
      <c r="O28" s="1050" t="n"/>
      <c r="P28" s="1050" t="n"/>
      <c r="Q28" s="731" t="n">
        <v>317.7348067</v>
      </c>
      <c r="R28" s="1050" t="n"/>
      <c r="S28" s="1050" t="n"/>
      <c r="T28" s="731" t="n">
        <v>369.1193625</v>
      </c>
      <c r="U28" s="1050" t="n"/>
      <c r="V28" s="1050" t="n"/>
      <c r="W28" s="731" t="n">
        <v>381.7144046</v>
      </c>
      <c r="X28" s="1050" t="n"/>
      <c r="Y28" s="1050" t="n"/>
      <c r="Z28" s="731" t="n">
        <v>217.133493</v>
      </c>
      <c r="AA28" s="1050" t="n"/>
      <c r="AB28" s="1050" t="n"/>
    </row>
    <row r="29" ht="13" customHeight="1" s="828">
      <c r="A29" s="1051" t="n">
        <v>36861</v>
      </c>
      <c r="B29" s="731" t="n">
        <v>323.3349055</v>
      </c>
      <c r="C29" s="1050" t="n"/>
      <c r="D29" s="1050" t="n"/>
      <c r="E29" s="731" t="n">
        <v>325.6304045</v>
      </c>
      <c r="F29" s="1050" t="n"/>
      <c r="G29" s="1050" t="n"/>
      <c r="H29" s="731" t="n">
        <v>314.9734117</v>
      </c>
      <c r="I29" s="1050" t="n"/>
      <c r="J29" s="1050" t="n"/>
      <c r="K29" s="731" t="n">
        <v>309.704969</v>
      </c>
      <c r="L29" s="1050" t="n"/>
      <c r="M29" s="1050" t="n"/>
      <c r="N29" s="731" t="n">
        <v>414.6463495</v>
      </c>
      <c r="O29" s="1050" t="n"/>
      <c r="P29" s="1050" t="n"/>
      <c r="Q29" s="731" t="n">
        <v>316.1893707</v>
      </c>
      <c r="R29" s="1050" t="n"/>
      <c r="S29" s="1050" t="n"/>
      <c r="T29" s="731" t="n">
        <v>369.407005</v>
      </c>
      <c r="U29" s="1050" t="n"/>
      <c r="V29" s="1050" t="n"/>
      <c r="W29" s="731" t="n">
        <v>391.9397938</v>
      </c>
      <c r="X29" s="1050" t="n"/>
      <c r="Y29" s="1050" t="n"/>
      <c r="Z29" s="731" t="n">
        <v>217.0539102</v>
      </c>
      <c r="AA29" s="1050" t="n"/>
      <c r="AB29" s="1050" t="n"/>
    </row>
    <row r="30" ht="13" customHeight="1" s="828">
      <c r="A30" s="1051" t="n">
        <v>36892</v>
      </c>
      <c r="B30" s="731" t="n">
        <v>321.2976662</v>
      </c>
      <c r="C30" s="1050" t="n">
        <v>5.439282584046</v>
      </c>
      <c r="D30" s="1050" t="n"/>
      <c r="E30" s="731" t="n">
        <v>323.5259294</v>
      </c>
      <c r="F30" s="1050" t="n">
        <v>6.091414967897</v>
      </c>
      <c r="G30" s="1050" t="n"/>
      <c r="H30" s="731" t="n">
        <v>321.9401571</v>
      </c>
      <c r="I30" s="1050" t="n">
        <v>2.760892933656</v>
      </c>
      <c r="J30" s="1050" t="n"/>
      <c r="K30" s="731" t="n">
        <v>308.4954473</v>
      </c>
      <c r="L30" s="1050" t="n">
        <v>6.322637055125</v>
      </c>
      <c r="M30" s="1050" t="n"/>
      <c r="N30" s="731" t="n">
        <v>406.8946514</v>
      </c>
      <c r="O30" s="1050" t="n">
        <v>13.514026100322</v>
      </c>
      <c r="P30" s="1050" t="n"/>
      <c r="Q30" s="731" t="n">
        <v>321.5827064</v>
      </c>
      <c r="R30" s="1050" t="n">
        <v>2.78881098174</v>
      </c>
      <c r="S30" s="1050" t="n"/>
      <c r="T30" s="731" t="n">
        <v>371.9633129</v>
      </c>
      <c r="U30" s="1050" t="n">
        <v>2.492412514684</v>
      </c>
      <c r="V30" s="1050" t="n"/>
      <c r="W30" s="731" t="n">
        <v>386.9985637</v>
      </c>
      <c r="X30" s="1050" t="n">
        <v>8.572437949364</v>
      </c>
      <c r="Y30" s="1050" t="n"/>
      <c r="Z30" s="731" t="n">
        <v>215.3032863</v>
      </c>
      <c r="AA30" s="1050" t="n">
        <v>3.166764413647</v>
      </c>
      <c r="AB30" s="1050" t="n"/>
    </row>
    <row r="31" ht="13" customHeight="1" s="828">
      <c r="A31" s="1049" t="n">
        <v>36923</v>
      </c>
      <c r="B31" s="731" t="n">
        <v>324.8195859</v>
      </c>
      <c r="C31" s="1050" t="n">
        <v>8.338712522479</v>
      </c>
      <c r="D31" s="1050" t="n"/>
      <c r="E31" s="731" t="n">
        <v>324.6042282</v>
      </c>
      <c r="F31" s="1050" t="n">
        <v>9.579276573690001</v>
      </c>
      <c r="G31" s="1050" t="n"/>
      <c r="H31" s="731" t="n">
        <v>323.3905024</v>
      </c>
      <c r="I31" s="1050" t="n">
        <v>2.688404872646</v>
      </c>
      <c r="J31" s="1050" t="n"/>
      <c r="K31" s="731" t="n">
        <v>310.0536178</v>
      </c>
      <c r="L31" s="1050" t="n">
        <v>9.522143722718999</v>
      </c>
      <c r="M31" s="1050" t="n"/>
      <c r="N31" s="731" t="n">
        <v>411.3151433</v>
      </c>
      <c r="O31" s="1050" t="n">
        <v>21.103725897635</v>
      </c>
      <c r="P31" s="1050" t="n"/>
      <c r="Q31" s="731" t="n">
        <v>323.0762618</v>
      </c>
      <c r="R31" s="1050" t="n">
        <v>2.727315716586</v>
      </c>
      <c r="S31" s="1050" t="n"/>
      <c r="T31" s="731" t="n">
        <v>373.0832759</v>
      </c>
      <c r="U31" s="1050" t="n">
        <v>4.779652437722</v>
      </c>
      <c r="V31" s="1050" t="n"/>
      <c r="W31" s="731" t="n">
        <v>381.906562</v>
      </c>
      <c r="X31" s="1050" t="n">
        <v>5.292211666969</v>
      </c>
      <c r="Y31" s="1050" t="n"/>
      <c r="Z31" s="731" t="n">
        <v>217.3174082</v>
      </c>
      <c r="AA31" s="1050" t="n">
        <v>3.886914354808</v>
      </c>
      <c r="AB31" s="1050" t="n"/>
    </row>
    <row r="32" ht="13" customHeight="1" s="828">
      <c r="A32" s="1051" t="n">
        <v>36951</v>
      </c>
      <c r="B32" s="731" t="n">
        <v>326.1102546</v>
      </c>
      <c r="C32" s="1050" t="n">
        <v>4.71761615226</v>
      </c>
      <c r="D32" s="1050" t="n">
        <v>6.142984025052</v>
      </c>
      <c r="E32" s="731" t="n">
        <v>323.7440095</v>
      </c>
      <c r="F32" s="1050" t="n">
        <v>4.811535014655</v>
      </c>
      <c r="G32" s="1050" t="n">
        <v>6.792324259516</v>
      </c>
      <c r="H32" s="731" t="n">
        <v>325.0455611</v>
      </c>
      <c r="I32" s="1050" t="n">
        <v>4.07806280736</v>
      </c>
      <c r="J32" s="1050" t="n">
        <v>3.173999120583</v>
      </c>
      <c r="K32" s="731" t="n">
        <v>310.5377717</v>
      </c>
      <c r="L32" s="1050" t="n">
        <v>4.863754627076</v>
      </c>
      <c r="M32" s="1050" t="n">
        <v>6.867558284697</v>
      </c>
      <c r="N32" s="731" t="n">
        <v>406.5146486</v>
      </c>
      <c r="O32" s="1050" t="n">
        <v>5.808611673771</v>
      </c>
      <c r="P32" s="1050" t="n">
        <v>13.160470701045</v>
      </c>
      <c r="Q32" s="731" t="n">
        <v>324.4804527</v>
      </c>
      <c r="R32" s="1050" t="n">
        <v>4.141615138362</v>
      </c>
      <c r="S32" s="1050" t="n">
        <v>3.217128496962</v>
      </c>
      <c r="T32" s="731" t="n">
        <v>373.9643696</v>
      </c>
      <c r="U32" s="1050" t="n">
        <v>4.583827316551</v>
      </c>
      <c r="V32" s="1050" t="n">
        <v>3.943558475942</v>
      </c>
      <c r="W32" s="731" t="n">
        <v>384.408007</v>
      </c>
      <c r="X32" s="1050" t="n">
        <v>7.308128227361</v>
      </c>
      <c r="Y32" s="1050" t="n">
        <v>7.047736532985</v>
      </c>
      <c r="Z32" s="731" t="n">
        <v>222.0708133</v>
      </c>
      <c r="AA32" s="1050" t="n">
        <v>6.766952043423</v>
      </c>
      <c r="AB32" s="1050" t="n">
        <v>4.603899851223</v>
      </c>
    </row>
    <row r="33" ht="13" customHeight="1" s="828">
      <c r="A33" s="1051" t="n">
        <v>36982</v>
      </c>
      <c r="B33" s="731" t="n">
        <v>326.4848868</v>
      </c>
      <c r="C33" s="1050" t="n">
        <v>5.744518951195</v>
      </c>
      <c r="D33" s="1050" t="n">
        <v>6.242342451125</v>
      </c>
      <c r="E33" s="731" t="n">
        <v>326.4404704</v>
      </c>
      <c r="F33" s="1050" t="n">
        <v>5.755039240282</v>
      </c>
      <c r="G33" s="1050" t="n">
        <v>6.675838933286</v>
      </c>
      <c r="H33" s="731" t="n">
        <v>327.4323856</v>
      </c>
      <c r="I33" s="1050" t="n">
        <v>5.829930354154</v>
      </c>
      <c r="J33" s="1050" t="n">
        <v>4.189507351805</v>
      </c>
      <c r="K33" s="731" t="n">
        <v>311.6314041</v>
      </c>
      <c r="L33" s="1050" t="n">
        <v>7.077157870707</v>
      </c>
      <c r="M33" s="1050" t="n">
        <v>7.119331686986</v>
      </c>
      <c r="N33" s="731" t="n">
        <v>404.6240001</v>
      </c>
      <c r="O33" s="1050" t="n">
        <v>8.401113892065</v>
      </c>
      <c r="P33" s="1050" t="n">
        <v>11.425685453739</v>
      </c>
      <c r="Q33" s="731" t="n">
        <v>327.7537143</v>
      </c>
      <c r="R33" s="1050" t="n">
        <v>5.648453794702</v>
      </c>
      <c r="S33" s="1050" t="n">
        <v>4.165829138246</v>
      </c>
      <c r="T33" s="731" t="n">
        <v>371.5536318</v>
      </c>
      <c r="U33" s="1050" t="n">
        <v>1.568433005349</v>
      </c>
      <c r="V33" s="1050" t="n">
        <v>3.626535218557</v>
      </c>
      <c r="W33" s="731" t="n">
        <v>390.5963733</v>
      </c>
      <c r="X33" s="1050" t="n">
        <v>8.459400051769</v>
      </c>
      <c r="Y33" s="1050" t="n">
        <v>7.015283194229</v>
      </c>
      <c r="Z33" s="731" t="n">
        <v>219.3700322</v>
      </c>
      <c r="AA33" s="1050" t="n">
        <v>4.785697471754</v>
      </c>
      <c r="AB33" s="1050" t="n">
        <v>5.143346999351</v>
      </c>
    </row>
    <row r="34" ht="13" customHeight="1" s="828">
      <c r="A34" s="1051" t="n">
        <v>37012</v>
      </c>
      <c r="B34" s="731" t="n">
        <v>326.6220396</v>
      </c>
      <c r="C34" s="1050" t="n">
        <v>4.962827580216</v>
      </c>
      <c r="D34" s="1050" t="n">
        <v>5.139972021958</v>
      </c>
      <c r="E34" s="731" t="n">
        <v>325.9309656</v>
      </c>
      <c r="F34" s="1050" t="n">
        <v>4.680315664974</v>
      </c>
      <c r="G34" s="1050" t="n">
        <v>5.081075823261</v>
      </c>
      <c r="H34" s="731" t="n">
        <v>328.5724659</v>
      </c>
      <c r="I34" s="1050" t="n">
        <v>6.019366516269</v>
      </c>
      <c r="J34" s="1050" t="n">
        <v>5.305666981441</v>
      </c>
      <c r="K34" s="731" t="n">
        <v>311.5522505</v>
      </c>
      <c r="L34" s="1050" t="n">
        <v>5.310842522873</v>
      </c>
      <c r="M34" s="1050" t="n">
        <v>5.743069361103</v>
      </c>
      <c r="N34" s="731" t="n">
        <v>398.7474476</v>
      </c>
      <c r="O34" s="1050" t="n">
        <v>4.83194534866</v>
      </c>
      <c r="P34" s="1050" t="n">
        <v>6.332589667138</v>
      </c>
      <c r="Q34" s="731" t="n">
        <v>329.050517</v>
      </c>
      <c r="R34" s="1050" t="n">
        <v>5.936294670392</v>
      </c>
      <c r="S34" s="1050" t="n">
        <v>5.240816737116</v>
      </c>
      <c r="T34" s="731" t="n">
        <v>374.8131869</v>
      </c>
      <c r="U34" s="1050" t="n">
        <v>3.522201040058</v>
      </c>
      <c r="V34" s="1050" t="n">
        <v>3.213472128421</v>
      </c>
      <c r="W34" s="731" t="n">
        <v>395.8904508</v>
      </c>
      <c r="X34" s="1050" t="n">
        <v>8.82006600832</v>
      </c>
      <c r="Y34" s="1050" t="n">
        <v>8.199543705069001</v>
      </c>
      <c r="Z34" s="731" t="n">
        <v>218.9693974</v>
      </c>
      <c r="AA34" s="1050" t="n">
        <v>3.577690902044</v>
      </c>
      <c r="AB34" s="1050" t="n">
        <v>5.034941533365</v>
      </c>
    </row>
    <row r="35" ht="13" customHeight="1" s="828">
      <c r="A35" s="1051" t="n">
        <v>37043</v>
      </c>
      <c r="B35" s="731" t="n">
        <v>328.4330348</v>
      </c>
      <c r="C35" s="1050" t="n">
        <v>5.775485467802</v>
      </c>
      <c r="D35" s="1050" t="n">
        <v>5.493418665928</v>
      </c>
      <c r="E35" s="731" t="n">
        <v>327.4118593</v>
      </c>
      <c r="F35" s="1050" t="n">
        <v>5.917968768911</v>
      </c>
      <c r="G35" s="1050" t="n">
        <v>5.449104927835</v>
      </c>
      <c r="H35" s="731" t="n">
        <v>329.4597076</v>
      </c>
      <c r="I35" s="1050" t="n">
        <v>5.553845863602</v>
      </c>
      <c r="J35" s="1050" t="n">
        <v>5.800445541366</v>
      </c>
      <c r="K35" s="731" t="n">
        <v>313.6016252</v>
      </c>
      <c r="L35" s="1050" t="n">
        <v>6.290916314772</v>
      </c>
      <c r="M35" s="1050" t="n">
        <v>6.221610081019</v>
      </c>
      <c r="N35" s="731" t="n">
        <v>411.7369679</v>
      </c>
      <c r="O35" s="1050" t="n">
        <v>8.729773945712999</v>
      </c>
      <c r="P35" s="1050" t="n">
        <v>7.312067135845</v>
      </c>
      <c r="Q35" s="731" t="n">
        <v>329.2189729</v>
      </c>
      <c r="R35" s="1050" t="n">
        <v>5.436055460284</v>
      </c>
      <c r="S35" s="1050" t="n">
        <v>5.673195734756</v>
      </c>
      <c r="T35" s="731" t="n">
        <v>376.1004894</v>
      </c>
      <c r="U35" s="1050" t="n">
        <v>4.009348619105</v>
      </c>
      <c r="V35" s="1050" t="n">
        <v>3.027867756621</v>
      </c>
      <c r="W35" s="731" t="n">
        <v>401.2564939</v>
      </c>
      <c r="X35" s="1050" t="n">
        <v>9.087089941717</v>
      </c>
      <c r="Y35" s="1050" t="n">
        <v>8.791060354960001</v>
      </c>
      <c r="Z35" s="731" t="n">
        <v>219.4619176</v>
      </c>
      <c r="AA35" s="1050" t="n">
        <v>4.144675680302</v>
      </c>
      <c r="AB35" s="1050" t="n">
        <v>4.167375629144</v>
      </c>
    </row>
    <row r="36" ht="13" customHeight="1" s="828">
      <c r="A36" s="1051" t="n">
        <v>37073</v>
      </c>
      <c r="B36" s="731" t="n">
        <v>328.3840948</v>
      </c>
      <c r="C36" s="1050" t="n">
        <v>4.898279160173</v>
      </c>
      <c r="D36" s="1050" t="n">
        <v>5.211160005156</v>
      </c>
      <c r="E36" s="731" t="n">
        <v>327.6734927</v>
      </c>
      <c r="F36" s="1050" t="n">
        <v>4.62970255875</v>
      </c>
      <c r="G36" s="1050" t="n">
        <v>5.073107466445</v>
      </c>
      <c r="H36" s="731" t="n">
        <v>330.9090335</v>
      </c>
      <c r="I36" s="1050" t="n">
        <v>6.017556187579</v>
      </c>
      <c r="J36" s="1050" t="n">
        <v>5.863221738549</v>
      </c>
      <c r="K36" s="731" t="n">
        <v>312.9691797</v>
      </c>
      <c r="L36" s="1050" t="n">
        <v>4.967233454946</v>
      </c>
      <c r="M36" s="1050" t="n">
        <v>5.52085738184</v>
      </c>
      <c r="N36" s="731" t="n">
        <v>401.886544</v>
      </c>
      <c r="O36" s="1050" t="n">
        <v>5.282152721004</v>
      </c>
      <c r="P36" s="1050" t="n">
        <v>6.276478397832</v>
      </c>
      <c r="Q36" s="731" t="n">
        <v>331.333264</v>
      </c>
      <c r="R36" s="1050" t="n">
        <v>5.877179106185</v>
      </c>
      <c r="S36" s="1050" t="n">
        <v>5.749612328541</v>
      </c>
      <c r="T36" s="731" t="n">
        <v>376.3334289</v>
      </c>
      <c r="U36" s="1050" t="n">
        <v>3.769227221974</v>
      </c>
      <c r="V36" s="1050" t="n">
        <v>3.766824675915</v>
      </c>
      <c r="W36" s="731" t="n">
        <v>404.1015248</v>
      </c>
      <c r="X36" s="1050" t="n">
        <v>9.639166917132</v>
      </c>
      <c r="Y36" s="1050" t="n">
        <v>9.183741826024001</v>
      </c>
      <c r="Z36" s="731" t="n">
        <v>221.0056484</v>
      </c>
      <c r="AA36" s="1050" t="n">
        <v>4.547225973578</v>
      </c>
      <c r="AB36" s="1050" t="n">
        <v>4.089796268854</v>
      </c>
    </row>
    <row r="37" ht="13" customHeight="1" s="828">
      <c r="A37" s="1051" t="n">
        <v>37104</v>
      </c>
      <c r="B37" s="731" t="n">
        <v>330.7166288</v>
      </c>
      <c r="C37" s="1050" t="n">
        <v>5.104590990417</v>
      </c>
      <c r="D37" s="1050" t="n">
        <v>5.257784495884</v>
      </c>
      <c r="E37" s="731" t="n">
        <v>329.661334</v>
      </c>
      <c r="F37" s="1050" t="n">
        <v>4.719833097909</v>
      </c>
      <c r="G37" s="1050" t="n">
        <v>5.084938855111</v>
      </c>
      <c r="H37" s="731" t="n">
        <v>332.7589421</v>
      </c>
      <c r="I37" s="1050" t="n">
        <v>6.710607826975</v>
      </c>
      <c r="J37" s="1050" t="n">
        <v>6.093810976953</v>
      </c>
      <c r="K37" s="731" t="n">
        <v>315.0948527</v>
      </c>
      <c r="L37" s="1050" t="n">
        <v>4.980671111854</v>
      </c>
      <c r="M37" s="1050" t="n">
        <v>5.40891456244</v>
      </c>
      <c r="N37" s="731" t="n">
        <v>406.5036859</v>
      </c>
      <c r="O37" s="1050" t="n">
        <v>5.639685835704</v>
      </c>
      <c r="P37" s="1050" t="n">
        <v>6.542295924344</v>
      </c>
      <c r="Q37" s="731" t="n">
        <v>333.2809878</v>
      </c>
      <c r="R37" s="1050" t="n">
        <v>6.55468743874</v>
      </c>
      <c r="S37" s="1050" t="n">
        <v>5.956256474546</v>
      </c>
      <c r="T37" s="731" t="n">
        <v>378.7604917</v>
      </c>
      <c r="U37" s="1050" t="n">
        <v>4.433277591808</v>
      </c>
      <c r="V37" s="1050" t="n">
        <v>4.070683634094</v>
      </c>
      <c r="W37" s="731" t="n">
        <v>407.36834</v>
      </c>
      <c r="X37" s="1050" t="n">
        <v>9.285726391511</v>
      </c>
      <c r="Y37" s="1050" t="n">
        <v>9.337300792973</v>
      </c>
      <c r="Z37" s="731" t="n">
        <v>223.4968557</v>
      </c>
      <c r="AA37" s="1050" t="n">
        <v>4.838757825847</v>
      </c>
      <c r="AB37" s="1050" t="n">
        <v>4.511527414374</v>
      </c>
    </row>
    <row r="38" ht="13" customHeight="1" s="828">
      <c r="A38" s="1051" t="n">
        <v>37135</v>
      </c>
      <c r="B38" s="731" t="n">
        <v>331.0942636</v>
      </c>
      <c r="C38" s="1050" t="n">
        <v>4.510129379144</v>
      </c>
      <c r="D38" s="1050" t="n">
        <v>4.836817562601</v>
      </c>
      <c r="E38" s="731" t="n">
        <v>330.0063294</v>
      </c>
      <c r="F38" s="1050" t="n">
        <v>4.120396990018</v>
      </c>
      <c r="G38" s="1050" t="n">
        <v>4.488898262548</v>
      </c>
      <c r="H38" s="731" t="n">
        <v>333.5961781</v>
      </c>
      <c r="I38" s="1050" t="n">
        <v>6.07278136147</v>
      </c>
      <c r="J38" s="1050" t="n">
        <v>6.266352403984</v>
      </c>
      <c r="K38" s="731" t="n">
        <v>315.3676253</v>
      </c>
      <c r="L38" s="1050" t="n">
        <v>4.430838537966</v>
      </c>
      <c r="M38" s="1050" t="n">
        <v>4.791789102671</v>
      </c>
      <c r="N38" s="731" t="n">
        <v>404.808057</v>
      </c>
      <c r="O38" s="1050" t="n">
        <v>4.040994362488</v>
      </c>
      <c r="P38" s="1050" t="n">
        <v>4.983317782409</v>
      </c>
      <c r="Q38" s="731" t="n">
        <v>333.1587551</v>
      </c>
      <c r="R38" s="1050" t="n">
        <v>6.016987322935</v>
      </c>
      <c r="S38" s="1050" t="n">
        <v>6.149363471489</v>
      </c>
      <c r="T38" s="731" t="n">
        <v>379.8097508</v>
      </c>
      <c r="U38" s="1050" t="n">
        <v>4.057838471155</v>
      </c>
      <c r="V38" s="1050" t="n">
        <v>4.086724835074</v>
      </c>
      <c r="W38" s="731" t="n">
        <v>405.7691645</v>
      </c>
      <c r="X38" s="1050" t="n">
        <v>8.502364217958</v>
      </c>
      <c r="Y38" s="1050" t="n">
        <v>9.139858261496</v>
      </c>
      <c r="Z38" s="731" t="n">
        <v>222.1955493</v>
      </c>
      <c r="AA38" s="1050" t="n">
        <v>3.717061290053</v>
      </c>
      <c r="AB38" s="1050" t="n">
        <v>4.366108732289</v>
      </c>
    </row>
    <row r="39" ht="13" customHeight="1" s="828">
      <c r="A39" s="1051" t="n">
        <v>37165</v>
      </c>
      <c r="B39" s="731" t="n">
        <v>332.6849401</v>
      </c>
      <c r="C39" s="1050" t="n">
        <v>4.749351007857</v>
      </c>
      <c r="D39" s="1050" t="n">
        <v>4.787273872488</v>
      </c>
      <c r="E39" s="731" t="n">
        <v>331.6256594</v>
      </c>
      <c r="F39" s="1050" t="n">
        <v>4.41962277333</v>
      </c>
      <c r="G39" s="1050" t="n">
        <v>4.419273565718</v>
      </c>
      <c r="H39" s="731" t="n">
        <v>334.8236751</v>
      </c>
      <c r="I39" s="1050" t="n">
        <v>6.038146474799</v>
      </c>
      <c r="J39" s="1050" t="n">
        <v>6.272294664402</v>
      </c>
      <c r="K39" s="731" t="n">
        <v>316.8435032</v>
      </c>
      <c r="L39" s="1050" t="n">
        <v>4.824019258946</v>
      </c>
      <c r="M39" s="1050" t="n">
        <v>4.744720796904</v>
      </c>
      <c r="N39" s="731" t="n">
        <v>404.5294463</v>
      </c>
      <c r="O39" s="1050" t="n">
        <v>4.060454231159</v>
      </c>
      <c r="P39" s="1050" t="n">
        <v>4.576627966065</v>
      </c>
      <c r="Q39" s="731" t="n">
        <v>334.3890978</v>
      </c>
      <c r="R39" s="1050" t="n">
        <v>5.984439486728</v>
      </c>
      <c r="S39" s="1050" t="n">
        <v>6.184526954956</v>
      </c>
      <c r="T39" s="731" t="n">
        <v>381.7839971</v>
      </c>
      <c r="U39" s="1050" t="n">
        <v>4.16583192383</v>
      </c>
      <c r="V39" s="1050" t="n">
        <v>4.218455223249</v>
      </c>
      <c r="W39" s="731" t="n">
        <v>408.8943566</v>
      </c>
      <c r="X39" s="1050" t="n">
        <v>7.690156468833</v>
      </c>
      <c r="Y39" s="1050" t="n">
        <v>8.487814640416</v>
      </c>
      <c r="Z39" s="731" t="n">
        <v>221.4199144</v>
      </c>
      <c r="AA39" s="1050" t="n">
        <v>2.668037387042</v>
      </c>
      <c r="AB39" s="1050" t="n">
        <v>3.737099736027</v>
      </c>
    </row>
    <row r="40" ht="13" customHeight="1" s="828">
      <c r="A40" s="1051" t="n">
        <v>37196</v>
      </c>
      <c r="B40" s="731" t="n">
        <v>333.7230478</v>
      </c>
      <c r="C40" s="1050" t="n">
        <v>4.441389652455</v>
      </c>
      <c r="D40" s="1050" t="n">
        <v>4.566749935566</v>
      </c>
      <c r="E40" s="731" t="n">
        <v>333.0802067</v>
      </c>
      <c r="F40" s="1050" t="n">
        <v>4.264548027224</v>
      </c>
      <c r="G40" s="1050" t="n">
        <v>4.268281678795</v>
      </c>
      <c r="H40" s="731" t="n">
        <v>334.2457707</v>
      </c>
      <c r="I40" s="1050" t="n">
        <v>5.096477022847</v>
      </c>
      <c r="J40" s="1050" t="n">
        <v>5.733817071688</v>
      </c>
      <c r="K40" s="731" t="n">
        <v>318.1902005</v>
      </c>
      <c r="L40" s="1050" t="n">
        <v>4.646085720613</v>
      </c>
      <c r="M40" s="1050" t="n">
        <v>4.633733956092</v>
      </c>
      <c r="N40" s="731" t="n">
        <v>409.3543612</v>
      </c>
      <c r="O40" s="1050" t="n">
        <v>4.504344367804</v>
      </c>
      <c r="P40" s="1050" t="n">
        <v>4.202650994222</v>
      </c>
      <c r="Q40" s="731" t="n">
        <v>333.8530867</v>
      </c>
      <c r="R40" s="1050" t="n">
        <v>5.07287198636</v>
      </c>
      <c r="S40" s="1050" t="n">
        <v>5.689546977788</v>
      </c>
      <c r="T40" s="731" t="n">
        <v>382.7528478</v>
      </c>
      <c r="U40" s="1050" t="n">
        <v>3.693516700848</v>
      </c>
      <c r="V40" s="1050" t="n">
        <v>3.971618193427</v>
      </c>
      <c r="W40" s="731" t="n">
        <v>408.184212</v>
      </c>
      <c r="X40" s="1050" t="n">
        <v>6.934453371687</v>
      </c>
      <c r="Y40" s="1050" t="n">
        <v>7.703615129782</v>
      </c>
      <c r="Z40" s="731" t="n">
        <v>223.8825739</v>
      </c>
      <c r="AA40" s="1050" t="n">
        <v>3.108263403656</v>
      </c>
      <c r="AB40" s="1050" t="n">
        <v>3.16310229736</v>
      </c>
    </row>
    <row r="41" ht="13" customHeight="1" s="828">
      <c r="A41" s="1051" t="n">
        <v>37226</v>
      </c>
      <c r="B41" s="731" t="n">
        <v>334.13697</v>
      </c>
      <c r="C41" s="1050" t="n">
        <v>3.340828446374</v>
      </c>
      <c r="D41" s="1050" t="n">
        <v>4.172727679614</v>
      </c>
      <c r="E41" s="731" t="n">
        <v>334.6491553</v>
      </c>
      <c r="F41" s="1050" t="n">
        <v>2.769627981714</v>
      </c>
      <c r="G41" s="1050" t="n">
        <v>3.810043045841</v>
      </c>
      <c r="H41" s="731" t="n">
        <v>332.0935</v>
      </c>
      <c r="I41" s="1050" t="n">
        <v>5.435407454743</v>
      </c>
      <c r="J41" s="1050" t="n">
        <v>5.522390841596</v>
      </c>
      <c r="K41" s="731" t="n">
        <v>319.9879292</v>
      </c>
      <c r="L41" s="1050" t="n">
        <v>3.320243854402</v>
      </c>
      <c r="M41" s="1050" t="n">
        <v>4.256538393462</v>
      </c>
      <c r="N41" s="731" t="n">
        <v>414.8580519</v>
      </c>
      <c r="O41" s="1050" t="n">
        <v>0.051056135006</v>
      </c>
      <c r="P41" s="1050" t="n">
        <v>2.814864573519</v>
      </c>
      <c r="Q41" s="731" t="n">
        <v>333.0657567</v>
      </c>
      <c r="R41" s="1050" t="n">
        <v>5.33742989609</v>
      </c>
      <c r="S41" s="1050" t="n">
        <v>5.463902652386</v>
      </c>
      <c r="T41" s="731" t="n">
        <v>382.7420658</v>
      </c>
      <c r="U41" s="1050" t="n">
        <v>3.609855963614</v>
      </c>
      <c r="V41" s="1050" t="n">
        <v>3.822205049629</v>
      </c>
      <c r="W41" s="731" t="n">
        <v>406.9994806</v>
      </c>
      <c r="X41" s="1050" t="n">
        <v>3.84234697222</v>
      </c>
      <c r="Y41" s="1050" t="n">
        <v>6.132456418335</v>
      </c>
      <c r="Z41" s="731" t="n">
        <v>223.0108068</v>
      </c>
      <c r="AA41" s="1050" t="n">
        <v>2.744431830097</v>
      </c>
      <c r="AB41" s="1050" t="n">
        <v>2.840644851191</v>
      </c>
    </row>
    <row r="42" ht="13" customHeight="1" s="828">
      <c r="A42" s="1051" t="n">
        <v>37257</v>
      </c>
      <c r="B42" s="731" t="n">
        <v>332.5465834</v>
      </c>
      <c r="C42" s="1050" t="n">
        <v>3.501088984879</v>
      </c>
      <c r="D42" s="1050" t="n">
        <v>3.758968120195</v>
      </c>
      <c r="E42" s="731" t="n">
        <v>334.6471953</v>
      </c>
      <c r="F42" s="1050" t="n">
        <v>3.437519187604</v>
      </c>
      <c r="G42" s="1050" t="n">
        <v>3.485747231304</v>
      </c>
      <c r="H42" s="731" t="n">
        <v>336.9926197</v>
      </c>
      <c r="I42" s="1050" t="n">
        <v>4.675546764837</v>
      </c>
      <c r="J42" s="1050" t="n">
        <v>5.066359991302</v>
      </c>
      <c r="K42" s="731" t="n">
        <v>320.9856929</v>
      </c>
      <c r="L42" s="1050" t="n">
        <v>4.048761727058</v>
      </c>
      <c r="M42" s="1050" t="n">
        <v>4.001051525854</v>
      </c>
      <c r="N42" s="731" t="n">
        <v>412.980153</v>
      </c>
      <c r="O42" s="1050" t="n">
        <v>1.495596361137</v>
      </c>
      <c r="P42" s="1050" t="n">
        <v>1.973308148507</v>
      </c>
      <c r="Q42" s="731" t="n">
        <v>336.6188479</v>
      </c>
      <c r="R42" s="1050" t="n">
        <v>4.675668560764</v>
      </c>
      <c r="S42" s="1050" t="n">
        <v>5.02673589425</v>
      </c>
      <c r="T42" s="731" t="n">
        <v>383.7429835</v>
      </c>
      <c r="U42" s="1050" t="n">
        <v>3.166890440931</v>
      </c>
      <c r="V42" s="1050" t="n">
        <v>3.48929102034</v>
      </c>
      <c r="W42" s="731" t="n">
        <v>396.7638347</v>
      </c>
      <c r="X42" s="1050" t="n">
        <v>2.523335204823</v>
      </c>
      <c r="Y42" s="1050" t="n">
        <v>4.419475563664</v>
      </c>
      <c r="Z42" s="731" t="n">
        <v>223.3138556</v>
      </c>
      <c r="AA42" s="1050" t="n">
        <v>3.720597784484</v>
      </c>
      <c r="AB42" s="1050" t="n">
        <v>3.189660319218</v>
      </c>
    </row>
    <row r="43" ht="13" customHeight="1" s="828">
      <c r="A43" s="1049" t="n">
        <v>37288</v>
      </c>
      <c r="B43" s="731" t="n">
        <v>334.0736081</v>
      </c>
      <c r="C43" s="1050" t="n">
        <v>2.848972968905</v>
      </c>
      <c r="D43" s="1050" t="n">
        <v>3.229143764814</v>
      </c>
      <c r="E43" s="731" t="n">
        <v>333.0752839</v>
      </c>
      <c r="F43" s="1050" t="n">
        <v>2.609656610751</v>
      </c>
      <c r="G43" s="1050" t="n">
        <v>2.93820406305</v>
      </c>
      <c r="H43" s="731" t="n">
        <v>337.7756231</v>
      </c>
      <c r="I43" s="1050" t="n">
        <v>4.448219905422</v>
      </c>
      <c r="J43" s="1050" t="n">
        <v>4.848221828511</v>
      </c>
      <c r="K43" s="731" t="n">
        <v>319.0334869</v>
      </c>
      <c r="L43" s="1050" t="n">
        <v>2.896231033754</v>
      </c>
      <c r="M43" s="1050" t="n">
        <v>3.420731150475</v>
      </c>
      <c r="N43" s="731" t="n">
        <v>409.0463903</v>
      </c>
      <c r="O43" s="1050" t="n">
        <v>-0.551585089184</v>
      </c>
      <c r="P43" s="1050" t="n">
        <v>0.326757587976</v>
      </c>
      <c r="Q43" s="731" t="n">
        <v>337.0689259</v>
      </c>
      <c r="R43" s="1050" t="n">
        <v>4.331071562498</v>
      </c>
      <c r="S43" s="1050" t="n">
        <v>4.777568919207</v>
      </c>
      <c r="T43" s="731" t="n">
        <v>384.84442</v>
      </c>
      <c r="U43" s="1050" t="n">
        <v>3.152417934475</v>
      </c>
      <c r="V43" s="1050" t="n">
        <v>3.308874923563</v>
      </c>
      <c r="W43" s="731" t="n">
        <v>408.8164418</v>
      </c>
      <c r="X43" s="1050" t="n">
        <v>7.046194665804</v>
      </c>
      <c r="Y43" s="1050" t="n">
        <v>4.456653660705</v>
      </c>
      <c r="Z43" s="731" t="n">
        <v>223.8934663</v>
      </c>
      <c r="AA43" s="1050" t="n">
        <v>3.026015336032</v>
      </c>
      <c r="AB43" s="1050" t="n">
        <v>3.162125139474</v>
      </c>
    </row>
    <row r="44" ht="13" customHeight="1" s="828">
      <c r="A44" s="1051" t="n">
        <v>37316</v>
      </c>
      <c r="B44" s="731" t="n">
        <v>334.3904409</v>
      </c>
      <c r="C44" s="1050" t="n">
        <v>2.53907572154</v>
      </c>
      <c r="D44" s="1050" t="n">
        <v>2.960533980128</v>
      </c>
      <c r="E44" s="731" t="n">
        <v>331.9930131</v>
      </c>
      <c r="F44" s="1050" t="n">
        <v>2.548001926812</v>
      </c>
      <c r="G44" s="1050" t="n">
        <v>2.864704726444</v>
      </c>
      <c r="H44" s="731" t="n">
        <v>339.2784238</v>
      </c>
      <c r="I44" s="1050" t="n">
        <v>4.378728524036</v>
      </c>
      <c r="J44" s="1050" t="n">
        <v>4.500362341216</v>
      </c>
      <c r="K44" s="731" t="n">
        <v>317.7434418</v>
      </c>
      <c r="L44" s="1050" t="n">
        <v>2.320384428778</v>
      </c>
      <c r="M44" s="1050" t="n">
        <v>3.086448291396</v>
      </c>
      <c r="N44" s="731" t="n">
        <v>402.3496047</v>
      </c>
      <c r="O44" s="1050" t="n">
        <v>-1.024574124043</v>
      </c>
      <c r="P44" s="1050" t="n">
        <v>-0.028438666502</v>
      </c>
      <c r="Q44" s="731" t="n">
        <v>338.5946232</v>
      </c>
      <c r="R44" s="1050" t="n">
        <v>4.349775273843</v>
      </c>
      <c r="S44" s="1050" t="n">
        <v>4.451679001968</v>
      </c>
      <c r="T44" s="731" t="n">
        <v>387.4471774</v>
      </c>
      <c r="U44" s="1050" t="n">
        <v>3.605372301757</v>
      </c>
      <c r="V44" s="1050" t="n">
        <v>3.308602317259</v>
      </c>
      <c r="W44" s="731" t="n">
        <v>406.8198755</v>
      </c>
      <c r="X44" s="1050" t="n">
        <v>5.830229363563</v>
      </c>
      <c r="Y44" s="1050" t="n">
        <v>5.123241696006</v>
      </c>
      <c r="Z44" s="731" t="n">
        <v>227.0341342</v>
      </c>
      <c r="AA44" s="1050" t="n">
        <v>2.235017211962</v>
      </c>
      <c r="AB44" s="1050" t="n">
        <v>2.986131340804</v>
      </c>
    </row>
    <row r="45" ht="13" customHeight="1" s="828">
      <c r="A45" s="1051" t="n">
        <v>37347</v>
      </c>
      <c r="B45" s="731" t="n">
        <v>338.3295037</v>
      </c>
      <c r="C45" s="1050" t="n">
        <v>3.627921958683</v>
      </c>
      <c r="D45" s="1050" t="n">
        <v>3.005768644509</v>
      </c>
      <c r="E45" s="731" t="n">
        <v>336.9580624</v>
      </c>
      <c r="F45" s="1050" t="n">
        <v>3.221901986329</v>
      </c>
      <c r="G45" s="1050" t="n">
        <v>2.794210793957</v>
      </c>
      <c r="H45" s="731" t="n">
        <v>339.7832967</v>
      </c>
      <c r="I45" s="1050" t="n">
        <v>3.772049327793</v>
      </c>
      <c r="J45" s="1050" t="n">
        <v>4.198198490563</v>
      </c>
      <c r="K45" s="731" t="n">
        <v>323.3504599</v>
      </c>
      <c r="L45" s="1050" t="n">
        <v>3.760550331519</v>
      </c>
      <c r="M45" s="1050" t="n">
        <v>2.993339702867</v>
      </c>
      <c r="N45" s="731" t="n">
        <v>409.5483368</v>
      </c>
      <c r="O45" s="1050" t="n">
        <v>1.217015475796</v>
      </c>
      <c r="P45" s="1050" t="n">
        <v>-0.123477894206</v>
      </c>
      <c r="Q45" s="731" t="n">
        <v>339.6582628</v>
      </c>
      <c r="R45" s="1050" t="n">
        <v>3.632162804142</v>
      </c>
      <c r="S45" s="1050" t="n">
        <v>4.102425434867</v>
      </c>
      <c r="T45" s="731" t="n">
        <v>384.5562667</v>
      </c>
      <c r="U45" s="1050" t="n">
        <v>3.499531100533</v>
      </c>
      <c r="V45" s="1050" t="n">
        <v>3.419143851893</v>
      </c>
      <c r="W45" s="731" t="n">
        <v>411.476792</v>
      </c>
      <c r="X45" s="1050" t="n">
        <v>5.345778949146</v>
      </c>
      <c r="Y45" s="1050" t="n">
        <v>6.068070102305</v>
      </c>
      <c r="Z45" s="731" t="n">
        <v>226.900203</v>
      </c>
      <c r="AA45" s="1050" t="n">
        <v>3.432634222862</v>
      </c>
      <c r="AB45" s="1050" t="n">
        <v>2.894772049214</v>
      </c>
    </row>
    <row r="46" ht="13" customHeight="1" s="828">
      <c r="A46" s="1051" t="n">
        <v>37377</v>
      </c>
      <c r="B46" s="731" t="n">
        <v>338.7681158</v>
      </c>
      <c r="C46" s="1050" t="n">
        <v>3.71869461561</v>
      </c>
      <c r="D46" s="1050" t="n">
        <v>3.295579369537</v>
      </c>
      <c r="E46" s="731" t="n">
        <v>337.9939219</v>
      </c>
      <c r="F46" s="1050" t="n">
        <v>3.701077090909</v>
      </c>
      <c r="G46" s="1050" t="n">
        <v>3.158391975266</v>
      </c>
      <c r="H46" s="731" t="n">
        <v>340.4473302</v>
      </c>
      <c r="I46" s="1050" t="n">
        <v>3.614077724825</v>
      </c>
      <c r="J46" s="1050" t="n">
        <v>3.920149016407</v>
      </c>
      <c r="K46" s="731" t="n">
        <v>324.0768894</v>
      </c>
      <c r="L46" s="1050" t="n">
        <v>4.020076529667</v>
      </c>
      <c r="M46" s="1050" t="n">
        <v>3.368174266347</v>
      </c>
      <c r="N46" s="731" t="n">
        <v>411.3889003</v>
      </c>
      <c r="O46" s="1050" t="n">
        <v>3.170290562632</v>
      </c>
      <c r="P46" s="1050" t="n">
        <v>1.107603892712</v>
      </c>
      <c r="Q46" s="731" t="n">
        <v>341.1614578</v>
      </c>
      <c r="R46" s="1050" t="n">
        <v>3.680571880092</v>
      </c>
      <c r="S46" s="1050" t="n">
        <v>3.885687856104</v>
      </c>
      <c r="T46" s="731" t="n">
        <v>389.0218104</v>
      </c>
      <c r="U46" s="1050" t="n">
        <v>3.790854750207</v>
      </c>
      <c r="V46" s="1050" t="n">
        <v>3.632324675505</v>
      </c>
      <c r="W46" s="731" t="n">
        <v>408.419444</v>
      </c>
      <c r="X46" s="1050" t="n">
        <v>3.164762669744</v>
      </c>
      <c r="Y46" s="1050" t="n">
        <v>4.767403435162</v>
      </c>
      <c r="Z46" s="731" t="n">
        <v>228.0085057</v>
      </c>
      <c r="AA46" s="1050" t="n">
        <v>4.128023553669</v>
      </c>
      <c r="AB46" s="1050" t="n">
        <v>3.260488496581</v>
      </c>
    </row>
    <row r="47" ht="13" customHeight="1" s="828">
      <c r="A47" s="1051" t="n">
        <v>37408</v>
      </c>
      <c r="B47" s="731" t="n">
        <v>340.4534854</v>
      </c>
      <c r="C47" s="1050" t="n">
        <v>3.659939569514</v>
      </c>
      <c r="D47" s="1050" t="n">
        <v>3.668841323177</v>
      </c>
      <c r="E47" s="731" t="n">
        <v>339.7944985</v>
      </c>
      <c r="F47" s="1050" t="n">
        <v>3.781976384873</v>
      </c>
      <c r="G47" s="1050" t="n">
        <v>3.568461277888</v>
      </c>
      <c r="H47" s="731" t="n">
        <v>341.6340089</v>
      </c>
      <c r="I47" s="1050" t="n">
        <v>3.69523222997</v>
      </c>
      <c r="J47" s="1050" t="n">
        <v>3.693697187167</v>
      </c>
      <c r="K47" s="731" t="n">
        <v>325.7884393</v>
      </c>
      <c r="L47" s="1050" t="n">
        <v>3.886081295729</v>
      </c>
      <c r="M47" s="1050" t="n">
        <v>3.888885701511</v>
      </c>
      <c r="N47" s="731" t="n">
        <v>413.1303256</v>
      </c>
      <c r="O47" s="1050" t="n">
        <v>0.338409666518</v>
      </c>
      <c r="P47" s="1050" t="n">
        <v>1.560284403975</v>
      </c>
      <c r="Q47" s="731" t="n">
        <v>341.1971097</v>
      </c>
      <c r="R47" s="1050" t="n">
        <v>3.638349483472</v>
      </c>
      <c r="S47" s="1050" t="n">
        <v>3.650383271579</v>
      </c>
      <c r="T47" s="731" t="n">
        <v>392.3180911</v>
      </c>
      <c r="U47" s="1050" t="n">
        <v>4.312039509938</v>
      </c>
      <c r="V47" s="1050" t="n">
        <v>3.869053449183</v>
      </c>
      <c r="W47" s="731" t="n">
        <v>407.6553845</v>
      </c>
      <c r="X47" s="1050" t="n">
        <v>1.594713281225</v>
      </c>
      <c r="Y47" s="1050" t="n">
        <v>3.351591366309</v>
      </c>
      <c r="Z47" s="731" t="n">
        <v>232.5289579</v>
      </c>
      <c r="AA47" s="1050" t="n">
        <v>5.954126548651</v>
      </c>
      <c r="AB47" s="1050" t="n">
        <v>4.50536009483</v>
      </c>
    </row>
    <row r="48" ht="13" customHeight="1" s="828">
      <c r="A48" s="1051" t="n">
        <v>37438</v>
      </c>
      <c r="B48" s="731" t="n">
        <v>341.4062369</v>
      </c>
      <c r="C48" s="1050" t="n">
        <v>3.965521566424</v>
      </c>
      <c r="D48" s="1050" t="n">
        <v>3.781491531424</v>
      </c>
      <c r="E48" s="731" t="n">
        <v>340.181669</v>
      </c>
      <c r="F48" s="1050" t="n">
        <v>3.817268280365</v>
      </c>
      <c r="G48" s="1050" t="n">
        <v>3.766886558055</v>
      </c>
      <c r="H48" s="731" t="n">
        <v>344.5241714</v>
      </c>
      <c r="I48" s="1050" t="n">
        <v>4.114465463815</v>
      </c>
      <c r="J48" s="1050" t="n">
        <v>3.80854829725</v>
      </c>
      <c r="K48" s="731" t="n">
        <v>326.3233178</v>
      </c>
      <c r="L48" s="1050" t="n">
        <v>4.266917947895</v>
      </c>
      <c r="M48" s="1050" t="n">
        <v>4.057633045141</v>
      </c>
      <c r="N48" s="731" t="n">
        <v>417.1657397</v>
      </c>
      <c r="O48" s="1050" t="n">
        <v>3.801867947089</v>
      </c>
      <c r="P48" s="1050" t="n">
        <v>2.417907313789</v>
      </c>
      <c r="Q48" s="731" t="n">
        <v>344.6298259</v>
      </c>
      <c r="R48" s="1050" t="n">
        <v>4.013047690859</v>
      </c>
      <c r="S48" s="1050" t="n">
        <v>3.77784311459</v>
      </c>
      <c r="T48" s="731" t="n">
        <v>392.8466354</v>
      </c>
      <c r="U48" s="1050" t="n">
        <v>4.387919124875</v>
      </c>
      <c r="V48" s="1050" t="n">
        <v>4.164076490724</v>
      </c>
      <c r="W48" s="731" t="n">
        <v>411.4683219</v>
      </c>
      <c r="X48" s="1050" t="n">
        <v>1.823006508982</v>
      </c>
      <c r="Y48" s="1050" t="n">
        <v>2.188946048018</v>
      </c>
      <c r="Z48" s="731" t="n">
        <v>229.8839692</v>
      </c>
      <c r="AA48" s="1050" t="n">
        <v>4.017237054472</v>
      </c>
      <c r="AB48" s="1050" t="n">
        <v>4.698624905745</v>
      </c>
    </row>
    <row r="49" ht="13" customHeight="1" s="828">
      <c r="A49" s="1051" t="n">
        <v>37469</v>
      </c>
      <c r="B49" s="731" t="n">
        <v>340.949669</v>
      </c>
      <c r="C49" s="1050" t="n">
        <v>3.094201896388</v>
      </c>
      <c r="D49" s="1050" t="n">
        <v>3.572093875267</v>
      </c>
      <c r="E49" s="731" t="n">
        <v>340.4879521</v>
      </c>
      <c r="F49" s="1050" t="n">
        <v>3.284163771539</v>
      </c>
      <c r="G49" s="1050" t="n">
        <v>3.627068169692</v>
      </c>
      <c r="H49" s="731" t="n">
        <v>340.25111</v>
      </c>
      <c r="I49" s="1050" t="n">
        <v>2.251530147535</v>
      </c>
      <c r="J49" s="1050" t="n">
        <v>3.35119115729</v>
      </c>
      <c r="K49" s="731" t="n">
        <v>325.0457042</v>
      </c>
      <c r="L49" s="1050" t="n">
        <v>3.15804952532</v>
      </c>
      <c r="M49" s="1050" t="n">
        <v>3.7690451397</v>
      </c>
      <c r="N49" s="731" t="n">
        <v>415.8597372</v>
      </c>
      <c r="O49" s="1050" t="n">
        <v>2.301590766461</v>
      </c>
      <c r="P49" s="1050" t="n">
        <v>2.133269772769</v>
      </c>
      <c r="Q49" s="731" t="n">
        <v>340.6359194</v>
      </c>
      <c r="R49" s="1050" t="n">
        <v>2.206826032457</v>
      </c>
      <c r="S49" s="1050" t="n">
        <v>3.283209847392</v>
      </c>
      <c r="T49" s="731" t="n">
        <v>393.7979191</v>
      </c>
      <c r="U49" s="1050" t="n">
        <v>3.970167884329</v>
      </c>
      <c r="V49" s="1050" t="n">
        <v>4.222813972357</v>
      </c>
      <c r="W49" s="731" t="n">
        <v>410.2506329</v>
      </c>
      <c r="X49" s="1050" t="n">
        <v>0.7075397415519999</v>
      </c>
      <c r="Y49" s="1050" t="n">
        <v>1.372773048146</v>
      </c>
      <c r="Z49" s="731" t="n">
        <v>231.1717799</v>
      </c>
      <c r="AA49" s="1050" t="n">
        <v>3.434018870629</v>
      </c>
      <c r="AB49" s="1050" t="n">
        <v>4.461125375387</v>
      </c>
    </row>
    <row r="50" ht="13" customHeight="1" s="828">
      <c r="A50" s="1051" t="n">
        <v>37500</v>
      </c>
      <c r="B50" s="731" t="n">
        <v>341.9802662</v>
      </c>
      <c r="C50" s="1050" t="n">
        <v>3.287886199427</v>
      </c>
      <c r="D50" s="1050" t="n">
        <v>3.447925443103</v>
      </c>
      <c r="E50" s="731" t="n">
        <v>340.6133728</v>
      </c>
      <c r="F50" s="1050" t="n">
        <v>3.214193927518</v>
      </c>
      <c r="G50" s="1050" t="n">
        <v>3.43770110162</v>
      </c>
      <c r="H50" s="731" t="n">
        <v>344.6851121</v>
      </c>
      <c r="I50" s="1050" t="n">
        <v>3.324059065412</v>
      </c>
      <c r="J50" s="1050" t="n">
        <v>3.228456540882</v>
      </c>
      <c r="K50" s="731" t="n">
        <v>326.2784584</v>
      </c>
      <c r="L50" s="1050" t="n">
        <v>3.459718824854</v>
      </c>
      <c r="M50" s="1050" t="n">
        <v>3.626740996101</v>
      </c>
      <c r="N50" s="731" t="n">
        <v>418.9406673</v>
      </c>
      <c r="O50" s="1050" t="n">
        <v>3.491187997772</v>
      </c>
      <c r="P50" s="1050" t="n">
        <v>3.195508740707</v>
      </c>
      <c r="Q50" s="731" t="n">
        <v>344.2397656</v>
      </c>
      <c r="R50" s="1050" t="n">
        <v>3.326045115241</v>
      </c>
      <c r="S50" s="1050" t="n">
        <v>3.180332979601</v>
      </c>
      <c r="T50" s="731" t="n">
        <v>392.6992136</v>
      </c>
      <c r="U50" s="1050" t="n">
        <v>3.393662951741</v>
      </c>
      <c r="V50" s="1050" t="n">
        <v>3.915759356491</v>
      </c>
      <c r="W50" s="731" t="n">
        <v>411.7903144</v>
      </c>
      <c r="X50" s="1050" t="n">
        <v>1.483885525757</v>
      </c>
      <c r="Y50" s="1050" t="n">
        <v>1.336651184226</v>
      </c>
      <c r="Z50" s="731" t="n">
        <v>230.8437959</v>
      </c>
      <c r="AA50" s="1050" t="n">
        <v>3.892178140942</v>
      </c>
      <c r="AB50" s="1050" t="n">
        <v>3.780045775067</v>
      </c>
    </row>
    <row r="51" ht="13" customHeight="1" s="828">
      <c r="A51" s="1051" t="n">
        <v>37530</v>
      </c>
      <c r="B51" s="731" t="n">
        <v>342.3569884</v>
      </c>
      <c r="C51" s="1050" t="n">
        <v>2.907269651909</v>
      </c>
      <c r="D51" s="1050" t="n">
        <v>3.096150842844</v>
      </c>
      <c r="E51" s="731" t="n">
        <v>340.3899056</v>
      </c>
      <c r="F51" s="1050" t="n">
        <v>2.642813048863</v>
      </c>
      <c r="G51" s="1050" t="n">
        <v>3.046314043022</v>
      </c>
      <c r="H51" s="731" t="n">
        <v>346.5526108</v>
      </c>
      <c r="I51" s="1050" t="n">
        <v>3.503018625101</v>
      </c>
      <c r="J51" s="1050" t="n">
        <v>3.027435033811</v>
      </c>
      <c r="K51" s="731" t="n">
        <v>326.5718356</v>
      </c>
      <c r="L51" s="1050" t="n">
        <v>3.070390366773</v>
      </c>
      <c r="M51" s="1050" t="n">
        <v>3.229159068673</v>
      </c>
      <c r="N51" s="731" t="n">
        <v>417.6203899</v>
      </c>
      <c r="O51" s="1050" t="n">
        <v>3.236091641717</v>
      </c>
      <c r="P51" s="1050" t="n">
        <v>3.008584141163</v>
      </c>
      <c r="Q51" s="731" t="n">
        <v>346.0089521</v>
      </c>
      <c r="R51" s="1050" t="n">
        <v>3.474950103472</v>
      </c>
      <c r="S51" s="1050" t="n">
        <v>3.003090556321</v>
      </c>
      <c r="T51" s="731" t="n">
        <v>394.5717389</v>
      </c>
      <c r="U51" s="1050" t="n">
        <v>3.349470354215</v>
      </c>
      <c r="V51" s="1050" t="n">
        <v>3.570349509489</v>
      </c>
      <c r="W51" s="731" t="n">
        <v>408.4893154</v>
      </c>
      <c r="X51" s="1050" t="n">
        <v>-0.099057664519</v>
      </c>
      <c r="Y51" s="1050" t="n">
        <v>0.6954320808260001</v>
      </c>
      <c r="Z51" s="731" t="n">
        <v>231.5978742</v>
      </c>
      <c r="AA51" s="1050" t="n">
        <v>4.596677687091</v>
      </c>
      <c r="AB51" s="1050" t="n">
        <v>3.972514047385</v>
      </c>
    </row>
    <row r="52" ht="13" customHeight="1" s="828">
      <c r="A52" s="1051" t="n">
        <v>37561</v>
      </c>
      <c r="B52" s="731" t="n">
        <v>343.4103968</v>
      </c>
      <c r="C52" s="1050" t="n">
        <v>2.902810897797</v>
      </c>
      <c r="D52" s="1050" t="n">
        <v>3.032113446814</v>
      </c>
      <c r="E52" s="731" t="n">
        <v>341.3745166</v>
      </c>
      <c r="F52" s="1050" t="n">
        <v>2.490183965651</v>
      </c>
      <c r="G52" s="1050" t="n">
        <v>2.781266744809</v>
      </c>
      <c r="H52" s="731" t="n">
        <v>348.4544875</v>
      </c>
      <c r="I52" s="1050" t="n">
        <v>4.250978784337</v>
      </c>
      <c r="J52" s="1050" t="n">
        <v>3.692814994093</v>
      </c>
      <c r="K52" s="731" t="n">
        <v>327.8533259</v>
      </c>
      <c r="L52" s="1050" t="n">
        <v>3.036902263117</v>
      </c>
      <c r="M52" s="1050" t="n">
        <v>3.188367900525</v>
      </c>
      <c r="N52" s="731" t="n">
        <v>418.4655661</v>
      </c>
      <c r="O52" s="1050" t="n">
        <v>2.225750050223</v>
      </c>
      <c r="P52" s="1050" t="n">
        <v>2.981455760756</v>
      </c>
      <c r="Q52" s="731" t="n">
        <v>348.0739109</v>
      </c>
      <c r="R52" s="1050" t="n">
        <v>4.259605427216</v>
      </c>
      <c r="S52" s="1050" t="n">
        <v>3.687003630609</v>
      </c>
      <c r="T52" s="731" t="n">
        <v>393.7967374</v>
      </c>
      <c r="U52" s="1050" t="n">
        <v>2.885384044424</v>
      </c>
      <c r="V52" s="1050" t="n">
        <v>3.208913657626</v>
      </c>
      <c r="W52" s="731" t="n">
        <v>412.9870234</v>
      </c>
      <c r="X52" s="1050" t="n">
        <v>1.176628409136</v>
      </c>
      <c r="Y52" s="1050" t="n">
        <v>0.852021050371</v>
      </c>
      <c r="Z52" s="731" t="n">
        <v>232.129433</v>
      </c>
      <c r="AA52" s="1050" t="n">
        <v>3.683564538473</v>
      </c>
      <c r="AB52" s="1050" t="n">
        <v>4.055901886595</v>
      </c>
    </row>
    <row r="53" ht="13" customHeight="1" s="828">
      <c r="A53" s="1051" t="n">
        <v>37591</v>
      </c>
      <c r="B53" s="731" t="n">
        <v>342.8913049</v>
      </c>
      <c r="C53" s="1050" t="n">
        <v>2.619983924556</v>
      </c>
      <c r="D53" s="1050" t="n">
        <v>2.809841974418</v>
      </c>
      <c r="E53" s="731" t="n">
        <v>340.6673691</v>
      </c>
      <c r="F53" s="1050" t="n">
        <v>1.798365154875</v>
      </c>
      <c r="G53" s="1050" t="n">
        <v>2.309166352881</v>
      </c>
      <c r="H53" s="731" t="n">
        <v>349.4123951</v>
      </c>
      <c r="I53" s="1050" t="n">
        <v>5.215065967867</v>
      </c>
      <c r="J53" s="1050" t="n">
        <v>4.32063010137</v>
      </c>
      <c r="K53" s="731" t="n">
        <v>327.5249055</v>
      </c>
      <c r="L53" s="1050" t="n">
        <v>2.355393942154</v>
      </c>
      <c r="M53" s="1050" t="n">
        <v>2.819667447556</v>
      </c>
      <c r="N53" s="731" t="n">
        <v>411.7710177</v>
      </c>
      <c r="O53" s="1050" t="n">
        <v>-0.7441181835240001</v>
      </c>
      <c r="P53" s="1050" t="n">
        <v>1.555665590276</v>
      </c>
      <c r="Q53" s="731" t="n">
        <v>350.4402033</v>
      </c>
      <c r="R53" s="1050" t="n">
        <v>5.216521437732</v>
      </c>
      <c r="S53" s="1050" t="n">
        <v>4.315867608941</v>
      </c>
      <c r="T53" s="731" t="n">
        <v>397.3483132</v>
      </c>
      <c r="U53" s="1050" t="n">
        <v>3.816211674949</v>
      </c>
      <c r="V53" s="1050" t="n">
        <v>3.350351727162</v>
      </c>
      <c r="W53" s="731" t="n">
        <v>412.8344321</v>
      </c>
      <c r="X53" s="1050" t="n">
        <v>1.433650846777</v>
      </c>
      <c r="Y53" s="1050" t="n">
        <v>0.835953369696</v>
      </c>
      <c r="Z53" s="731" t="n">
        <v>231.0800365</v>
      </c>
      <c r="AA53" s="1050" t="n">
        <v>3.618313307676</v>
      </c>
      <c r="AB53" s="1050" t="n">
        <v>3.964315657679</v>
      </c>
    </row>
    <row r="54" ht="13" customHeight="1" s="828">
      <c r="A54" s="1051" t="n">
        <v>37622</v>
      </c>
      <c r="B54" s="731" t="n">
        <v>339.2326631</v>
      </c>
      <c r="C54" s="1050" t="n">
        <v>2.01056935592</v>
      </c>
      <c r="D54" s="1050" t="n">
        <v>2.511755077371</v>
      </c>
      <c r="E54" s="731" t="n">
        <v>341.4692981</v>
      </c>
      <c r="F54" s="1050" t="n">
        <v>2.038595540562</v>
      </c>
      <c r="G54" s="1050" t="n">
        <v>2.108451793498</v>
      </c>
      <c r="H54" s="731" t="n">
        <v>350.7444255</v>
      </c>
      <c r="I54" s="1050" t="n">
        <v>4.080743908351</v>
      </c>
      <c r="J54" s="1050" t="n">
        <v>4.512905264274</v>
      </c>
      <c r="K54" s="731" t="n">
        <v>328.3839161</v>
      </c>
      <c r="L54" s="1050" t="n">
        <v>2.304845157789</v>
      </c>
      <c r="M54" s="1050" t="n">
        <v>2.564559288039</v>
      </c>
      <c r="N54" s="731" t="n">
        <v>411.6311011</v>
      </c>
      <c r="O54" s="1050" t="n">
        <v>-0.326662647151</v>
      </c>
      <c r="P54" s="1050" t="n">
        <v>0.37788125536</v>
      </c>
      <c r="Q54" s="731" t="n">
        <v>350.5606411</v>
      </c>
      <c r="R54" s="1050" t="n">
        <v>4.14171496545</v>
      </c>
      <c r="S54" s="1050" t="n">
        <v>4.537653582399</v>
      </c>
      <c r="T54" s="731" t="n">
        <v>397.0671847</v>
      </c>
      <c r="U54" s="1050" t="n">
        <v>3.472168032487</v>
      </c>
      <c r="V54" s="1050" t="n">
        <v>3.391320308732</v>
      </c>
      <c r="W54" s="731" t="n">
        <v>419.1303362</v>
      </c>
      <c r="X54" s="1050" t="n">
        <v>5.6372329189</v>
      </c>
      <c r="Y54" s="1050" t="n">
        <v>2.723242026289</v>
      </c>
      <c r="Z54" s="731" t="n">
        <v>234.7615111</v>
      </c>
      <c r="AA54" s="1050" t="n">
        <v>5.126262976044</v>
      </c>
      <c r="AB54" s="1050" t="n">
        <v>4.142561105916</v>
      </c>
    </row>
    <row r="55" ht="13" customHeight="1" s="828">
      <c r="A55" s="1049" t="n">
        <v>37653</v>
      </c>
      <c r="B55" s="731" t="n">
        <v>340.8783746</v>
      </c>
      <c r="C55" s="1050" t="n">
        <v>2.036906338906</v>
      </c>
      <c r="D55" s="1050" t="n">
        <v>2.222835064868</v>
      </c>
      <c r="E55" s="731" t="n">
        <v>338.6595775</v>
      </c>
      <c r="F55" s="1050" t="n">
        <v>1.676586006207</v>
      </c>
      <c r="G55" s="1050" t="n">
        <v>1.838101714559</v>
      </c>
      <c r="H55" s="731" t="n">
        <v>351.7638772</v>
      </c>
      <c r="I55" s="1050" t="n">
        <v>4.141285854681</v>
      </c>
      <c r="J55" s="1050" t="n">
        <v>4.475187911569</v>
      </c>
      <c r="K55" s="731" t="n">
        <v>324.6090711</v>
      </c>
      <c r="L55" s="1050" t="n">
        <v>1.747648578893</v>
      </c>
      <c r="M55" s="1050" t="n">
        <v>2.136524147344</v>
      </c>
      <c r="N55" s="731" t="n">
        <v>410.0681291</v>
      </c>
      <c r="O55" s="1050" t="n">
        <v>0.249785555925</v>
      </c>
      <c r="P55" s="1050" t="n">
        <v>-0.276044128389</v>
      </c>
      <c r="Q55" s="731" t="n">
        <v>351.5586383</v>
      </c>
      <c r="R55" s="1050" t="n">
        <v>4.298738710877</v>
      </c>
      <c r="S55" s="1050" t="n">
        <v>4.549867550725</v>
      </c>
      <c r="T55" s="731" t="n">
        <v>399.6726066</v>
      </c>
      <c r="U55" s="1050" t="n">
        <v>3.853034065039</v>
      </c>
      <c r="V55" s="1050" t="n">
        <v>3.71384875834</v>
      </c>
      <c r="W55" s="731" t="n">
        <v>421.7893448</v>
      </c>
      <c r="X55" s="1050" t="n">
        <v>3.173283085896</v>
      </c>
      <c r="Y55" s="1050" t="n">
        <v>3.395599815922</v>
      </c>
      <c r="Z55" s="731" t="n">
        <v>233.0913023</v>
      </c>
      <c r="AA55" s="1050" t="n">
        <v>4.10813059979</v>
      </c>
      <c r="AB55" s="1050" t="n">
        <v>4.284384437004</v>
      </c>
    </row>
    <row r="56" ht="13" customHeight="1" s="828">
      <c r="A56" s="1051" t="n">
        <v>37681</v>
      </c>
      <c r="B56" s="731" t="n">
        <v>348.8777565</v>
      </c>
      <c r="C56" s="1050" t="n">
        <v>4.3324550669</v>
      </c>
      <c r="D56" s="1050" t="n">
        <v>2.794991471062</v>
      </c>
      <c r="E56" s="731" t="n">
        <v>345.624936</v>
      </c>
      <c r="F56" s="1050" t="n">
        <v>4.106087285606</v>
      </c>
      <c r="G56" s="1050" t="n">
        <v>2.60457295106</v>
      </c>
      <c r="H56" s="731" t="n">
        <v>353.6593253</v>
      </c>
      <c r="I56" s="1050" t="n">
        <v>4.238672574262</v>
      </c>
      <c r="J56" s="1050" t="n">
        <v>4.1537498014</v>
      </c>
      <c r="K56" s="731" t="n">
        <v>331.5527685</v>
      </c>
      <c r="L56" s="1050" t="n">
        <v>4.346061911387</v>
      </c>
      <c r="M56" s="1050" t="n">
        <v>2.796427162219</v>
      </c>
      <c r="N56" s="731" t="n">
        <v>421.8751283</v>
      </c>
      <c r="O56" s="1050" t="n">
        <v>4.852875054906</v>
      </c>
      <c r="P56" s="1050" t="n">
        <v>1.567999387391</v>
      </c>
      <c r="Q56" s="731" t="n">
        <v>353.084958</v>
      </c>
      <c r="R56" s="1050" t="n">
        <v>4.27955254075</v>
      </c>
      <c r="S56" s="1050" t="n">
        <v>4.240105382372</v>
      </c>
      <c r="T56" s="731" t="n">
        <v>399.1652015</v>
      </c>
      <c r="U56" s="1050" t="n">
        <v>3.024418497157</v>
      </c>
      <c r="V56" s="1050" t="n">
        <v>3.448894398034</v>
      </c>
      <c r="W56" s="731" t="n">
        <v>428.6691518</v>
      </c>
      <c r="X56" s="1050" t="n">
        <v>5.370749468213</v>
      </c>
      <c r="Y56" s="1050" t="n">
        <v>4.716980668937</v>
      </c>
      <c r="Z56" s="731" t="n">
        <v>232.1014696</v>
      </c>
      <c r="AA56" s="1050" t="n">
        <v>2.23197072011</v>
      </c>
      <c r="AB56" s="1050" t="n">
        <v>3.813593285813</v>
      </c>
    </row>
    <row r="57" ht="13" customHeight="1" s="828">
      <c r="A57" s="1051" t="n">
        <v>37712</v>
      </c>
      <c r="B57" s="731" t="n">
        <v>347.313682</v>
      </c>
      <c r="C57" s="1050" t="n">
        <v>2.655452215</v>
      </c>
      <c r="D57" s="1050" t="n">
        <v>3.007196492151</v>
      </c>
      <c r="E57" s="731" t="n">
        <v>345.8125793</v>
      </c>
      <c r="F57" s="1050" t="n">
        <v>2.627780097302</v>
      </c>
      <c r="G57" s="1050" t="n">
        <v>2.801396703457</v>
      </c>
      <c r="H57" s="731" t="n">
        <v>354.8141588</v>
      </c>
      <c r="I57" s="1050" t="n">
        <v>4.423661270575</v>
      </c>
      <c r="J57" s="1050" t="n">
        <v>4.268137669526</v>
      </c>
      <c r="K57" s="731" t="n">
        <v>332.7340405</v>
      </c>
      <c r="L57" s="1050" t="n">
        <v>2.901984615362</v>
      </c>
      <c r="M57" s="1050" t="n">
        <v>2.996320263496</v>
      </c>
      <c r="N57" s="731" t="n">
        <v>425.6395156</v>
      </c>
      <c r="O57" s="1050" t="n">
        <v>3.929006018124</v>
      </c>
      <c r="P57" s="1050" t="n">
        <v>3.000828149633</v>
      </c>
      <c r="Q57" s="731" t="n">
        <v>354.3017571</v>
      </c>
      <c r="R57" s="1050" t="n">
        <v>4.311243359512</v>
      </c>
      <c r="S57" s="1050" t="n">
        <v>4.296523623221</v>
      </c>
      <c r="T57" s="731" t="n">
        <v>399.5251186</v>
      </c>
      <c r="U57" s="1050" t="n">
        <v>3.892499796831</v>
      </c>
      <c r="V57" s="1050" t="n">
        <v>3.588636318424</v>
      </c>
      <c r="W57" s="731" t="n">
        <v>422.6040841</v>
      </c>
      <c r="X57" s="1050" t="n">
        <v>2.704233219549</v>
      </c>
      <c r="Y57" s="1050" t="n">
        <v>3.744518011564</v>
      </c>
      <c r="Z57" s="731" t="n">
        <v>231.2686169</v>
      </c>
      <c r="AA57" s="1050" t="n">
        <v>1.925257819183</v>
      </c>
      <c r="AB57" s="1050" t="n">
        <v>2.749014602792</v>
      </c>
    </row>
    <row r="58" ht="13" customHeight="1" s="828">
      <c r="A58" s="1051" t="n">
        <v>37742</v>
      </c>
      <c r="B58" s="731" t="n">
        <v>348.2185391</v>
      </c>
      <c r="C58" s="1050" t="n">
        <v>2.789643670474</v>
      </c>
      <c r="D58" s="1050" t="n">
        <v>3.254800376683</v>
      </c>
      <c r="E58" s="731" t="n">
        <v>346.7592635</v>
      </c>
      <c r="F58" s="1050" t="n">
        <v>2.593342966266</v>
      </c>
      <c r="G58" s="1050" t="n">
        <v>3.10362348298</v>
      </c>
      <c r="H58" s="731" t="n">
        <v>352.7072589</v>
      </c>
      <c r="I58" s="1050" t="n">
        <v>3.601123466822</v>
      </c>
      <c r="J58" s="1050" t="n">
        <v>4.08742740159</v>
      </c>
      <c r="K58" s="731" t="n">
        <v>333.7781171</v>
      </c>
      <c r="L58" s="1050" t="n">
        <v>2.993495684916</v>
      </c>
      <c r="M58" s="1050" t="n">
        <v>3.408115465503</v>
      </c>
      <c r="N58" s="731" t="n">
        <v>426.1779137</v>
      </c>
      <c r="O58" s="1050" t="n">
        <v>3.594898498529</v>
      </c>
      <c r="P58" s="1050" t="n">
        <v>4.120514835738</v>
      </c>
      <c r="Q58" s="731" t="n">
        <v>353.8575295</v>
      </c>
      <c r="R58" s="1050" t="n">
        <v>3.721426148742</v>
      </c>
      <c r="S58" s="1050" t="n">
        <v>4.103326685013</v>
      </c>
      <c r="T58" s="731" t="n">
        <v>402.8861472</v>
      </c>
      <c r="U58" s="1050" t="n">
        <v>3.56389704365</v>
      </c>
      <c r="V58" s="1050" t="n">
        <v>3.492707212253</v>
      </c>
      <c r="W58" s="731" t="n">
        <v>420.1666166</v>
      </c>
      <c r="X58" s="1050" t="n">
        <v>2.876252042496</v>
      </c>
      <c r="Y58" s="1050" t="n">
        <v>3.645810190372</v>
      </c>
      <c r="Z58" s="731" t="n">
        <v>232.9985184</v>
      </c>
      <c r="AA58" s="1050" t="n">
        <v>2.188520417114</v>
      </c>
      <c r="AB58" s="1050" t="n">
        <v>2.115391656382</v>
      </c>
    </row>
    <row r="59" ht="13" customHeight="1" s="828">
      <c r="A59" s="1051" t="n">
        <v>37773</v>
      </c>
      <c r="B59" s="731" t="n">
        <v>349.2160588</v>
      </c>
      <c r="C59" s="1050" t="n">
        <v>2.573794593322</v>
      </c>
      <c r="D59" s="1050" t="n">
        <v>2.672806787692</v>
      </c>
      <c r="E59" s="731" t="n">
        <v>346.8808098</v>
      </c>
      <c r="F59" s="1050" t="n">
        <v>2.085469697503</v>
      </c>
      <c r="G59" s="1050" t="n">
        <v>2.43471351897</v>
      </c>
      <c r="H59" s="731" t="n">
        <v>358.5104509</v>
      </c>
      <c r="I59" s="1050" t="n">
        <v>4.939918614759</v>
      </c>
      <c r="J59" s="1050" t="n">
        <v>4.322219524255</v>
      </c>
      <c r="K59" s="731" t="n">
        <v>334.4809208</v>
      </c>
      <c r="L59" s="1050" t="n">
        <v>2.66813688008</v>
      </c>
      <c r="M59" s="1050" t="n">
        <v>2.854175828771</v>
      </c>
      <c r="N59" s="731" t="n">
        <v>421.9769399</v>
      </c>
      <c r="O59" s="1050" t="n">
        <v>2.141361636223</v>
      </c>
      <c r="P59" s="1050" t="n">
        <v>3.21917597551</v>
      </c>
      <c r="Q59" s="731" t="n">
        <v>357.9265771</v>
      </c>
      <c r="R59" s="1050" t="n">
        <v>4.903167970769</v>
      </c>
      <c r="S59" s="1050" t="n">
        <v>4.311967483653</v>
      </c>
      <c r="T59" s="731" t="n">
        <v>402.8361801</v>
      </c>
      <c r="U59" s="1050" t="n">
        <v>2.681010444996</v>
      </c>
      <c r="V59" s="1050" t="n">
        <v>3.375195731259</v>
      </c>
      <c r="W59" s="731" t="n">
        <v>425.8650588</v>
      </c>
      <c r="X59" s="1050" t="n">
        <v>4.466928438179</v>
      </c>
      <c r="Y59" s="1050" t="n">
        <v>3.346835954912</v>
      </c>
      <c r="Z59" s="731" t="n">
        <v>233.4541539</v>
      </c>
      <c r="AA59" s="1050" t="n">
        <v>0.39788420692</v>
      </c>
      <c r="AB59" s="1050" t="n">
        <v>1.49593528252</v>
      </c>
    </row>
    <row r="60" ht="13" customHeight="1" s="828">
      <c r="A60" s="1051" t="n">
        <v>37803</v>
      </c>
      <c r="B60" s="731" t="n">
        <v>351.206865</v>
      </c>
      <c r="C60" s="1050" t="n">
        <v>2.870664633719</v>
      </c>
      <c r="D60" s="1050" t="n">
        <v>2.744744338166</v>
      </c>
      <c r="E60" s="731" t="n">
        <v>347.6364863</v>
      </c>
      <c r="F60" s="1050" t="n">
        <v>2.191422401423</v>
      </c>
      <c r="G60" s="1050" t="n">
        <v>2.289504420875</v>
      </c>
      <c r="H60" s="731" t="n">
        <v>360.1666074</v>
      </c>
      <c r="I60" s="1050" t="n">
        <v>4.540301464607</v>
      </c>
      <c r="J60" s="1050" t="n">
        <v>4.361831905441</v>
      </c>
      <c r="K60" s="731" t="n">
        <v>336.0040337</v>
      </c>
      <c r="L60" s="1050" t="n">
        <v>2.966602560082</v>
      </c>
      <c r="M60" s="1050" t="n">
        <v>2.875922107951</v>
      </c>
      <c r="N60" s="731" t="n">
        <v>424.6244563</v>
      </c>
      <c r="O60" s="1050" t="n">
        <v>1.787950421184</v>
      </c>
      <c r="P60" s="1050" t="n">
        <v>2.50420558849</v>
      </c>
      <c r="Q60" s="731" t="n">
        <v>360.0460723</v>
      </c>
      <c r="R60" s="1050" t="n">
        <v>4.473276902178</v>
      </c>
      <c r="S60" s="1050" t="n">
        <v>4.366338099649</v>
      </c>
      <c r="T60" s="731" t="n">
        <v>405.6844444</v>
      </c>
      <c r="U60" s="1050" t="n">
        <v>3.26789333118</v>
      </c>
      <c r="V60" s="1050" t="n">
        <v>3.169874089876</v>
      </c>
      <c r="W60" s="731" t="n">
        <v>424.0235147</v>
      </c>
      <c r="X60" s="1050" t="n">
        <v>3.05131455613</v>
      </c>
      <c r="Y60" s="1050" t="n">
        <v>3.463180881759</v>
      </c>
      <c r="Z60" s="731" t="n">
        <v>233.4890031</v>
      </c>
      <c r="AA60" s="1050" t="n">
        <v>1.568197170314</v>
      </c>
      <c r="AB60" s="1050" t="n">
        <v>1.378903108699</v>
      </c>
    </row>
    <row r="61" ht="13" customHeight="1" s="828">
      <c r="A61" s="1051" t="n">
        <v>37834</v>
      </c>
      <c r="B61" s="731" t="n">
        <v>352.172822</v>
      </c>
      <c r="C61" s="1050" t="n">
        <v>3.291733068085</v>
      </c>
      <c r="D61" s="1050" t="n">
        <v>2.912209718972</v>
      </c>
      <c r="E61" s="731" t="n">
        <v>348.7968852</v>
      </c>
      <c r="F61" s="1050" t="n">
        <v>2.440301646139</v>
      </c>
      <c r="G61" s="1050" t="n">
        <v>2.239183256042</v>
      </c>
      <c r="H61" s="731" t="n">
        <v>362.5950444</v>
      </c>
      <c r="I61" s="1050" t="n">
        <v>6.566895373244</v>
      </c>
      <c r="J61" s="1050" t="n">
        <v>5.345120403574</v>
      </c>
      <c r="K61" s="731" t="n">
        <v>335.8564197</v>
      </c>
      <c r="L61" s="1050" t="n">
        <v>3.325906283428</v>
      </c>
      <c r="M61" s="1050" t="n">
        <v>2.986613115677</v>
      </c>
      <c r="N61" s="731" t="n">
        <v>426.691048</v>
      </c>
      <c r="O61" s="1050" t="n">
        <v>2.604558660314</v>
      </c>
      <c r="P61" s="1050" t="n">
        <v>2.177628322683</v>
      </c>
      <c r="Q61" s="731" t="n">
        <v>362.4983128</v>
      </c>
      <c r="R61" s="1050" t="n">
        <v>6.418111583332</v>
      </c>
      <c r="S61" s="1050" t="n">
        <v>5.261574438561</v>
      </c>
      <c r="T61" s="731" t="n">
        <v>407.3668082</v>
      </c>
      <c r="U61" s="1050" t="n">
        <v>3.445647740092</v>
      </c>
      <c r="V61" s="1050" t="n">
        <v>3.13197260641</v>
      </c>
      <c r="W61" s="731" t="n">
        <v>424.4708701</v>
      </c>
      <c r="X61" s="1050" t="n">
        <v>3.466231630035</v>
      </c>
      <c r="Y61" s="1050" t="n">
        <v>3.659186861311</v>
      </c>
      <c r="Z61" s="731" t="n">
        <v>232.928605</v>
      </c>
      <c r="AA61" s="1050" t="n">
        <v>0.759965208885</v>
      </c>
      <c r="AB61" s="1050" t="n">
        <v>0.906458135041</v>
      </c>
    </row>
    <row r="62" ht="13" customHeight="1" s="828">
      <c r="A62" s="1051" t="n">
        <v>37865</v>
      </c>
      <c r="B62" s="731" t="n">
        <v>354.5247826</v>
      </c>
      <c r="C62" s="1050" t="n">
        <v>3.668198910829</v>
      </c>
      <c r="D62" s="1050" t="n">
        <v>3.27707821068</v>
      </c>
      <c r="E62" s="731" t="n">
        <v>350.9081967</v>
      </c>
      <c r="F62" s="1050" t="n">
        <v>3.022436792593</v>
      </c>
      <c r="G62" s="1050" t="n">
        <v>2.55155274842</v>
      </c>
      <c r="H62" s="731" t="n">
        <v>363.9256497</v>
      </c>
      <c r="I62" s="1050" t="n">
        <v>5.582062272077</v>
      </c>
      <c r="J62" s="1050" t="n">
        <v>5.558922748396</v>
      </c>
      <c r="K62" s="731" t="n">
        <v>338.2000251</v>
      </c>
      <c r="L62" s="1050" t="n">
        <v>3.653801344551</v>
      </c>
      <c r="M62" s="1050" t="n">
        <v>3.315407521609</v>
      </c>
      <c r="N62" s="731" t="n">
        <v>429.7030372</v>
      </c>
      <c r="O62" s="1050" t="n">
        <v>2.568948478877</v>
      </c>
      <c r="P62" s="1050" t="n">
        <v>2.320541768209</v>
      </c>
      <c r="Q62" s="731" t="n">
        <v>363.3590502</v>
      </c>
      <c r="R62" s="1050" t="n">
        <v>5.554060428398</v>
      </c>
      <c r="S62" s="1050" t="n">
        <v>5.478156629846</v>
      </c>
      <c r="T62" s="731" t="n">
        <v>409.6728294</v>
      </c>
      <c r="U62" s="1050" t="n">
        <v>4.322294318952</v>
      </c>
      <c r="V62" s="1050" t="n">
        <v>3.678343420586</v>
      </c>
      <c r="W62" s="731" t="n">
        <v>432.9824752</v>
      </c>
      <c r="X62" s="1050" t="n">
        <v>5.146347560622</v>
      </c>
      <c r="Y62" s="1050" t="n">
        <v>3.888709391792</v>
      </c>
      <c r="Z62" s="731" t="n">
        <v>234.5532191</v>
      </c>
      <c r="AA62" s="1050" t="n">
        <v>1.606897506402</v>
      </c>
      <c r="AB62" s="1050" t="n">
        <v>1.311069253558</v>
      </c>
    </row>
    <row r="63" ht="13" customHeight="1" s="828">
      <c r="A63" s="1051" t="n">
        <v>37895</v>
      </c>
      <c r="B63" s="731" t="n">
        <v>356.4883137</v>
      </c>
      <c r="C63" s="1050" t="n">
        <v>4.127657906457</v>
      </c>
      <c r="D63" s="1050" t="n">
        <v>3.696428173192</v>
      </c>
      <c r="E63" s="731" t="n">
        <v>352.859767</v>
      </c>
      <c r="F63" s="1050" t="n">
        <v>3.663405170027</v>
      </c>
      <c r="G63" s="1050" t="n">
        <v>3.041985821532</v>
      </c>
      <c r="H63" s="731" t="n">
        <v>363.6813351</v>
      </c>
      <c r="I63" s="1050" t="n">
        <v>4.942604316401</v>
      </c>
      <c r="J63" s="1050" t="n">
        <v>5.692082592395</v>
      </c>
      <c r="K63" s="731" t="n">
        <v>340.0113668</v>
      </c>
      <c r="L63" s="1050" t="n">
        <v>4.115336883019</v>
      </c>
      <c r="M63" s="1050" t="n">
        <v>3.698942777819</v>
      </c>
      <c r="N63" s="731" t="n">
        <v>434.0919396</v>
      </c>
      <c r="O63" s="1050" t="n">
        <v>3.944144035674</v>
      </c>
      <c r="P63" s="1050" t="n">
        <v>3.039332353008</v>
      </c>
      <c r="Q63" s="731" t="n">
        <v>363.2537715</v>
      </c>
      <c r="R63" s="1050" t="n">
        <v>4.983922900069</v>
      </c>
      <c r="S63" s="1050" t="n">
        <v>5.64820691904</v>
      </c>
      <c r="T63" s="731" t="n">
        <v>409.374983</v>
      </c>
      <c r="U63" s="1050" t="n">
        <v>3.751724373689</v>
      </c>
      <c r="V63" s="1050" t="n">
        <v>3.839382282472</v>
      </c>
      <c r="W63" s="731" t="n">
        <v>434.6473402</v>
      </c>
      <c r="X63" s="1050" t="n">
        <v>6.40360073418</v>
      </c>
      <c r="Y63" s="1050" t="n">
        <v>5.003568353118</v>
      </c>
      <c r="Z63" s="731" t="n">
        <v>234.7824715</v>
      </c>
      <c r="AA63" s="1050" t="n">
        <v>1.375054633381</v>
      </c>
      <c r="AB63" s="1050" t="n">
        <v>1.24721422285</v>
      </c>
    </row>
    <row r="64" ht="13" customHeight="1" s="828">
      <c r="A64" s="1051" t="n">
        <v>37926</v>
      </c>
      <c r="B64" s="731" t="n">
        <v>356.7401022</v>
      </c>
      <c r="C64" s="1050" t="n">
        <v>3.881567222254</v>
      </c>
      <c r="D64" s="1050" t="n">
        <v>3.892545708619</v>
      </c>
      <c r="E64" s="731" t="n">
        <v>353.2234924</v>
      </c>
      <c r="F64" s="1050" t="n">
        <v>3.470960843244</v>
      </c>
      <c r="G64" s="1050" t="n">
        <v>3.385603763039</v>
      </c>
      <c r="H64" s="731" t="n">
        <v>364.7564663</v>
      </c>
      <c r="I64" s="1050" t="n">
        <v>4.678366726444</v>
      </c>
      <c r="J64" s="1050" t="n">
        <v>5.066041677828</v>
      </c>
      <c r="K64" s="731" t="n">
        <v>340.530779</v>
      </c>
      <c r="L64" s="1050" t="n">
        <v>3.866806311999</v>
      </c>
      <c r="M64" s="1050" t="n">
        <v>3.878699968894</v>
      </c>
      <c r="N64" s="731" t="n">
        <v>431.291911</v>
      </c>
      <c r="O64" s="1050" t="n">
        <v>3.065089684568</v>
      </c>
      <c r="P64" s="1050" t="n">
        <v>3.191985234119</v>
      </c>
      <c r="Q64" s="731" t="n">
        <v>364.5319078</v>
      </c>
      <c r="R64" s="1050" t="n">
        <v>4.728305220419</v>
      </c>
      <c r="S64" s="1050" t="n">
        <v>5.087253175944</v>
      </c>
      <c r="T64" s="731" t="n">
        <v>414.706935</v>
      </c>
      <c r="U64" s="1050" t="n">
        <v>5.309896099713</v>
      </c>
      <c r="V64" s="1050" t="n">
        <v>4.460968490677</v>
      </c>
      <c r="W64" s="731" t="n">
        <v>432.7294945</v>
      </c>
      <c r="X64" s="1050" t="n">
        <v>4.780409548335</v>
      </c>
      <c r="Y64" s="1050" t="n">
        <v>5.440239264227</v>
      </c>
      <c r="Z64" s="731" t="n">
        <v>234.2256791</v>
      </c>
      <c r="AA64" s="1050" t="n">
        <v>0.903050540773</v>
      </c>
      <c r="AB64" s="1050" t="n">
        <v>1.294362313646</v>
      </c>
    </row>
    <row r="65" ht="13" customHeight="1" s="828">
      <c r="A65" s="1051" t="n">
        <v>37956</v>
      </c>
      <c r="B65" s="731" t="n">
        <v>357.3116893</v>
      </c>
      <c r="C65" s="1050" t="n">
        <v>4.205526414327</v>
      </c>
      <c r="D65" s="1050" t="n">
        <v>4.071458833049</v>
      </c>
      <c r="E65" s="731" t="n">
        <v>353.6062335</v>
      </c>
      <c r="F65" s="1050" t="n">
        <v>3.79809326446</v>
      </c>
      <c r="G65" s="1050" t="n">
        <v>3.644028082561</v>
      </c>
      <c r="H65" s="731" t="n">
        <v>365.7673159</v>
      </c>
      <c r="I65" s="1050" t="n">
        <v>4.680692794347</v>
      </c>
      <c r="J65" s="1050" t="n">
        <v>4.76682254732</v>
      </c>
      <c r="K65" s="731" t="n">
        <v>341.2639346</v>
      </c>
      <c r="L65" s="1050" t="n">
        <v>4.194804385647</v>
      </c>
      <c r="M65" s="1050" t="n">
        <v>4.058863555228</v>
      </c>
      <c r="N65" s="731" t="n">
        <v>417.3157811</v>
      </c>
      <c r="O65" s="1050" t="n">
        <v>1.346564756056</v>
      </c>
      <c r="P65" s="1050" t="n">
        <v>2.792199645821</v>
      </c>
      <c r="Q65" s="731" t="n">
        <v>367.185269</v>
      </c>
      <c r="R65" s="1050" t="n">
        <v>4.778294711142</v>
      </c>
      <c r="S65" s="1050" t="n">
        <v>4.829752796049</v>
      </c>
      <c r="T65" s="731" t="n">
        <v>409.5802489</v>
      </c>
      <c r="U65" s="1050" t="n">
        <v>3.078391248598</v>
      </c>
      <c r="V65" s="1050" t="n">
        <v>4.043577507258</v>
      </c>
      <c r="W65" s="731" t="n">
        <v>436.5591561</v>
      </c>
      <c r="X65" s="1050" t="n">
        <v>5.746789064884</v>
      </c>
      <c r="Y65" s="1050" t="n">
        <v>5.640817656418</v>
      </c>
      <c r="Z65" s="731" t="n">
        <v>241.2195488</v>
      </c>
      <c r="AA65" s="1050" t="n">
        <v>4.387878958986</v>
      </c>
      <c r="AB65" s="1050" t="n">
        <v>2.219371432933</v>
      </c>
    </row>
    <row r="66" ht="13" customHeight="1" s="828">
      <c r="A66" s="1051" t="n">
        <v>37987</v>
      </c>
      <c r="B66" s="731" t="n">
        <v>364.297011</v>
      </c>
      <c r="C66" s="1050" t="n">
        <v>7.388542032172</v>
      </c>
      <c r="D66" s="1050" t="n">
        <v>5.149943240595</v>
      </c>
      <c r="E66" s="731" t="n">
        <v>355.9682232</v>
      </c>
      <c r="F66" s="1050" t="n">
        <v>4.246040619369</v>
      </c>
      <c r="G66" s="1050" t="n">
        <v>3.838430485355</v>
      </c>
      <c r="H66" s="731" t="n">
        <v>365.8798471</v>
      </c>
      <c r="I66" s="1050" t="n">
        <v>4.315227983573</v>
      </c>
      <c r="J66" s="1050" t="n">
        <v>4.557677456921</v>
      </c>
      <c r="K66" s="731" t="n">
        <v>342.6244288</v>
      </c>
      <c r="L66" s="1050" t="n">
        <v>4.336543905416</v>
      </c>
      <c r="M66" s="1050" t="n">
        <v>4.132807407087</v>
      </c>
      <c r="N66" s="731" t="n">
        <v>440.8816472</v>
      </c>
      <c r="O66" s="1050" t="n">
        <v>7.106009731003</v>
      </c>
      <c r="P66" s="1050" t="n">
        <v>3.834680214248</v>
      </c>
      <c r="Q66" s="731" t="n">
        <v>365.9764</v>
      </c>
      <c r="R66" s="1050" t="n">
        <v>4.397458554283</v>
      </c>
      <c r="S66" s="1050" t="n">
        <v>4.634447760217</v>
      </c>
      <c r="T66" s="731" t="n">
        <v>416.0985967</v>
      </c>
      <c r="U66" s="1050" t="n">
        <v>4.792995425794</v>
      </c>
      <c r="V66" s="1050" t="n">
        <v>4.390928131356</v>
      </c>
      <c r="W66" s="731" t="n">
        <v>437.7033533</v>
      </c>
      <c r="X66" s="1050" t="n">
        <v>4.431322549542</v>
      </c>
      <c r="Y66" s="1050" t="n">
        <v>4.983342536925</v>
      </c>
      <c r="Z66" s="731" t="n">
        <v>236.9446801</v>
      </c>
      <c r="AA66" s="1050" t="n">
        <v>0.929951843371</v>
      </c>
      <c r="AB66" s="1050" t="n">
        <v>2.065834798405</v>
      </c>
    </row>
    <row r="67" ht="13" customHeight="1" s="828">
      <c r="A67" s="1049" t="n">
        <v>38018</v>
      </c>
      <c r="B67" s="731" t="n">
        <v>351.9440757</v>
      </c>
      <c r="C67" s="1050" t="n">
        <v>3.246231478598</v>
      </c>
      <c r="D67" s="1050" t="n">
        <v>4.941380023776</v>
      </c>
      <c r="E67" s="731" t="n">
        <v>348.8664246</v>
      </c>
      <c r="F67" s="1050" t="n">
        <v>3.013895893731</v>
      </c>
      <c r="G67" s="1050" t="n">
        <v>3.687771854124</v>
      </c>
      <c r="H67" s="731" t="n">
        <v>368.0680802</v>
      </c>
      <c r="I67" s="1050" t="n">
        <v>4.634985016023</v>
      </c>
      <c r="J67" s="1050" t="n">
        <v>4.543550240998</v>
      </c>
      <c r="K67" s="731" t="n">
        <v>338.5667555</v>
      </c>
      <c r="L67" s="1050" t="n">
        <v>4.299844225764</v>
      </c>
      <c r="M67" s="1050" t="n">
        <v>4.277048538555</v>
      </c>
      <c r="N67" s="731" t="n">
        <v>401.8618472</v>
      </c>
      <c r="O67" s="1050" t="n">
        <v>-2.001199634317</v>
      </c>
      <c r="P67" s="1050" t="n">
        <v>2.155627802557</v>
      </c>
      <c r="Q67" s="731" t="n">
        <v>368.0702532</v>
      </c>
      <c r="R67" s="1050" t="n">
        <v>4.696688717377</v>
      </c>
      <c r="S67" s="1050" t="n">
        <v>4.624198470489</v>
      </c>
      <c r="T67" s="731" t="n">
        <v>414.4855718</v>
      </c>
      <c r="U67" s="1050" t="n">
        <v>3.706274824791</v>
      </c>
      <c r="V67" s="1050" t="n">
        <v>3.858702948833</v>
      </c>
      <c r="W67" s="731" t="n">
        <v>437.6155261</v>
      </c>
      <c r="X67" s="1050" t="n">
        <v>3.75215293964</v>
      </c>
      <c r="Y67" s="1050" t="n">
        <v>4.635990565669</v>
      </c>
      <c r="Z67" s="731" t="n">
        <v>238.8004278</v>
      </c>
      <c r="AA67" s="1050" t="n">
        <v>2.449308680189</v>
      </c>
      <c r="AB67" s="1050" t="n">
        <v>2.579905466252</v>
      </c>
    </row>
    <row r="68" ht="13" customHeight="1" s="828">
      <c r="A68" s="1051" t="n">
        <v>38047</v>
      </c>
      <c r="B68" s="731" t="n">
        <v>361.469151</v>
      </c>
      <c r="C68" s="1050" t="n">
        <v>3.6091135836</v>
      </c>
      <c r="D68" s="1050" t="n">
        <v>4.734885722238</v>
      </c>
      <c r="E68" s="731" t="n">
        <v>357.4919068</v>
      </c>
      <c r="F68" s="1050" t="n">
        <v>3.433482241571</v>
      </c>
      <c r="G68" s="1050" t="n">
        <v>3.56545036308</v>
      </c>
      <c r="H68" s="731" t="n">
        <v>369.4936713</v>
      </c>
      <c r="I68" s="1050" t="n">
        <v>4.477287849421</v>
      </c>
      <c r="J68" s="1050" t="n">
        <v>4.475991248616</v>
      </c>
      <c r="K68" s="731" t="n">
        <v>344.9265883</v>
      </c>
      <c r="L68" s="1050" t="n">
        <v>4.033692694079</v>
      </c>
      <c r="M68" s="1050" t="n">
        <v>4.222456565306</v>
      </c>
      <c r="N68" s="731" t="n">
        <v>435.8202833</v>
      </c>
      <c r="O68" s="1050" t="n">
        <v>3.305517216953</v>
      </c>
      <c r="P68" s="1050" t="n">
        <v>2.81361697118</v>
      </c>
      <c r="Q68" s="731" t="n">
        <v>369.1264858</v>
      </c>
      <c r="R68" s="1050" t="n">
        <v>4.543248710131</v>
      </c>
      <c r="S68" s="1050" t="n">
        <v>4.545935270142</v>
      </c>
      <c r="T68" s="731" t="n">
        <v>417.6811274</v>
      </c>
      <c r="U68" s="1050" t="n">
        <v>4.638662345921</v>
      </c>
      <c r="V68" s="1050" t="n">
        <v>4.378299565203</v>
      </c>
      <c r="W68" s="731" t="n">
        <v>445.3960428</v>
      </c>
      <c r="X68" s="1050" t="n">
        <v>3.902051484172</v>
      </c>
      <c r="Y68" s="1050" t="n">
        <v>4.026980080413</v>
      </c>
      <c r="Z68" s="731" t="n">
        <v>237.1121081</v>
      </c>
      <c r="AA68" s="1050" t="n">
        <v>2.15881377599</v>
      </c>
      <c r="AB68" s="1050" t="n">
        <v>1.843396535085</v>
      </c>
    </row>
    <row r="69" ht="13" customHeight="1" s="828">
      <c r="A69" s="1051" t="n">
        <v>38078</v>
      </c>
      <c r="B69" s="731" t="n">
        <v>362.0237767</v>
      </c>
      <c r="C69" s="1050" t="n">
        <v>4.235391653819</v>
      </c>
      <c r="D69" s="1050" t="n">
        <v>3.699576423434</v>
      </c>
      <c r="E69" s="731" t="n">
        <v>360.1044997</v>
      </c>
      <c r="F69" s="1050" t="n">
        <v>4.132851508447</v>
      </c>
      <c r="G69" s="1050" t="n">
        <v>3.530321418649</v>
      </c>
      <c r="H69" s="731" t="n">
        <v>371.3133431</v>
      </c>
      <c r="I69" s="1050" t="n">
        <v>4.650091855354</v>
      </c>
      <c r="J69" s="1050" t="n">
        <v>4.587438160108</v>
      </c>
      <c r="K69" s="731" t="n">
        <v>347.4053953</v>
      </c>
      <c r="L69" s="1050" t="n">
        <v>4.409333886594</v>
      </c>
      <c r="M69" s="1050" t="n">
        <v>4.247450095126</v>
      </c>
      <c r="N69" s="731" t="n">
        <v>449.1419054</v>
      </c>
      <c r="O69" s="1050" t="n">
        <v>5.521665385525</v>
      </c>
      <c r="P69" s="1050" t="n">
        <v>2.325195885933</v>
      </c>
      <c r="Q69" s="731" t="n">
        <v>370.2036879</v>
      </c>
      <c r="R69" s="1050" t="n">
        <v>4.488244972353</v>
      </c>
      <c r="S69" s="1050" t="n">
        <v>4.575786025636</v>
      </c>
      <c r="T69" s="731" t="n">
        <v>419.3975167</v>
      </c>
      <c r="U69" s="1050" t="n">
        <v>4.974004680766</v>
      </c>
      <c r="V69" s="1050" t="n">
        <v>4.439497252014</v>
      </c>
      <c r="W69" s="731" t="n">
        <v>441.0977439</v>
      </c>
      <c r="X69" s="1050" t="n">
        <v>4.376119516068</v>
      </c>
      <c r="Y69" s="1050" t="n">
        <v>4.009758269066</v>
      </c>
      <c r="Z69" s="731" t="n">
        <v>241.2851437</v>
      </c>
      <c r="AA69" s="1050" t="n">
        <v>4.331122369418</v>
      </c>
      <c r="AB69" s="1050" t="n">
        <v>2.977378377821</v>
      </c>
    </row>
    <row r="70" ht="13" customHeight="1" s="828">
      <c r="A70" s="1051" t="n">
        <v>38108</v>
      </c>
      <c r="B70" s="731" t="n">
        <v>363.3003903</v>
      </c>
      <c r="C70" s="1050" t="n">
        <v>4.331145389037</v>
      </c>
      <c r="D70" s="1050" t="n">
        <v>4.05811331843</v>
      </c>
      <c r="E70" s="731" t="n">
        <v>361.8431791</v>
      </c>
      <c r="F70" s="1050" t="n">
        <v>4.349967596468</v>
      </c>
      <c r="G70" s="1050" t="n">
        <v>3.972542358268</v>
      </c>
      <c r="H70" s="731" t="n">
        <v>369.7023914</v>
      </c>
      <c r="I70" s="1050" t="n">
        <v>4.818481069259</v>
      </c>
      <c r="J70" s="1050" t="n">
        <v>4.648469464358</v>
      </c>
      <c r="K70" s="731" t="n">
        <v>348.5898598</v>
      </c>
      <c r="L70" s="1050" t="n">
        <v>4.437601490682</v>
      </c>
      <c r="M70" s="1050" t="n">
        <v>4.294000939144</v>
      </c>
      <c r="N70" s="731" t="n">
        <v>452.0815825</v>
      </c>
      <c r="O70" s="1050" t="n">
        <v>6.078134968354</v>
      </c>
      <c r="P70" s="1050" t="n">
        <v>4.973823017336</v>
      </c>
      <c r="Q70" s="731" t="n">
        <v>371.445953</v>
      </c>
      <c r="R70" s="1050" t="n">
        <v>4.970481629952</v>
      </c>
      <c r="S70" s="1050" t="n">
        <v>4.667340468703</v>
      </c>
      <c r="T70" s="731" t="n">
        <v>422.8516014</v>
      </c>
      <c r="U70" s="1050" t="n">
        <v>4.955607021675</v>
      </c>
      <c r="V70" s="1050" t="n">
        <v>4.856434841065</v>
      </c>
      <c r="W70" s="731" t="n">
        <v>445.1010929</v>
      </c>
      <c r="X70" s="1050" t="n">
        <v>5.934425847958</v>
      </c>
      <c r="Y70" s="1050" t="n">
        <v>4.73125228706</v>
      </c>
      <c r="Z70" s="731" t="n">
        <v>241.0631654</v>
      </c>
      <c r="AA70" s="1050" t="n">
        <v>3.461243897764</v>
      </c>
      <c r="AB70" s="1050" t="n">
        <v>3.316032936797</v>
      </c>
    </row>
    <row r="71" ht="13" customHeight="1" s="828">
      <c r="A71" s="1051" t="n">
        <v>38139</v>
      </c>
      <c r="B71" s="731" t="n">
        <v>363.7681543</v>
      </c>
      <c r="C71" s="1050" t="n">
        <v>4.167075119628</v>
      </c>
      <c r="D71" s="1050" t="n">
        <v>4.244471348088</v>
      </c>
      <c r="E71" s="731" t="n">
        <v>361.4826398</v>
      </c>
      <c r="F71" s="1050" t="n">
        <v>4.209466072343</v>
      </c>
      <c r="G71" s="1050" t="n">
        <v>4.230848407573</v>
      </c>
      <c r="H71" s="731" t="n">
        <v>373.6245239</v>
      </c>
      <c r="I71" s="1050" t="n">
        <v>4.215797046378</v>
      </c>
      <c r="J71" s="1050" t="n">
        <v>4.559750156798</v>
      </c>
      <c r="K71" s="731" t="n">
        <v>349.436056</v>
      </c>
      <c r="L71" s="1050" t="n">
        <v>4.471147461634</v>
      </c>
      <c r="M71" s="1050" t="n">
        <v>4.439414583269</v>
      </c>
      <c r="N71" s="731" t="n">
        <v>444.0927264</v>
      </c>
      <c r="O71" s="1050" t="n">
        <v>5.240994094426</v>
      </c>
      <c r="P71" s="1050" t="n">
        <v>5.614865855069</v>
      </c>
      <c r="Q71" s="731" t="n">
        <v>372.9739818</v>
      </c>
      <c r="R71" s="1050" t="n">
        <v>4.204047886557</v>
      </c>
      <c r="S71" s="1050" t="n">
        <v>4.552893969679</v>
      </c>
      <c r="T71" s="731" t="n">
        <v>423.1495794</v>
      </c>
      <c r="U71" s="1050" t="n">
        <v>5.042595552107</v>
      </c>
      <c r="V71" s="1050" t="n">
        <v>4.990780258828</v>
      </c>
      <c r="W71" s="731" t="n">
        <v>435.8661936</v>
      </c>
      <c r="X71" s="1050" t="n">
        <v>2.348428121382</v>
      </c>
      <c r="Y71" s="1050" t="n">
        <v>4.21155327681</v>
      </c>
      <c r="Z71" s="731" t="n">
        <v>242.288576</v>
      </c>
      <c r="AA71" s="1050" t="n">
        <v>3.784221420958</v>
      </c>
      <c r="AB71" s="1050" t="n">
        <v>3.857642917971</v>
      </c>
    </row>
    <row r="72" ht="13" customHeight="1" s="828">
      <c r="A72" s="1051" t="n">
        <v>38169</v>
      </c>
      <c r="B72" s="731" t="n">
        <v>364.7072539</v>
      </c>
      <c r="C72" s="1050" t="n">
        <v>3.843999148479</v>
      </c>
      <c r="D72" s="1050" t="n">
        <v>4.113354003828</v>
      </c>
      <c r="E72" s="731" t="n">
        <v>363.6080184</v>
      </c>
      <c r="F72" s="1050" t="n">
        <v>4.594319851173</v>
      </c>
      <c r="G72" s="1050" t="n">
        <v>4.384740756821</v>
      </c>
      <c r="H72" s="731" t="n">
        <v>373.7993937</v>
      </c>
      <c r="I72" s="1050" t="n">
        <v>3.785133329937</v>
      </c>
      <c r="J72" s="1050" t="n">
        <v>4.269428912264</v>
      </c>
      <c r="K72" s="731" t="n">
        <v>350.7216173</v>
      </c>
      <c r="L72" s="1050" t="n">
        <v>4.380180629957</v>
      </c>
      <c r="M72" s="1050" t="n">
        <v>4.429562607448</v>
      </c>
      <c r="N72" s="731" t="n">
        <v>450.2655177</v>
      </c>
      <c r="O72" s="1050" t="n">
        <v>6.038526754541</v>
      </c>
      <c r="P72" s="1050" t="n">
        <v>5.787375401772</v>
      </c>
      <c r="Q72" s="731" t="n">
        <v>373.4774868</v>
      </c>
      <c r="R72" s="1050" t="n">
        <v>3.730471051718</v>
      </c>
      <c r="S72" s="1050" t="n">
        <v>4.297998284325</v>
      </c>
      <c r="T72" s="731" t="n">
        <v>425.3411368</v>
      </c>
      <c r="U72" s="1050" t="n">
        <v>4.845315779626</v>
      </c>
      <c r="V72" s="1050" t="n">
        <v>4.947598717472</v>
      </c>
      <c r="W72" s="731" t="n">
        <v>439.3447922</v>
      </c>
      <c r="X72" s="1050" t="n">
        <v>3.61330845315</v>
      </c>
      <c r="Y72" s="1050" t="n">
        <v>3.957063361636</v>
      </c>
      <c r="Z72" s="731" t="n">
        <v>242.801113</v>
      </c>
      <c r="AA72" s="1050" t="n">
        <v>3.988243461732</v>
      </c>
      <c r="AB72" s="1050" t="n">
        <v>3.744766159983</v>
      </c>
    </row>
    <row r="73" ht="13" customHeight="1" s="828">
      <c r="A73" s="1051" t="n">
        <v>38200</v>
      </c>
      <c r="B73" s="731" t="n">
        <v>367.2651754</v>
      </c>
      <c r="C73" s="1050" t="n">
        <v>4.285496340771</v>
      </c>
      <c r="D73" s="1050" t="n">
        <v>4.098899123634</v>
      </c>
      <c r="E73" s="731" t="n">
        <v>364.6705465</v>
      </c>
      <c r="F73" s="1050" t="n">
        <v>4.550975646155</v>
      </c>
      <c r="G73" s="1050" t="n">
        <v>4.451873101363</v>
      </c>
      <c r="H73" s="731" t="n">
        <v>376.2127807</v>
      </c>
      <c r="I73" s="1050" t="n">
        <v>3.755632215695</v>
      </c>
      <c r="J73" s="1050" t="n">
        <v>3.918032796205</v>
      </c>
      <c r="K73" s="731" t="n">
        <v>354.2967129</v>
      </c>
      <c r="L73" s="1050" t="n">
        <v>5.490528725481</v>
      </c>
      <c r="M73" s="1050" t="n">
        <v>4.780983196507</v>
      </c>
      <c r="N73" s="731" t="n">
        <v>447.8863408</v>
      </c>
      <c r="O73" s="1050" t="n">
        <v>4.967362896257</v>
      </c>
      <c r="P73" s="1050" t="n">
        <v>5.415263478087</v>
      </c>
      <c r="Q73" s="731" t="n">
        <v>375.6398831</v>
      </c>
      <c r="R73" s="1050" t="n">
        <v>3.625277645706</v>
      </c>
      <c r="S73" s="1050" t="n">
        <v>3.852059977184</v>
      </c>
      <c r="T73" s="731" t="n">
        <v>427.2400091</v>
      </c>
      <c r="U73" s="1050" t="n">
        <v>4.878453644226</v>
      </c>
      <c r="V73" s="1050" t="n">
        <v>4.921779022513</v>
      </c>
      <c r="W73" s="731" t="n">
        <v>441.9746762</v>
      </c>
      <c r="X73" s="1050" t="n">
        <v>4.123676636721</v>
      </c>
      <c r="Y73" s="1050" t="n">
        <v>3.36060744989</v>
      </c>
      <c r="Z73" s="731" t="n">
        <v>243.5097703</v>
      </c>
      <c r="AA73" s="1050" t="n">
        <v>4.542664607466</v>
      </c>
      <c r="AB73" s="1050" t="n">
        <v>4.104708728054</v>
      </c>
    </row>
    <row r="74" ht="13" customHeight="1" s="828">
      <c r="A74" s="1051" t="n">
        <v>38231</v>
      </c>
      <c r="B74" s="731" t="n">
        <v>369.276856</v>
      </c>
      <c r="C74" s="1050" t="n">
        <v>4.161083829404</v>
      </c>
      <c r="D74" s="1050" t="n">
        <v>4.097233440784</v>
      </c>
      <c r="E74" s="731" t="n">
        <v>367.329925</v>
      </c>
      <c r="F74" s="1050" t="n">
        <v>4.679779057438</v>
      </c>
      <c r="G74" s="1050" t="n">
        <v>4.608517714326</v>
      </c>
      <c r="H74" s="731" t="n">
        <v>378.6929538</v>
      </c>
      <c r="I74" s="1050" t="n">
        <v>4.057780514282</v>
      </c>
      <c r="J74" s="1050" t="n">
        <v>3.86659774546</v>
      </c>
      <c r="K74" s="731" t="n">
        <v>356.2900996</v>
      </c>
      <c r="L74" s="1050" t="n">
        <v>5.348927604204</v>
      </c>
      <c r="M74" s="1050" t="n">
        <v>5.073750769469</v>
      </c>
      <c r="N74" s="731" t="n">
        <v>453.5298239</v>
      </c>
      <c r="O74" s="1050" t="n">
        <v>5.544942585293</v>
      </c>
      <c r="P74" s="1050" t="n">
        <v>5.516168471477</v>
      </c>
      <c r="Q74" s="731" t="n">
        <v>377.9649264</v>
      </c>
      <c r="R74" s="1050" t="n">
        <v>4.01968141208</v>
      </c>
      <c r="S74" s="1050" t="n">
        <v>3.792129176626</v>
      </c>
      <c r="T74" s="731" t="n">
        <v>429.961991</v>
      </c>
      <c r="U74" s="1050" t="n">
        <v>4.952528003801</v>
      </c>
      <c r="V74" s="1050" t="n">
        <v>4.892277479491</v>
      </c>
      <c r="W74" s="731" t="n">
        <v>433.6745685</v>
      </c>
      <c r="X74" s="1050" t="n">
        <v>0.159843259171</v>
      </c>
      <c r="Y74" s="1050" t="n">
        <v>2.615511676114</v>
      </c>
      <c r="Z74" s="731" t="n">
        <v>244.7465013</v>
      </c>
      <c r="AA74" s="1050" t="n">
        <v>4.345829163681</v>
      </c>
      <c r="AB74" s="1050" t="n">
        <v>4.292126894949</v>
      </c>
    </row>
    <row r="75" ht="13" customHeight="1" s="828">
      <c r="A75" s="1051" t="n">
        <v>38261</v>
      </c>
      <c r="B75" s="731" t="n">
        <v>371.6193082</v>
      </c>
      <c r="C75" s="1050" t="n">
        <v>4.24445736887</v>
      </c>
      <c r="D75" s="1050" t="n">
        <v>4.230249905107</v>
      </c>
      <c r="E75" s="731" t="n">
        <v>370.2509566</v>
      </c>
      <c r="F75" s="1050" t="n">
        <v>4.928640561053</v>
      </c>
      <c r="G75" s="1050" t="n">
        <v>4.720524274768</v>
      </c>
      <c r="H75" s="731" t="n">
        <v>380.2878422</v>
      </c>
      <c r="I75" s="1050" t="n">
        <v>4.566224740523</v>
      </c>
      <c r="J75" s="1050" t="n">
        <v>4.126899996051</v>
      </c>
      <c r="K75" s="731" t="n">
        <v>359.3247278</v>
      </c>
      <c r="L75" s="1050" t="n">
        <v>5.68021039466</v>
      </c>
      <c r="M75" s="1050" t="n">
        <v>5.506902798925</v>
      </c>
      <c r="N75" s="731" t="n">
        <v>463.6801738</v>
      </c>
      <c r="O75" s="1050" t="n">
        <v>6.81612154035</v>
      </c>
      <c r="P75" s="1050" t="n">
        <v>5.781566965172</v>
      </c>
      <c r="Q75" s="731" t="n">
        <v>379.7818966</v>
      </c>
      <c r="R75" s="1050" t="n">
        <v>4.550021609342</v>
      </c>
      <c r="S75" s="1050" t="n">
        <v>4.065294183254</v>
      </c>
      <c r="T75" s="731" t="n">
        <v>431.1638524</v>
      </c>
      <c r="U75" s="1050" t="n">
        <v>5.322472135529</v>
      </c>
      <c r="V75" s="1050" t="n">
        <v>5.051410090797</v>
      </c>
      <c r="W75" s="731" t="n">
        <v>432.9558013</v>
      </c>
      <c r="X75" s="1050" t="n">
        <v>-0.389175026177</v>
      </c>
      <c r="Y75" s="1050" t="n">
        <v>1.27732774119</v>
      </c>
      <c r="Z75" s="731" t="n">
        <v>244.9781295</v>
      </c>
      <c r="AA75" s="1050" t="n">
        <v>4.342597611679</v>
      </c>
      <c r="AB75" s="1050" t="n">
        <v>4.410035608252</v>
      </c>
    </row>
    <row r="76" ht="13" customHeight="1" s="828">
      <c r="A76" s="1051" t="n">
        <v>38292</v>
      </c>
      <c r="B76" s="731" t="n">
        <v>371.9899336</v>
      </c>
      <c r="C76" s="1050" t="n">
        <v>4.274773513254</v>
      </c>
      <c r="D76" s="1050" t="n">
        <v>4.226903685552</v>
      </c>
      <c r="E76" s="731" t="n">
        <v>369.9505185</v>
      </c>
      <c r="F76" s="1050" t="n">
        <v>4.735536129363</v>
      </c>
      <c r="G76" s="1050" t="n">
        <v>4.78149030518</v>
      </c>
      <c r="H76" s="731" t="n">
        <v>381.3893391</v>
      </c>
      <c r="I76" s="1050" t="n">
        <v>4.55999395123</v>
      </c>
      <c r="J76" s="1050" t="n">
        <v>4.39475377464</v>
      </c>
      <c r="K76" s="731" t="n">
        <v>358.8721872</v>
      </c>
      <c r="L76" s="1050" t="n">
        <v>5.386123466977</v>
      </c>
      <c r="M76" s="1050" t="n">
        <v>5.471928549964</v>
      </c>
      <c r="N76" s="731" t="n">
        <v>460.1265519</v>
      </c>
      <c r="O76" s="1050" t="n">
        <v>6.685643798221</v>
      </c>
      <c r="P76" s="1050" t="n">
        <v>6.350899123048</v>
      </c>
      <c r="Q76" s="731" t="n">
        <v>381.126006</v>
      </c>
      <c r="R76" s="1050" t="n">
        <v>4.552166173915</v>
      </c>
      <c r="S76" s="1050" t="n">
        <v>4.374130966281</v>
      </c>
      <c r="T76" s="731" t="n">
        <v>432.3693278</v>
      </c>
      <c r="U76" s="1050" t="n">
        <v>4.259005892921</v>
      </c>
      <c r="V76" s="1050" t="n">
        <v>4.842163641185</v>
      </c>
      <c r="W76" s="731" t="n">
        <v>441.2546529</v>
      </c>
      <c r="X76" s="1050" t="n">
        <v>1.970089515125</v>
      </c>
      <c r="Y76" s="1050" t="n">
        <v>0.578741025092</v>
      </c>
      <c r="Z76" s="731" t="n">
        <v>244.8868118</v>
      </c>
      <c r="AA76" s="1050" t="n">
        <v>4.551649819509</v>
      </c>
      <c r="AB76" s="1050" t="n">
        <v>4.413271426946</v>
      </c>
    </row>
    <row r="77" ht="13" customHeight="1" s="828">
      <c r="A77" s="1051" t="n">
        <v>38322</v>
      </c>
      <c r="B77" s="731" t="n">
        <v>372.9777502</v>
      </c>
      <c r="C77" s="1050" t="n">
        <v>4.384424402877</v>
      </c>
      <c r="D77" s="1050" t="n">
        <v>4.301276204071</v>
      </c>
      <c r="E77" s="731" t="n">
        <v>371.212406</v>
      </c>
      <c r="F77" s="1050" t="n">
        <v>4.979033408358</v>
      </c>
      <c r="G77" s="1050" t="n">
        <v>4.881089087564</v>
      </c>
      <c r="H77" s="731" t="n">
        <v>380.7994006</v>
      </c>
      <c r="I77" s="1050" t="n">
        <v>4.109739729755</v>
      </c>
      <c r="J77" s="1050" t="n">
        <v>4.411555368989</v>
      </c>
      <c r="K77" s="731" t="n">
        <v>359.6109936</v>
      </c>
      <c r="L77" s="1050" t="n">
        <v>5.376208013749</v>
      </c>
      <c r="M77" s="1050" t="n">
        <v>5.480670870355</v>
      </c>
      <c r="N77" s="731" t="n">
        <v>465.4944392</v>
      </c>
      <c r="O77" s="1050" t="n">
        <v>11.544892448832</v>
      </c>
      <c r="P77" s="1050" t="n">
        <v>8.310716754374999</v>
      </c>
      <c r="Q77" s="731" t="n">
        <v>382.6341335</v>
      </c>
      <c r="R77" s="1050" t="n">
        <v>4.207375895573</v>
      </c>
      <c r="S77" s="1050" t="n">
        <v>4.435833468953</v>
      </c>
      <c r="T77" s="731" t="n">
        <v>434.2950306</v>
      </c>
      <c r="U77" s="1050" t="n">
        <v>6.034173221579</v>
      </c>
      <c r="V77" s="1050" t="n">
        <v>5.201265437299</v>
      </c>
      <c r="W77" s="731" t="n">
        <v>435.5535254</v>
      </c>
      <c r="X77" s="1050" t="n">
        <v>-0.230353821687</v>
      </c>
      <c r="Y77" s="1050" t="n">
        <v>0.446953595968</v>
      </c>
      <c r="Z77" s="731" t="n">
        <v>248.3959386</v>
      </c>
      <c r="AA77" s="1050" t="n">
        <v>2.97504486502</v>
      </c>
      <c r="AB77" s="1050" t="n">
        <v>3.947069443178</v>
      </c>
    </row>
    <row r="78" ht="13" customHeight="1" s="828">
      <c r="A78" s="1051" t="n">
        <v>38353</v>
      </c>
      <c r="B78" s="731" t="n">
        <v>379.0713392</v>
      </c>
      <c r="C78" s="1050" t="n">
        <v>4.055572171576</v>
      </c>
      <c r="D78" s="1050" t="n">
        <v>4.237053947116</v>
      </c>
      <c r="E78" s="731" t="n">
        <v>372.211674</v>
      </c>
      <c r="F78" s="1050" t="n">
        <v>4.563174390674</v>
      </c>
      <c r="G78" s="1050" t="n">
        <v>4.758820756366</v>
      </c>
      <c r="H78" s="731" t="n">
        <v>384.0824807</v>
      </c>
      <c r="I78" s="1050" t="n">
        <v>4.975030394343</v>
      </c>
      <c r="J78" s="1050" t="n">
        <v>4.548287671379</v>
      </c>
      <c r="K78" s="731" t="n">
        <v>359.7858916</v>
      </c>
      <c r="L78" s="1050" t="n">
        <v>5.008826387571</v>
      </c>
      <c r="M78" s="1050" t="n">
        <v>5.256630589101</v>
      </c>
      <c r="N78" s="731" t="n">
        <v>462.2070288</v>
      </c>
      <c r="O78" s="1050" t="n">
        <v>4.836985557334</v>
      </c>
      <c r="P78" s="1050" t="n">
        <v>7.626172439191</v>
      </c>
      <c r="Q78" s="731" t="n">
        <v>384.4450907</v>
      </c>
      <c r="R78" s="1050" t="n">
        <v>5.046415752491</v>
      </c>
      <c r="S78" s="1050" t="n">
        <v>4.601616923664</v>
      </c>
      <c r="T78" s="731" t="n">
        <v>433.2831233</v>
      </c>
      <c r="U78" s="1050" t="n">
        <v>4.129916980323</v>
      </c>
      <c r="V78" s="1050" t="n">
        <v>4.801869066186</v>
      </c>
      <c r="W78" s="731" t="n">
        <v>453.0649725</v>
      </c>
      <c r="X78" s="1050" t="n">
        <v>3.50959595904</v>
      </c>
      <c r="Y78" s="1050" t="n">
        <v>1.750672294224</v>
      </c>
      <c r="Z78" s="731" t="n">
        <v>248.834515</v>
      </c>
      <c r="AA78" s="1050" t="n">
        <v>5.017979257851</v>
      </c>
      <c r="AB78" s="1050" t="n">
        <v>4.172905464573</v>
      </c>
    </row>
    <row r="79" ht="13" customHeight="1" s="828">
      <c r="A79" s="1049" t="n">
        <v>38384</v>
      </c>
      <c r="B79" s="731" t="n">
        <v>370.9508991</v>
      </c>
      <c r="C79" s="1050" t="n">
        <v>5.40052375145</v>
      </c>
      <c r="D79" s="1050" t="n">
        <v>4.605941468871</v>
      </c>
      <c r="E79" s="731" t="n">
        <v>368.8860483</v>
      </c>
      <c r="F79" s="1050" t="n">
        <v>5.738478193467</v>
      </c>
      <c r="G79" s="1050" t="n">
        <v>5.089490395896</v>
      </c>
      <c r="H79" s="731" t="n">
        <v>383.6992377</v>
      </c>
      <c r="I79" s="1050" t="n">
        <v>4.246811484306</v>
      </c>
      <c r="J79" s="1050" t="n">
        <v>4.443502634174</v>
      </c>
      <c r="K79" s="731" t="n">
        <v>358.7413224</v>
      </c>
      <c r="L79" s="1050" t="n">
        <v>5.958815085139</v>
      </c>
      <c r="M79" s="1050" t="n">
        <v>5.446017890732</v>
      </c>
      <c r="N79" s="731" t="n">
        <v>446.8876838</v>
      </c>
      <c r="O79" s="1050" t="n">
        <v>11.204307379195</v>
      </c>
      <c r="P79" s="1050" t="n">
        <v>9.089245127342</v>
      </c>
      <c r="Q79" s="731" t="n">
        <v>384.8829914</v>
      </c>
      <c r="R79" s="1050" t="n">
        <v>4.567806839545</v>
      </c>
      <c r="S79" s="1050" t="n">
        <v>4.606685692388</v>
      </c>
      <c r="T79" s="731" t="n">
        <v>433.0572223</v>
      </c>
      <c r="U79" s="1050" t="n">
        <v>4.480650657959</v>
      </c>
      <c r="V79" s="1050" t="n">
        <v>4.876043688367</v>
      </c>
      <c r="W79" s="731" t="n">
        <v>438.2164938</v>
      </c>
      <c r="X79" s="1050" t="n">
        <v>0.137327782987</v>
      </c>
      <c r="Y79" s="1050" t="n">
        <v>1.140117891699</v>
      </c>
      <c r="Z79" s="731" t="n">
        <v>249.6063289</v>
      </c>
      <c r="AA79" s="1050" t="n">
        <v>4.52507610625</v>
      </c>
      <c r="AB79" s="1050" t="n">
        <v>4.166471181089</v>
      </c>
    </row>
    <row r="80" ht="13" customHeight="1" s="828">
      <c r="A80" s="1051" t="n">
        <v>38412</v>
      </c>
      <c r="B80" s="731" t="n">
        <v>375.8859793</v>
      </c>
      <c r="C80" s="1050" t="n">
        <v>3.98839797535</v>
      </c>
      <c r="D80" s="1050" t="n">
        <v>4.472257775231</v>
      </c>
      <c r="E80" s="731" t="n">
        <v>372.1574035</v>
      </c>
      <c r="F80" s="1050" t="n">
        <v>4.10232970902</v>
      </c>
      <c r="G80" s="1050" t="n">
        <v>4.794059884832</v>
      </c>
      <c r="H80" s="731" t="n">
        <v>388.7502482</v>
      </c>
      <c r="I80" s="1050" t="n">
        <v>5.211612104816</v>
      </c>
      <c r="J80" s="1050" t="n">
        <v>4.811343714734</v>
      </c>
      <c r="K80" s="731" t="n">
        <v>360.5296508</v>
      </c>
      <c r="L80" s="1050" t="n">
        <v>4.523589375032</v>
      </c>
      <c r="M80" s="1050" t="n">
        <v>5.159163364441</v>
      </c>
      <c r="N80" s="731" t="n">
        <v>460.9832155</v>
      </c>
      <c r="O80" s="1050" t="n">
        <v>5.773694608582</v>
      </c>
      <c r="P80" s="1050" t="n">
        <v>7.157574146565</v>
      </c>
      <c r="Q80" s="731" t="n">
        <v>388.5058509</v>
      </c>
      <c r="R80" s="1050" t="n">
        <v>5.250060845133</v>
      </c>
      <c r="S80" s="1050" t="n">
        <v>4.954869917296</v>
      </c>
      <c r="T80" s="731" t="n">
        <v>434.524367</v>
      </c>
      <c r="U80" s="1050" t="n">
        <v>4.032559408381</v>
      </c>
      <c r="V80" s="1050" t="n">
        <v>4.213801094428</v>
      </c>
      <c r="W80" s="731" t="n">
        <v>444.259489</v>
      </c>
      <c r="X80" s="1050" t="n">
        <v>-0.255178243806</v>
      </c>
      <c r="Y80" s="1050" t="n">
        <v>1.122576329743</v>
      </c>
      <c r="Z80" s="731" t="n">
        <v>246.3444191</v>
      </c>
      <c r="AA80" s="1050" t="n">
        <v>3.89364806124</v>
      </c>
      <c r="AB80" s="1050" t="n">
        <v>4.478883889141</v>
      </c>
    </row>
    <row r="81" ht="13" customHeight="1" s="828">
      <c r="A81" s="1051" t="n">
        <v>38443</v>
      </c>
      <c r="B81" s="731" t="n">
        <v>378.563489</v>
      </c>
      <c r="C81" s="1050" t="n">
        <v>4.568681220545</v>
      </c>
      <c r="D81" s="1050" t="n">
        <v>4.645866177381</v>
      </c>
      <c r="E81" s="731" t="n">
        <v>374.2701971</v>
      </c>
      <c r="F81" s="1050" t="n">
        <v>3.93377406053</v>
      </c>
      <c r="G81" s="1050" t="n">
        <v>4.580639509922</v>
      </c>
      <c r="H81" s="731" t="n">
        <v>391.3989009</v>
      </c>
      <c r="I81" s="1050" t="n">
        <v>5.40932831347</v>
      </c>
      <c r="J81" s="1050" t="n">
        <v>4.957572991558</v>
      </c>
      <c r="K81" s="731" t="n">
        <v>364.8558949</v>
      </c>
      <c r="L81" s="1050" t="n">
        <v>5.023094009502</v>
      </c>
      <c r="M81" s="1050" t="n">
        <v>5.163274236466</v>
      </c>
      <c r="N81" s="731" t="n">
        <v>467.0877366</v>
      </c>
      <c r="O81" s="1050" t="n">
        <v>3.995581571044</v>
      </c>
      <c r="P81" s="1050" t="n">
        <v>6.849001692633</v>
      </c>
      <c r="Q81" s="731" t="n">
        <v>387.7361889</v>
      </c>
      <c r="R81" s="1050" t="n">
        <v>4.735906630065</v>
      </c>
      <c r="S81" s="1050" t="n">
        <v>4.851416253323</v>
      </c>
      <c r="T81" s="731" t="n">
        <v>439.6154363</v>
      </c>
      <c r="U81" s="1050" t="n">
        <v>4.820705606243</v>
      </c>
      <c r="V81" s="1050" t="n">
        <v>4.445062346241</v>
      </c>
      <c r="W81" s="731" t="n">
        <v>443.6425633</v>
      </c>
      <c r="X81" s="1050" t="n">
        <v>0.576928681951</v>
      </c>
      <c r="Y81" s="1050" t="n">
        <v>0.151742252741</v>
      </c>
      <c r="Z81" s="731" t="n">
        <v>250.4930689</v>
      </c>
      <c r="AA81" s="1050" t="n">
        <v>3.816200640786</v>
      </c>
      <c r="AB81" s="1050" t="n">
        <v>4.077834902688</v>
      </c>
    </row>
    <row r="82" ht="13" customHeight="1" s="828">
      <c r="A82" s="1051" t="n">
        <v>38473</v>
      </c>
      <c r="B82" s="731" t="n">
        <v>379.5164592</v>
      </c>
      <c r="C82" s="1050" t="n">
        <v>4.463542933882</v>
      </c>
      <c r="D82" s="1050" t="n">
        <v>4.340531793737</v>
      </c>
      <c r="E82" s="731" t="n">
        <v>375.3339518</v>
      </c>
      <c r="F82" s="1050" t="n">
        <v>3.728347936129</v>
      </c>
      <c r="G82" s="1050" t="n">
        <v>3.92073510779</v>
      </c>
      <c r="H82" s="731" t="n">
        <v>398.793208</v>
      </c>
      <c r="I82" s="1050" t="n">
        <v>7.868712044258</v>
      </c>
      <c r="J82" s="1050" t="n">
        <v>6.162302718247</v>
      </c>
      <c r="K82" s="731" t="n">
        <v>366.3541583</v>
      </c>
      <c r="L82" s="1050" t="n">
        <v>5.096045682508</v>
      </c>
      <c r="M82" s="1050" t="n">
        <v>4.882005399561</v>
      </c>
      <c r="N82" s="731" t="n">
        <v>469.6420077</v>
      </c>
      <c r="O82" s="1050" t="n">
        <v>3.884348728141</v>
      </c>
      <c r="P82" s="1050" t="n">
        <v>4.537561888909</v>
      </c>
      <c r="Q82" s="731" t="n">
        <v>390.9243592</v>
      </c>
      <c r="R82" s="1050" t="n">
        <v>5.243940886334</v>
      </c>
      <c r="S82" s="1050" t="n">
        <v>5.076655047271</v>
      </c>
      <c r="T82" s="731" t="n">
        <v>436.2058939</v>
      </c>
      <c r="U82" s="1050" t="n">
        <v>3.158151099768</v>
      </c>
      <c r="V82" s="1050" t="n">
        <v>4.001447848408</v>
      </c>
      <c r="W82" s="731" t="n">
        <v>446.9828901</v>
      </c>
      <c r="X82" s="1050" t="n">
        <v>0.422779730272</v>
      </c>
      <c r="Y82" s="1050" t="n">
        <v>0.247076858766</v>
      </c>
      <c r="Z82" s="731" t="n">
        <v>248.6602717</v>
      </c>
      <c r="AA82" s="1050" t="n">
        <v>3.151500266494</v>
      </c>
      <c r="AB82" s="1050" t="n">
        <v>3.619009729727</v>
      </c>
    </row>
    <row r="83" ht="13" customHeight="1" s="828">
      <c r="A83" s="1051" t="n">
        <v>38504</v>
      </c>
      <c r="B83" s="731" t="n">
        <v>379.712606</v>
      </c>
      <c r="C83" s="1050" t="n">
        <v>4.383135662516</v>
      </c>
      <c r="D83" s="1050" t="n">
        <v>4.47163495211</v>
      </c>
      <c r="E83" s="731" t="n">
        <v>376.5175094</v>
      </c>
      <c r="F83" s="1050" t="n">
        <v>4.159223139545</v>
      </c>
      <c r="G83" s="1050" t="n">
        <v>3.940386286694</v>
      </c>
      <c r="H83" s="731" t="n">
        <v>392.7180209</v>
      </c>
      <c r="I83" s="1050" t="n">
        <v>5.110343614679</v>
      </c>
      <c r="J83" s="1050" t="n">
        <v>6.12483452715</v>
      </c>
      <c r="K83" s="731" t="n">
        <v>366.7847015</v>
      </c>
      <c r="L83" s="1050" t="n">
        <v>4.964755411502</v>
      </c>
      <c r="M83" s="1050" t="n">
        <v>5.027919390007</v>
      </c>
      <c r="N83" s="731" t="n">
        <v>471.9449282</v>
      </c>
      <c r="O83" s="1050" t="n">
        <v>6.271708619455</v>
      </c>
      <c r="P83" s="1050" t="n">
        <v>4.709558803093</v>
      </c>
      <c r="Q83" s="731" t="n">
        <v>392.8922681</v>
      </c>
      <c r="R83" s="1050" t="n">
        <v>5.340395650086</v>
      </c>
      <c r="S83" s="1050" t="n">
        <v>5.107481336354</v>
      </c>
      <c r="T83" s="731" t="n">
        <v>437.8678643</v>
      </c>
      <c r="U83" s="1050" t="n">
        <v>3.478270005814</v>
      </c>
      <c r="V83" s="1050" t="n">
        <v>3.816227809892</v>
      </c>
      <c r="W83" s="731" t="n">
        <v>445.46358</v>
      </c>
      <c r="X83" s="1050" t="n">
        <v>2.201911169281</v>
      </c>
      <c r="Y83" s="1050" t="n">
        <v>1.060764990944</v>
      </c>
      <c r="Z83" s="731" t="n">
        <v>249.2833372</v>
      </c>
      <c r="AA83" s="1050" t="n">
        <v>2.886954604083</v>
      </c>
      <c r="AB83" s="1050" t="n">
        <v>3.28437500069</v>
      </c>
    </row>
    <row r="84" ht="13" customHeight="1" s="828">
      <c r="A84" s="1051" t="n">
        <v>38534</v>
      </c>
      <c r="B84" s="731" t="n">
        <v>382.673335</v>
      </c>
      <c r="C84" s="1050" t="n">
        <v>4.926165001622</v>
      </c>
      <c r="D84" s="1050" t="n">
        <v>4.591290791467</v>
      </c>
      <c r="E84" s="731" t="n">
        <v>379.902259</v>
      </c>
      <c r="F84" s="1050" t="n">
        <v>4.481265476955</v>
      </c>
      <c r="G84" s="1050" t="n">
        <v>4.123515283261</v>
      </c>
      <c r="H84" s="731" t="n">
        <v>394.8266836</v>
      </c>
      <c r="I84" s="1050" t="n">
        <v>5.625287321059</v>
      </c>
      <c r="J84" s="1050" t="n">
        <v>6.195503851481</v>
      </c>
      <c r="K84" s="731" t="n">
        <v>369.6958325</v>
      </c>
      <c r="L84" s="1050" t="n">
        <v>5.410050097873</v>
      </c>
      <c r="M84" s="1050" t="n">
        <v>5.157309790291</v>
      </c>
      <c r="N84" s="731" t="n">
        <v>477.5243164</v>
      </c>
      <c r="O84" s="1050" t="n">
        <v>6.053938760232</v>
      </c>
      <c r="P84" s="1050" t="n">
        <v>5.397302149292</v>
      </c>
      <c r="Q84" s="731" t="n">
        <v>395.6291136</v>
      </c>
      <c r="R84" s="1050" t="n">
        <v>5.931181284794</v>
      </c>
      <c r="S84" s="1050" t="n">
        <v>5.505721554658</v>
      </c>
      <c r="T84" s="731" t="n">
        <v>440.1170098</v>
      </c>
      <c r="U84" s="1050" t="n">
        <v>3.473887597885</v>
      </c>
      <c r="V84" s="1050" t="n">
        <v>3.37033148404</v>
      </c>
      <c r="W84" s="731" t="n">
        <v>448.8847039</v>
      </c>
      <c r="X84" s="1050" t="n">
        <v>2.171395193335</v>
      </c>
      <c r="Y84" s="1050" t="n">
        <v>1.591979323608</v>
      </c>
      <c r="Z84" s="731" t="n">
        <v>250.4047358</v>
      </c>
      <c r="AA84" s="1050" t="n">
        <v>3.131626007003</v>
      </c>
      <c r="AB84" s="1050" t="n">
        <v>3.056586525208</v>
      </c>
    </row>
    <row r="85" ht="13" customHeight="1" s="828">
      <c r="A85" s="1051" t="n">
        <v>38565</v>
      </c>
      <c r="B85" s="731" t="n">
        <v>386.1198919</v>
      </c>
      <c r="C85" s="1050" t="n">
        <v>5.133815499786</v>
      </c>
      <c r="D85" s="1050" t="n">
        <v>4.81548735985</v>
      </c>
      <c r="E85" s="731" t="n">
        <v>383.2157339</v>
      </c>
      <c r="F85" s="1050" t="n">
        <v>5.085463462293</v>
      </c>
      <c r="G85" s="1050" t="n">
        <v>4.576626272334</v>
      </c>
      <c r="H85" s="731" t="n">
        <v>396.3216792</v>
      </c>
      <c r="I85" s="1050" t="n">
        <v>5.345086486053</v>
      </c>
      <c r="J85" s="1050" t="n">
        <v>5.36024548603</v>
      </c>
      <c r="K85" s="731" t="n">
        <v>373.6362135</v>
      </c>
      <c r="L85" s="1050" t="n">
        <v>5.458560549914</v>
      </c>
      <c r="M85" s="1050" t="n">
        <v>5.278783229362</v>
      </c>
      <c r="N85" s="731" t="n">
        <v>486.3925272</v>
      </c>
      <c r="O85" s="1050" t="n">
        <v>8.597312061632</v>
      </c>
      <c r="P85" s="1050" t="n">
        <v>6.974674210138</v>
      </c>
      <c r="Q85" s="731" t="n">
        <v>397.632228</v>
      </c>
      <c r="R85" s="1050" t="n">
        <v>5.854635220974</v>
      </c>
      <c r="S85" s="1050" t="n">
        <v>5.70918382919</v>
      </c>
      <c r="T85" s="731" t="n">
        <v>443.4154591</v>
      </c>
      <c r="U85" s="1050" t="n">
        <v>3.786033530444</v>
      </c>
      <c r="V85" s="1050" t="n">
        <v>3.57987833908</v>
      </c>
      <c r="W85" s="731" t="n">
        <v>453.8184821</v>
      </c>
      <c r="X85" s="1050" t="n">
        <v>2.679747627586</v>
      </c>
      <c r="Y85" s="1050" t="n">
        <v>2.352068117182</v>
      </c>
      <c r="Z85" s="731" t="n">
        <v>253.6844001</v>
      </c>
      <c r="AA85" s="1050" t="n">
        <v>4.178325078072</v>
      </c>
      <c r="AB85" s="1050" t="n">
        <v>3.400086766987</v>
      </c>
    </row>
    <row r="86" ht="13" customHeight="1" s="828">
      <c r="A86" s="1051" t="n">
        <v>38596</v>
      </c>
      <c r="B86" s="731" t="n">
        <v>387.2559188</v>
      </c>
      <c r="C86" s="1050" t="n">
        <v>4.868721802592</v>
      </c>
      <c r="D86" s="1050" t="n">
        <v>4.976154003593</v>
      </c>
      <c r="E86" s="731" t="n">
        <v>384.4047714</v>
      </c>
      <c r="F86" s="1050" t="n">
        <v>4.648367921563</v>
      </c>
      <c r="G86" s="1050" t="n">
        <v>4.738396505556</v>
      </c>
      <c r="H86" s="731" t="n">
        <v>398.2500546</v>
      </c>
      <c r="I86" s="1050" t="n">
        <v>5.164368812188</v>
      </c>
      <c r="J86" s="1050" t="n">
        <v>5.377249352698</v>
      </c>
      <c r="K86" s="731" t="n">
        <v>374.6952309</v>
      </c>
      <c r="L86" s="1050" t="n">
        <v>5.165771184959</v>
      </c>
      <c r="M86" s="1050" t="n">
        <v>5.344237877267</v>
      </c>
      <c r="N86" s="731" t="n">
        <v>485.6692294</v>
      </c>
      <c r="O86" s="1050" t="n">
        <v>7.08650320361</v>
      </c>
      <c r="P86" s="1050" t="n">
        <v>7.243154351708</v>
      </c>
      <c r="Q86" s="731" t="n">
        <v>399.2683276</v>
      </c>
      <c r="R86" s="1050" t="n">
        <v>5.636343404376</v>
      </c>
      <c r="S86" s="1050" t="n">
        <v>5.806796284074</v>
      </c>
      <c r="T86" s="731" t="n">
        <v>443.3937609</v>
      </c>
      <c r="U86" s="1050" t="n">
        <v>3.12394355342</v>
      </c>
      <c r="V86" s="1050" t="n">
        <v>3.460553615941</v>
      </c>
      <c r="W86" s="731" t="n">
        <v>455.3807792</v>
      </c>
      <c r="X86" s="1050" t="n">
        <v>5.005184134979</v>
      </c>
      <c r="Y86" s="1050" t="n">
        <v>3.276815490478</v>
      </c>
      <c r="Z86" s="731" t="n">
        <v>252.9165315</v>
      </c>
      <c r="AA86" s="1050" t="n">
        <v>3.338160160249</v>
      </c>
      <c r="AB86" s="1050" t="n">
        <v>3.549418054808</v>
      </c>
    </row>
    <row r="87" ht="13" customHeight="1" s="828">
      <c r="A87" s="1051" t="n">
        <v>38626</v>
      </c>
      <c r="B87" s="731" t="n">
        <v>387.7730985</v>
      </c>
      <c r="C87" s="1050" t="n">
        <v>4.346865177228</v>
      </c>
      <c r="D87" s="1050" t="n">
        <v>4.781575363306</v>
      </c>
      <c r="E87" s="731" t="n">
        <v>384.6127875</v>
      </c>
      <c r="F87" s="1050" t="n">
        <v>3.878944981502</v>
      </c>
      <c r="G87" s="1050" t="n">
        <v>4.534524830343</v>
      </c>
      <c r="H87" s="731" t="n">
        <v>399.8830175</v>
      </c>
      <c r="I87" s="1050" t="n">
        <v>5.1527219978</v>
      </c>
      <c r="J87" s="1050" t="n">
        <v>5.220358520022</v>
      </c>
      <c r="K87" s="731" t="n">
        <v>374.8355686</v>
      </c>
      <c r="L87" s="1050" t="n">
        <v>4.316663897574</v>
      </c>
      <c r="M87" s="1050" t="n">
        <v>4.977558489094</v>
      </c>
      <c r="N87" s="731" t="n">
        <v>483.831823</v>
      </c>
      <c r="O87" s="1050" t="n">
        <v>4.346023474511</v>
      </c>
      <c r="P87" s="1050" t="n">
        <v>6.651343098596</v>
      </c>
      <c r="Q87" s="731" t="n">
        <v>400.9013989</v>
      </c>
      <c r="R87" s="1050" t="n">
        <v>5.560955508694</v>
      </c>
      <c r="S87" s="1050" t="n">
        <v>5.683430734921</v>
      </c>
      <c r="T87" s="731" t="n">
        <v>444.1566095</v>
      </c>
      <c r="U87" s="1050" t="n">
        <v>3.013415208088</v>
      </c>
      <c r="V87" s="1050" t="n">
        <v>3.306512425592</v>
      </c>
      <c r="W87" s="731" t="n">
        <v>460.0000558</v>
      </c>
      <c r="X87" s="1050" t="n">
        <v>6.246423865622</v>
      </c>
      <c r="Y87" s="1050" t="n">
        <v>4.630447611769</v>
      </c>
      <c r="Z87" s="731" t="n">
        <v>255.1573183</v>
      </c>
      <c r="AA87" s="1050" t="n">
        <v>4.155141857265</v>
      </c>
      <c r="AB87" s="1050" t="n">
        <v>3.890140554945</v>
      </c>
    </row>
    <row r="88" ht="13" customHeight="1" s="828">
      <c r="A88" s="1051" t="n">
        <v>38657</v>
      </c>
      <c r="B88" s="731" t="n">
        <v>389.7726249</v>
      </c>
      <c r="C88" s="1050" t="n">
        <v>4.780422719482</v>
      </c>
      <c r="D88" s="1050" t="n">
        <v>4.664946799374</v>
      </c>
      <c r="E88" s="731" t="n">
        <v>386.860589</v>
      </c>
      <c r="F88" s="1050" t="n">
        <v>4.570900608158</v>
      </c>
      <c r="G88" s="1050" t="n">
        <v>4.365271070024</v>
      </c>
      <c r="H88" s="731" t="n">
        <v>401.0905239</v>
      </c>
      <c r="I88" s="1050" t="n">
        <v>5.165635947374</v>
      </c>
      <c r="J88" s="1050" t="n">
        <v>5.160908646107</v>
      </c>
      <c r="K88" s="731" t="n">
        <v>376.5382408</v>
      </c>
      <c r="L88" s="1050" t="n">
        <v>4.922658882494</v>
      </c>
      <c r="M88" s="1050" t="n">
        <v>4.800618806845</v>
      </c>
      <c r="N88" s="731" t="n">
        <v>489.7618065</v>
      </c>
      <c r="O88" s="1050" t="n">
        <v>6.440674739944</v>
      </c>
      <c r="P88" s="1050" t="n">
        <v>5.948169263626</v>
      </c>
      <c r="Q88" s="731" t="n">
        <v>401.4553978</v>
      </c>
      <c r="R88" s="1050" t="n">
        <v>5.334034277367</v>
      </c>
      <c r="S88" s="1050" t="n">
        <v>5.510035335122</v>
      </c>
      <c r="T88" s="731" t="n">
        <v>446.8913213</v>
      </c>
      <c r="U88" s="1050" t="n">
        <v>3.358701130326</v>
      </c>
      <c r="V88" s="1050" t="n">
        <v>3.165571964371</v>
      </c>
      <c r="W88" s="731" t="n">
        <v>463.4721414</v>
      </c>
      <c r="X88" s="1050" t="n">
        <v>5.035071778616</v>
      </c>
      <c r="Y88" s="1050" t="n">
        <v>5.426161510245</v>
      </c>
      <c r="Z88" s="731" t="n">
        <v>255.5920082</v>
      </c>
      <c r="AA88" s="1050" t="n">
        <v>4.371487513482</v>
      </c>
      <c r="AB88" s="1050" t="n">
        <v>3.955072534287</v>
      </c>
    </row>
    <row r="89" ht="13" customHeight="1" s="828">
      <c r="A89" s="1051" t="n">
        <v>38687</v>
      </c>
      <c r="B89" s="731" t="n">
        <v>389.8647912</v>
      </c>
      <c r="C89" s="1050" t="n">
        <v>4.527626913655</v>
      </c>
      <c r="D89" s="1050" t="n">
        <v>4.551684997598</v>
      </c>
      <c r="E89" s="731" t="n">
        <v>386.2452837</v>
      </c>
      <c r="F89" s="1050" t="n">
        <v>4.049670069486</v>
      </c>
      <c r="G89" s="1050" t="n">
        <v>4.166294832864</v>
      </c>
      <c r="H89" s="731" t="n">
        <v>402.9683199</v>
      </c>
      <c r="I89" s="1050" t="n">
        <v>5.821679147885</v>
      </c>
      <c r="J89" s="1050" t="n">
        <v>5.380003439351</v>
      </c>
      <c r="K89" s="731" t="n">
        <v>376.0770856</v>
      </c>
      <c r="L89" s="1050" t="n">
        <v>4.578862240879</v>
      </c>
      <c r="M89" s="1050" t="n">
        <v>4.6059215194</v>
      </c>
      <c r="N89" s="731" t="n">
        <v>486.7341285</v>
      </c>
      <c r="O89" s="1050" t="n">
        <v>4.562823422016</v>
      </c>
      <c r="P89" s="1050" t="n">
        <v>5.112397145734</v>
      </c>
      <c r="Q89" s="731" t="n">
        <v>402.5149174</v>
      </c>
      <c r="R89" s="1050" t="n">
        <v>5.195768531717</v>
      </c>
      <c r="S89" s="1050" t="n">
        <v>5.363132798263</v>
      </c>
      <c r="T89" s="731" t="n">
        <v>446.3038087</v>
      </c>
      <c r="U89" s="1050" t="n">
        <v>2.765119850303</v>
      </c>
      <c r="V89" s="1050" t="n">
        <v>3.04535903682</v>
      </c>
      <c r="W89" s="731" t="n">
        <v>466.5148584</v>
      </c>
      <c r="X89" s="1050" t="n">
        <v>7.108502444462</v>
      </c>
      <c r="Y89" s="1050" t="n">
        <v>6.125002462237</v>
      </c>
      <c r="Z89" s="731" t="n">
        <v>256.9994661</v>
      </c>
      <c r="AA89" s="1050" t="n">
        <v>3.463634529812</v>
      </c>
      <c r="AB89" s="1050" t="n">
        <v>3.994240180246</v>
      </c>
    </row>
    <row r="90" ht="13" customHeight="1" s="828">
      <c r="A90" s="1051" t="n">
        <v>38718</v>
      </c>
      <c r="B90" s="731" t="n">
        <v>391.1321734</v>
      </c>
      <c r="C90" s="1050" t="n">
        <v>3.181679265294</v>
      </c>
      <c r="D90" s="1050" t="n">
        <v>4.157379374186</v>
      </c>
      <c r="E90" s="731" t="n">
        <v>384.9599763</v>
      </c>
      <c r="F90" s="1050" t="n">
        <v>3.425014095608</v>
      </c>
      <c r="G90" s="1050" t="n">
        <v>4.014035398348</v>
      </c>
      <c r="H90" s="731" t="n">
        <v>402.2439347</v>
      </c>
      <c r="I90" s="1050" t="n">
        <v>4.728529655115</v>
      </c>
      <c r="J90" s="1050" t="n">
        <v>5.237116402438</v>
      </c>
      <c r="K90" s="731" t="n">
        <v>373.5314311</v>
      </c>
      <c r="L90" s="1050" t="n">
        <v>3.820477628756</v>
      </c>
      <c r="M90" s="1050" t="n">
        <v>4.440235403714</v>
      </c>
      <c r="N90" s="731" t="n">
        <v>475.086137</v>
      </c>
      <c r="O90" s="1050" t="n">
        <v>2.786437115298</v>
      </c>
      <c r="P90" s="1050" t="n">
        <v>4.593800614041</v>
      </c>
      <c r="Q90" s="731" t="n">
        <v>402.8813835</v>
      </c>
      <c r="R90" s="1050" t="n">
        <v>4.795559429939</v>
      </c>
      <c r="S90" s="1050" t="n">
        <v>5.107664288359</v>
      </c>
      <c r="T90" s="731" t="n">
        <v>448.2342621</v>
      </c>
      <c r="U90" s="1050" t="n">
        <v>3.45066262589</v>
      </c>
      <c r="V90" s="1050" t="n">
        <v>3.191045098664</v>
      </c>
      <c r="W90" s="731" t="n">
        <v>466.1583068</v>
      </c>
      <c r="X90" s="1050" t="n">
        <v>2.889946275862</v>
      </c>
      <c r="Y90" s="1050" t="n">
        <v>4.983344145277</v>
      </c>
      <c r="Z90" s="731" t="n">
        <v>256.7388765</v>
      </c>
      <c r="AA90" s="1050" t="n">
        <v>3.176553501832</v>
      </c>
      <c r="AB90" s="1050" t="n">
        <v>3.666952201325</v>
      </c>
    </row>
    <row r="91" ht="13" customHeight="1" s="828">
      <c r="A91" s="1049" t="n">
        <v>38749</v>
      </c>
      <c r="B91" s="731" t="n">
        <v>391.9345163</v>
      </c>
      <c r="C91" s="1050" t="n">
        <v>5.656710160539</v>
      </c>
      <c r="D91" s="1050" t="n">
        <v>4.446259386582</v>
      </c>
      <c r="E91" s="731" t="n">
        <v>390.4754275</v>
      </c>
      <c r="F91" s="1050" t="n">
        <v>5.852587621433</v>
      </c>
      <c r="G91" s="1050" t="n">
        <v>4.438560608583</v>
      </c>
      <c r="H91" s="731" t="n">
        <v>404.5334679</v>
      </c>
      <c r="I91" s="1050" t="n">
        <v>5.429833617832</v>
      </c>
      <c r="J91" s="1050" t="n">
        <v>5.325231495469</v>
      </c>
      <c r="K91" s="731" t="n">
        <v>379.781727</v>
      </c>
      <c r="L91" s="1050" t="n">
        <v>5.865063009535</v>
      </c>
      <c r="M91" s="1050" t="n">
        <v>4.753753808066</v>
      </c>
      <c r="N91" s="731" t="n">
        <v>494.0255788</v>
      </c>
      <c r="O91" s="1050" t="n">
        <v>10.548040751353</v>
      </c>
      <c r="P91" s="1050" t="n">
        <v>5.911343938194</v>
      </c>
      <c r="Q91" s="731" t="n">
        <v>405.5955908</v>
      </c>
      <c r="R91" s="1050" t="n">
        <v>5.381531494717</v>
      </c>
      <c r="S91" s="1050" t="n">
        <v>5.124271898906</v>
      </c>
      <c r="T91" s="731" t="n">
        <v>455.7757184</v>
      </c>
      <c r="U91" s="1050" t="n">
        <v>5.246072558111</v>
      </c>
      <c r="V91" s="1050" t="n">
        <v>3.819549576234</v>
      </c>
      <c r="W91" s="731" t="n">
        <v>468.87269</v>
      </c>
      <c r="X91" s="1050" t="n">
        <v>6.995673744309</v>
      </c>
      <c r="Y91" s="1050" t="n">
        <v>5.630757702906</v>
      </c>
      <c r="Z91" s="731" t="n">
        <v>254.8992948</v>
      </c>
      <c r="AA91" s="1050" t="n">
        <v>2.120525518454</v>
      </c>
      <c r="AB91" s="1050" t="n">
        <v>2.919092285067</v>
      </c>
    </row>
    <row r="92" ht="13" customHeight="1" s="828">
      <c r="A92" s="1051" t="n">
        <v>38777</v>
      </c>
      <c r="B92" s="731" t="n">
        <v>397.9132779</v>
      </c>
      <c r="C92" s="1050" t="n">
        <v>5.860101151158</v>
      </c>
      <c r="D92" s="1050" t="n">
        <v>4.891317883565</v>
      </c>
      <c r="E92" s="731" t="n">
        <v>393.6593672</v>
      </c>
      <c r="F92" s="1050" t="n">
        <v>5.777653083825</v>
      </c>
      <c r="G92" s="1050" t="n">
        <v>5.015889341616</v>
      </c>
      <c r="H92" s="731" t="n">
        <v>402.5204624</v>
      </c>
      <c r="I92" s="1050" t="n">
        <v>3.542175024649</v>
      </c>
      <c r="J92" s="1050" t="n">
        <v>4.562424552356</v>
      </c>
      <c r="K92" s="731" t="n">
        <v>382.6346187</v>
      </c>
      <c r="L92" s="1050" t="n">
        <v>6.131248248501</v>
      </c>
      <c r="M92" s="1050" t="n">
        <v>5.272281179597</v>
      </c>
      <c r="N92" s="731" t="n">
        <v>502.5295771</v>
      </c>
      <c r="O92" s="1050" t="n">
        <v>9.012554080724</v>
      </c>
      <c r="P92" s="1050" t="n">
        <v>7.412962629129</v>
      </c>
      <c r="Q92" s="731" t="n">
        <v>402.7507117</v>
      </c>
      <c r="R92" s="1050" t="n">
        <v>3.666575617073</v>
      </c>
      <c r="S92" s="1050" t="n">
        <v>4.61152083025</v>
      </c>
      <c r="T92" s="731" t="n">
        <v>453.6147479</v>
      </c>
      <c r="U92" s="1050" t="n">
        <v>4.393397091123</v>
      </c>
      <c r="V92" s="1050" t="n">
        <v>4.363252784877</v>
      </c>
      <c r="W92" s="731" t="n">
        <v>467.364166</v>
      </c>
      <c r="X92" s="1050" t="n">
        <v>5.200716601914</v>
      </c>
      <c r="Y92" s="1050" t="n">
        <v>5.005777414365</v>
      </c>
      <c r="Z92" s="731" t="n">
        <v>256.6860384</v>
      </c>
      <c r="AA92" s="1050" t="n">
        <v>4.19803271281</v>
      </c>
      <c r="AB92" s="1050" t="n">
        <v>3.160501136285</v>
      </c>
    </row>
    <row r="93" ht="13" customHeight="1" s="828">
      <c r="A93" s="1051" t="n">
        <v>38808</v>
      </c>
      <c r="B93" s="731" t="n">
        <v>395.2976529</v>
      </c>
      <c r="C93" s="1050" t="n">
        <v>4.420437888557</v>
      </c>
      <c r="D93" s="1050" t="n">
        <v>5.308784449576</v>
      </c>
      <c r="E93" s="731" t="n">
        <v>393.8137856</v>
      </c>
      <c r="F93" s="1050" t="n">
        <v>5.221785932044</v>
      </c>
      <c r="G93" s="1050" t="n">
        <v>5.615902886311</v>
      </c>
      <c r="H93" s="731" t="n">
        <v>403.8711975</v>
      </c>
      <c r="I93" s="1050" t="n">
        <v>3.18659469184</v>
      </c>
      <c r="J93" s="1050" t="n">
        <v>4.04492041523</v>
      </c>
      <c r="K93" s="731" t="n">
        <v>381.0794262</v>
      </c>
      <c r="L93" s="1050" t="n">
        <v>4.446558635005</v>
      </c>
      <c r="M93" s="1050" t="n">
        <v>5.476195226491</v>
      </c>
      <c r="N93" s="731" t="n">
        <v>498.9305658</v>
      </c>
      <c r="O93" s="1050" t="n">
        <v>6.817312188881</v>
      </c>
      <c r="P93" s="1050" t="n">
        <v>8.765869943506001</v>
      </c>
      <c r="Q93" s="731" t="n">
        <v>404.4041355</v>
      </c>
      <c r="R93" s="1050" t="n">
        <v>4.298785379638</v>
      </c>
      <c r="S93" s="1050" t="n">
        <v>4.446153981079</v>
      </c>
      <c r="T93" s="731" t="n">
        <v>456.6602158</v>
      </c>
      <c r="U93" s="1050" t="n">
        <v>3.87720223008</v>
      </c>
      <c r="V93" s="1050" t="n">
        <v>4.502278948576</v>
      </c>
      <c r="W93" s="731" t="n">
        <v>471.984448</v>
      </c>
      <c r="X93" s="1050" t="n">
        <v>6.388450307649</v>
      </c>
      <c r="Y93" s="1050" t="n">
        <v>6.191208028985</v>
      </c>
      <c r="Z93" s="731" t="n">
        <v>256.0517857</v>
      </c>
      <c r="AA93" s="1050" t="n">
        <v>2.219110023447</v>
      </c>
      <c r="AB93" s="1050" t="n">
        <v>2.839236057714</v>
      </c>
    </row>
    <row r="94" ht="13" customHeight="1" s="828">
      <c r="A94" s="1051" t="n">
        <v>38838</v>
      </c>
      <c r="B94" s="731" t="n">
        <v>397.1756909</v>
      </c>
      <c r="C94" s="1050" t="n">
        <v>4.653087177622</v>
      </c>
      <c r="D94" s="1050" t="n">
        <v>4.975519354835</v>
      </c>
      <c r="E94" s="731" t="n">
        <v>394.7771199</v>
      </c>
      <c r="F94" s="1050" t="n">
        <v>5.180231632858</v>
      </c>
      <c r="G94" s="1050" t="n">
        <v>5.392297513726</v>
      </c>
      <c r="H94" s="731" t="n">
        <v>412.6925231</v>
      </c>
      <c r="I94" s="1050" t="n">
        <v>3.485343988105</v>
      </c>
      <c r="J94" s="1050" t="n">
        <v>3.40490149143</v>
      </c>
      <c r="K94" s="731" t="n">
        <v>382.8525896</v>
      </c>
      <c r="L94" s="1050" t="n">
        <v>4.503410409359</v>
      </c>
      <c r="M94" s="1050" t="n">
        <v>5.021978251695</v>
      </c>
      <c r="N94" s="731" t="n">
        <v>499.0718417</v>
      </c>
      <c r="O94" s="1050" t="n">
        <v>6.266439866427</v>
      </c>
      <c r="P94" s="1050" t="n">
        <v>7.356233200751</v>
      </c>
      <c r="Q94" s="731" t="n">
        <v>404.9969705</v>
      </c>
      <c r="R94" s="1050" t="n">
        <v>3.599829728902</v>
      </c>
      <c r="S94" s="1050" t="n">
        <v>3.85424209766</v>
      </c>
      <c r="T94" s="731" t="n">
        <v>456.0753349</v>
      </c>
      <c r="U94" s="1050" t="n">
        <v>4.555060185536</v>
      </c>
      <c r="V94" s="1050" t="n">
        <v>4.274032533527</v>
      </c>
      <c r="W94" s="731" t="n">
        <v>477.5665709</v>
      </c>
      <c r="X94" s="1050" t="n">
        <v>6.842248658144</v>
      </c>
      <c r="Y94" s="1050" t="n">
        <v>6.145117072975</v>
      </c>
      <c r="Z94" s="731" t="n">
        <v>258.3794643</v>
      </c>
      <c r="AA94" s="1050" t="n">
        <v>3.90862301145</v>
      </c>
      <c r="AB94" s="1050" t="n">
        <v>3.436566826211</v>
      </c>
    </row>
    <row r="95" ht="13" customHeight="1" s="828">
      <c r="A95" s="1051" t="n">
        <v>38869</v>
      </c>
      <c r="B95" s="731" t="n">
        <v>400.7034704</v>
      </c>
      <c r="C95" s="1050" t="n">
        <v>5.528092580629</v>
      </c>
      <c r="D95" s="1050" t="n">
        <v>4.867694009383</v>
      </c>
      <c r="E95" s="731" t="n">
        <v>399.1585726</v>
      </c>
      <c r="F95" s="1050" t="n">
        <v>6.013282950926</v>
      </c>
      <c r="G95" s="1050" t="n">
        <v>5.472572110285</v>
      </c>
      <c r="H95" s="731" t="n">
        <v>406.972922</v>
      </c>
      <c r="I95" s="1050" t="n">
        <v>3.629805698076</v>
      </c>
      <c r="J95" s="1050" t="n">
        <v>3.43445472116</v>
      </c>
      <c r="K95" s="731" t="n">
        <v>387.3981835</v>
      </c>
      <c r="L95" s="1050" t="n">
        <v>5.620049559237</v>
      </c>
      <c r="M95" s="1050" t="n">
        <v>4.857531820776</v>
      </c>
      <c r="N95" s="731" t="n">
        <v>515.8903701</v>
      </c>
      <c r="O95" s="1050" t="n">
        <v>9.311561428917001</v>
      </c>
      <c r="P95" s="1050" t="n">
        <v>7.469297713238</v>
      </c>
      <c r="Q95" s="731" t="n">
        <v>407.3417901</v>
      </c>
      <c r="R95" s="1050" t="n">
        <v>3.677731320567</v>
      </c>
      <c r="S95" s="1050" t="n">
        <v>3.85728063431</v>
      </c>
      <c r="T95" s="731" t="n">
        <v>455.7408077</v>
      </c>
      <c r="U95" s="1050" t="n">
        <v>4.081812084697</v>
      </c>
      <c r="V95" s="1050" t="n">
        <v>4.170481429654</v>
      </c>
      <c r="W95" s="731" t="n">
        <v>482.9731005</v>
      </c>
      <c r="X95" s="1050" t="n">
        <v>8.420333823923</v>
      </c>
      <c r="Y95" s="1050" t="n">
        <v>7.217714058666</v>
      </c>
      <c r="Z95" s="731" t="n">
        <v>258.8181559</v>
      </c>
      <c r="AA95" s="1050" t="n">
        <v>3.824892111561</v>
      </c>
      <c r="AB95" s="1050" t="n">
        <v>3.315274202346</v>
      </c>
    </row>
    <row r="96" ht="13" customHeight="1" s="828">
      <c r="A96" s="1051" t="n">
        <v>38899</v>
      </c>
      <c r="B96" s="731" t="n">
        <v>400.7534</v>
      </c>
      <c r="C96" s="1050" t="n">
        <v>4.724673330061</v>
      </c>
      <c r="D96" s="1050" t="n">
        <v>4.968039395492</v>
      </c>
      <c r="E96" s="731" t="n">
        <v>398.6108358</v>
      </c>
      <c r="F96" s="1050" t="n">
        <v>4.924576350045</v>
      </c>
      <c r="G96" s="1050" t="n">
        <v>5.371558053218</v>
      </c>
      <c r="H96" s="731" t="n">
        <v>408.8305603</v>
      </c>
      <c r="I96" s="1050" t="n">
        <v>3.546841508358</v>
      </c>
      <c r="J96" s="1050" t="n">
        <v>3.553632776614</v>
      </c>
      <c r="K96" s="731" t="n">
        <v>387.2917074</v>
      </c>
      <c r="L96" s="1050" t="n">
        <v>4.759554572474</v>
      </c>
      <c r="M96" s="1050" t="n">
        <v>4.960651726135</v>
      </c>
      <c r="N96" s="731" t="n">
        <v>509.6159374</v>
      </c>
      <c r="O96" s="1050" t="n">
        <v>6.720416091464</v>
      </c>
      <c r="P96" s="1050" t="n">
        <v>7.431897726769</v>
      </c>
      <c r="Q96" s="731" t="n">
        <v>409.5614336</v>
      </c>
      <c r="R96" s="1050" t="n">
        <v>3.521560856132</v>
      </c>
      <c r="S96" s="1050" t="n">
        <v>3.599525762635</v>
      </c>
      <c r="T96" s="731" t="n">
        <v>451.7343425</v>
      </c>
      <c r="U96" s="1050" t="n">
        <v>2.639600933688</v>
      </c>
      <c r="V96" s="1050" t="n">
        <v>3.755901981804</v>
      </c>
      <c r="W96" s="731" t="n">
        <v>487.0607143</v>
      </c>
      <c r="X96" s="1050" t="n">
        <v>8.504636060957001</v>
      </c>
      <c r="Y96" s="1050" t="n">
        <v>7.922667702048</v>
      </c>
      <c r="Z96" s="731" t="n">
        <v>260.9670841</v>
      </c>
      <c r="AA96" s="1050" t="n">
        <v>4.218110438788</v>
      </c>
      <c r="AB96" s="1050" t="n">
        <v>3.984288842378</v>
      </c>
    </row>
    <row r="97" ht="13" customHeight="1" s="828">
      <c r="A97" s="1051" t="n">
        <v>38930</v>
      </c>
      <c r="B97" s="731" t="n">
        <v>400.8756982</v>
      </c>
      <c r="C97" s="1050" t="n">
        <v>3.82156076637</v>
      </c>
      <c r="D97" s="1050" t="n">
        <v>4.686674996163</v>
      </c>
      <c r="E97" s="731" t="n">
        <v>398.7367943</v>
      </c>
      <c r="F97" s="1050" t="n">
        <v>4.050214807738</v>
      </c>
      <c r="G97" s="1050" t="n">
        <v>4.990253487648</v>
      </c>
      <c r="H97" s="731" t="n">
        <v>408.1458708</v>
      </c>
      <c r="I97" s="1050" t="n">
        <v>2.983483422827</v>
      </c>
      <c r="J97" s="1050" t="n">
        <v>3.385768018408</v>
      </c>
      <c r="K97" s="731" t="n">
        <v>386.9593377</v>
      </c>
      <c r="L97" s="1050" t="n">
        <v>3.565801097061</v>
      </c>
      <c r="M97" s="1050" t="n">
        <v>4.642077620759</v>
      </c>
      <c r="N97" s="731" t="n">
        <v>509.3074033</v>
      </c>
      <c r="O97" s="1050" t="n">
        <v>4.711189999549</v>
      </c>
      <c r="P97" s="1050" t="n">
        <v>6.891466918571</v>
      </c>
      <c r="Q97" s="731" t="n">
        <v>409.006348</v>
      </c>
      <c r="R97" s="1050" t="n">
        <v>2.86046230639</v>
      </c>
      <c r="S97" s="1050" t="n">
        <v>3.351670616258</v>
      </c>
      <c r="T97" s="731" t="n">
        <v>457.4841509</v>
      </c>
      <c r="U97" s="1050" t="n">
        <v>3.172801378769</v>
      </c>
      <c r="V97" s="1050" t="n">
        <v>3.296424770419</v>
      </c>
      <c r="W97" s="731" t="n">
        <v>483.7229781</v>
      </c>
      <c r="X97" s="1050" t="n">
        <v>6.589528011645</v>
      </c>
      <c r="Y97" s="1050" t="n">
        <v>7.83211910892</v>
      </c>
      <c r="Z97" s="731" t="n">
        <v>259.6856948</v>
      </c>
      <c r="AA97" s="1050" t="n">
        <v>2.365653819326</v>
      </c>
      <c r="AB97" s="1050" t="n">
        <v>3.464217585839</v>
      </c>
    </row>
    <row r="98" ht="13" customHeight="1" s="828">
      <c r="A98" s="1051" t="n">
        <v>38961</v>
      </c>
      <c r="B98" s="731" t="n">
        <v>401.8424034</v>
      </c>
      <c r="C98" s="1050" t="n">
        <v>3.766626639355</v>
      </c>
      <c r="D98" s="1050" t="n">
        <v>4.102105526948</v>
      </c>
      <c r="E98" s="731" t="n">
        <v>399.8468561</v>
      </c>
      <c r="F98" s="1050" t="n">
        <v>4.017141786185</v>
      </c>
      <c r="G98" s="1050" t="n">
        <v>4.328604490064</v>
      </c>
      <c r="H98" s="731" t="n">
        <v>408.7811193</v>
      </c>
      <c r="I98" s="1050" t="n">
        <v>2.644334778705</v>
      </c>
      <c r="J98" s="1050" t="n">
        <v>3.056934704813</v>
      </c>
      <c r="K98" s="731" t="n">
        <v>387.7759798</v>
      </c>
      <c r="L98" s="1050" t="n">
        <v>3.491036933825</v>
      </c>
      <c r="M98" s="1050" t="n">
        <v>3.935480726553</v>
      </c>
      <c r="N98" s="731" t="n">
        <v>502.679098</v>
      </c>
      <c r="O98" s="1050" t="n">
        <v>3.502356659699</v>
      </c>
      <c r="P98" s="1050" t="n">
        <v>4.968064128193</v>
      </c>
      <c r="Q98" s="731" t="n">
        <v>409.6638453</v>
      </c>
      <c r="R98" s="1050" t="n">
        <v>2.603641957399</v>
      </c>
      <c r="S98" s="1050" t="n">
        <v>2.993800374288</v>
      </c>
      <c r="T98" s="731" t="n">
        <v>461.0692559</v>
      </c>
      <c r="U98" s="1050" t="n">
        <v>3.986410400571</v>
      </c>
      <c r="V98" s="1050" t="n">
        <v>3.267816893373</v>
      </c>
      <c r="W98" s="731" t="n">
        <v>484.7582257</v>
      </c>
      <c r="X98" s="1050" t="n">
        <v>6.451182799505</v>
      </c>
      <c r="Y98" s="1050" t="n">
        <v>7.17613604146</v>
      </c>
      <c r="Z98" s="731" t="n">
        <v>261.7956292</v>
      </c>
      <c r="AA98" s="1050" t="n">
        <v>3.510683009663</v>
      </c>
      <c r="AB98" s="1050" t="n">
        <v>3.360970967019</v>
      </c>
    </row>
    <row r="99" ht="13" customHeight="1" s="828">
      <c r="A99" s="1051" t="n">
        <v>38991</v>
      </c>
      <c r="B99" s="731" t="n">
        <v>405.0968793</v>
      </c>
      <c r="C99" s="1050" t="n">
        <v>4.467504545058</v>
      </c>
      <c r="D99" s="1050" t="n">
        <v>4.018956684216</v>
      </c>
      <c r="E99" s="731" t="n">
        <v>402.7735447</v>
      </c>
      <c r="F99" s="1050" t="n">
        <v>4.721828756149</v>
      </c>
      <c r="G99" s="1050" t="n">
        <v>4.263364251577</v>
      </c>
      <c r="H99" s="731" t="n">
        <v>411.4189341</v>
      </c>
      <c r="I99" s="1050" t="n">
        <v>2.884822834468</v>
      </c>
      <c r="J99" s="1050" t="n">
        <v>2.837376038156</v>
      </c>
      <c r="K99" s="731" t="n">
        <v>390.9680679</v>
      </c>
      <c r="L99" s="1050" t="n">
        <v>4.303886997772</v>
      </c>
      <c r="M99" s="1050" t="n">
        <v>3.787181417159</v>
      </c>
      <c r="N99" s="731" t="n">
        <v>508.2647974</v>
      </c>
      <c r="O99" s="1050" t="n">
        <v>5.049889907717</v>
      </c>
      <c r="P99" s="1050" t="n">
        <v>4.4204961133</v>
      </c>
      <c r="Q99" s="731" t="n">
        <v>412.215161</v>
      </c>
      <c r="R99" s="1050" t="n">
        <v>2.822080973287</v>
      </c>
      <c r="S99" s="1050" t="n">
        <v>2.762009168186</v>
      </c>
      <c r="T99" s="731" t="n">
        <v>464.2190592</v>
      </c>
      <c r="U99" s="1050" t="n">
        <v>4.516976505784</v>
      </c>
      <c r="V99" s="1050" t="n">
        <v>3.89240920779</v>
      </c>
      <c r="W99" s="731" t="n">
        <v>487.564912</v>
      </c>
      <c r="X99" s="1050" t="n">
        <v>5.992359316579</v>
      </c>
      <c r="Y99" s="1050" t="n">
        <v>6.34288942562</v>
      </c>
      <c r="Z99" s="731" t="n">
        <v>263.949019</v>
      </c>
      <c r="AA99" s="1050" t="n">
        <v>3.445600055125</v>
      </c>
      <c r="AB99" s="1050" t="n">
        <v>3.10755979382</v>
      </c>
    </row>
    <row r="100" ht="13" customHeight="1" s="828">
      <c r="A100" s="1051" t="n">
        <v>39022</v>
      </c>
      <c r="B100" s="731" t="n">
        <v>406.7342592</v>
      </c>
      <c r="C100" s="1050" t="n">
        <v>4.351674082897</v>
      </c>
      <c r="D100" s="1050" t="n">
        <v>4.195727231951</v>
      </c>
      <c r="E100" s="731" t="n">
        <v>405.1789652</v>
      </c>
      <c r="F100" s="1050" t="n">
        <v>4.735136305135</v>
      </c>
      <c r="G100" s="1050" t="n">
        <v>4.49192833988</v>
      </c>
      <c r="H100" s="731" t="n">
        <v>412.0483363</v>
      </c>
      <c r="I100" s="1050" t="n">
        <v>2.732004808653</v>
      </c>
      <c r="J100" s="1050" t="n">
        <v>2.753847890431</v>
      </c>
      <c r="K100" s="731" t="n">
        <v>392.9947147</v>
      </c>
      <c r="L100" s="1050" t="n">
        <v>4.37046549775</v>
      </c>
      <c r="M100" s="1050" t="n">
        <v>4.05567691372</v>
      </c>
      <c r="N100" s="731" t="n">
        <v>514.4999076</v>
      </c>
      <c r="O100" s="1050" t="n">
        <v>5.051047421763</v>
      </c>
      <c r="P100" s="1050" t="n">
        <v>4.535231174861</v>
      </c>
      <c r="Q100" s="731" t="n">
        <v>412.3897862</v>
      </c>
      <c r="R100" s="1050" t="n">
        <v>2.723686979904</v>
      </c>
      <c r="S100" s="1050" t="n">
        <v>2.716626636699</v>
      </c>
      <c r="T100" s="731" t="n">
        <v>463.2652525</v>
      </c>
      <c r="U100" s="1050" t="n">
        <v>3.663962672707</v>
      </c>
      <c r="V100" s="1050" t="n">
        <v>4.055019881091</v>
      </c>
      <c r="W100" s="731" t="n">
        <v>486.4575808</v>
      </c>
      <c r="X100" s="1050" t="n">
        <v>4.959400435713</v>
      </c>
      <c r="Y100" s="1050" t="n">
        <v>5.796683436742</v>
      </c>
      <c r="Z100" s="731" t="n">
        <v>266.215153</v>
      </c>
      <c r="AA100" s="1050" t="n">
        <v>4.156289891383</v>
      </c>
      <c r="AB100" s="1050" t="n">
        <v>3.705016127616</v>
      </c>
    </row>
    <row r="101" ht="13" customHeight="1" s="828">
      <c r="A101" s="1051" t="n">
        <v>39052</v>
      </c>
      <c r="B101" s="731" t="n">
        <v>412.4939648</v>
      </c>
      <c r="C101" s="1050" t="n">
        <v>5.804364515797</v>
      </c>
      <c r="D101" s="1050" t="n">
        <v>4.875284913765</v>
      </c>
      <c r="E101" s="731" t="n">
        <v>411.1331893</v>
      </c>
      <c r="F101" s="1050" t="n">
        <v>6.443549384368</v>
      </c>
      <c r="G101" s="1050" t="n">
        <v>5.300686696144</v>
      </c>
      <c r="H101" s="731" t="n">
        <v>415.1304918</v>
      </c>
      <c r="I101" s="1050" t="n">
        <v>3.018145918522</v>
      </c>
      <c r="J101" s="1050" t="n">
        <v>2.878536083344</v>
      </c>
      <c r="K101" s="731" t="n">
        <v>400.453174</v>
      </c>
      <c r="L101" s="1050" t="n">
        <v>6.481673394461</v>
      </c>
      <c r="M101" s="1050" t="n">
        <v>5.052553672415</v>
      </c>
      <c r="N101" s="731" t="n">
        <v>545.6251812</v>
      </c>
      <c r="O101" s="1050" t="n">
        <v>12.099224042803</v>
      </c>
      <c r="P101" s="1050" t="n">
        <v>7.39985442364</v>
      </c>
      <c r="Q101" s="731" t="n">
        <v>414.6894833</v>
      </c>
      <c r="R101" s="1050" t="n">
        <v>3.024624771335</v>
      </c>
      <c r="S101" s="1050" t="n">
        <v>2.85696111853</v>
      </c>
      <c r="T101" s="731" t="n">
        <v>460.1188383</v>
      </c>
      <c r="U101" s="1050" t="n">
        <v>3.095431706093</v>
      </c>
      <c r="V101" s="1050" t="n">
        <v>3.757531322222</v>
      </c>
      <c r="W101" s="731" t="n">
        <v>494.3179951</v>
      </c>
      <c r="X101" s="1050" t="n">
        <v>5.959753735466</v>
      </c>
      <c r="Y101" s="1050" t="n">
        <v>5.636990070111</v>
      </c>
      <c r="Z101" s="731" t="n">
        <v>267.5645124</v>
      </c>
      <c r="AA101" s="1050" t="n">
        <v>4.110921497358</v>
      </c>
      <c r="AB101" s="1050" t="n">
        <v>3.904909013073</v>
      </c>
    </row>
    <row r="102" ht="13" customHeight="1" s="828">
      <c r="A102" s="1051" t="n">
        <v>39083</v>
      </c>
      <c r="B102" s="731" t="n">
        <v>414.7197143</v>
      </c>
      <c r="C102" s="1050" t="n">
        <v>6.030580582252</v>
      </c>
      <c r="D102" s="1050" t="n">
        <v>5.396309347852</v>
      </c>
      <c r="E102" s="731" t="n">
        <v>412.439788</v>
      </c>
      <c r="F102" s="1050" t="n">
        <v>7.138355515324</v>
      </c>
      <c r="G102" s="1050" t="n">
        <v>6.103806062586</v>
      </c>
      <c r="H102" s="731" t="n">
        <v>416.9164682</v>
      </c>
      <c r="I102" s="1050" t="n">
        <v>3.64767053876</v>
      </c>
      <c r="J102" s="1050" t="n">
        <v>3.132921392007</v>
      </c>
      <c r="K102" s="731" t="n">
        <v>398.441259</v>
      </c>
      <c r="L102" s="1050" t="n">
        <v>6.668736771801</v>
      </c>
      <c r="M102" s="1050" t="n">
        <v>5.837817297094</v>
      </c>
      <c r="N102" s="731" t="n">
        <v>528.9257877</v>
      </c>
      <c r="O102" s="1050" t="n">
        <v>11.332608238156</v>
      </c>
      <c r="P102" s="1050" t="n">
        <v>9.470274340781</v>
      </c>
      <c r="Q102" s="731" t="n">
        <v>417.5752169</v>
      </c>
      <c r="R102" s="1050" t="n">
        <v>3.647185996123</v>
      </c>
      <c r="S102" s="1050" t="n">
        <v>3.13234739121</v>
      </c>
      <c r="T102" s="731" t="n">
        <v>469.5221025</v>
      </c>
      <c r="U102" s="1050" t="n">
        <v>4.749266667003</v>
      </c>
      <c r="V102" s="1050" t="n">
        <v>3.837458870602</v>
      </c>
      <c r="W102" s="731" t="n">
        <v>489.4917159</v>
      </c>
      <c r="X102" s="1050" t="n">
        <v>5.005468906084</v>
      </c>
      <c r="Y102" s="1050" t="n">
        <v>5.309045186744</v>
      </c>
      <c r="Z102" s="731" t="n">
        <v>266.4005608</v>
      </c>
      <c r="AA102" s="1050" t="n">
        <v>3.763233847446</v>
      </c>
      <c r="AB102" s="1050" t="n">
        <v>4.009964687851</v>
      </c>
    </row>
    <row r="103" ht="13" customHeight="1" s="828">
      <c r="A103" s="1049" t="n">
        <v>39114</v>
      </c>
      <c r="B103" s="731" t="n">
        <v>418.6868289</v>
      </c>
      <c r="C103" s="1050" t="n">
        <v>6.825709777376</v>
      </c>
      <c r="D103" s="1050" t="n">
        <v>6.221081818352</v>
      </c>
      <c r="E103" s="731" t="n">
        <v>421.8056482</v>
      </c>
      <c r="F103" s="1050" t="n">
        <v>8.023608783936</v>
      </c>
      <c r="G103" s="1050" t="n">
        <v>7.204900529088</v>
      </c>
      <c r="H103" s="731" t="n">
        <v>415.221638</v>
      </c>
      <c r="I103" s="1050" t="n">
        <v>2.642097860403</v>
      </c>
      <c r="J103" s="1050" t="n">
        <v>3.101715906253</v>
      </c>
      <c r="K103" s="731" t="n">
        <v>408.4324027</v>
      </c>
      <c r="L103" s="1050" t="n">
        <v>7.543984784713</v>
      </c>
      <c r="M103" s="1050" t="n">
        <v>6.900767244515</v>
      </c>
      <c r="N103" s="731" t="n">
        <v>559.08087</v>
      </c>
      <c r="O103" s="1050" t="n">
        <v>13.168405441277</v>
      </c>
      <c r="P103" s="1050" t="n">
        <v>12.211869498139</v>
      </c>
      <c r="Q103" s="731" t="n">
        <v>416.3723858</v>
      </c>
      <c r="R103" s="1050" t="n">
        <v>2.657029623706</v>
      </c>
      <c r="S103" s="1050" t="n">
        <v>3.108624802364</v>
      </c>
      <c r="T103" s="731" t="n">
        <v>471.0652813</v>
      </c>
      <c r="U103" s="1050" t="n">
        <v>3.354624277413</v>
      </c>
      <c r="V103" s="1050" t="n">
        <v>3.731905376591</v>
      </c>
      <c r="W103" s="731" t="n">
        <v>497.2291792</v>
      </c>
      <c r="X103" s="1050" t="n">
        <v>6.047801419187</v>
      </c>
      <c r="Y103" s="1050" t="n">
        <v>5.6718112151</v>
      </c>
      <c r="Z103" s="731" t="n">
        <v>270.5972662</v>
      </c>
      <c r="AA103" s="1050" t="n">
        <v>6.158499344738</v>
      </c>
      <c r="AB103" s="1050" t="n">
        <v>4.673815105063</v>
      </c>
    </row>
    <row r="104" ht="13" customHeight="1" s="828">
      <c r="A104" s="1051" t="n">
        <v>39142</v>
      </c>
      <c r="B104" s="731" t="n">
        <v>416.1984767</v>
      </c>
      <c r="C104" s="1050" t="n">
        <v>4.595272340873</v>
      </c>
      <c r="D104" s="1050" t="n">
        <v>5.810856592213</v>
      </c>
      <c r="E104" s="731" t="n">
        <v>411.6778237</v>
      </c>
      <c r="F104" s="1050" t="n">
        <v>4.5771695027</v>
      </c>
      <c r="G104" s="1050" t="n">
        <v>6.571621976744</v>
      </c>
      <c r="H104" s="731" t="n">
        <v>416.8094615</v>
      </c>
      <c r="I104" s="1050" t="n">
        <v>3.549881418401</v>
      </c>
      <c r="J104" s="1050" t="n">
        <v>3.278737509389</v>
      </c>
      <c r="K104" s="731" t="n">
        <v>398.6551808</v>
      </c>
      <c r="L104" s="1050" t="n">
        <v>4.186908689661</v>
      </c>
      <c r="M104" s="1050" t="n">
        <v>6.125375402029</v>
      </c>
      <c r="N104" s="731" t="n">
        <v>517.4974609</v>
      </c>
      <c r="O104" s="1050" t="n">
        <v>2.978508028597</v>
      </c>
      <c r="P104" s="1050" t="n">
        <v>9.096158577897</v>
      </c>
      <c r="Q104" s="731" t="n">
        <v>417.7887972</v>
      </c>
      <c r="R104" s="1050" t="n">
        <v>3.733844550274</v>
      </c>
      <c r="S104" s="1050" t="n">
        <v>3.344434276744</v>
      </c>
      <c r="T104" s="731" t="n">
        <v>476.0492003</v>
      </c>
      <c r="U104" s="1050" t="n">
        <v>4.945706131439</v>
      </c>
      <c r="V104" s="1050" t="n">
        <v>4.346698646948</v>
      </c>
      <c r="W104" s="731" t="n">
        <v>495.6922703</v>
      </c>
      <c r="X104" s="1050" t="n">
        <v>6.061248670913</v>
      </c>
      <c r="Y104" s="1050" t="n">
        <v>5.705809940205</v>
      </c>
      <c r="Z104" s="731" t="n">
        <v>275.5879043</v>
      </c>
      <c r="AA104" s="1050" t="n">
        <v>7.363807559547</v>
      </c>
      <c r="AB104" s="1050" t="n">
        <v>5.76078705333</v>
      </c>
    </row>
    <row r="105" ht="13" customHeight="1" s="828">
      <c r="A105" s="1051" t="n">
        <v>39173</v>
      </c>
      <c r="B105" s="731" t="n">
        <v>412.4786632</v>
      </c>
      <c r="C105" s="1050" t="n">
        <v>4.346347663326</v>
      </c>
      <c r="D105" s="1050" t="n">
        <v>5.24986379117</v>
      </c>
      <c r="E105" s="731" t="n">
        <v>412.3377432</v>
      </c>
      <c r="F105" s="1050" t="n">
        <v>4.703735185851</v>
      </c>
      <c r="G105" s="1050" t="n">
        <v>5.761935277575</v>
      </c>
      <c r="H105" s="731" t="n">
        <v>417.2743521</v>
      </c>
      <c r="I105" s="1050" t="n">
        <v>3.318670576898</v>
      </c>
      <c r="J105" s="1050" t="n">
        <v>3.169504283863</v>
      </c>
      <c r="K105" s="731" t="n">
        <v>399.183932</v>
      </c>
      <c r="L105" s="1050" t="n">
        <v>4.750848394135</v>
      </c>
      <c r="M105" s="1050" t="n">
        <v>5.489809856987</v>
      </c>
      <c r="N105" s="731" t="n">
        <v>514.5548001</v>
      </c>
      <c r="O105" s="1050" t="n">
        <v>3.131544822264</v>
      </c>
      <c r="P105" s="1050" t="n">
        <v>6.395742059728</v>
      </c>
      <c r="Q105" s="731" t="n">
        <v>417.3754032</v>
      </c>
      <c r="R105" s="1050" t="n">
        <v>3.2075012497</v>
      </c>
      <c r="S105" s="1050" t="n">
        <v>3.198197006135</v>
      </c>
      <c r="T105" s="731" t="n">
        <v>470.3794357</v>
      </c>
      <c r="U105" s="1050" t="n">
        <v>3.004251175235</v>
      </c>
      <c r="V105" s="1050" t="n">
        <v>3.765836500365</v>
      </c>
      <c r="W105" s="731" t="n">
        <v>493.9938926</v>
      </c>
      <c r="X105" s="1050" t="n">
        <v>4.66317157128</v>
      </c>
      <c r="Y105" s="1050" t="n">
        <v>5.588186876343</v>
      </c>
      <c r="Z105" s="731" t="n">
        <v>273.7386849</v>
      </c>
      <c r="AA105" s="1050" t="n">
        <v>6.907547686749</v>
      </c>
      <c r="AB105" s="1050" t="n">
        <v>6.811387205315</v>
      </c>
    </row>
    <row r="106" ht="13" customHeight="1" s="828">
      <c r="A106" s="1051" t="n">
        <v>39203</v>
      </c>
      <c r="B106" s="731" t="n">
        <v>415.7270098</v>
      </c>
      <c r="C106" s="1050" t="n">
        <v>4.670809247656</v>
      </c>
      <c r="D106" s="1050" t="n">
        <v>4.537813766998</v>
      </c>
      <c r="E106" s="731" t="n">
        <v>414.2770282</v>
      </c>
      <c r="F106" s="1050" t="n">
        <v>4.939472759956</v>
      </c>
      <c r="G106" s="1050" t="n">
        <v>4.740309534631</v>
      </c>
      <c r="H106" s="731" t="n">
        <v>428.5127291</v>
      </c>
      <c r="I106" s="1050" t="n">
        <v>3.833412314128</v>
      </c>
      <c r="J106" s="1050" t="n">
        <v>3.569266200544</v>
      </c>
      <c r="K106" s="731" t="n">
        <v>402.1415866</v>
      </c>
      <c r="L106" s="1050" t="n">
        <v>5.03823077706</v>
      </c>
      <c r="M106" s="1050" t="n">
        <v>4.658609739092</v>
      </c>
      <c r="N106" s="731" t="n">
        <v>522.3637235</v>
      </c>
      <c r="O106" s="1050" t="n">
        <v>4.667039863572</v>
      </c>
      <c r="P106" s="1050" t="n">
        <v>3.590993091318</v>
      </c>
      <c r="Q106" s="731" t="n">
        <v>420.4414327</v>
      </c>
      <c r="R106" s="1050" t="n">
        <v>3.813475982532</v>
      </c>
      <c r="S106" s="1050" t="n">
        <v>3.584849254481</v>
      </c>
      <c r="T106" s="731" t="n">
        <v>471.2693298</v>
      </c>
      <c r="U106" s="1050" t="n">
        <v>3.331466040217</v>
      </c>
      <c r="V106" s="1050" t="n">
        <v>3.758016319286</v>
      </c>
      <c r="W106" s="731" t="n">
        <v>496.7579168</v>
      </c>
      <c r="X106" s="1050" t="n">
        <v>4.018569780509</v>
      </c>
      <c r="Y106" s="1050" t="n">
        <v>4.907061166467</v>
      </c>
      <c r="Z106" s="731" t="n">
        <v>274.5436525</v>
      </c>
      <c r="AA106" s="1050" t="n">
        <v>6.255987968623</v>
      </c>
      <c r="AB106" s="1050" t="n">
        <v>6.841106287405</v>
      </c>
    </row>
    <row r="107" ht="13" customHeight="1" s="828">
      <c r="A107" s="1051" t="n">
        <v>39234</v>
      </c>
      <c r="B107" s="731" t="n">
        <v>418.0679744</v>
      </c>
      <c r="C107" s="1050" t="n">
        <v>4.333504769167</v>
      </c>
      <c r="D107" s="1050" t="n">
        <v>4.450038968918</v>
      </c>
      <c r="E107" s="731" t="n">
        <v>417.1089701</v>
      </c>
      <c r="F107" s="1050" t="n">
        <v>4.497059247175</v>
      </c>
      <c r="G107" s="1050" t="n">
        <v>4.712632119152</v>
      </c>
      <c r="H107" s="731" t="n">
        <v>420.3940224</v>
      </c>
      <c r="I107" s="1050" t="n">
        <v>3.297787069971</v>
      </c>
      <c r="J107" s="1050" t="n">
        <v>3.485344003215</v>
      </c>
      <c r="K107" s="731" t="n">
        <v>404.0369072</v>
      </c>
      <c r="L107" s="1050" t="n">
        <v>4.294992699675</v>
      </c>
      <c r="M107" s="1050" t="n">
        <v>4.693026078257</v>
      </c>
      <c r="N107" s="731" t="n">
        <v>523.3919883999999</v>
      </c>
      <c r="O107" s="1050" t="n">
        <v>1.454110938056</v>
      </c>
      <c r="P107" s="1050" t="n">
        <v>3.06611769914</v>
      </c>
      <c r="Q107" s="731" t="n">
        <v>420.8396619</v>
      </c>
      <c r="R107" s="1050" t="n">
        <v>3.313647685568</v>
      </c>
      <c r="S107" s="1050" t="n">
        <v>3.444737736653</v>
      </c>
      <c r="T107" s="731" t="n">
        <v>475.6568969</v>
      </c>
      <c r="U107" s="1050" t="n">
        <v>4.370047374189</v>
      </c>
      <c r="V107" s="1050" t="n">
        <v>3.568151082792</v>
      </c>
      <c r="W107" s="731" t="n">
        <v>508.158456</v>
      </c>
      <c r="X107" s="1050" t="n">
        <v>5.214649733893</v>
      </c>
      <c r="Y107" s="1050" t="n">
        <v>4.634207906238</v>
      </c>
      <c r="Z107" s="731" t="n">
        <v>277.0369793</v>
      </c>
      <c r="AA107" s="1050" t="n">
        <v>7.03923700277</v>
      </c>
      <c r="AB107" s="1050" t="n">
        <v>6.733908930637</v>
      </c>
    </row>
    <row r="108" ht="13" customHeight="1" s="828">
      <c r="A108" s="1051" t="n">
        <v>39264</v>
      </c>
      <c r="B108" s="731" t="n">
        <v>420.250509</v>
      </c>
      <c r="C108" s="1050" t="n">
        <v>4.865113808142</v>
      </c>
      <c r="D108" s="1050" t="n">
        <v>4.623012396718</v>
      </c>
      <c r="E108" s="731" t="n">
        <v>419.7825485</v>
      </c>
      <c r="F108" s="1050" t="n">
        <v>5.311374101888</v>
      </c>
      <c r="G108" s="1050" t="n">
        <v>4.915700738617</v>
      </c>
      <c r="H108" s="731" t="n">
        <v>420.1179069</v>
      </c>
      <c r="I108" s="1050" t="n">
        <v>2.760886219395</v>
      </c>
      <c r="J108" s="1050" t="n">
        <v>3.29904638044</v>
      </c>
      <c r="K108" s="731" t="n">
        <v>405.2467986</v>
      </c>
      <c r="L108" s="1050" t="n">
        <v>4.636063942742</v>
      </c>
      <c r="M108" s="1050" t="n">
        <v>4.654931702958</v>
      </c>
      <c r="N108" s="731" t="n">
        <v>528.2683091</v>
      </c>
      <c r="O108" s="1050" t="n">
        <v>3.66008406157</v>
      </c>
      <c r="P108" s="1050" t="n">
        <v>3.243249408103</v>
      </c>
      <c r="Q108" s="731" t="n">
        <v>420.6909454</v>
      </c>
      <c r="R108" s="1050" t="n">
        <v>2.717421829046</v>
      </c>
      <c r="S108" s="1050" t="n">
        <v>3.279469631825</v>
      </c>
      <c r="T108" s="731" t="n">
        <v>475.4593631</v>
      </c>
      <c r="U108" s="1050" t="n">
        <v>5.251985153199</v>
      </c>
      <c r="V108" s="1050" t="n">
        <v>4.314846083289</v>
      </c>
      <c r="W108" s="731" t="n">
        <v>521.8895277</v>
      </c>
      <c r="X108" s="1050" t="n">
        <v>7.150815571331</v>
      </c>
      <c r="Y108" s="1050" t="n">
        <v>5.471504123819</v>
      </c>
      <c r="Z108" s="731" t="n">
        <v>277.9039215</v>
      </c>
      <c r="AA108" s="1050" t="n">
        <v>6.49002821885</v>
      </c>
      <c r="AB108" s="1050" t="n">
        <v>6.594985446708</v>
      </c>
    </row>
    <row r="109" ht="13" customHeight="1" s="828">
      <c r="A109" s="1051" t="n">
        <v>39295</v>
      </c>
      <c r="B109" s="731" t="n">
        <v>421.9235215</v>
      </c>
      <c r="C109" s="1050" t="n">
        <v>5.250461276278</v>
      </c>
      <c r="D109" s="1050" t="n">
        <v>4.816424158536</v>
      </c>
      <c r="E109" s="731" t="n">
        <v>421.2319591</v>
      </c>
      <c r="F109" s="1050" t="n">
        <v>5.641607476805</v>
      </c>
      <c r="G109" s="1050" t="n">
        <v>5.149766450099</v>
      </c>
      <c r="H109" s="731" t="n">
        <v>422.244483</v>
      </c>
      <c r="I109" s="1050" t="n">
        <v>3.454307199621</v>
      </c>
      <c r="J109" s="1050" t="n">
        <v>3.170642567988</v>
      </c>
      <c r="K109" s="731" t="n">
        <v>407.1096768</v>
      </c>
      <c r="L109" s="1050" t="n">
        <v>5.207353108409</v>
      </c>
      <c r="M109" s="1050" t="n">
        <v>4.712623453982</v>
      </c>
      <c r="N109" s="731" t="n">
        <v>531.0006593000001</v>
      </c>
      <c r="O109" s="1050" t="n">
        <v>4.259363963579</v>
      </c>
      <c r="P109" s="1050" t="n">
        <v>3.117462768498</v>
      </c>
      <c r="Q109" s="731" t="n">
        <v>422.6078663</v>
      </c>
      <c r="R109" s="1050" t="n">
        <v>3.325502982169</v>
      </c>
      <c r="S109" s="1050" t="n">
        <v>3.118411241947</v>
      </c>
      <c r="T109" s="731" t="n">
        <v>476.0585708</v>
      </c>
      <c r="U109" s="1050" t="n">
        <v>4.060123146006</v>
      </c>
      <c r="V109" s="1050" t="n">
        <v>4.55805016676</v>
      </c>
      <c r="W109" s="731" t="n">
        <v>523.5351149000001</v>
      </c>
      <c r="X109" s="1050" t="n">
        <v>8.230358821567</v>
      </c>
      <c r="Y109" s="1050" t="n">
        <v>6.866781719442</v>
      </c>
      <c r="Z109" s="731" t="n">
        <v>277.410932</v>
      </c>
      <c r="AA109" s="1050" t="n">
        <v>6.825650220607</v>
      </c>
      <c r="AB109" s="1050" t="n">
        <v>6.784203956696</v>
      </c>
    </row>
    <row r="110" ht="13" customHeight="1" s="828">
      <c r="A110" s="1051" t="n">
        <v>39326</v>
      </c>
      <c r="B110" s="731" t="n">
        <v>424.0422908</v>
      </c>
      <c r="C110" s="1050" t="n">
        <v>5.524525837036</v>
      </c>
      <c r="D110" s="1050" t="n">
        <v>5.213652306397</v>
      </c>
      <c r="E110" s="731" t="n">
        <v>424.1562864</v>
      </c>
      <c r="F110" s="1050" t="n">
        <v>6.079685241772</v>
      </c>
      <c r="G110" s="1050" t="n">
        <v>5.677966995635</v>
      </c>
      <c r="H110" s="731" t="n">
        <v>422.5461292</v>
      </c>
      <c r="I110" s="1050" t="n">
        <v>3.367330155456</v>
      </c>
      <c r="J110" s="1050" t="n">
        <v>3.194022234432</v>
      </c>
      <c r="K110" s="731" t="n">
        <v>409.9333189</v>
      </c>
      <c r="L110" s="1050" t="n">
        <v>5.713953481963</v>
      </c>
      <c r="M110" s="1050" t="n">
        <v>5.186004121134</v>
      </c>
      <c r="N110" s="731" t="n">
        <v>539.9773541</v>
      </c>
      <c r="O110" s="1050" t="n">
        <v>7.419893973789</v>
      </c>
      <c r="P110" s="1050" t="n">
        <v>5.102770725469</v>
      </c>
      <c r="Q110" s="731" t="n">
        <v>423.299888</v>
      </c>
      <c r="R110" s="1050" t="n">
        <v>3.328593151786</v>
      </c>
      <c r="S110" s="1050" t="n">
        <v>3.123765254021</v>
      </c>
      <c r="T110" s="731" t="n">
        <v>476.9723133</v>
      </c>
      <c r="U110" s="1050" t="n">
        <v>3.449168903912</v>
      </c>
      <c r="V110" s="1050" t="n">
        <v>4.24746539037</v>
      </c>
      <c r="W110" s="731" t="n">
        <v>530.4363542999999</v>
      </c>
      <c r="X110" s="1050" t="n">
        <v>9.42286818012</v>
      </c>
      <c r="Y110" s="1050" t="n">
        <v>8.266273702173001</v>
      </c>
      <c r="Z110" s="731" t="n">
        <v>278.1722678</v>
      </c>
      <c r="AA110" s="1050" t="n">
        <v>6.255504971586</v>
      </c>
      <c r="AB110" s="1050" t="n">
        <v>6.522949330798</v>
      </c>
    </row>
    <row r="111" ht="13" customHeight="1" s="828">
      <c r="A111" s="1051" t="n">
        <v>39356</v>
      </c>
      <c r="B111" s="731" t="n">
        <v>422.6937627</v>
      </c>
      <c r="C111" s="1050" t="n">
        <v>4.343870392289</v>
      </c>
      <c r="D111" s="1050" t="n">
        <v>5.037575710036</v>
      </c>
      <c r="E111" s="731" t="n">
        <v>421.068285</v>
      </c>
      <c r="F111" s="1050" t="n">
        <v>4.542190156413</v>
      </c>
      <c r="G111" s="1050" t="n">
        <v>5.418815957945</v>
      </c>
      <c r="H111" s="731" t="n">
        <v>423.8346765</v>
      </c>
      <c r="I111" s="1050" t="n">
        <v>3.017785855471</v>
      </c>
      <c r="J111" s="1050" t="n">
        <v>3.279154813513</v>
      </c>
      <c r="K111" s="731" t="n">
        <v>408.4459521</v>
      </c>
      <c r="L111" s="1050" t="n">
        <v>4.470412198592</v>
      </c>
      <c r="M111" s="1050" t="n">
        <v>5.128711398525</v>
      </c>
      <c r="N111" s="731" t="n">
        <v>532.9878832000001</v>
      </c>
      <c r="O111" s="1050" t="n">
        <v>4.864213678868</v>
      </c>
      <c r="P111" s="1050" t="n">
        <v>5.506628935071</v>
      </c>
      <c r="Q111" s="731" t="n">
        <v>424.2582025</v>
      </c>
      <c r="R111" s="1050" t="n">
        <v>2.921542592171</v>
      </c>
      <c r="S111" s="1050" t="n">
        <v>3.191247857713</v>
      </c>
      <c r="T111" s="731" t="n">
        <v>478.0009133</v>
      </c>
      <c r="U111" s="1050" t="n">
        <v>2.968825563464</v>
      </c>
      <c r="V111" s="1050" t="n">
        <v>3.490041390512</v>
      </c>
      <c r="W111" s="731" t="n">
        <v>516.9758466</v>
      </c>
      <c r="X111" s="1050" t="n">
        <v>6.032209019996</v>
      </c>
      <c r="Y111" s="1050" t="n">
        <v>7.891315992891</v>
      </c>
      <c r="Z111" s="731" t="n">
        <v>280.0303858</v>
      </c>
      <c r="AA111" s="1050" t="n">
        <v>6.092603359894</v>
      </c>
      <c r="AB111" s="1050" t="n">
        <v>6.389267112895</v>
      </c>
    </row>
    <row r="112" ht="13" customHeight="1" s="828">
      <c r="A112" s="1051" t="n">
        <v>39387</v>
      </c>
      <c r="B112" s="731" t="n">
        <v>425.9290391</v>
      </c>
      <c r="C112" s="1050" t="n">
        <v>4.719243453392</v>
      </c>
      <c r="D112" s="1050" t="n">
        <v>4.860578126112</v>
      </c>
      <c r="E112" s="731" t="n">
        <v>426.0734235</v>
      </c>
      <c r="F112" s="1050" t="n">
        <v>5.156846750346</v>
      </c>
      <c r="G112" s="1050" t="n">
        <v>5.257382201673</v>
      </c>
      <c r="H112" s="731" t="n">
        <v>425.5581384</v>
      </c>
      <c r="I112" s="1050" t="n">
        <v>3.278693519627</v>
      </c>
      <c r="J112" s="1050" t="n">
        <v>3.220986509843</v>
      </c>
      <c r="K112" s="731" t="n">
        <v>411.9365364</v>
      </c>
      <c r="L112" s="1050" t="n">
        <v>4.81986677975</v>
      </c>
      <c r="M112" s="1050" t="n">
        <v>4.999155688937</v>
      </c>
      <c r="N112" s="731" t="n">
        <v>540.0850225</v>
      </c>
      <c r="O112" s="1050" t="n">
        <v>4.972812341084</v>
      </c>
      <c r="P112" s="1050" t="n">
        <v>5.743014369176</v>
      </c>
      <c r="Q112" s="731" t="n">
        <v>425.9092712</v>
      </c>
      <c r="R112" s="1050" t="n">
        <v>3.278326828745</v>
      </c>
      <c r="S112" s="1050" t="n">
        <v>3.175853544883</v>
      </c>
      <c r="T112" s="731" t="n">
        <v>479.9949678</v>
      </c>
      <c r="U112" s="1050" t="n">
        <v>3.611260548836</v>
      </c>
      <c r="V112" s="1050" t="n">
        <v>3.34266015248</v>
      </c>
      <c r="W112" s="731" t="n">
        <v>526.0111872</v>
      </c>
      <c r="X112" s="1050" t="n">
        <v>8.130946656222999</v>
      </c>
      <c r="Y112" s="1050" t="n">
        <v>7.858800719404</v>
      </c>
      <c r="Z112" s="731" t="n">
        <v>279.5583194</v>
      </c>
      <c r="AA112" s="1050" t="n">
        <v>5.012173893798</v>
      </c>
      <c r="AB112" s="1050" t="n">
        <v>5.783269773365</v>
      </c>
    </row>
    <row r="113" ht="13" customHeight="1" s="828">
      <c r="A113" s="1051" t="n">
        <v>39417</v>
      </c>
      <c r="B113" s="731" t="n">
        <v>425.6285652</v>
      </c>
      <c r="C113" s="1050" t="n">
        <v>3.184192138755</v>
      </c>
      <c r="D113" s="1050" t="n">
        <v>4.077860003477</v>
      </c>
      <c r="E113" s="731" t="n">
        <v>424.2467648</v>
      </c>
      <c r="F113" s="1050" t="n">
        <v>3.189617340874</v>
      </c>
      <c r="G113" s="1050" t="n">
        <v>4.290327918236</v>
      </c>
      <c r="H113" s="731" t="n">
        <v>428.7912263</v>
      </c>
      <c r="I113" s="1050" t="n">
        <v>3.290708528966</v>
      </c>
      <c r="J113" s="1050" t="n">
        <v>3.196056073094</v>
      </c>
      <c r="K113" s="731" t="n">
        <v>411.1023911</v>
      </c>
      <c r="L113" s="1050" t="n">
        <v>2.659291470618</v>
      </c>
      <c r="M113" s="1050" t="n">
        <v>3.97401966241</v>
      </c>
      <c r="N113" s="731" t="n">
        <v>538.0561377</v>
      </c>
      <c r="O113" s="1050" t="n">
        <v>-1.387224006662</v>
      </c>
      <c r="P113" s="1050" t="n">
        <v>2.725033971212</v>
      </c>
      <c r="Q113" s="731" t="n">
        <v>427.7805905</v>
      </c>
      <c r="R113" s="1050" t="n">
        <v>3.156845718831</v>
      </c>
      <c r="S113" s="1050" t="n">
        <v>3.119003260945</v>
      </c>
      <c r="T113" s="731" t="n">
        <v>480.8368317</v>
      </c>
      <c r="U113" s="1050" t="n">
        <v>4.502748350089</v>
      </c>
      <c r="V113" s="1050" t="n">
        <v>3.691946274409</v>
      </c>
      <c r="W113" s="731" t="n">
        <v>536.8551489</v>
      </c>
      <c r="X113" s="1050" t="n">
        <v>8.605220570899</v>
      </c>
      <c r="Y113" s="1050" t="n">
        <v>7.593722009223</v>
      </c>
      <c r="Z113" s="731" t="n">
        <v>278.0923399</v>
      </c>
      <c r="AA113" s="1050" t="n">
        <v>3.934687528465</v>
      </c>
      <c r="AB113" s="1050" t="n">
        <v>5.008264273467</v>
      </c>
    </row>
    <row r="114" ht="13" customHeight="1" s="828">
      <c r="A114" s="1051" t="n">
        <v>39448</v>
      </c>
      <c r="B114" s="731" t="n">
        <v>429.2580812</v>
      </c>
      <c r="C114" s="1050" t="n">
        <v>3.505588569509</v>
      </c>
      <c r="D114" s="1050" t="n">
        <v>3.798194862627</v>
      </c>
      <c r="E114" s="731" t="n">
        <v>428.7549244</v>
      </c>
      <c r="F114" s="1050" t="n">
        <v>3.955761998404</v>
      </c>
      <c r="G114" s="1050" t="n">
        <v>4.095470245818</v>
      </c>
      <c r="H114" s="731" t="n">
        <v>429.1392966</v>
      </c>
      <c r="I114" s="1050" t="n">
        <v>2.93172117973</v>
      </c>
      <c r="J114" s="1050" t="n">
        <v>3.16642664892</v>
      </c>
      <c r="K114" s="731" t="n">
        <v>412.3013675</v>
      </c>
      <c r="L114" s="1050" t="n">
        <v>3.47858264849</v>
      </c>
      <c r="M114" s="1050" t="n">
        <v>3.645569504836</v>
      </c>
      <c r="N114" s="731" t="n">
        <v>545.4201085</v>
      </c>
      <c r="O114" s="1050" t="n">
        <v>3.118456536544</v>
      </c>
      <c r="P114" s="1050" t="n">
        <v>2.171761314277</v>
      </c>
      <c r="Q114" s="731" t="n">
        <v>429.5275095</v>
      </c>
      <c r="R114" s="1050" t="n">
        <v>2.862308900593</v>
      </c>
      <c r="S114" s="1050" t="n">
        <v>3.0982803036</v>
      </c>
      <c r="T114" s="731" t="n">
        <v>482.1902493</v>
      </c>
      <c r="U114" s="1050" t="n">
        <v>2.698093813379</v>
      </c>
      <c r="V114" s="1050" t="n">
        <v>3.597934716714</v>
      </c>
      <c r="W114" s="731" t="n">
        <v>511.4730579</v>
      </c>
      <c r="X114" s="1050" t="n">
        <v>4.49064637582</v>
      </c>
      <c r="Y114" s="1050" t="n">
        <v>7.078447761195</v>
      </c>
      <c r="Z114" s="731" t="n">
        <v>278.5476879</v>
      </c>
      <c r="AA114" s="1050" t="n">
        <v>4.559722796199</v>
      </c>
      <c r="AB114" s="1050" t="n">
        <v>4.50125107078</v>
      </c>
    </row>
    <row r="115" ht="13" customHeight="1" s="828">
      <c r="A115" s="1049" t="n">
        <v>39479</v>
      </c>
      <c r="B115" s="731" t="n">
        <v>435.2344403</v>
      </c>
      <c r="C115" s="1050" t="n">
        <v>3.952264618277</v>
      </c>
      <c r="D115" s="1050" t="n">
        <v>3.549286513334</v>
      </c>
      <c r="E115" s="731" t="n">
        <v>439.1600183</v>
      </c>
      <c r="F115" s="1050" t="n">
        <v>4.114304816462</v>
      </c>
      <c r="G115" s="1050" t="n">
        <v>3.756534843467</v>
      </c>
      <c r="H115" s="731" t="n">
        <v>431.2846453</v>
      </c>
      <c r="I115" s="1050" t="n">
        <v>3.868538108315</v>
      </c>
      <c r="J115" s="1050" t="n">
        <v>3.363074342388</v>
      </c>
      <c r="K115" s="731" t="n">
        <v>424.637948</v>
      </c>
      <c r="L115" s="1050" t="n">
        <v>3.967742322321</v>
      </c>
      <c r="M115" s="1050" t="n">
        <v>3.372315573222</v>
      </c>
      <c r="N115" s="731" t="n">
        <v>588.2833917</v>
      </c>
      <c r="O115" s="1050" t="n">
        <v>5.223309053662</v>
      </c>
      <c r="P115" s="1050" t="n">
        <v>2.333928495522</v>
      </c>
      <c r="Q115" s="731" t="n">
        <v>431.3208002</v>
      </c>
      <c r="R115" s="1050" t="n">
        <v>3.590155089483</v>
      </c>
      <c r="S115" s="1050" t="n">
        <v>3.202837289425</v>
      </c>
      <c r="T115" s="731" t="n">
        <v>485.6673823</v>
      </c>
      <c r="U115" s="1050" t="n">
        <v>3.099804120504</v>
      </c>
      <c r="V115" s="1050" t="n">
        <v>3.42600328626</v>
      </c>
      <c r="W115" s="731" t="n">
        <v>517.1496429</v>
      </c>
      <c r="X115" s="1050" t="n">
        <v>4.006294186526</v>
      </c>
      <c r="Y115" s="1050" t="n">
        <v>5.701333034448</v>
      </c>
      <c r="Z115" s="731" t="n">
        <v>280.1035162</v>
      </c>
      <c r="AA115" s="1050" t="n">
        <v>3.513062099073</v>
      </c>
      <c r="AB115" s="1050" t="n">
        <v>3.999839791656</v>
      </c>
    </row>
    <row r="116" ht="13" customHeight="1" s="828">
      <c r="A116" s="1051" t="n">
        <v>39508</v>
      </c>
      <c r="B116" s="731" t="n">
        <v>436.5642165</v>
      </c>
      <c r="C116" s="1050" t="n">
        <v>4.893275910445</v>
      </c>
      <c r="D116" s="1050" t="n">
        <v>4.117438493014</v>
      </c>
      <c r="E116" s="731" t="n">
        <v>433.3625873</v>
      </c>
      <c r="F116" s="1050" t="n">
        <v>5.267411153</v>
      </c>
      <c r="G116" s="1050" t="n">
        <v>4.442831423216</v>
      </c>
      <c r="H116" s="731" t="n">
        <v>431.1169296</v>
      </c>
      <c r="I116" s="1050" t="n">
        <v>3.432615960422</v>
      </c>
      <c r="J116" s="1050" t="n">
        <v>3.41033562189</v>
      </c>
      <c r="K116" s="731" t="n">
        <v>417.6572865</v>
      </c>
      <c r="L116" s="1050" t="n">
        <v>4.766551800949</v>
      </c>
      <c r="M116" s="1050" t="n">
        <v>4.070226922007</v>
      </c>
      <c r="N116" s="731" t="n">
        <v>552.4554017</v>
      </c>
      <c r="O116" s="1050" t="n">
        <v>6.755190786676</v>
      </c>
      <c r="P116" s="1050" t="n">
        <v>5.023642254517</v>
      </c>
      <c r="Q116" s="731" t="n">
        <v>433.4507785</v>
      </c>
      <c r="R116" s="1050" t="n">
        <v>3.748779623811</v>
      </c>
      <c r="S116" s="1050" t="n">
        <v>3.400291651134</v>
      </c>
      <c r="T116" s="731" t="n">
        <v>484.617639</v>
      </c>
      <c r="U116" s="1050" t="n">
        <v>1.799906122014</v>
      </c>
      <c r="V116" s="1050" t="n">
        <v>2.529843355893</v>
      </c>
      <c r="W116" s="731" t="n">
        <v>515.2464224</v>
      </c>
      <c r="X116" s="1050" t="n">
        <v>3.944816829233</v>
      </c>
      <c r="Y116" s="1050" t="n">
        <v>4.145669995006</v>
      </c>
      <c r="Z116" s="731" t="n">
        <v>286.372117</v>
      </c>
      <c r="AA116" s="1050" t="n">
        <v>3.913166191888</v>
      </c>
      <c r="AB116" s="1050" t="n">
        <v>3.991897537766</v>
      </c>
    </row>
    <row r="117" ht="13" customHeight="1" s="828">
      <c r="A117" s="1051" t="n">
        <v>39539</v>
      </c>
      <c r="B117" s="731" t="n">
        <v>432.2837584</v>
      </c>
      <c r="C117" s="1050" t="n">
        <v>4.801483559502</v>
      </c>
      <c r="D117" s="1050" t="n">
        <v>4.547064675482</v>
      </c>
      <c r="E117" s="731" t="n">
        <v>431.9708227</v>
      </c>
      <c r="F117" s="1050" t="n">
        <v>4.761407322947</v>
      </c>
      <c r="G117" s="1050" t="n">
        <v>4.709521116583</v>
      </c>
      <c r="H117" s="731" t="n">
        <v>435.1712883</v>
      </c>
      <c r="I117" s="1050" t="n">
        <v>4.289009403509</v>
      </c>
      <c r="J117" s="1050" t="n">
        <v>3.863539660231</v>
      </c>
      <c r="K117" s="731" t="n">
        <v>419.7666014</v>
      </c>
      <c r="L117" s="1050" t="n">
        <v>5.156186847721</v>
      </c>
      <c r="M117" s="1050" t="n">
        <v>4.625021786813</v>
      </c>
      <c r="N117" s="731" t="n">
        <v>534.7792618</v>
      </c>
      <c r="O117" s="1050" t="n">
        <v>3.930477705401</v>
      </c>
      <c r="P117" s="1050" t="n">
        <v>5.30344837625</v>
      </c>
      <c r="Q117" s="731" t="n">
        <v>435.2938409</v>
      </c>
      <c r="R117" s="1050" t="n">
        <v>4.293122585236</v>
      </c>
      <c r="S117" s="1050" t="n">
        <v>3.877540132274</v>
      </c>
      <c r="T117" s="731" t="n">
        <v>488.8090146</v>
      </c>
      <c r="U117" s="1050" t="n">
        <v>3.918023940093</v>
      </c>
      <c r="V117" s="1050" t="n">
        <v>2.934765228428</v>
      </c>
      <c r="W117" s="731" t="n">
        <v>520.3746601</v>
      </c>
      <c r="X117" s="1050" t="n">
        <v>5.340302359034</v>
      </c>
      <c r="Y117" s="1050" t="n">
        <v>4.428993462869</v>
      </c>
      <c r="Z117" s="731" t="n">
        <v>286.1983494</v>
      </c>
      <c r="AA117" s="1050" t="n">
        <v>4.551663753536</v>
      </c>
      <c r="AB117" s="1050" t="n">
        <v>3.99428885796</v>
      </c>
    </row>
    <row r="118" ht="13" customHeight="1" s="828">
      <c r="A118" s="1051" t="n">
        <v>39569</v>
      </c>
      <c r="B118" s="731" t="n">
        <v>433.6355007</v>
      </c>
      <c r="C118" s="1050" t="n">
        <v>4.307752558251</v>
      </c>
      <c r="D118" s="1050" t="n">
        <v>4.667239812243</v>
      </c>
      <c r="E118" s="731" t="n">
        <v>432.9162053</v>
      </c>
      <c r="F118" s="1050" t="n">
        <v>4.499206046009</v>
      </c>
      <c r="G118" s="1050" t="n">
        <v>4.84191058214</v>
      </c>
      <c r="H118" s="731" t="n">
        <v>443.0119209</v>
      </c>
      <c r="I118" s="1050" t="n">
        <v>3.383608190695</v>
      </c>
      <c r="J118" s="1050" t="n">
        <v>3.699011879133</v>
      </c>
      <c r="K118" s="731" t="n">
        <v>419.7175599</v>
      </c>
      <c r="L118" s="1050" t="n">
        <v>4.370593314807</v>
      </c>
      <c r="M118" s="1050" t="n">
        <v>4.763472314895</v>
      </c>
      <c r="N118" s="731" t="n">
        <v>553.9129327000001</v>
      </c>
      <c r="O118" s="1050" t="n">
        <v>6.039701415062</v>
      </c>
      <c r="P118" s="1050" t="n">
        <v>5.579691187227</v>
      </c>
      <c r="Q118" s="731" t="n">
        <v>434.4681758</v>
      </c>
      <c r="R118" s="1050" t="n">
        <v>3.336194297009</v>
      </c>
      <c r="S118" s="1050" t="n">
        <v>3.791569649338</v>
      </c>
      <c r="T118" s="731" t="n">
        <v>494.3140531</v>
      </c>
      <c r="U118" s="1050" t="n">
        <v>4.889926384511</v>
      </c>
      <c r="V118" s="1050" t="n">
        <v>3.529859117189</v>
      </c>
      <c r="W118" s="731" t="n">
        <v>521.1236034</v>
      </c>
      <c r="X118" s="1050" t="n">
        <v>4.904941778675</v>
      </c>
      <c r="Y118" s="1050" t="n">
        <v>4.729448430659</v>
      </c>
      <c r="Z118" s="731" t="n">
        <v>284.4100048</v>
      </c>
      <c r="AA118" s="1050" t="n">
        <v>3.593728068435</v>
      </c>
      <c r="AB118" s="1050" t="n">
        <v>4.018864600775</v>
      </c>
    </row>
    <row r="119" ht="13" customHeight="1" s="828">
      <c r="A119" s="1051" t="n">
        <v>39600</v>
      </c>
      <c r="B119" s="731" t="n">
        <v>432.6303032</v>
      </c>
      <c r="C119" s="1050" t="n">
        <v>3.483244278852</v>
      </c>
      <c r="D119" s="1050" t="n">
        <v>4.194577572033</v>
      </c>
      <c r="E119" s="731" t="n">
        <v>432.3729752</v>
      </c>
      <c r="F119" s="1050" t="n">
        <v>3.65947658626</v>
      </c>
      <c r="G119" s="1050" t="n">
        <v>4.304513929712</v>
      </c>
      <c r="H119" s="731" t="n">
        <v>430.9253287</v>
      </c>
      <c r="I119" s="1050" t="n">
        <v>2.505103721475</v>
      </c>
      <c r="J119" s="1050" t="n">
        <v>3.390307609073</v>
      </c>
      <c r="K119" s="731" t="n">
        <v>418.5598274</v>
      </c>
      <c r="L119" s="1050" t="n">
        <v>3.594453858348</v>
      </c>
      <c r="M119" s="1050" t="n">
        <v>4.370599395865</v>
      </c>
      <c r="N119" s="731" t="n">
        <v>558.0207959000001</v>
      </c>
      <c r="O119" s="1050" t="n">
        <v>6.616228040834</v>
      </c>
      <c r="P119" s="1050" t="n">
        <v>5.537518188559</v>
      </c>
      <c r="Q119" s="731" t="n">
        <v>432.1224931</v>
      </c>
      <c r="R119" s="1050" t="n">
        <v>2.681028482216</v>
      </c>
      <c r="S119" s="1050" t="n">
        <v>3.434456666736</v>
      </c>
      <c r="T119" s="731" t="n">
        <v>490.3583056</v>
      </c>
      <c r="U119" s="1050" t="n">
        <v>3.09075907357</v>
      </c>
      <c r="V119" s="1050" t="n">
        <v>3.963556513623</v>
      </c>
      <c r="W119" s="731" t="n">
        <v>521.8331946</v>
      </c>
      <c r="X119" s="1050" t="n">
        <v>2.691038285113</v>
      </c>
      <c r="Y119" s="1050" t="n">
        <v>4.297868537368</v>
      </c>
      <c r="Z119" s="731" t="n">
        <v>282.2968225</v>
      </c>
      <c r="AA119" s="1050" t="n">
        <v>1.898606898361</v>
      </c>
      <c r="AB119" s="1050" t="n">
        <v>3.342446910161</v>
      </c>
    </row>
    <row r="120" ht="13" customHeight="1" s="828">
      <c r="A120" s="1051" t="n">
        <v>39630</v>
      </c>
      <c r="B120" s="731" t="n">
        <v>434.5027072</v>
      </c>
      <c r="C120" s="1050" t="n">
        <v>3.39135774848</v>
      </c>
      <c r="D120" s="1050" t="n">
        <v>3.725783327108</v>
      </c>
      <c r="E120" s="731" t="n">
        <v>432.663236</v>
      </c>
      <c r="F120" s="1050" t="n">
        <v>3.068419005513</v>
      </c>
      <c r="G120" s="1050" t="n">
        <v>3.739214018739</v>
      </c>
      <c r="H120" s="731" t="n">
        <v>437.6454876</v>
      </c>
      <c r="I120" s="1050" t="n">
        <v>4.172062273978</v>
      </c>
      <c r="J120" s="1050" t="n">
        <v>3.353605347091</v>
      </c>
      <c r="K120" s="731" t="n">
        <v>419.8413775</v>
      </c>
      <c r="L120" s="1050" t="n">
        <v>3.601405106819</v>
      </c>
      <c r="M120" s="1050" t="n">
        <v>3.854424428228</v>
      </c>
      <c r="N120" s="731" t="n">
        <v>553.3725094</v>
      </c>
      <c r="O120" s="1050" t="n">
        <v>4.752168522615</v>
      </c>
      <c r="P120" s="1050" t="n">
        <v>5.799289958867</v>
      </c>
      <c r="Q120" s="731" t="n">
        <v>438.0310694</v>
      </c>
      <c r="R120" s="1050" t="n">
        <v>4.121820112746</v>
      </c>
      <c r="S120" s="1050" t="n">
        <v>3.37960722965</v>
      </c>
      <c r="T120" s="731" t="n">
        <v>491.6826406</v>
      </c>
      <c r="U120" s="1050" t="n">
        <v>3.412127041568</v>
      </c>
      <c r="V120" s="1050" t="n">
        <v>3.794288263817</v>
      </c>
      <c r="W120" s="731" t="n">
        <v>522.0521433</v>
      </c>
      <c r="X120" s="1050" t="n">
        <v>0.03115900806</v>
      </c>
      <c r="Y120" s="1050" t="n">
        <v>2.502154385668</v>
      </c>
      <c r="Z120" s="731" t="n">
        <v>281.6023677</v>
      </c>
      <c r="AA120" s="1050" t="n">
        <v>1.33083627609</v>
      </c>
      <c r="AB120" s="1050" t="n">
        <v>2.269438487445</v>
      </c>
    </row>
    <row r="121" ht="13" customHeight="1" s="828">
      <c r="A121" s="1051" t="n">
        <v>39661</v>
      </c>
      <c r="B121" s="731" t="n">
        <v>435.0800959</v>
      </c>
      <c r="C121" s="1050" t="n">
        <v>3.11823677268</v>
      </c>
      <c r="D121" s="1050" t="n">
        <v>3.33040013242</v>
      </c>
      <c r="E121" s="731" t="n">
        <v>433.2141973</v>
      </c>
      <c r="F121" s="1050" t="n">
        <v>2.844570061968</v>
      </c>
      <c r="G121" s="1050" t="n">
        <v>3.189427072242</v>
      </c>
      <c r="H121" s="731" t="n">
        <v>437.6765864</v>
      </c>
      <c r="I121" s="1050" t="n">
        <v>3.654779167357</v>
      </c>
      <c r="J121" s="1050" t="n">
        <v>3.444131423636</v>
      </c>
      <c r="K121" s="731" t="n">
        <v>421.1364844</v>
      </c>
      <c r="L121" s="1050" t="n">
        <v>3.445461603923</v>
      </c>
      <c r="M121" s="1050" t="n">
        <v>3.546904095103</v>
      </c>
      <c r="N121" s="731" t="n">
        <v>554.3717875</v>
      </c>
      <c r="O121" s="1050" t="n">
        <v>4.40133694576</v>
      </c>
      <c r="P121" s="1050" t="n">
        <v>5.250912120056</v>
      </c>
      <c r="Q121" s="731" t="n">
        <v>437.6295528</v>
      </c>
      <c r="R121" s="1050" t="n">
        <v>3.554521270869</v>
      </c>
      <c r="S121" s="1050" t="n">
        <v>3.45252063848</v>
      </c>
      <c r="T121" s="731" t="n">
        <v>489.5488376</v>
      </c>
      <c r="U121" s="1050" t="n">
        <v>2.833740977991</v>
      </c>
      <c r="V121" s="1050" t="n">
        <v>3.112089145736</v>
      </c>
      <c r="W121" s="731" t="n">
        <v>518.0652731</v>
      </c>
      <c r="X121" s="1050" t="n">
        <v>-1.044789861143</v>
      </c>
      <c r="Y121" s="1050" t="n">
        <v>0.538594453527</v>
      </c>
      <c r="Z121" s="731" t="n">
        <v>282.5110962</v>
      </c>
      <c r="AA121" s="1050" t="n">
        <v>1.838487100429</v>
      </c>
      <c r="AB121" s="1050" t="n">
        <v>1.689003741688</v>
      </c>
    </row>
    <row r="122" ht="13" customHeight="1" s="828">
      <c r="A122" s="1051" t="n">
        <v>39692</v>
      </c>
      <c r="B122" s="731" t="n">
        <v>435.3373947</v>
      </c>
      <c r="C122" s="1050" t="n">
        <v>2.663673917687</v>
      </c>
      <c r="D122" s="1050" t="n">
        <v>3.056655948035</v>
      </c>
      <c r="E122" s="731" t="n">
        <v>434.1072048</v>
      </c>
      <c r="F122" s="1050" t="n">
        <v>2.346049962965</v>
      </c>
      <c r="G122" s="1050" t="n">
        <v>2.751711015232</v>
      </c>
      <c r="H122" s="731" t="n">
        <v>438.7663481</v>
      </c>
      <c r="I122" s="1050" t="n">
        <v>3.838685951451</v>
      </c>
      <c r="J122" s="1050" t="n">
        <v>3.888020537247</v>
      </c>
      <c r="K122" s="731" t="n">
        <v>422.1572053</v>
      </c>
      <c r="L122" s="1050" t="n">
        <v>2.981920677441</v>
      </c>
      <c r="M122" s="1050" t="n">
        <v>3.341701214432</v>
      </c>
      <c r="N122" s="731" t="n">
        <v>560.3304730999999</v>
      </c>
      <c r="O122" s="1050" t="n">
        <v>3.769254181765</v>
      </c>
      <c r="P122" s="1050" t="n">
        <v>4.303805269498</v>
      </c>
      <c r="Q122" s="731" t="n">
        <v>439.6215095</v>
      </c>
      <c r="R122" s="1050" t="n">
        <v>3.855805768604</v>
      </c>
      <c r="S122" s="1050" t="n">
        <v>3.843635084382</v>
      </c>
      <c r="T122" s="731" t="n">
        <v>489.642879</v>
      </c>
      <c r="U122" s="1050" t="n">
        <v>2.656457271563</v>
      </c>
      <c r="V122" s="1050" t="n">
        <v>2.96705630879</v>
      </c>
      <c r="W122" s="731" t="n">
        <v>527.0426022</v>
      </c>
      <c r="X122" s="1050" t="n">
        <v>-0.639803828016</v>
      </c>
      <c r="Y122" s="1050" t="n">
        <v>-0.552141230547</v>
      </c>
      <c r="Z122" s="731" t="n">
        <v>282.7210331</v>
      </c>
      <c r="AA122" s="1050" t="n">
        <v>1.635233208535</v>
      </c>
      <c r="AB122" s="1050" t="n">
        <v>1.601389554668</v>
      </c>
    </row>
    <row r="123" ht="13" customHeight="1" s="828">
      <c r="A123" s="1051" t="n">
        <v>39722</v>
      </c>
      <c r="B123" s="731" t="n">
        <v>437.3702591</v>
      </c>
      <c r="C123" s="1050" t="n">
        <v>3.472134603135</v>
      </c>
      <c r="D123" s="1050" t="n">
        <v>3.084213879835</v>
      </c>
      <c r="E123" s="731" t="n">
        <v>435.1278381</v>
      </c>
      <c r="F123" s="1050" t="n">
        <v>3.339019726931</v>
      </c>
      <c r="G123" s="1050" t="n">
        <v>2.842001192555</v>
      </c>
      <c r="H123" s="731" t="n">
        <v>439.4931721</v>
      </c>
      <c r="I123" s="1050" t="n">
        <v>3.694481945014</v>
      </c>
      <c r="J123" s="1050" t="n">
        <v>3.729298030034</v>
      </c>
      <c r="K123" s="731" t="n">
        <v>423.6624259</v>
      </c>
      <c r="L123" s="1050" t="n">
        <v>3.725455894902</v>
      </c>
      <c r="M123" s="1050" t="n">
        <v>3.383724339125</v>
      </c>
      <c r="N123" s="731" t="n">
        <v>564.6040713</v>
      </c>
      <c r="O123" s="1050" t="n">
        <v>5.931877458486</v>
      </c>
      <c r="P123" s="1050" t="n">
        <v>4.697134487691</v>
      </c>
      <c r="Q123" s="731" t="n">
        <v>439.5686455</v>
      </c>
      <c r="R123" s="1050" t="n">
        <v>3.608755920282</v>
      </c>
      <c r="S123" s="1050" t="n">
        <v>3.6730437271</v>
      </c>
      <c r="T123" s="731" t="n">
        <v>492.1433043</v>
      </c>
      <c r="U123" s="1050" t="n">
        <v>2.958653552012</v>
      </c>
      <c r="V123" s="1050" t="n">
        <v>2.816375119912</v>
      </c>
      <c r="W123" s="731" t="n">
        <v>525.4803705</v>
      </c>
      <c r="X123" s="1050" t="n">
        <v>1.645052463463</v>
      </c>
      <c r="Y123" s="1050" t="n">
        <v>-0.022856909101</v>
      </c>
      <c r="Z123" s="731" t="n">
        <v>281.6477263</v>
      </c>
      <c r="AA123" s="1050" t="n">
        <v>0.577558930035</v>
      </c>
      <c r="AB123" s="1050" t="n">
        <v>1.348263143892</v>
      </c>
    </row>
    <row r="124" ht="13" customHeight="1" s="828">
      <c r="A124" s="1051" t="n">
        <v>39753</v>
      </c>
      <c r="B124" s="731" t="n">
        <v>435.8967634</v>
      </c>
      <c r="C124" s="1050" t="n">
        <v>2.340231208715</v>
      </c>
      <c r="D124" s="1050" t="n">
        <v>2.823942041702</v>
      </c>
      <c r="E124" s="731" t="n">
        <v>434.7235305</v>
      </c>
      <c r="F124" s="1050" t="n">
        <v>2.03019163433</v>
      </c>
      <c r="G124" s="1050" t="n">
        <v>2.569073390426</v>
      </c>
      <c r="H124" s="731" t="n">
        <v>441.170084</v>
      </c>
      <c r="I124" s="1050" t="n">
        <v>3.668581138807</v>
      </c>
      <c r="J124" s="1050" t="n">
        <v>3.733721679039</v>
      </c>
      <c r="K124" s="731" t="n">
        <v>423.1152684</v>
      </c>
      <c r="L124" s="1050" t="n">
        <v>2.713702478953</v>
      </c>
      <c r="M124" s="1050" t="n">
        <v>3.138957653614</v>
      </c>
      <c r="N124" s="731" t="n">
        <v>554.762874</v>
      </c>
      <c r="O124" s="1050" t="n">
        <v>2.717692749941</v>
      </c>
      <c r="P124" s="1050" t="n">
        <v>4.131747178681</v>
      </c>
      <c r="Q124" s="731" t="n">
        <v>441.8266223</v>
      </c>
      <c r="R124" s="1050" t="n">
        <v>3.737263350749</v>
      </c>
      <c r="S124" s="1050" t="n">
        <v>3.733854280845</v>
      </c>
      <c r="T124" s="731" t="n">
        <v>493.497634</v>
      </c>
      <c r="U124" s="1050" t="n">
        <v>2.813084950013</v>
      </c>
      <c r="V124" s="1050" t="n">
        <v>2.809513343734</v>
      </c>
      <c r="W124" s="731" t="n">
        <v>524.2248967</v>
      </c>
      <c r="X124" s="1050" t="n">
        <v>-0.339591731786</v>
      </c>
      <c r="Y124" s="1050" t="n">
        <v>0.211289683701</v>
      </c>
      <c r="Z124" s="731" t="n">
        <v>282.8788103</v>
      </c>
      <c r="AA124" s="1050" t="n">
        <v>1.187763221329</v>
      </c>
      <c r="AB124" s="1050" t="n">
        <v>1.13237510528</v>
      </c>
    </row>
    <row r="125" ht="13" customHeight="1" s="828">
      <c r="A125" s="1051" t="n">
        <v>39783</v>
      </c>
      <c r="B125" s="731" t="n">
        <v>436.423735</v>
      </c>
      <c r="C125" s="1050" t="n">
        <v>2.53628884023</v>
      </c>
      <c r="D125" s="1050" t="n">
        <v>2.781193053254</v>
      </c>
      <c r="E125" s="731" t="n">
        <v>435.1750556</v>
      </c>
      <c r="F125" s="1050" t="n">
        <v>2.575927904872</v>
      </c>
      <c r="G125" s="1050" t="n">
        <v>2.64576497321</v>
      </c>
      <c r="H125" s="731" t="n">
        <v>442.9389479</v>
      </c>
      <c r="I125" s="1050" t="n">
        <v>3.299442883214</v>
      </c>
      <c r="J125" s="1050" t="n">
        <v>3.553335148619</v>
      </c>
      <c r="K125" s="731" t="n">
        <v>424.5306947</v>
      </c>
      <c r="L125" s="1050" t="n">
        <v>3.266413402284</v>
      </c>
      <c r="M125" s="1050" t="n">
        <v>3.233779810024</v>
      </c>
      <c r="N125" s="731" t="n">
        <v>558.3400864</v>
      </c>
      <c r="O125" s="1050" t="n">
        <v>3.76985732134</v>
      </c>
      <c r="P125" s="1050" t="n">
        <v>4.132380865005</v>
      </c>
      <c r="Q125" s="731" t="n">
        <v>441.220509</v>
      </c>
      <c r="R125" s="1050" t="n">
        <v>3.141778472065</v>
      </c>
      <c r="S125" s="1050" t="n">
        <v>3.495268223436</v>
      </c>
      <c r="T125" s="731" t="n">
        <v>491.2840306</v>
      </c>
      <c r="U125" s="1050" t="n">
        <v>2.172711866324</v>
      </c>
      <c r="V125" s="1050" t="n">
        <v>2.647441621331</v>
      </c>
      <c r="W125" s="731" t="n">
        <v>522.0429251</v>
      </c>
      <c r="X125" s="1050" t="n">
        <v>-2.759072690343</v>
      </c>
      <c r="Y125" s="1050" t="n">
        <v>-0.51232904708</v>
      </c>
      <c r="Z125" s="731" t="n">
        <v>282.9683848</v>
      </c>
      <c r="AA125" s="1050" t="n">
        <v>1.753390583054</v>
      </c>
      <c r="AB125" s="1050" t="n">
        <v>1.171552866978</v>
      </c>
    </row>
    <row r="126" ht="13" customHeight="1" s="828">
      <c r="A126" s="1051" t="n">
        <v>39814</v>
      </c>
      <c r="B126" s="731" t="n">
        <v>421.4776684</v>
      </c>
      <c r="C126" s="1050" t="n">
        <v>-1.812525643839</v>
      </c>
      <c r="D126" s="1050" t="n">
        <v>1.013610423964</v>
      </c>
      <c r="E126" s="731" t="n">
        <v>433.8896982</v>
      </c>
      <c r="F126" s="1050" t="n">
        <v>1.197601125441</v>
      </c>
      <c r="G126" s="1050" t="n">
        <v>1.93211261439</v>
      </c>
      <c r="H126" s="731" t="n">
        <v>442.7688847</v>
      </c>
      <c r="I126" s="1050" t="n">
        <v>3.176028904364</v>
      </c>
      <c r="J126" s="1050" t="n">
        <v>3.38057176571</v>
      </c>
      <c r="K126" s="731" t="n">
        <v>424.7522926</v>
      </c>
      <c r="L126" s="1050" t="n">
        <v>3.01986024822</v>
      </c>
      <c r="M126" s="1050" t="n">
        <v>2.999818013708</v>
      </c>
      <c r="N126" s="731" t="n">
        <v>552.4845383000001</v>
      </c>
      <c r="O126" s="1050" t="n">
        <v>1.295227236749</v>
      </c>
      <c r="P126" s="1050" t="n">
        <v>2.58852134565</v>
      </c>
      <c r="Q126" s="731" t="n">
        <v>442.4737311</v>
      </c>
      <c r="R126" s="1050" t="n">
        <v>3.014061105206</v>
      </c>
      <c r="S126" s="1050" t="n">
        <v>3.296673825452</v>
      </c>
      <c r="T126" s="731" t="n">
        <v>490.7638451</v>
      </c>
      <c r="U126" s="1050" t="n">
        <v>1.778052503643</v>
      </c>
      <c r="V126" s="1050" t="n">
        <v>2.253843655892</v>
      </c>
      <c r="W126" s="674" t="n">
        <v>523.086683</v>
      </c>
      <c r="X126" s="1050" t="n">
        <v>2.270623040768</v>
      </c>
      <c r="Y126" s="1050" t="n">
        <v>-0.316633708017</v>
      </c>
      <c r="Z126" s="731" t="n">
        <v>285.2956484</v>
      </c>
      <c r="AA126" s="1050" t="n">
        <v>2.422551251771</v>
      </c>
      <c r="AB126" s="1050" t="n">
        <v>1.787195149338</v>
      </c>
    </row>
    <row r="127" ht="13" customHeight="1" s="828">
      <c r="A127" s="1049" t="n">
        <v>39845</v>
      </c>
      <c r="B127" s="731" t="n">
        <v>409.0152813</v>
      </c>
      <c r="C127" s="1050" t="n">
        <v>-6.024146200822</v>
      </c>
      <c r="D127" s="1050" t="n">
        <v>-1.798622023872</v>
      </c>
      <c r="E127" s="731" t="n">
        <v>416.462436</v>
      </c>
      <c r="F127" s="1050" t="n">
        <v>-5.168408177926</v>
      </c>
      <c r="G127" s="1050" t="n">
        <v>-0.5134432990459999</v>
      </c>
      <c r="H127" s="731" t="n">
        <v>444.9203053</v>
      </c>
      <c r="I127" s="1050" t="n">
        <v>3.161638177616</v>
      </c>
      <c r="J127" s="1050" t="n">
        <v>3.21226205846</v>
      </c>
      <c r="K127" s="731" t="n">
        <v>408.9983351</v>
      </c>
      <c r="L127" s="1050" t="n">
        <v>-3.683046457261</v>
      </c>
      <c r="M127" s="1050" t="n">
        <v>0.820454616689</v>
      </c>
      <c r="N127" s="731" t="n">
        <v>464.7685855</v>
      </c>
      <c r="O127" s="1050" t="n">
        <v>-20.995800313701</v>
      </c>
      <c r="P127" s="1050" t="n">
        <v>-5.752407554282</v>
      </c>
      <c r="Q127" s="731" t="n">
        <v>445.4908086</v>
      </c>
      <c r="R127" s="1050" t="n">
        <v>3.285259693812</v>
      </c>
      <c r="S127" s="1050" t="n">
        <v>3.147232573606</v>
      </c>
      <c r="T127" s="731" t="n">
        <v>485.1596449</v>
      </c>
      <c r="U127" s="1050" t="n">
        <v>-0.104544265994</v>
      </c>
      <c r="V127" s="1050" t="n">
        <v>1.277913167268</v>
      </c>
      <c r="W127" s="674" t="n">
        <v>520.9639067000001</v>
      </c>
      <c r="X127" s="1050" t="n">
        <v>0.737555145279</v>
      </c>
      <c r="Y127" s="1050" t="n">
        <v>0.039327614895</v>
      </c>
      <c r="Z127" s="674" t="n">
        <v>288.8470332</v>
      </c>
      <c r="AA127" s="1050" t="n">
        <v>3.121530610761</v>
      </c>
      <c r="AB127" s="1050" t="n">
        <v>2.434141565364</v>
      </c>
    </row>
    <row r="128" ht="13" customHeight="1" s="828">
      <c r="A128" s="1051" t="n">
        <v>39873</v>
      </c>
      <c r="B128" s="731" t="n">
        <v>432.7289665</v>
      </c>
      <c r="C128" s="1050" t="n">
        <v>-0.87850764104</v>
      </c>
      <c r="D128" s="1050" t="n">
        <v>-2.908007060335</v>
      </c>
      <c r="E128" s="731" t="n">
        <v>405.9694719</v>
      </c>
      <c r="F128" s="1050" t="n">
        <v>-6.321061439722</v>
      </c>
      <c r="G128" s="1050" t="n">
        <v>-3.45475295343</v>
      </c>
      <c r="H128" s="731" t="n">
        <v>439.10157</v>
      </c>
      <c r="I128" s="1050" t="n">
        <v>1.852082312659</v>
      </c>
      <c r="J128" s="1050" t="n">
        <v>2.729289430776</v>
      </c>
      <c r="K128" s="731" t="n">
        <v>402.0574371</v>
      </c>
      <c r="L128" s="1050" t="n">
        <v>-3.735083740721</v>
      </c>
      <c r="M128" s="1050" t="n">
        <v>-1.49757596745</v>
      </c>
      <c r="N128" s="731" t="n">
        <v>486.3518715</v>
      </c>
      <c r="O128" s="1050" t="n">
        <v>-11.965405713581</v>
      </c>
      <c r="P128" s="1050" t="n">
        <v>-10.826613458215</v>
      </c>
      <c r="Q128" s="731" t="n">
        <v>443.1549834</v>
      </c>
      <c r="R128" s="1050" t="n">
        <v>2.238825117256</v>
      </c>
      <c r="S128" s="1050" t="n">
        <v>2.844816567955</v>
      </c>
      <c r="T128" s="731" t="n">
        <v>494.1595156</v>
      </c>
      <c r="U128" s="1050" t="n">
        <v>1.968949504126</v>
      </c>
      <c r="V128" s="1050" t="n">
        <v>1.21225712798</v>
      </c>
      <c r="W128" s="674" t="n">
        <v>526.2349647999999</v>
      </c>
      <c r="X128" s="1050" t="n">
        <v>2.132677088531</v>
      </c>
      <c r="Y128" s="1050" t="n">
        <v>1.71105380003</v>
      </c>
      <c r="Z128" s="731" t="n">
        <v>284.3563099</v>
      </c>
      <c r="AA128" s="1050" t="n">
        <v>-0.703911791803</v>
      </c>
      <c r="AB128" s="1050" t="n">
        <v>1.594709881197</v>
      </c>
    </row>
    <row r="129" ht="13" customHeight="1" s="828">
      <c r="A129" s="1051" t="n">
        <v>39904</v>
      </c>
      <c r="B129" s="731" t="n">
        <v>438.4503399</v>
      </c>
      <c r="C129" s="1050" t="n">
        <v>1.426512419255</v>
      </c>
      <c r="D129" s="1050" t="n">
        <v>-1.831772840548</v>
      </c>
      <c r="E129" s="731" t="n">
        <v>435.4407659</v>
      </c>
      <c r="F129" s="1050" t="n">
        <v>0.803281846286</v>
      </c>
      <c r="G129" s="1050" t="n">
        <v>-3.57385890098</v>
      </c>
      <c r="H129" s="731" t="n">
        <v>448.5103436</v>
      </c>
      <c r="I129" s="1050" t="n">
        <v>3.065242505338</v>
      </c>
      <c r="J129" s="1050" t="n">
        <v>2.694211376599</v>
      </c>
      <c r="K129" s="731" t="n">
        <v>422.7763572</v>
      </c>
      <c r="L129" s="1050" t="n">
        <v>0.717006972437</v>
      </c>
      <c r="M129" s="1050" t="n">
        <v>-2.236792659202</v>
      </c>
      <c r="N129" s="731" t="n">
        <v>553.4131012</v>
      </c>
      <c r="O129" s="1050" t="n">
        <v>3.484398280008</v>
      </c>
      <c r="P129" s="1050" t="n">
        <v>-10.204873440149</v>
      </c>
      <c r="Q129" s="731" t="n">
        <v>447.8256902</v>
      </c>
      <c r="R129" s="1050" t="n">
        <v>2.878940183047</v>
      </c>
      <c r="S129" s="1050" t="n">
        <v>2.800325433716</v>
      </c>
      <c r="T129" s="731" t="n">
        <v>494.7104796</v>
      </c>
      <c r="U129" s="1050" t="n">
        <v>1.207315091116</v>
      </c>
      <c r="V129" s="1052" t="n">
        <v>1.023621770257</v>
      </c>
      <c r="W129" s="674" t="n">
        <v>527.5548309</v>
      </c>
      <c r="X129" s="1050" t="n">
        <v>1.379807925048</v>
      </c>
      <c r="Y129" s="1050" t="n">
        <v>1.415725878934</v>
      </c>
      <c r="Z129" s="731" t="n">
        <v>284.2905436</v>
      </c>
      <c r="AA129" s="1050" t="n">
        <v>-0.666602656514</v>
      </c>
      <c r="AB129" s="1050" t="n">
        <v>0.565269282089</v>
      </c>
    </row>
    <row r="130" ht="13" customHeight="1" s="828">
      <c r="A130" s="1051" t="n">
        <v>39934</v>
      </c>
      <c r="B130" s="731" t="n">
        <v>437.4057612</v>
      </c>
      <c r="C130" s="1050" t="n">
        <v>0.869453837131</v>
      </c>
      <c r="D130" s="1050" t="n">
        <v>0.468458304025</v>
      </c>
      <c r="E130" s="731" t="n">
        <v>432.9904202</v>
      </c>
      <c r="F130" s="1050" t="n">
        <v>0.017143017307</v>
      </c>
      <c r="G130" s="1050" t="n">
        <v>-1.837008616751</v>
      </c>
      <c r="H130" s="731" t="n">
        <v>455.9632858</v>
      </c>
      <c r="I130" s="1050" t="n">
        <v>2.923479998843</v>
      </c>
      <c r="J130" s="1050" t="n">
        <v>2.61781539498</v>
      </c>
      <c r="K130" s="731" t="n">
        <v>422.2719001</v>
      </c>
      <c r="L130" s="1050" t="n">
        <v>0.608585497497</v>
      </c>
      <c r="M130" s="1050" t="n">
        <v>-0.798299460857</v>
      </c>
      <c r="N130" s="731" t="n">
        <v>549.4476703</v>
      </c>
      <c r="O130" s="1050" t="n">
        <v>-0.806130735788</v>
      </c>
      <c r="P130" s="1050" t="n">
        <v>-3.164551032476</v>
      </c>
      <c r="Q130" s="731" t="n">
        <v>446.5431181</v>
      </c>
      <c r="R130" s="1050" t="n">
        <v>2.779246668128</v>
      </c>
      <c r="S130" s="1050" t="n">
        <v>2.632800769481</v>
      </c>
      <c r="T130" s="731" t="n">
        <v>492.5769224</v>
      </c>
      <c r="U130" s="1050" t="n">
        <v>-0.351422479111</v>
      </c>
      <c r="V130" s="1050" t="n">
        <v>0.933830535423</v>
      </c>
      <c r="W130" s="731" t="n">
        <v>523.0963743</v>
      </c>
      <c r="X130" s="1050" t="n">
        <v>0.378561033722</v>
      </c>
      <c r="Y130" s="1050" t="n">
        <v>1.29382064268</v>
      </c>
      <c r="Z130" s="731" t="n">
        <v>285.1000663</v>
      </c>
      <c r="AA130" s="1050" t="n">
        <v>0.24262912287</v>
      </c>
      <c r="AB130" s="1050" t="n">
        <v>-0.377319146546</v>
      </c>
    </row>
    <row r="131" ht="13" customHeight="1" s="828">
      <c r="A131" s="1051" t="n">
        <v>39965</v>
      </c>
      <c r="B131" s="731" t="n">
        <v>437.6814594</v>
      </c>
      <c r="C131" s="1050" t="n">
        <v>1.167545630216</v>
      </c>
      <c r="D131" s="1050" t="n">
        <v>1.154210715951</v>
      </c>
      <c r="E131" s="731" t="n">
        <v>432.7042263</v>
      </c>
      <c r="F131" s="1050" t="n">
        <v>0.076612350679</v>
      </c>
      <c r="G131" s="1050" t="n">
        <v>0.298738047149</v>
      </c>
      <c r="H131" s="731" t="n">
        <v>446.9094512</v>
      </c>
      <c r="I131" s="1050" t="n">
        <v>3.709255742339</v>
      </c>
      <c r="J131" s="1050" t="n">
        <v>3.229261858441</v>
      </c>
      <c r="K131" s="731" t="n">
        <v>420.4330608</v>
      </c>
      <c r="L131" s="1050" t="n">
        <v>0.447542567961</v>
      </c>
      <c r="M131" s="1050" t="n">
        <v>0.591181983047</v>
      </c>
      <c r="N131" s="731" t="n">
        <v>545.8036565</v>
      </c>
      <c r="O131" s="1050" t="n">
        <v>-2.189369910542</v>
      </c>
      <c r="P131" s="1050" t="n">
        <v>0.118505022513</v>
      </c>
      <c r="Q131" s="731" t="n">
        <v>449.0892611</v>
      </c>
      <c r="R131" s="1050" t="n">
        <v>3.926379272294</v>
      </c>
      <c r="S131" s="1050" t="n">
        <v>3.193336988577</v>
      </c>
      <c r="T131" s="731" t="n">
        <v>495.2756253</v>
      </c>
      <c r="U131" s="1050" t="n">
        <v>1.002801348288</v>
      </c>
      <c r="V131" s="1050" t="n">
        <v>0.6163399256049999</v>
      </c>
      <c r="W131" s="731" t="n">
        <v>514.5019667</v>
      </c>
      <c r="X131" s="1050" t="n">
        <v>-1.404898725467</v>
      </c>
      <c r="Y131" s="1050" t="n">
        <v>0.116527674957</v>
      </c>
      <c r="Z131" s="731" t="n">
        <v>284.0549147</v>
      </c>
      <c r="AA131" s="1050" t="n">
        <v>0.6227814342470001</v>
      </c>
      <c r="AB131" s="1050" t="n">
        <v>0.063353807054</v>
      </c>
    </row>
    <row r="132" ht="13" customHeight="1" s="828">
      <c r="A132" s="1051" t="n">
        <v>39995</v>
      </c>
      <c r="B132" s="731" t="n">
        <v>436.7656343</v>
      </c>
      <c r="C132" s="1050" t="n">
        <v>0.52080851569</v>
      </c>
      <c r="D132" s="1050" t="n">
        <v>0.852138078791</v>
      </c>
      <c r="E132" s="731" t="n">
        <v>430.7929732</v>
      </c>
      <c r="F132" s="1050" t="n">
        <v>-0.432267556932</v>
      </c>
      <c r="G132" s="1050" t="n">
        <v>-0.112854429899</v>
      </c>
      <c r="H132" s="731" t="n">
        <v>452.2811462</v>
      </c>
      <c r="I132" s="1050" t="n">
        <v>3.344181309914</v>
      </c>
      <c r="J132" s="1050" t="n">
        <v>3.322028017311</v>
      </c>
      <c r="K132" s="731" t="n">
        <v>421.242275</v>
      </c>
      <c r="L132" s="1050" t="n">
        <v>0.333673042982</v>
      </c>
      <c r="M132" s="1050" t="n">
        <v>0.463268751971</v>
      </c>
      <c r="N132" s="731" t="n">
        <v>550.0730219</v>
      </c>
      <c r="O132" s="1050" t="n">
        <v>-0.5962507070650001</v>
      </c>
      <c r="P132" s="1050" t="n">
        <v>-1.19989277912</v>
      </c>
      <c r="Q132" s="731" t="n">
        <v>447.9770713</v>
      </c>
      <c r="R132" s="1050" t="n">
        <v>2.270615624052</v>
      </c>
      <c r="S132" s="1050" t="n">
        <v>2.988430366859</v>
      </c>
      <c r="T132" s="731" t="n">
        <v>487.5443977</v>
      </c>
      <c r="U132" s="1050" t="n">
        <v>-0.841649177394</v>
      </c>
      <c r="V132" s="1050" t="n">
        <v>-0.064893193064</v>
      </c>
      <c r="W132" s="731" t="n">
        <v>522.1669057</v>
      </c>
      <c r="X132" s="1050" t="n">
        <v>0.021982938194</v>
      </c>
      <c r="Y132" s="1050" t="n">
        <v>-0.335058443541</v>
      </c>
      <c r="Z132" s="731" t="n">
        <v>285.1742518</v>
      </c>
      <c r="AA132" s="1050" t="n">
        <v>1.268414086562</v>
      </c>
      <c r="AB132" s="1050" t="n">
        <v>0.709651367153</v>
      </c>
    </row>
    <row r="133" ht="13" customHeight="1" s="828">
      <c r="A133" s="1051" t="n">
        <v>40026</v>
      </c>
      <c r="B133" s="731" t="n">
        <v>437.9082002</v>
      </c>
      <c r="C133" s="1050" t="n">
        <v>0.65001923247</v>
      </c>
      <c r="D133" s="1050" t="n">
        <v>0.778842383857</v>
      </c>
      <c r="E133" s="731" t="n">
        <v>431.5949343</v>
      </c>
      <c r="F133" s="1050" t="n">
        <v>-0.373778839681</v>
      </c>
      <c r="G133" s="1050" t="n">
        <v>-0.243271612265</v>
      </c>
      <c r="H133" s="731" t="n">
        <v>453.6341275</v>
      </c>
      <c r="I133" s="1050" t="n">
        <v>3.645966358688</v>
      </c>
      <c r="J133" s="1050" t="n">
        <v>3.565735105289</v>
      </c>
      <c r="K133" s="731" t="n">
        <v>422.1235213</v>
      </c>
      <c r="L133" s="1050" t="n">
        <v>0.234374587945</v>
      </c>
      <c r="M133" s="1050" t="n">
        <v>0.338312051811</v>
      </c>
      <c r="N133" s="731" t="n">
        <v>553.7424705</v>
      </c>
      <c r="O133" s="1050" t="n">
        <v>-0.11351894418</v>
      </c>
      <c r="P133" s="1050" t="n">
        <v>-0.9692809610300001</v>
      </c>
      <c r="Q133" s="731" t="n">
        <v>448.9251429</v>
      </c>
      <c r="R133" s="1050" t="n">
        <v>2.581084853098</v>
      </c>
      <c r="S133" s="1050" t="n">
        <v>2.921612884659</v>
      </c>
      <c r="T133" s="731" t="n">
        <v>496.4842604</v>
      </c>
      <c r="U133" s="1050" t="n">
        <v>1.416696817012</v>
      </c>
      <c r="V133" s="1050" t="n">
        <v>0.524228945113</v>
      </c>
      <c r="W133" s="731" t="n">
        <v>527.9711577</v>
      </c>
      <c r="X133" s="1050" t="n">
        <v>1.912091991946</v>
      </c>
      <c r="Y133" s="1050" t="n">
        <v>0.172183363613</v>
      </c>
      <c r="Z133" s="731" t="n">
        <v>286.4413112</v>
      </c>
      <c r="AA133" s="1050" t="n">
        <v>1.39117190541</v>
      </c>
      <c r="AB133" s="1050" t="n">
        <v>1.09405467405</v>
      </c>
    </row>
    <row r="134" ht="13" customHeight="1" s="828">
      <c r="A134" s="1051" t="n">
        <v>40057</v>
      </c>
      <c r="B134" s="731" t="n">
        <v>439.0283589</v>
      </c>
      <c r="C134" s="1050" t="n">
        <v>0.847839915646</v>
      </c>
      <c r="D134" s="1050" t="n">
        <v>0.672991008554</v>
      </c>
      <c r="E134" s="731" t="n">
        <v>431.5829137</v>
      </c>
      <c r="F134" s="1050" t="n">
        <v>-0.581490256805</v>
      </c>
      <c r="G134" s="1050" t="n">
        <v>-0.462606766553</v>
      </c>
      <c r="H134" s="731" t="n">
        <v>455.1856796</v>
      </c>
      <c r="I134" s="1050" t="n">
        <v>3.742158342612</v>
      </c>
      <c r="J134" s="1050" t="n">
        <v>3.577577460493</v>
      </c>
      <c r="K134" s="731" t="n">
        <v>422.6752053</v>
      </c>
      <c r="L134" s="1050" t="n">
        <v>0.122703105264</v>
      </c>
      <c r="M134" s="1050" t="n">
        <v>0.230057297549</v>
      </c>
      <c r="N134" s="731" t="n">
        <v>555.4500039</v>
      </c>
      <c r="O134" s="1050" t="n">
        <v>-0.870998354417</v>
      </c>
      <c r="P134" s="1050" t="n">
        <v>-0.528110241725</v>
      </c>
      <c r="Q134" s="731" t="n">
        <v>450.7558791</v>
      </c>
      <c r="R134" s="1050" t="n">
        <v>2.532717203183</v>
      </c>
      <c r="S134" s="1050" t="n">
        <v>2.461522195102</v>
      </c>
      <c r="T134" s="731" t="n">
        <v>498.6685595</v>
      </c>
      <c r="U134" s="1050" t="n">
        <v>1.843319057031</v>
      </c>
      <c r="V134" s="1050" t="n">
        <v>0.80379811791</v>
      </c>
      <c r="W134" s="731" t="n">
        <v>522.4034681000001</v>
      </c>
      <c r="X134" s="1050" t="n">
        <v>-0.880219944391</v>
      </c>
      <c r="Y134" s="1050" t="n">
        <v>0.343392687162</v>
      </c>
      <c r="Z134" s="731" t="n">
        <v>286.3495902</v>
      </c>
      <c r="AA134" s="1050" t="n">
        <v>1.283440803895</v>
      </c>
      <c r="AB134" s="1050" t="n">
        <v>1.314383889583</v>
      </c>
    </row>
    <row r="135" ht="13" customHeight="1" s="828">
      <c r="A135" s="1051" t="n">
        <v>40087</v>
      </c>
      <c r="B135" s="731" t="n">
        <v>439.0843312</v>
      </c>
      <c r="C135" s="1050" t="n">
        <v>0.391904127987</v>
      </c>
      <c r="D135" s="1050" t="n">
        <v>0.629547157166</v>
      </c>
      <c r="E135" s="731" t="n">
        <v>432.1088567</v>
      </c>
      <c r="F135" s="1050" t="n">
        <v>-0.693814813868</v>
      </c>
      <c r="G135" s="1050" t="n">
        <v>-0.5499281875199999</v>
      </c>
      <c r="H135" s="731" t="n">
        <v>455.9314464</v>
      </c>
      <c r="I135" s="1050" t="n">
        <v>3.740279791255</v>
      </c>
      <c r="J135" s="1050" t="n">
        <v>3.709537769742</v>
      </c>
      <c r="K135" s="731" t="n">
        <v>423.7403205</v>
      </c>
      <c r="L135" s="1050" t="n">
        <v>0.018386006225</v>
      </c>
      <c r="M135" s="1050" t="n">
        <v>0.12493972605</v>
      </c>
      <c r="N135" s="731" t="n">
        <v>557.183795</v>
      </c>
      <c r="O135" s="1050" t="n">
        <v>-1.31424420708</v>
      </c>
      <c r="P135" s="1050" t="n">
        <v>-0.769964493933</v>
      </c>
      <c r="Q135" s="731" t="n">
        <v>450.8045575</v>
      </c>
      <c r="R135" s="1050" t="n">
        <v>2.556122261</v>
      </c>
      <c r="S135" s="1050" t="n">
        <v>2.556604484318</v>
      </c>
      <c r="T135" s="731" t="n">
        <v>499.5348389</v>
      </c>
      <c r="U135" s="1050" t="n">
        <v>1.501906972099</v>
      </c>
      <c r="V135" s="1050" t="n">
        <v>1.587173387997</v>
      </c>
      <c r="W135" s="731" t="n">
        <v>529.8538923999999</v>
      </c>
      <c r="X135" s="1050" t="n">
        <v>0.832290252029</v>
      </c>
      <c r="Y135" s="1050" t="n">
        <v>0.61380011125</v>
      </c>
      <c r="Z135" s="731" t="n">
        <v>288.1676267</v>
      </c>
      <c r="AA135" s="1050" t="n">
        <v>2.314913202266</v>
      </c>
      <c r="AB135" s="1050" t="n">
        <v>1.662416741514</v>
      </c>
    </row>
    <row r="136" ht="13" customHeight="1" s="828">
      <c r="A136" s="1051" t="n">
        <v>40118</v>
      </c>
      <c r="B136" s="731" t="n">
        <v>439.9244027</v>
      </c>
      <c r="C136" s="1050" t="n">
        <v>0.923989264932</v>
      </c>
      <c r="D136" s="1050" t="n">
        <v>0.720819483414</v>
      </c>
      <c r="E136" s="731" t="n">
        <v>432.2859993</v>
      </c>
      <c r="F136" s="1050" t="n">
        <v>-0.560708364969</v>
      </c>
      <c r="G136" s="1050" t="n">
        <v>-0.6120442675709999</v>
      </c>
      <c r="H136" s="731" t="n">
        <v>457.9998227</v>
      </c>
      <c r="I136" s="1050" t="n">
        <v>3.814795996004</v>
      </c>
      <c r="J136" s="1050" t="n">
        <v>3.765820043891</v>
      </c>
      <c r="K136" s="731" t="n">
        <v>423.3944214</v>
      </c>
      <c r="L136" s="1050" t="n">
        <v>0.065975638519</v>
      </c>
      <c r="M136" s="1050" t="n">
        <v>0.068959219285</v>
      </c>
      <c r="N136" s="731" t="n">
        <v>559.6045827</v>
      </c>
      <c r="O136" s="1050" t="n">
        <v>0.872752833132</v>
      </c>
      <c r="P136" s="1050" t="n">
        <v>-0.444070266364</v>
      </c>
      <c r="Q136" s="731" t="n">
        <v>453.1398608</v>
      </c>
      <c r="R136" s="1050" t="n">
        <v>2.560560620161</v>
      </c>
      <c r="S136" s="1050" t="n">
        <v>2.549817737277</v>
      </c>
      <c r="T136" s="731" t="n">
        <v>502.628626</v>
      </c>
      <c r="U136" s="1050" t="n">
        <v>1.850260542485</v>
      </c>
      <c r="V136" s="1050" t="n">
        <v>1.731748616802</v>
      </c>
      <c r="W136" s="731" t="n">
        <v>529.8220935000001</v>
      </c>
      <c r="X136" s="1050" t="n">
        <v>1.067709075863</v>
      </c>
      <c r="Y136" s="1050" t="n">
        <v>0.338138056405</v>
      </c>
      <c r="Z136" s="731" t="n">
        <v>288.5341912</v>
      </c>
      <c r="AA136" s="1050" t="n">
        <v>1.999223941165</v>
      </c>
      <c r="AB136" s="1050" t="n">
        <v>1.86531528271</v>
      </c>
    </row>
    <row r="137" ht="13" customHeight="1" s="828">
      <c r="A137" s="1051" t="n">
        <v>40148</v>
      </c>
      <c r="B137" s="731" t="n">
        <v>440.2924488</v>
      </c>
      <c r="C137" s="1050" t="n">
        <v>0.88645815746</v>
      </c>
      <c r="D137" s="1050" t="n">
        <v>0.733793465745</v>
      </c>
      <c r="E137" s="731" t="n">
        <v>434.512103</v>
      </c>
      <c r="F137" s="1050" t="n">
        <v>-0.152341590233</v>
      </c>
      <c r="G137" s="1050" t="n">
        <v>-0.468915041605</v>
      </c>
      <c r="H137" s="731" t="n">
        <v>458.6301986</v>
      </c>
      <c r="I137" s="1050" t="n">
        <v>3.54253126179</v>
      </c>
      <c r="J137" s="1050" t="n">
        <v>3.698940931954</v>
      </c>
      <c r="K137" s="731" t="n">
        <v>425.3655566</v>
      </c>
      <c r="L137" s="1050" t="n">
        <v>0.196655250238</v>
      </c>
      <c r="M137" s="1050" t="n">
        <v>0.093754553208</v>
      </c>
      <c r="N137" s="731" t="n">
        <v>562.9238662</v>
      </c>
      <c r="O137" s="1050" t="n">
        <v>0.820965556952</v>
      </c>
      <c r="P137" s="1050" t="n">
        <v>0.119520998727</v>
      </c>
      <c r="Q137" s="731" t="n">
        <v>453.5804602</v>
      </c>
      <c r="R137" s="1050" t="n">
        <v>2.801309310851</v>
      </c>
      <c r="S137" s="1050" t="n">
        <v>2.63939855492</v>
      </c>
      <c r="T137" s="731" t="n">
        <v>507.9361477</v>
      </c>
      <c r="U137" s="1050" t="n">
        <v>3.389509135818</v>
      </c>
      <c r="V137" s="1050" t="n">
        <v>2.246196956417</v>
      </c>
      <c r="W137" s="731" t="n">
        <v>530.7132169</v>
      </c>
      <c r="X137" s="1050" t="n">
        <v>1.660838866524</v>
      </c>
      <c r="Y137" s="1050" t="n">
        <v>1.186004895143</v>
      </c>
      <c r="Z137" s="731" t="n">
        <v>287.8759476</v>
      </c>
      <c r="AA137" s="1050" t="n">
        <v>1.73431487884</v>
      </c>
      <c r="AB137" s="1050" t="n">
        <v>2.015686898959</v>
      </c>
    </row>
    <row r="138" ht="13" customHeight="1" s="828">
      <c r="A138" s="1051" t="n">
        <v>40179</v>
      </c>
      <c r="B138" s="731" t="n">
        <v>439.2878763</v>
      </c>
      <c r="C138" s="1050" t="n">
        <v>4.225658732433</v>
      </c>
      <c r="D138" s="1050" t="n">
        <v>1.986906587106</v>
      </c>
      <c r="E138" s="731" t="n">
        <v>433.4029589</v>
      </c>
      <c r="F138" s="1050" t="n">
        <v>-0.112180423278</v>
      </c>
      <c r="G138" s="1050" t="n">
        <v>-0.275138467127</v>
      </c>
      <c r="H138" s="731" t="n">
        <v>461.129839</v>
      </c>
      <c r="I138" s="1050" t="n">
        <v>4.146848374958</v>
      </c>
      <c r="J138" s="1050" t="n">
        <v>3.834711774417</v>
      </c>
      <c r="K138" s="731" t="n">
        <v>425.8668504</v>
      </c>
      <c r="L138" s="1050" t="n">
        <v>0.262401832649</v>
      </c>
      <c r="M138" s="1050" t="n">
        <v>0.175147418665</v>
      </c>
      <c r="N138" s="731" t="n">
        <v>553.9423796999999</v>
      </c>
      <c r="O138" s="1050" t="n">
        <v>0.263870081231</v>
      </c>
      <c r="P138" s="1050" t="n">
        <v>0.653422885828</v>
      </c>
      <c r="Q138" s="731" t="n">
        <v>455.0356816</v>
      </c>
      <c r="R138" s="1050" t="n">
        <v>2.839027408197</v>
      </c>
      <c r="S138" s="1050" t="n">
        <v>2.733652953179</v>
      </c>
      <c r="T138" s="731" t="n">
        <v>510.0558991</v>
      </c>
      <c r="U138" s="1050" t="n">
        <v>3.931025928788</v>
      </c>
      <c r="V138" s="1050" t="n">
        <v>3.054813477706</v>
      </c>
      <c r="W138" s="731" t="n">
        <v>532.4875401</v>
      </c>
      <c r="X138" s="1050" t="n">
        <v>1.797189147712</v>
      </c>
      <c r="Y138" s="1050" t="n">
        <v>1.508158011947</v>
      </c>
      <c r="Z138" s="731" t="n">
        <v>289.7313631</v>
      </c>
      <c r="AA138" s="1050" t="n">
        <v>1.554778253674</v>
      </c>
      <c r="AB138" s="1050" t="n">
        <v>1.762178759364</v>
      </c>
    </row>
    <row r="139" ht="13" customHeight="1" s="828">
      <c r="A139" s="1051" t="n">
        <v>40210</v>
      </c>
      <c r="B139" s="731" t="n">
        <v>445.7880938</v>
      </c>
      <c r="C139" s="1050" t="n">
        <v>8.990571790649</v>
      </c>
      <c r="D139" s="1050" t="n">
        <v>4.613699930382</v>
      </c>
      <c r="E139" s="731" t="n">
        <v>441.1726664</v>
      </c>
      <c r="F139" s="1050" t="n">
        <v>5.933363555507</v>
      </c>
      <c r="G139" s="1050" t="n">
        <v>1.832753028247</v>
      </c>
      <c r="H139" s="731" t="n">
        <v>462.3907815</v>
      </c>
      <c r="I139" s="1050" t="n">
        <v>3.92665292905</v>
      </c>
      <c r="J139" s="1050" t="n">
        <v>3.872057093375</v>
      </c>
      <c r="K139" s="731" t="n">
        <v>432.452315</v>
      </c>
      <c r="L139" s="1050" t="n">
        <v>5.734492756374</v>
      </c>
      <c r="M139" s="1050" t="n">
        <v>2.018896660688</v>
      </c>
      <c r="N139" s="731" t="n">
        <v>597.7825413</v>
      </c>
      <c r="O139" s="1050" t="n">
        <v>28.619394672922</v>
      </c>
      <c r="P139" s="1050" t="n">
        <v>8.825601436955999</v>
      </c>
      <c r="Q139" s="731" t="n">
        <v>456.6846725</v>
      </c>
      <c r="R139" s="1050" t="n">
        <v>2.512703670627</v>
      </c>
      <c r="S139" s="1050" t="n">
        <v>2.717136010168</v>
      </c>
      <c r="T139" s="731" t="n">
        <v>510.7477946</v>
      </c>
      <c r="U139" s="1050" t="n">
        <v>5.274171083474</v>
      </c>
      <c r="V139" s="1050" t="n">
        <v>4.193838972066</v>
      </c>
      <c r="W139" s="731" t="n">
        <v>529.8257709</v>
      </c>
      <c r="X139" s="1050" t="n">
        <v>1.701051471326</v>
      </c>
      <c r="Y139" s="1050" t="n">
        <v>1.719757654666</v>
      </c>
      <c r="Z139" s="731" t="n">
        <v>293.684217</v>
      </c>
      <c r="AA139" s="1050" t="n">
        <v>1.674652409066</v>
      </c>
      <c r="AB139" s="1050" t="n">
        <v>1.654448513838</v>
      </c>
    </row>
    <row r="140" ht="13" customHeight="1" s="828">
      <c r="A140" s="1051" t="n">
        <v>40238</v>
      </c>
      <c r="B140" s="731" t="n">
        <v>441.1327404</v>
      </c>
      <c r="C140" s="1050" t="n">
        <v>1.942040988837</v>
      </c>
      <c r="D140" s="1050" t="n">
        <v>4.9862018298</v>
      </c>
      <c r="E140" s="731" t="n">
        <v>435.351122</v>
      </c>
      <c r="F140" s="1050" t="n">
        <v>7.237403828049</v>
      </c>
      <c r="G140" s="1050" t="n">
        <v>4.266832707463</v>
      </c>
      <c r="H140" s="731" t="n">
        <v>462.4911662</v>
      </c>
      <c r="I140" s="1050" t="n">
        <v>5.32669382166</v>
      </c>
      <c r="J140" s="1050" t="n">
        <v>4.463478981418</v>
      </c>
      <c r="K140" s="731" t="n">
        <v>426.978553</v>
      </c>
      <c r="L140" s="1050" t="n">
        <v>6.19839694541</v>
      </c>
      <c r="M140" s="1050" t="n">
        <v>4.00463915147</v>
      </c>
      <c r="N140" s="731" t="n">
        <v>554.4578997</v>
      </c>
      <c r="O140" s="1050" t="n">
        <v>14.003447337408</v>
      </c>
      <c r="P140" s="1050" t="n">
        <v>13.472808751848</v>
      </c>
      <c r="Q140" s="731" t="n">
        <v>457.4857415</v>
      </c>
      <c r="R140" s="1050" t="n">
        <v>3.23380276355</v>
      </c>
      <c r="S140" s="1050" t="n">
        <v>2.861243625313</v>
      </c>
      <c r="T140" s="731" t="n">
        <v>523.067231</v>
      </c>
      <c r="U140" s="1050" t="n">
        <v>5.849875290755</v>
      </c>
      <c r="V140" s="1050" t="n">
        <v>5.019302911395</v>
      </c>
      <c r="W140" s="731" t="n">
        <v>549.5816782000001</v>
      </c>
      <c r="X140" s="1050" t="n">
        <v>4.436556854194</v>
      </c>
      <c r="Y140" s="1050" t="n">
        <v>2.649800514356</v>
      </c>
      <c r="Z140" s="731" t="n">
        <v>306.320996</v>
      </c>
      <c r="AA140" s="1050" t="n">
        <v>7.724353332523</v>
      </c>
      <c r="AB140" s="1050" t="n">
        <v>3.638627990165</v>
      </c>
    </row>
    <row r="141" ht="13" customHeight="1" s="828">
      <c r="A141" s="1051" t="n">
        <v>40269</v>
      </c>
      <c r="B141" s="731" t="n">
        <v>441.5963355</v>
      </c>
      <c r="C141" s="1050" t="n">
        <v>0.717526094453</v>
      </c>
      <c r="D141" s="1050" t="n">
        <v>3.774627893625</v>
      </c>
      <c r="E141" s="731" t="n">
        <v>433.4501344</v>
      </c>
      <c r="F141" s="1050" t="n">
        <v>-0.457153224018</v>
      </c>
      <c r="G141" s="1050" t="n">
        <v>4.142012946557</v>
      </c>
      <c r="H141" s="731" t="n">
        <v>463.5192118</v>
      </c>
      <c r="I141" s="1050" t="n">
        <v>3.346381731028</v>
      </c>
      <c r="J141" s="1050" t="n">
        <v>4.192689663153</v>
      </c>
      <c r="K141" s="731" t="n">
        <v>424.1912118</v>
      </c>
      <c r="L141" s="1050" t="n">
        <v>0.334657928691</v>
      </c>
      <c r="M141" s="1050" t="n">
        <v>4.035390975287</v>
      </c>
      <c r="N141" s="731" t="n">
        <v>551.6194259</v>
      </c>
      <c r="O141" s="1050" t="n">
        <v>-0.324111463229</v>
      </c>
      <c r="P141" s="1050" t="n">
        <v>13.248379048352</v>
      </c>
      <c r="Q141" s="731" t="n">
        <v>457.6951459</v>
      </c>
      <c r="R141" s="1050" t="n">
        <v>2.203860992341</v>
      </c>
      <c r="S141" s="1050" t="n">
        <v>2.64832270433</v>
      </c>
      <c r="T141" s="731" t="n">
        <v>510.7754662</v>
      </c>
      <c r="U141" s="1050" t="n">
        <v>3.247351180632</v>
      </c>
      <c r="V141" s="1050" t="n">
        <v>4.786935742704</v>
      </c>
      <c r="W141" s="731" t="n">
        <v>526.4760062</v>
      </c>
      <c r="X141" s="1050" t="n">
        <v>-0.204495274578</v>
      </c>
      <c r="Y141" s="1050" t="n">
        <v>1.976801378689</v>
      </c>
      <c r="Z141" s="731" t="n">
        <v>290.8614361</v>
      </c>
      <c r="AA141" s="1050" t="n">
        <v>2.311329957301</v>
      </c>
      <c r="AB141" s="1050" t="n">
        <v>3.891895081425</v>
      </c>
    </row>
    <row r="142" ht="13" customHeight="1" s="828">
      <c r="A142" s="1051" t="n">
        <v>40299</v>
      </c>
      <c r="B142" s="731" t="n">
        <v>442.6549229</v>
      </c>
      <c r="C142" s="1050" t="n">
        <v>1.200066886545</v>
      </c>
      <c r="D142" s="1050" t="n">
        <v>1.283747737609</v>
      </c>
      <c r="E142" s="731" t="n">
        <v>436.6009991</v>
      </c>
      <c r="F142" s="1050" t="n">
        <v>0.83387038871</v>
      </c>
      <c r="G142" s="1050" t="n">
        <v>2.432641360108</v>
      </c>
      <c r="H142" s="731" t="n">
        <v>461.1430284</v>
      </c>
      <c r="I142" s="1050" t="n">
        <v>1.135999928352</v>
      </c>
      <c r="J142" s="1050" t="n">
        <v>3.243451279799</v>
      </c>
      <c r="K142" s="731" t="n">
        <v>427.5283613</v>
      </c>
      <c r="L142" s="1050" t="n">
        <v>1.244804875426</v>
      </c>
      <c r="M142" s="1050" t="n">
        <v>2.533260159252</v>
      </c>
      <c r="N142" s="731" t="n">
        <v>554.7792808</v>
      </c>
      <c r="O142" s="1050" t="n">
        <v>0.970358195729</v>
      </c>
      <c r="P142" s="1050" t="n">
        <v>4.508142048553</v>
      </c>
      <c r="Q142" s="731" t="n">
        <v>458.1589296</v>
      </c>
      <c r="R142" s="1050" t="n">
        <v>2.601274329212</v>
      </c>
      <c r="S142" s="1050" t="n">
        <v>2.677786034331</v>
      </c>
      <c r="T142" s="731" t="n">
        <v>512.7470363</v>
      </c>
      <c r="U142" s="1050" t="n">
        <v>4.094815039593</v>
      </c>
      <c r="V142" s="1050" t="n">
        <v>4.397242663648</v>
      </c>
      <c r="W142" s="731" t="n">
        <v>520.6708096</v>
      </c>
      <c r="X142" s="1050" t="n">
        <v>-0.463693655542</v>
      </c>
      <c r="Y142" s="1050" t="n">
        <v>1.25832316736</v>
      </c>
      <c r="Z142" s="731" t="n">
        <v>287.4011764</v>
      </c>
      <c r="AA142" s="1050" t="n">
        <v>0.807123663584</v>
      </c>
      <c r="AB142" s="1050" t="n">
        <v>3.611923859968</v>
      </c>
    </row>
    <row r="143" ht="13" customHeight="1" s="828">
      <c r="A143" s="1051" t="n">
        <v>40330</v>
      </c>
      <c r="B143" s="731" t="n">
        <v>441.8195685</v>
      </c>
      <c r="C143" s="1050" t="n">
        <v>0.94546136491</v>
      </c>
      <c r="D143" s="1050" t="n">
        <v>0.954161249506</v>
      </c>
      <c r="E143" s="731" t="n">
        <v>432.7840772</v>
      </c>
      <c r="F143" s="1050" t="n">
        <v>0.018453921905</v>
      </c>
      <c r="G143" s="1050" t="n">
        <v>0.130639615508</v>
      </c>
      <c r="H143" s="731" t="n">
        <v>484.0222035</v>
      </c>
      <c r="I143" s="1050" t="n">
        <v>8.304311354425</v>
      </c>
      <c r="J143" s="1050" t="n">
        <v>4.240201310983</v>
      </c>
      <c r="K143" s="731" t="n">
        <v>428.8099765</v>
      </c>
      <c r="L143" s="1050" t="n">
        <v>1.992449329285</v>
      </c>
      <c r="M143" s="1050" t="n">
        <v>1.189131066952</v>
      </c>
      <c r="N143" s="731" t="n">
        <v>553.7166461</v>
      </c>
      <c r="O143" s="1050" t="n">
        <v>1.449786842899</v>
      </c>
      <c r="P143" s="1050" t="n">
        <v>0.694557643479</v>
      </c>
      <c r="Q143" s="731" t="n">
        <v>457.9871828</v>
      </c>
      <c r="R143" s="1050" t="n">
        <v>1.98132586787</v>
      </c>
      <c r="S143" s="1050" t="n">
        <v>2.261565849507</v>
      </c>
      <c r="T143" s="731" t="n">
        <v>510.3489987</v>
      </c>
      <c r="U143" s="1050" t="n">
        <v>3.043431299667</v>
      </c>
      <c r="V143" s="1050" t="n">
        <v>3.460795457272</v>
      </c>
      <c r="W143" s="731" t="n">
        <v>518.0821973</v>
      </c>
      <c r="X143" s="1050" t="n">
        <v>0.695863345861</v>
      </c>
      <c r="Y143" s="1050" t="n">
        <v>0.004845608811</v>
      </c>
      <c r="Z143" s="731" t="n">
        <v>291.4970679</v>
      </c>
      <c r="AA143" s="1050" t="n">
        <v>2.619969877254</v>
      </c>
      <c r="AB143" s="1050" t="n">
        <v>1.911563811603</v>
      </c>
    </row>
    <row r="144" ht="13" customHeight="1" s="828">
      <c r="A144" s="1051" t="n">
        <v>40360</v>
      </c>
      <c r="B144" s="731" t="n">
        <v>442.7758465</v>
      </c>
      <c r="C144" s="1050" t="n">
        <v>1.376072595462</v>
      </c>
      <c r="D144" s="1050" t="n">
        <v>1.173720279869</v>
      </c>
      <c r="E144" s="731" t="n">
        <v>436.7318435</v>
      </c>
      <c r="F144" s="1050" t="n">
        <v>1.378590336766</v>
      </c>
      <c r="G144" s="1050" t="n">
        <v>0.7427221019070001</v>
      </c>
      <c r="H144" s="731" t="n">
        <v>464.2402671</v>
      </c>
      <c r="I144" s="1050" t="n">
        <v>2.644178516058</v>
      </c>
      <c r="J144" s="1050" t="n">
        <v>4.003354635408</v>
      </c>
      <c r="K144" s="731" t="n">
        <v>428.4893475</v>
      </c>
      <c r="L144" s="1050" t="n">
        <v>1.720404843032</v>
      </c>
      <c r="M144" s="1050" t="n">
        <v>1.652003248785</v>
      </c>
      <c r="N144" s="731" t="n">
        <v>556.9971915</v>
      </c>
      <c r="O144" s="1050" t="n">
        <v>1.258772803669</v>
      </c>
      <c r="P144" s="1050" t="n">
        <v>1.225823328752</v>
      </c>
      <c r="Q144" s="731" t="n">
        <v>457.6206371</v>
      </c>
      <c r="R144" s="1050" t="n">
        <v>2.152691826842</v>
      </c>
      <c r="S144" s="1050" t="n">
        <v>2.244498874936</v>
      </c>
      <c r="T144" s="731" t="n">
        <v>514.9717227</v>
      </c>
      <c r="U144" s="1050" t="n">
        <v>5.62560561241</v>
      </c>
      <c r="V144" s="1050" t="n">
        <v>4.247725501628</v>
      </c>
      <c r="W144" s="731" t="n">
        <v>518.2874943</v>
      </c>
      <c r="X144" s="1050" t="n">
        <v>-0.742944709374</v>
      </c>
      <c r="Y144" s="1050" t="n">
        <v>-0.174689460851</v>
      </c>
      <c r="Z144" s="731" t="n">
        <v>290.8261662</v>
      </c>
      <c r="AA144" s="1050" t="n">
        <v>1.981916096676</v>
      </c>
      <c r="AB144" s="1050" t="n">
        <v>1.802019304612</v>
      </c>
    </row>
    <row r="145" ht="13" customHeight="1" s="828">
      <c r="A145" s="1051" t="n">
        <v>40391</v>
      </c>
      <c r="B145" s="731" t="n">
        <v>444.7907834</v>
      </c>
      <c r="C145" s="1050" t="n">
        <v>1.571695436819</v>
      </c>
      <c r="D145" s="1050" t="n">
        <v>1.297735802123</v>
      </c>
      <c r="E145" s="731" t="n">
        <v>438.7195206</v>
      </c>
      <c r="F145" s="1050" t="n">
        <v>1.650757627996</v>
      </c>
      <c r="G145" s="1050" t="n">
        <v>1.014855017414</v>
      </c>
      <c r="H145" s="731" t="n">
        <v>465.9493839</v>
      </c>
      <c r="I145" s="1050" t="n">
        <v>2.71479936218</v>
      </c>
      <c r="J145" s="1050" t="n">
        <v>4.537700152142</v>
      </c>
      <c r="K145" s="731" t="n">
        <v>430.6873094</v>
      </c>
      <c r="L145" s="1050" t="n">
        <v>2.028739851697</v>
      </c>
      <c r="M145" s="1050" t="n">
        <v>1.913894459084</v>
      </c>
      <c r="N145" s="731" t="n">
        <v>564.2502087</v>
      </c>
      <c r="O145" s="1050" t="n">
        <v>1.89758574785</v>
      </c>
      <c r="P145" s="1050" t="n">
        <v>1.53640902004</v>
      </c>
      <c r="Q145" s="731" t="n">
        <v>458.8394013</v>
      </c>
      <c r="R145" s="1050" t="n">
        <v>2.208443558308</v>
      </c>
      <c r="S145" s="1050" t="n">
        <v>2.114110410221</v>
      </c>
      <c r="T145" s="731" t="n">
        <v>517.1709952</v>
      </c>
      <c r="U145" s="1050" t="n">
        <v>4.166644635085</v>
      </c>
      <c r="V145" s="1050" t="n">
        <v>4.271429070345</v>
      </c>
      <c r="W145" s="731" t="n">
        <v>518.3870204999999</v>
      </c>
      <c r="X145" s="1050" t="n">
        <v>-1.815276660519</v>
      </c>
      <c r="Y145" s="1050" t="n">
        <v>-0.6316672084229999</v>
      </c>
      <c r="Z145" s="731" t="n">
        <v>291.4689417</v>
      </c>
      <c r="AA145" s="1050" t="n">
        <v>1.755204400838</v>
      </c>
      <c r="AB145" s="1050" t="n">
        <v>2.117836079692</v>
      </c>
    </row>
    <row r="146" ht="13" customFormat="1" customHeight="1" s="26">
      <c r="A146" s="672" t="n">
        <v>40422</v>
      </c>
      <c r="B146" s="672" t="n">
        <v>446.4014151</v>
      </c>
      <c r="C146" s="672" t="n">
        <v>1.679403175338</v>
      </c>
      <c r="D146" s="672" t="n">
        <v>1.542651881211</v>
      </c>
      <c r="E146" s="672" t="n">
        <v>439.9744639</v>
      </c>
      <c r="F146" s="672" t="n">
        <v>1.944365713661</v>
      </c>
      <c r="G146" s="672" t="n">
        <v>1.658075008222</v>
      </c>
      <c r="H146" s="672" t="n">
        <v>467.7570916</v>
      </c>
      <c r="I146" s="672" t="n">
        <v>2.761820629122</v>
      </c>
      <c r="J146" s="672" t="n">
        <v>2.707057783676</v>
      </c>
      <c r="K146" s="672" t="n">
        <v>432.5652723</v>
      </c>
      <c r="L146" s="672" t="n">
        <v>2.339873944813</v>
      </c>
      <c r="M146" s="672" t="n">
        <v>2.030023322114</v>
      </c>
      <c r="N146" s="672" t="n">
        <v>569.8656894</v>
      </c>
      <c r="O146" s="672" t="n">
        <v>2.595316481912</v>
      </c>
      <c r="P146" s="672" t="n">
        <v>1.919378988535</v>
      </c>
      <c r="Q146" s="672" t="n">
        <v>459.9927252</v>
      </c>
      <c r="R146" s="672" t="n">
        <v>2.049190377382</v>
      </c>
      <c r="S146" s="672" t="n">
        <v>2.136645076608</v>
      </c>
      <c r="T146" s="672" t="n">
        <v>517.1674593</v>
      </c>
      <c r="U146" s="672" t="n">
        <v>3.709658338707</v>
      </c>
      <c r="V146" s="672" t="n">
        <v>4.492687974948</v>
      </c>
      <c r="W146" s="672" t="n">
        <v>520.0596136</v>
      </c>
      <c r="X146" s="672" t="n">
        <v>-0.448667484641</v>
      </c>
      <c r="Y146" s="672" t="n">
        <v>-1.005213711903</v>
      </c>
      <c r="Z146" s="672" t="n">
        <v>293.4189156</v>
      </c>
      <c r="AA146" s="672" t="n">
        <v>2.468774407906</v>
      </c>
      <c r="AB146" s="672" t="n">
        <v>2.068716920938</v>
      </c>
    </row>
    <row r="147">
      <c r="A147" s="1051" t="n">
        <v>40452</v>
      </c>
      <c r="B147" s="674" t="n">
        <v>446.8199779</v>
      </c>
      <c r="C147" s="1052" t="n">
        <v>1.761767876995</v>
      </c>
      <c r="D147" s="1052" t="n">
        <v>1.671043846043</v>
      </c>
      <c r="E147" s="674" t="n">
        <v>440.0594237</v>
      </c>
      <c r="F147" s="1052" t="n">
        <v>1.839945392631</v>
      </c>
      <c r="G147" s="1052" t="n">
        <v>1.8116995577</v>
      </c>
      <c r="H147" s="674" t="n">
        <v>469.1829039</v>
      </c>
      <c r="I147" s="1052" t="n">
        <v>2.906458329346</v>
      </c>
      <c r="J147" s="1052" t="n">
        <v>2.794511146423</v>
      </c>
      <c r="K147" s="674" t="n">
        <v>432.8415039</v>
      </c>
      <c r="L147" s="1052" t="n">
        <v>2.147820955358</v>
      </c>
      <c r="M147" s="1052" t="n">
        <v>2.172186860388</v>
      </c>
      <c r="N147" s="674" t="n">
        <v>572.8871825</v>
      </c>
      <c r="O147" s="1052" t="n">
        <v>2.818349643496</v>
      </c>
      <c r="P147" s="1052" t="n">
        <v>2.438033470954</v>
      </c>
      <c r="Q147" s="674" t="n">
        <v>461.2843946</v>
      </c>
      <c r="R147" s="1052" t="n">
        <v>2.324696351367</v>
      </c>
      <c r="S147" s="1052" t="n">
        <v>2.194095372049</v>
      </c>
      <c r="T147" s="674" t="n">
        <v>519.0106189000001</v>
      </c>
      <c r="U147" s="1052" t="n">
        <v>3.898783124494</v>
      </c>
      <c r="V147" s="1052" t="n">
        <v>3.924660396748</v>
      </c>
      <c r="W147" s="674" t="n">
        <v>520.1613632</v>
      </c>
      <c r="X147" s="1052" t="n">
        <v>-1.829283381518</v>
      </c>
      <c r="Y147" s="1052" t="n">
        <v>-1.36818951506</v>
      </c>
      <c r="Z147" s="674" t="n">
        <v>290.8255323</v>
      </c>
      <c r="AA147" s="1052" t="n">
        <v>0.922347048639</v>
      </c>
      <c r="AB147" s="1052" t="n">
        <v>1.713771455701</v>
      </c>
    </row>
    <row r="148">
      <c r="A148" s="1051" t="n">
        <v>40483</v>
      </c>
      <c r="B148" s="674" t="n">
        <v>447.953414</v>
      </c>
      <c r="C148" s="1052" t="n">
        <v>1.825088867706</v>
      </c>
      <c r="D148" s="1052" t="n">
        <v>1.755467606063</v>
      </c>
      <c r="E148" s="674" t="n">
        <v>440.3693494</v>
      </c>
      <c r="F148" s="1052" t="n">
        <v>1.869907911218</v>
      </c>
      <c r="G148" s="1052" t="n">
        <v>1.884713447334</v>
      </c>
      <c r="H148" s="674" t="n">
        <v>470.9125813</v>
      </c>
      <c r="I148" s="1052" t="n">
        <v>2.81938069842</v>
      </c>
      <c r="J148" s="1052" t="n">
        <v>2.829241734008</v>
      </c>
      <c r="K148" s="674" t="n">
        <v>433.8142708</v>
      </c>
      <c r="L148" s="1052" t="n">
        <v>2.46102661569</v>
      </c>
      <c r="M148" s="1052" t="n">
        <v>2.31618124152</v>
      </c>
      <c r="N148" s="674" t="n">
        <v>576.2931875</v>
      </c>
      <c r="O148" s="1052" t="n">
        <v>2.982213748051</v>
      </c>
      <c r="P148" s="1052" t="n">
        <v>2.799103184991</v>
      </c>
      <c r="Q148" s="674" t="n">
        <v>463.2524398</v>
      </c>
      <c r="R148" s="1052" t="n">
        <v>2.231668382063</v>
      </c>
      <c r="S148" s="1052" t="n">
        <v>2.20190858873</v>
      </c>
      <c r="T148" s="674" t="n">
        <v>516.729904</v>
      </c>
      <c r="U148" s="1052" t="n">
        <v>2.805506346151</v>
      </c>
      <c r="V148" s="1052" t="n">
        <v>3.469805877898</v>
      </c>
      <c r="W148" s="674" t="n">
        <v>519.9811771</v>
      </c>
      <c r="X148" s="1052" t="n">
        <v>-1.857400157663</v>
      </c>
      <c r="Y148" s="1052" t="n">
        <v>-1.382819304346</v>
      </c>
      <c r="Z148" s="674" t="n">
        <v>291.8008779</v>
      </c>
      <c r="AA148" s="1052" t="n">
        <v>1.132166238744</v>
      </c>
      <c r="AB148" s="1052" t="n">
        <v>1.505578645495</v>
      </c>
    </row>
    <row r="149">
      <c r="A149" s="1051" t="n">
        <v>40513</v>
      </c>
      <c r="B149" s="674" t="n">
        <v>449.0216379</v>
      </c>
      <c r="C149" s="1052" t="n">
        <v>1.982588873325</v>
      </c>
      <c r="D149" s="1052" t="n">
        <v>1.856577362409</v>
      </c>
      <c r="E149" s="674" t="n">
        <v>439.5581161</v>
      </c>
      <c r="F149" s="1052" t="n">
        <v>1.161305534451</v>
      </c>
      <c r="G149" s="1052" t="n">
        <v>1.62289762588</v>
      </c>
      <c r="H149" s="674" t="n">
        <v>470.9168017</v>
      </c>
      <c r="I149" s="1052" t="n">
        <v>2.678978213276</v>
      </c>
      <c r="J149" s="1052" t="n">
        <v>2.801391420701</v>
      </c>
      <c r="K149" s="674" t="n">
        <v>433.2328565</v>
      </c>
      <c r="L149" s="1052" t="n">
        <v>1.849538538777</v>
      </c>
      <c r="M149" s="1052" t="n">
        <v>2.15232426525</v>
      </c>
      <c r="N149" s="674" t="n">
        <v>578.268408</v>
      </c>
      <c r="O149" s="1052" t="n">
        <v>2.725864494533</v>
      </c>
      <c r="P149" s="1052" t="n">
        <v>2.841947141444</v>
      </c>
      <c r="Q149" s="674" t="n">
        <v>464.7104292</v>
      </c>
      <c r="R149" s="1052" t="n">
        <v>2.453802572336</v>
      </c>
      <c r="S149" s="1052" t="n">
        <v>2.33678112294</v>
      </c>
      <c r="T149" s="674" t="n">
        <v>519.4747996999999</v>
      </c>
      <c r="U149" s="1052" t="n">
        <v>2.271673723606</v>
      </c>
      <c r="V149" s="1052" t="n">
        <v>2.987598276535</v>
      </c>
      <c r="W149" s="674" t="n">
        <v>522.0508296</v>
      </c>
      <c r="X149" s="1052" t="n">
        <v>-1.632216237349</v>
      </c>
      <c r="Y149" s="1052" t="n">
        <v>-1.772888853267</v>
      </c>
      <c r="Z149" s="674" t="n">
        <v>293.2622168</v>
      </c>
      <c r="AA149" s="1052" t="n">
        <v>1.871038287465</v>
      </c>
      <c r="AB149" s="1052" t="n">
        <v>1.308252646708</v>
      </c>
    </row>
    <row r="150">
      <c r="A150" s="1051" t="n">
        <v>40544</v>
      </c>
      <c r="B150" s="674" t="n">
        <v>457.8592224</v>
      </c>
      <c r="C150" s="1052" t="n">
        <v>4.227602695622</v>
      </c>
      <c r="D150" s="1052" t="n">
        <v>2.677485404611</v>
      </c>
      <c r="E150" s="674" t="n">
        <v>453.6962117</v>
      </c>
      <c r="F150" s="1052" t="n">
        <v>4.682306011825</v>
      </c>
      <c r="G150" s="1052" t="n">
        <v>2.570572890408</v>
      </c>
      <c r="H150" s="674" t="n">
        <v>474.045825</v>
      </c>
      <c r="I150" s="1052" t="n">
        <v>2.800943445345</v>
      </c>
      <c r="J150" s="1052" t="n">
        <v>2.766472503539</v>
      </c>
      <c r="K150" s="674" t="n">
        <v>446.0805726</v>
      </c>
      <c r="L150" s="1052" t="n">
        <v>4.746488763099</v>
      </c>
      <c r="M150" s="1052" t="n">
        <v>3.020560264554</v>
      </c>
      <c r="N150" s="674" t="n">
        <v>624.377233</v>
      </c>
      <c r="O150" s="1052" t="n">
        <v>12.715194915786</v>
      </c>
      <c r="P150" s="1052" t="n">
        <v>6.112125433496</v>
      </c>
      <c r="Q150" s="674" t="n">
        <v>465.8439476</v>
      </c>
      <c r="R150" s="1052" t="n">
        <v>2.375256806674</v>
      </c>
      <c r="S150" s="1052" t="n">
        <v>2.353638532807</v>
      </c>
      <c r="T150" s="674" t="n">
        <v>521.8175662</v>
      </c>
      <c r="U150" s="1052" t="n">
        <v>2.305956488446</v>
      </c>
      <c r="V150" s="1052" t="n">
        <v>2.459627030529</v>
      </c>
      <c r="W150" s="674" t="n">
        <v>533.2495401</v>
      </c>
      <c r="X150" s="1052" t="n">
        <v>0.143101939973</v>
      </c>
      <c r="Y150" s="1052" t="n">
        <v>-1.113687960875</v>
      </c>
      <c r="Z150" s="674" t="n">
        <v>292.6657283</v>
      </c>
      <c r="AA150" s="1052" t="n">
        <v>1.012788249295</v>
      </c>
      <c r="AB150" s="1052" t="n">
        <v>1.337809246478</v>
      </c>
    </row>
    <row r="151" ht="13" customHeight="1" s="828">
      <c r="A151" s="1051" t="n">
        <v>40575</v>
      </c>
      <c r="B151" s="731" t="n">
        <v>452.7387343</v>
      </c>
      <c r="C151" s="1050" t="n">
        <v>1.559180381143</v>
      </c>
      <c r="D151" s="1050" t="n">
        <v>2.58427582939</v>
      </c>
      <c r="E151" s="731" t="n">
        <v>446.2431016</v>
      </c>
      <c r="F151" s="1050" t="n">
        <v>1.149308555622</v>
      </c>
      <c r="G151" s="1050" t="n">
        <v>2.322968922754</v>
      </c>
      <c r="H151" s="731" t="n">
        <v>474.8406855</v>
      </c>
      <c r="I151" s="1050" t="n">
        <v>2.692506965561</v>
      </c>
      <c r="J151" s="1050" t="n">
        <v>2.724195694108</v>
      </c>
      <c r="K151" s="731" t="n">
        <v>439.5711456</v>
      </c>
      <c r="L151" s="1050" t="n">
        <v>1.646153888666</v>
      </c>
      <c r="M151" s="1050" t="n">
        <v>2.742094853724</v>
      </c>
      <c r="N151" s="731" t="n">
        <v>612.3051434</v>
      </c>
      <c r="O151" s="1050" t="n">
        <v>2.429412218767</v>
      </c>
      <c r="P151" s="1050" t="n">
        <v>5.849710911573</v>
      </c>
      <c r="Q151" s="731" t="n">
        <v>466.6439469</v>
      </c>
      <c r="R151" s="1050" t="n">
        <v>2.180777021808</v>
      </c>
      <c r="S151" s="1050" t="n">
        <v>2.336299009413</v>
      </c>
      <c r="T151" s="731" t="n">
        <v>516.4106402</v>
      </c>
      <c r="U151" s="1050" t="n">
        <v>1.10873618249</v>
      </c>
      <c r="V151" s="1050" t="n">
        <v>1.894577737536</v>
      </c>
      <c r="W151" s="731" t="n">
        <v>538.6820402</v>
      </c>
      <c r="X151" s="1050" t="n">
        <v>1.671543701047</v>
      </c>
      <c r="Y151" s="1050" t="n">
        <v>0.060004148284</v>
      </c>
      <c r="Z151" s="731" t="n">
        <v>293.4043806</v>
      </c>
      <c r="AA151" s="1050" t="n">
        <v>-0.095284793599</v>
      </c>
      <c r="AB151" s="1050" t="n">
        <v>0.922859656541</v>
      </c>
    </row>
    <row r="152" ht="13" customHeight="1" s="828">
      <c r="A152" s="1051" t="n">
        <v>40603</v>
      </c>
      <c r="B152" s="731" t="n">
        <v>452.8998917</v>
      </c>
      <c r="C152" s="1050" t="n">
        <v>2.667485367178</v>
      </c>
      <c r="D152" s="1050" t="n">
        <v>2.811709620422</v>
      </c>
      <c r="E152" s="731" t="n">
        <v>445.5803799</v>
      </c>
      <c r="F152" s="1050" t="n">
        <v>2.349656951154</v>
      </c>
      <c r="G152" s="1050" t="n">
        <v>2.717170709993</v>
      </c>
      <c r="H152" s="731" t="n">
        <v>480.8817592</v>
      </c>
      <c r="I152" s="1050" t="n">
        <v>3.976420382492</v>
      </c>
      <c r="J152" s="1050" t="n">
        <v>3.157006557944</v>
      </c>
      <c r="K152" s="731" t="n">
        <v>439.7188533</v>
      </c>
      <c r="L152" s="1050" t="n">
        <v>2.983826754408</v>
      </c>
      <c r="M152" s="1050" t="n">
        <v>3.117787616544</v>
      </c>
      <c r="N152" s="731" t="n">
        <v>592.6171526000001</v>
      </c>
      <c r="O152" s="1050" t="n">
        <v>6.882263364026</v>
      </c>
      <c r="P152" s="1050" t="n">
        <v>7.215915364186</v>
      </c>
      <c r="Q152" s="731" t="n">
        <v>467.3765604</v>
      </c>
      <c r="R152" s="1050" t="n">
        <v>2.161995009412</v>
      </c>
      <c r="S152" s="1050" t="n">
        <v>2.239134006087</v>
      </c>
      <c r="T152" s="731" t="n">
        <v>525.7383582</v>
      </c>
      <c r="U152" s="1050" t="n">
        <v>0.510666132706</v>
      </c>
      <c r="V152" s="1050" t="n">
        <v>1.301639896088</v>
      </c>
      <c r="W152" s="731" t="n">
        <v>546.0007077</v>
      </c>
      <c r="X152" s="1050" t="n">
        <v>-0.651581128346</v>
      </c>
      <c r="Y152" s="1050" t="n">
        <v>0.374546657223</v>
      </c>
      <c r="Z152" s="731" t="n">
        <v>295.4391779</v>
      </c>
      <c r="AA152" s="1050" t="n">
        <v>-3.552423190737</v>
      </c>
      <c r="AB152" s="1050" t="n">
        <v>-0.924688219075</v>
      </c>
    </row>
    <row r="153" ht="13" customHeight="1" s="828">
      <c r="A153" s="1051" t="n">
        <v>40634</v>
      </c>
      <c r="B153" s="731" t="n">
        <v>451.2504342</v>
      </c>
      <c r="C153" s="1050" t="n">
        <v>2.186181796339</v>
      </c>
      <c r="D153" s="1050" t="n">
        <v>2.135605857951</v>
      </c>
      <c r="E153" s="731" t="n">
        <v>442.6248575</v>
      </c>
      <c r="F153" s="1050" t="n">
        <v>2.116673262243</v>
      </c>
      <c r="G153" s="1050" t="n">
        <v>1.86831323693</v>
      </c>
      <c r="H153" s="731" t="n">
        <v>475.7405175</v>
      </c>
      <c r="I153" s="1050" t="n">
        <v>2.636634121926</v>
      </c>
      <c r="J153" s="1050" t="n">
        <v>3.101538946821</v>
      </c>
      <c r="K153" s="731" t="n">
        <v>435.9440971</v>
      </c>
      <c r="L153" s="1050" t="n">
        <v>2.770657423601</v>
      </c>
      <c r="M153" s="1050" t="n">
        <v>2.462719884417</v>
      </c>
      <c r="N153" s="731" t="n">
        <v>584.8474566</v>
      </c>
      <c r="O153" s="1050" t="n">
        <v>6.023723810268</v>
      </c>
      <c r="P153" s="1050" t="n">
        <v>5.042074607714</v>
      </c>
      <c r="Q153" s="731" t="n">
        <v>466.9967102</v>
      </c>
      <c r="R153" s="1050" t="n">
        <v>2.032261950629</v>
      </c>
      <c r="S153" s="1050" t="n">
        <v>2.124964606745</v>
      </c>
      <c r="T153" s="731" t="n">
        <v>518.4330035</v>
      </c>
      <c r="U153" s="1050" t="n">
        <v>1.499198337964</v>
      </c>
      <c r="V153" s="1050" t="n">
        <v>1.035323613922</v>
      </c>
      <c r="W153" s="731" t="n">
        <v>525.7637931</v>
      </c>
      <c r="X153" s="1050" t="n">
        <v>-0.135279308385</v>
      </c>
      <c r="Y153" s="1050" t="n">
        <v>0.284147998719</v>
      </c>
      <c r="Z153" s="731" t="n">
        <v>292.6749629</v>
      </c>
      <c r="AA153" s="1050" t="n">
        <v>0.623501975482</v>
      </c>
      <c r="AB153" s="1050" t="n">
        <v>-1.049329628564</v>
      </c>
    </row>
    <row r="154" ht="13" customHeight="1" s="828">
      <c r="A154" s="1051" t="n">
        <v>40664</v>
      </c>
      <c r="B154" s="731" t="n">
        <v>452.6375183</v>
      </c>
      <c r="C154" s="1050" t="n">
        <v>2.25516421112</v>
      </c>
      <c r="D154" s="1050" t="n">
        <v>2.369414858519</v>
      </c>
      <c r="E154" s="731" t="n">
        <v>445.883387</v>
      </c>
      <c r="F154" s="1050" t="n">
        <v>2.126057411489</v>
      </c>
      <c r="G154" s="1050" t="n">
        <v>2.197511822822</v>
      </c>
      <c r="H154" s="731" t="n">
        <v>471.9135245</v>
      </c>
      <c r="I154" s="1050" t="n">
        <v>2.335608571894</v>
      </c>
      <c r="J154" s="1050" t="n">
        <v>2.983260150541</v>
      </c>
      <c r="K154" s="731" t="n">
        <v>439.0602154</v>
      </c>
      <c r="L154" s="1050" t="n">
        <v>2.697330784076</v>
      </c>
      <c r="M154" s="1050" t="n">
        <v>2.817321693422</v>
      </c>
      <c r="N154" s="731" t="n">
        <v>579.8226889</v>
      </c>
      <c r="O154" s="1050" t="n">
        <v>4.514121014737</v>
      </c>
      <c r="P154" s="1050" t="n">
        <v>5.806081712799</v>
      </c>
      <c r="Q154" s="731" t="n">
        <v>466.8533149</v>
      </c>
      <c r="R154" s="1050" t="n">
        <v>1.897678892255</v>
      </c>
      <c r="S154" s="1050" t="n">
        <v>2.030580352714</v>
      </c>
      <c r="T154" s="731" t="n">
        <v>518.7149469</v>
      </c>
      <c r="U154" s="1050" t="n">
        <v>1.163909331015</v>
      </c>
      <c r="V154" s="1050" t="n">
        <v>1.053710285734</v>
      </c>
      <c r="W154" s="731" t="n">
        <v>526.5044379</v>
      </c>
      <c r="X154" s="1050" t="n">
        <v>1.120406251405</v>
      </c>
      <c r="Y154" s="1050" t="n">
        <v>0.096475055452</v>
      </c>
      <c r="Z154" s="731" t="n">
        <v>294.3920518</v>
      </c>
      <c r="AA154" s="1050" t="n">
        <v>2.432444949449</v>
      </c>
      <c r="AB154" s="1050" t="n">
        <v>-0.23484675502</v>
      </c>
    </row>
    <row r="155">
      <c r="A155" s="1051" t="n">
        <v>40695</v>
      </c>
      <c r="B155" s="674" t="n">
        <v>455.6964102</v>
      </c>
      <c r="C155" s="1052" t="n">
        <v>3.140839086669</v>
      </c>
      <c r="D155" s="1052" t="n">
        <v>2.527280980786</v>
      </c>
      <c r="E155" s="674" t="n">
        <v>447.0819832</v>
      </c>
      <c r="F155" s="1052" t="n">
        <v>3.303704261142</v>
      </c>
      <c r="G155" s="1052" t="n">
        <v>2.514133539759</v>
      </c>
      <c r="H155" s="674" t="n">
        <v>500.1569523</v>
      </c>
      <c r="I155" s="1052" t="n">
        <v>3.333472862056</v>
      </c>
      <c r="J155" s="1052" t="n">
        <v>2.777524148505</v>
      </c>
      <c r="K155" s="674" t="n">
        <v>443.8428198</v>
      </c>
      <c r="L155" s="1052" t="n">
        <v>3.505712115819</v>
      </c>
      <c r="M155" s="1052" t="n">
        <v>2.992323192539</v>
      </c>
      <c r="N155" s="674" t="n">
        <v>603.0448924</v>
      </c>
      <c r="O155" s="1052" t="n">
        <v>8.908572037239001</v>
      </c>
      <c r="P155" s="1052" t="n">
        <v>6.481458346766</v>
      </c>
      <c r="Q155" s="674" t="n">
        <v>466.050526</v>
      </c>
      <c r="R155" s="1052" t="n">
        <v>1.76060455463</v>
      </c>
      <c r="S155" s="1052" t="n">
        <v>1.89681978486</v>
      </c>
      <c r="T155" s="674" t="n">
        <v>519.6276164</v>
      </c>
      <c r="U155" s="1052" t="n">
        <v>1.818092662793</v>
      </c>
      <c r="V155" s="1052" t="n">
        <v>1.493219320007</v>
      </c>
      <c r="W155" s="674" t="n">
        <v>532.88695</v>
      </c>
      <c r="X155" s="1052" t="n">
        <v>2.857606915882</v>
      </c>
      <c r="Y155" s="1052" t="n">
        <v>1.273051274493</v>
      </c>
      <c r="Z155" s="674" t="n">
        <v>299.8857876</v>
      </c>
      <c r="AA155" s="1052" t="n">
        <v>2.877805859398</v>
      </c>
      <c r="AB155" s="1052" t="n">
        <v>1.976766949244</v>
      </c>
    </row>
    <row r="156">
      <c r="A156" s="1051" t="n">
        <v>40725</v>
      </c>
      <c r="B156" s="674" t="n">
        <v>455.7288358</v>
      </c>
      <c r="C156" s="1052" t="n">
        <v>2.925405575392</v>
      </c>
      <c r="D156" s="1052" t="n">
        <v>2.773585762144</v>
      </c>
      <c r="E156" s="674" t="n">
        <v>448.5056047</v>
      </c>
      <c r="F156" s="1052" t="n">
        <v>2.695878804175</v>
      </c>
      <c r="G156" s="1052" t="n">
        <v>2.706806302258</v>
      </c>
      <c r="H156" s="674" t="n">
        <v>481.0866647</v>
      </c>
      <c r="I156" s="1052" t="n">
        <v>3.628810078289</v>
      </c>
      <c r="J156" s="1052" t="n">
        <v>3.104262224821</v>
      </c>
      <c r="K156" s="674" t="n">
        <v>442.1849521</v>
      </c>
      <c r="L156" s="1052" t="n">
        <v>3.196253227742</v>
      </c>
      <c r="M156" s="1052" t="n">
        <v>3.133517627354</v>
      </c>
      <c r="N156" s="674" t="n">
        <v>597.4602282</v>
      </c>
      <c r="O156" s="1052" t="n">
        <v>7.264495641537</v>
      </c>
      <c r="P156" s="1052" t="n">
        <v>6.89493639039</v>
      </c>
      <c r="Q156" s="674" t="n">
        <v>467.7281708</v>
      </c>
      <c r="R156" s="1052" t="n">
        <v>2.208714572851</v>
      </c>
      <c r="S156" s="1052" t="n">
        <v>1.955591239181</v>
      </c>
      <c r="T156" s="674" t="n">
        <v>522.8973781</v>
      </c>
      <c r="U156" s="1052" t="n">
        <v>1.539046718613</v>
      </c>
      <c r="V156" s="1052" t="n">
        <v>1.506577560318</v>
      </c>
      <c r="W156" s="674" t="n">
        <v>530.2748341</v>
      </c>
      <c r="X156" s="1052" t="n">
        <v>2.312874597947</v>
      </c>
      <c r="Y156" s="1052" t="n">
        <v>2.095367511305</v>
      </c>
      <c r="Z156" s="674" t="n">
        <v>296.2684816</v>
      </c>
      <c r="AA156" s="1052" t="n">
        <v>1.871329348081</v>
      </c>
      <c r="AB156" s="1052" t="n">
        <v>2.394081418047</v>
      </c>
    </row>
    <row r="157">
      <c r="A157" s="1051" t="n">
        <v>40756</v>
      </c>
      <c r="B157" s="674" t="n">
        <v>453.6239735</v>
      </c>
      <c r="C157" s="1052" t="n">
        <v>1.985920219047</v>
      </c>
      <c r="D157" s="1052" t="n">
        <v>2.682668222592</v>
      </c>
      <c r="E157" s="674" t="n">
        <v>447.1319241</v>
      </c>
      <c r="F157" s="1052" t="n">
        <v>1.917490128658</v>
      </c>
      <c r="G157" s="1052" t="n">
        <v>2.635922373861</v>
      </c>
      <c r="H157" s="674" t="n">
        <v>477.0580364</v>
      </c>
      <c r="I157" s="1052" t="n">
        <v>2.38408996424</v>
      </c>
      <c r="J157" s="1052" t="n">
        <v>3.117623343328</v>
      </c>
      <c r="K157" s="674" t="n">
        <v>439.9326107</v>
      </c>
      <c r="L157" s="1052" t="n">
        <v>2.146638895137</v>
      </c>
      <c r="M157" s="1052" t="n">
        <v>2.948303050301</v>
      </c>
      <c r="N157" s="674" t="n">
        <v>583.1628719</v>
      </c>
      <c r="O157" s="1052" t="n">
        <v>3.351822100974</v>
      </c>
      <c r="P157" s="1052" t="n">
        <v>6.489927138444</v>
      </c>
      <c r="Q157" s="674" t="n">
        <v>468.6791394</v>
      </c>
      <c r="R157" s="1052" t="n">
        <v>2.144484120614</v>
      </c>
      <c r="S157" s="1052" t="n">
        <v>2.037954936934</v>
      </c>
      <c r="T157" s="674" t="n">
        <v>522.4027157</v>
      </c>
      <c r="U157" s="1052" t="n">
        <v>1.011603618253</v>
      </c>
      <c r="V157" s="1052" t="n">
        <v>1.454529276141</v>
      </c>
      <c r="W157" s="674" t="n">
        <v>534.5316285</v>
      </c>
      <c r="X157" s="1052" t="n">
        <v>3.114392791785</v>
      </c>
      <c r="Y157" s="1052" t="n">
        <v>2.761634676721</v>
      </c>
      <c r="Z157" s="674" t="n">
        <v>294.3447773</v>
      </c>
      <c r="AA157" s="1052" t="n">
        <v>0.986669654484</v>
      </c>
      <c r="AB157" s="1052" t="n">
        <v>1.911995914212</v>
      </c>
    </row>
    <row r="158">
      <c r="A158" s="1051" t="n">
        <v>40787</v>
      </c>
      <c r="B158" s="674" t="n">
        <v>454.2648487</v>
      </c>
      <c r="C158" s="1052" t="n">
        <v>1.761516279745</v>
      </c>
      <c r="D158" s="1052" t="n">
        <v>2.222662912439</v>
      </c>
      <c r="E158" s="674" t="n">
        <v>447.5031177</v>
      </c>
      <c r="F158" s="1052" t="n">
        <v>1.711156991536</v>
      </c>
      <c r="G158" s="1052" t="n">
        <v>2.106908493817</v>
      </c>
      <c r="H158" s="674" t="n">
        <v>477.1522387</v>
      </c>
      <c r="I158" s="1052" t="n">
        <v>2.008552573273</v>
      </c>
      <c r="J158" s="1052" t="n">
        <v>2.671789708565</v>
      </c>
      <c r="K158" s="674" t="n">
        <v>440.2822268</v>
      </c>
      <c r="L158" s="1052" t="n">
        <v>1.783997697959</v>
      </c>
      <c r="M158" s="1052" t="n">
        <v>2.373373481728</v>
      </c>
      <c r="N158" s="674" t="n">
        <v>587.5811884</v>
      </c>
      <c r="O158" s="1052" t="n">
        <v>3.10871479535</v>
      </c>
      <c r="P158" s="1052" t="n">
        <v>4.558606953852</v>
      </c>
      <c r="Q158" s="674" t="n">
        <v>468.0889227</v>
      </c>
      <c r="R158" s="1052" t="n">
        <v>1.760070769919</v>
      </c>
      <c r="S158" s="1052" t="n">
        <v>2.037372443254</v>
      </c>
      <c r="T158" s="674" t="n">
        <v>527.3669779000001</v>
      </c>
      <c r="U158" s="1052" t="n">
        <v>1.972188778816</v>
      </c>
      <c r="V158" s="1052" t="n">
        <v>1.507567357636</v>
      </c>
      <c r="W158" s="674" t="n">
        <v>533.9752291</v>
      </c>
      <c r="X158" s="1052" t="n">
        <v>2.675773149096</v>
      </c>
      <c r="Y158" s="1052" t="n">
        <v>2.701011208845</v>
      </c>
      <c r="Z158" s="674" t="n">
        <v>295.6263161</v>
      </c>
      <c r="AA158" s="1052" t="n">
        <v>0.752303407395</v>
      </c>
      <c r="AB158" s="1052" t="n">
        <v>1.201939356633</v>
      </c>
    </row>
    <row r="159">
      <c r="A159" s="1051" t="n">
        <v>40817</v>
      </c>
      <c r="B159" s="674" t="n">
        <v>455.9279427</v>
      </c>
      <c r="C159" s="1052" t="n">
        <v>2.038396949663</v>
      </c>
      <c r="D159" s="1052" t="n">
        <v>1.928576507385</v>
      </c>
      <c r="E159" s="674" t="n">
        <v>449.1318221</v>
      </c>
      <c r="F159" s="1052" t="n">
        <v>2.061630296136</v>
      </c>
      <c r="G159" s="1052" t="n">
        <v>1.896750032604</v>
      </c>
      <c r="H159" s="674" t="n">
        <v>478.3228212</v>
      </c>
      <c r="I159" s="1052" t="n">
        <v>1.948049944707</v>
      </c>
      <c r="J159" s="1052" t="n">
        <v>2.113047353219</v>
      </c>
      <c r="K159" s="674" t="n">
        <v>442.5178118</v>
      </c>
      <c r="L159" s="1052" t="n">
        <v>2.235531438833</v>
      </c>
      <c r="M159" s="1052" t="n">
        <v>2.055295521827</v>
      </c>
      <c r="N159" s="674" t="n">
        <v>593.2135776</v>
      </c>
      <c r="O159" s="1052" t="n">
        <v>3.548062466906</v>
      </c>
      <c r="P159" s="1052" t="n">
        <v>3.336523404514</v>
      </c>
      <c r="Q159" s="674" t="n">
        <v>468.1847027</v>
      </c>
      <c r="R159" s="1052" t="n">
        <v>1.4958902102</v>
      </c>
      <c r="S159" s="1052" t="n">
        <v>1.799575856117</v>
      </c>
      <c r="T159" s="674" t="n">
        <v>524.0152078</v>
      </c>
      <c r="U159" s="1052" t="n">
        <v>0.964255588952</v>
      </c>
      <c r="V159" s="1052" t="n">
        <v>1.315597913563</v>
      </c>
      <c r="W159" s="674" t="n">
        <v>533.0076949</v>
      </c>
      <c r="X159" s="1052" t="n">
        <v>2.469682027317</v>
      </c>
      <c r="Y159" s="1052" t="n">
        <v>2.752876622879</v>
      </c>
      <c r="Z159" s="674" t="n">
        <v>297.1147166</v>
      </c>
      <c r="AA159" s="1052" t="n">
        <v>2.162528251994</v>
      </c>
      <c r="AB159" s="1052" t="n">
        <v>1.298646399046</v>
      </c>
    </row>
    <row r="160" ht="13" customFormat="1" customHeight="1" s="26">
      <c r="A160" s="672" t="n">
        <v>40848</v>
      </c>
      <c r="B160" s="672" t="n">
        <v>456.7015621</v>
      </c>
      <c r="C160" s="672" t="n">
        <v>1.952914706439</v>
      </c>
      <c r="D160" s="672" t="n">
        <v>1.917687863339</v>
      </c>
      <c r="E160" s="672" t="n">
        <v>449.8016969</v>
      </c>
      <c r="F160" s="672" t="n">
        <v>2.141917350254</v>
      </c>
      <c r="G160" s="672" t="n">
        <v>1.971624952931</v>
      </c>
      <c r="H160" s="672" t="n">
        <v>479.0436846</v>
      </c>
      <c r="I160" s="672" t="n">
        <v>1.726669369834</v>
      </c>
      <c r="J160" s="672" t="n">
        <v>1.894102276008</v>
      </c>
      <c r="K160" s="672" t="n">
        <v>442.7055973</v>
      </c>
      <c r="L160" s="672" t="n">
        <v>2.049569850158</v>
      </c>
      <c r="M160" s="672" t="n">
        <v>2.023103686682</v>
      </c>
      <c r="N160" s="672" t="n">
        <v>596.4576695</v>
      </c>
      <c r="O160" s="672" t="n">
        <v>3.498997114208</v>
      </c>
      <c r="P160" s="672" t="n">
        <v>3.385969548734</v>
      </c>
      <c r="Q160" s="672" t="n">
        <v>468.4688882</v>
      </c>
      <c r="R160" s="672" t="n">
        <v>1.126048769922</v>
      </c>
      <c r="S160" s="672" t="n">
        <v>1.459914947994</v>
      </c>
      <c r="T160" s="672" t="n">
        <v>527.0893125</v>
      </c>
      <c r="U160" s="672" t="n">
        <v>2.004801429104</v>
      </c>
      <c r="V160" s="672" t="n">
        <v>1.646170687061</v>
      </c>
      <c r="W160" s="672" t="n">
        <v>537.5647636</v>
      </c>
      <c r="X160" s="672" t="n">
        <v>3.381581348399</v>
      </c>
      <c r="Y160" s="672" t="n">
        <v>2.842294095618</v>
      </c>
      <c r="Z160" s="672" t="n">
        <v>297.6095253</v>
      </c>
      <c r="AA160" s="672" t="n">
        <v>1.990620261941</v>
      </c>
      <c r="AB160" s="672" t="n">
        <v>1.632932883574</v>
      </c>
    </row>
    <row r="161">
      <c r="A161" s="1051" t="n">
        <v>40878</v>
      </c>
      <c r="B161" s="674" t="n">
        <v>456.9259854</v>
      </c>
      <c r="C161" s="1052" t="n">
        <v>1.760348908121</v>
      </c>
      <c r="D161" s="1052" t="n">
        <v>1.916993278643</v>
      </c>
      <c r="E161" s="674" t="n">
        <v>449.6356962</v>
      </c>
      <c r="F161" s="1052" t="n">
        <v>2.292661591467</v>
      </c>
      <c r="G161" s="1052" t="n">
        <v>2.16534923444</v>
      </c>
      <c r="H161" s="674" t="n">
        <v>477.7737645</v>
      </c>
      <c r="I161" s="1052" t="n">
        <v>1.456087949134</v>
      </c>
      <c r="J161" s="1052" t="n">
        <v>1.709976845985</v>
      </c>
      <c r="K161" s="674" t="n">
        <v>442.4594526</v>
      </c>
      <c r="L161" s="1052" t="n">
        <v>2.12970829926</v>
      </c>
      <c r="M161" s="1052" t="n">
        <v>2.138200906822</v>
      </c>
      <c r="N161" s="674" t="n">
        <v>595.0842504</v>
      </c>
      <c r="O161" s="1052" t="n">
        <v>2.907964911685</v>
      </c>
      <c r="P161" s="1052" t="n">
        <v>3.317419319741</v>
      </c>
      <c r="Q161" s="674" t="n">
        <v>468.0768666</v>
      </c>
      <c r="R161" s="1052" t="n">
        <v>0.72441615003</v>
      </c>
      <c r="S161" s="1052" t="n">
        <v>1.114502385981</v>
      </c>
      <c r="T161" s="674" t="n">
        <v>525.5832121</v>
      </c>
      <c r="U161" s="1052" t="n">
        <v>1.175882334144</v>
      </c>
      <c r="V161" s="1052" t="n">
        <v>1.380671183467</v>
      </c>
      <c r="W161" s="674" t="n">
        <v>536.3879538</v>
      </c>
      <c r="X161" s="1052" t="n">
        <v>2.74630809628</v>
      </c>
      <c r="Y161" s="1052" t="n">
        <v>2.865653078714</v>
      </c>
      <c r="Z161" s="674" t="n">
        <v>299.3048615</v>
      </c>
      <c r="AA161" s="1052" t="n">
        <v>2.060492062679</v>
      </c>
      <c r="AB161" s="1052" t="n">
        <v>2.071093954277</v>
      </c>
    </row>
    <row r="162">
      <c r="A162" s="1051" t="n">
        <v>40909</v>
      </c>
      <c r="B162" s="674" t="n">
        <v>457.2962052</v>
      </c>
      <c r="C162" s="1052" t="n">
        <v>-0.122967316689</v>
      </c>
      <c r="D162" s="1052" t="n">
        <v>1.187560626802</v>
      </c>
      <c r="E162" s="674" t="n">
        <v>451.7417847</v>
      </c>
      <c r="F162" s="1052" t="n">
        <v>-0.430778778751</v>
      </c>
      <c r="G162" s="1052" t="n">
        <v>1.31637589375</v>
      </c>
      <c r="H162" s="674" t="n">
        <v>477.767615</v>
      </c>
      <c r="I162" s="1052" t="n">
        <v>0.785111861285</v>
      </c>
      <c r="J162" s="1052" t="n">
        <v>1.321433979088</v>
      </c>
      <c r="K162" s="674" t="n">
        <v>443.9236463</v>
      </c>
      <c r="L162" s="1052" t="n">
        <v>-0.483528409997</v>
      </c>
      <c r="M162" s="1052" t="n">
        <v>1.215494601265</v>
      </c>
      <c r="N162" s="674" t="n">
        <v>598.756478</v>
      </c>
      <c r="O162" s="1052" t="n">
        <v>-4.103409548887</v>
      </c>
      <c r="P162" s="1052" t="n">
        <v>0.638558741763</v>
      </c>
      <c r="Q162" s="674" t="n">
        <v>467.8083161</v>
      </c>
      <c r="R162" s="1052" t="n">
        <v>0.421679515237</v>
      </c>
      <c r="S162" s="1052" t="n">
        <v>0.756722823736</v>
      </c>
      <c r="T162" s="674" t="n">
        <v>526.0589837</v>
      </c>
      <c r="U162" s="1052" t="n">
        <v>0.812816159273</v>
      </c>
      <c r="V162" s="1052" t="n">
        <v>1.329200410038</v>
      </c>
      <c r="W162" s="674" t="n">
        <v>537.2275554</v>
      </c>
      <c r="X162" s="1052" t="n">
        <v>0.745995073761</v>
      </c>
      <c r="Y162" s="1052" t="n">
        <v>2.278876818745</v>
      </c>
      <c r="Z162" s="674" t="n">
        <v>301.0921119</v>
      </c>
      <c r="AA162" s="1052" t="n">
        <v>2.879183582221</v>
      </c>
      <c r="AB162" s="1052" t="n">
        <v>2.310243798386</v>
      </c>
    </row>
    <row r="163">
      <c r="A163" s="1051" t="n">
        <v>40940</v>
      </c>
      <c r="B163" s="674" t="n">
        <v>456.8584706</v>
      </c>
      <c r="C163" s="1052" t="n">
        <v>0.909958876474</v>
      </c>
      <c r="D163" s="1052" t="n">
        <v>0.842961269867</v>
      </c>
      <c r="E163" s="674" t="n">
        <v>449.8459362</v>
      </c>
      <c r="F163" s="1052" t="n">
        <v>0.807370374373</v>
      </c>
      <c r="G163" s="1052" t="n">
        <v>0.875402030839</v>
      </c>
      <c r="H163" s="674" t="n">
        <v>480.5570875</v>
      </c>
      <c r="I163" s="1052" t="n">
        <v>1.203856824943</v>
      </c>
      <c r="J163" s="1052" t="n">
        <v>1.147705084217</v>
      </c>
      <c r="K163" s="674" t="n">
        <v>442.8070136</v>
      </c>
      <c r="L163" s="1052" t="n">
        <v>0.736142040348</v>
      </c>
      <c r="M163" s="1052" t="n">
        <v>0.781382844086</v>
      </c>
      <c r="N163" s="674" t="n">
        <v>597.681722</v>
      </c>
      <c r="O163" s="1052" t="n">
        <v>-2.388257155378</v>
      </c>
      <c r="P163" s="1052" t="n">
        <v>-1.290852303069</v>
      </c>
      <c r="Q163" s="674" t="n">
        <v>470.4961408</v>
      </c>
      <c r="R163" s="1052" t="n">
        <v>0.825510311575</v>
      </c>
      <c r="S163" s="1052" t="n">
        <v>0.657243831762</v>
      </c>
      <c r="T163" s="674" t="n">
        <v>527.8013868</v>
      </c>
      <c r="U163" s="1052" t="n">
        <v>2.205753660612</v>
      </c>
      <c r="V163" s="1052" t="n">
        <v>1.395681745163</v>
      </c>
      <c r="W163" s="674" t="n">
        <v>535.6987985</v>
      </c>
      <c r="X163" s="1052" t="n">
        <v>-0.553803816978</v>
      </c>
      <c r="Y163" s="1052" t="n">
        <v>0.961861166395</v>
      </c>
      <c r="Z163" s="674" t="n">
        <v>302.5695845</v>
      </c>
      <c r="AA163" s="1052" t="n">
        <v>3.123744737982</v>
      </c>
      <c r="AB163" s="1052" t="n">
        <v>2.687747454432</v>
      </c>
    </row>
    <row r="164">
      <c r="A164" s="1051" t="n">
        <v>40969</v>
      </c>
      <c r="B164" s="674" t="n">
        <v>457.1723754</v>
      </c>
      <c r="C164" s="1052" t="n">
        <v>0.943361607786</v>
      </c>
      <c r="D164" s="1052" t="n">
        <v>0.574199864649</v>
      </c>
      <c r="E164" s="674" t="n">
        <v>450.1484407</v>
      </c>
      <c r="F164" s="1052" t="n">
        <v>1.025193434465</v>
      </c>
      <c r="G164" s="1052" t="n">
        <v>0.462012442584</v>
      </c>
      <c r="H164" s="674" t="n">
        <v>483.6282742</v>
      </c>
      <c r="I164" s="1052" t="n">
        <v>0.571141439128</v>
      </c>
      <c r="J164" s="1052" t="n">
        <v>0.852215513396</v>
      </c>
      <c r="K164" s="674" t="n">
        <v>443.6847988</v>
      </c>
      <c r="L164" s="1052" t="n">
        <v>0.901927554444</v>
      </c>
      <c r="M164" s="1052" t="n">
        <v>0.380639747742</v>
      </c>
      <c r="N164" s="674" t="n">
        <v>601.7608406000001</v>
      </c>
      <c r="O164" s="1052" t="n">
        <v>1.542933403106</v>
      </c>
      <c r="P164" s="1052" t="n">
        <v>-1.700131001346</v>
      </c>
      <c r="Q164" s="674" t="n">
        <v>470.8291086</v>
      </c>
      <c r="R164" s="1052" t="n">
        <v>0.738708033849</v>
      </c>
      <c r="S164" s="1052" t="n">
        <v>0.662143435927</v>
      </c>
      <c r="T164" s="674" t="n">
        <v>523.159035</v>
      </c>
      <c r="U164" s="1052" t="n">
        <v>-0.490609665392</v>
      </c>
      <c r="V164" s="1052" t="n">
        <v>0.834598462362</v>
      </c>
      <c r="W164" s="674" t="n">
        <v>553.1658161</v>
      </c>
      <c r="X164" s="1052" t="n">
        <v>1.312289214822</v>
      </c>
      <c r="Y164" s="1052" t="n">
        <v>0.504340142076</v>
      </c>
      <c r="Z164" s="674" t="n">
        <v>300.823267</v>
      </c>
      <c r="AA164" s="1052" t="n">
        <v>1.822401869065</v>
      </c>
      <c r="AB164" s="1052" t="n">
        <v>2.606402104214</v>
      </c>
    </row>
    <row r="165">
      <c r="A165" s="1051" t="n">
        <v>41000</v>
      </c>
      <c r="B165" s="674" t="n">
        <v>459.9639149</v>
      </c>
      <c r="C165" s="1052" t="n">
        <v>1.930963394074</v>
      </c>
      <c r="D165" s="1052" t="n">
        <v>1.260655804645</v>
      </c>
      <c r="E165" s="674" t="n">
        <v>452.9440825</v>
      </c>
      <c r="F165" s="1052" t="n">
        <v>2.331370420153</v>
      </c>
      <c r="G165" s="1052" t="n">
        <v>1.385600315847</v>
      </c>
      <c r="H165" s="674" t="n">
        <v>481.9811423</v>
      </c>
      <c r="I165" s="1052" t="n">
        <v>1.311770717532</v>
      </c>
      <c r="J165" s="1052" t="n">
        <v>1.027168860688</v>
      </c>
      <c r="K165" s="674" t="n">
        <v>444.9278901</v>
      </c>
      <c r="L165" s="1052" t="n">
        <v>2.060767208402</v>
      </c>
      <c r="M165" s="1052" t="n">
        <v>1.230625525085</v>
      </c>
      <c r="N165" s="674" t="n">
        <v>600.5935612</v>
      </c>
      <c r="O165" s="1052" t="n">
        <v>2.692343862029</v>
      </c>
      <c r="P165" s="1052" t="n">
        <v>0.573614074385</v>
      </c>
      <c r="Q165" s="674" t="n">
        <v>471.1888229</v>
      </c>
      <c r="R165" s="1052" t="n">
        <v>0.897674996084</v>
      </c>
      <c r="S165" s="1052" t="n">
        <v>0.820607673938</v>
      </c>
      <c r="T165" s="674" t="n">
        <v>530.1285658</v>
      </c>
      <c r="U165" s="1052" t="n">
        <v>2.255944783809</v>
      </c>
      <c r="V165" s="1052" t="n">
        <v>1.314060118279</v>
      </c>
      <c r="W165" s="674" t="n">
        <v>541.9440392</v>
      </c>
      <c r="X165" s="1052" t="n">
        <v>3.07747439294</v>
      </c>
      <c r="Y165" s="1052" t="n">
        <v>1.264376822304</v>
      </c>
      <c r="Z165" s="674" t="n">
        <v>298.2965979</v>
      </c>
      <c r="AA165" s="1052" t="n">
        <v>1.9207775562</v>
      </c>
      <c r="AB165" s="1052" t="n">
        <v>2.288202404184</v>
      </c>
    </row>
    <row r="166">
      <c r="A166" s="1051" t="n">
        <v>41030</v>
      </c>
      <c r="B166" s="674" t="n">
        <v>459.9971306</v>
      </c>
      <c r="C166" s="1052" t="n">
        <v>1.625939521682</v>
      </c>
      <c r="D166" s="1052" t="n">
        <v>1.499540019243</v>
      </c>
      <c r="E166" s="674" t="n">
        <v>453.2399728</v>
      </c>
      <c r="F166" s="1052" t="n">
        <v>1.64989008662</v>
      </c>
      <c r="G166" s="1052" t="n">
        <v>1.667345871419</v>
      </c>
      <c r="H166" s="674" t="n">
        <v>480.3687557</v>
      </c>
      <c r="I166" s="1052" t="n">
        <v>1.791690799487</v>
      </c>
      <c r="J166" s="1052" t="n">
        <v>1.220996420625</v>
      </c>
      <c r="K166" s="674" t="n">
        <v>445.1891516</v>
      </c>
      <c r="L166" s="1052" t="n">
        <v>1.395921558144</v>
      </c>
      <c r="M166" s="1052" t="n">
        <v>1.451155284724</v>
      </c>
      <c r="N166" s="674" t="n">
        <v>583.0418419</v>
      </c>
      <c r="O166" s="1052" t="n">
        <v>0.555196107642</v>
      </c>
      <c r="P166" s="1052" t="n">
        <v>1.599564603374</v>
      </c>
      <c r="Q166" s="674" t="n">
        <v>472.5115785</v>
      </c>
      <c r="R166" s="1052" t="n">
        <v>1.212000304895</v>
      </c>
      <c r="S166" s="1052" t="n">
        <v>0.949377112714</v>
      </c>
      <c r="T166" s="674" t="n">
        <v>533.8157468000001</v>
      </c>
      <c r="U166" s="1052" t="n">
        <v>2.911194287006</v>
      </c>
      <c r="V166" s="1052" t="n">
        <v>1.549507399658</v>
      </c>
      <c r="W166" s="674" t="n">
        <v>544.5638762</v>
      </c>
      <c r="X166" s="1052" t="n">
        <v>3.430063832326</v>
      </c>
      <c r="Y166" s="1052" t="n">
        <v>2.590602357178</v>
      </c>
      <c r="Z166" s="674" t="n">
        <v>301.568716</v>
      </c>
      <c r="AA166" s="1052" t="n">
        <v>2.437791426813</v>
      </c>
      <c r="AB166" s="1052" t="n">
        <v>2.060312828676</v>
      </c>
    </row>
    <row r="167">
      <c r="A167" s="1051" t="n">
        <v>41061</v>
      </c>
      <c r="B167" s="674" t="n">
        <v>461.4920134</v>
      </c>
      <c r="C167" s="1052" t="n">
        <v>1.271812344858</v>
      </c>
      <c r="D167" s="1052" t="n">
        <v>1.608483945533</v>
      </c>
      <c r="E167" s="674" t="n">
        <v>454.5591442</v>
      </c>
      <c r="F167" s="1052" t="n">
        <v>1.672436215497</v>
      </c>
      <c r="G167" s="1052" t="n">
        <v>1.883285103345</v>
      </c>
      <c r="H167" s="674" t="n">
        <v>504.5565741</v>
      </c>
      <c r="I167" s="1052" t="n">
        <v>0.879648234373</v>
      </c>
      <c r="J167" s="1052" t="n">
        <v>1.318920623975</v>
      </c>
      <c r="K167" s="674" t="n">
        <v>447.8994802</v>
      </c>
      <c r="L167" s="1052" t="n">
        <v>0.9139858118750001</v>
      </c>
      <c r="M167" s="1052" t="n">
        <v>1.453495945855</v>
      </c>
      <c r="N167" s="674" t="n">
        <v>596.9719731</v>
      </c>
      <c r="O167" s="1052" t="n">
        <v>-1.007042655785</v>
      </c>
      <c r="P167" s="1052" t="n">
        <v>0.729322205423</v>
      </c>
      <c r="Q167" s="674" t="n">
        <v>477.985837</v>
      </c>
      <c r="R167" s="1052" t="n">
        <v>2.560947865983</v>
      </c>
      <c r="S167" s="1052" t="n">
        <v>1.556231068191</v>
      </c>
      <c r="T167" s="674" t="n">
        <v>531.8980238</v>
      </c>
      <c r="U167" s="1052" t="n">
        <v>2.361384771081</v>
      </c>
      <c r="V167" s="1052" t="n">
        <v>2.509467031288</v>
      </c>
      <c r="W167" s="674" t="n">
        <v>544.0105469</v>
      </c>
      <c r="X167" s="1052" t="n">
        <v>2.087421525335</v>
      </c>
      <c r="Y167" s="1052" t="n">
        <v>2.861756491966</v>
      </c>
      <c r="Z167" s="674" t="n">
        <v>306.5630367</v>
      </c>
      <c r="AA167" s="1052" t="n">
        <v>2.226597383437</v>
      </c>
      <c r="AB167" s="1052" t="n">
        <v>2.19578181043</v>
      </c>
    </row>
    <row r="168">
      <c r="A168" s="1051" t="n">
        <v>41091</v>
      </c>
      <c r="B168" s="674" t="n">
        <v>462.5351077</v>
      </c>
      <c r="C168" s="1052" t="n">
        <v>1.49349160407</v>
      </c>
      <c r="D168" s="1052" t="n">
        <v>1.463384817944</v>
      </c>
      <c r="E168" s="674" t="n">
        <v>456.183829</v>
      </c>
      <c r="F168" s="1052" t="n">
        <v>1.711957268658</v>
      </c>
      <c r="G168" s="1052" t="n">
        <v>1.678155660556</v>
      </c>
      <c r="H168" s="674" t="n">
        <v>486.4136454</v>
      </c>
      <c r="I168" s="1052" t="n">
        <v>1.107280889468</v>
      </c>
      <c r="J168" s="1052" t="n">
        <v>1.25119528926</v>
      </c>
      <c r="K168" s="674" t="n">
        <v>448.6248878</v>
      </c>
      <c r="L168" s="1052" t="n">
        <v>1.456389610143</v>
      </c>
      <c r="M168" s="1052" t="n">
        <v>1.254673837462</v>
      </c>
      <c r="N168" s="674" t="n">
        <v>601.9940582</v>
      </c>
      <c r="O168" s="1052" t="n">
        <v>0.758850511884</v>
      </c>
      <c r="P168" s="1052" t="n">
        <v>0.09436822202300001</v>
      </c>
      <c r="Q168" s="674" t="n">
        <v>478.0816685</v>
      </c>
      <c r="R168" s="1052" t="n">
        <v>2.213571545689</v>
      </c>
      <c r="S168" s="1052" t="n">
        <v>1.995318689459</v>
      </c>
      <c r="T168" s="674" t="n">
        <v>533.0133959999999</v>
      </c>
      <c r="U168" s="1052" t="n">
        <v>1.934608648595</v>
      </c>
      <c r="V168" s="1052" t="n">
        <v>2.401118765024</v>
      </c>
      <c r="W168" s="674" t="n">
        <v>539.0157203</v>
      </c>
      <c r="X168" s="1052" t="n">
        <v>1.648369041468</v>
      </c>
      <c r="Y168" s="1052" t="n">
        <v>2.385653093408</v>
      </c>
      <c r="Z168" s="674" t="n">
        <v>302.7667681</v>
      </c>
      <c r="AA168" s="1052" t="n">
        <v>2.193377596194</v>
      </c>
      <c r="AB168" s="1052" t="n">
        <v>2.285361167642</v>
      </c>
    </row>
    <row r="169">
      <c r="A169" s="1051" t="n">
        <v>41122</v>
      </c>
      <c r="B169" s="674" t="n">
        <v>463.6909758</v>
      </c>
      <c r="C169" s="1052" t="n">
        <v>2.219239477651</v>
      </c>
      <c r="D169" s="1052" t="n">
        <v>1.660663738433</v>
      </c>
      <c r="E169" s="674" t="n">
        <v>455.8683914</v>
      </c>
      <c r="F169" s="1052" t="n">
        <v>1.953890301522</v>
      </c>
      <c r="G169" s="1052" t="n">
        <v>1.779362881561</v>
      </c>
      <c r="H169" s="674" t="n">
        <v>494.8992521</v>
      </c>
      <c r="I169" s="1052" t="n">
        <v>3.739841767395</v>
      </c>
      <c r="J169" s="1052" t="n">
        <v>1.890405742579</v>
      </c>
      <c r="K169" s="674" t="n">
        <v>450.2831138</v>
      </c>
      <c r="L169" s="1052" t="n">
        <v>2.352747409093</v>
      </c>
      <c r="M169" s="1052" t="n">
        <v>1.572226400846</v>
      </c>
      <c r="N169" s="674" t="n">
        <v>599.6555439</v>
      </c>
      <c r="O169" s="1052" t="n">
        <v>2.828141638418</v>
      </c>
      <c r="P169" s="1052" t="n">
        <v>0.838361329736</v>
      </c>
      <c r="Q169" s="674" t="n">
        <v>482.0652274</v>
      </c>
      <c r="R169" s="1052" t="n">
        <v>2.85613053253</v>
      </c>
      <c r="S169" s="1052" t="n">
        <v>2.543741122133</v>
      </c>
      <c r="T169" s="674" t="n">
        <v>536.2319359000001</v>
      </c>
      <c r="U169" s="1052" t="n">
        <v>2.647233596684</v>
      </c>
      <c r="V169" s="1052" t="n">
        <v>2.314205650775</v>
      </c>
      <c r="W169" s="674" t="n">
        <v>531.7485099</v>
      </c>
      <c r="X169" s="1052" t="n">
        <v>-0.5206649058</v>
      </c>
      <c r="Y169" s="1052" t="n">
        <v>1.069126552397</v>
      </c>
      <c r="Z169" s="674" t="n">
        <v>305.6258903</v>
      </c>
      <c r="AA169" s="1052" t="n">
        <v>3.832618707721</v>
      </c>
      <c r="AB169" s="1052" t="n">
        <v>2.74639806703</v>
      </c>
    </row>
    <row r="170">
      <c r="A170" s="1051" t="n">
        <v>41153</v>
      </c>
      <c r="B170" s="674" t="n">
        <v>462.0740294</v>
      </c>
      <c r="C170" s="1052" t="n">
        <v>1.71908099919</v>
      </c>
      <c r="D170" s="1052" t="n">
        <v>1.810071522262</v>
      </c>
      <c r="E170" s="674" t="n">
        <v>454.9824046</v>
      </c>
      <c r="F170" s="1052" t="n">
        <v>1.671337383847</v>
      </c>
      <c r="G170" s="1052" t="n">
        <v>1.77896325022</v>
      </c>
      <c r="H170" s="674" t="n">
        <v>487.9345052</v>
      </c>
      <c r="I170" s="1052" t="n">
        <v>2.25971202176</v>
      </c>
      <c r="J170" s="1052" t="n">
        <v>2.365396452718</v>
      </c>
      <c r="K170" s="674" t="n">
        <v>448.6569929</v>
      </c>
      <c r="L170" s="1052" t="n">
        <v>1.902135855192</v>
      </c>
      <c r="M170" s="1052" t="n">
        <v>1.902995228668</v>
      </c>
      <c r="N170" s="674" t="n">
        <v>595.7543082</v>
      </c>
      <c r="O170" s="1052" t="n">
        <v>1.390977104331</v>
      </c>
      <c r="P170" s="1052" t="n">
        <v>1.65137150667</v>
      </c>
      <c r="Q170" s="674" t="n">
        <v>478.7413985</v>
      </c>
      <c r="R170" s="1052" t="n">
        <v>2.275737639454</v>
      </c>
      <c r="S170" s="1052" t="n">
        <v>2.448711551827</v>
      </c>
      <c r="T170" s="674" t="n">
        <v>534.2089616</v>
      </c>
      <c r="U170" s="1052" t="n">
        <v>1.29738568904</v>
      </c>
      <c r="V170" s="1052" t="n">
        <v>1.957643951095</v>
      </c>
      <c r="W170" s="674" t="n">
        <v>528.8880077</v>
      </c>
      <c r="X170" s="1052" t="n">
        <v>-0.952707377189</v>
      </c>
      <c r="Y170" s="1052" t="n">
        <v>0.05445059851</v>
      </c>
      <c r="Z170" s="674" t="n">
        <v>304.7332978</v>
      </c>
      <c r="AA170" s="1052" t="n">
        <v>3.080572061426</v>
      </c>
      <c r="AB170" s="1052" t="n">
        <v>3.033759940138</v>
      </c>
    </row>
    <row r="171">
      <c r="A171" s="1051" t="n">
        <v>41183</v>
      </c>
      <c r="B171" s="674" t="n">
        <v>461.604238</v>
      </c>
      <c r="C171" s="1052" t="n">
        <v>1.244998336006</v>
      </c>
      <c r="D171" s="1052" t="n">
        <v>1.726953275994</v>
      </c>
      <c r="E171" s="674" t="n">
        <v>454.2582455</v>
      </c>
      <c r="F171" s="1052" t="n">
        <v>1.141407299093</v>
      </c>
      <c r="G171" s="1052" t="n">
        <v>1.58823514505</v>
      </c>
      <c r="H171" s="674" t="n">
        <v>487.99604</v>
      </c>
      <c r="I171" s="1052" t="n">
        <v>2.022320151009</v>
      </c>
      <c r="J171" s="1052" t="n">
        <v>2.673355407907</v>
      </c>
      <c r="K171" s="674" t="n">
        <v>447.6314984</v>
      </c>
      <c r="L171" s="1052" t="n">
        <v>1.15558887431</v>
      </c>
      <c r="M171" s="1052" t="n">
        <v>1.802250501083</v>
      </c>
      <c r="N171" s="674" t="n">
        <v>592.5071705</v>
      </c>
      <c r="O171" s="1052" t="n">
        <v>-0.119081411261</v>
      </c>
      <c r="P171" s="1052" t="n">
        <v>1.358274381721</v>
      </c>
      <c r="Q171" s="674" t="n">
        <v>479.0344721</v>
      </c>
      <c r="R171" s="1052" t="n">
        <v>2.317412195962</v>
      </c>
      <c r="S171" s="1052" t="n">
        <v>2.483238872801</v>
      </c>
      <c r="T171" s="674" t="n">
        <v>535.4747194</v>
      </c>
      <c r="U171" s="1052" t="n">
        <v>2.18686622629</v>
      </c>
      <c r="V171" s="1052" t="n">
        <v>2.041620520785</v>
      </c>
      <c r="W171" s="674" t="n">
        <v>534.4672661</v>
      </c>
      <c r="X171" s="1052" t="n">
        <v>0.273836797098</v>
      </c>
      <c r="Y171" s="1052" t="n">
        <v>-0.40029413345</v>
      </c>
      <c r="Z171" s="674" t="n">
        <v>305.2041536</v>
      </c>
      <c r="AA171" s="1052" t="n">
        <v>2.722664529233</v>
      </c>
      <c r="AB171" s="1052" t="n">
        <v>3.210234159872</v>
      </c>
    </row>
    <row r="172">
      <c r="A172" s="1051" t="n">
        <v>41214</v>
      </c>
      <c r="B172" s="674" t="n">
        <v>463.2457767</v>
      </c>
      <c r="C172" s="1052" t="n">
        <v>1.432930198423</v>
      </c>
      <c r="D172" s="1052" t="n">
        <v>1.465342990752</v>
      </c>
      <c r="E172" s="674" t="n">
        <v>456.2491602</v>
      </c>
      <c r="F172" s="1052" t="n">
        <v>1.433401284263</v>
      </c>
      <c r="G172" s="1052" t="n">
        <v>1.415081339936</v>
      </c>
      <c r="H172" s="674" t="n">
        <v>487.9073981</v>
      </c>
      <c r="I172" s="1052" t="n">
        <v>1.850293362577</v>
      </c>
      <c r="J172" s="1052" t="n">
        <v>2.043835182525</v>
      </c>
      <c r="K172" s="674" t="n">
        <v>449.4011988</v>
      </c>
      <c r="L172" s="1052" t="n">
        <v>1.512427568306</v>
      </c>
      <c r="M172" s="1052" t="n">
        <v>1.522743747996</v>
      </c>
      <c r="N172" s="674" t="n">
        <v>595.8349466</v>
      </c>
      <c r="O172" s="1052" t="n">
        <v>-0.104403536385</v>
      </c>
      <c r="P172" s="1052" t="n">
        <v>0.385088221757</v>
      </c>
      <c r="Q172" s="674" t="n">
        <v>478.0032174</v>
      </c>
      <c r="R172" s="1052" t="n">
        <v>2.035210755752</v>
      </c>
      <c r="S172" s="1052" t="n">
        <v>2.209413760851</v>
      </c>
      <c r="T172" s="674" t="n">
        <v>535.4558141</v>
      </c>
      <c r="U172" s="1052" t="n">
        <v>1.587302455502</v>
      </c>
      <c r="V172" s="1052" t="n">
        <v>1.689482320739</v>
      </c>
      <c r="W172" s="674" t="n">
        <v>532.4463459</v>
      </c>
      <c r="X172" s="1052" t="n">
        <v>-0.952149033304</v>
      </c>
      <c r="Y172" s="1052" t="n">
        <v>-0.545079960389</v>
      </c>
      <c r="Z172" s="674" t="n">
        <v>306.0931055</v>
      </c>
      <c r="AA172" s="1052" t="n">
        <v>2.850574151297</v>
      </c>
      <c r="AB172" s="1052" t="n">
        <v>2.884257068102</v>
      </c>
    </row>
    <row r="173">
      <c r="A173" s="1051" t="n">
        <v>41244</v>
      </c>
      <c r="B173" s="674" t="n">
        <v>461.4687262</v>
      </c>
      <c r="C173" s="1052" t="n">
        <v>0.994196203576</v>
      </c>
      <c r="D173" s="1052" t="n">
        <v>1.223992077718</v>
      </c>
      <c r="E173" s="674" t="n">
        <v>453.9668802</v>
      </c>
      <c r="F173" s="1052" t="n">
        <v>0.963265158128</v>
      </c>
      <c r="G173" s="1052" t="n">
        <v>1.179403364746</v>
      </c>
      <c r="H173" s="674" t="n">
        <v>488.2916963</v>
      </c>
      <c r="I173" s="1052" t="n">
        <v>2.201446077938</v>
      </c>
      <c r="J173" s="1052" t="n">
        <v>2.02453130898</v>
      </c>
      <c r="K173" s="674" t="n">
        <v>447.7660423</v>
      </c>
      <c r="L173" s="1052" t="n">
        <v>1.199339209235</v>
      </c>
      <c r="M173" s="1052" t="n">
        <v>1.289154081426</v>
      </c>
      <c r="N173" s="674" t="n">
        <v>591.568923</v>
      </c>
      <c r="O173" s="1052" t="n">
        <v>-0.5907276822800001</v>
      </c>
      <c r="P173" s="1052" t="n">
        <v>-0.27143535385</v>
      </c>
      <c r="Q173" s="674" t="n">
        <v>478.6503943</v>
      </c>
      <c r="R173" s="1052" t="n">
        <v>2.258929772967</v>
      </c>
      <c r="S173" s="1052" t="n">
        <v>2.203812563095</v>
      </c>
      <c r="T173" s="674" t="n">
        <v>534.7631678</v>
      </c>
      <c r="U173" s="1052" t="n">
        <v>1.746622701916</v>
      </c>
      <c r="V173" s="1052" t="n">
        <v>1.839677464595</v>
      </c>
      <c r="W173" s="674" t="n">
        <v>528.7832741</v>
      </c>
      <c r="X173" s="1052" t="n">
        <v>-1.417757361277</v>
      </c>
      <c r="Y173" s="1052" t="n">
        <v>-0.700921199663</v>
      </c>
      <c r="Z173" s="674" t="n">
        <v>304.7347359</v>
      </c>
      <c r="AA173" s="1052" t="n">
        <v>1.814161778993</v>
      </c>
      <c r="AB173" s="1052" t="n">
        <v>2.46109343827</v>
      </c>
    </row>
    <row r="174">
      <c r="A174" s="1051" t="n">
        <v>41275</v>
      </c>
      <c r="B174" s="674" t="n">
        <v>461.9581812</v>
      </c>
      <c r="C174" s="1052" t="n">
        <v>1.019465271522</v>
      </c>
      <c r="D174" s="1052" t="n">
        <v>1.14878244461</v>
      </c>
      <c r="E174" s="674" t="n">
        <v>455.4495173</v>
      </c>
      <c r="F174" s="1052" t="n">
        <v>0.820763702977</v>
      </c>
      <c r="G174" s="1052" t="n">
        <v>1.072128710834</v>
      </c>
      <c r="H174" s="674" t="n">
        <v>486.7497723</v>
      </c>
      <c r="I174" s="1052" t="n">
        <v>1.880026401538</v>
      </c>
      <c r="J174" s="1052" t="n">
        <v>1.977143308528</v>
      </c>
      <c r="K174" s="674" t="n">
        <v>448.8686198</v>
      </c>
      <c r="L174" s="1052" t="n">
        <v>1.113924329379</v>
      </c>
      <c r="M174" s="1052" t="n">
        <v>1.275096594264</v>
      </c>
      <c r="N174" s="674" t="n">
        <v>599.2632888000001</v>
      </c>
      <c r="O174" s="1052" t="n">
        <v>0.084643894241</v>
      </c>
      <c r="P174" s="1052" t="n">
        <v>-0.202828729795</v>
      </c>
      <c r="Q174" s="674" t="n">
        <v>477.1614242</v>
      </c>
      <c r="R174" s="1052" t="n">
        <v>1.999346266004</v>
      </c>
      <c r="S174" s="1052" t="n">
        <v>2.097830284432</v>
      </c>
      <c r="T174" s="674" t="n">
        <v>534.4103615</v>
      </c>
      <c r="U174" s="1052" t="n">
        <v>1.587536390171</v>
      </c>
      <c r="V174" s="1052" t="n">
        <v>1.640420487198</v>
      </c>
      <c r="W174" s="674" t="n">
        <v>523.4106504</v>
      </c>
      <c r="X174" s="1052" t="n">
        <v>-2.571890600383</v>
      </c>
      <c r="Y174" s="1052" t="n">
        <v>-1.647239781175</v>
      </c>
      <c r="Z174" s="674" t="n">
        <v>303.9249917</v>
      </c>
      <c r="AA174" s="1052" t="n">
        <v>0.940868155636</v>
      </c>
      <c r="AB174" s="1052" t="n">
        <v>1.864834433185</v>
      </c>
    </row>
    <row r="175">
      <c r="A175" s="1051" t="n">
        <v>41306</v>
      </c>
      <c r="B175" s="674" t="n">
        <v>462.0267699</v>
      </c>
      <c r="C175" s="1052" t="n">
        <v>1.131269229443</v>
      </c>
      <c r="D175" s="1052" t="n">
        <v>1.048298361048</v>
      </c>
      <c r="E175" s="674" t="n">
        <v>455.4827848</v>
      </c>
      <c r="F175" s="1052" t="n">
        <v>1.25306202555</v>
      </c>
      <c r="G175" s="1052" t="n">
        <v>1.0121024419</v>
      </c>
      <c r="H175" s="674" t="n">
        <v>484.7853306</v>
      </c>
      <c r="I175" s="1052" t="n">
        <v>0.879862811304</v>
      </c>
      <c r="J175" s="1052" t="n">
        <v>1.652277524505</v>
      </c>
      <c r="K175" s="674" t="n">
        <v>447.615714</v>
      </c>
      <c r="L175" s="1052" t="n">
        <v>1.085958499371</v>
      </c>
      <c r="M175" s="1052" t="n">
        <v>1.133040598058</v>
      </c>
      <c r="N175" s="674" t="n">
        <v>599.6258377</v>
      </c>
      <c r="O175" s="1052" t="n">
        <v>0.325276083982</v>
      </c>
      <c r="P175" s="1052" t="n">
        <v>-0.059413204661</v>
      </c>
      <c r="Q175" s="674" t="n">
        <v>474.8745325</v>
      </c>
      <c r="R175" s="1052" t="n">
        <v>0.930590353527</v>
      </c>
      <c r="S175" s="1052" t="n">
        <v>1.728196122479</v>
      </c>
      <c r="T175" s="674" t="n">
        <v>538.2065237</v>
      </c>
      <c r="U175" s="1052" t="n">
        <v>1.971411436238</v>
      </c>
      <c r="V175" s="1052" t="n">
        <v>1.768753927507</v>
      </c>
      <c r="W175" s="674" t="n">
        <v>532.2481868</v>
      </c>
      <c r="X175" s="1052" t="n">
        <v>-0.6441328055360001</v>
      </c>
      <c r="Y175" s="1052" t="n">
        <v>-1.545515147724</v>
      </c>
      <c r="Z175" s="674" t="n">
        <v>304.547604</v>
      </c>
      <c r="AA175" s="1052" t="n">
        <v>0.653740362987</v>
      </c>
      <c r="AB175" s="1052" t="n">
        <v>1.134125467926</v>
      </c>
    </row>
    <row r="176">
      <c r="A176" s="1051" t="n">
        <v>41334</v>
      </c>
      <c r="B176" s="674" t="n">
        <v>454.1612441</v>
      </c>
      <c r="C176" s="1052" t="n">
        <v>-0.65864244255</v>
      </c>
      <c r="D176" s="1052" t="n">
        <v>0.497266060203</v>
      </c>
      <c r="E176" s="674" t="n">
        <v>447.0939603</v>
      </c>
      <c r="F176" s="1052" t="n">
        <v>-0.6785495902749999</v>
      </c>
      <c r="G176" s="1052" t="n">
        <v>0.465334950613</v>
      </c>
      <c r="H176" s="674" t="n">
        <v>489.1780705</v>
      </c>
      <c r="I176" s="1052" t="n">
        <v>1.14753346652</v>
      </c>
      <c r="J176" s="1052" t="n">
        <v>1.301026940763</v>
      </c>
      <c r="K176" s="674" t="n">
        <v>439.6865014</v>
      </c>
      <c r="L176" s="1052" t="n">
        <v>-0.901157175277</v>
      </c>
      <c r="M176" s="1052" t="n">
        <v>0.432599941797</v>
      </c>
      <c r="N176" s="674" t="n">
        <v>586.8441628</v>
      </c>
      <c r="O176" s="1052" t="n">
        <v>-2.478838234992</v>
      </c>
      <c r="P176" s="1052" t="n">
        <v>-0.693235343727</v>
      </c>
      <c r="Q176" s="674" t="n">
        <v>476.234514</v>
      </c>
      <c r="R176" s="1052" t="n">
        <v>1.148061005844</v>
      </c>
      <c r="S176" s="1052" t="n">
        <v>1.358061838035</v>
      </c>
      <c r="T176" s="674" t="n">
        <v>538.3846761999999</v>
      </c>
      <c r="U176" s="1052" t="n">
        <v>2.910327487702</v>
      </c>
      <c r="V176" s="1052" t="n">
        <v>2.154834352798</v>
      </c>
      <c r="W176" s="674" t="n">
        <v>525.8046826</v>
      </c>
      <c r="X176" s="1052" t="n">
        <v>-4.946280609475</v>
      </c>
      <c r="Y176" s="1052" t="n">
        <v>-2.744533859972</v>
      </c>
      <c r="Z176" s="674" t="n">
        <v>301.9369875</v>
      </c>
      <c r="AA176" s="1052" t="n">
        <v>0.370224188809</v>
      </c>
      <c r="AB176" s="1052" t="n">
        <v>0.655026898151</v>
      </c>
    </row>
    <row r="177">
      <c r="A177" s="1051" t="n">
        <v>41365</v>
      </c>
      <c r="B177" s="674" t="n">
        <v>477.6138111</v>
      </c>
      <c r="C177" s="1052" t="n">
        <v>3.837234971756</v>
      </c>
      <c r="D177" s="1052" t="n">
        <v>1.441567665587</v>
      </c>
      <c r="E177" s="674" t="n">
        <v>472.2129571</v>
      </c>
      <c r="F177" s="1052" t="n">
        <v>4.254139825306</v>
      </c>
      <c r="G177" s="1052" t="n">
        <v>1.615095102677</v>
      </c>
      <c r="H177" s="674" t="n">
        <v>488.5565902</v>
      </c>
      <c r="I177" s="1052" t="n">
        <v>1.364254184017</v>
      </c>
      <c r="J177" s="1052" t="n">
        <v>1.130816351697</v>
      </c>
      <c r="K177" s="674" t="n">
        <v>462.6506863</v>
      </c>
      <c r="L177" s="1052" t="n">
        <v>3.983296303591</v>
      </c>
      <c r="M177" s="1052" t="n">
        <v>1.391987753013</v>
      </c>
      <c r="N177" s="674" t="n">
        <v>632.9578481999999</v>
      </c>
      <c r="O177" s="1052" t="n">
        <v>5.388716944507</v>
      </c>
      <c r="P177" s="1052" t="n">
        <v>1.077296429977</v>
      </c>
      <c r="Q177" s="674" t="n">
        <v>477.9922581</v>
      </c>
      <c r="R177" s="1052" t="n">
        <v>1.443887220866</v>
      </c>
      <c r="S177" s="1052" t="n">
        <v>1.17430563173</v>
      </c>
      <c r="T177" s="674" t="n">
        <v>548.7798251</v>
      </c>
      <c r="U177" s="1052" t="n">
        <v>3.518252081333</v>
      </c>
      <c r="V177" s="1052" t="n">
        <v>2.800730240188</v>
      </c>
      <c r="W177" s="674" t="n">
        <v>560.5844034</v>
      </c>
      <c r="X177" s="1052" t="n">
        <v>3.439536714439</v>
      </c>
      <c r="Y177" s="1052" t="n">
        <v>-0.746340226466</v>
      </c>
      <c r="Z177" s="674" t="n">
        <v>312.8393448</v>
      </c>
      <c r="AA177" s="1052" t="n">
        <v>4.875264083593</v>
      </c>
      <c r="AB177" s="1052" t="n">
        <v>1.955716229322</v>
      </c>
    </row>
    <row r="178">
      <c r="A178" s="1051" t="n">
        <v>41395</v>
      </c>
      <c r="B178" s="674" t="n">
        <v>468.0544271</v>
      </c>
      <c r="C178" s="1052" t="n">
        <v>1.75159712181</v>
      </c>
      <c r="D178" s="1052" t="n">
        <v>1.648065543654</v>
      </c>
      <c r="E178" s="674" t="n">
        <v>462.0515376</v>
      </c>
      <c r="F178" s="1052" t="n">
        <v>1.944127907688</v>
      </c>
      <c r="G178" s="1052" t="n">
        <v>1.845119767742</v>
      </c>
      <c r="H178" s="674" t="n">
        <v>487.8689431</v>
      </c>
      <c r="I178" s="1052" t="n">
        <v>1.561339556539</v>
      </c>
      <c r="J178" s="1052" t="n">
        <v>1.357242590332</v>
      </c>
      <c r="K178" s="674" t="n">
        <v>453.2734003</v>
      </c>
      <c r="L178" s="1052" t="n">
        <v>1.815913229454</v>
      </c>
      <c r="M178" s="1052" t="n">
        <v>1.63508152694</v>
      </c>
      <c r="N178" s="674" t="n">
        <v>599.9974863</v>
      </c>
      <c r="O178" s="1052" t="n">
        <v>2.908135091085</v>
      </c>
      <c r="P178" s="1052" t="n">
        <v>1.926925393811</v>
      </c>
      <c r="Q178" s="674" t="n">
        <v>479.8978142</v>
      </c>
      <c r="R178" s="1052" t="n">
        <v>1.563186181267</v>
      </c>
      <c r="S178" s="1052" t="n">
        <v>1.385271651208</v>
      </c>
      <c r="T178" s="674" t="n">
        <v>542.8641585</v>
      </c>
      <c r="U178" s="1052" t="n">
        <v>1.695043983667</v>
      </c>
      <c r="V178" s="1052" t="n">
        <v>2.704632452884</v>
      </c>
      <c r="W178" s="674" t="n">
        <v>537.8234005</v>
      </c>
      <c r="X178" s="1052" t="n">
        <v>-1.237775033305</v>
      </c>
      <c r="Y178" s="1052" t="n">
        <v>-0.942946435195</v>
      </c>
      <c r="Z178" s="674" t="n">
        <v>309.982638</v>
      </c>
      <c r="AA178" s="1052" t="n">
        <v>2.79005133941</v>
      </c>
      <c r="AB178" s="1052" t="n">
        <v>2.672443051953</v>
      </c>
    </row>
    <row r="179">
      <c r="A179" s="1051" t="n">
        <v>41426</v>
      </c>
      <c r="B179" s="674" t="n">
        <v>466.3577785</v>
      </c>
      <c r="C179" s="1052" t="n">
        <v>1.054355212813</v>
      </c>
      <c r="D179" s="1052" t="n">
        <v>2.213101458861</v>
      </c>
      <c r="E179" s="674" t="n">
        <v>460.5625437</v>
      </c>
      <c r="F179" s="1052" t="n">
        <v>1.320708113917</v>
      </c>
      <c r="G179" s="1052" t="n">
        <v>2.504795828671</v>
      </c>
      <c r="H179" s="674" t="n">
        <v>503.4308444</v>
      </c>
      <c r="I179" s="1052" t="n">
        <v>-0.223112681072</v>
      </c>
      <c r="J179" s="1052" t="n">
        <v>0.882803767405</v>
      </c>
      <c r="K179" s="674" t="n">
        <v>452.4662337</v>
      </c>
      <c r="L179" s="1052" t="n">
        <v>1.019593391348</v>
      </c>
      <c r="M179" s="1052" t="n">
        <v>2.270061535329</v>
      </c>
      <c r="N179" s="674" t="n">
        <v>599.9561459</v>
      </c>
      <c r="O179" s="1052" t="n">
        <v>0.499884908248</v>
      </c>
      <c r="P179" s="1052" t="n">
        <v>2.937430502598</v>
      </c>
      <c r="Q179" s="674" t="n">
        <v>482.1912397</v>
      </c>
      <c r="R179" s="1052" t="n">
        <v>0.879817428565</v>
      </c>
      <c r="S179" s="1052" t="n">
        <v>1.29389123304</v>
      </c>
      <c r="T179" s="674" t="n">
        <v>544.7406567</v>
      </c>
      <c r="U179" s="1052" t="n">
        <v>2.414491561418</v>
      </c>
      <c r="V179" s="1052" t="n">
        <v>2.54049557248</v>
      </c>
      <c r="W179" s="674" t="n">
        <v>537.9125344</v>
      </c>
      <c r="X179" s="1052" t="n">
        <v>-1.120936447786</v>
      </c>
      <c r="Y179" s="1052" t="n">
        <v>0.355830132203</v>
      </c>
      <c r="Z179" s="674" t="n">
        <v>311.7806913</v>
      </c>
      <c r="AA179" s="1052" t="n">
        <v>1.701984249688</v>
      </c>
      <c r="AB179" s="1052" t="n">
        <v>3.108279157569</v>
      </c>
    </row>
    <row r="180">
      <c r="A180" s="1051" t="n">
        <v>41456</v>
      </c>
      <c r="B180" s="674" t="n">
        <v>465.8454919</v>
      </c>
      <c r="C180" s="1052" t="n">
        <v>0.715704417868</v>
      </c>
      <c r="D180" s="1052" t="n">
        <v>1.17291628236</v>
      </c>
      <c r="E180" s="674" t="n">
        <v>460.1496734</v>
      </c>
      <c r="F180" s="1052" t="n">
        <v>0.8693522540450001</v>
      </c>
      <c r="G180" s="1052" t="n">
        <v>1.376909348836</v>
      </c>
      <c r="H180" s="674" t="n">
        <v>487.6364076</v>
      </c>
      <c r="I180" s="1052" t="n">
        <v>0.251383202664</v>
      </c>
      <c r="J180" s="1052" t="n">
        <v>0.5163473562549999</v>
      </c>
      <c r="K180" s="674" t="n">
        <v>452.0085841</v>
      </c>
      <c r="L180" s="1052" t="n">
        <v>0.75423731318</v>
      </c>
      <c r="M180" s="1052" t="n">
        <v>1.195091073151</v>
      </c>
      <c r="N180" s="674" t="n">
        <v>593.4969033</v>
      </c>
      <c r="O180" s="1052" t="n">
        <v>-1.411501456577</v>
      </c>
      <c r="P180" s="1052" t="n">
        <v>0.642121871182</v>
      </c>
      <c r="Q180" s="674" t="n">
        <v>480.3466212</v>
      </c>
      <c r="R180" s="1052" t="n">
        <v>0.473758533162</v>
      </c>
      <c r="S180" s="1052" t="n">
        <v>0.969956179199</v>
      </c>
      <c r="T180" s="674" t="n">
        <v>543.7250222</v>
      </c>
      <c r="U180" s="1052" t="n">
        <v>2.009635457642</v>
      </c>
      <c r="V180" s="1052" t="n">
        <v>2.039289222146</v>
      </c>
      <c r="W180" s="674" t="n">
        <v>530.9183939</v>
      </c>
      <c r="X180" s="1052" t="n">
        <v>-1.502243087733</v>
      </c>
      <c r="Y180" s="1052" t="n">
        <v>-1.286307531715</v>
      </c>
      <c r="Z180" s="674" t="n">
        <v>315.3818719</v>
      </c>
      <c r="AA180" s="1052" t="n">
        <v>4.166607808104</v>
      </c>
      <c r="AB180" s="1052" t="n">
        <v>2.881405535377</v>
      </c>
    </row>
    <row r="181">
      <c r="A181" s="1051" t="n">
        <v>41487</v>
      </c>
      <c r="B181" s="674" t="n">
        <v>466.0048121</v>
      </c>
      <c r="C181" s="1052" t="n">
        <v>0.499003953227</v>
      </c>
      <c r="D181" s="1052" t="n">
        <v>0.755916178036</v>
      </c>
      <c r="E181" s="674" t="n">
        <v>460.4635603</v>
      </c>
      <c r="F181" s="1052" t="n">
        <v>1.008003403326</v>
      </c>
      <c r="G181" s="1052" t="n">
        <v>1.065731866225</v>
      </c>
      <c r="H181" s="674" t="n">
        <v>488.1063546</v>
      </c>
      <c r="I181" s="1052" t="n">
        <v>-1.372581888369</v>
      </c>
      <c r="J181" s="1052" t="n">
        <v>-0.450636151289</v>
      </c>
      <c r="K181" s="674" t="n">
        <v>451.6265408</v>
      </c>
      <c r="L181" s="1052" t="n">
        <v>0.29835162786</v>
      </c>
      <c r="M181" s="1052" t="n">
        <v>0.690067208981</v>
      </c>
      <c r="N181" s="674" t="n">
        <v>591.7902519</v>
      </c>
      <c r="O181" s="1052" t="n">
        <v>-1.311635001129</v>
      </c>
      <c r="P181" s="1052" t="n">
        <v>-0.743807051159</v>
      </c>
      <c r="Q181" s="674" t="n">
        <v>479.3096939</v>
      </c>
      <c r="R181" s="1052" t="n">
        <v>-0.571610094107</v>
      </c>
      <c r="S181" s="1052" t="n">
        <v>0.258308695367</v>
      </c>
      <c r="T181" s="674" t="n">
        <v>544.9226293</v>
      </c>
      <c r="U181" s="1052" t="n">
        <v>1.620696720611</v>
      </c>
      <c r="V181" s="1052" t="n">
        <v>2.013870424857</v>
      </c>
      <c r="W181" s="674" t="n">
        <v>539.4207685</v>
      </c>
      <c r="X181" s="1052" t="n">
        <v>1.442835937884</v>
      </c>
      <c r="Y181" s="1052" t="n">
        <v>-0.403962236252</v>
      </c>
      <c r="Z181" s="674" t="n">
        <v>317.8784208</v>
      </c>
      <c r="AA181" s="1052" t="n">
        <v>4.008996256166</v>
      </c>
      <c r="AB181" s="1052" t="n">
        <v>3.288168931143</v>
      </c>
    </row>
    <row r="182">
      <c r="A182" s="1051" t="n">
        <v>41518</v>
      </c>
      <c r="B182" s="674" t="n">
        <v>466.1446318</v>
      </c>
      <c r="C182" s="1052" t="n">
        <v>0.880941611301</v>
      </c>
      <c r="D182" s="1052" t="n">
        <v>0.6983232811059999</v>
      </c>
      <c r="E182" s="674" t="n">
        <v>460.1175474</v>
      </c>
      <c r="F182" s="1052" t="n">
        <v>1.12864645931</v>
      </c>
      <c r="G182" s="1052" t="n">
        <v>1.001888017284</v>
      </c>
      <c r="H182" s="674" t="n">
        <v>488.2818984</v>
      </c>
      <c r="I182" s="1052" t="n">
        <v>0.07119668650200001</v>
      </c>
      <c r="J182" s="1052" t="n">
        <v>-0.355470568837</v>
      </c>
      <c r="K182" s="674" t="n">
        <v>451.9848868</v>
      </c>
      <c r="L182" s="1052" t="n">
        <v>0.741745688279</v>
      </c>
      <c r="M182" s="1052" t="n">
        <v>0.597746100031</v>
      </c>
      <c r="N182" s="674" t="n">
        <v>592.7317169</v>
      </c>
      <c r="O182" s="1052" t="n">
        <v>-0.507355340683</v>
      </c>
      <c r="P182" s="1052" t="n">
        <v>-1.07850206005</v>
      </c>
      <c r="Q182" s="674" t="n">
        <v>480.5495471</v>
      </c>
      <c r="R182" s="1052" t="n">
        <v>0.377687955474</v>
      </c>
      <c r="S182" s="1052" t="n">
        <v>0.09156845636499999</v>
      </c>
      <c r="T182" s="674" t="n">
        <v>543.2297261</v>
      </c>
      <c r="U182" s="1052" t="n">
        <v>1.688620960791</v>
      </c>
      <c r="V182" s="1052" t="n">
        <v>1.772615796735</v>
      </c>
      <c r="W182" s="674" t="n">
        <v>538.8004246</v>
      </c>
      <c r="X182" s="1052" t="n">
        <v>1.874199595318</v>
      </c>
      <c r="Y182" s="1052" t="n">
        <v>0.593088227255</v>
      </c>
      <c r="Z182" s="674" t="n">
        <v>313.9171283</v>
      </c>
      <c r="AA182" s="1052" t="n">
        <v>3.013727271126</v>
      </c>
      <c r="AB182" s="1052" t="n">
        <v>3.729109283204</v>
      </c>
    </row>
    <row r="183">
      <c r="A183" s="1051" t="n">
        <v>41548</v>
      </c>
      <c r="B183" s="674" t="n">
        <v>466.0451018</v>
      </c>
      <c r="C183" s="1052" t="n">
        <v>0.962050049462</v>
      </c>
      <c r="D183" s="1052" t="n">
        <v>0.7802755144720001</v>
      </c>
      <c r="E183" s="674" t="n">
        <v>459.9825519</v>
      </c>
      <c r="F183" s="1052" t="n">
        <v>1.260143642236</v>
      </c>
      <c r="G183" s="1052" t="n">
        <v>1.132116016389</v>
      </c>
      <c r="H183" s="674" t="n">
        <v>489.5319128</v>
      </c>
      <c r="I183" s="1052" t="n">
        <v>0.314730586748</v>
      </c>
      <c r="J183" s="1052" t="n">
        <v>-0.333800111271</v>
      </c>
      <c r="K183" s="674" t="n">
        <v>451.6480339</v>
      </c>
      <c r="L183" s="1052" t="n">
        <v>0.89728616381</v>
      </c>
      <c r="M183" s="1052" t="n">
        <v>0.645183395157</v>
      </c>
      <c r="N183" s="674" t="n">
        <v>589.5792226</v>
      </c>
      <c r="O183" s="1052" t="n">
        <v>-0.494162441533</v>
      </c>
      <c r="P183" s="1052" t="n">
        <v>-0.7727333553720001</v>
      </c>
      <c r="Q183" s="674" t="n">
        <v>481.870693</v>
      </c>
      <c r="R183" s="1052" t="n">
        <v>0.592070313346</v>
      </c>
      <c r="S183" s="1052" t="n">
        <v>0.131183642599</v>
      </c>
      <c r="T183" s="674" t="n">
        <v>546.8382859</v>
      </c>
      <c r="U183" s="1052" t="n">
        <v>2.122148084364</v>
      </c>
      <c r="V183" s="1052" t="n">
        <v>1.810495152673</v>
      </c>
      <c r="W183" s="674" t="n">
        <v>531.2120556</v>
      </c>
      <c r="X183" s="1052" t="n">
        <v>-0.609057038002</v>
      </c>
      <c r="Y183" s="1052" t="n">
        <v>0.898340606199</v>
      </c>
      <c r="Z183" s="674" t="n">
        <v>315.0276617</v>
      </c>
      <c r="AA183" s="1052" t="n">
        <v>3.218667892992</v>
      </c>
      <c r="AB183" s="1052" t="n">
        <v>3.414277055038</v>
      </c>
    </row>
    <row r="184">
      <c r="A184" s="1051" t="n">
        <v>41579</v>
      </c>
      <c r="B184" s="674" t="n">
        <v>466.3796223</v>
      </c>
      <c r="C184" s="1052" t="n">
        <v>0.676497392448</v>
      </c>
      <c r="D184" s="1052" t="n">
        <v>0.839650293002</v>
      </c>
      <c r="E184" s="674" t="n">
        <v>460.5091378</v>
      </c>
      <c r="F184" s="1052" t="n">
        <v>0.933695439161</v>
      </c>
      <c r="G184" s="1052" t="n">
        <v>1.107252993465</v>
      </c>
      <c r="H184" s="674" t="n">
        <v>488.5952312</v>
      </c>
      <c r="I184" s="1052" t="n">
        <v>0.14097615709</v>
      </c>
      <c r="J184" s="1052" t="n">
        <v>0.175640965707</v>
      </c>
      <c r="K184" s="674" t="n">
        <v>451.8206412</v>
      </c>
      <c r="L184" s="1052" t="n">
        <v>0.538370259461</v>
      </c>
      <c r="M184" s="1052" t="n">
        <v>0.725566367331</v>
      </c>
      <c r="N184" s="674" t="n">
        <v>590.5590918</v>
      </c>
      <c r="O184" s="1052" t="n">
        <v>-0.885455750809</v>
      </c>
      <c r="P184" s="1052" t="n">
        <v>-0.629248163989</v>
      </c>
      <c r="Q184" s="674" t="n">
        <v>480.9559922</v>
      </c>
      <c r="R184" s="1052" t="n">
        <v>0.617731155882</v>
      </c>
      <c r="S184" s="1052" t="n">
        <v>0.529130446564</v>
      </c>
      <c r="T184" s="674" t="n">
        <v>549.9947833</v>
      </c>
      <c r="U184" s="1052" t="n">
        <v>2.715250972564</v>
      </c>
      <c r="V184" s="1052" t="n">
        <v>2.175717456745</v>
      </c>
      <c r="W184" s="674" t="n">
        <v>531.6855692</v>
      </c>
      <c r="X184" s="1052" t="n">
        <v>-0.142883260606</v>
      </c>
      <c r="Y184" s="1052" t="n">
        <v>0.369496410281</v>
      </c>
      <c r="Z184" s="674" t="n">
        <v>313.2505538</v>
      </c>
      <c r="AA184" s="1052" t="n">
        <v>2.338323918897</v>
      </c>
      <c r="AB184" s="1052" t="n">
        <v>2.856322499606</v>
      </c>
    </row>
    <row r="185">
      <c r="A185" s="1051" t="n">
        <v>41609</v>
      </c>
      <c r="B185" s="674" t="n">
        <v>467.6569158</v>
      </c>
      <c r="C185" s="1052" t="n">
        <v>1.340977025888</v>
      </c>
      <c r="D185" s="1052" t="n">
        <v>0.992765847706</v>
      </c>
      <c r="E185" s="674" t="n">
        <v>462.1187173</v>
      </c>
      <c r="F185" s="1052" t="n">
        <v>1.79568983015</v>
      </c>
      <c r="G185" s="1052" t="n">
        <v>1.329165473282</v>
      </c>
      <c r="H185" s="674" t="n">
        <v>489.6724761</v>
      </c>
      <c r="I185" s="1052" t="n">
        <v>0.282777653289</v>
      </c>
      <c r="J185" s="1052" t="n">
        <v>0.246175227285</v>
      </c>
      <c r="K185" s="674" t="n">
        <v>452.9615119</v>
      </c>
      <c r="L185" s="1052" t="n">
        <v>1.160308980403</v>
      </c>
      <c r="M185" s="1052" t="n">
        <v>0.864921059067</v>
      </c>
      <c r="N185" s="674" t="n">
        <v>593.9314523</v>
      </c>
      <c r="O185" s="1052" t="n">
        <v>0.399366702365</v>
      </c>
      <c r="P185" s="1052" t="n">
        <v>-0.328177828465</v>
      </c>
      <c r="Q185" s="674" t="n">
        <v>482.2568875</v>
      </c>
      <c r="R185" s="1052" t="n">
        <v>0.753471268999</v>
      </c>
      <c r="S185" s="1052" t="n">
        <v>0.654424105488</v>
      </c>
      <c r="T185" s="674" t="n">
        <v>549.5160776</v>
      </c>
      <c r="U185" s="1052" t="n">
        <v>2.758774479681</v>
      </c>
      <c r="V185" s="1052" t="n">
        <v>2.531955220792</v>
      </c>
      <c r="W185" s="674" t="n">
        <v>535.0641803</v>
      </c>
      <c r="X185" s="1052" t="n">
        <v>1.18780349297</v>
      </c>
      <c r="Y185" s="1052" t="n">
        <v>0.141939175274</v>
      </c>
      <c r="Z185" s="674" t="n">
        <v>314.5230195</v>
      </c>
      <c r="AA185" s="1052" t="n">
        <v>3.212066905038</v>
      </c>
      <c r="AB185" s="1052" t="n">
        <v>2.922304040264</v>
      </c>
    </row>
    <row r="186">
      <c r="A186" s="1051" t="n">
        <v>41640</v>
      </c>
      <c r="B186" s="674" t="n">
        <v>469.0769764</v>
      </c>
      <c r="C186" s="1052" t="n">
        <v>1.541004248806</v>
      </c>
      <c r="D186" s="1052" t="n">
        <v>1.185631662649</v>
      </c>
      <c r="E186" s="674" t="n">
        <v>463.8093295</v>
      </c>
      <c r="F186" s="1052" t="n">
        <v>1.835507972334</v>
      </c>
      <c r="G186" s="1052" t="n">
        <v>1.520989292209</v>
      </c>
      <c r="H186" s="674" t="n">
        <v>490.7483505</v>
      </c>
      <c r="I186" s="1052" t="n">
        <v>0.821485376584</v>
      </c>
      <c r="J186" s="1052" t="n">
        <v>0.41472338768</v>
      </c>
      <c r="K186" s="674" t="n">
        <v>453.7599861</v>
      </c>
      <c r="L186" s="1052" t="n">
        <v>1.089710014075</v>
      </c>
      <c r="M186" s="1052" t="n">
        <v>0.929119250332</v>
      </c>
      <c r="N186" s="674" t="n">
        <v>592.8450352999999</v>
      </c>
      <c r="O186" s="1052" t="n">
        <v>-1.071023975597</v>
      </c>
      <c r="P186" s="1052" t="n">
        <v>-0.522289725656</v>
      </c>
      <c r="Q186" s="674" t="n">
        <v>483.594229</v>
      </c>
      <c r="R186" s="1052" t="n">
        <v>1.348140162584</v>
      </c>
      <c r="S186" s="1052" t="n">
        <v>0.906119162842</v>
      </c>
      <c r="T186" s="674" t="n">
        <v>554.7933355</v>
      </c>
      <c r="U186" s="1052" t="n">
        <v>3.814105314648</v>
      </c>
      <c r="V186" s="1052" t="n">
        <v>3.095721339281</v>
      </c>
      <c r="W186" s="674" t="n">
        <v>552.1298984</v>
      </c>
      <c r="X186" s="1052" t="n">
        <v>5.486943755931</v>
      </c>
      <c r="Y186" s="1052" t="n">
        <v>2.160703482018</v>
      </c>
      <c r="Z186" s="674" t="n">
        <v>318.9425515</v>
      </c>
      <c r="AA186" s="1052" t="n">
        <v>4.941205958746</v>
      </c>
      <c r="AB186" s="1052" t="n">
        <v>3.494199803862</v>
      </c>
    </row>
    <row r="187">
      <c r="A187" s="1051" t="n">
        <v>41671</v>
      </c>
      <c r="B187" s="674" t="n">
        <v>471.7975181</v>
      </c>
      <c r="C187" s="1052" t="n">
        <v>2.114758026275</v>
      </c>
      <c r="D187" s="1052" t="n">
        <v>1.665716680256</v>
      </c>
      <c r="E187" s="674" t="n">
        <v>466.5417024</v>
      </c>
      <c r="F187" s="1052" t="n">
        <v>2.427955121258</v>
      </c>
      <c r="G187" s="1052" t="n">
        <v>2.019970944194</v>
      </c>
      <c r="H187" s="674" t="n">
        <v>490.9632209</v>
      </c>
      <c r="I187" s="1052" t="n">
        <v>1.274355866411</v>
      </c>
      <c r="J187" s="1052" t="n">
        <v>0.791686267599</v>
      </c>
      <c r="K187" s="674" t="n">
        <v>457.2390202</v>
      </c>
      <c r="L187" s="1052" t="n">
        <v>2.149903566612</v>
      </c>
      <c r="M187" s="1052" t="n">
        <v>1.466255278811</v>
      </c>
      <c r="N187" s="674" t="n">
        <v>609.3505486</v>
      </c>
      <c r="O187" s="1052" t="n">
        <v>1.62179650852</v>
      </c>
      <c r="P187" s="1052" t="n">
        <v>0.316622146025</v>
      </c>
      <c r="Q187" s="674" t="n">
        <v>483.095867</v>
      </c>
      <c r="R187" s="1052" t="n">
        <v>1.731264563024</v>
      </c>
      <c r="S187" s="1052" t="n">
        <v>1.276354701171</v>
      </c>
      <c r="T187" s="674" t="n">
        <v>554.2218292</v>
      </c>
      <c r="U187" s="1052" t="n">
        <v>2.975680300175</v>
      </c>
      <c r="V187" s="1052" t="n">
        <v>3.182271000846</v>
      </c>
      <c r="W187" s="674" t="n">
        <v>536.575547</v>
      </c>
      <c r="X187" s="1052" t="n">
        <v>0.813034277489</v>
      </c>
      <c r="Y187" s="1052" t="n">
        <v>2.482104844319</v>
      </c>
      <c r="Z187" s="674" t="n">
        <v>308.9804839</v>
      </c>
      <c r="AA187" s="1052" t="n">
        <v>1.45556223125</v>
      </c>
      <c r="AB187" s="1052" t="n">
        <v>3.201761778322</v>
      </c>
    </row>
    <row r="188">
      <c r="A188" s="1051" t="n">
        <v>41699</v>
      </c>
      <c r="B188" s="674" t="n">
        <v>461.4233206</v>
      </c>
      <c r="C188" s="1052" t="n">
        <v>1.599008412616</v>
      </c>
      <c r="D188" s="1052" t="n">
        <v>1.752471543594</v>
      </c>
      <c r="E188" s="674" t="n">
        <v>452.601938</v>
      </c>
      <c r="F188" s="1052" t="n">
        <v>1.231950817744</v>
      </c>
      <c r="G188" s="1052" t="n">
        <v>1.835509974303</v>
      </c>
      <c r="H188" s="674" t="n">
        <v>497.481928</v>
      </c>
      <c r="I188" s="1052" t="n">
        <v>1.697512215033</v>
      </c>
      <c r="J188" s="1052" t="n">
        <v>1.265157755577</v>
      </c>
      <c r="K188" s="674" t="n">
        <v>446.0922921</v>
      </c>
      <c r="L188" s="1052" t="n">
        <v>1.456899559027</v>
      </c>
      <c r="M188" s="1052" t="n">
        <v>1.565702726693</v>
      </c>
      <c r="N188" s="674" t="n">
        <v>582.3305659</v>
      </c>
      <c r="O188" s="1052" t="n">
        <v>-0.769130407375</v>
      </c>
      <c r="P188" s="1052" t="n">
        <v>-0.06759909260999999</v>
      </c>
      <c r="Q188" s="674" t="n">
        <v>482.515648</v>
      </c>
      <c r="R188" s="1052" t="n">
        <v>1.318916167424</v>
      </c>
      <c r="S188" s="1052" t="n">
        <v>1.465777927183</v>
      </c>
      <c r="T188" s="674" t="n">
        <v>551.7139228</v>
      </c>
      <c r="U188" s="1052" t="n">
        <v>2.475784915366</v>
      </c>
      <c r="V188" s="1052" t="n">
        <v>3.086745990289</v>
      </c>
      <c r="W188" s="674" t="n">
        <v>531.4959419</v>
      </c>
      <c r="X188" s="1052" t="n">
        <v>1.08239037961</v>
      </c>
      <c r="Y188" s="1052" t="n">
        <v>2.449494851762</v>
      </c>
      <c r="Z188" s="674" t="n">
        <v>314.1425927</v>
      </c>
      <c r="AA188" s="1052" t="n">
        <v>4.042434582481</v>
      </c>
      <c r="AB188" s="1052" t="n">
        <v>3.477121230285</v>
      </c>
    </row>
    <row r="189">
      <c r="A189" s="1051" t="n">
        <v>41730</v>
      </c>
      <c r="B189" s="674" t="n">
        <v>469.3717905</v>
      </c>
      <c r="C189" s="1052" t="n">
        <v>-1.725666303706</v>
      </c>
      <c r="D189" s="1052" t="n">
        <v>0.630706886854</v>
      </c>
      <c r="E189" s="674" t="n">
        <v>463.9226734</v>
      </c>
      <c r="F189" s="1052" t="n">
        <v>-1.755623935208</v>
      </c>
      <c r="G189" s="1052" t="n">
        <v>0.602027465492</v>
      </c>
      <c r="H189" s="674" t="n">
        <v>491.0728523</v>
      </c>
      <c r="I189" s="1052" t="n">
        <v>0.515040048681</v>
      </c>
      <c r="J189" s="1052" t="n">
        <v>1.162241200197</v>
      </c>
      <c r="K189" s="674" t="n">
        <v>454.6219061</v>
      </c>
      <c r="L189" s="1052" t="n">
        <v>-1.735387072309</v>
      </c>
      <c r="M189" s="1052" t="n">
        <v>0.592636727543</v>
      </c>
      <c r="N189" s="674" t="n">
        <v>595.4076699</v>
      </c>
      <c r="O189" s="1052" t="n">
        <v>-5.932492725508</v>
      </c>
      <c r="P189" s="1052" t="n">
        <v>-1.77743043359</v>
      </c>
      <c r="Q189" s="674" t="n">
        <v>484.5396777</v>
      </c>
      <c r="R189" s="1052" t="n">
        <v>1.369775239881</v>
      </c>
      <c r="S189" s="1052" t="n">
        <v>1.472945831919</v>
      </c>
      <c r="T189" s="674" t="n">
        <v>552.33758</v>
      </c>
      <c r="U189" s="1052" t="n">
        <v>0.648302786888</v>
      </c>
      <c r="V189" s="1052" t="n">
        <v>2.024295160547</v>
      </c>
      <c r="W189" s="674" t="n">
        <v>534.6104493</v>
      </c>
      <c r="X189" s="1052" t="n">
        <v>-4.633370807762</v>
      </c>
      <c r="Y189" s="1052" t="n">
        <v>-0.98572638034</v>
      </c>
      <c r="Z189" s="674" t="n">
        <v>314.4823521</v>
      </c>
      <c r="AA189" s="1052" t="n">
        <v>0.525192028212</v>
      </c>
      <c r="AB189" s="1052" t="n">
        <v>1.988580050855</v>
      </c>
    </row>
    <row r="190">
      <c r="A190" s="1051" t="n">
        <v>41760</v>
      </c>
      <c r="B190" s="674" t="n">
        <v>469.3487451</v>
      </c>
      <c r="C190" s="1052" t="n">
        <v>0.276531515367</v>
      </c>
      <c r="D190" s="1052" t="n">
        <v>0.022458013921</v>
      </c>
      <c r="E190" s="674" t="n">
        <v>464.3829934</v>
      </c>
      <c r="F190" s="1052" t="n">
        <v>0.5045878241440001</v>
      </c>
      <c r="G190" s="1052" t="n">
        <v>-0.03263817573</v>
      </c>
      <c r="H190" s="674" t="n">
        <v>489.0339513</v>
      </c>
      <c r="I190" s="1052" t="n">
        <v>0.23879531921</v>
      </c>
      <c r="J190" s="1052" t="n">
        <v>0.817760530127</v>
      </c>
      <c r="K190" s="674" t="n">
        <v>454.3983146</v>
      </c>
      <c r="L190" s="1052" t="n">
        <v>0.248175670413</v>
      </c>
      <c r="M190" s="1052" t="n">
        <v>-0.036741760828</v>
      </c>
      <c r="N190" s="674" t="n">
        <v>593.1864632</v>
      </c>
      <c r="O190" s="1052" t="n">
        <v>-1.135175272483</v>
      </c>
      <c r="P190" s="1052" t="n">
        <v>-2.685724354387</v>
      </c>
      <c r="Q190" s="674" t="n">
        <v>484.6582386</v>
      </c>
      <c r="R190" s="1052" t="n">
        <v>0.991966260137</v>
      </c>
      <c r="S190" s="1052" t="n">
        <v>1.226460948235</v>
      </c>
      <c r="T190" s="674" t="n">
        <v>552.8737861</v>
      </c>
      <c r="U190" s="1052" t="n">
        <v>1.843854939265</v>
      </c>
      <c r="V190" s="1052" t="n">
        <v>1.650070932084</v>
      </c>
      <c r="W190" s="674" t="n">
        <v>526.1247085</v>
      </c>
      <c r="X190" s="1052" t="n">
        <v>-2.175192077757</v>
      </c>
      <c r="Y190" s="1052" t="n">
        <v>-1.969039584772</v>
      </c>
      <c r="Z190" s="674" t="n">
        <v>314.4826496</v>
      </c>
      <c r="AA190" s="1052" t="n">
        <v>1.451697949612</v>
      </c>
      <c r="AB190" s="1052" t="n">
        <v>1.984152053594</v>
      </c>
    </row>
    <row r="191">
      <c r="A191" s="1051" t="n">
        <v>41791</v>
      </c>
      <c r="B191" s="674" t="n">
        <v>469.7365002</v>
      </c>
      <c r="C191" s="1052" t="n">
        <v>0.724491336001</v>
      </c>
      <c r="D191" s="1052" t="n">
        <v>-0.252756029832</v>
      </c>
      <c r="E191" s="674" t="n">
        <v>467.6544297</v>
      </c>
      <c r="F191" s="1052" t="n">
        <v>1.539831255713</v>
      </c>
      <c r="G191" s="1052" t="n">
        <v>0.08123287467199999</v>
      </c>
      <c r="H191" s="674" t="n">
        <v>490.939585</v>
      </c>
      <c r="I191" s="1052" t="n">
        <v>-2.481226476079</v>
      </c>
      <c r="J191" s="1052" t="n">
        <v>-0.595327305592</v>
      </c>
      <c r="K191" s="674" t="n">
        <v>454.8159783</v>
      </c>
      <c r="L191" s="1052" t="n">
        <v>0.5193193270549999</v>
      </c>
      <c r="M191" s="1052" t="n">
        <v>-0.33280864622</v>
      </c>
      <c r="N191" s="674" t="n">
        <v>592.4736766</v>
      </c>
      <c r="O191" s="1052" t="n">
        <v>-1.247169372484</v>
      </c>
      <c r="P191" s="1052" t="n">
        <v>-2.828487423118</v>
      </c>
      <c r="Q191" s="674" t="n">
        <v>485.2853222</v>
      </c>
      <c r="R191" s="1052" t="n">
        <v>0.641671238558</v>
      </c>
      <c r="S191" s="1052" t="n">
        <v>1.00007731369</v>
      </c>
      <c r="T191" s="674" t="n">
        <v>555.505718</v>
      </c>
      <c r="U191" s="1052" t="n">
        <v>1.97618098954</v>
      </c>
      <c r="V191" s="1052" t="n">
        <v>1.48696359039</v>
      </c>
      <c r="W191" s="674" t="n">
        <v>540.5276597</v>
      </c>
      <c r="X191" s="1052" t="n">
        <v>0.486161807498</v>
      </c>
      <c r="Y191" s="1052" t="n">
        <v>-2.142460738245</v>
      </c>
      <c r="Z191" s="674" t="n">
        <v>314.5443311</v>
      </c>
      <c r="AA191" s="1052" t="n">
        <v>0.886405052371</v>
      </c>
      <c r="AB191" s="1052" t="n">
        <v>0.952988788372</v>
      </c>
    </row>
    <row r="192">
      <c r="A192" s="1051" t="n">
        <v>41821</v>
      </c>
      <c r="B192" s="674" t="n">
        <v>467.7045943</v>
      </c>
      <c r="C192" s="1052" t="n">
        <v>0.399081333259</v>
      </c>
      <c r="D192" s="1052" t="n">
        <v>0.466495710873</v>
      </c>
      <c r="E192" s="674" t="n">
        <v>462.0127668</v>
      </c>
      <c r="F192" s="1052" t="n">
        <v>0.404888562939</v>
      </c>
      <c r="G192" s="1052" t="n">
        <v>0.816222956498</v>
      </c>
      <c r="H192" s="674" t="n">
        <v>492.8434867</v>
      </c>
      <c r="I192" s="1052" t="n">
        <v>1.067820002536</v>
      </c>
      <c r="J192" s="1052" t="n">
        <v>-0.413754976061</v>
      </c>
      <c r="K192" s="674" t="n">
        <v>452.3202215</v>
      </c>
      <c r="L192" s="1052" t="n">
        <v>0.06894501807300001</v>
      </c>
      <c r="M192" s="1052" t="n">
        <v>0.278865864048</v>
      </c>
      <c r="N192" s="674" t="n">
        <v>588.3355866000001</v>
      </c>
      <c r="O192" s="1052" t="n">
        <v>-0.869645093564</v>
      </c>
      <c r="P192" s="1052" t="n">
        <v>-1.084769761692</v>
      </c>
      <c r="Q192" s="674" t="n">
        <v>488.255365</v>
      </c>
      <c r="R192" s="1052" t="n">
        <v>1.646465999957</v>
      </c>
      <c r="S192" s="1052" t="n">
        <v>1.092821743951</v>
      </c>
      <c r="T192" s="674" t="n">
        <v>552.7837062</v>
      </c>
      <c r="U192" s="1052" t="n">
        <v>1.666041405148</v>
      </c>
      <c r="V192" s="1052" t="n">
        <v>1.828776266825</v>
      </c>
      <c r="W192" s="674" t="n">
        <v>547.4433123</v>
      </c>
      <c r="X192" s="1052" t="n">
        <v>3.112515706719</v>
      </c>
      <c r="Y192" s="1052" t="n">
        <v>0.463158226795</v>
      </c>
      <c r="Z192" s="674" t="n">
        <v>311.9974645</v>
      </c>
      <c r="AA192" s="1052" t="n">
        <v>-1.073114120229</v>
      </c>
      <c r="AB192" s="1052" t="n">
        <v>0.413942684125</v>
      </c>
    </row>
    <row r="193">
      <c r="A193" s="1051" t="n">
        <v>41852</v>
      </c>
      <c r="B193" s="674" t="n">
        <v>469.4273273</v>
      </c>
      <c r="C193" s="1052" t="n">
        <v>0.734437737794</v>
      </c>
      <c r="D193" s="1052" t="n">
        <v>0.619388444996</v>
      </c>
      <c r="E193" s="674" t="n">
        <v>464.6729731</v>
      </c>
      <c r="F193" s="1052" t="n">
        <v>0.91416849517</v>
      </c>
      <c r="G193" s="1052" t="n">
        <v>0.9531293855139999</v>
      </c>
      <c r="H193" s="674" t="n">
        <v>491.3431899</v>
      </c>
      <c r="I193" s="1052" t="n">
        <v>0.663141397258</v>
      </c>
      <c r="J193" s="1052" t="n">
        <v>-0.273622040168</v>
      </c>
      <c r="K193" s="674" t="n">
        <v>454.6108906</v>
      </c>
      <c r="L193" s="1052" t="n">
        <v>0.660800358348</v>
      </c>
      <c r="M193" s="1052" t="n">
        <v>0.416320783413</v>
      </c>
      <c r="N193" s="674" t="n">
        <v>598.2336475</v>
      </c>
      <c r="O193" s="1052" t="n">
        <v>1.088797184359</v>
      </c>
      <c r="P193" s="1052" t="n">
        <v>-0.347313466808</v>
      </c>
      <c r="Q193" s="674" t="n">
        <v>484.6472871</v>
      </c>
      <c r="R193" s="1052" t="n">
        <v>1.11360009362</v>
      </c>
      <c r="S193" s="1052" t="n">
        <v>1.133297306335</v>
      </c>
      <c r="T193" s="674" t="n">
        <v>552.3421802</v>
      </c>
      <c r="U193" s="1052" t="n">
        <v>1.361578782208</v>
      </c>
      <c r="V193" s="1052" t="n">
        <v>1.667900771864</v>
      </c>
      <c r="W193" s="674" t="n">
        <v>542.72119</v>
      </c>
      <c r="X193" s="1052" t="n">
        <v>0.611845463269</v>
      </c>
      <c r="Y193" s="1052" t="n">
        <v>1.395332909933</v>
      </c>
      <c r="Z193" s="674" t="n">
        <v>313.5446515</v>
      </c>
      <c r="AA193" s="1052" t="n">
        <v>-1.363341773592</v>
      </c>
      <c r="AB193" s="1052" t="n">
        <v>-0.524266881954</v>
      </c>
    </row>
    <row r="194">
      <c r="A194" s="1051" t="n">
        <v>41883</v>
      </c>
      <c r="B194" s="674" t="n">
        <v>472.885143</v>
      </c>
      <c r="C194" s="1052" t="n">
        <v>1.446012833822</v>
      </c>
      <c r="D194" s="1052" t="n">
        <v>0.859955103709</v>
      </c>
      <c r="E194" s="674" t="n">
        <v>468.4186836</v>
      </c>
      <c r="F194" s="1052" t="n">
        <v>1.804133801657</v>
      </c>
      <c r="G194" s="1052" t="n">
        <v>1.041017017709</v>
      </c>
      <c r="H194" s="674" t="n">
        <v>492.4552625</v>
      </c>
      <c r="I194" s="1052" t="n">
        <v>0.854703832699</v>
      </c>
      <c r="J194" s="1052" t="n">
        <v>0.861821446015</v>
      </c>
      <c r="K194" s="674" t="n">
        <v>458.0548923</v>
      </c>
      <c r="L194" s="1052" t="n">
        <v>1.342966474604</v>
      </c>
      <c r="M194" s="1052" t="n">
        <v>0.690901035627</v>
      </c>
      <c r="N194" s="674" t="n">
        <v>604.3932363</v>
      </c>
      <c r="O194" s="1052" t="n">
        <v>1.96741950321</v>
      </c>
      <c r="P194" s="1052" t="n">
        <v>0.727978679141</v>
      </c>
      <c r="Q194" s="674" t="n">
        <v>487.907301</v>
      </c>
      <c r="R194" s="1052" t="n">
        <v>1.53111244083</v>
      </c>
      <c r="S194" s="1052" t="n">
        <v>1.430635122435</v>
      </c>
      <c r="T194" s="674" t="n">
        <v>555.5073711</v>
      </c>
      <c r="U194" s="1052" t="n">
        <v>2.260120241973</v>
      </c>
      <c r="V194" s="1052" t="n">
        <v>1.7621348451</v>
      </c>
      <c r="W194" s="674" t="n">
        <v>546.6267687</v>
      </c>
      <c r="X194" s="1052" t="n">
        <v>1.452549727631</v>
      </c>
      <c r="Y194" s="1052" t="n">
        <v>1.71841425215</v>
      </c>
      <c r="Z194" s="674" t="n">
        <v>317.1350467</v>
      </c>
      <c r="AA194" s="1052" t="n">
        <v>1.025085320265</v>
      </c>
      <c r="AB194" s="1052" t="n">
        <v>-0.475123055113</v>
      </c>
    </row>
    <row r="195">
      <c r="A195" s="1051" t="n">
        <v>41913</v>
      </c>
      <c r="B195" s="674" t="n">
        <v>474.7911807</v>
      </c>
      <c r="C195" s="1052" t="n">
        <v>1.876659333232</v>
      </c>
      <c r="D195" s="1052" t="n">
        <v>1.352394440255</v>
      </c>
      <c r="E195" s="674" t="n">
        <v>470.584433</v>
      </c>
      <c r="F195" s="1052" t="n">
        <v>2.304844185113</v>
      </c>
      <c r="G195" s="1052" t="n">
        <v>1.674129978671</v>
      </c>
      <c r="H195" s="674" t="n">
        <v>492.0771121</v>
      </c>
      <c r="I195" s="1052" t="n">
        <v>0.519925102623</v>
      </c>
      <c r="J195" s="1052" t="n">
        <v>0.679122842584</v>
      </c>
      <c r="K195" s="674" t="n">
        <v>460.5451693</v>
      </c>
      <c r="L195" s="1052" t="n">
        <v>1.969926742108</v>
      </c>
      <c r="M195" s="1052" t="n">
        <v>1.324579625523</v>
      </c>
      <c r="N195" s="674" t="n">
        <v>608.402227</v>
      </c>
      <c r="O195" s="1052" t="n">
        <v>3.192616645646</v>
      </c>
      <c r="P195" s="1052" t="n">
        <v>2.081500174793</v>
      </c>
      <c r="Q195" s="674" t="n">
        <v>486.7170835</v>
      </c>
      <c r="R195" s="1052" t="n">
        <v>1.00574502048</v>
      </c>
      <c r="S195" s="1052" t="n">
        <v>1.21671453067</v>
      </c>
      <c r="T195" s="674" t="n">
        <v>555.0878202</v>
      </c>
      <c r="U195" s="1052" t="n">
        <v>1.508587550051</v>
      </c>
      <c r="V195" s="1052" t="n">
        <v>1.70928991849</v>
      </c>
      <c r="W195" s="674" t="n">
        <v>542.4492274</v>
      </c>
      <c r="X195" s="1052" t="n">
        <v>2.115383429562</v>
      </c>
      <c r="Y195" s="1052" t="n">
        <v>1.389553584659</v>
      </c>
      <c r="Z195" s="674" t="n">
        <v>317.5771683</v>
      </c>
      <c r="AA195" s="1052" t="n">
        <v>0.80929610633</v>
      </c>
      <c r="AB195" s="1052" t="n">
        <v>0.151417464596</v>
      </c>
    </row>
    <row r="196">
      <c r="A196" s="1051" t="n">
        <v>41944</v>
      </c>
      <c r="B196" s="674" t="n">
        <v>474.8515152</v>
      </c>
      <c r="C196" s="1052" t="n">
        <v>1.816522955746</v>
      </c>
      <c r="D196" s="1052" t="n">
        <v>1.713070781862</v>
      </c>
      <c r="E196" s="674" t="n">
        <v>470.6756994</v>
      </c>
      <c r="F196" s="1052" t="n">
        <v>2.20767858127</v>
      </c>
      <c r="G196" s="1052" t="n">
        <v>2.105561669358</v>
      </c>
      <c r="H196" s="674" t="n">
        <v>491.857996</v>
      </c>
      <c r="I196" s="1052" t="n">
        <v>0.66778482303</v>
      </c>
      <c r="J196" s="1052" t="n">
        <v>0.680664665274</v>
      </c>
      <c r="K196" s="674" t="n">
        <v>460.303175</v>
      </c>
      <c r="L196" s="1052" t="n">
        <v>1.877411748492</v>
      </c>
      <c r="M196" s="1052" t="n">
        <v>1.73002420438</v>
      </c>
      <c r="N196" s="674" t="n">
        <v>605.4774235</v>
      </c>
      <c r="O196" s="1052" t="n">
        <v>2.526136995797</v>
      </c>
      <c r="P196" s="1052" t="n">
        <v>2.560980483533</v>
      </c>
      <c r="Q196" s="674" t="n">
        <v>486.4058818</v>
      </c>
      <c r="R196" s="1052" t="n">
        <v>1.133136854179</v>
      </c>
      <c r="S196" s="1052" t="n">
        <v>1.223106879893</v>
      </c>
      <c r="T196" s="674" t="n">
        <v>555.8399838</v>
      </c>
      <c r="U196" s="1052" t="n">
        <v>1.062773807586</v>
      </c>
      <c r="V196" s="1052" t="n">
        <v>1.608010368602</v>
      </c>
      <c r="W196" s="674" t="n">
        <v>545.3584941</v>
      </c>
      <c r="X196" s="1052" t="n">
        <v>2.571618582873</v>
      </c>
      <c r="Y196" s="1052" t="n">
        <v>2.043858442124</v>
      </c>
      <c r="Z196" s="674" t="n">
        <v>317.8276442</v>
      </c>
      <c r="AA196" s="1052" t="n">
        <v>1.461159555658</v>
      </c>
      <c r="AB196" s="1052" t="n">
        <v>1.097916208997</v>
      </c>
    </row>
    <row r="197">
      <c r="A197" s="1051" t="n">
        <v>41974</v>
      </c>
      <c r="B197" s="674" t="n">
        <v>478.4519995</v>
      </c>
      <c r="C197" s="1052" t="n">
        <v>2.308334023358</v>
      </c>
      <c r="D197" s="1052" t="n">
        <v>2.00081585971</v>
      </c>
      <c r="E197" s="674" t="n">
        <v>474.6029286</v>
      </c>
      <c r="F197" s="1052" t="n">
        <v>2.701516046124</v>
      </c>
      <c r="G197" s="1052" t="n">
        <v>2.405063192903</v>
      </c>
      <c r="H197" s="674" t="n">
        <v>494.6714712</v>
      </c>
      <c r="I197" s="1052" t="n">
        <v>1.020885457932</v>
      </c>
      <c r="J197" s="1052" t="n">
        <v>0.7362693825510001</v>
      </c>
      <c r="K197" s="674" t="n">
        <v>463.8189854</v>
      </c>
      <c r="L197" s="1052" t="n">
        <v>2.396996922422</v>
      </c>
      <c r="M197" s="1052" t="n">
        <v>2.081724733836</v>
      </c>
      <c r="N197" s="674" t="n">
        <v>615.2562745</v>
      </c>
      <c r="O197" s="1052" t="n">
        <v>3.590451746143</v>
      </c>
      <c r="P197" s="1052" t="n">
        <v>3.103945477997</v>
      </c>
      <c r="Q197" s="674" t="n">
        <v>490.1274899</v>
      </c>
      <c r="R197" s="1052" t="n">
        <v>1.632035250093</v>
      </c>
      <c r="S197" s="1052" t="n">
        <v>1.257150994116</v>
      </c>
      <c r="T197" s="674" t="n">
        <v>560.6366495</v>
      </c>
      <c r="U197" s="1052" t="n">
        <v>2.023702736518</v>
      </c>
      <c r="V197" s="1052" t="n">
        <v>1.53158925912</v>
      </c>
      <c r="W197" s="674" t="n">
        <v>550.0782503</v>
      </c>
      <c r="X197" s="1052" t="n">
        <v>2.806031603832</v>
      </c>
      <c r="Y197" s="1052" t="n">
        <v>2.498443115009</v>
      </c>
      <c r="Z197" s="674" t="n">
        <v>319.3063996</v>
      </c>
      <c r="AA197" s="1052" t="n">
        <v>1.520836251542</v>
      </c>
      <c r="AB197" s="1052" t="n">
        <v>1.263254295589</v>
      </c>
    </row>
    <row r="198">
      <c r="A198" s="1051" t="n">
        <v>42005</v>
      </c>
      <c r="B198" s="674" t="n">
        <v>475.6110584</v>
      </c>
      <c r="C198" s="1052" t="n">
        <v>1.392965830501</v>
      </c>
      <c r="D198" s="1052" t="n">
        <v>1.838843281985</v>
      </c>
      <c r="E198" s="674" t="n">
        <v>471.5649913</v>
      </c>
      <c r="F198" s="1052" t="n">
        <v>1.672165975695</v>
      </c>
      <c r="G198" s="1052" t="n">
        <v>2.193134679143</v>
      </c>
      <c r="H198" s="674" t="n">
        <v>493.8728124</v>
      </c>
      <c r="I198" s="1052" t="n">
        <v>0.636672929581</v>
      </c>
      <c r="J198" s="1052" t="n">
        <v>0.775091717993</v>
      </c>
      <c r="K198" s="674" t="n">
        <v>461.8474673</v>
      </c>
      <c r="L198" s="1052" t="n">
        <v>1.782325777447</v>
      </c>
      <c r="M198" s="1052" t="n">
        <v>2.018891259137</v>
      </c>
      <c r="N198" s="674" t="n">
        <v>597.6486269</v>
      </c>
      <c r="O198" s="1052" t="n">
        <v>0.810260913726</v>
      </c>
      <c r="P198" s="1052" t="n">
        <v>2.309453880052</v>
      </c>
      <c r="Q198" s="674" t="n">
        <v>488.5515781</v>
      </c>
      <c r="R198" s="1052" t="n">
        <v>1.025105099011</v>
      </c>
      <c r="S198" s="1052" t="n">
        <v>1.26332259429</v>
      </c>
      <c r="T198" s="674" t="n">
        <v>556.3190752</v>
      </c>
      <c r="U198" s="1052" t="n">
        <v>0.275010459278</v>
      </c>
      <c r="V198" s="1052" t="n">
        <v>1.117781852953</v>
      </c>
      <c r="W198" s="674" t="n">
        <v>540.1378208</v>
      </c>
      <c r="X198" s="1052" t="n">
        <v>-2.171966711955</v>
      </c>
      <c r="Y198" s="1052" t="n">
        <v>1.031263647156</v>
      </c>
      <c r="Z198" s="674" t="n">
        <v>325.7227453</v>
      </c>
      <c r="AA198" s="1052" t="n">
        <v>2.125835442186</v>
      </c>
      <c r="AB198" s="1052" t="n">
        <v>1.704910677782</v>
      </c>
    </row>
    <row r="199">
      <c r="A199" s="1051" t="n">
        <v>42036</v>
      </c>
      <c r="B199" s="674" t="n">
        <v>478.4691667</v>
      </c>
      <c r="C199" s="1052" t="n">
        <v>1.414091499859</v>
      </c>
      <c r="D199" s="1052" t="n">
        <v>1.703960176145</v>
      </c>
      <c r="E199" s="674" t="n">
        <v>474.0518365</v>
      </c>
      <c r="F199" s="1052" t="n">
        <v>1.609745508572</v>
      </c>
      <c r="G199" s="1052" t="n">
        <v>1.99286248164</v>
      </c>
      <c r="H199" s="674" t="n">
        <v>495.3070594</v>
      </c>
      <c r="I199" s="1052" t="n">
        <v>0.884758433032</v>
      </c>
      <c r="J199" s="1052" t="n">
        <v>0.84731756615</v>
      </c>
      <c r="K199" s="674" t="n">
        <v>464.6846446</v>
      </c>
      <c r="L199" s="1052" t="n">
        <v>1.628387795237</v>
      </c>
      <c r="M199" s="1052" t="n">
        <v>1.934849194523</v>
      </c>
      <c r="N199" s="674" t="n">
        <v>611.8877721</v>
      </c>
      <c r="O199" s="1052" t="n">
        <v>0.416381589518</v>
      </c>
      <c r="P199" s="1052" t="n">
        <v>1.595969367548</v>
      </c>
      <c r="Q199" s="674" t="n">
        <v>490.2478349</v>
      </c>
      <c r="R199" s="1052" t="n">
        <v>1.480444853402</v>
      </c>
      <c r="S199" s="1052" t="n">
        <v>1.378926877762</v>
      </c>
      <c r="T199" s="674" t="n">
        <v>554.9732206</v>
      </c>
      <c r="U199" s="1052" t="n">
        <v>0.135575930144</v>
      </c>
      <c r="V199" s="1052" t="n">
        <v>0.807805283271</v>
      </c>
      <c r="W199" s="674" t="n">
        <v>542.8117031</v>
      </c>
      <c r="X199" s="1052" t="n">
        <v>1.162213994817</v>
      </c>
      <c r="Y199" s="1052" t="n">
        <v>0.570163916942</v>
      </c>
      <c r="Z199" s="674" t="n">
        <v>322.7622577</v>
      </c>
      <c r="AA199" s="1052" t="n">
        <v>4.460402684999</v>
      </c>
      <c r="AB199" s="1052" t="n">
        <v>2.689315485828</v>
      </c>
    </row>
    <row r="200" ht="13" customFormat="1" customHeight="1" s="26">
      <c r="A200" s="672" t="n">
        <v>42064</v>
      </c>
      <c r="B200" s="672" t="n">
        <v>480.208193</v>
      </c>
      <c r="C200" s="672" t="n">
        <v>4.071071305103</v>
      </c>
      <c r="D200" s="672" t="n">
        <v>2.281298783719</v>
      </c>
      <c r="E200" s="672" t="n">
        <v>476.2195744</v>
      </c>
      <c r="F200" s="672" t="n">
        <v>5.218191619851</v>
      </c>
      <c r="G200" s="672" t="n">
        <v>2.811623616009</v>
      </c>
      <c r="H200" s="672" t="n">
        <v>493.7826529</v>
      </c>
      <c r="I200" s="672" t="n">
        <v>-0.743599896155</v>
      </c>
      <c r="J200" s="672" t="n">
        <v>0.254802721992</v>
      </c>
      <c r="K200" s="672" t="n">
        <v>465.5590531</v>
      </c>
      <c r="L200" s="672" t="n">
        <v>4.363841596177</v>
      </c>
      <c r="M200" s="672" t="n">
        <v>2.57903551819</v>
      </c>
      <c r="N200" s="672" t="n">
        <v>615.9826262</v>
      </c>
      <c r="O200" s="672" t="n">
        <v>5.778858653588</v>
      </c>
      <c r="P200" s="672" t="n">
        <v>2.297129431507</v>
      </c>
      <c r="Q200" s="672" t="n">
        <v>489.5223821</v>
      </c>
      <c r="R200" s="672" t="n">
        <v>1.452125776447</v>
      </c>
      <c r="S200" s="672" t="n">
        <v>1.319070889633</v>
      </c>
      <c r="T200" s="672" t="n">
        <v>563.3931604000001</v>
      </c>
      <c r="U200" s="672" t="n">
        <v>2.116901009263</v>
      </c>
      <c r="V200" s="672" t="n">
        <v>0.840376001423</v>
      </c>
      <c r="W200" s="672" t="n">
        <v>560.2167185</v>
      </c>
      <c r="X200" s="672" t="n">
        <v>5.40376216182</v>
      </c>
      <c r="Y200" s="672" t="n">
        <v>1.417407445766</v>
      </c>
      <c r="Z200" s="672" t="n">
        <v>336.4619651</v>
      </c>
      <c r="AA200" s="672" t="n">
        <v>7.104853948065</v>
      </c>
      <c r="AB200" s="672" t="n">
        <v>4.551842113854</v>
      </c>
    </row>
    <row r="201" ht="13" customFormat="1" customHeight="1" s="26">
      <c r="A201" s="672" t="n">
        <v>42095</v>
      </c>
      <c r="B201" s="672" t="n">
        <v>481.2596839</v>
      </c>
      <c r="C201" s="672" t="n">
        <v>2.532724300993</v>
      </c>
      <c r="D201" s="672" t="n">
        <v>2.662527495336</v>
      </c>
      <c r="E201" s="672" t="n">
        <v>477.6277637</v>
      </c>
      <c r="F201" s="672" t="n">
        <v>2.954175574037</v>
      </c>
      <c r="G201" s="672" t="n">
        <v>3.241555401405</v>
      </c>
      <c r="H201" s="672" t="n">
        <v>495.2126927</v>
      </c>
      <c r="I201" s="672" t="n">
        <v>0.843019600984</v>
      </c>
      <c r="J201" s="672" t="n">
        <v>0.323375842411</v>
      </c>
      <c r="K201" s="672" t="n">
        <v>467.0773023</v>
      </c>
      <c r="L201" s="672" t="n">
        <v>2.739726360054</v>
      </c>
      <c r="M201" s="672" t="n">
        <v>2.89905285886</v>
      </c>
      <c r="N201" s="672" t="n">
        <v>616.3563263999999</v>
      </c>
      <c r="O201" s="672" t="n">
        <v>3.518371959084</v>
      </c>
      <c r="P201" s="672" t="n">
        <v>3.197263661368</v>
      </c>
      <c r="Q201" s="672" t="n">
        <v>489.8844646</v>
      </c>
      <c r="R201" s="672" t="n">
        <v>1.103064856395</v>
      </c>
      <c r="S201" s="672" t="n">
        <v>1.344927963248</v>
      </c>
      <c r="T201" s="672" t="n">
        <v>561.3921188</v>
      </c>
      <c r="U201" s="672" t="n">
        <v>1.639312465395</v>
      </c>
      <c r="V201" s="672" t="n">
        <v>1.295634886324</v>
      </c>
      <c r="W201" s="672" t="n">
        <v>549.9451524</v>
      </c>
      <c r="X201" s="672" t="n">
        <v>2.868388210533</v>
      </c>
      <c r="Y201" s="672" t="n">
        <v>3.137967340949</v>
      </c>
      <c r="Z201" s="672" t="n">
        <v>324.9880679</v>
      </c>
      <c r="AA201" s="672" t="n">
        <v>3.34063763192</v>
      </c>
      <c r="AB201" s="672" t="n">
        <v>4.970839606232</v>
      </c>
    </row>
    <row r="202">
      <c r="A202" s="1051" t="n">
        <v>42125</v>
      </c>
      <c r="B202" s="674" t="n">
        <v>481.722435</v>
      </c>
      <c r="C202" s="1052" t="n">
        <v>2.636353037945</v>
      </c>
      <c r="D202" s="1052" t="n">
        <v>3.074430924321</v>
      </c>
      <c r="E202" s="674" t="n">
        <v>478.6633872</v>
      </c>
      <c r="F202" s="1052" t="n">
        <v>3.07513281127</v>
      </c>
      <c r="G202" s="1052" t="n">
        <v>3.736898857</v>
      </c>
      <c r="H202" s="674" t="n">
        <v>495.4384924</v>
      </c>
      <c r="I202" s="1052" t="n">
        <v>1.309631178566</v>
      </c>
      <c r="J202" s="1052" t="n">
        <v>0.463261951963</v>
      </c>
      <c r="K202" s="674" t="n">
        <v>467.1638119</v>
      </c>
      <c r="L202" s="1052" t="n">
        <v>2.809318804634</v>
      </c>
      <c r="M202" s="1052" t="n">
        <v>3.297708055818</v>
      </c>
      <c r="N202" s="674" t="n">
        <v>614.9747437</v>
      </c>
      <c r="O202" s="1052" t="n">
        <v>3.673091321481</v>
      </c>
      <c r="P202" s="1052" t="n">
        <v>4.313509057903</v>
      </c>
      <c r="Q202" s="674" t="n">
        <v>490.308843</v>
      </c>
      <c r="R202" s="1052" t="n">
        <v>1.165894634603</v>
      </c>
      <c r="S202" s="1052" t="n">
        <v>1.240060425328</v>
      </c>
      <c r="T202" s="674" t="n">
        <v>557.9959362</v>
      </c>
      <c r="U202" s="1052" t="n">
        <v>0.926459208011</v>
      </c>
      <c r="V202" s="1052" t="n">
        <v>1.560476303501</v>
      </c>
      <c r="W202" s="674" t="n">
        <v>555.4831503</v>
      </c>
      <c r="X202" s="1052" t="n">
        <v>5.580129829618</v>
      </c>
      <c r="Y202" s="1052" t="n">
        <v>4.610757917857</v>
      </c>
      <c r="Z202" s="674" t="n">
        <v>326.7185657</v>
      </c>
      <c r="AA202" s="1052" t="n">
        <v>3.890808003419</v>
      </c>
      <c r="AB202" s="1052" t="n">
        <v>4.777928262646</v>
      </c>
    </row>
    <row r="203">
      <c r="A203" s="1051" t="n">
        <v>42156</v>
      </c>
      <c r="B203" s="674" t="n">
        <v>480.7366304</v>
      </c>
      <c r="C203" s="1052" t="n">
        <v>2.341766116816</v>
      </c>
      <c r="D203" s="1052" t="n">
        <v>2.503570403905</v>
      </c>
      <c r="E203" s="674" t="n">
        <v>479.1482324</v>
      </c>
      <c r="F203" s="1052" t="n">
        <v>2.457755549835</v>
      </c>
      <c r="G203" s="1052" t="n">
        <v>2.828109979575</v>
      </c>
      <c r="H203" s="674" t="n">
        <v>495.2787706</v>
      </c>
      <c r="I203" s="1052" t="n">
        <v>0.88385327494</v>
      </c>
      <c r="J203" s="1052" t="n">
        <v>1.011767352501</v>
      </c>
      <c r="K203" s="674" t="n">
        <v>465.8094971</v>
      </c>
      <c r="L203" s="1052" t="n">
        <v>2.417135572301</v>
      </c>
      <c r="M203" s="1052" t="n">
        <v>2.655334440203</v>
      </c>
      <c r="N203" s="674" t="n">
        <v>601.6882062</v>
      </c>
      <c r="O203" s="1052" t="n">
        <v>1.555263965967</v>
      </c>
      <c r="P203" s="1052" t="n">
        <v>2.9168719078</v>
      </c>
      <c r="Q203" s="674" t="n">
        <v>491.1681331</v>
      </c>
      <c r="R203" s="1052" t="n">
        <v>1.212237549929</v>
      </c>
      <c r="S203" s="1052" t="n">
        <v>1.160426036769</v>
      </c>
      <c r="T203" s="674" t="n">
        <v>564.6100986</v>
      </c>
      <c r="U203" s="1052" t="n">
        <v>1.638935532973</v>
      </c>
      <c r="V203" s="1052" t="n">
        <v>1.401868489395</v>
      </c>
      <c r="W203" s="674" t="n">
        <v>552.8483343</v>
      </c>
      <c r="X203" s="1052" t="n">
        <v>2.27937911759</v>
      </c>
      <c r="Y203" s="1052" t="n">
        <v>3.560553512946</v>
      </c>
      <c r="Z203" s="674" t="n">
        <v>326.6281771</v>
      </c>
      <c r="AA203" s="1052" t="n">
        <v>3.841698865702</v>
      </c>
      <c r="AB203" s="1052" t="n">
        <v>3.691058126224</v>
      </c>
    </row>
    <row r="204">
      <c r="A204" s="1051" t="n">
        <v>42186</v>
      </c>
      <c r="B204" s="674" t="n">
        <v>483.8950732</v>
      </c>
      <c r="C204" s="1052" t="n">
        <v>3.46168908694</v>
      </c>
      <c r="D204" s="1052" t="n">
        <v>2.812381628463</v>
      </c>
      <c r="E204" s="674" t="n">
        <v>481.2406766</v>
      </c>
      <c r="F204" s="1052" t="n">
        <v>4.16177023271</v>
      </c>
      <c r="G204" s="1052" t="n">
        <v>3.228155386803</v>
      </c>
      <c r="H204" s="674" t="n">
        <v>497.0239657</v>
      </c>
      <c r="I204" s="1052" t="n">
        <v>0.848236633498</v>
      </c>
      <c r="J204" s="1052" t="n">
        <v>1.013310239286</v>
      </c>
      <c r="K204" s="674" t="n">
        <v>469.2405661</v>
      </c>
      <c r="L204" s="1052" t="n">
        <v>3.740788891526</v>
      </c>
      <c r="M204" s="1052" t="n">
        <v>2.987758317528</v>
      </c>
      <c r="N204" s="674" t="n">
        <v>617.7541608</v>
      </c>
      <c r="O204" s="1052" t="n">
        <v>5.000305075885</v>
      </c>
      <c r="P204" s="1052" t="n">
        <v>3.405948695413</v>
      </c>
      <c r="Q204" s="674" t="n">
        <v>492.2739544</v>
      </c>
      <c r="R204" s="1052" t="n">
        <v>0.823050741081</v>
      </c>
      <c r="S204" s="1052" t="n">
        <v>1.066521475557</v>
      </c>
      <c r="T204" s="674" t="n">
        <v>565.1251405</v>
      </c>
      <c r="U204" s="1052" t="n">
        <v>2.232597336278</v>
      </c>
      <c r="V204" s="1052" t="n">
        <v>1.599359101819</v>
      </c>
      <c r="W204" s="674" t="n">
        <v>563.5271975000001</v>
      </c>
      <c r="X204" s="1052" t="n">
        <v>2.938000125059</v>
      </c>
      <c r="Y204" s="1052" t="n">
        <v>3.578660317219</v>
      </c>
      <c r="Z204" s="674" t="n">
        <v>329.1725678</v>
      </c>
      <c r="AA204" s="1052" t="n">
        <v>5.504885537299</v>
      </c>
      <c r="AB204" s="1052" t="n">
        <v>4.409541708683</v>
      </c>
    </row>
    <row r="205">
      <c r="A205" s="1051" t="n">
        <v>42217</v>
      </c>
      <c r="B205" s="674" t="n">
        <v>484.3115002</v>
      </c>
      <c r="C205" s="1052" t="n">
        <v>3.17070865593</v>
      </c>
      <c r="D205" s="1052" t="n">
        <v>2.990669301268</v>
      </c>
      <c r="E205" s="674" t="n">
        <v>481.7003357</v>
      </c>
      <c r="F205" s="1052" t="n">
        <v>3.664375504003</v>
      </c>
      <c r="G205" s="1052" t="n">
        <v>3.424492540705</v>
      </c>
      <c r="H205" s="674" t="n">
        <v>497.8175123</v>
      </c>
      <c r="I205" s="1052" t="n">
        <v>1.317678260956</v>
      </c>
      <c r="J205" s="1052" t="n">
        <v>1.016454481919</v>
      </c>
      <c r="K205" s="674" t="n">
        <v>469.7329099</v>
      </c>
      <c r="L205" s="1052" t="n">
        <v>3.326365384701</v>
      </c>
      <c r="M205" s="1052" t="n">
        <v>3.160343282787</v>
      </c>
      <c r="N205" s="674" t="n">
        <v>622.2804223000001</v>
      </c>
      <c r="O205" s="1052" t="n">
        <v>4.019629270351</v>
      </c>
      <c r="P205" s="1052" t="n">
        <v>3.523235905273</v>
      </c>
      <c r="Q205" s="674" t="n">
        <v>492.4388903</v>
      </c>
      <c r="R205" s="1052" t="n">
        <v>1.607685301742</v>
      </c>
      <c r="S205" s="1052" t="n">
        <v>1.213355466636</v>
      </c>
      <c r="T205" s="674" t="n">
        <v>564.8490994</v>
      </c>
      <c r="U205" s="1052" t="n">
        <v>2.264342584785</v>
      </c>
      <c r="V205" s="1052" t="n">
        <v>2.044567501307</v>
      </c>
      <c r="W205" s="674" t="n">
        <v>558.0234096</v>
      </c>
      <c r="X205" s="1052" t="n">
        <v>2.81953604944</v>
      </c>
      <c r="Y205" s="1052" t="n">
        <v>2.680259365839</v>
      </c>
      <c r="Z205" s="674" t="n">
        <v>327.2158727</v>
      </c>
      <c r="AA205" s="1052" t="n">
        <v>4.36021508726</v>
      </c>
      <c r="AB205" s="1052" t="n">
        <v>4.566619445736</v>
      </c>
    </row>
    <row r="206" ht="13" customHeight="1" s="828">
      <c r="A206" s="1051" t="n">
        <v>42248</v>
      </c>
      <c r="B206" s="674" t="n">
        <v>482.7089773</v>
      </c>
      <c r="C206" s="1052" t="n">
        <v>2.07742502496</v>
      </c>
      <c r="D206" s="1052" t="n">
        <v>2.9005667468</v>
      </c>
      <c r="E206" s="674" t="n">
        <v>478.8750786</v>
      </c>
      <c r="F206" s="1052" t="n">
        <v>2.232275390819</v>
      </c>
      <c r="G206" s="1052" t="n">
        <v>3.348255988094</v>
      </c>
      <c r="H206" s="674" t="n">
        <v>500.8827945</v>
      </c>
      <c r="I206" s="1052" t="n">
        <v>1.711329463151</v>
      </c>
      <c r="J206" s="1052" t="n">
        <v>1.292278980755</v>
      </c>
      <c r="K206" s="674" t="n">
        <v>468.2035308</v>
      </c>
      <c r="L206" s="1052" t="n">
        <v>2.215594390673</v>
      </c>
      <c r="M206" s="1052" t="n">
        <v>3.090947618803</v>
      </c>
      <c r="N206" s="674" t="n">
        <v>614.8363057</v>
      </c>
      <c r="O206" s="1052" t="n">
        <v>1.727860070694</v>
      </c>
      <c r="P206" s="1052" t="n">
        <v>3.568384008947</v>
      </c>
      <c r="Q206" s="674" t="n">
        <v>496.5255482</v>
      </c>
      <c r="R206" s="1052" t="n">
        <v>1.766369796545</v>
      </c>
      <c r="S206" s="1052" t="n">
        <v>1.398432407765</v>
      </c>
      <c r="T206" s="674" t="n">
        <v>564.7234702</v>
      </c>
      <c r="U206" s="1052" t="n">
        <v>1.659041730041</v>
      </c>
      <c r="V206" s="1052" t="n">
        <v>2.051292929739</v>
      </c>
      <c r="W206" s="674" t="n">
        <v>553.5413961</v>
      </c>
      <c r="X206" s="1052" t="n">
        <v>1.264963188035</v>
      </c>
      <c r="Y206" s="1052" t="n">
        <v>2.339988786512</v>
      </c>
      <c r="Z206" s="674" t="n">
        <v>325.5465089</v>
      </c>
      <c r="AA206" s="1052" t="n">
        <v>2.652328176128</v>
      </c>
      <c r="AB206" s="1052" t="n">
        <v>4.16449960319</v>
      </c>
      <c r="AC206" s="26" t="n"/>
    </row>
    <row r="207">
      <c r="A207" s="1051" t="n">
        <v>42278</v>
      </c>
      <c r="B207" s="674" t="n">
        <v>483.5282366</v>
      </c>
      <c r="C207" s="1052" t="n">
        <v>1.840189172663</v>
      </c>
      <c r="D207" s="1052" t="n">
        <v>2.360099988198</v>
      </c>
      <c r="E207" s="674" t="n">
        <v>480.154409</v>
      </c>
      <c r="F207" s="1052" t="n">
        <v>2.033636331527</v>
      </c>
      <c r="G207" s="1052" t="n">
        <v>2.63976382243</v>
      </c>
      <c r="H207" s="674" t="n">
        <v>498.272608</v>
      </c>
      <c r="I207" s="1052" t="n">
        <v>1.259049800866</v>
      </c>
      <c r="J207" s="1052" t="n">
        <v>1.429480290037</v>
      </c>
      <c r="K207" s="674" t="n">
        <v>469.0819115</v>
      </c>
      <c r="L207" s="1052" t="n">
        <v>1.85361670669</v>
      </c>
      <c r="M207" s="1052" t="n">
        <v>2.461923271573</v>
      </c>
      <c r="N207" s="674" t="n">
        <v>619.5266622</v>
      </c>
      <c r="O207" s="1052" t="n">
        <v>1.828467205791</v>
      </c>
      <c r="P207" s="1052" t="n">
        <v>2.518693881174</v>
      </c>
      <c r="Q207" s="674" t="n">
        <v>493.4247287</v>
      </c>
      <c r="R207" s="1052" t="n">
        <v>1.378140490111</v>
      </c>
      <c r="S207" s="1052" t="n">
        <v>1.584180386004</v>
      </c>
      <c r="T207" s="674" t="n">
        <v>566.3406098</v>
      </c>
      <c r="U207" s="1052" t="n">
        <v>2.027208883082</v>
      </c>
      <c r="V207" s="1052" t="n">
        <v>1.982985557072</v>
      </c>
      <c r="W207" s="674" t="n">
        <v>557.3034802</v>
      </c>
      <c r="X207" s="1052" t="n">
        <v>2.738367399138</v>
      </c>
      <c r="Y207" s="1052" t="n">
        <v>2.271795791522</v>
      </c>
      <c r="Z207" s="674" t="n">
        <v>325.7088708</v>
      </c>
      <c r="AA207" s="1052" t="n">
        <v>2.560543802166</v>
      </c>
      <c r="AB207" s="1052" t="n">
        <v>3.186308158413</v>
      </c>
    </row>
    <row r="208">
      <c r="A208" s="1051" t="n">
        <v>42309</v>
      </c>
      <c r="B208" s="674" t="n">
        <v>484.4112418</v>
      </c>
      <c r="C208" s="1052" t="n">
        <v>2.013203347571</v>
      </c>
      <c r="D208" s="1052" t="n">
        <v>1.976806079363</v>
      </c>
      <c r="E208" s="674" t="n">
        <v>480.9267292</v>
      </c>
      <c r="F208" s="1052" t="n">
        <v>2.177939038082</v>
      </c>
      <c r="G208" s="1052" t="n">
        <v>2.147822642743</v>
      </c>
      <c r="H208" s="674" t="n">
        <v>499.6891582</v>
      </c>
      <c r="I208" s="1052" t="n">
        <v>1.592159172706</v>
      </c>
      <c r="J208" s="1052" t="n">
        <v>1.520884350585</v>
      </c>
      <c r="K208" s="674" t="n">
        <v>469.5073337</v>
      </c>
      <c r="L208" s="1052" t="n">
        <v>1.999586185779</v>
      </c>
      <c r="M208" s="1052" t="n">
        <v>2.022588580528</v>
      </c>
      <c r="N208" s="674" t="n">
        <v>621.2380732</v>
      </c>
      <c r="O208" s="1052" t="n">
        <v>2.603011951939</v>
      </c>
      <c r="P208" s="1052" t="n">
        <v>2.052945659092</v>
      </c>
      <c r="Q208" s="674" t="n">
        <v>494.81695</v>
      </c>
      <c r="R208" s="1052" t="n">
        <v>1.729228308028</v>
      </c>
      <c r="S208" s="1052" t="n">
        <v>1.624672749601</v>
      </c>
      <c r="T208" s="674" t="n">
        <v>566.9733536</v>
      </c>
      <c r="U208" s="1052" t="n">
        <v>2.002981096086</v>
      </c>
      <c r="V208" s="1052" t="n">
        <v>1.896398910213</v>
      </c>
      <c r="W208" s="674" t="n">
        <v>558.8755889</v>
      </c>
      <c r="X208" s="1052" t="n">
        <v>2.478570508434</v>
      </c>
      <c r="Y208" s="1052" t="n">
        <v>2.158910327185</v>
      </c>
      <c r="Z208" s="674" t="n">
        <v>327.2706707</v>
      </c>
      <c r="AA208" s="1052" t="n">
        <v>2.971115531429</v>
      </c>
      <c r="AB208" s="1052" t="n">
        <v>2.728094887475</v>
      </c>
    </row>
    <row r="209" ht="13" customHeight="1" s="828">
      <c r="A209" s="1051" t="n">
        <v>42339</v>
      </c>
      <c r="B209" s="674" t="n">
        <v>486.8813995</v>
      </c>
      <c r="C209" s="1052" t="n">
        <v>1.761806828858</v>
      </c>
      <c r="D209" s="1052" t="n">
        <v>1.871457305043</v>
      </c>
      <c r="E209" s="674" t="n">
        <v>484.0770357</v>
      </c>
      <c r="F209" s="1052" t="n">
        <v>1.996217580862</v>
      </c>
      <c r="G209" s="1052" t="n">
        <v>2.069064001098</v>
      </c>
      <c r="H209" s="674" t="n">
        <v>498.9944513</v>
      </c>
      <c r="I209" s="1052" t="n">
        <v>0.873909321982</v>
      </c>
      <c r="J209" s="1052" t="n">
        <v>1.241008829319</v>
      </c>
      <c r="K209" s="674" t="n">
        <v>472.3248793</v>
      </c>
      <c r="L209" s="1052" t="n">
        <v>1.833882218656</v>
      </c>
      <c r="M209" s="1052" t="n">
        <v>1.895530734136</v>
      </c>
      <c r="N209" s="674" t="n">
        <v>629.1755362</v>
      </c>
      <c r="O209" s="1052" t="n">
        <v>2.262351848636</v>
      </c>
      <c r="P209" s="1052" t="n">
        <v>2.230799036982</v>
      </c>
      <c r="Q209" s="674" t="n">
        <v>494.5850411</v>
      </c>
      <c r="R209" s="1052" t="n">
        <v>0.9094676980700001</v>
      </c>
      <c r="S209" s="1052" t="n">
        <v>1.337861507607</v>
      </c>
      <c r="T209" s="674" t="n">
        <v>570.8697903</v>
      </c>
      <c r="U209" s="1052" t="n">
        <v>1.825271467559</v>
      </c>
      <c r="V209" s="1052" t="n">
        <v>1.951423418445</v>
      </c>
      <c r="W209" s="674" t="n">
        <v>558.6969506</v>
      </c>
      <c r="X209" s="1052" t="n">
        <v>1.566813502497</v>
      </c>
      <c r="Y209" s="1052" t="n">
        <v>2.258401899575</v>
      </c>
      <c r="Z209" s="674" t="n">
        <v>331.2654316</v>
      </c>
      <c r="AA209" s="1052" t="n">
        <v>3.745315475976</v>
      </c>
      <c r="AB209" s="1052" t="n">
        <v>3.093475872671</v>
      </c>
      <c r="AC209" s="26" t="n"/>
    </row>
    <row r="210" ht="13" customHeight="1" s="828">
      <c r="A210" s="1051" t="n">
        <v>42370</v>
      </c>
      <c r="B210" s="674" t="n">
        <v>489.0062339</v>
      </c>
      <c r="C210" s="1052" t="n">
        <v>2.816413803553</v>
      </c>
      <c r="D210" s="1052" t="n">
        <v>2.196373575497</v>
      </c>
      <c r="E210" s="674" t="n">
        <v>486.3642858</v>
      </c>
      <c r="F210" s="1052" t="n">
        <v>3.138336130339</v>
      </c>
      <c r="G210" s="1052" t="n">
        <v>2.436714322577</v>
      </c>
      <c r="H210" s="674" t="n">
        <v>501.2690598</v>
      </c>
      <c r="I210" s="1052" t="n">
        <v>1.49760165255</v>
      </c>
      <c r="J210" s="1052" t="n">
        <v>1.320613320407</v>
      </c>
      <c r="K210" s="674" t="n">
        <v>474.0386373</v>
      </c>
      <c r="L210" s="1052" t="n">
        <v>2.639652886108</v>
      </c>
      <c r="M210" s="1052" t="n">
        <v>2.157422644941</v>
      </c>
      <c r="N210" s="674" t="n">
        <v>627.0762069</v>
      </c>
      <c r="O210" s="1052" t="n">
        <v>4.923893183297</v>
      </c>
      <c r="P210" s="1052" t="n">
        <v>3.250553560195</v>
      </c>
      <c r="Q210" s="674" t="n">
        <v>496.5955988</v>
      </c>
      <c r="R210" s="1052" t="n">
        <v>1.646503882207</v>
      </c>
      <c r="S210" s="1052" t="n">
        <v>1.427401196283</v>
      </c>
      <c r="T210" s="674" t="n">
        <v>570.1731246000001</v>
      </c>
      <c r="U210" s="1052" t="n">
        <v>2.49030637589</v>
      </c>
      <c r="V210" s="1052" t="n">
        <v>2.105490815228</v>
      </c>
      <c r="W210" s="674" t="n">
        <v>571.714907</v>
      </c>
      <c r="X210" s="1052" t="n">
        <v>5.846116488053</v>
      </c>
      <c r="Y210" s="1052" t="n">
        <v>3.284037453433</v>
      </c>
      <c r="Z210" s="674" t="n">
        <v>330.5891589</v>
      </c>
      <c r="AA210" s="1052" t="n">
        <v>1.49403554717</v>
      </c>
      <c r="AB210" s="1052" t="n">
        <v>2.728180597299</v>
      </c>
      <c r="AC210" s="26" t="n"/>
    </row>
    <row r="211" ht="13" customHeight="1" s="828">
      <c r="A211" s="1051" t="n">
        <v>42401</v>
      </c>
      <c r="B211" s="674" t="n">
        <v>485.7958797</v>
      </c>
      <c r="C211" s="1052" t="n">
        <v>1.531282161927</v>
      </c>
      <c r="D211" s="1052" t="n">
        <v>2.034948184718</v>
      </c>
      <c r="E211" s="674" t="n">
        <v>481.7916574</v>
      </c>
      <c r="F211" s="1052" t="n">
        <v>1.632695056546</v>
      </c>
      <c r="G211" s="1052" t="n">
        <v>2.254103448127</v>
      </c>
      <c r="H211" s="674" t="n">
        <v>502.1215154</v>
      </c>
      <c r="I211" s="1052" t="n">
        <v>1.375804336053</v>
      </c>
      <c r="J211" s="1052" t="n">
        <v>1.24902562426</v>
      </c>
      <c r="K211" s="674" t="n">
        <v>470.2530372</v>
      </c>
      <c r="L211" s="1052" t="n">
        <v>1.198316463586</v>
      </c>
      <c r="M211" s="1052" t="n">
        <v>1.88912401702</v>
      </c>
      <c r="N211" s="674" t="n">
        <v>610.5663219</v>
      </c>
      <c r="O211" s="1052" t="n">
        <v>-0.215962838327</v>
      </c>
      <c r="P211" s="1052" t="n">
        <v>2.303022809676</v>
      </c>
      <c r="Q211" s="674" t="n">
        <v>497.4213187</v>
      </c>
      <c r="R211" s="1052" t="n">
        <v>1.463236202045</v>
      </c>
      <c r="S211" s="1052" t="n">
        <v>1.339416934985</v>
      </c>
      <c r="T211" s="674" t="n">
        <v>567.5887868</v>
      </c>
      <c r="U211" s="1052" t="n">
        <v>2.273184674814</v>
      </c>
      <c r="V211" s="1052" t="n">
        <v>2.19523422351</v>
      </c>
      <c r="W211" s="674" t="n">
        <v>571.3432451</v>
      </c>
      <c r="X211" s="1052" t="n">
        <v>5.256250341888</v>
      </c>
      <c r="Y211" s="1052" t="n">
        <v>4.208582951608</v>
      </c>
      <c r="Z211" s="674" t="n">
        <v>332.755651</v>
      </c>
      <c r="AA211" s="1052" t="n">
        <v>3.096208760966</v>
      </c>
      <c r="AB211" s="1052" t="n">
        <v>2.771138370102</v>
      </c>
      <c r="AC211" s="26" t="n"/>
    </row>
    <row r="212" ht="13" customHeight="1" s="828">
      <c r="A212" s="1051" t="n">
        <v>42430</v>
      </c>
      <c r="B212" s="674" t="n">
        <v>489.8516198</v>
      </c>
      <c r="C212" s="1052" t="n">
        <v>2.008176232845</v>
      </c>
      <c r="D212" s="1052" t="n">
        <v>2.117099665368</v>
      </c>
      <c r="E212" s="674" t="n">
        <v>488.2038005</v>
      </c>
      <c r="F212" s="1052" t="n">
        <v>2.516533705087</v>
      </c>
      <c r="G212" s="1052" t="n">
        <v>2.428081138349</v>
      </c>
      <c r="H212" s="674" t="n">
        <v>501.6894558</v>
      </c>
      <c r="I212" s="1052" t="n">
        <v>1.601271906488</v>
      </c>
      <c r="J212" s="1052" t="n">
        <v>1.491440675783</v>
      </c>
      <c r="K212" s="674" t="n">
        <v>474.5977454</v>
      </c>
      <c r="L212" s="1052" t="n">
        <v>1.941470634029</v>
      </c>
      <c r="M212" s="1052" t="n">
        <v>1.925035915302</v>
      </c>
      <c r="N212" s="674" t="n">
        <v>645.9853222</v>
      </c>
      <c r="O212" s="1052" t="n">
        <v>4.870704906904</v>
      </c>
      <c r="P212" s="1052" t="n">
        <v>3.183139972679</v>
      </c>
      <c r="Q212" s="674" t="n">
        <v>498.5197722</v>
      </c>
      <c r="R212" s="1052" t="n">
        <v>1.837993609486</v>
      </c>
      <c r="S212" s="1052" t="n">
        <v>1.649154475593</v>
      </c>
      <c r="T212" s="674" t="n">
        <v>574.8017658</v>
      </c>
      <c r="U212" s="1052" t="n">
        <v>2.024981168018</v>
      </c>
      <c r="V212" s="1052" t="n">
        <v>2.26181106785</v>
      </c>
      <c r="W212" s="674" t="n">
        <v>574.6406185</v>
      </c>
      <c r="X212" s="1052" t="n">
        <v>2.574700026558</v>
      </c>
      <c r="Y212" s="1052" t="n">
        <v>4.5359091659</v>
      </c>
      <c r="Z212" s="674" t="n">
        <v>332.5970484</v>
      </c>
      <c r="AA212" s="1052" t="n">
        <v>-1.148693493142</v>
      </c>
      <c r="AB212" s="1052" t="n">
        <v>1.116292608242</v>
      </c>
      <c r="AC212" s="26" t="n"/>
    </row>
    <row r="213" ht="13" customHeight="1" s="828">
      <c r="A213" s="1051" t="n">
        <v>42461</v>
      </c>
      <c r="B213" s="674" t="n">
        <v>495.2987021</v>
      </c>
      <c r="C213" s="1052" t="n">
        <v>2.917139887188</v>
      </c>
      <c r="D213" s="1052" t="n">
        <v>2.153507900767</v>
      </c>
      <c r="E213" s="674" t="n">
        <v>490.940993</v>
      </c>
      <c r="F213" s="1052" t="n">
        <v>2.787365038596</v>
      </c>
      <c r="G213" s="1052" t="n">
        <v>2.313698115923</v>
      </c>
      <c r="H213" s="674" t="n">
        <v>504.2410613</v>
      </c>
      <c r="I213" s="1052" t="n">
        <v>1.823129482158</v>
      </c>
      <c r="J213" s="1052" t="n">
        <v>1.600053157631</v>
      </c>
      <c r="K213" s="674" t="n">
        <v>480.8621431</v>
      </c>
      <c r="L213" s="1052" t="n">
        <v>2.951297511594</v>
      </c>
      <c r="M213" s="1052" t="n">
        <v>2.031882845817</v>
      </c>
      <c r="N213" s="674" t="n">
        <v>637.1906927</v>
      </c>
      <c r="O213" s="1052" t="n">
        <v>3.38024701096</v>
      </c>
      <c r="P213" s="1052" t="n">
        <v>2.684898306528</v>
      </c>
      <c r="Q213" s="674" t="n">
        <v>500.7660592</v>
      </c>
      <c r="R213" s="1052" t="n">
        <v>2.221257334397</v>
      </c>
      <c r="S213" s="1052" t="n">
        <v>1.840736387853</v>
      </c>
      <c r="T213" s="674" t="n">
        <v>573.6043988</v>
      </c>
      <c r="U213" s="1052" t="n">
        <v>2.175356509476</v>
      </c>
      <c r="V213" s="1052" t="n">
        <v>2.157241746615</v>
      </c>
      <c r="W213" s="674" t="n">
        <v>580.3619039</v>
      </c>
      <c r="X213" s="1052" t="n">
        <v>5.530870008993</v>
      </c>
      <c r="Y213" s="1052" t="n">
        <v>4.438800151079</v>
      </c>
      <c r="Z213" s="674" t="n">
        <v>335.0876118</v>
      </c>
      <c r="AA213" s="1052" t="n">
        <v>3.107666064561</v>
      </c>
      <c r="AB213" s="1052" t="n">
        <v>1.64883335164</v>
      </c>
      <c r="AC213" s="26" t="n"/>
    </row>
    <row r="214" ht="13" customHeight="1" s="828">
      <c r="A214" s="1051" t="n">
        <v>42491</v>
      </c>
      <c r="B214" s="674" t="n">
        <v>493.1197471</v>
      </c>
      <c r="C214" s="1052" t="n">
        <v>2.365950030955</v>
      </c>
      <c r="D214" s="1052" t="n">
        <v>2.430709020892</v>
      </c>
      <c r="E214" s="674" t="n">
        <v>491.1900731</v>
      </c>
      <c r="F214" s="1052" t="n">
        <v>2.617013591383</v>
      </c>
      <c r="G214" s="1052" t="n">
        <v>2.640408942982</v>
      </c>
      <c r="H214" s="674" t="n">
        <v>502.8159964</v>
      </c>
      <c r="I214" s="1052" t="n">
        <v>1.489085751949</v>
      </c>
      <c r="J214" s="1052" t="n">
        <v>1.637841638854</v>
      </c>
      <c r="K214" s="674" t="n">
        <v>477.2735059</v>
      </c>
      <c r="L214" s="1052" t="n">
        <v>2.164057605165</v>
      </c>
      <c r="M214" s="1052" t="n">
        <v>2.352709184449</v>
      </c>
      <c r="N214" s="674" t="n">
        <v>633.3482596</v>
      </c>
      <c r="O214" s="1052" t="n">
        <v>2.987686256749</v>
      </c>
      <c r="P214" s="1052" t="n">
        <v>3.746552539432</v>
      </c>
      <c r="Q214" s="674" t="n">
        <v>497.7565648</v>
      </c>
      <c r="R214" s="1052" t="n">
        <v>1.518985820127</v>
      </c>
      <c r="S214" s="1052" t="n">
        <v>1.859319233748</v>
      </c>
      <c r="T214" s="674" t="n">
        <v>578.8473944</v>
      </c>
      <c r="U214" s="1052" t="n">
        <v>3.736847680648</v>
      </c>
      <c r="V214" s="1052" t="n">
        <v>2.642788212336</v>
      </c>
      <c r="W214" s="674" t="n">
        <v>585.6352216</v>
      </c>
      <c r="X214" s="1052" t="n">
        <v>5.428080272771</v>
      </c>
      <c r="Y214" s="1052" t="n">
        <v>4.502323234873</v>
      </c>
      <c r="Z214" s="674" t="n">
        <v>333.6699</v>
      </c>
      <c r="AA214" s="1052" t="n">
        <v>2.127621454602</v>
      </c>
      <c r="AB214" s="1052" t="n">
        <v>1.334383779989</v>
      </c>
      <c r="AC214" s="26" t="n"/>
    </row>
    <row r="215" ht="13" customHeight="1" s="828">
      <c r="A215" s="1051" t="n">
        <v>42522</v>
      </c>
      <c r="B215" s="674" t="n">
        <v>493.0720392</v>
      </c>
      <c r="C215" s="1052" t="n">
        <v>2.565939023564</v>
      </c>
      <c r="D215" s="1052" t="n">
        <v>2.616280983974</v>
      </c>
      <c r="E215" s="674" t="n">
        <v>491.168332</v>
      </c>
      <c r="F215" s="1052" t="n">
        <v>2.508639036357</v>
      </c>
      <c r="G215" s="1052" t="n">
        <v>2.63752097375</v>
      </c>
      <c r="H215" s="674" t="n">
        <v>505.6760412</v>
      </c>
      <c r="I215" s="1052" t="n">
        <v>2.099276451402</v>
      </c>
      <c r="J215" s="1052" t="n">
        <v>1.803795871884</v>
      </c>
      <c r="K215" s="674" t="n">
        <v>477.5992382</v>
      </c>
      <c r="L215" s="1052" t="n">
        <v>2.531022053736</v>
      </c>
      <c r="M215" s="1052" t="n">
        <v>2.548784709066</v>
      </c>
      <c r="N215" s="674" t="n">
        <v>627.0711802</v>
      </c>
      <c r="O215" s="1052" t="n">
        <v>4.218625816236</v>
      </c>
      <c r="P215" s="1052" t="n">
        <v>3.523741241302</v>
      </c>
      <c r="Q215" s="674" t="n">
        <v>501.3184294</v>
      </c>
      <c r="R215" s="1052" t="n">
        <v>2.066562469339</v>
      </c>
      <c r="S215" s="1052" t="n">
        <v>1.93559596658</v>
      </c>
      <c r="T215" s="674" t="n">
        <v>578.4789707</v>
      </c>
      <c r="U215" s="1052" t="n">
        <v>2.456362742074</v>
      </c>
      <c r="V215" s="1052" t="n">
        <v>2.786975163819</v>
      </c>
      <c r="W215" s="674" t="n">
        <v>575.7784245</v>
      </c>
      <c r="X215" s="1052" t="n">
        <v>4.147627618166</v>
      </c>
      <c r="Y215" s="1052" t="n">
        <v>5.035282481641</v>
      </c>
      <c r="Z215" s="674" t="n">
        <v>334.6900903</v>
      </c>
      <c r="AA215" s="1052" t="n">
        <v>2.468223431174</v>
      </c>
      <c r="AB215" s="1052" t="n">
        <v>2.566891326501</v>
      </c>
      <c r="AC215" s="26" t="n"/>
    </row>
    <row r="216" ht="13" customHeight="1" s="828">
      <c r="A216" s="1051" t="n">
        <v>42552</v>
      </c>
      <c r="B216" s="674" t="n">
        <v>495.8436909</v>
      </c>
      <c r="C216" s="1052" t="n">
        <v>2.469257977971</v>
      </c>
      <c r="D216" s="1052" t="n">
        <v>2.46698492767</v>
      </c>
      <c r="E216" s="674" t="n">
        <v>494.4711247</v>
      </c>
      <c r="F216" s="1052" t="n">
        <v>2.749237282574</v>
      </c>
      <c r="G216" s="1052" t="n">
        <v>2.625146681587</v>
      </c>
      <c r="H216" s="674" t="n">
        <v>503.5095095</v>
      </c>
      <c r="I216" s="1052" t="n">
        <v>1.304875468302</v>
      </c>
      <c r="J216" s="1052" t="n">
        <v>1.630681326295</v>
      </c>
      <c r="K216" s="674" t="n">
        <v>480.5158222</v>
      </c>
      <c r="L216" s="1052" t="n">
        <v>2.402873262581</v>
      </c>
      <c r="M216" s="1052" t="n">
        <v>2.365879541567</v>
      </c>
      <c r="N216" s="674" t="n">
        <v>639.2598293</v>
      </c>
      <c r="O216" s="1052" t="n">
        <v>3.481266475348</v>
      </c>
      <c r="P216" s="1052" t="n">
        <v>3.557650984573</v>
      </c>
      <c r="Q216" s="674" t="n">
        <v>498.433334</v>
      </c>
      <c r="R216" s="1052" t="n">
        <v>1.251209726809</v>
      </c>
      <c r="S216" s="1052" t="n">
        <v>1.612036145887</v>
      </c>
      <c r="T216" s="674" t="n">
        <v>577.106235</v>
      </c>
      <c r="U216" s="1052" t="n">
        <v>2.120078128076</v>
      </c>
      <c r="V216" s="1052" t="n">
        <v>2.767112765556</v>
      </c>
      <c r="W216" s="674" t="n">
        <v>584.7835533</v>
      </c>
      <c r="X216" s="1052" t="n">
        <v>3.772019503992</v>
      </c>
      <c r="Y216" s="1052" t="n">
        <v>4.446459386545</v>
      </c>
      <c r="Z216" s="674" t="n">
        <v>338.0152553</v>
      </c>
      <c r="AA216" s="1052" t="n">
        <v>2.686337916643</v>
      </c>
      <c r="AB216" s="1052" t="n">
        <v>2.428037265286</v>
      </c>
      <c r="AC216" s="26" t="n"/>
    </row>
    <row r="217" ht="13" customHeight="1" s="828">
      <c r="A217" s="1051" t="n">
        <v>42583</v>
      </c>
      <c r="B217" s="674" t="n">
        <v>494.4693689</v>
      </c>
      <c r="C217" s="1052" t="n">
        <v>2.097383336098</v>
      </c>
      <c r="D217" s="1052" t="n">
        <v>2.377035560102</v>
      </c>
      <c r="E217" s="674" t="n">
        <v>492.0200957</v>
      </c>
      <c r="F217" s="1052" t="n">
        <v>2.142360973239</v>
      </c>
      <c r="G217" s="1052" t="n">
        <v>2.4665815816</v>
      </c>
      <c r="H217" s="674" t="n">
        <v>508.7674983</v>
      </c>
      <c r="I217" s="1052" t="n">
        <v>2.199598392875</v>
      </c>
      <c r="J217" s="1052" t="n">
        <v>1.867822440917</v>
      </c>
      <c r="K217" s="674" t="n">
        <v>479.0515608</v>
      </c>
      <c r="L217" s="1052" t="n">
        <v>1.983819039203</v>
      </c>
      <c r="M217" s="1052" t="n">
        <v>2.305242070847</v>
      </c>
      <c r="N217" s="674" t="n">
        <v>628.8088348</v>
      </c>
      <c r="O217" s="1052" t="n">
        <v>1.049111022306</v>
      </c>
      <c r="P217" s="1052" t="n">
        <v>2.900385188821</v>
      </c>
      <c r="Q217" s="674" t="n">
        <v>504.1930335</v>
      </c>
      <c r="R217" s="1052" t="n">
        <v>2.386924231926</v>
      </c>
      <c r="S217" s="1052" t="n">
        <v>1.901496090954</v>
      </c>
      <c r="T217" s="674" t="n">
        <v>578.6443683</v>
      </c>
      <c r="U217" s="1052" t="n">
        <v>2.442292802565</v>
      </c>
      <c r="V217" s="1052" t="n">
        <v>2.339525664157</v>
      </c>
      <c r="W217" s="674" t="n">
        <v>580.136627</v>
      </c>
      <c r="X217" s="1052" t="n">
        <v>3.962775937277</v>
      </c>
      <c r="Y217" s="1052" t="n">
        <v>3.959609729839</v>
      </c>
      <c r="Z217" s="674" t="n">
        <v>336.6829578</v>
      </c>
      <c r="AA217" s="1052" t="n">
        <v>2.893223064604</v>
      </c>
      <c r="AB217" s="1052" t="n">
        <v>2.68273041654</v>
      </c>
      <c r="AC217" s="26" t="n"/>
    </row>
    <row r="218" ht="13" customHeight="1" s="828">
      <c r="A218" s="1051" t="n">
        <v>42614</v>
      </c>
      <c r="B218" s="674" t="n">
        <v>494.797148</v>
      </c>
      <c r="C218" s="1052" t="n">
        <v>2.50423573384</v>
      </c>
      <c r="D218" s="1052" t="n">
        <v>2.356764119283</v>
      </c>
      <c r="E218" s="674" t="n">
        <v>492.5914113</v>
      </c>
      <c r="F218" s="1052" t="n">
        <v>2.864282004422</v>
      </c>
      <c r="G218" s="1052" t="n">
        <v>2.584694472146</v>
      </c>
      <c r="H218" s="674" t="n">
        <v>505.6105198</v>
      </c>
      <c r="I218" s="1052" t="n">
        <v>0.9438785584</v>
      </c>
      <c r="J218" s="1052" t="n">
        <v>1.481774114888</v>
      </c>
      <c r="K218" s="674" t="n">
        <v>479.1577678</v>
      </c>
      <c r="L218" s="1052" t="n">
        <v>2.33963143791</v>
      </c>
      <c r="M218" s="1052" t="n">
        <v>2.241945671905</v>
      </c>
      <c r="N218" s="674" t="n">
        <v>625.4905901</v>
      </c>
      <c r="O218" s="1052" t="n">
        <v>1.732865203506</v>
      </c>
      <c r="P218" s="1052" t="n">
        <v>2.085771340399</v>
      </c>
      <c r="Q218" s="674" t="n">
        <v>501.4032338</v>
      </c>
      <c r="R218" s="1052" t="n">
        <v>0.982363469047</v>
      </c>
      <c r="S218" s="1052" t="n">
        <v>1.538659037549</v>
      </c>
      <c r="T218" s="674" t="n">
        <v>579.3238673</v>
      </c>
      <c r="U218" s="1052" t="n">
        <v>2.585406463597</v>
      </c>
      <c r="V218" s="1052" t="n">
        <v>2.382534670305</v>
      </c>
      <c r="W218" s="674" t="n">
        <v>581.4567486</v>
      </c>
      <c r="X218" s="1052" t="n">
        <v>5.043046951263</v>
      </c>
      <c r="Y218" s="1052" t="n">
        <v>4.255582712103</v>
      </c>
      <c r="Z218" s="674" t="n">
        <v>338.5097576</v>
      </c>
      <c r="AA218" s="1052" t="n">
        <v>3.981995919355</v>
      </c>
      <c r="AB218" s="1052" t="n">
        <v>3.184836359996</v>
      </c>
      <c r="AC218" s="26" t="n"/>
    </row>
    <row r="219" ht="13" customHeight="1" s="828">
      <c r="A219" s="1051" t="n">
        <v>42644</v>
      </c>
      <c r="B219" s="674" t="n">
        <v>496.8447322</v>
      </c>
      <c r="C219" s="1052" t="n">
        <v>2.754026464646</v>
      </c>
      <c r="D219" s="1052" t="n">
        <v>2.451660854566</v>
      </c>
      <c r="E219" s="674" t="n">
        <v>494.9785699</v>
      </c>
      <c r="F219" s="1052" t="n">
        <v>3.087373691074</v>
      </c>
      <c r="G219" s="1052" t="n">
        <v>2.697261691369</v>
      </c>
      <c r="H219" s="674" t="n">
        <v>505.1880892</v>
      </c>
      <c r="I219" s="1052" t="n">
        <v>1.38789110398</v>
      </c>
      <c r="J219" s="1052" t="n">
        <v>1.50925860292</v>
      </c>
      <c r="K219" s="674" t="n">
        <v>480.7767856</v>
      </c>
      <c r="L219" s="1052" t="n">
        <v>2.493141136609</v>
      </c>
      <c r="M219" s="1052" t="n">
        <v>2.272021679747</v>
      </c>
      <c r="N219" s="674" t="n">
        <v>628.7674279</v>
      </c>
      <c r="O219" s="1052" t="n">
        <v>1.491584828195</v>
      </c>
      <c r="P219" s="1052" t="n">
        <v>1.423184588892</v>
      </c>
      <c r="Q219" s="674" t="n">
        <v>500.6809544</v>
      </c>
      <c r="R219" s="1052" t="n">
        <v>1.470584119105</v>
      </c>
      <c r="S219" s="1052" t="n">
        <v>1.611456359002</v>
      </c>
      <c r="T219" s="674" t="n">
        <v>576.3899093</v>
      </c>
      <c r="U219" s="1052" t="n">
        <v>1.774426789481</v>
      </c>
      <c r="V219" s="1052" t="n">
        <v>2.266918257785</v>
      </c>
      <c r="W219" s="674" t="n">
        <v>605.3446023</v>
      </c>
      <c r="X219" s="1052" t="n">
        <v>8.620280297327</v>
      </c>
      <c r="Y219" s="1052" t="n">
        <v>5.876418937826</v>
      </c>
      <c r="Z219" s="674" t="n">
        <v>339.7807521</v>
      </c>
      <c r="AA219" s="1052" t="n">
        <v>4.320386259495</v>
      </c>
      <c r="AB219" s="1052" t="n">
        <v>3.73053526207</v>
      </c>
      <c r="AC219" s="26" t="n"/>
    </row>
    <row r="220" ht="13" customHeight="1" s="828">
      <c r="A220" s="1051" t="n">
        <v>42675</v>
      </c>
      <c r="B220" s="674" t="n">
        <v>498.2810613</v>
      </c>
      <c r="C220" s="1052" t="n">
        <v>2.863232374307</v>
      </c>
      <c r="D220" s="1052" t="n">
        <v>2.707374460413</v>
      </c>
      <c r="E220" s="674" t="n">
        <v>496.3808118</v>
      </c>
      <c r="F220" s="1052" t="n">
        <v>3.213396482601</v>
      </c>
      <c r="G220" s="1052" t="n">
        <v>3.055271798317</v>
      </c>
      <c r="H220" s="674" t="n">
        <v>506.855899</v>
      </c>
      <c r="I220" s="1052" t="n">
        <v>1.434239803364</v>
      </c>
      <c r="J220" s="1052" t="n">
        <v>1.254963175849</v>
      </c>
      <c r="K220" s="674" t="n">
        <v>482.8295282</v>
      </c>
      <c r="L220" s="1052" t="n">
        <v>2.837483792854</v>
      </c>
      <c r="M220" s="1052" t="n">
        <v>2.556972584283</v>
      </c>
      <c r="N220" s="674" t="n">
        <v>632.9927</v>
      </c>
      <c r="O220" s="1052" t="n">
        <v>1.892129170296</v>
      </c>
      <c r="P220" s="1052" t="n">
        <v>1.7056293998</v>
      </c>
      <c r="Q220" s="674" t="n">
        <v>502.3770381</v>
      </c>
      <c r="R220" s="1052" t="n">
        <v>1.527855523138</v>
      </c>
      <c r="S220" s="1052" t="n">
        <v>1.326403158906</v>
      </c>
      <c r="T220" s="674" t="n">
        <v>577.4039982</v>
      </c>
      <c r="U220" s="1052" t="n">
        <v>1.839706316667</v>
      </c>
      <c r="V220" s="1052" t="n">
        <v>2.06593450214</v>
      </c>
      <c r="W220" s="674" t="n">
        <v>589.9577987</v>
      </c>
      <c r="X220" s="1052" t="n">
        <v>5.561561538441</v>
      </c>
      <c r="Y220" s="1052" t="n">
        <v>6.410575101095</v>
      </c>
      <c r="Z220" s="674" t="n">
        <v>341.0387433</v>
      </c>
      <c r="AA220" s="1052" t="n">
        <v>4.206937508501</v>
      </c>
      <c r="AB220" s="1052" t="n">
        <v>4.169863702997</v>
      </c>
      <c r="AC220" s="26" t="n"/>
    </row>
    <row r="221" ht="13" customHeight="1" s="828">
      <c r="A221" s="1051" t="n">
        <v>42705</v>
      </c>
      <c r="B221" s="674" t="n">
        <v>495.9874638</v>
      </c>
      <c r="C221" s="1052" t="n">
        <v>1.870283873927</v>
      </c>
      <c r="D221" s="1052" t="n">
        <v>2.494628716931</v>
      </c>
      <c r="E221" s="674" t="n">
        <v>493.4774042</v>
      </c>
      <c r="F221" s="1052" t="n">
        <v>1.941915812306</v>
      </c>
      <c r="G221" s="1052" t="n">
        <v>2.745624161881</v>
      </c>
      <c r="H221" s="674" t="n">
        <v>506.9755504</v>
      </c>
      <c r="I221" s="1052" t="n">
        <v>1.599436442471</v>
      </c>
      <c r="J221" s="1052" t="n">
        <v>1.473878851103</v>
      </c>
      <c r="K221" s="674" t="n">
        <v>480.2948045</v>
      </c>
      <c r="L221" s="1052" t="n">
        <v>1.687382043438</v>
      </c>
      <c r="M221" s="1052" t="n">
        <v>2.337987353532</v>
      </c>
      <c r="N221" s="674" t="n">
        <v>624.7892695</v>
      </c>
      <c r="O221" s="1052" t="n">
        <v>-0.6971451443409999</v>
      </c>
      <c r="P221" s="1052" t="n">
        <v>0.888216915388</v>
      </c>
      <c r="Q221" s="674" t="n">
        <v>502.4517684</v>
      </c>
      <c r="R221" s="1052" t="n">
        <v>1.590571215519</v>
      </c>
      <c r="S221" s="1052" t="n">
        <v>1.529716237043</v>
      </c>
      <c r="T221" s="674" t="n">
        <v>577.4332593</v>
      </c>
      <c r="U221" s="1052" t="n">
        <v>1.149731359326</v>
      </c>
      <c r="V221" s="1052" t="n">
        <v>1.586883635129</v>
      </c>
      <c r="W221" s="674" t="n">
        <v>587.3755248</v>
      </c>
      <c r="X221" s="1052" t="n">
        <v>5.133118082925</v>
      </c>
      <c r="Y221" s="1052" t="n">
        <v>6.436411103391</v>
      </c>
      <c r="Z221" s="674" t="n">
        <v>339.446152</v>
      </c>
      <c r="AA221" s="1052" t="n">
        <v>2.46953639578</v>
      </c>
      <c r="AB221" s="1052" t="n">
        <v>3.659726519766</v>
      </c>
      <c r="AC221" s="26" t="n"/>
    </row>
    <row r="222" ht="13" customHeight="1" s="828">
      <c r="A222" s="1051" t="n">
        <v>42736</v>
      </c>
      <c r="B222" s="674" t="n">
        <v>497.3566425</v>
      </c>
      <c r="C222" s="1052" t="n">
        <v>1.707628251158</v>
      </c>
      <c r="D222" s="1052" t="n">
        <v>2.145197324466</v>
      </c>
      <c r="E222" s="674" t="n">
        <v>495.2609894</v>
      </c>
      <c r="F222" s="1052" t="n">
        <v>1.829226335023</v>
      </c>
      <c r="G222" s="1052" t="n">
        <v>2.32547179771</v>
      </c>
      <c r="H222" s="674" t="n">
        <v>506.8703014</v>
      </c>
      <c r="I222" s="1052" t="n">
        <v>1.117412194209</v>
      </c>
      <c r="J222" s="1052" t="n">
        <v>1.383315748868</v>
      </c>
      <c r="K222" s="674" t="n">
        <v>481.7248825</v>
      </c>
      <c r="L222" s="1052" t="n">
        <v>1.621438548507</v>
      </c>
      <c r="M222" s="1052" t="n">
        <v>2.046681368845</v>
      </c>
      <c r="N222" s="674" t="n">
        <v>629.8152213</v>
      </c>
      <c r="O222" s="1052" t="n">
        <v>0.436791313378</v>
      </c>
      <c r="P222" s="1052" t="n">
        <v>0.538345103779</v>
      </c>
      <c r="Q222" s="674" t="n">
        <v>502.4632973</v>
      </c>
      <c r="R222" s="1052" t="n">
        <v>1.181584877953</v>
      </c>
      <c r="S222" s="1052" t="n">
        <v>1.433011334926</v>
      </c>
      <c r="T222" s="674" t="n">
        <v>579.7480548</v>
      </c>
      <c r="U222" s="1052" t="n">
        <v>1.679302265732</v>
      </c>
      <c r="V222" s="1052" t="n">
        <v>1.555549808863</v>
      </c>
      <c r="W222" s="674" t="n">
        <v>579.7936005</v>
      </c>
      <c r="X222" s="1052" t="n">
        <v>1.4130632945</v>
      </c>
      <c r="Y222" s="1052" t="n">
        <v>4.015863471936</v>
      </c>
      <c r="Z222" s="674" t="n">
        <v>340.6890388</v>
      </c>
      <c r="AA222" s="1052" t="n">
        <v>3.055115277708</v>
      </c>
      <c r="AB222" s="1052" t="n">
        <v>3.240102559015</v>
      </c>
      <c r="AC222" s="26" t="n"/>
    </row>
    <row r="223" ht="13" customHeight="1" s="828">
      <c r="A223" s="1051" t="n">
        <v>42767</v>
      </c>
      <c r="B223" s="674" t="n">
        <v>499.2520386</v>
      </c>
      <c r="C223" s="1052" t="n">
        <v>2.769920343563</v>
      </c>
      <c r="D223" s="1052" t="n">
        <v>2.114864915897</v>
      </c>
      <c r="E223" s="674" t="n">
        <v>497.0524491</v>
      </c>
      <c r="F223" s="1052" t="n">
        <v>3.16750849991</v>
      </c>
      <c r="G223" s="1052" t="n">
        <v>2.310776871726</v>
      </c>
      <c r="H223" s="674" t="n">
        <v>507.2924844</v>
      </c>
      <c r="I223" s="1052" t="n">
        <v>1.029824224099</v>
      </c>
      <c r="J223" s="1052" t="n">
        <v>1.248235929487</v>
      </c>
      <c r="K223" s="674" t="n">
        <v>483.59937</v>
      </c>
      <c r="L223" s="1052" t="n">
        <v>2.838117299458</v>
      </c>
      <c r="M223" s="1052" t="n">
        <v>2.047307941038</v>
      </c>
      <c r="N223" s="674" t="n">
        <v>627.2178585</v>
      </c>
      <c r="O223" s="1052" t="n">
        <v>2.727228149136</v>
      </c>
      <c r="P223" s="1052" t="n">
        <v>0.80373575665</v>
      </c>
      <c r="Q223" s="674" t="n">
        <v>503.1400744</v>
      </c>
      <c r="R223" s="1052" t="n">
        <v>1.149680459001</v>
      </c>
      <c r="S223" s="1052" t="n">
        <v>1.306808807258</v>
      </c>
      <c r="T223" s="674" t="n">
        <v>582.7349031</v>
      </c>
      <c r="U223" s="1052" t="n">
        <v>2.668501678018</v>
      </c>
      <c r="V223" s="1052" t="n">
        <v>1.830968924952</v>
      </c>
      <c r="W223" s="674" t="n">
        <v>586.1208378</v>
      </c>
      <c r="X223" s="1052" t="n">
        <v>2.586464936225</v>
      </c>
      <c r="Y223" s="1052" t="n">
        <v>3.028335882069</v>
      </c>
      <c r="Z223" s="674" t="n">
        <v>340.734036</v>
      </c>
      <c r="AA223" s="1052" t="n">
        <v>2.397670776146</v>
      </c>
      <c r="AB223" s="1052" t="n">
        <v>2.640128183317</v>
      </c>
      <c r="AC223" s="26" t="n"/>
    </row>
    <row r="224" ht="13" customHeight="1" s="828">
      <c r="A224" s="1051" t="n">
        <v>42795</v>
      </c>
      <c r="B224" s="674" t="n">
        <v>501.3679253</v>
      </c>
      <c r="C224" s="1052" t="n">
        <v>2.350978344157</v>
      </c>
      <c r="D224" s="1052" t="n">
        <v>2.275136589632</v>
      </c>
      <c r="E224" s="674" t="n">
        <v>498.4518134</v>
      </c>
      <c r="F224" s="1052" t="n">
        <v>2.099125998098</v>
      </c>
      <c r="G224" s="1052" t="n">
        <v>2.362431971141</v>
      </c>
      <c r="H224" s="674" t="n">
        <v>508.5442017</v>
      </c>
      <c r="I224" s="1052" t="n">
        <v>1.36633246339</v>
      </c>
      <c r="J224" s="1052" t="n">
        <v>1.171164066823</v>
      </c>
      <c r="K224" s="674" t="n">
        <v>487.9099268</v>
      </c>
      <c r="L224" s="1052" t="n">
        <v>2.804939873614</v>
      </c>
      <c r="M224" s="1052" t="n">
        <v>2.4205381278</v>
      </c>
      <c r="N224" s="674" t="n">
        <v>657.902108</v>
      </c>
      <c r="O224" s="1052" t="n">
        <v>1.844745598772</v>
      </c>
      <c r="P224" s="1052" t="n">
        <v>1.662076549961</v>
      </c>
      <c r="Q224" s="674" t="n">
        <v>504.3610823</v>
      </c>
      <c r="R224" s="1052" t="n">
        <v>1.171730877237</v>
      </c>
      <c r="S224" s="1052" t="n">
        <v>1.167660696067</v>
      </c>
      <c r="T224" s="674" t="n">
        <v>580.6140885</v>
      </c>
      <c r="U224" s="1052" t="n">
        <v>1.011187342459</v>
      </c>
      <c r="V224" s="1052" t="n">
        <v>1.782904169141</v>
      </c>
      <c r="W224" s="674" t="n">
        <v>582.059451</v>
      </c>
      <c r="X224" s="1052" t="n">
        <v>1.291038652883</v>
      </c>
      <c r="Y224" s="1052" t="n">
        <v>1.76253946374</v>
      </c>
      <c r="Z224" s="674" t="n">
        <v>343.5359238</v>
      </c>
      <c r="AA224" s="1052" t="n">
        <v>3.288927383037</v>
      </c>
      <c r="AB224" s="1052" t="n">
        <v>2.913537578341</v>
      </c>
      <c r="AC224" s="26" t="n"/>
    </row>
    <row r="225" ht="13" customHeight="1" s="828">
      <c r="A225" s="1051" t="n">
        <v>42826</v>
      </c>
      <c r="B225" s="674" t="n">
        <v>502.0707193</v>
      </c>
      <c r="C225" s="1052" t="n">
        <v>1.367259225855</v>
      </c>
      <c r="D225" s="1052" t="n">
        <v>2.158099430521</v>
      </c>
      <c r="E225" s="674" t="n">
        <v>500.7051682</v>
      </c>
      <c r="F225" s="1052" t="n">
        <v>1.9888694037</v>
      </c>
      <c r="G225" s="1052" t="n">
        <v>2.414408907264</v>
      </c>
      <c r="H225" s="674" t="n">
        <v>508.2218948</v>
      </c>
      <c r="I225" s="1052" t="n">
        <v>0.789470315991</v>
      </c>
      <c r="J225" s="1052" t="n">
        <v>1.061405578524</v>
      </c>
      <c r="K225" s="674" t="n">
        <v>487.3840098</v>
      </c>
      <c r="L225" s="1052" t="n">
        <v>1.356286160927</v>
      </c>
      <c r="M225" s="1052" t="n">
        <v>2.327283445488</v>
      </c>
      <c r="N225" s="674" t="n">
        <v>643.1011398000001</v>
      </c>
      <c r="O225" s="1052" t="n">
        <v>0.927579006993</v>
      </c>
      <c r="P225" s="1052" t="n">
        <v>1.82066846318</v>
      </c>
      <c r="Q225" s="674" t="n">
        <v>504.791107</v>
      </c>
      <c r="R225" s="1052" t="n">
        <v>0.803778076819</v>
      </c>
      <c r="S225" s="1052" t="n">
        <v>1.041293455367</v>
      </c>
      <c r="T225" s="674" t="n">
        <v>582.7043641</v>
      </c>
      <c r="U225" s="1052" t="n">
        <v>1.586453193009</v>
      </c>
      <c r="V225" s="1052" t="n">
        <v>1.751660415753</v>
      </c>
      <c r="W225" s="674" t="n">
        <v>578.542301</v>
      </c>
      <c r="X225" s="1052" t="n">
        <v>-0.313529004535</v>
      </c>
      <c r="Y225" s="1052" t="n">
        <v>1.180344209347</v>
      </c>
      <c r="Z225" s="674" t="n">
        <v>343.3511271</v>
      </c>
      <c r="AA225" s="1052" t="n">
        <v>2.46607603773</v>
      </c>
      <c r="AB225" s="1052" t="n">
        <v>2.716881296736</v>
      </c>
      <c r="AC225" s="26" t="n"/>
    </row>
    <row r="226" ht="13" customHeight="1" s="828">
      <c r="A226" s="1051" t="n">
        <v>42856</v>
      </c>
      <c r="B226" s="674" t="n">
        <v>503.3143966</v>
      </c>
      <c r="C226" s="1052" t="n">
        <v>2.067378067894</v>
      </c>
      <c r="D226" s="1052" t="n">
        <v>1.926777305264</v>
      </c>
      <c r="E226" s="674" t="n">
        <v>501.4462489</v>
      </c>
      <c r="F226" s="1052" t="n">
        <v>2.08802587057</v>
      </c>
      <c r="G226" s="1052" t="n">
        <v>2.05860342345</v>
      </c>
      <c r="H226" s="674" t="n">
        <v>513.1853762</v>
      </c>
      <c r="I226" s="1052" t="n">
        <v>2.062261319099</v>
      </c>
      <c r="J226" s="1052" t="n">
        <v>1.405468646341</v>
      </c>
      <c r="K226" s="674" t="n">
        <v>488.6354466</v>
      </c>
      <c r="L226" s="1052" t="n">
        <v>2.380593215325</v>
      </c>
      <c r="M226" s="1052" t="n">
        <v>2.177375701713</v>
      </c>
      <c r="N226" s="674" t="n">
        <v>647.0077937</v>
      </c>
      <c r="O226" s="1052" t="n">
        <v>2.156717713036</v>
      </c>
      <c r="P226" s="1052" t="n">
        <v>1.642909897826</v>
      </c>
      <c r="Q226" s="674" t="n">
        <v>508.0298212</v>
      </c>
      <c r="R226" s="1052" t="n">
        <v>2.063911784695</v>
      </c>
      <c r="S226" s="1052" t="n">
        <v>1.345293516812</v>
      </c>
      <c r="T226" s="674" t="n">
        <v>583.4588663</v>
      </c>
      <c r="U226" s="1052" t="n">
        <v>0.796664534489</v>
      </c>
      <c r="V226" s="1052" t="n">
        <v>1.130335485388</v>
      </c>
      <c r="W226" s="674" t="n">
        <v>579.1021651999999</v>
      </c>
      <c r="X226" s="1052" t="n">
        <v>-1.115550458552</v>
      </c>
      <c r="Y226" s="1052" t="n">
        <v>-0.053648543657</v>
      </c>
      <c r="Z226" s="674" t="n">
        <v>340.9102797</v>
      </c>
      <c r="AA226" s="1052" t="n">
        <v>2.169922938809</v>
      </c>
      <c r="AB226" s="1052" t="n">
        <v>2.640700052808</v>
      </c>
      <c r="AC226" s="26" t="n"/>
    </row>
    <row r="227" ht="13" customHeight="1" s="828">
      <c r="A227" s="1051" t="n">
        <v>42887</v>
      </c>
      <c r="B227" s="674" t="n">
        <v>508.0545976</v>
      </c>
      <c r="C227" s="1052" t="n">
        <v>3.038614484064</v>
      </c>
      <c r="D227" s="1052" t="n">
        <v>2.156559583079</v>
      </c>
      <c r="E227" s="674" t="n">
        <v>507.8811652</v>
      </c>
      <c r="F227" s="1052" t="n">
        <v>3.402669128107</v>
      </c>
      <c r="G227" s="1052" t="n">
        <v>2.493259974678</v>
      </c>
      <c r="H227" s="674" t="n">
        <v>510.9237672</v>
      </c>
      <c r="I227" s="1052" t="n">
        <v>1.037764412873</v>
      </c>
      <c r="J227" s="1052" t="n">
        <v>1.295531863106</v>
      </c>
      <c r="K227" s="674" t="n">
        <v>493.378838</v>
      </c>
      <c r="L227" s="1052" t="n">
        <v>3.303941576513</v>
      </c>
      <c r="M227" s="1052" t="n">
        <v>2.344681284833</v>
      </c>
      <c r="N227" s="674" t="n">
        <v>655.0457949</v>
      </c>
      <c r="O227" s="1052" t="n">
        <v>4.461154583931</v>
      </c>
      <c r="P227" s="1052" t="n">
        <v>2.505498631448</v>
      </c>
      <c r="Q227" s="674" t="n">
        <v>506.1764548</v>
      </c>
      <c r="R227" s="1052" t="n">
        <v>0.969049832422</v>
      </c>
      <c r="S227" s="1052" t="n">
        <v>1.277223980273</v>
      </c>
      <c r="T227" s="674" t="n">
        <v>585.1274797</v>
      </c>
      <c r="U227" s="1052" t="n">
        <v>1.149308676157</v>
      </c>
      <c r="V227" s="1052" t="n">
        <v>1.176242668085</v>
      </c>
      <c r="W227" s="674" t="n">
        <v>586.2050617</v>
      </c>
      <c r="X227" s="1052" t="n">
        <v>1.810876676919</v>
      </c>
      <c r="Y227" s="1052" t="n">
        <v>0.11907262678</v>
      </c>
      <c r="Z227" s="674" t="n">
        <v>341.4742319</v>
      </c>
      <c r="AA227" s="1052" t="n">
        <v>2.02699207315</v>
      </c>
      <c r="AB227" s="1052" t="n">
        <v>2.221146032275</v>
      </c>
      <c r="AC227" s="26" t="n"/>
    </row>
    <row r="228" ht="13" customHeight="1" s="828">
      <c r="A228" s="1051" t="n">
        <v>42917</v>
      </c>
      <c r="B228" s="674" t="n">
        <v>503.967578</v>
      </c>
      <c r="C228" s="1052" t="n">
        <v>1.63839678695</v>
      </c>
      <c r="D228" s="1052" t="n">
        <v>2.246983659454</v>
      </c>
      <c r="E228" s="674" t="n">
        <v>502.5927199</v>
      </c>
      <c r="F228" s="1052" t="n">
        <v>1.642481187335</v>
      </c>
      <c r="G228" s="1052" t="n">
        <v>2.376076824842</v>
      </c>
      <c r="H228" s="674" t="n">
        <v>512.4947184</v>
      </c>
      <c r="I228" s="1052" t="n">
        <v>1.784516226699</v>
      </c>
      <c r="J228" s="1052" t="n">
        <v>1.6271355507</v>
      </c>
      <c r="K228" s="674" t="n">
        <v>488.4327782</v>
      </c>
      <c r="L228" s="1052" t="n">
        <v>1.647595278705</v>
      </c>
      <c r="M228" s="1052" t="n">
        <v>2.442439442748</v>
      </c>
      <c r="N228" s="674" t="n">
        <v>645.1191912</v>
      </c>
      <c r="O228" s="1052" t="n">
        <v>0.916585343149</v>
      </c>
      <c r="P228" s="1052" t="n">
        <v>2.500080485823</v>
      </c>
      <c r="Q228" s="674" t="n">
        <v>507.8355225</v>
      </c>
      <c r="R228" s="1052" t="n">
        <v>1.886348255352</v>
      </c>
      <c r="S228" s="1052" t="n">
        <v>1.638286067463</v>
      </c>
      <c r="T228" s="674" t="n">
        <v>588.5334544999999</v>
      </c>
      <c r="U228" s="1052" t="n">
        <v>1.980089419758</v>
      </c>
      <c r="V228" s="1052" t="n">
        <v>1.308047392484</v>
      </c>
      <c r="W228" s="674" t="n">
        <v>589.4368776</v>
      </c>
      <c r="X228" s="1052" t="n">
        <v>0.795734468547</v>
      </c>
      <c r="Y228" s="1052" t="n">
        <v>0.489458183929</v>
      </c>
      <c r="Z228" s="674" t="n">
        <v>339.8109986</v>
      </c>
      <c r="AA228" s="1052" t="n">
        <v>0.531261022052</v>
      </c>
      <c r="AB228" s="1052" t="n">
        <v>1.572004544942</v>
      </c>
      <c r="AC228" s="26" t="n"/>
    </row>
    <row r="229" ht="13" customHeight="1" s="828">
      <c r="A229" s="1051" t="n">
        <v>42948</v>
      </c>
      <c r="B229" s="674" t="n">
        <v>506.5359946</v>
      </c>
      <c r="C229" s="1052" t="n">
        <v>2.440318138785</v>
      </c>
      <c r="D229" s="1052" t="n">
        <v>2.371135534779</v>
      </c>
      <c r="E229" s="674" t="n">
        <v>505.0459783</v>
      </c>
      <c r="F229" s="1052" t="n">
        <v>2.6474289798</v>
      </c>
      <c r="G229" s="1052" t="n">
        <v>2.562180912275</v>
      </c>
      <c r="H229" s="674" t="n">
        <v>517.8215058</v>
      </c>
      <c r="I229" s="1052" t="n">
        <v>1.77959628519</v>
      </c>
      <c r="J229" s="1052" t="n">
        <v>1.534101625564</v>
      </c>
      <c r="K229" s="674" t="n">
        <v>491.0889934</v>
      </c>
      <c r="L229" s="1052" t="n">
        <v>2.512763465356</v>
      </c>
      <c r="M229" s="1052" t="n">
        <v>2.486419310947</v>
      </c>
      <c r="N229" s="674" t="n">
        <v>650.1252389</v>
      </c>
      <c r="O229" s="1052" t="n">
        <v>3.389965744801</v>
      </c>
      <c r="P229" s="1052" t="n">
        <v>2.910095572413</v>
      </c>
      <c r="Q229" s="674" t="n">
        <v>513.2935557</v>
      </c>
      <c r="R229" s="1052" t="n">
        <v>1.804967858605</v>
      </c>
      <c r="S229" s="1052" t="n">
        <v>1.553297444704</v>
      </c>
      <c r="T229" s="674" t="n">
        <v>589.2486142</v>
      </c>
      <c r="U229" s="1052" t="n">
        <v>1.832601591052</v>
      </c>
      <c r="V229" s="1052" t="n">
        <v>1.653758811981</v>
      </c>
      <c r="W229" s="674" t="n">
        <v>594.9318937</v>
      </c>
      <c r="X229" s="1052" t="n">
        <v>2.550307291665</v>
      </c>
      <c r="Y229" s="1052" t="n">
        <v>1.71627805742</v>
      </c>
      <c r="Z229" s="674" t="n">
        <v>341.9702849</v>
      </c>
      <c r="AA229" s="1052" t="n">
        <v>1.570417206309</v>
      </c>
      <c r="AB229" s="1052" t="n">
        <v>1.373823329762</v>
      </c>
      <c r="AC229" s="26" t="n"/>
    </row>
    <row r="230" ht="13" customHeight="1" s="828">
      <c r="A230" s="1051" t="n">
        <v>42979</v>
      </c>
      <c r="B230" s="674" t="n">
        <v>508.8440334</v>
      </c>
      <c r="C230" s="1052" t="n">
        <v>2.838918020603</v>
      </c>
      <c r="D230" s="1052" t="n">
        <v>2.305377609027</v>
      </c>
      <c r="E230" s="674" t="n">
        <v>507.9346844</v>
      </c>
      <c r="F230" s="1052" t="n">
        <v>3.114807271915</v>
      </c>
      <c r="G230" s="1052" t="n">
        <v>2.467120505503</v>
      </c>
      <c r="H230" s="674" t="n">
        <v>514.0976257999999</v>
      </c>
      <c r="I230" s="1052" t="n">
        <v>1.678585723129</v>
      </c>
      <c r="J230" s="1052" t="n">
        <v>1.74758155118</v>
      </c>
      <c r="K230" s="674" t="n">
        <v>492.9428653</v>
      </c>
      <c r="L230" s="1052" t="n">
        <v>2.876943342334</v>
      </c>
      <c r="M230" s="1052" t="n">
        <v>2.345096009564</v>
      </c>
      <c r="N230" s="674" t="n">
        <v>655.3669283</v>
      </c>
      <c r="O230" s="1052" t="n">
        <v>4.776464853808</v>
      </c>
      <c r="P230" s="1052" t="n">
        <v>3.012955843524</v>
      </c>
      <c r="Q230" s="674" t="n">
        <v>509.5286333</v>
      </c>
      <c r="R230" s="1052" t="n">
        <v>1.620531929645</v>
      </c>
      <c r="S230" s="1052" t="n">
        <v>1.770451205015</v>
      </c>
      <c r="T230" s="674" t="n">
        <v>591.0791237</v>
      </c>
      <c r="U230" s="1052" t="n">
        <v>2.029133799508</v>
      </c>
      <c r="V230" s="1052" t="n">
        <v>1.947277904926</v>
      </c>
      <c r="W230" s="674" t="n">
        <v>603.3468711</v>
      </c>
      <c r="X230" s="1052" t="n">
        <v>3.76470348873</v>
      </c>
      <c r="Y230" s="1052" t="n">
        <v>2.367112896185</v>
      </c>
      <c r="Z230" s="674" t="n">
        <v>345.3040755</v>
      </c>
      <c r="AA230" s="1052" t="n">
        <v>2.007126160312</v>
      </c>
      <c r="AB230" s="1052" t="n">
        <v>1.369648552055</v>
      </c>
      <c r="AC230" s="26" t="n"/>
    </row>
    <row r="231">
      <c r="A231" s="1051" t="n">
        <v>43009</v>
      </c>
      <c r="B231" s="674" t="n">
        <v>508.6758155</v>
      </c>
      <c r="C231" s="1052" t="n">
        <v>2.381243582399</v>
      </c>
      <c r="D231" s="1052" t="n">
        <v>2.553280881427</v>
      </c>
      <c r="E231" s="674" t="n">
        <v>507.1262467</v>
      </c>
      <c r="F231" s="1052" t="n">
        <v>2.454182370452</v>
      </c>
      <c r="G231" s="1052" t="n">
        <v>2.738382281185</v>
      </c>
      <c r="H231" s="674" t="n">
        <v>516.7318758</v>
      </c>
      <c r="I231" s="1052" t="n">
        <v>2.285047261958</v>
      </c>
      <c r="J231" s="1052" t="n">
        <v>1.914026639596</v>
      </c>
      <c r="K231" s="674" t="n">
        <v>492.5426321</v>
      </c>
      <c r="L231" s="1052" t="n">
        <v>2.447257615676</v>
      </c>
      <c r="M231" s="1052" t="n">
        <v>2.612143107503</v>
      </c>
      <c r="N231" s="674" t="n">
        <v>645.3027622</v>
      </c>
      <c r="O231" s="1052" t="n">
        <v>2.629801348843</v>
      </c>
      <c r="P231" s="1052" t="n">
        <v>3.596689968776</v>
      </c>
      <c r="Q231" s="674" t="n">
        <v>512.4688928</v>
      </c>
      <c r="R231" s="1052" t="n">
        <v>2.354381227488</v>
      </c>
      <c r="S231" s="1052" t="n">
        <v>1.92619656475</v>
      </c>
      <c r="T231" s="674" t="n">
        <v>593.655836</v>
      </c>
      <c r="U231" s="1052" t="n">
        <v>2.995528967703</v>
      </c>
      <c r="V231" s="1052" t="n">
        <v>2.284731623426</v>
      </c>
      <c r="W231" s="674" t="n">
        <v>605.2464617000001</v>
      </c>
      <c r="X231" s="1052" t="n">
        <v>-0.016212352374</v>
      </c>
      <c r="Y231" s="1052" t="n">
        <v>2.070658339886</v>
      </c>
      <c r="Z231" s="674" t="n">
        <v>344.357872</v>
      </c>
      <c r="AA231" s="1052" t="n">
        <v>1.347080395729</v>
      </c>
      <c r="AB231" s="1052" t="n">
        <v>1.641300529858</v>
      </c>
    </row>
    <row r="232">
      <c r="A232" s="1051" t="n">
        <v>43040</v>
      </c>
      <c r="B232" s="674" t="n">
        <v>509.718036</v>
      </c>
      <c r="C232" s="1052" t="n">
        <v>2.295285851355</v>
      </c>
      <c r="D232" s="1052" t="n">
        <v>2.504488142349</v>
      </c>
      <c r="E232" s="674" t="n">
        <v>508.4213042</v>
      </c>
      <c r="F232" s="1052" t="n">
        <v>2.425656293268</v>
      </c>
      <c r="G232" s="1052" t="n">
        <v>2.663932152365</v>
      </c>
      <c r="H232" s="674" t="n">
        <v>515.9940532000001</v>
      </c>
      <c r="I232" s="1052" t="n">
        <v>1.802909706295</v>
      </c>
      <c r="J232" s="1052" t="n">
        <v>1.921982022011</v>
      </c>
      <c r="K232" s="674" t="n">
        <v>493.6594209</v>
      </c>
      <c r="L232" s="1052" t="n">
        <v>2.243005464138</v>
      </c>
      <c r="M232" s="1052" t="n">
        <v>2.521606766066</v>
      </c>
      <c r="N232" s="674" t="n">
        <v>644.9912622000001</v>
      </c>
      <c r="O232" s="1052" t="n">
        <v>1.895529316531</v>
      </c>
      <c r="P232" s="1052" t="n">
        <v>3.094990726081</v>
      </c>
      <c r="Q232" s="674" t="n">
        <v>511.8854323</v>
      </c>
      <c r="R232" s="1052" t="n">
        <v>1.892680890823</v>
      </c>
      <c r="S232" s="1052" t="n">
        <v>1.955632460689</v>
      </c>
      <c r="T232" s="674" t="n">
        <v>595.1048397</v>
      </c>
      <c r="U232" s="1052" t="n">
        <v>3.065590393413</v>
      </c>
      <c r="V232" s="1052" t="n">
        <v>2.695836675346</v>
      </c>
      <c r="W232" s="674" t="n">
        <v>600.1969921</v>
      </c>
      <c r="X232" s="1052" t="n">
        <v>1.73558065044</v>
      </c>
      <c r="Y232" s="1052" t="n">
        <v>1.802786568298</v>
      </c>
      <c r="Z232" s="674" t="n">
        <v>348.9348338</v>
      </c>
      <c r="AA232" s="1052" t="n">
        <v>2.31530600412</v>
      </c>
      <c r="AB232" s="1052" t="n">
        <v>1.890216359757</v>
      </c>
    </row>
    <row r="233">
      <c r="A233" s="1051" t="n">
        <v>43070</v>
      </c>
      <c r="B233" s="674" t="n">
        <v>511.7644839</v>
      </c>
      <c r="C233" s="1052" t="n">
        <v>3.180931223367</v>
      </c>
      <c r="D233" s="1052" t="n">
        <v>2.618518607413</v>
      </c>
      <c r="E233" s="674" t="n">
        <v>510.489757</v>
      </c>
      <c r="F233" s="1052" t="n">
        <v>3.447443115978</v>
      </c>
      <c r="G233" s="1052" t="n">
        <v>2.774750894593</v>
      </c>
      <c r="H233" s="674" t="n">
        <v>516.8456119</v>
      </c>
      <c r="I233" s="1052" t="n">
        <v>1.946851577401</v>
      </c>
      <c r="J233" s="1052" t="n">
        <v>2.011297519462</v>
      </c>
      <c r="K233" s="674" t="n">
        <v>495.8329093</v>
      </c>
      <c r="L233" s="1052" t="n">
        <v>3.235118234555</v>
      </c>
      <c r="M233" s="1052" t="n">
        <v>2.641028773833</v>
      </c>
      <c r="N233" s="674" t="n">
        <v>651.4994660999999</v>
      </c>
      <c r="O233" s="1052" t="n">
        <v>4.275072877192</v>
      </c>
      <c r="P233" s="1052" t="n">
        <v>2.928314157908</v>
      </c>
      <c r="Q233" s="674" t="n">
        <v>512.2419433</v>
      </c>
      <c r="R233" s="1052" t="n">
        <v>1.948480533997</v>
      </c>
      <c r="S233" s="1052" t="n">
        <v>2.064849282772</v>
      </c>
      <c r="T233" s="674" t="n">
        <v>595.8056974</v>
      </c>
      <c r="U233" s="1052" t="n">
        <v>3.181742271353</v>
      </c>
      <c r="V233" s="1052" t="n">
        <v>3.081005619765</v>
      </c>
      <c r="W233" s="674" t="n">
        <v>602.3515541</v>
      </c>
      <c r="X233" s="1052" t="n">
        <v>2.549651571727</v>
      </c>
      <c r="Y233" s="1052" t="n">
        <v>1.408952325964</v>
      </c>
      <c r="Z233" s="674" t="n">
        <v>348.1448884</v>
      </c>
      <c r="AA233" s="1052" t="n">
        <v>2.562626310167</v>
      </c>
      <c r="AB233" s="1052" t="n">
        <v>2.075140612051</v>
      </c>
    </row>
    <row r="234" customFormat="1" s="220">
      <c r="A234" s="1051" t="n">
        <v>43101</v>
      </c>
      <c r="B234" s="674" t="n">
        <v>510.4968955</v>
      </c>
      <c r="C234" s="1052" t="n">
        <v>2.642018197234</v>
      </c>
      <c r="D234" s="1052" t="n">
        <v>2.705387967202</v>
      </c>
      <c r="E234" s="674" t="n">
        <v>508.6286689</v>
      </c>
      <c r="F234" s="1052" t="n">
        <v>2.699118199516</v>
      </c>
      <c r="G234" s="1052" t="n">
        <v>2.856371700383</v>
      </c>
      <c r="H234" s="674" t="n">
        <v>518.536356</v>
      </c>
      <c r="I234" s="1052" t="n">
        <v>2.301585744475</v>
      </c>
      <c r="J234" s="1052" t="n">
        <v>2.017112841743</v>
      </c>
      <c r="K234" s="674" t="n">
        <v>493.4349388</v>
      </c>
      <c r="L234" s="1052" t="n">
        <v>2.430859755309</v>
      </c>
      <c r="M234" s="1052" t="n">
        <v>2.635434438377</v>
      </c>
      <c r="N234" s="674" t="n">
        <v>645.419083</v>
      </c>
      <c r="O234" s="1052" t="n">
        <v>2.477530102844</v>
      </c>
      <c r="P234" s="1052" t="n">
        <v>2.877341668271</v>
      </c>
      <c r="Q234" s="674" t="n">
        <v>514.2572801</v>
      </c>
      <c r="R234" s="1052" t="n">
        <v>2.347232696075</v>
      </c>
      <c r="S234" s="1052" t="n">
        <v>2.062808650136</v>
      </c>
      <c r="T234" s="674" t="n">
        <v>596.900244</v>
      </c>
      <c r="U234" s="1052" t="n">
        <v>2.958559163414</v>
      </c>
      <c r="V234" s="1052" t="n">
        <v>3.06848377088</v>
      </c>
      <c r="W234" s="674" t="n">
        <v>606.1538319</v>
      </c>
      <c r="X234" s="1052" t="n">
        <v>4.54648540054</v>
      </c>
      <c r="Y234" s="1052" t="n">
        <v>2.935215060196</v>
      </c>
      <c r="Z234" s="674" t="n">
        <v>346.4444203</v>
      </c>
      <c r="AA234" s="1052" t="n">
        <v>1.689335682848</v>
      </c>
      <c r="AB234" s="1052" t="n">
        <v>2.188677917998</v>
      </c>
    </row>
    <row r="235" customFormat="1" s="220">
      <c r="A235" s="1051" t="n">
        <v>43132</v>
      </c>
      <c r="B235" s="674" t="n">
        <v>512.8744253</v>
      </c>
      <c r="C235" s="1052" t="n">
        <v>2.7285590537</v>
      </c>
      <c r="D235" s="1052" t="n">
        <v>2.850044866145</v>
      </c>
      <c r="E235" s="674" t="n">
        <v>510.8958005</v>
      </c>
      <c r="F235" s="1052" t="n">
        <v>2.78508866118</v>
      </c>
      <c r="G235" s="1052" t="n">
        <v>2.976420531684</v>
      </c>
      <c r="H235" s="674" t="n">
        <v>519.7838475999999</v>
      </c>
      <c r="I235" s="1052" t="n">
        <v>2.46235920778</v>
      </c>
      <c r="J235" s="1052" t="n">
        <v>2.236974671548</v>
      </c>
      <c r="K235" s="674" t="n">
        <v>497.1811657</v>
      </c>
      <c r="L235" s="1052" t="n">
        <v>2.808480850585</v>
      </c>
      <c r="M235" s="1052" t="n">
        <v>2.824392539811</v>
      </c>
      <c r="N235" s="674" t="n">
        <v>651.4934912</v>
      </c>
      <c r="O235" s="1052" t="n">
        <v>3.870366950019</v>
      </c>
      <c r="P235" s="1052" t="n">
        <v>3.538574776985</v>
      </c>
      <c r="Q235" s="674" t="n">
        <v>515.8260454</v>
      </c>
      <c r="R235" s="1052" t="n">
        <v>2.521359685994</v>
      </c>
      <c r="S235" s="1052" t="n">
        <v>2.272471860527</v>
      </c>
      <c r="T235" s="674" t="n">
        <v>596.4346027</v>
      </c>
      <c r="U235" s="1052" t="n">
        <v>2.350931706188</v>
      </c>
      <c r="V235" s="1052" t="n">
        <v>2.829120529678</v>
      </c>
      <c r="W235" s="674" t="n">
        <v>603.9057375</v>
      </c>
      <c r="X235" s="1052" t="n">
        <v>3.034340114362</v>
      </c>
      <c r="Y235" s="1052" t="n">
        <v>3.372012710064</v>
      </c>
      <c r="Z235" s="674" t="n">
        <v>349.6177423</v>
      </c>
      <c r="AA235" s="1052" t="n">
        <v>2.607225977272</v>
      </c>
      <c r="AB235" s="1052" t="n">
        <v>2.286073826826</v>
      </c>
    </row>
    <row r="236" customFormat="1" s="220">
      <c r="A236" s="1051" t="n">
        <v>43160</v>
      </c>
      <c r="B236" s="674" t="n">
        <v>513.3199599</v>
      </c>
      <c r="C236" s="1052" t="n">
        <v>2.383884966883</v>
      </c>
      <c r="D236" s="1052" t="n">
        <v>2.584464546015</v>
      </c>
      <c r="E236" s="674" t="n">
        <v>512.2931910999999</v>
      </c>
      <c r="F236" s="1052" t="n">
        <v>2.776873777545</v>
      </c>
      <c r="G236" s="1052" t="n">
        <v>2.753780888552</v>
      </c>
      <c r="H236" s="674" t="n">
        <v>519.4678395</v>
      </c>
      <c r="I236" s="1052" t="n">
        <v>2.148021305421</v>
      </c>
      <c r="J236" s="1052" t="n">
        <v>2.303861208229</v>
      </c>
      <c r="K236" s="674" t="n">
        <v>500.0252494</v>
      </c>
      <c r="L236" s="1052" t="n">
        <v>2.483106396187</v>
      </c>
      <c r="M236" s="1052" t="n">
        <v>2.574063776701</v>
      </c>
      <c r="N236" s="674" t="n">
        <v>671.199207</v>
      </c>
      <c r="O236" s="1052" t="n">
        <v>2.021136402864</v>
      </c>
      <c r="P236" s="1052" t="n">
        <v>2.776939592462</v>
      </c>
      <c r="Q236" s="674" t="n">
        <v>516.871361</v>
      </c>
      <c r="R236" s="1052" t="n">
        <v>2.480421098898</v>
      </c>
      <c r="S236" s="1052" t="n">
        <v>2.449741939422</v>
      </c>
      <c r="T236" s="674" t="n">
        <v>598.5934945</v>
      </c>
      <c r="U236" s="1052" t="n">
        <v>3.096618968797</v>
      </c>
      <c r="V236" s="1052" t="n">
        <v>2.801409990388</v>
      </c>
      <c r="W236" s="674" t="n">
        <v>617.9905402000001</v>
      </c>
      <c r="X236" s="1052" t="n">
        <v>6.173096088083</v>
      </c>
      <c r="Y236" s="1052" t="n">
        <v>4.581087897833</v>
      </c>
      <c r="Z236" s="674" t="n">
        <v>352.9939231</v>
      </c>
      <c r="AA236" s="1052" t="n">
        <v>2.753132538624</v>
      </c>
      <c r="AB236" s="1052" t="n">
        <v>2.351029371215</v>
      </c>
    </row>
    <row r="237" customFormat="1" s="220">
      <c r="A237" s="1051" t="n">
        <v>43191</v>
      </c>
      <c r="B237" s="674" t="n">
        <v>515.3846983</v>
      </c>
      <c r="C237" s="1052" t="n">
        <v>2.651813477305</v>
      </c>
      <c r="D237" s="1052" t="n">
        <v>2.58791784196</v>
      </c>
      <c r="E237" s="674" t="n">
        <v>512.663121</v>
      </c>
      <c r="F237" s="1052" t="n">
        <v>2.38822236307</v>
      </c>
      <c r="G237" s="1052" t="n">
        <v>2.649540972446</v>
      </c>
      <c r="H237" s="674" t="n">
        <v>520.4939654</v>
      </c>
      <c r="I237" s="1052" t="n">
        <v>2.414707183135</v>
      </c>
      <c r="J237" s="1052" t="n">
        <v>2.341581356993</v>
      </c>
      <c r="K237" s="674" t="n">
        <v>499.5708263</v>
      </c>
      <c r="L237" s="1052" t="n">
        <v>2.500454724602</v>
      </c>
      <c r="M237" s="1052" t="n">
        <v>2.596758421511</v>
      </c>
      <c r="N237" s="674" t="n">
        <v>652.2951216</v>
      </c>
      <c r="O237" s="1052" t="n">
        <v>1.429632328573</v>
      </c>
      <c r="P237" s="1052" t="n">
        <v>2.425381267076</v>
      </c>
      <c r="Q237" s="674" t="n">
        <v>517.2388268</v>
      </c>
      <c r="R237" s="1052" t="n">
        <v>2.465915034434</v>
      </c>
      <c r="S237" s="1052" t="n">
        <v>2.489199369962</v>
      </c>
      <c r="T237" s="674" t="n">
        <v>599.9298294</v>
      </c>
      <c r="U237" s="1052" t="n">
        <v>2.956124299259</v>
      </c>
      <c r="V237" s="1052" t="n">
        <v>2.800863486809</v>
      </c>
      <c r="W237" s="674" t="n">
        <v>610.4325656</v>
      </c>
      <c r="X237" s="1052" t="n">
        <v>5.512175089856</v>
      </c>
      <c r="Y237" s="1052" t="n">
        <v>4.900964469109</v>
      </c>
      <c r="Z237" s="674" t="n">
        <v>351.9221714</v>
      </c>
      <c r="AA237" s="1052" t="n">
        <v>2.49629129585</v>
      </c>
      <c r="AB237" s="1052" t="n">
        <v>2.618937100754</v>
      </c>
    </row>
    <row r="238" customFormat="1" s="220">
      <c r="A238" s="1051" t="n">
        <v>43221</v>
      </c>
      <c r="B238" s="674" t="n">
        <v>516.1844803</v>
      </c>
      <c r="C238" s="1052" t="n">
        <v>2.557066475138</v>
      </c>
      <c r="D238" s="1052" t="n">
        <v>2.531011802016</v>
      </c>
      <c r="E238" s="674" t="n">
        <v>515.0931998999999</v>
      </c>
      <c r="F238" s="1052" t="n">
        <v>2.721518214552</v>
      </c>
      <c r="G238" s="1052" t="n">
        <v>2.628694960683</v>
      </c>
      <c r="H238" s="674" t="n">
        <v>521.7391885</v>
      </c>
      <c r="I238" s="1052" t="n">
        <v>1.666807492322</v>
      </c>
      <c r="J238" s="1052" t="n">
        <v>2.07519789134</v>
      </c>
      <c r="K238" s="674" t="n">
        <v>500.3281437</v>
      </c>
      <c r="L238" s="1052" t="n">
        <v>2.392928548545</v>
      </c>
      <c r="M238" s="1052" t="n">
        <v>2.458782275503</v>
      </c>
      <c r="N238" s="674" t="n">
        <v>653.4920621</v>
      </c>
      <c r="O238" s="1052" t="n">
        <v>1.002193244523</v>
      </c>
      <c r="P238" s="1052" t="n">
        <v>1.487432493077</v>
      </c>
      <c r="Q238" s="674" t="n">
        <v>516.9674258</v>
      </c>
      <c r="R238" s="1052" t="n">
        <v>1.759267709696</v>
      </c>
      <c r="S238" s="1052" t="n">
        <v>2.234115805844</v>
      </c>
      <c r="T238" s="674" t="n">
        <v>597.9464148</v>
      </c>
      <c r="U238" s="1052" t="n">
        <v>2.483045393049</v>
      </c>
      <c r="V238" s="1052" t="n">
        <v>2.844805646509</v>
      </c>
      <c r="W238" s="674" t="n">
        <v>609.6576297</v>
      </c>
      <c r="X238" s="1052" t="n">
        <v>5.276351278957</v>
      </c>
      <c r="Y238" s="1052" t="n">
        <v>5.654802367654</v>
      </c>
      <c r="Z238" s="674" t="n">
        <v>357.1275201</v>
      </c>
      <c r="AA238" s="1052" t="n">
        <v>4.757040595629</v>
      </c>
      <c r="AB238" s="1052" t="n">
        <v>3.332007486341</v>
      </c>
    </row>
    <row r="239" customFormat="1" s="220">
      <c r="A239" s="1051" t="n">
        <v>43252</v>
      </c>
      <c r="B239" s="674" t="n">
        <v>518.9250115999999</v>
      </c>
      <c r="C239" s="1052" t="n">
        <v>2.139615319171</v>
      </c>
      <c r="D239" s="1052" t="n">
        <v>2.448361594418</v>
      </c>
      <c r="E239" s="674" t="n">
        <v>518.2241494</v>
      </c>
      <c r="F239" s="1052" t="n">
        <v>2.036496902957</v>
      </c>
      <c r="G239" s="1052" t="n">
        <v>2.380603466532</v>
      </c>
      <c r="H239" s="674" t="n">
        <v>523.4581722</v>
      </c>
      <c r="I239" s="1052" t="n">
        <v>2.453282819214</v>
      </c>
      <c r="J239" s="1052" t="n">
        <v>2.177094052679</v>
      </c>
      <c r="K239" s="674" t="n">
        <v>503.0488575</v>
      </c>
      <c r="L239" s="1052" t="n">
        <v>1.959958302873</v>
      </c>
      <c r="M239" s="1052" t="n">
        <v>2.283215737208</v>
      </c>
      <c r="N239" s="674" t="n">
        <v>658.8171852</v>
      </c>
      <c r="O239" s="1052" t="n">
        <v>0.575744524942</v>
      </c>
      <c r="P239" s="1052" t="n">
        <v>0.999901972631</v>
      </c>
      <c r="Q239" s="674" t="n">
        <v>518.7242050999999</v>
      </c>
      <c r="R239" s="1052" t="n">
        <v>2.478928085455</v>
      </c>
      <c r="S239" s="1052" t="n">
        <v>2.233912650526</v>
      </c>
      <c r="T239" s="674" t="n">
        <v>598.0729047</v>
      </c>
      <c r="U239" s="1052" t="n">
        <v>2.212411047014</v>
      </c>
      <c r="V239" s="1052" t="n">
        <v>2.550030017429</v>
      </c>
      <c r="W239" s="674" t="n">
        <v>614.6036794</v>
      </c>
      <c r="X239" s="1052" t="n">
        <v>4.844485241674</v>
      </c>
      <c r="Y239" s="1052" t="n">
        <v>5.209414307059</v>
      </c>
      <c r="Z239" s="674" t="n">
        <v>348.7629987</v>
      </c>
      <c r="AA239" s="1052" t="n">
        <v>2.134499800891</v>
      </c>
      <c r="AB239" s="1052" t="n">
        <v>3.127224041923</v>
      </c>
    </row>
    <row r="240" customFormat="1" s="220">
      <c r="A240" s="1051" t="n">
        <v>43282</v>
      </c>
      <c r="B240" s="674" t="n">
        <v>520.6535218</v>
      </c>
      <c r="C240" s="1052" t="n">
        <v>3.310916124053</v>
      </c>
      <c r="D240" s="1052" t="n">
        <v>2.667819297815</v>
      </c>
      <c r="E240" s="674" t="n">
        <v>519.6047521</v>
      </c>
      <c r="F240" s="1052" t="n">
        <v>3.384854480858</v>
      </c>
      <c r="G240" s="1052" t="n">
        <v>2.711913577837</v>
      </c>
      <c r="H240" s="674" t="n">
        <v>528.4566476</v>
      </c>
      <c r="I240" s="1052" t="n">
        <v>3.114554867967</v>
      </c>
      <c r="J240" s="1052" t="n">
        <v>2.411170986945</v>
      </c>
      <c r="K240" s="674" t="n">
        <v>504.8239689</v>
      </c>
      <c r="L240" s="1052" t="n">
        <v>3.355874427676</v>
      </c>
      <c r="M240" s="1052" t="n">
        <v>2.567512170626</v>
      </c>
      <c r="N240" s="674" t="n">
        <v>667.140591</v>
      </c>
      <c r="O240" s="1052" t="n">
        <v>3.413539714892</v>
      </c>
      <c r="P240" s="1052" t="n">
        <v>1.657637105184</v>
      </c>
      <c r="Q240" s="674" t="n">
        <v>524.1618547</v>
      </c>
      <c r="R240" s="1052" t="n">
        <v>3.21488581965</v>
      </c>
      <c r="S240" s="1052" t="n">
        <v>2.484273896897</v>
      </c>
      <c r="T240" s="674" t="n">
        <v>601.6446382</v>
      </c>
      <c r="U240" s="1052" t="n">
        <v>2.227772032286</v>
      </c>
      <c r="V240" s="1052" t="n">
        <v>2.307421337376</v>
      </c>
      <c r="W240" s="674" t="n">
        <v>610.3808109</v>
      </c>
      <c r="X240" s="1052" t="n">
        <v>3.553210546527</v>
      </c>
      <c r="Y240" s="1052" t="n">
        <v>4.553257383518</v>
      </c>
      <c r="Z240" s="674" t="n">
        <v>353.5262766</v>
      </c>
      <c r="AA240" s="1052" t="n">
        <v>4.036148934704</v>
      </c>
      <c r="AB240" s="1052" t="n">
        <v>3.641307834811</v>
      </c>
    </row>
    <row r="241" customFormat="1" s="220">
      <c r="A241" s="1051" t="n">
        <v>43313</v>
      </c>
      <c r="B241" s="674" t="n">
        <v>522.9620964</v>
      </c>
      <c r="C241" s="1052" t="n">
        <v>3.242830119698</v>
      </c>
      <c r="D241" s="1052" t="n">
        <v>2.896330246882</v>
      </c>
      <c r="E241" s="674" t="n">
        <v>522.1993533</v>
      </c>
      <c r="F241" s="1052" t="n">
        <v>3.396398691806</v>
      </c>
      <c r="G241" s="1052" t="n">
        <v>2.93683985772</v>
      </c>
      <c r="H241" s="674" t="n">
        <v>532.2624948</v>
      </c>
      <c r="I241" s="1052" t="n">
        <v>2.788796687324</v>
      </c>
      <c r="J241" s="1052" t="n">
        <v>2.785894697749</v>
      </c>
      <c r="K241" s="674" t="n">
        <v>507.8998079</v>
      </c>
      <c r="L241" s="1052" t="n">
        <v>3.423170693282</v>
      </c>
      <c r="M241" s="1052" t="n">
        <v>2.910720819896</v>
      </c>
      <c r="N241" s="674" t="n">
        <v>665.0270673</v>
      </c>
      <c r="O241" s="1052" t="n">
        <v>2.292147344597</v>
      </c>
      <c r="P241" s="1052" t="n">
        <v>2.086592958235</v>
      </c>
      <c r="Q241" s="674" t="n">
        <v>527.8060078</v>
      </c>
      <c r="R241" s="1052" t="n">
        <v>2.827320144358</v>
      </c>
      <c r="S241" s="1052" t="n">
        <v>2.840723984989</v>
      </c>
      <c r="T241" s="674" t="n">
        <v>600.5036309</v>
      </c>
      <c r="U241" s="1052" t="n">
        <v>1.91006248106</v>
      </c>
      <c r="V241" s="1052" t="n">
        <v>2.116479851951</v>
      </c>
      <c r="W241" s="674" t="n">
        <v>620.9961571</v>
      </c>
      <c r="X241" s="1052" t="n">
        <v>4.381049944709</v>
      </c>
      <c r="Y241" s="1052" t="n">
        <v>4.258891269856</v>
      </c>
      <c r="Z241" s="674" t="n">
        <v>356.0023675</v>
      </c>
      <c r="AA241" s="1052" t="n">
        <v>4.103304649439</v>
      </c>
      <c r="AB241" s="1052" t="n">
        <v>3.423986176738</v>
      </c>
    </row>
    <row r="242" customFormat="1" s="220">
      <c r="A242" s="1051" t="n">
        <v>43344</v>
      </c>
      <c r="B242" s="674" t="n">
        <v>523.2071713</v>
      </c>
      <c r="C242" s="1052" t="n">
        <v>2.822699482989</v>
      </c>
      <c r="D242" s="1052" t="n">
        <v>3.124708480964</v>
      </c>
      <c r="E242" s="674" t="n">
        <v>522.3106587</v>
      </c>
      <c r="F242" s="1052" t="n">
        <v>2.830280101266</v>
      </c>
      <c r="G242" s="1052" t="n">
        <v>3.202839404366</v>
      </c>
      <c r="H242" s="674" t="n">
        <v>528.3360309</v>
      </c>
      <c r="I242" s="1052" t="n">
        <v>2.769591685595</v>
      </c>
      <c r="J242" s="1052" t="n">
        <v>2.890502652511</v>
      </c>
      <c r="K242" s="674" t="n">
        <v>507.4062642</v>
      </c>
      <c r="L242" s="1052" t="n">
        <v>2.934092349871</v>
      </c>
      <c r="M242" s="1052" t="n">
        <v>3.237117069266</v>
      </c>
      <c r="N242" s="674" t="n">
        <v>665.4026454</v>
      </c>
      <c r="O242" s="1052" t="n">
        <v>1.531312714548</v>
      </c>
      <c r="P242" s="1052" t="n">
        <v>2.407396281057</v>
      </c>
      <c r="Q242" s="674" t="n">
        <v>523.5577257</v>
      </c>
      <c r="R242" s="1052" t="n">
        <v>2.753347208211</v>
      </c>
      <c r="S242" s="1052" t="n">
        <v>2.931280871151</v>
      </c>
      <c r="T242" s="674" t="n">
        <v>603.925518</v>
      </c>
      <c r="U242" s="1052" t="n">
        <v>2.173379803974</v>
      </c>
      <c r="V242" s="1052" t="n">
        <v>2.103760027066</v>
      </c>
      <c r="W242" s="674" t="n">
        <v>620.1117032</v>
      </c>
      <c r="X242" s="1052" t="n">
        <v>2.778639105136</v>
      </c>
      <c r="Y242" s="1052" t="n">
        <v>3.567291536051</v>
      </c>
      <c r="Z242" s="674" t="n">
        <v>353.3282735</v>
      </c>
      <c r="AA242" s="1052" t="n">
        <v>2.323806340363</v>
      </c>
      <c r="AB242" s="1052" t="n">
        <v>3.482822365887</v>
      </c>
    </row>
    <row r="243" customFormat="1" s="220">
      <c r="A243" s="1051" t="n">
        <v>43374</v>
      </c>
      <c r="B243" s="674" t="n">
        <v>530.2257496</v>
      </c>
      <c r="C243" s="1052" t="n">
        <v>4.23647703377</v>
      </c>
      <c r="D243" s="1052" t="n">
        <v>3.434203150969</v>
      </c>
      <c r="E243" s="674" t="n">
        <v>530.3512055</v>
      </c>
      <c r="F243" s="1052" t="n">
        <v>4.579719340328</v>
      </c>
      <c r="G243" s="1052" t="n">
        <v>3.602003764433</v>
      </c>
      <c r="H243" s="674" t="n">
        <v>530.717986</v>
      </c>
      <c r="I243" s="1052" t="n">
        <v>2.706647461674</v>
      </c>
      <c r="J243" s="1052" t="n">
        <v>2.755010915702</v>
      </c>
      <c r="K243" s="674" t="n">
        <v>515.000446</v>
      </c>
      <c r="L243" s="1052" t="n">
        <v>4.559567524998</v>
      </c>
      <c r="M243" s="1052" t="n">
        <v>3.638964890345</v>
      </c>
      <c r="N243" s="674" t="n">
        <v>673.8787481000001</v>
      </c>
      <c r="O243" s="1052" t="n">
        <v>4.428306769148</v>
      </c>
      <c r="P243" s="1052" t="n">
        <v>2.743165393425</v>
      </c>
      <c r="Q243" s="674" t="n">
        <v>526.8709623</v>
      </c>
      <c r="R243" s="1052" t="n">
        <v>2.810330481</v>
      </c>
      <c r="S243" s="1052" t="n">
        <v>2.797099163088</v>
      </c>
      <c r="T243" s="674" t="n">
        <v>604.5574864</v>
      </c>
      <c r="U243" s="1052" t="n">
        <v>1.836358667583</v>
      </c>
      <c r="V243" s="1052" t="n">
        <v>1.973133343228</v>
      </c>
      <c r="W243" s="674" t="n">
        <v>624.5910989</v>
      </c>
      <c r="X243" s="1052" t="n">
        <v>3.196158660005</v>
      </c>
      <c r="Y243" s="1052" t="n">
        <v>3.447344777132</v>
      </c>
      <c r="Z243" s="674" t="n">
        <v>358.5212324</v>
      </c>
      <c r="AA243" s="1052" t="n">
        <v>4.112977094945</v>
      </c>
      <c r="AB243" s="1052" t="n">
        <v>3.510906296107</v>
      </c>
    </row>
    <row r="244" customFormat="1" s="220">
      <c r="A244" s="1051" t="n">
        <v>43405</v>
      </c>
      <c r="B244" s="674" t="n">
        <v>525.7626937</v>
      </c>
      <c r="C244" s="1052" t="n">
        <v>3.147751613011</v>
      </c>
      <c r="D244" s="1052" t="n">
        <v>3.402071819571</v>
      </c>
      <c r="E244" s="674" t="n">
        <v>524.7841473</v>
      </c>
      <c r="F244" s="1052" t="n">
        <v>3.218362992429</v>
      </c>
      <c r="G244" s="1052" t="n">
        <v>3.542133603506</v>
      </c>
      <c r="H244" s="674" t="n">
        <v>530.8894959</v>
      </c>
      <c r="I244" s="1052" t="n">
        <v>2.88674697075</v>
      </c>
      <c r="J244" s="1052" t="n">
        <v>2.787645550534</v>
      </c>
      <c r="K244" s="674" t="n">
        <v>509.4935245</v>
      </c>
      <c r="L244" s="1052" t="n">
        <v>3.207495477577</v>
      </c>
      <c r="M244" s="1052" t="n">
        <v>3.566609041975</v>
      </c>
      <c r="N244" s="674" t="n">
        <v>671.0542005999999</v>
      </c>
      <c r="O244" s="1052" t="n">
        <v>4.040820384311</v>
      </c>
      <c r="P244" s="1052" t="n">
        <v>3.324044783355</v>
      </c>
      <c r="Q244" s="674" t="n">
        <v>526.9848831</v>
      </c>
      <c r="R244" s="1052" t="n">
        <v>2.949771540119</v>
      </c>
      <c r="S244" s="1052" t="n">
        <v>2.837935740899</v>
      </c>
      <c r="T244" s="674" t="n">
        <v>603.7007889</v>
      </c>
      <c r="U244" s="1052" t="n">
        <v>1.444442832011</v>
      </c>
      <c r="V244" s="1052" t="n">
        <v>1.817241861369</v>
      </c>
      <c r="W244" s="674" t="n">
        <v>625.9380388</v>
      </c>
      <c r="X244" s="1052" t="n">
        <v>4.288766361513</v>
      </c>
      <c r="Y244" s="1052" t="n">
        <v>3.419440890885</v>
      </c>
      <c r="Z244" s="674" t="n">
        <v>355.2985284</v>
      </c>
      <c r="AA244" s="1052" t="n">
        <v>1.823748730013</v>
      </c>
      <c r="AB244" s="1052" t="n">
        <v>2.749021902828</v>
      </c>
    </row>
    <row r="245" customFormat="1" s="220">
      <c r="A245" s="1051" t="n">
        <v>43435</v>
      </c>
      <c r="B245" s="674" t="n">
        <v>528.0364938</v>
      </c>
      <c r="C245" s="1052" t="n">
        <v>3.179589520554</v>
      </c>
      <c r="D245" s="1052" t="n">
        <v>3.520328612654</v>
      </c>
      <c r="E245" s="674" t="n">
        <v>527.0995127</v>
      </c>
      <c r="F245" s="1052" t="n">
        <v>3.253690298824</v>
      </c>
      <c r="G245" s="1052" t="n">
        <v>3.682580845768</v>
      </c>
      <c r="H245" s="674" t="n">
        <v>531.4792848</v>
      </c>
      <c r="I245" s="1052" t="n">
        <v>2.831343163813</v>
      </c>
      <c r="J245" s="1052" t="n">
        <v>2.808210182715</v>
      </c>
      <c r="K245" s="674" t="n">
        <v>511.7206716</v>
      </c>
      <c r="L245" s="1052" t="n">
        <v>3.204257321772</v>
      </c>
      <c r="M245" s="1052" t="n">
        <v>3.65576259523</v>
      </c>
      <c r="N245" s="674" t="n">
        <v>670.4167892</v>
      </c>
      <c r="O245" s="1052" t="n">
        <v>2.903659033405</v>
      </c>
      <c r="P245" s="1052" t="n">
        <v>3.788057162611</v>
      </c>
      <c r="Q245" s="674" t="n">
        <v>527.0057014</v>
      </c>
      <c r="R245" s="1052" t="n">
        <v>2.882184540549</v>
      </c>
      <c r="S245" s="1052" t="n">
        <v>2.880735773626</v>
      </c>
      <c r="T245" s="674" t="n">
        <v>605.9912321</v>
      </c>
      <c r="U245" s="1052" t="n">
        <v>1.709539661075</v>
      </c>
      <c r="V245" s="1052" t="n">
        <v>1.663324757624</v>
      </c>
      <c r="W245" s="674" t="n">
        <v>635.9478676</v>
      </c>
      <c r="X245" s="1052" t="n">
        <v>5.577525827122</v>
      </c>
      <c r="Y245" s="1052" t="n">
        <v>4.352373861868</v>
      </c>
      <c r="Z245" s="674" t="n">
        <v>357.058729</v>
      </c>
      <c r="AA245" s="1052" t="n">
        <v>2.560382443346</v>
      </c>
      <c r="AB245" s="1052" t="n">
        <v>2.826947650437</v>
      </c>
    </row>
    <row r="246" customFormat="1" s="220">
      <c r="A246" s="1051" t="n">
        <v>43466</v>
      </c>
      <c r="B246" s="674" t="n">
        <v>529.8993004</v>
      </c>
      <c r="C246" s="1052" t="n">
        <v>3.800690086665</v>
      </c>
      <c r="D246" s="1052" t="n">
        <v>3.375963931375</v>
      </c>
      <c r="E246" s="674" t="n">
        <v>529.2396451</v>
      </c>
      <c r="F246" s="1052" t="n">
        <v>4.052263952123</v>
      </c>
      <c r="G246" s="1052" t="n">
        <v>3.507835111856</v>
      </c>
      <c r="H246" s="674" t="n">
        <v>532.447864</v>
      </c>
      <c r="I246" s="1052" t="n">
        <v>2.682841393671</v>
      </c>
      <c r="J246" s="1052" t="n">
        <v>2.800135042</v>
      </c>
      <c r="K246" s="674" t="n">
        <v>513.1911182</v>
      </c>
      <c r="L246" s="1052" t="n">
        <v>4.003806347407</v>
      </c>
      <c r="M246" s="1052" t="n">
        <v>3.471380314876</v>
      </c>
      <c r="N246" s="674" t="n">
        <v>677.5450842</v>
      </c>
      <c r="O246" s="1052" t="n">
        <v>4.97754126678</v>
      </c>
      <c r="P246" s="1052" t="n">
        <v>3.970640770818</v>
      </c>
      <c r="Q246" s="674" t="n">
        <v>528.2188032</v>
      </c>
      <c r="R246" s="1052" t="n">
        <v>2.71489070554</v>
      </c>
      <c r="S246" s="1052" t="n">
        <v>2.848749942846</v>
      </c>
      <c r="T246" s="674" t="n">
        <v>610.2098432</v>
      </c>
      <c r="U246" s="1052" t="n">
        <v>2.229786188528</v>
      </c>
      <c r="V246" s="1052" t="n">
        <v>1.794993264346</v>
      </c>
      <c r="W246" s="674" t="n">
        <v>627.04214</v>
      </c>
      <c r="X246" s="1052" t="n">
        <v>3.44604075743</v>
      </c>
      <c r="Y246" s="1052" t="n">
        <v>4.435537281942</v>
      </c>
      <c r="Z246" s="674" t="n">
        <v>355.7101424</v>
      </c>
      <c r="AA246" s="1052" t="n">
        <v>2.6745190735</v>
      </c>
      <c r="AB246" s="1052" t="n">
        <v>2.351958742536</v>
      </c>
    </row>
    <row r="247" customFormat="1" s="220">
      <c r="A247" s="1051" t="n">
        <v>43497</v>
      </c>
      <c r="B247" s="674" t="n">
        <v>531.7033906</v>
      </c>
      <c r="C247" s="1052" t="n">
        <v>3.671262276138</v>
      </c>
      <c r="D247" s="1052" t="n">
        <v>3.550394690368</v>
      </c>
      <c r="E247" s="674" t="n">
        <v>530.9209998</v>
      </c>
      <c r="F247" s="1052" t="n">
        <v>3.91962495687</v>
      </c>
      <c r="G247" s="1052" t="n">
        <v>3.741529340854</v>
      </c>
      <c r="H247" s="674" t="n">
        <v>530.7425517</v>
      </c>
      <c r="I247" s="1052" t="n">
        <v>2.108319477529</v>
      </c>
      <c r="J247" s="1052" t="n">
        <v>2.540171897188</v>
      </c>
      <c r="K247" s="674" t="n">
        <v>515.4659092000001</v>
      </c>
      <c r="L247" s="1052" t="n">
        <v>3.677682253763</v>
      </c>
      <c r="M247" s="1052" t="n">
        <v>3.628021190053</v>
      </c>
      <c r="N247" s="674" t="n">
        <v>676.5538133</v>
      </c>
      <c r="O247" s="1052" t="n">
        <v>3.846595927434</v>
      </c>
      <c r="P247" s="1052" t="n">
        <v>3.905931847366</v>
      </c>
      <c r="Q247" s="674" t="n">
        <v>526.9430362000001</v>
      </c>
      <c r="R247" s="1052" t="n">
        <v>2.155182139238</v>
      </c>
      <c r="S247" s="1052" t="n">
        <v>2.583260016935</v>
      </c>
      <c r="T247" s="674" t="n">
        <v>608.6044067</v>
      </c>
      <c r="U247" s="1052" t="n">
        <v>2.040425546222</v>
      </c>
      <c r="V247" s="1052" t="n">
        <v>1.993411753907</v>
      </c>
      <c r="W247" s="674" t="n">
        <v>636.5907931</v>
      </c>
      <c r="X247" s="1052" t="n">
        <v>5.412277706668</v>
      </c>
      <c r="Y247" s="1052" t="n">
        <v>4.809597340788</v>
      </c>
      <c r="Z247" s="674" t="n">
        <v>358.9854078</v>
      </c>
      <c r="AA247" s="1052" t="n">
        <v>2.67940220607</v>
      </c>
      <c r="AB247" s="1052" t="n">
        <v>2.638100190342</v>
      </c>
    </row>
    <row r="248" customFormat="1" s="220">
      <c r="A248" s="1051" t="n">
        <v>43525</v>
      </c>
      <c r="B248" s="674" t="n">
        <v>525.1557031</v>
      </c>
      <c r="C248" s="1052" t="n">
        <v>2.3057243288</v>
      </c>
      <c r="D248" s="1052" t="n">
        <v>3.258111374016</v>
      </c>
      <c r="E248" s="674" t="n">
        <v>521.6205441</v>
      </c>
      <c r="F248" s="1052" t="n">
        <v>1.820706025776</v>
      </c>
      <c r="G248" s="1052" t="n">
        <v>3.261715136754</v>
      </c>
      <c r="H248" s="674" t="n">
        <v>532.6810606</v>
      </c>
      <c r="I248" s="1052" t="n">
        <v>2.543607148562</v>
      </c>
      <c r="J248" s="1052" t="n">
        <v>2.444712126832</v>
      </c>
      <c r="K248" s="674" t="n">
        <v>515.0296756</v>
      </c>
      <c r="L248" s="1052" t="n">
        <v>3.000733706549</v>
      </c>
      <c r="M248" s="1052" t="n">
        <v>3.558558801634</v>
      </c>
      <c r="N248" s="674" t="n">
        <v>680.7273232</v>
      </c>
      <c r="O248" s="1052" t="n">
        <v>1.419566069303</v>
      </c>
      <c r="P248" s="1052" t="n">
        <v>3.389768819905</v>
      </c>
      <c r="Q248" s="674" t="n">
        <v>528.5496753</v>
      </c>
      <c r="R248" s="1052" t="n">
        <v>2.259423752441</v>
      </c>
      <c r="S248" s="1052" t="n">
        <v>2.376076592338</v>
      </c>
      <c r="T248" s="674" t="n">
        <v>603.5114976</v>
      </c>
      <c r="U248" s="1052" t="n">
        <v>0.821593142122</v>
      </c>
      <c r="V248" s="1052" t="n">
        <v>1.696351667704</v>
      </c>
      <c r="W248" s="674" t="n">
        <v>638.2811774</v>
      </c>
      <c r="X248" s="1052" t="n">
        <v>3.283324886079</v>
      </c>
      <c r="Y248" s="1052" t="n">
        <v>4.040589506387</v>
      </c>
      <c r="Z248" s="674" t="n">
        <v>352.5961554</v>
      </c>
      <c r="AA248" s="1052" t="n">
        <v>-0.112684007845</v>
      </c>
      <c r="AB248" s="1052" t="n">
        <v>1.738288366902</v>
      </c>
    </row>
    <row r="249" customFormat="1" s="221">
      <c r="A249" s="697" t="n">
        <v>43556</v>
      </c>
      <c r="B249" s="697" t="n">
        <v>534.3901696</v>
      </c>
      <c r="C249" s="697" t="n">
        <v>3.687628166434</v>
      </c>
      <c r="D249" s="697" t="n">
        <v>3.222032546474</v>
      </c>
      <c r="E249" s="697" t="n">
        <v>533.0349799000001</v>
      </c>
      <c r="F249" s="697" t="n">
        <v>3.973732079706</v>
      </c>
      <c r="G249" s="697" t="n">
        <v>3.237578070966</v>
      </c>
      <c r="H249" s="697" t="n">
        <v>544.0743222999999</v>
      </c>
      <c r="I249" s="697" t="n">
        <v>4.530380459239</v>
      </c>
      <c r="J249" s="697" t="n">
        <v>3.06154288832</v>
      </c>
      <c r="K249" s="697" t="n">
        <v>517.2747452</v>
      </c>
      <c r="L249" s="697" t="n">
        <v>3.543825613501</v>
      </c>
      <c r="M249" s="697" t="n">
        <v>3.40685889587</v>
      </c>
      <c r="N249" s="697" t="n">
        <v>686.8785549</v>
      </c>
      <c r="O249" s="697" t="n">
        <v>5.301807748488</v>
      </c>
      <c r="P249" s="697" t="n">
        <v>3.502394845504</v>
      </c>
      <c r="Q249" s="697" t="n">
        <v>540.8622861</v>
      </c>
      <c r="R249" s="697" t="n">
        <v>4.567224669917</v>
      </c>
      <c r="S249" s="697" t="n">
        <v>2.994882202616</v>
      </c>
      <c r="T249" s="697" t="n">
        <v>614.4403622</v>
      </c>
      <c r="U249" s="697" t="n">
        <v>2.418705003302</v>
      </c>
      <c r="V249" s="697" t="n">
        <v>1.760394460045</v>
      </c>
      <c r="W249" s="697" t="n">
        <v>649.8813244</v>
      </c>
      <c r="X249" s="697" t="n">
        <v>6.4624269777</v>
      </c>
      <c r="Y249" s="697" t="n">
        <v>5.044097403037</v>
      </c>
      <c r="Z249" s="697" t="n">
        <v>357.5162545</v>
      </c>
      <c r="AA249" s="697" t="n">
        <v>1.589579615784</v>
      </c>
      <c r="AB249" s="697" t="n">
        <v>1.381082369457</v>
      </c>
    </row>
    <row r="250" customFormat="1" s="221">
      <c r="A250" s="697" t="n">
        <v>43586</v>
      </c>
      <c r="B250" s="697" t="n">
        <v>537.2982214</v>
      </c>
      <c r="C250" s="697" t="n">
        <v>4.090347909672</v>
      </c>
      <c r="D250" s="697" t="n">
        <v>3.363021611405</v>
      </c>
      <c r="E250" s="697" t="n">
        <v>536.2186674</v>
      </c>
      <c r="F250" s="697" t="n">
        <v>4.101290310977</v>
      </c>
      <c r="G250" s="697" t="n">
        <v>3.300197753642</v>
      </c>
      <c r="H250" s="697" t="n">
        <v>541.558644</v>
      </c>
      <c r="I250" s="697" t="n">
        <v>3.798728548067</v>
      </c>
      <c r="J250" s="697" t="n">
        <v>3.625087884253</v>
      </c>
      <c r="K250" s="697" t="n">
        <v>521.0157769</v>
      </c>
      <c r="L250" s="697" t="n">
        <v>4.134813014317</v>
      </c>
      <c r="M250" s="697" t="n">
        <v>3.559911734831</v>
      </c>
      <c r="N250" s="697" t="n">
        <v>690.3366409</v>
      </c>
      <c r="O250" s="697" t="n">
        <v>5.638106556582</v>
      </c>
      <c r="P250" s="697" t="n">
        <v>4.094925927706</v>
      </c>
      <c r="Q250" s="697" t="n">
        <v>537.1441883</v>
      </c>
      <c r="R250" s="697" t="n">
        <v>3.902907899618</v>
      </c>
      <c r="S250" s="697" t="n">
        <v>3.576773696787</v>
      </c>
      <c r="T250" s="697" t="n">
        <v>612.4376595</v>
      </c>
      <c r="U250" s="697" t="n">
        <v>2.423502230521</v>
      </c>
      <c r="V250" s="697" t="n">
        <v>1.888135372909</v>
      </c>
      <c r="W250" s="697" t="n">
        <v>646.7007551</v>
      </c>
      <c r="X250" s="697" t="n">
        <v>6.07605377107</v>
      </c>
      <c r="Y250" s="697" t="n">
        <v>5.265411879401</v>
      </c>
      <c r="Z250" s="697" t="n">
        <v>362.7263015</v>
      </c>
      <c r="AA250" s="697" t="n">
        <v>1.567726115991</v>
      </c>
      <c r="AB250" s="697" t="n">
        <v>1.016445713867</v>
      </c>
    </row>
    <row r="251" customFormat="1" s="221">
      <c r="A251" s="697" t="n">
        <v>43617</v>
      </c>
      <c r="B251" s="697" t="n">
        <v>539.5645203</v>
      </c>
      <c r="C251" s="697" t="n">
        <v>3.977358623814</v>
      </c>
      <c r="D251" s="697" t="n">
        <v>3.918668092021</v>
      </c>
      <c r="E251" s="697" t="n">
        <v>539.0577227</v>
      </c>
      <c r="F251" s="697" t="n">
        <v>4.020185729307</v>
      </c>
      <c r="G251" s="697" t="n">
        <v>4.031803822716</v>
      </c>
      <c r="H251" s="697" t="n">
        <v>543.1943586</v>
      </c>
      <c r="I251" s="697" t="n">
        <v>3.770346409352</v>
      </c>
      <c r="J251" s="697" t="n">
        <v>4.032467814538</v>
      </c>
      <c r="K251" s="697" t="n">
        <v>523.5502163</v>
      </c>
      <c r="L251" s="697" t="n">
        <v>4.075421004211</v>
      </c>
      <c r="M251" s="697" t="n">
        <v>3.918493365</v>
      </c>
      <c r="N251" s="697" t="n">
        <v>692.598957</v>
      </c>
      <c r="O251" s="697" t="n">
        <v>5.127639739656</v>
      </c>
      <c r="P251" s="697" t="n">
        <v>5.355265699572</v>
      </c>
      <c r="Q251" s="697" t="n">
        <v>536.5806946</v>
      </c>
      <c r="R251" s="697" t="n">
        <v>3.442386016391</v>
      </c>
      <c r="S251" s="697" t="n">
        <v>3.970345934957</v>
      </c>
      <c r="T251" s="697" t="n">
        <v>614.8423615</v>
      </c>
      <c r="U251" s="697" t="n">
        <v>2.803915152854</v>
      </c>
      <c r="V251" s="697" t="n">
        <v>2.548581864249</v>
      </c>
      <c r="W251" s="697" t="n">
        <v>647.2677987</v>
      </c>
      <c r="X251" s="697" t="n">
        <v>5.314663806095</v>
      </c>
      <c r="Y251" s="697" t="n">
        <v>5.94954858711</v>
      </c>
      <c r="Z251" s="697" t="n">
        <v>361.611932</v>
      </c>
      <c r="AA251" s="697" t="n">
        <v>3.684144633431</v>
      </c>
      <c r="AB251" s="697" t="n">
        <v>2.272784021475</v>
      </c>
    </row>
    <row r="252" customFormat="1" s="221">
      <c r="A252" s="697" t="n">
        <v>43647</v>
      </c>
      <c r="B252" s="697" t="n">
        <v>541.6448735</v>
      </c>
      <c r="C252" s="697" t="n">
        <v>4.031731433877</v>
      </c>
      <c r="D252" s="697" t="n">
        <v>4.033043654302</v>
      </c>
      <c r="E252" s="697" t="n">
        <v>540.9338766</v>
      </c>
      <c r="F252" s="697" t="n">
        <v>4.104874794504</v>
      </c>
      <c r="G252" s="697" t="n">
        <v>4.075424339891</v>
      </c>
      <c r="H252" s="697" t="n">
        <v>548.7952159</v>
      </c>
      <c r="I252" s="697" t="n">
        <v>3.848672997562</v>
      </c>
      <c r="J252" s="697" t="n">
        <v>3.806059647425</v>
      </c>
      <c r="K252" s="697" t="n">
        <v>524.7399768</v>
      </c>
      <c r="L252" s="697" t="n">
        <v>3.945139123128</v>
      </c>
      <c r="M252" s="697" t="n">
        <v>4.05151575363</v>
      </c>
      <c r="N252" s="697" t="n">
        <v>694.2760677</v>
      </c>
      <c r="O252" s="697" t="n">
        <v>4.067430023906</v>
      </c>
      <c r="P252" s="697" t="n">
        <v>4.938838328127</v>
      </c>
      <c r="Q252" s="697" t="n">
        <v>544.4659555</v>
      </c>
      <c r="R252" s="697" t="n">
        <v>3.873631897846</v>
      </c>
      <c r="S252" s="697" t="n">
        <v>3.739925149288</v>
      </c>
      <c r="T252" s="697" t="n">
        <v>614.6510613</v>
      </c>
      <c r="U252" s="697" t="n">
        <v>2.161811520321</v>
      </c>
      <c r="V252" s="697" t="n">
        <v>2.462480510353</v>
      </c>
      <c r="W252" s="697" t="n">
        <v>655.595454</v>
      </c>
      <c r="X252" s="697" t="n">
        <v>7.407612148444</v>
      </c>
      <c r="Y252" s="697" t="n">
        <v>6.263994843855</v>
      </c>
      <c r="Z252" s="697" t="n">
        <v>363.5112391</v>
      </c>
      <c r="AA252" s="697" t="n">
        <v>2.824390479833</v>
      </c>
      <c r="AB252" s="697" t="n">
        <v>2.683804648317</v>
      </c>
    </row>
    <row r="253" customFormat="1" s="221">
      <c r="A253" s="697" t="n">
        <v>43678</v>
      </c>
      <c r="B253" s="697" t="n">
        <v>540.6449004</v>
      </c>
      <c r="C253" s="697" t="n">
        <v>3.381278322411</v>
      </c>
      <c r="D253" s="697" t="n">
        <v>3.795975814568</v>
      </c>
      <c r="E253" s="697" t="n">
        <v>540.7530814</v>
      </c>
      <c r="F253" s="697" t="n">
        <v>3.552997142327</v>
      </c>
      <c r="G253" s="697" t="n">
        <v>3.892008091083</v>
      </c>
      <c r="H253" s="697" t="n">
        <v>546.5811287</v>
      </c>
      <c r="I253" s="697" t="n">
        <v>2.690145189617</v>
      </c>
      <c r="J253" s="697" t="n">
        <v>3.433541693768</v>
      </c>
      <c r="K253" s="697" t="n">
        <v>525.0276166</v>
      </c>
      <c r="L253" s="697" t="n">
        <v>3.372280995895</v>
      </c>
      <c r="M253" s="697" t="n">
        <v>3.796425274994</v>
      </c>
      <c r="N253" s="697" t="n">
        <v>694.2525818</v>
      </c>
      <c r="O253" s="697" t="n">
        <v>4.394635336973</v>
      </c>
      <c r="P253" s="697" t="n">
        <v>4.527546419768</v>
      </c>
      <c r="Q253" s="697" t="n">
        <v>542.3053946</v>
      </c>
      <c r="R253" s="697" t="n">
        <v>2.747105297349</v>
      </c>
      <c r="S253" s="697" t="n">
        <v>3.352660791142</v>
      </c>
      <c r="T253" s="697" t="n">
        <v>620.0842608</v>
      </c>
      <c r="U253" s="697" t="n">
        <v>3.260701333421</v>
      </c>
      <c r="V253" s="697" t="n">
        <v>2.741691438714</v>
      </c>
      <c r="W253" s="697" t="n">
        <v>650.2078056</v>
      </c>
      <c r="X253" s="697" t="n">
        <v>4.703998272134</v>
      </c>
      <c r="Y253" s="697" t="n">
        <v>5.801274842769</v>
      </c>
      <c r="Z253" s="697" t="n">
        <v>365.5290443</v>
      </c>
      <c r="AA253" s="697" t="n">
        <v>2.676015012737</v>
      </c>
      <c r="AB253" s="697" t="n">
        <v>3.057812354483</v>
      </c>
    </row>
    <row r="254" customFormat="1" s="221">
      <c r="A254" s="697" t="n">
        <v>43709</v>
      </c>
      <c r="B254" s="697" t="n">
        <v>543.9490556</v>
      </c>
      <c r="C254" s="697" t="n">
        <v>3.964373089242</v>
      </c>
      <c r="D254" s="697" t="n">
        <v>3.792135294315</v>
      </c>
      <c r="E254" s="697" t="n">
        <v>543.548916</v>
      </c>
      <c r="F254" s="697" t="n">
        <v>4.066211735533</v>
      </c>
      <c r="G254" s="697" t="n">
        <v>3.907712611815</v>
      </c>
      <c r="H254" s="697" t="n">
        <v>547.1899309</v>
      </c>
      <c r="I254" s="697" t="n">
        <v>3.568543293911</v>
      </c>
      <c r="J254" s="697" t="n">
        <v>3.36747918506</v>
      </c>
      <c r="K254" s="697" t="n">
        <v>527.3816846</v>
      </c>
      <c r="L254" s="697" t="n">
        <v>3.936770554359</v>
      </c>
      <c r="M254" s="697" t="n">
        <v>3.750944686449</v>
      </c>
      <c r="N254" s="697" t="n">
        <v>700.1787433</v>
      </c>
      <c r="O254" s="697" t="n">
        <v>5.226323961952</v>
      </c>
      <c r="P254" s="697" t="n">
        <v>4.562397074646</v>
      </c>
      <c r="Q254" s="697" t="n">
        <v>542.3635623</v>
      </c>
      <c r="R254" s="697" t="n">
        <v>3.591931830412</v>
      </c>
      <c r="S254" s="697" t="n">
        <v>3.402631134747</v>
      </c>
      <c r="T254" s="697" t="n">
        <v>618.8607234999999</v>
      </c>
      <c r="U254" s="697" t="n">
        <v>2.473021101917</v>
      </c>
      <c r="V254" s="697" t="n">
        <v>2.631246787337</v>
      </c>
      <c r="W254" s="697" t="n">
        <v>659.242603</v>
      </c>
      <c r="X254" s="697" t="n">
        <v>6.310298547515</v>
      </c>
      <c r="Y254" s="697" t="n">
        <v>6.133291181652</v>
      </c>
      <c r="Z254" s="697" t="n">
        <v>366.2162164</v>
      </c>
      <c r="AA254" s="697" t="n">
        <v>3.647583243858</v>
      </c>
      <c r="AB254" s="697" t="n">
        <v>3.048348433688</v>
      </c>
    </row>
    <row r="255" customFormat="1" s="221">
      <c r="A255" s="697" t="n">
        <v>43739</v>
      </c>
      <c r="B255" s="697" t="n">
        <v>543.0106204</v>
      </c>
      <c r="C255" s="697" t="n">
        <v>2.411212735263</v>
      </c>
      <c r="D255" s="697" t="n">
        <v>3.24852327862</v>
      </c>
      <c r="E255" s="697" t="n">
        <v>542.1407412</v>
      </c>
      <c r="F255" s="697" t="n">
        <v>2.222967644409</v>
      </c>
      <c r="G255" s="697" t="n">
        <v>3.27530581913</v>
      </c>
      <c r="H255" s="697" t="n">
        <v>548.0052306</v>
      </c>
      <c r="I255" s="697" t="n">
        <v>3.257331587779</v>
      </c>
      <c r="J255" s="697" t="n">
        <v>3.170945448564</v>
      </c>
      <c r="K255" s="697" t="n">
        <v>526.2244573</v>
      </c>
      <c r="L255" s="697" t="n">
        <v>2.179417782485</v>
      </c>
      <c r="M255" s="697" t="n">
        <v>3.158010491911</v>
      </c>
      <c r="N255" s="697" t="n">
        <v>696.0514745</v>
      </c>
      <c r="O255" s="697" t="n">
        <v>3.290313941865</v>
      </c>
      <c r="P255" s="697" t="n">
        <v>4.2994549235</v>
      </c>
      <c r="Q255" s="697" t="n">
        <v>544.3137565</v>
      </c>
      <c r="R255" s="697" t="n">
        <v>3.310638742332</v>
      </c>
      <c r="S255" s="697" t="n">
        <v>3.215492457177</v>
      </c>
      <c r="T255" s="697" t="n">
        <v>621.4216512</v>
      </c>
      <c r="U255" s="697" t="n">
        <v>2.789505577116</v>
      </c>
      <c r="V255" s="697" t="n">
        <v>2.840264222929</v>
      </c>
      <c r="W255" s="697" t="n">
        <v>650.351317</v>
      </c>
      <c r="X255" s="697" t="n">
        <v>4.124333207016</v>
      </c>
      <c r="Y255" s="697" t="n">
        <v>5.043834426555</v>
      </c>
      <c r="Z255" s="697" t="n">
        <v>360.0356392</v>
      </c>
      <c r="AA255" s="697" t="n">
        <v>0.422403657898</v>
      </c>
      <c r="AB255" s="697" t="n">
        <v>2.240856348719</v>
      </c>
    </row>
    <row r="256" customFormat="1" s="221">
      <c r="A256" s="697" t="n">
        <v>43770</v>
      </c>
      <c r="B256" s="697" t="n">
        <v>542.7327949</v>
      </c>
      <c r="C256" s="697" t="n">
        <v>3.227711171474</v>
      </c>
      <c r="D256" s="697" t="n">
        <v>3.19763149246</v>
      </c>
      <c r="E256" s="697" t="n">
        <v>541.9049735999999</v>
      </c>
      <c r="F256" s="697" t="n">
        <v>3.262451121682</v>
      </c>
      <c r="G256" s="697" t="n">
        <v>3.179102101397</v>
      </c>
      <c r="H256" s="697" t="n">
        <v>548.5501491</v>
      </c>
      <c r="I256" s="697" t="n">
        <v>3.326615677347</v>
      </c>
      <c r="J256" s="697" t="n">
        <v>3.383881085514</v>
      </c>
      <c r="K256" s="697" t="n">
        <v>526.0557792</v>
      </c>
      <c r="L256" s="697" t="n">
        <v>3.250729185666</v>
      </c>
      <c r="M256" s="697" t="n">
        <v>3.11780658545</v>
      </c>
      <c r="N256" s="697" t="n">
        <v>696.3869094</v>
      </c>
      <c r="O256" s="697" t="n">
        <v>3.775061504324</v>
      </c>
      <c r="P256" s="697" t="n">
        <v>4.092925247978</v>
      </c>
      <c r="Q256" s="697" t="n">
        <v>544.9501033</v>
      </c>
      <c r="R256" s="697" t="n">
        <v>3.409057977967</v>
      </c>
      <c r="S256" s="697" t="n">
        <v>3.43688250141</v>
      </c>
      <c r="T256" s="697" t="n">
        <v>621.7823085</v>
      </c>
      <c r="U256" s="697" t="n">
        <v>2.995112799661</v>
      </c>
      <c r="V256" s="697" t="n">
        <v>2.75252930108</v>
      </c>
      <c r="W256" s="697" t="n">
        <v>647.2597132</v>
      </c>
      <c r="X256" s="697" t="n">
        <v>3.406355434298</v>
      </c>
      <c r="Y256" s="697" t="n">
        <v>4.608730356733</v>
      </c>
      <c r="Z256" s="697" t="n">
        <v>360.5399547</v>
      </c>
      <c r="AA256" s="697" t="n">
        <v>1.475217565241</v>
      </c>
      <c r="AB256" s="697" t="n">
        <v>1.84077329186</v>
      </c>
    </row>
    <row r="257" customFormat="1" s="221">
      <c r="A257" s="697" t="n">
        <v>43800</v>
      </c>
      <c r="B257" s="697" t="n">
        <v>541.616831</v>
      </c>
      <c r="C257" s="697" t="n">
        <v>2.571855801532</v>
      </c>
      <c r="D257" s="697" t="n">
        <v>2.735771905166</v>
      </c>
      <c r="E257" s="697" t="n">
        <v>539.8170962</v>
      </c>
      <c r="F257" s="697" t="n">
        <v>2.412748104216</v>
      </c>
      <c r="G257" s="697" t="n">
        <v>2.630958677986</v>
      </c>
      <c r="H257" s="697" t="n">
        <v>549.0382175</v>
      </c>
      <c r="I257" s="697" t="n">
        <v>3.303784964377</v>
      </c>
      <c r="J257" s="697" t="n">
        <v>3.295917811731</v>
      </c>
      <c r="K257" s="697" t="n">
        <v>525.4142623</v>
      </c>
      <c r="L257" s="697" t="n">
        <v>2.675989355127</v>
      </c>
      <c r="M257" s="697" t="n">
        <v>2.700134184589</v>
      </c>
      <c r="N257" s="697" t="n">
        <v>693.1000784</v>
      </c>
      <c r="O257" s="697" t="n">
        <v>3.38346079117</v>
      </c>
      <c r="P257" s="697" t="n">
        <v>3.482706900944</v>
      </c>
      <c r="Q257" s="697" t="n">
        <v>545.0299785</v>
      </c>
      <c r="R257" s="697" t="n">
        <v>3.42012943164</v>
      </c>
      <c r="S257" s="697" t="n">
        <v>3.37994757404</v>
      </c>
      <c r="T257" s="697" t="n">
        <v>619.6359767</v>
      </c>
      <c r="U257" s="697" t="n">
        <v>2.251640597623</v>
      </c>
      <c r="V257" s="697" t="n">
        <v>2.678266071001</v>
      </c>
      <c r="W257" s="697" t="n">
        <v>648.099494</v>
      </c>
      <c r="X257" s="697" t="n">
        <v>1.910789707631</v>
      </c>
      <c r="Y257" s="697" t="n">
        <v>3.139901453004</v>
      </c>
      <c r="Z257" s="697" t="n">
        <v>360.6457345</v>
      </c>
      <c r="AA257" s="697" t="n">
        <v>1.004598181942</v>
      </c>
      <c r="AB257" s="697" t="n">
        <v>0.965827467683</v>
      </c>
    </row>
    <row r="258" customFormat="1" s="220">
      <c r="A258" s="1051" t="n">
        <v>43831</v>
      </c>
      <c r="B258" s="674" t="n">
        <v>546.3619105</v>
      </c>
      <c r="C258" s="1052" t="n">
        <v>3.106743127906</v>
      </c>
      <c r="D258" s="1052" t="n">
        <v>2.968560547301</v>
      </c>
      <c r="E258" s="674" t="n">
        <v>545.976952</v>
      </c>
      <c r="F258" s="1052" t="n">
        <v>3.162519485258</v>
      </c>
      <c r="G258" s="1052" t="n">
        <v>2.945735892309</v>
      </c>
      <c r="H258" s="674" t="n">
        <v>548.0256878</v>
      </c>
      <c r="I258" s="1052" t="n">
        <v>2.925699369507</v>
      </c>
      <c r="J258" s="1052" t="n">
        <v>3.185156730638</v>
      </c>
      <c r="K258" s="674" t="n">
        <v>529.9687605</v>
      </c>
      <c r="L258" s="1052" t="n">
        <v>3.269277605358</v>
      </c>
      <c r="M258" s="1052" t="n">
        <v>3.065258394354</v>
      </c>
      <c r="N258" s="674" t="n">
        <v>700.0891526</v>
      </c>
      <c r="O258" s="1052" t="n">
        <v>3.327316355135</v>
      </c>
      <c r="P258" s="1052" t="n">
        <v>3.494774871218</v>
      </c>
      <c r="Q258" s="674" t="n">
        <v>543.9084626</v>
      </c>
      <c r="R258" s="1052" t="n">
        <v>2.970295511055</v>
      </c>
      <c r="S258" s="1052" t="n">
        <v>3.266265331362</v>
      </c>
      <c r="T258" s="674" t="n">
        <v>619.7091676</v>
      </c>
      <c r="U258" s="1052" t="n">
        <v>1.55673077153</v>
      </c>
      <c r="V258" s="1052" t="n">
        <v>2.265264375567</v>
      </c>
      <c r="W258" s="674" t="n">
        <v>649.6453856000001</v>
      </c>
      <c r="X258" s="1052" t="n">
        <v>3.604741078486</v>
      </c>
      <c r="Y258" s="1052" t="n">
        <v>2.968696796412</v>
      </c>
      <c r="Z258" s="674" t="n">
        <v>368.4721099</v>
      </c>
      <c r="AA258" s="1052" t="n">
        <v>3.587743496402</v>
      </c>
      <c r="AB258" s="1052" t="n">
        <v>2.021445397926</v>
      </c>
    </row>
    <row r="259" customFormat="1" s="220">
      <c r="A259" s="1051" t="n">
        <v>43862</v>
      </c>
      <c r="B259" s="674" t="n">
        <v>546.8271149</v>
      </c>
      <c r="C259" s="1052" t="n">
        <v>2.844391171351</v>
      </c>
      <c r="D259" s="1052" t="n">
        <v>2.841315943384</v>
      </c>
      <c r="E259" s="674" t="n">
        <v>545.0957737</v>
      </c>
      <c r="F259" s="1052" t="n">
        <v>2.669846155142</v>
      </c>
      <c r="G259" s="1052" t="n">
        <v>2.748740594987</v>
      </c>
      <c r="H259" s="674" t="n">
        <v>548.7924753</v>
      </c>
      <c r="I259" s="1052" t="n">
        <v>3.400881188475</v>
      </c>
      <c r="J259" s="1052" t="n">
        <v>3.209860956407</v>
      </c>
      <c r="K259" s="674" t="n">
        <v>530.2285486</v>
      </c>
      <c r="L259" s="1052" t="n">
        <v>2.863940977767</v>
      </c>
      <c r="M259" s="1052" t="n">
        <v>2.936544227391</v>
      </c>
      <c r="N259" s="674" t="n">
        <v>698.2681903</v>
      </c>
      <c r="O259" s="1052" t="n">
        <v>3.209556516145</v>
      </c>
      <c r="P259" s="1052" t="n">
        <v>3.306555490766</v>
      </c>
      <c r="Q259" s="674" t="n">
        <v>545.4099023</v>
      </c>
      <c r="R259" s="1052" t="n">
        <v>3.504527971974</v>
      </c>
      <c r="S259" s="1052" t="n">
        <v>3.298057965063</v>
      </c>
      <c r="T259" s="674" t="n">
        <v>623.1036265</v>
      </c>
      <c r="U259" s="1052" t="n">
        <v>2.382371806773</v>
      </c>
      <c r="V259" s="1052" t="n">
        <v>2.062865832622</v>
      </c>
      <c r="W259" s="674" t="n">
        <v>653.5789483</v>
      </c>
      <c r="X259" s="1052" t="n">
        <v>2.668614655464</v>
      </c>
      <c r="Y259" s="1052" t="n">
        <v>2.723918202423</v>
      </c>
      <c r="Z259" s="674" t="n">
        <v>365.2154723</v>
      </c>
      <c r="AA259" s="1052" t="n">
        <v>1.735464552217</v>
      </c>
      <c r="AB259" s="1052" t="n">
        <v>2.106736398277</v>
      </c>
    </row>
    <row r="260" ht="13" customFormat="1" customHeight="1" s="220">
      <c r="A260" s="1051" t="n">
        <v>43891</v>
      </c>
      <c r="B260" s="674" t="n">
        <v>528.9893218</v>
      </c>
      <c r="C260" s="1052" t="n">
        <v>0.729996585274</v>
      </c>
      <c r="D260" s="1052" t="n">
        <v>2.23222093746</v>
      </c>
      <c r="E260" s="674" t="n">
        <v>523.0861548</v>
      </c>
      <c r="F260" s="1052" t="n">
        <v>0.280972579891</v>
      </c>
      <c r="G260" s="1052" t="n">
        <v>2.046913424256</v>
      </c>
      <c r="H260" s="674" t="n">
        <v>550.1324417</v>
      </c>
      <c r="I260" s="1052" t="n">
        <v>3.276140713609</v>
      </c>
      <c r="J260" s="1052" t="n">
        <v>3.200704396223</v>
      </c>
      <c r="K260" s="674" t="n">
        <v>521.45392</v>
      </c>
      <c r="L260" s="1052" t="n">
        <v>1.247354221388</v>
      </c>
      <c r="M260" s="1052" t="n">
        <v>2.45934139526</v>
      </c>
      <c r="N260" s="674" t="n">
        <v>674.4593883</v>
      </c>
      <c r="O260" s="1052" t="n">
        <v>-0.920770282958</v>
      </c>
      <c r="P260" s="1052" t="n">
        <v>1.867014987006</v>
      </c>
      <c r="Q260" s="674" t="n">
        <v>547.1109525000001</v>
      </c>
      <c r="R260" s="1052" t="n">
        <v>3.511737508772</v>
      </c>
      <c r="S260" s="1052" t="n">
        <v>3.328750357036</v>
      </c>
      <c r="T260" s="674" t="n">
        <v>612.3063696</v>
      </c>
      <c r="U260" s="1052" t="n">
        <v>1.457283255576</v>
      </c>
      <c r="V260" s="1052" t="n">
        <v>1.799536457463</v>
      </c>
      <c r="W260" s="674" t="n">
        <v>640.3820330999999</v>
      </c>
      <c r="X260" s="1052" t="n">
        <v>0.329142668527</v>
      </c>
      <c r="Y260" s="1052" t="n">
        <v>2.192120888626</v>
      </c>
      <c r="Z260" s="674" t="n">
        <v>356.3349264</v>
      </c>
      <c r="AA260" s="1052" t="n">
        <v>1.060355010326</v>
      </c>
      <c r="AB260" s="1052" t="n">
        <v>2.129764794454</v>
      </c>
      <c r="AC260" s="225" t="n"/>
    </row>
    <row r="261" ht="13" customFormat="1" customHeight="1" s="220">
      <c r="A261" s="1051" t="n">
        <v>43922</v>
      </c>
      <c r="B261" s="674" t="n">
        <v>529.3566581</v>
      </c>
      <c r="C261" s="1052" t="n">
        <v>-0.941916933795</v>
      </c>
      <c r="D261" s="1052" t="n">
        <v>0.875025165518</v>
      </c>
      <c r="E261" s="674" t="n">
        <v>523.1510693</v>
      </c>
      <c r="F261" s="1052" t="n">
        <v>-1.854270539966</v>
      </c>
      <c r="G261" s="1052" t="n">
        <v>0.363052423746</v>
      </c>
      <c r="H261" s="674" t="n">
        <v>560.6058566</v>
      </c>
      <c r="I261" s="1052" t="n">
        <v>3.038469860168</v>
      </c>
      <c r="J261" s="1052" t="n">
        <v>3.236883723459</v>
      </c>
      <c r="K261" s="674" t="n">
        <v>517.3023282</v>
      </c>
      <c r="L261" s="1052" t="n">
        <v>0.005332369356</v>
      </c>
      <c r="M261" s="1052" t="n">
        <v>1.370646948634</v>
      </c>
      <c r="N261" s="674" t="n">
        <v>687.0516083</v>
      </c>
      <c r="O261" s="1052" t="n">
        <v>0.025194177161</v>
      </c>
      <c r="P261" s="1052" t="n">
        <v>0.764103487889</v>
      </c>
      <c r="Q261" s="674" t="n">
        <v>557.4019812</v>
      </c>
      <c r="R261" s="1052" t="n">
        <v>3.058023368437</v>
      </c>
      <c r="S261" s="1052" t="n">
        <v>3.355634459787</v>
      </c>
      <c r="T261" s="674" t="n">
        <v>590.8756022</v>
      </c>
      <c r="U261" s="1052" t="n">
        <v>-3.835158210575</v>
      </c>
      <c r="V261" s="1052" t="n">
        <v>-0.014818497791</v>
      </c>
      <c r="W261" s="674" t="n">
        <v>577.9249386</v>
      </c>
      <c r="X261" s="1052" t="n">
        <v>-11.072234744772</v>
      </c>
      <c r="Y261" s="1052" t="n">
        <v>-2.746709151769</v>
      </c>
      <c r="Z261" s="674" t="n">
        <v>340.2491706</v>
      </c>
      <c r="AA261" s="1052" t="n">
        <v>-4.829733944307</v>
      </c>
      <c r="AB261" s="1052" t="n">
        <v>-0.682654877708</v>
      </c>
      <c r="AC261" s="225" t="n"/>
    </row>
    <row r="262" customFormat="1" s="220">
      <c r="A262" s="1051" t="n">
        <v>43952</v>
      </c>
      <c r="B262" s="674" t="n">
        <v>531.9125642</v>
      </c>
      <c r="C262" s="1052" t="n">
        <v>-1.002359022512</v>
      </c>
      <c r="D262" s="1052" t="n">
        <v>-0.412410330121</v>
      </c>
      <c r="E262" s="674" t="n">
        <v>523.3058957</v>
      </c>
      <c r="F262" s="1052" t="n">
        <v>-2.408116778666</v>
      </c>
      <c r="G262" s="1052" t="n">
        <v>-1.340839628634</v>
      </c>
      <c r="H262" s="674" t="n">
        <v>567.0797667000001</v>
      </c>
      <c r="I262" s="1052" t="n">
        <v>4.712531686596</v>
      </c>
      <c r="J262" s="1052" t="n">
        <v>3.676915426234</v>
      </c>
      <c r="K262" s="674" t="n">
        <v>520.3503595</v>
      </c>
      <c r="L262" s="1052" t="n">
        <v>-0.127715403161</v>
      </c>
      <c r="M262" s="1052" t="n">
        <v>0.37251881541</v>
      </c>
      <c r="N262" s="674" t="n">
        <v>690.9659015</v>
      </c>
      <c r="O262" s="1052" t="n">
        <v>0.09115271632999999</v>
      </c>
      <c r="P262" s="1052" t="n">
        <v>-0.265586664814</v>
      </c>
      <c r="Q262" s="674" t="n">
        <v>562.9009199</v>
      </c>
      <c r="R262" s="1052" t="n">
        <v>4.795124318764</v>
      </c>
      <c r="S262" s="1052" t="n">
        <v>3.788084463239</v>
      </c>
      <c r="T262" s="674" t="n">
        <v>594.0696823</v>
      </c>
      <c r="U262" s="1052" t="n">
        <v>-2.999158676002</v>
      </c>
      <c r="V262" s="1052" t="n">
        <v>-1.810426952875</v>
      </c>
      <c r="W262" s="674" t="n">
        <v>575.8841298999999</v>
      </c>
      <c r="X262" s="1052" t="n">
        <v>-10.950447272796</v>
      </c>
      <c r="Y262" s="1052" t="n">
        <v>-7.270392612932</v>
      </c>
      <c r="Z262" s="674" t="n">
        <v>337.6803534</v>
      </c>
      <c r="AA262" s="1052" t="n">
        <v>-6.904916460821</v>
      </c>
      <c r="AB262" s="1052" t="n">
        <v>-3.595532169944</v>
      </c>
    </row>
    <row r="263" customFormat="1" s="221">
      <c r="A263" s="697" t="n">
        <v>43983</v>
      </c>
      <c r="B263" s="697" t="n">
        <v>531.5322116999999</v>
      </c>
      <c r="C263" s="697" t="n">
        <v>-1.488665080412</v>
      </c>
      <c r="D263" s="697" t="n">
        <v>-1.145163317974</v>
      </c>
      <c r="E263" s="697" t="n">
        <v>523.9575229</v>
      </c>
      <c r="F263" s="697" t="n">
        <v>-2.801221309727</v>
      </c>
      <c r="G263" s="697" t="n">
        <v>-2.35631500261</v>
      </c>
      <c r="H263" s="697" t="n">
        <v>568.1563486</v>
      </c>
      <c r="I263" s="697" t="n">
        <v>4.595406709366</v>
      </c>
      <c r="J263" s="697" t="n">
        <v>4.114287989619</v>
      </c>
      <c r="K263" s="697" t="n">
        <v>519.4116859</v>
      </c>
      <c r="L263" s="697" t="n">
        <v>-0.79047439408</v>
      </c>
      <c r="M263" s="697" t="n">
        <v>-0.305816379517</v>
      </c>
      <c r="N263" s="697" t="n">
        <v>671.3340083000001</v>
      </c>
      <c r="O263" s="697" t="n">
        <v>-3.070311972763</v>
      </c>
      <c r="P263" s="697" t="n">
        <v>-0.9886218370049999</v>
      </c>
      <c r="Q263" s="697" t="n">
        <v>562.5347726</v>
      </c>
      <c r="R263" s="697" t="n">
        <v>4.836938462601</v>
      </c>
      <c r="S263" s="697" t="n">
        <v>4.227117990927</v>
      </c>
      <c r="T263" s="697" t="n">
        <v>592.9433093</v>
      </c>
      <c r="U263" s="697" t="n">
        <v>-3.561734449555</v>
      </c>
      <c r="V263" s="697" t="n">
        <v>-3.465878424449</v>
      </c>
      <c r="W263" s="697" t="n">
        <v>590.0779259</v>
      </c>
      <c r="X263" s="697" t="n">
        <v>-8.835581333546999</v>
      </c>
      <c r="Y263" s="697" t="n">
        <v>-10.286950964812</v>
      </c>
      <c r="Z263" s="697" t="n">
        <v>345.3549715</v>
      </c>
      <c r="AA263" s="697" t="n">
        <v>-4.495692498333</v>
      </c>
      <c r="AB263" s="697" t="n">
        <v>-5.413851229501</v>
      </c>
    </row>
    <row r="264" ht="13" customFormat="1" customHeight="1" s="222">
      <c r="A264" s="695" t="n">
        <v>44013</v>
      </c>
      <c r="B264" s="695" t="n">
        <v>540.9895784</v>
      </c>
      <c r="C264" s="695" t="n">
        <v>-0.120982424474</v>
      </c>
      <c r="D264" s="695" t="n">
        <v>-0.869520833133</v>
      </c>
      <c r="E264" s="695" t="n">
        <v>536.2383956</v>
      </c>
      <c r="F264" s="695" t="n">
        <v>-0.868032342421</v>
      </c>
      <c r="G264" s="695" t="n">
        <v>-2.023774577722</v>
      </c>
      <c r="H264" s="695" t="n">
        <v>565.8232978</v>
      </c>
      <c r="I264" s="695" t="n">
        <v>3.102811651168</v>
      </c>
      <c r="J264" s="695" t="n">
        <v>4.132794724725</v>
      </c>
      <c r="K264" s="695" t="n">
        <v>525.7418509</v>
      </c>
      <c r="L264" s="695" t="n">
        <v>0.190927725025</v>
      </c>
      <c r="M264" s="695" t="n">
        <v>-0.242277399862</v>
      </c>
      <c r="N264" s="695" t="n">
        <v>693.1745928</v>
      </c>
      <c r="O264" s="695" t="n">
        <v>-0.158650852484</v>
      </c>
      <c r="P264" s="695" t="n">
        <v>-1.046458738894</v>
      </c>
      <c r="Q264" s="695" t="n">
        <v>560.8807843</v>
      </c>
      <c r="R264" s="695" t="n">
        <v>3.014849438093</v>
      </c>
      <c r="S264" s="695" t="n">
        <v>4.209987894095</v>
      </c>
      <c r="T264" s="695" t="n">
        <v>605.5134757</v>
      </c>
      <c r="U264" s="695" t="n">
        <v>-1.486629760416</v>
      </c>
      <c r="V264" s="695" t="n">
        <v>-2.682218432316</v>
      </c>
      <c r="W264" s="695" t="n">
        <v>621.4158453</v>
      </c>
      <c r="X264" s="695" t="n">
        <v>-5.213521309744</v>
      </c>
      <c r="Y264" s="695" t="n">
        <v>-8.319096272352001</v>
      </c>
      <c r="Z264" s="695" t="n">
        <v>356.349597</v>
      </c>
      <c r="AA264" s="695" t="n">
        <v>-1.97012948423</v>
      </c>
      <c r="AB264" s="695" t="n">
        <v>-4.455078751306</v>
      </c>
    </row>
    <row r="265" ht="13" customFormat="1" customHeight="1" s="220">
      <c r="A265" s="1051" t="n">
        <v>44044</v>
      </c>
      <c r="B265" s="674" t="n">
        <v>551.6829627</v>
      </c>
      <c r="C265" s="1052" t="n">
        <v>2.041647353343</v>
      </c>
      <c r="D265" s="1052" t="n">
        <v>0.144924153076</v>
      </c>
      <c r="E265" s="674" t="n">
        <v>549.6993356</v>
      </c>
      <c r="F265" s="1052" t="n">
        <v>1.654406513383</v>
      </c>
      <c r="G265" s="1052" t="n">
        <v>-0.669409977352</v>
      </c>
      <c r="H265" s="674" t="n">
        <v>566.8580555</v>
      </c>
      <c r="I265" s="1052" t="n">
        <v>3.709774402242</v>
      </c>
      <c r="J265" s="1052" t="n">
        <v>3.800080068464</v>
      </c>
      <c r="K265" s="674" t="n">
        <v>539.3147699</v>
      </c>
      <c r="L265" s="1052" t="n">
        <v>2.7212193889</v>
      </c>
      <c r="M265" s="1052" t="n">
        <v>0.70872502245</v>
      </c>
      <c r="N265" s="674" t="n">
        <v>721.5879889</v>
      </c>
      <c r="O265" s="1052" t="n">
        <v>3.937386452223</v>
      </c>
      <c r="P265" s="1052" t="n">
        <v>0.238763999117</v>
      </c>
      <c r="Q265" s="674" t="n">
        <v>562.2589117</v>
      </c>
      <c r="R265" s="1052" t="n">
        <v>3.679387536743</v>
      </c>
      <c r="S265" s="1052" t="n">
        <v>3.839119438293</v>
      </c>
      <c r="T265" s="674" t="n">
        <v>618.9157747</v>
      </c>
      <c r="U265" s="1052" t="n">
        <v>-0.188439890168</v>
      </c>
      <c r="V265" s="1052" t="n">
        <v>-1.74121499116</v>
      </c>
      <c r="W265" s="674" t="n">
        <v>633.2997119</v>
      </c>
      <c r="X265" s="1052" t="n">
        <v>-2.600413829914</v>
      </c>
      <c r="Y265" s="1052" t="n">
        <v>-5.543964964298</v>
      </c>
      <c r="Z265" s="674" t="n">
        <v>365.3151969</v>
      </c>
      <c r="AA265" s="1052" t="n">
        <v>-0.058503531617</v>
      </c>
      <c r="AB265" s="1052" t="n">
        <v>-2.166818135636</v>
      </c>
      <c r="AC265" s="225" t="n"/>
    </row>
    <row r="266" customFormat="1" s="220">
      <c r="A266" s="1051" t="n">
        <v>44075</v>
      </c>
      <c r="B266" s="674" t="n">
        <v>557.9820987000001</v>
      </c>
      <c r="C266" s="1052" t="n">
        <v>2.579845107833</v>
      </c>
      <c r="D266" s="1052" t="n">
        <v>1.501366826145</v>
      </c>
      <c r="E266" s="674" t="n">
        <v>555.3650967</v>
      </c>
      <c r="F266" s="1052" t="n">
        <v>2.173894630672</v>
      </c>
      <c r="G266" s="1052" t="n">
        <v>0.988592127274</v>
      </c>
      <c r="H266" s="674" t="n">
        <v>571.614993</v>
      </c>
      <c r="I266" s="1052" t="n">
        <v>4.463726527246</v>
      </c>
      <c r="J266" s="1052" t="n">
        <v>3.758147949385</v>
      </c>
      <c r="K266" s="674" t="n">
        <v>545.1215837</v>
      </c>
      <c r="L266" s="1052" t="n">
        <v>3.363768522499</v>
      </c>
      <c r="M266" s="1052" t="n">
        <v>2.094216886171</v>
      </c>
      <c r="N266" s="674" t="n">
        <v>728.521222</v>
      </c>
      <c r="O266" s="1052" t="n">
        <v>4.047891909203</v>
      </c>
      <c r="P266" s="1052" t="n">
        <v>2.612927549743</v>
      </c>
      <c r="Q266" s="674" t="n">
        <v>566.8938988</v>
      </c>
      <c r="R266" s="1052" t="n">
        <v>4.522858503985</v>
      </c>
      <c r="S266" s="1052" t="n">
        <v>3.738099400883</v>
      </c>
      <c r="T266" s="674" t="n">
        <v>621.7210626999999</v>
      </c>
      <c r="U266" s="1052" t="n">
        <v>0.462194334102</v>
      </c>
      <c r="V266" s="1052" t="n">
        <v>-0.401691216254</v>
      </c>
      <c r="W266" s="674" t="n">
        <v>635.4119485</v>
      </c>
      <c r="X266" s="1052" t="n">
        <v>-3.614853529119</v>
      </c>
      <c r="Y266" s="1052" t="n">
        <v>-3.812550044042</v>
      </c>
      <c r="Z266" s="674" t="n">
        <v>369.2539898</v>
      </c>
      <c r="AA266" s="1052" t="n">
        <v>0.829502699215</v>
      </c>
      <c r="AB266" s="1052" t="n">
        <v>-0.396045684348</v>
      </c>
    </row>
    <row r="267" customFormat="1" s="220">
      <c r="A267" s="1051" t="n">
        <v>44105</v>
      </c>
      <c r="B267" s="674" t="n">
        <v>563.2705673</v>
      </c>
      <c r="C267" s="1052" t="n">
        <v>3.731040635094</v>
      </c>
      <c r="D267" s="1052" t="n">
        <v>2.785139152181</v>
      </c>
      <c r="E267" s="674" t="n">
        <v>561.7052452</v>
      </c>
      <c r="F267" s="1052" t="n">
        <v>3.608750000359</v>
      </c>
      <c r="G267" s="1052" t="n">
        <v>2.47945642001</v>
      </c>
      <c r="H267" s="674" t="n">
        <v>570.4219720999999</v>
      </c>
      <c r="I267" s="1052" t="n">
        <v>4.090607214726</v>
      </c>
      <c r="J267" s="1052" t="n">
        <v>4.08817759159</v>
      </c>
      <c r="K267" s="674" t="n">
        <v>549.5708251</v>
      </c>
      <c r="L267" s="1052" t="n">
        <v>4.4365797667</v>
      </c>
      <c r="M267" s="1052" t="n">
        <v>3.507679973385</v>
      </c>
      <c r="N267" s="674" t="n">
        <v>737.7886941</v>
      </c>
      <c r="O267" s="1052" t="n">
        <v>5.996283483198</v>
      </c>
      <c r="P267" s="1052" t="n">
        <v>4.65993336174</v>
      </c>
      <c r="Q267" s="674" t="n">
        <v>566.4593419</v>
      </c>
      <c r="R267" s="1052" t="n">
        <v>4.068533108992</v>
      </c>
      <c r="S267" s="1052" t="n">
        <v>4.090248377218</v>
      </c>
      <c r="T267" s="674" t="n">
        <v>625.5129737</v>
      </c>
      <c r="U267" s="1052" t="n">
        <v>0.658381067364</v>
      </c>
      <c r="V267" s="1052" t="n">
        <v>0.310862143496</v>
      </c>
      <c r="W267" s="674" t="n">
        <v>649.6555476</v>
      </c>
      <c r="X267" s="1052" t="n">
        <v>-0.106983622822</v>
      </c>
      <c r="Y267" s="1052" t="n">
        <v>-2.114219875346</v>
      </c>
      <c r="Z267" s="674" t="n">
        <v>373.9780897</v>
      </c>
      <c r="AA267" s="1052" t="n">
        <v>3.872519545837</v>
      </c>
      <c r="AB267" s="1052" t="n">
        <v>1.535690586045</v>
      </c>
    </row>
    <row r="268" customFormat="1" s="220">
      <c r="A268" s="1051" t="n">
        <v>44136</v>
      </c>
      <c r="B268" s="674" t="n">
        <v>568.4743715</v>
      </c>
      <c r="C268" s="1052" t="n">
        <v>4.742955804752</v>
      </c>
      <c r="D268" s="1052" t="n">
        <v>3.683797260648</v>
      </c>
      <c r="E268" s="674" t="n">
        <v>567.8392727</v>
      </c>
      <c r="F268" s="1052" t="n">
        <v>4.785765099684</v>
      </c>
      <c r="G268" s="1052" t="n">
        <v>3.521453236291</v>
      </c>
      <c r="H268" s="674" t="n">
        <v>573.5102312</v>
      </c>
      <c r="I268" s="1052" t="n">
        <v>4.550191471272</v>
      </c>
      <c r="J268" s="1052" t="n">
        <v>4.368188017753</v>
      </c>
      <c r="K268" s="674" t="n">
        <v>554.2656531</v>
      </c>
      <c r="L268" s="1052" t="n">
        <v>5.362525233142</v>
      </c>
      <c r="M268" s="1052" t="n">
        <v>4.386770350946</v>
      </c>
      <c r="N268" s="674" t="n">
        <v>747.6539432</v>
      </c>
      <c r="O268" s="1052" t="n">
        <v>7.361860642121</v>
      </c>
      <c r="P268" s="1052" t="n">
        <v>5.798802395466</v>
      </c>
      <c r="Q268" s="674" t="n">
        <v>570.0367711</v>
      </c>
      <c r="R268" s="1052" t="n">
        <v>4.603479776971</v>
      </c>
      <c r="S268" s="1052" t="n">
        <v>4.398221599367</v>
      </c>
      <c r="T268" s="674" t="n">
        <v>638.4497899</v>
      </c>
      <c r="U268" s="1052" t="n">
        <v>2.680597561582</v>
      </c>
      <c r="V268" s="1052" t="n">
        <v>1.268438379885</v>
      </c>
      <c r="W268" s="674" t="n">
        <v>656.8135991</v>
      </c>
      <c r="X268" s="1052" t="n">
        <v>1.476051375539</v>
      </c>
      <c r="Y268" s="1052" t="n">
        <v>-0.765133260147</v>
      </c>
      <c r="Z268" s="674" t="n">
        <v>374.2020384</v>
      </c>
      <c r="AA268" s="1052" t="n">
        <v>3.789339717249</v>
      </c>
      <c r="AB268" s="1052" t="n">
        <v>2.819519553753</v>
      </c>
    </row>
    <row r="269" customFormat="1" s="220">
      <c r="A269" s="1051" t="n">
        <v>44166</v>
      </c>
      <c r="B269" s="674" t="n">
        <v>570.2562242</v>
      </c>
      <c r="C269" s="1052" t="n">
        <v>5.287759087383</v>
      </c>
      <c r="D269" s="1052" t="n">
        <v>4.586625295149</v>
      </c>
      <c r="E269" s="674" t="n">
        <v>569.4505209</v>
      </c>
      <c r="F269" s="1052" t="n">
        <v>5.489530603718</v>
      </c>
      <c r="G269" s="1052" t="n">
        <v>4.626759556969</v>
      </c>
      <c r="H269" s="674" t="n">
        <v>573.6356273</v>
      </c>
      <c r="I269" s="1052" t="n">
        <v>4.480090641413</v>
      </c>
      <c r="J269" s="1052" t="n">
        <v>4.373755070661</v>
      </c>
      <c r="K269" s="674" t="n">
        <v>556.1136737</v>
      </c>
      <c r="L269" s="1052" t="n">
        <v>5.842896472892</v>
      </c>
      <c r="M269" s="1052" t="n">
        <v>5.213661653924</v>
      </c>
      <c r="N269" s="674" t="n">
        <v>745.5388766</v>
      </c>
      <c r="O269" s="1052" t="n">
        <v>7.565833540382</v>
      </c>
      <c r="P269" s="1052" t="n">
        <v>6.973884885326</v>
      </c>
      <c r="Q269" s="674" t="n">
        <v>569.8543843</v>
      </c>
      <c r="R269" s="1052" t="n">
        <v>4.55468630704</v>
      </c>
      <c r="S269" s="1052" t="n">
        <v>4.409039385167</v>
      </c>
      <c r="T269" s="674" t="n">
        <v>630.7446026</v>
      </c>
      <c r="U269" s="1052" t="n">
        <v>1.792766449611</v>
      </c>
      <c r="V269" s="1052" t="n">
        <v>1.710690713534</v>
      </c>
      <c r="W269" s="674" t="n">
        <v>680.0448362</v>
      </c>
      <c r="X269" s="1052" t="n">
        <v>4.929079947716</v>
      </c>
      <c r="Y269" s="1052" t="n">
        <v>2.097098113645</v>
      </c>
      <c r="Z269" s="674" t="n">
        <v>374.5814348</v>
      </c>
      <c r="AA269" s="1052" t="n">
        <v>3.86409680384</v>
      </c>
      <c r="AB269" s="1052" t="n">
        <v>3.841973276782</v>
      </c>
    </row>
    <row r="270" customFormat="1" s="220">
      <c r="A270" s="1051" t="n">
        <v>44197</v>
      </c>
      <c r="B270" s="674" t="n">
        <v>570.2169884</v>
      </c>
      <c r="C270" s="1052" t="n">
        <v>4.366167816891</v>
      </c>
      <c r="D270" s="1052" t="n">
        <v>4.797663225755</v>
      </c>
      <c r="E270" s="674" t="n">
        <v>568.9302475</v>
      </c>
      <c r="F270" s="1052" t="n">
        <v>4.204077739164</v>
      </c>
      <c r="G270" s="1052" t="n">
        <v>4.824050284995</v>
      </c>
      <c r="H270" s="674" t="n">
        <v>576.5238446</v>
      </c>
      <c r="I270" s="1052" t="n">
        <v>5.200149816773</v>
      </c>
      <c r="J270" s="1052" t="n">
        <v>4.743253649985</v>
      </c>
      <c r="K270" s="674" t="n">
        <v>556.217855</v>
      </c>
      <c r="L270" s="1052" t="n">
        <v>4.95295127872</v>
      </c>
      <c r="M270" s="1052" t="n">
        <v>5.384867229279</v>
      </c>
      <c r="N270" s="674" t="n">
        <v>758.3238662</v>
      </c>
      <c r="O270" s="1052" t="n">
        <v>8.318185388779</v>
      </c>
      <c r="P270" s="1052" t="n">
        <v>7.749923176717</v>
      </c>
      <c r="Q270" s="674" t="n">
        <v>572.5613664</v>
      </c>
      <c r="R270" s="1052" t="n">
        <v>5.267964330438</v>
      </c>
      <c r="S270" s="1052" t="n">
        <v>4.808404934919</v>
      </c>
      <c r="T270" s="674" t="n">
        <v>631.6653827</v>
      </c>
      <c r="U270" s="1052" t="n">
        <v>1.929326807655</v>
      </c>
      <c r="V270" s="1052" t="n">
        <v>2.134852309025</v>
      </c>
      <c r="W270" s="674" t="n">
        <v>660.7331477</v>
      </c>
      <c r="X270" s="1052" t="n">
        <v>1.706740684344</v>
      </c>
      <c r="Y270" s="1052" t="n">
        <v>2.703694911296</v>
      </c>
      <c r="Z270" s="674" t="n">
        <v>371.71393</v>
      </c>
      <c r="AA270" s="1052" t="n">
        <v>0.879800672262</v>
      </c>
      <c r="AB270" s="1052" t="n">
        <v>2.830210009553</v>
      </c>
    </row>
    <row r="271" customFormat="1" s="220">
      <c r="A271" s="1051" t="n">
        <v>44228</v>
      </c>
      <c r="B271" s="674" t="n">
        <v>568.502084</v>
      </c>
      <c r="C271" s="1052" t="n">
        <v>3.963769994098</v>
      </c>
      <c r="D271" s="1052" t="n">
        <v>4.536895920065</v>
      </c>
      <c r="E271" s="674" t="n">
        <v>564.1849925</v>
      </c>
      <c r="F271" s="1052" t="n">
        <v>3.501993543341</v>
      </c>
      <c r="G271" s="1052" t="n">
        <v>4.394897683309</v>
      </c>
      <c r="H271" s="674" t="n">
        <v>580.5729434</v>
      </c>
      <c r="I271" s="1052" t="n">
        <v>5.79098102295</v>
      </c>
      <c r="J271" s="1052" t="n">
        <v>5.15695267828</v>
      </c>
      <c r="K271" s="674" t="n">
        <v>554.0199029</v>
      </c>
      <c r="L271" s="1052" t="n">
        <v>4.486999872568</v>
      </c>
      <c r="M271" s="1052" t="n">
        <v>5.092032730861</v>
      </c>
      <c r="N271" s="674" t="n">
        <v>726.3821141</v>
      </c>
      <c r="O271" s="1052" t="n">
        <v>4.026235791712</v>
      </c>
      <c r="P271" s="1052" t="n">
        <v>6.635919726911</v>
      </c>
      <c r="Q271" s="674" t="n">
        <v>577.6533025</v>
      </c>
      <c r="R271" s="1052" t="n">
        <v>5.911773890432</v>
      </c>
      <c r="S271" s="1052" t="n">
        <v>5.244947329996</v>
      </c>
      <c r="T271" s="674" t="n">
        <v>636.0747454</v>
      </c>
      <c r="U271" s="1052" t="n">
        <v>2.08169529888</v>
      </c>
      <c r="V271" s="1052" t="n">
        <v>1.934869858703</v>
      </c>
      <c r="W271" s="674" t="n">
        <v>652.745276</v>
      </c>
      <c r="X271" s="1052" t="n">
        <v>-0.127554949891</v>
      </c>
      <c r="Y271" s="1052" t="n">
        <v>2.162605273232</v>
      </c>
      <c r="Z271" s="674" t="n">
        <v>373.5260629</v>
      </c>
      <c r="AA271" s="1052" t="n">
        <v>2.275530811349</v>
      </c>
      <c r="AB271" s="1052" t="n">
        <v>2.329099426202</v>
      </c>
    </row>
    <row r="272" customFormat="1" s="220">
      <c r="A272" s="1051" t="n">
        <v>44256</v>
      </c>
      <c r="B272" s="674" t="n">
        <v>551.3101913</v>
      </c>
      <c r="C272" s="1052" t="n">
        <v>4.219531204155</v>
      </c>
      <c r="D272" s="1052" t="n">
        <v>4.182703869591</v>
      </c>
      <c r="E272" s="674" t="n">
        <v>544.2875201000001</v>
      </c>
      <c r="F272" s="1052" t="n">
        <v>4.05313065648</v>
      </c>
      <c r="G272" s="1052" t="n">
        <v>3.91807029432</v>
      </c>
      <c r="H272" s="674" t="n">
        <v>580.8244516</v>
      </c>
      <c r="I272" s="1052" t="n">
        <v>5.579021990624</v>
      </c>
      <c r="J272" s="1052" t="n">
        <v>5.523580035422</v>
      </c>
      <c r="K272" s="674" t="n">
        <v>546.639272</v>
      </c>
      <c r="L272" s="1052" t="n">
        <v>4.829832710817</v>
      </c>
      <c r="M272" s="1052" t="n">
        <v>4.756156061207</v>
      </c>
      <c r="N272" s="674" t="n">
        <v>713.1677017</v>
      </c>
      <c r="O272" s="1052" t="n">
        <v>5.739161478286</v>
      </c>
      <c r="P272" s="1052" t="n">
        <v>6.033188989535</v>
      </c>
      <c r="Q272" s="674" t="n">
        <v>577.8165522</v>
      </c>
      <c r="R272" s="1052" t="n">
        <v>5.612316763116</v>
      </c>
      <c r="S272" s="1052" t="n">
        <v>5.597669433443</v>
      </c>
      <c r="T272" s="674" t="n">
        <v>624.3387374</v>
      </c>
      <c r="U272" s="1052" t="n">
        <v>1.965089438456</v>
      </c>
      <c r="V272" s="1052" t="n">
        <v>1.992308770413</v>
      </c>
      <c r="W272" s="674" t="n">
        <v>651.5404999</v>
      </c>
      <c r="X272" s="1052" t="n">
        <v>1.742470310415</v>
      </c>
      <c r="Y272" s="1052" t="n">
        <v>1.101692038242</v>
      </c>
      <c r="Z272" s="674" t="n">
        <v>369.133946</v>
      </c>
      <c r="AA272" s="1052" t="n">
        <v>3.59185099516</v>
      </c>
      <c r="AB272" s="1052" t="n">
        <v>2.234030041387</v>
      </c>
    </row>
    <row r="273" customFormat="1" s="220">
      <c r="A273" s="1051" t="n">
        <v>44287</v>
      </c>
      <c r="B273" s="674" t="n">
        <v>575.952581</v>
      </c>
      <c r="C273" s="1052" t="n">
        <v>8.802368344104</v>
      </c>
      <c r="D273" s="1052" t="n">
        <v>5.643737849424</v>
      </c>
      <c r="E273" s="674" t="n">
        <v>575.3025654</v>
      </c>
      <c r="F273" s="1052" t="n">
        <v>9.96872589208</v>
      </c>
      <c r="G273" s="1052" t="n">
        <v>5.809097173741</v>
      </c>
      <c r="H273" s="674" t="n">
        <v>580.9706063</v>
      </c>
      <c r="I273" s="1052" t="n">
        <v>3.632632349492</v>
      </c>
      <c r="J273" s="1052" t="n">
        <v>4.991605399417</v>
      </c>
      <c r="K273" s="674" t="n">
        <v>562.5206588</v>
      </c>
      <c r="L273" s="1052" t="n">
        <v>8.74118056985</v>
      </c>
      <c r="M273" s="1052" t="n">
        <v>6.003565942265</v>
      </c>
      <c r="N273" s="674" t="n">
        <v>768.9309594</v>
      </c>
      <c r="O273" s="1052" t="n">
        <v>11.91749646036</v>
      </c>
      <c r="P273" s="1052" t="n">
        <v>7.219297546345</v>
      </c>
      <c r="Q273" s="674" t="n">
        <v>578.2727266000001</v>
      </c>
      <c r="R273" s="1052" t="n">
        <v>3.744289777203</v>
      </c>
      <c r="S273" s="1052" t="n">
        <v>5.080222145613</v>
      </c>
      <c r="T273" s="674" t="n">
        <v>631.4923537</v>
      </c>
      <c r="U273" s="1052" t="n">
        <v>6.873993671218</v>
      </c>
      <c r="V273" s="1052" t="n">
        <v>3.593098377443</v>
      </c>
      <c r="W273" s="674" t="n">
        <v>658.7354955</v>
      </c>
      <c r="X273" s="1052" t="n">
        <v>13.982881080675</v>
      </c>
      <c r="Y273" s="1052" t="n">
        <v>4.868638116579</v>
      </c>
      <c r="Z273" s="674" t="n">
        <v>375.3060954</v>
      </c>
      <c r="AA273" s="1052" t="n">
        <v>10.303309406509</v>
      </c>
      <c r="AB273" s="1052" t="n">
        <v>5.289749273211</v>
      </c>
    </row>
    <row r="274" customFormat="1" s="220">
      <c r="A274" s="1051" t="n">
        <v>44317</v>
      </c>
      <c r="B274" s="674" t="n">
        <v>581.5833425</v>
      </c>
      <c r="C274" s="1052" t="n">
        <v>9.338147214985</v>
      </c>
      <c r="D274" s="1052" t="n">
        <v>7.457125203947</v>
      </c>
      <c r="E274" s="674" t="n">
        <v>579.3514778</v>
      </c>
      <c r="F274" s="1052" t="n">
        <v>10.709908403579</v>
      </c>
      <c r="G274" s="1052" t="n">
        <v>8.244338232421001</v>
      </c>
      <c r="H274" s="674" t="n">
        <v>582.170585</v>
      </c>
      <c r="I274" s="1052" t="n">
        <v>2.661145607049</v>
      </c>
      <c r="J274" s="1052" t="n">
        <v>3.942476200481</v>
      </c>
      <c r="K274" s="674" t="n">
        <v>569.6152759</v>
      </c>
      <c r="L274" s="1052" t="n">
        <v>9.467643386917</v>
      </c>
      <c r="M274" s="1052" t="n">
        <v>7.675459677291</v>
      </c>
      <c r="N274" s="674" t="n">
        <v>779.4356711</v>
      </c>
      <c r="O274" s="1052" t="n">
        <v>12.803782271736</v>
      </c>
      <c r="P274" s="1052" t="n">
        <v>10.185616914545</v>
      </c>
      <c r="Q274" s="674" t="n">
        <v>578.4055554</v>
      </c>
      <c r="R274" s="1052" t="n">
        <v>2.754416443795</v>
      </c>
      <c r="S274" s="1052" t="n">
        <v>4.02305525141</v>
      </c>
      <c r="T274" s="674" t="n">
        <v>632.585761</v>
      </c>
      <c r="U274" s="1052" t="n">
        <v>6.483427760676</v>
      </c>
      <c r="V274" s="1052" t="n">
        <v>5.072478180339</v>
      </c>
      <c r="W274" s="674" t="n">
        <v>660.9301795</v>
      </c>
      <c r="X274" s="1052" t="n">
        <v>14.767909929167</v>
      </c>
      <c r="Y274" s="1052" t="n">
        <v>9.866009988688001</v>
      </c>
      <c r="Z274" s="674" t="n">
        <v>381.5985085</v>
      </c>
      <c r="AA274" s="1052" t="n">
        <v>13.005836631537</v>
      </c>
      <c r="AB274" s="1052" t="n">
        <v>8.873368843385</v>
      </c>
    </row>
    <row r="275" customFormat="1" s="220">
      <c r="A275" s="1051" t="n">
        <v>44348</v>
      </c>
      <c r="B275" s="674" t="n">
        <v>577.4649391</v>
      </c>
      <c r="C275" s="1052" t="n">
        <v>8.641569859537</v>
      </c>
      <c r="D275" s="1052" t="n">
        <v>8.927630623919001</v>
      </c>
      <c r="E275" s="674" t="n">
        <v>578.3697514</v>
      </c>
      <c r="F275" s="1052" t="n">
        <v>10.384854901756</v>
      </c>
      <c r="G275" s="1052" t="n">
        <v>10.354547029011</v>
      </c>
      <c r="H275" s="674" t="n">
        <v>579.5937206</v>
      </c>
      <c r="I275" s="1052" t="n">
        <v>2.013067710707</v>
      </c>
      <c r="J275" s="1052" t="n">
        <v>2.765171565335</v>
      </c>
      <c r="K275" s="674" t="n">
        <v>563.5362385</v>
      </c>
      <c r="L275" s="1052" t="n">
        <v>8.495102015956</v>
      </c>
      <c r="M275" s="1052" t="n">
        <v>8.901866997286</v>
      </c>
      <c r="N275" s="674" t="n">
        <v>754.3084961</v>
      </c>
      <c r="O275" s="1052" t="n">
        <v>12.359643154399</v>
      </c>
      <c r="P275" s="1052" t="n">
        <v>12.361159433247</v>
      </c>
      <c r="Q275" s="674" t="n">
        <v>577.2079801</v>
      </c>
      <c r="R275" s="1052" t="n">
        <v>2.608408975712</v>
      </c>
      <c r="S275" s="1052" t="n">
        <v>3.033482622704</v>
      </c>
      <c r="T275" s="674" t="n">
        <v>636.7110077</v>
      </c>
      <c r="U275" s="1052" t="n">
        <v>7.381430520174</v>
      </c>
      <c r="V275" s="1052" t="n">
        <v>6.912723835936</v>
      </c>
      <c r="W275" s="674" t="n">
        <v>673.6264989</v>
      </c>
      <c r="X275" s="1052" t="n">
        <v>14.15890500777</v>
      </c>
      <c r="Y275" s="1052" t="n">
        <v>14.301682408373</v>
      </c>
      <c r="Z275" s="674" t="n">
        <v>381.7726089</v>
      </c>
      <c r="AA275" s="1052" t="n">
        <v>10.544987159683</v>
      </c>
      <c r="AB275" s="1052" t="n">
        <v>11.276699471892</v>
      </c>
    </row>
    <row r="276" customFormat="1" s="220">
      <c r="A276" s="1051" t="n">
        <v>44378</v>
      </c>
      <c r="B276" s="674" t="n">
        <v>580.3984654</v>
      </c>
      <c r="C276" s="1052" t="n">
        <v>7.284592637912</v>
      </c>
      <c r="D276" s="1052" t="n">
        <v>8.414952742576</v>
      </c>
      <c r="E276" s="674" t="n">
        <v>581.0188889</v>
      </c>
      <c r="F276" s="1052" t="n">
        <v>8.350855452992</v>
      </c>
      <c r="G276" s="1052" t="n">
        <v>9.803481278512001</v>
      </c>
      <c r="H276" s="674" t="n">
        <v>581.4783893</v>
      </c>
      <c r="I276" s="1052" t="n">
        <v>2.766781000512</v>
      </c>
      <c r="J276" s="1052" t="n">
        <v>2.479824130489</v>
      </c>
      <c r="K276" s="674" t="n">
        <v>566.1970444999999</v>
      </c>
      <c r="L276" s="1052" t="n">
        <v>7.69487791979</v>
      </c>
      <c r="M276" s="1052" t="n">
        <v>8.549621812909001</v>
      </c>
      <c r="N276" s="674" t="n">
        <v>777.8091955</v>
      </c>
      <c r="O276" s="1052" t="n">
        <v>12.209709296777</v>
      </c>
      <c r="P276" s="1052" t="n">
        <v>12.458381739889</v>
      </c>
      <c r="Q276" s="674" t="n">
        <v>577.3614519</v>
      </c>
      <c r="R276" s="1052" t="n">
        <v>2.938354827144</v>
      </c>
      <c r="S276" s="1052" t="n">
        <v>2.76688932605</v>
      </c>
      <c r="T276" s="674" t="n">
        <v>641.5626753</v>
      </c>
      <c r="U276" s="1052" t="n">
        <v>5.953492539258</v>
      </c>
      <c r="V276" s="1052" t="n">
        <v>6.601463289869</v>
      </c>
      <c r="W276" s="674" t="n">
        <v>669.260134</v>
      </c>
      <c r="X276" s="1052" t="n">
        <v>7.69923861161</v>
      </c>
      <c r="Y276" s="1052" t="n">
        <v>12.109297712968</v>
      </c>
      <c r="Z276" s="674" t="n">
        <v>383.6046541</v>
      </c>
      <c r="AA276" s="1052" t="n">
        <v>7.648404075507</v>
      </c>
      <c r="AB276" s="1052" t="n">
        <v>10.351396035583</v>
      </c>
    </row>
    <row r="277" customFormat="1" s="220">
      <c r="A277" s="1051" t="n">
        <v>44409</v>
      </c>
      <c r="B277" s="674" t="n">
        <v>583.7505152</v>
      </c>
      <c r="C277" s="1052" t="n">
        <v>5.812677691379</v>
      </c>
      <c r="D277" s="1052" t="n">
        <v>7.228717112026</v>
      </c>
      <c r="E277" s="674" t="n">
        <v>584.831971</v>
      </c>
      <c r="F277" s="1052" t="n">
        <v>6.391245745577</v>
      </c>
      <c r="G277" s="1052" t="n">
        <v>8.343732727821999</v>
      </c>
      <c r="H277" s="674" t="n">
        <v>582.5892773</v>
      </c>
      <c r="I277" s="1052" t="n">
        <v>2.775160668066</v>
      </c>
      <c r="J277" s="1052" t="n">
        <v>2.517799626158</v>
      </c>
      <c r="K277" s="674" t="n">
        <v>571.8366856</v>
      </c>
      <c r="L277" s="1052" t="n">
        <v>6.030229008197</v>
      </c>
      <c r="M277" s="1052" t="n">
        <v>7.390596669232</v>
      </c>
      <c r="N277" s="674" t="n">
        <v>783.506005</v>
      </c>
      <c r="O277" s="1052" t="n">
        <v>8.580799161359</v>
      </c>
      <c r="P277" s="1052" t="n">
        <v>11.002707530431</v>
      </c>
      <c r="Q277" s="674" t="n">
        <v>578.4033858</v>
      </c>
      <c r="R277" s="1052" t="n">
        <v>2.87135939761</v>
      </c>
      <c r="S277" s="1052" t="n">
        <v>2.805900550851</v>
      </c>
      <c r="T277" s="674" t="n">
        <v>638.2575134</v>
      </c>
      <c r="U277" s="1052" t="n">
        <v>3.125100294846</v>
      </c>
      <c r="V277" s="1052" t="n">
        <v>5.456153509678</v>
      </c>
      <c r="W277" s="674" t="n">
        <v>678.7609807</v>
      </c>
      <c r="X277" s="1052" t="n">
        <v>7.17847615367</v>
      </c>
      <c r="Y277" s="1052" t="n">
        <v>9.586662795600001</v>
      </c>
      <c r="Z277" s="674" t="n">
        <v>385.39733</v>
      </c>
      <c r="AA277" s="1052" t="n">
        <v>5.497207143424</v>
      </c>
      <c r="AB277" s="1052" t="n">
        <v>7.849416694601</v>
      </c>
    </row>
    <row r="278" customFormat="1" s="220">
      <c r="A278" s="1051" t="n">
        <v>44440</v>
      </c>
      <c r="B278" s="674" t="n">
        <v>584.5515754</v>
      </c>
      <c r="C278" s="1052" t="n">
        <v>4.761707725374</v>
      </c>
      <c r="D278" s="1052" t="n">
        <v>5.939820107487</v>
      </c>
      <c r="E278" s="674" t="n">
        <v>585.523579</v>
      </c>
      <c r="F278" s="1052" t="n">
        <v>5.430388492039</v>
      </c>
      <c r="G278" s="1052" t="n">
        <v>6.706356019677</v>
      </c>
      <c r="H278" s="674" t="n">
        <v>585.3099558</v>
      </c>
      <c r="I278" s="1052" t="n">
        <v>2.395836877568</v>
      </c>
      <c r="J278" s="1052" t="n">
        <v>2.645154770053</v>
      </c>
      <c r="K278" s="674" t="n">
        <v>572.7838035</v>
      </c>
      <c r="L278" s="1052" t="n">
        <v>5.07450459258</v>
      </c>
      <c r="M278" s="1052" t="n">
        <v>6.250198196618</v>
      </c>
      <c r="N278" s="674" t="n">
        <v>784.1866544</v>
      </c>
      <c r="O278" s="1052" t="n">
        <v>7.640880007199</v>
      </c>
      <c r="P278" s="1052" t="n">
        <v>9.434963808848</v>
      </c>
      <c r="Q278" s="674" t="n">
        <v>581.006691</v>
      </c>
      <c r="R278" s="1052" t="n">
        <v>2.48949445917</v>
      </c>
      <c r="S278" s="1052" t="n">
        <v>2.765503244658</v>
      </c>
      <c r="T278" s="674" t="n">
        <v>639.0789498</v>
      </c>
      <c r="U278" s="1052" t="n">
        <v>2.791909127965</v>
      </c>
      <c r="V278" s="1052" t="n">
        <v>3.940568917048</v>
      </c>
      <c r="W278" s="674" t="n">
        <v>676.7204901</v>
      </c>
      <c r="X278" s="1052" t="n">
        <v>6.501064655381</v>
      </c>
      <c r="Y278" s="1052" t="n">
        <v>7.121958634751</v>
      </c>
      <c r="Z278" s="674" t="n">
        <v>389.3770626</v>
      </c>
      <c r="AA278" s="1052" t="n">
        <v>5.44965615968</v>
      </c>
      <c r="AB278" s="1052" t="n">
        <v>6.183802498221</v>
      </c>
    </row>
    <row r="279" customFormat="1" s="220">
      <c r="A279" s="1051" t="n">
        <v>44470</v>
      </c>
      <c r="B279" s="674" t="n">
        <v>589.45726</v>
      </c>
      <c r="C279" s="1052" t="n">
        <v>4.649043323091</v>
      </c>
      <c r="D279" s="1052" t="n">
        <v>5.070351808211</v>
      </c>
      <c r="E279" s="674" t="n">
        <v>589.6884798</v>
      </c>
      <c r="F279" s="1052" t="n">
        <v>4.981836085585</v>
      </c>
      <c r="G279" s="1052" t="n">
        <v>5.596115261702</v>
      </c>
      <c r="H279" s="674" t="n">
        <v>587.5903986</v>
      </c>
      <c r="I279" s="1052" t="n">
        <v>3.009776505767</v>
      </c>
      <c r="J279" s="1052" t="n">
        <v>2.726592946806</v>
      </c>
      <c r="K279" s="674" t="n">
        <v>577.4669994</v>
      </c>
      <c r="L279" s="1052" t="n">
        <v>5.075992579287</v>
      </c>
      <c r="M279" s="1052" t="n">
        <v>5.390448153972</v>
      </c>
      <c r="N279" s="674" t="n">
        <v>791.3837806</v>
      </c>
      <c r="O279" s="1052" t="n">
        <v>7.264286770534</v>
      </c>
      <c r="P279" s="1052" t="n">
        <v>7.823881297606</v>
      </c>
      <c r="Q279" s="674" t="n">
        <v>583.4757985</v>
      </c>
      <c r="R279" s="1052" t="n">
        <v>3.004003172218</v>
      </c>
      <c r="S279" s="1052" t="n">
        <v>2.788003308014</v>
      </c>
      <c r="T279" s="674" t="n">
        <v>642.0124724999999</v>
      </c>
      <c r="U279" s="1052" t="n">
        <v>2.637754849816</v>
      </c>
      <c r="V279" s="1052" t="n">
        <v>2.850742436838</v>
      </c>
      <c r="W279" s="674" t="n">
        <v>674.0294813</v>
      </c>
      <c r="X279" s="1052" t="n">
        <v>3.751824145895</v>
      </c>
      <c r="Y279" s="1052" t="n">
        <v>5.793663675886</v>
      </c>
      <c r="Z279" s="674" t="n">
        <v>392.2857093</v>
      </c>
      <c r="AA279" s="1052" t="n">
        <v>4.895372243515</v>
      </c>
      <c r="AB279" s="1052" t="n">
        <v>5.278333792855</v>
      </c>
    </row>
    <row r="280" customFormat="1" s="220">
      <c r="A280" s="1051" t="n">
        <v>44501</v>
      </c>
      <c r="B280" s="674" t="n">
        <v>590.0158832</v>
      </c>
      <c r="C280" s="1052" t="n">
        <v>3.789354943682</v>
      </c>
      <c r="D280" s="1052" t="n">
        <v>4.397022681837</v>
      </c>
      <c r="E280" s="674" t="n">
        <v>591.3330654</v>
      </c>
      <c r="F280" s="1052" t="n">
        <v>4.137401872239</v>
      </c>
      <c r="G280" s="1052" t="n">
        <v>4.845097261753</v>
      </c>
      <c r="H280" s="674" t="n">
        <v>587.3443818</v>
      </c>
      <c r="I280" s="1052" t="n">
        <v>2.412188980666</v>
      </c>
      <c r="J280" s="1052" t="n">
        <v>2.605439243898</v>
      </c>
      <c r="K280" s="674" t="n">
        <v>576.6232868</v>
      </c>
      <c r="L280" s="1052" t="n">
        <v>4.033739701342</v>
      </c>
      <c r="M280" s="1052" t="n">
        <v>4.725167340534</v>
      </c>
      <c r="N280" s="674" t="n">
        <v>790.6250589</v>
      </c>
      <c r="O280" s="1052" t="n">
        <v>5.747460585319</v>
      </c>
      <c r="P280" s="1052" t="n">
        <v>6.875976496208</v>
      </c>
      <c r="Q280" s="674" t="n">
        <v>583.8485768</v>
      </c>
      <c r="R280" s="1052" t="n">
        <v>2.422967499684</v>
      </c>
      <c r="S280" s="1052" t="n">
        <v>2.638330281889</v>
      </c>
      <c r="T280" s="674" t="n">
        <v>647.3893742</v>
      </c>
      <c r="U280" s="1052" t="n">
        <v>1.400201619833</v>
      </c>
      <c r="V280" s="1052" t="n">
        <v>2.269572958261</v>
      </c>
      <c r="W280" s="674" t="n">
        <v>682.4727365</v>
      </c>
      <c r="X280" s="1052" t="n">
        <v>3.906608729655</v>
      </c>
      <c r="Y280" s="1052" t="n">
        <v>4.703769603905</v>
      </c>
      <c r="Z280" s="674" t="n">
        <v>396.2996063</v>
      </c>
      <c r="AA280" s="1052" t="n">
        <v>5.905250541789</v>
      </c>
      <c r="AB280" s="1052" t="n">
        <v>5.416718474083</v>
      </c>
    </row>
    <row r="281" customFormat="1" s="220">
      <c r="A281" s="1051" t="n">
        <v>44531</v>
      </c>
      <c r="B281" s="674" t="n">
        <v>605.7401899</v>
      </c>
      <c r="C281" s="1052" t="n">
        <v>6.222460044128</v>
      </c>
      <c r="D281" s="1052" t="n">
        <v>4.889078333726</v>
      </c>
      <c r="E281" s="674" t="n">
        <v>609.7184141</v>
      </c>
      <c r="F281" s="1052" t="n">
        <v>7.071359446007</v>
      </c>
      <c r="G281" s="1052" t="n">
        <v>5.399952230867</v>
      </c>
      <c r="H281" s="674" t="n">
        <v>588.205605</v>
      </c>
      <c r="I281" s="1052" t="n">
        <v>2.539935981414</v>
      </c>
      <c r="J281" s="1052" t="n">
        <v>2.653319070612</v>
      </c>
      <c r="K281" s="674" t="n">
        <v>595.226135</v>
      </c>
      <c r="L281" s="1052" t="n">
        <v>7.033177414929</v>
      </c>
      <c r="M281" s="1052" t="n">
        <v>5.383671864948</v>
      </c>
      <c r="N281" s="674" t="n">
        <v>851.2648596</v>
      </c>
      <c r="O281" s="1052" t="n">
        <v>14.181149544093</v>
      </c>
      <c r="P281" s="1052" t="n">
        <v>9.067407503810999</v>
      </c>
      <c r="Q281" s="674" t="n">
        <v>584.7394101</v>
      </c>
      <c r="R281" s="1052" t="n">
        <v>2.612075331891</v>
      </c>
      <c r="S281" s="1052" t="n">
        <v>2.679009275781</v>
      </c>
      <c r="T281" s="674" t="n">
        <v>657.1394845999999</v>
      </c>
      <c r="U281" s="1052" t="n">
        <v>4.184717854294</v>
      </c>
      <c r="V281" s="1052" t="n">
        <v>2.735724050303</v>
      </c>
      <c r="W281" s="674" t="n">
        <v>681.720901</v>
      </c>
      <c r="X281" s="1052" t="n">
        <v>0.246463866907</v>
      </c>
      <c r="Y281" s="1052" t="n">
        <v>2.603008906311</v>
      </c>
      <c r="Z281" s="674" t="n">
        <v>396.3157901</v>
      </c>
      <c r="AA281" s="1052" t="n">
        <v>5.802304460605</v>
      </c>
      <c r="AB281" s="1052" t="n">
        <v>5.534527085118</v>
      </c>
    </row>
    <row r="282" customFormat="1" s="220">
      <c r="A282" s="1051" t="n">
        <v>44562</v>
      </c>
      <c r="B282" s="674" t="n">
        <v>601.7445878</v>
      </c>
      <c r="C282" s="1052" t="n">
        <v>5.529052981824</v>
      </c>
      <c r="D282" s="1052" t="n">
        <v>5.181731588721</v>
      </c>
      <c r="E282" s="674" t="n">
        <v>605.174186</v>
      </c>
      <c r="F282" s="1052" t="n">
        <v>6.370541671719</v>
      </c>
      <c r="G282" s="1052" t="n">
        <v>5.861238409527</v>
      </c>
      <c r="H282" s="674" t="n">
        <v>586.9210687999999</v>
      </c>
      <c r="I282" s="1052" t="n">
        <v>1.803433508845</v>
      </c>
      <c r="J282" s="1052" t="n">
        <v>2.251089778408</v>
      </c>
      <c r="K282" s="674" t="n">
        <v>589.1149146</v>
      </c>
      <c r="L282" s="1052" t="n">
        <v>5.914419917354</v>
      </c>
      <c r="M282" s="1052" t="n">
        <v>5.662265341051</v>
      </c>
      <c r="N282" s="674" t="n">
        <v>809.5068793</v>
      </c>
      <c r="O282" s="1052" t="n">
        <v>6.749492582435</v>
      </c>
      <c r="P282" s="1052" t="n">
        <v>8.877576304135999</v>
      </c>
      <c r="Q282" s="674" t="n">
        <v>583.475582</v>
      </c>
      <c r="R282" s="1052" t="n">
        <v>1.906208878294</v>
      </c>
      <c r="S282" s="1052" t="n">
        <v>2.313117975286</v>
      </c>
      <c r="T282" s="674" t="n">
        <v>653.5880853</v>
      </c>
      <c r="U282" s="1052" t="n">
        <v>3.470619603419</v>
      </c>
      <c r="V282" s="1052" t="n">
        <v>3.012172157411</v>
      </c>
      <c r="W282" s="674" t="n">
        <v>695.312382</v>
      </c>
      <c r="X282" s="1052" t="n">
        <v>5.233464435736</v>
      </c>
      <c r="Y282" s="1052" t="n">
        <v>3.09945421411</v>
      </c>
      <c r="Z282" s="674" t="n">
        <v>407.3616796</v>
      </c>
      <c r="AA282" s="1052" t="n">
        <v>9.590103228039</v>
      </c>
      <c r="AB282" s="1052" t="n">
        <v>7.093249174252</v>
      </c>
    </row>
    <row r="283" customFormat="1" s="220">
      <c r="A283" s="1051" t="n">
        <v>44593</v>
      </c>
      <c r="B283" s="674" t="n">
        <v>602.7514484</v>
      </c>
      <c r="C283" s="1052" t="n">
        <v>6.024492321826</v>
      </c>
      <c r="D283" s="1052" t="n">
        <v>5.925242436298</v>
      </c>
      <c r="E283" s="674" t="n">
        <v>604.7907024</v>
      </c>
      <c r="F283" s="1052" t="n">
        <v>7.197233255013</v>
      </c>
      <c r="G283" s="1052" t="n">
        <v>6.878885050413</v>
      </c>
      <c r="H283" s="674" t="n">
        <v>588.3881787</v>
      </c>
      <c r="I283" s="1052" t="n">
        <v>1.346124615149</v>
      </c>
      <c r="J283" s="1052" t="n">
        <v>1.89413666204</v>
      </c>
      <c r="K283" s="674" t="n">
        <v>590.0626619</v>
      </c>
      <c r="L283" s="1052" t="n">
        <v>6.505679455076</v>
      </c>
      <c r="M283" s="1052" t="n">
        <v>6.484363253209</v>
      </c>
      <c r="N283" s="674" t="n">
        <v>803.140147</v>
      </c>
      <c r="O283" s="1052" t="n">
        <v>10.56717000736</v>
      </c>
      <c r="P283" s="1052" t="n">
        <v>10.47719169835</v>
      </c>
      <c r="Q283" s="674" t="n">
        <v>585.6989406</v>
      </c>
      <c r="R283" s="1052" t="n">
        <v>1.39281435165</v>
      </c>
      <c r="S283" s="1052" t="n">
        <v>1.967646556807</v>
      </c>
      <c r="T283" s="674" t="n">
        <v>648.6414767</v>
      </c>
      <c r="U283" s="1052" t="n">
        <v>1.975668958858</v>
      </c>
      <c r="V283" s="1052" t="n">
        <v>3.206995290268</v>
      </c>
      <c r="W283" s="674" t="n">
        <v>693.1511399</v>
      </c>
      <c r="X283" s="1052" t="n">
        <v>6.190142676728</v>
      </c>
      <c r="Y283" s="1052" t="n">
        <v>3.845511338746</v>
      </c>
      <c r="Z283" s="674" t="n">
        <v>404.8417154</v>
      </c>
      <c r="AA283" s="1052" t="n">
        <v>8.383793156726</v>
      </c>
      <c r="AB283" s="1052" t="n">
        <v>7.920705498749</v>
      </c>
    </row>
    <row r="284" customFormat="1" s="220">
      <c r="A284" s="1051" t="n">
        <v>44621</v>
      </c>
      <c r="B284" s="674" t="n">
        <v>608.2002923</v>
      </c>
      <c r="C284" s="1052" t="n">
        <v>10.319072982462</v>
      </c>
      <c r="D284" s="1052" t="n">
        <v>7.258280518258</v>
      </c>
      <c r="E284" s="674" t="n">
        <v>610.0256201</v>
      </c>
      <c r="F284" s="1052" t="n">
        <v>12.077826070295</v>
      </c>
      <c r="G284" s="1052" t="n">
        <v>8.500507557976</v>
      </c>
      <c r="H284" s="674" t="n">
        <v>589.80573</v>
      </c>
      <c r="I284" s="1052" t="n">
        <v>1.546298261938</v>
      </c>
      <c r="J284" s="1052" t="n">
        <v>1.564727864553</v>
      </c>
      <c r="K284" s="674" t="n">
        <v>603.7366606000001</v>
      </c>
      <c r="L284" s="1052" t="n">
        <v>10.445167686379</v>
      </c>
      <c r="M284" s="1052" t="n">
        <v>7.606913785727</v>
      </c>
      <c r="N284" s="674" t="n">
        <v>814.6140304</v>
      </c>
      <c r="O284" s="1052" t="n">
        <v>14.224750848669</v>
      </c>
      <c r="P284" s="1052" t="n">
        <v>10.436786089147</v>
      </c>
      <c r="Q284" s="674" t="n">
        <v>586.8779256</v>
      </c>
      <c r="R284" s="1052" t="n">
        <v>1.568209385055</v>
      </c>
      <c r="S284" s="1052" t="n">
        <v>1.621569492371</v>
      </c>
      <c r="T284" s="674" t="n">
        <v>671.5132406</v>
      </c>
      <c r="U284" s="1052" t="n">
        <v>7.555914822209</v>
      </c>
      <c r="V284" s="1052" t="n">
        <v>4.316095834537</v>
      </c>
      <c r="W284" s="674" t="n">
        <v>719.9820065</v>
      </c>
      <c r="X284" s="1052" t="n">
        <v>10.504566732307</v>
      </c>
      <c r="Y284" s="1052" t="n">
        <v>7.298993565784</v>
      </c>
      <c r="Z284" s="674" t="n">
        <v>416.7844029</v>
      </c>
      <c r="AA284" s="1052" t="n">
        <v>12.908717124596</v>
      </c>
      <c r="AB284" s="1052" t="n">
        <v>10.285044812977</v>
      </c>
    </row>
    <row r="285" customFormat="1" s="220">
      <c r="A285" s="1051" t="n">
        <v>44652</v>
      </c>
      <c r="B285" s="674" t="n">
        <v>605.5542422</v>
      </c>
      <c r="C285" s="1052" t="n">
        <v>5.139600407486</v>
      </c>
      <c r="D285" s="1052" t="n">
        <v>7.120157382165</v>
      </c>
      <c r="E285" s="674" t="n">
        <v>609.5851375</v>
      </c>
      <c r="F285" s="1052" t="n">
        <v>5.9590507955</v>
      </c>
      <c r="G285" s="1052" t="n">
        <v>8.351850780868</v>
      </c>
      <c r="H285" s="674" t="n">
        <v>589.8826298</v>
      </c>
      <c r="I285" s="1052" t="n">
        <v>1.53398870844</v>
      </c>
      <c r="J285" s="1052" t="n">
        <v>1.475494108066</v>
      </c>
      <c r="K285" s="674" t="n">
        <v>592.8510442</v>
      </c>
      <c r="L285" s="1052" t="n">
        <v>5.391870489646</v>
      </c>
      <c r="M285" s="1052" t="n">
        <v>7.423763233427</v>
      </c>
      <c r="N285" s="674" t="n">
        <v>816.6917410999999</v>
      </c>
      <c r="O285" s="1052" t="n">
        <v>6.211322501212</v>
      </c>
      <c r="P285" s="1052" t="n">
        <v>10.231700716504</v>
      </c>
      <c r="Q285" s="674" t="n">
        <v>586.8385908</v>
      </c>
      <c r="R285" s="1052" t="n">
        <v>1.481284488439</v>
      </c>
      <c r="S285" s="1052" t="n">
        <v>1.48077782578</v>
      </c>
      <c r="T285" s="674" t="n">
        <v>654.1615899</v>
      </c>
      <c r="U285" s="1052" t="n">
        <v>3.589787915432</v>
      </c>
      <c r="V285" s="1052" t="n">
        <v>4.355949916221</v>
      </c>
      <c r="W285" s="674" t="n">
        <v>694.3079216</v>
      </c>
      <c r="X285" s="1052" t="n">
        <v>5.400107682523</v>
      </c>
      <c r="Y285" s="1052" t="n">
        <v>7.357016386124</v>
      </c>
      <c r="Z285" s="674" t="n">
        <v>413.3348391</v>
      </c>
      <c r="AA285" s="1052" t="n">
        <v>10.132727436646</v>
      </c>
      <c r="AB285" s="1052" t="n">
        <v>10.464973191048</v>
      </c>
    </row>
    <row r="286" customFormat="1" s="220">
      <c r="A286" s="1051" t="n">
        <v>44682</v>
      </c>
      <c r="B286" s="674" t="n">
        <v>606.771437</v>
      </c>
      <c r="C286" s="1052" t="n">
        <v>4.330951844619</v>
      </c>
      <c r="D286" s="1052" t="n">
        <v>6.535395769857</v>
      </c>
      <c r="E286" s="674" t="n">
        <v>608.0112973</v>
      </c>
      <c r="F286" s="1052" t="n">
        <v>4.946879502031</v>
      </c>
      <c r="G286" s="1052" t="n">
        <v>7.574156426549</v>
      </c>
      <c r="H286" s="674" t="n">
        <v>590.0050835</v>
      </c>
      <c r="I286" s="1052" t="n">
        <v>1.345739324841</v>
      </c>
      <c r="J286" s="1052" t="n">
        <v>1.475246975463</v>
      </c>
      <c r="K286" s="674" t="n">
        <v>592.9566287</v>
      </c>
      <c r="L286" s="1052" t="n">
        <v>4.097739963719</v>
      </c>
      <c r="M286" s="1052" t="n">
        <v>6.598210788313</v>
      </c>
      <c r="N286" s="674" t="n">
        <v>810.1577963</v>
      </c>
      <c r="O286" s="1052" t="n">
        <v>3.941585731718</v>
      </c>
      <c r="P286" s="1052" t="n">
        <v>7.956069162345</v>
      </c>
      <c r="Q286" s="674" t="n">
        <v>586.5234424</v>
      </c>
      <c r="R286" s="1052" t="n">
        <v>1.403493954062</v>
      </c>
      <c r="S286" s="1052" t="n">
        <v>1.48430102485</v>
      </c>
      <c r="T286" s="674" t="n">
        <v>658.3380341</v>
      </c>
      <c r="U286" s="1052" t="n">
        <v>4.070953645762</v>
      </c>
      <c r="V286" s="1052" t="n">
        <v>5.062230428292</v>
      </c>
      <c r="W286" s="674" t="n">
        <v>716.0696074</v>
      </c>
      <c r="X286" s="1052" t="n">
        <v>8.342700879798</v>
      </c>
      <c r="Y286" s="1052" t="n">
        <v>8.073907368318</v>
      </c>
      <c r="Z286" s="674" t="n">
        <v>401.7872101</v>
      </c>
      <c r="AA286" s="1052" t="n">
        <v>5.290560929957</v>
      </c>
      <c r="AB286" s="1052" t="n">
        <v>9.401800871683999</v>
      </c>
    </row>
    <row r="287" customFormat="1" s="220">
      <c r="A287" s="1051" t="n">
        <v>44713</v>
      </c>
      <c r="B287" s="674" t="n">
        <v>613.5861282</v>
      </c>
      <c r="C287" s="1052" t="n">
        <v>6.255131117795</v>
      </c>
      <c r="D287" s="1052" t="n">
        <v>5.239821302669</v>
      </c>
      <c r="E287" s="674" t="n">
        <v>620.6677478</v>
      </c>
      <c r="F287" s="1052" t="n">
        <v>7.313314069004</v>
      </c>
      <c r="G287" s="1052" t="n">
        <v>6.072645299385</v>
      </c>
      <c r="H287" s="674" t="n">
        <v>592.8477627</v>
      </c>
      <c r="I287" s="1052" t="n">
        <v>2.286781521076</v>
      </c>
      <c r="J287" s="1052" t="n">
        <v>1.721464572446</v>
      </c>
      <c r="K287" s="674" t="n">
        <v>601.5356378</v>
      </c>
      <c r="L287" s="1052" t="n">
        <v>6.743026748581</v>
      </c>
      <c r="M287" s="1052" t="n">
        <v>5.406182807553</v>
      </c>
      <c r="N287" s="674" t="n">
        <v>822.5154118</v>
      </c>
      <c r="O287" s="1052" t="n">
        <v>9.042310414458999</v>
      </c>
      <c r="P287" s="1052" t="n">
        <v>6.370408960668</v>
      </c>
      <c r="Q287" s="674" t="n">
        <v>587.9570948</v>
      </c>
      <c r="R287" s="1052" t="n">
        <v>1.862260237313</v>
      </c>
      <c r="S287" s="1052" t="n">
        <v>1.58216063531</v>
      </c>
      <c r="T287" s="674" t="n">
        <v>663.3410533</v>
      </c>
      <c r="U287" s="1052" t="n">
        <v>4.182438386953</v>
      </c>
      <c r="V287" s="1052" t="n">
        <v>3.948441940011</v>
      </c>
      <c r="W287" s="674" t="n">
        <v>703.2637198</v>
      </c>
      <c r="X287" s="1052" t="n">
        <v>4.399651876581</v>
      </c>
      <c r="Y287" s="1052" t="n">
        <v>6.037703678158</v>
      </c>
      <c r="Z287" s="674" t="n">
        <v>421.4380268</v>
      </c>
      <c r="AA287" s="1052" t="n">
        <v>10.389801933221</v>
      </c>
      <c r="AB287" s="1052" t="n">
        <v>8.596190570926</v>
      </c>
    </row>
    <row r="288" customFormat="1" s="220">
      <c r="A288" s="1051" t="n">
        <v>44743</v>
      </c>
      <c r="B288" s="674" t="n">
        <v>614.4339237</v>
      </c>
      <c r="C288" s="1052" t="n">
        <v>5.864153737302</v>
      </c>
      <c r="D288" s="1052" t="n">
        <v>5.481325718332</v>
      </c>
      <c r="E288" s="674" t="n">
        <v>620.0335689</v>
      </c>
      <c r="F288" s="1052" t="n">
        <v>6.714872914694</v>
      </c>
      <c r="G288" s="1052" t="n">
        <v>6.32483801088</v>
      </c>
      <c r="H288" s="674" t="n">
        <v>594.4798496</v>
      </c>
      <c r="I288" s="1052" t="n">
        <v>2.235931814362</v>
      </c>
      <c r="J288" s="1052" t="n">
        <v>1.95555105435</v>
      </c>
      <c r="K288" s="674" t="n">
        <v>601.406143</v>
      </c>
      <c r="L288" s="1052" t="n">
        <v>6.218523894114</v>
      </c>
      <c r="M288" s="1052" t="n">
        <v>5.681580161665</v>
      </c>
      <c r="N288" s="674" t="n">
        <v>823.1754427</v>
      </c>
      <c r="O288" s="1052" t="n">
        <v>5.832567609443</v>
      </c>
      <c r="P288" s="1052" t="n">
        <v>6.242351590424</v>
      </c>
      <c r="Q288" s="674" t="n">
        <v>589.9340638</v>
      </c>
      <c r="R288" s="1052" t="n">
        <v>2.177598081518</v>
      </c>
      <c r="S288" s="1052" t="n">
        <v>1.814198925466</v>
      </c>
      <c r="T288" s="674" t="n">
        <v>667.6364469</v>
      </c>
      <c r="U288" s="1052" t="n">
        <v>4.064103571457</v>
      </c>
      <c r="V288" s="1052" t="n">
        <v>4.105801216638</v>
      </c>
      <c r="W288" s="674" t="n">
        <v>707.4142356</v>
      </c>
      <c r="X288" s="1052" t="n">
        <v>5.700937447441</v>
      </c>
      <c r="Y288" s="1052" t="n">
        <v>6.134829772826</v>
      </c>
      <c r="Z288" s="674" t="n">
        <v>413.6780659</v>
      </c>
      <c r="AA288" s="1052" t="n">
        <v>7.8396889815</v>
      </c>
      <c r="AB288" s="1052" t="n">
        <v>7.840403741257</v>
      </c>
    </row>
    <row r="289" customFormat="1" s="220">
      <c r="A289" s="1051" t="n">
        <v>44774</v>
      </c>
      <c r="B289" s="674" t="n">
        <v>619.8132444</v>
      </c>
      <c r="C289" s="1052" t="n">
        <v>6.177764003796</v>
      </c>
      <c r="D289" s="1052" t="n">
        <v>6.098904894966</v>
      </c>
      <c r="E289" s="674" t="n">
        <v>625.0953881</v>
      </c>
      <c r="F289" s="1052" t="n">
        <v>6.884612862589</v>
      </c>
      <c r="G289" s="1052" t="n">
        <v>6.970224564047</v>
      </c>
      <c r="H289" s="674" t="n">
        <v>598.3013728</v>
      </c>
      <c r="I289" s="1052" t="n">
        <v>2.696942101787</v>
      </c>
      <c r="J289" s="1052" t="n">
        <v>2.406866276221</v>
      </c>
      <c r="K289" s="674" t="n">
        <v>608.0812541</v>
      </c>
      <c r="L289" s="1052" t="n">
        <v>6.338272694409</v>
      </c>
      <c r="M289" s="1052" t="n">
        <v>6.432475203477</v>
      </c>
      <c r="N289" s="674" t="n">
        <v>831.7579476</v>
      </c>
      <c r="O289" s="1052" t="n">
        <v>6.158464937356</v>
      </c>
      <c r="P289" s="1052" t="n">
        <v>6.988402551658</v>
      </c>
      <c r="Q289" s="674" t="n">
        <v>593.837619</v>
      </c>
      <c r="R289" s="1052" t="n">
        <v>2.668420271893</v>
      </c>
      <c r="S289" s="1052" t="n">
        <v>2.236385902994</v>
      </c>
      <c r="T289" s="674" t="n">
        <v>670.9130166</v>
      </c>
      <c r="U289" s="1052" t="n">
        <v>5.116352336543</v>
      </c>
      <c r="V289" s="1052" t="n">
        <v>4.453844558353</v>
      </c>
      <c r="W289" s="674" t="n">
        <v>710.4683039</v>
      </c>
      <c r="X289" s="1052" t="n">
        <v>4.671353260068</v>
      </c>
      <c r="Y289" s="1052" t="n">
        <v>4.921661175303</v>
      </c>
      <c r="Z289" s="674" t="n">
        <v>415.8193651</v>
      </c>
      <c r="AA289" s="1052" t="n">
        <v>7.893680815069</v>
      </c>
      <c r="AB289" s="1052" t="n">
        <v>8.703777908312</v>
      </c>
    </row>
    <row r="290" customFormat="1" s="220">
      <c r="A290" s="1051" t="n">
        <v>44805</v>
      </c>
      <c r="B290" s="674" t="n">
        <v>619.0008802</v>
      </c>
      <c r="C290" s="1052" t="n">
        <v>5.89328747877</v>
      </c>
      <c r="D290" s="1052" t="n">
        <v>5.978581749819</v>
      </c>
      <c r="E290" s="674" t="n">
        <v>625.8091353</v>
      </c>
      <c r="F290" s="1052" t="n">
        <v>6.880261998808</v>
      </c>
      <c r="G290" s="1052" t="n">
        <v>6.82684700338</v>
      </c>
      <c r="H290" s="674" t="n">
        <v>597.8901540000001</v>
      </c>
      <c r="I290" s="1052" t="n">
        <v>2.149322435974</v>
      </c>
      <c r="J290" s="1052" t="n">
        <v>2.36048257799</v>
      </c>
      <c r="K290" s="674" t="n">
        <v>607.7564318</v>
      </c>
      <c r="L290" s="1052" t="n">
        <v>6.105729262297</v>
      </c>
      <c r="M290" s="1052" t="n">
        <v>6.220785864642</v>
      </c>
      <c r="N290" s="674" t="n">
        <v>834.9960763</v>
      </c>
      <c r="O290" s="1052" t="n">
        <v>6.479251032253</v>
      </c>
      <c r="P290" s="1052" t="n">
        <v>6.157642186395</v>
      </c>
      <c r="Q290" s="674" t="n">
        <v>593.4888206000001</v>
      </c>
      <c r="R290" s="1052" t="n">
        <v>2.148362453196</v>
      </c>
      <c r="S290" s="1052" t="n">
        <v>2.331278123284</v>
      </c>
      <c r="T290" s="674" t="n">
        <v>677.2447319</v>
      </c>
      <c r="U290" s="1052" t="n">
        <v>5.971997999925</v>
      </c>
      <c r="V290" s="1052" t="n">
        <v>5.049512762601</v>
      </c>
      <c r="W290" s="674" t="n">
        <v>712.7238341</v>
      </c>
      <c r="X290" s="1052" t="n">
        <v>5.320268046661</v>
      </c>
      <c r="Y290" s="1052" t="n">
        <v>5.228556994583</v>
      </c>
      <c r="Z290" s="674" t="n">
        <v>413.011486</v>
      </c>
      <c r="AA290" s="1052" t="n">
        <v>6.069803712161</v>
      </c>
      <c r="AB290" s="1052" t="n">
        <v>7.262723763838</v>
      </c>
    </row>
    <row r="291" customFormat="1" s="220">
      <c r="A291" s="1051" t="n">
        <v>44835</v>
      </c>
      <c r="B291" s="674" t="n">
        <v>627.7590509</v>
      </c>
      <c r="C291" s="1052" t="n">
        <v>6.497806287092</v>
      </c>
      <c r="D291" s="1052" t="n">
        <v>6.190484770447</v>
      </c>
      <c r="E291" s="674" t="n">
        <v>630.8381176</v>
      </c>
      <c r="F291" s="1052" t="n">
        <v>6.97819937299</v>
      </c>
      <c r="G291" s="1052" t="n">
        <v>6.914520838085</v>
      </c>
      <c r="H291" s="674" t="n">
        <v>611.5022486</v>
      </c>
      <c r="I291" s="1052" t="n">
        <v>4.069475957567</v>
      </c>
      <c r="J291" s="1052" t="n">
        <v>2.973765424604</v>
      </c>
      <c r="K291" s="674" t="n">
        <v>615.7809669</v>
      </c>
      <c r="L291" s="1052" t="n">
        <v>6.634832386926</v>
      </c>
      <c r="M291" s="1052" t="n">
        <v>6.360371643801</v>
      </c>
      <c r="N291" s="674" t="n">
        <v>839.3875875</v>
      </c>
      <c r="O291" s="1052" t="n">
        <v>6.065806259462</v>
      </c>
      <c r="P291" s="1052" t="n">
        <v>6.234014672284</v>
      </c>
      <c r="Q291" s="674" t="n">
        <v>606.7712709</v>
      </c>
      <c r="R291" s="1052" t="n">
        <v>3.992534473561</v>
      </c>
      <c r="S291" s="1052" t="n">
        <v>2.938335545991</v>
      </c>
      <c r="T291" s="674" t="n">
        <v>681.8130042</v>
      </c>
      <c r="U291" s="1052" t="n">
        <v>6.199339328256</v>
      </c>
      <c r="V291" s="1052" t="n">
        <v>5.763507350979</v>
      </c>
      <c r="W291" s="674" t="n">
        <v>717.1061062</v>
      </c>
      <c r="X291" s="1052" t="n">
        <v>6.390911094411</v>
      </c>
      <c r="Y291" s="1052" t="n">
        <v>5.458817159147</v>
      </c>
      <c r="Z291" s="674" t="n">
        <v>415.7482643</v>
      </c>
      <c r="AA291" s="1052" t="n">
        <v>5.980986419787</v>
      </c>
      <c r="AB291" s="1052" t="n">
        <v>6.642246905176</v>
      </c>
    </row>
    <row r="292" customFormat="1" s="220">
      <c r="A292" s="1051" t="n">
        <v>44866</v>
      </c>
      <c r="B292" s="674" t="n">
        <v>633.0487186</v>
      </c>
      <c r="C292" s="1052" t="n">
        <v>7.293504569167</v>
      </c>
      <c r="D292" s="1052" t="n">
        <v>6.563622940153</v>
      </c>
      <c r="E292" s="674" t="n">
        <v>637.9960068</v>
      </c>
      <c r="F292" s="1052" t="n">
        <v>7.891143609302</v>
      </c>
      <c r="G292" s="1052" t="n">
        <v>7.251336733219</v>
      </c>
      <c r="H292" s="674" t="n">
        <v>613.482356</v>
      </c>
      <c r="I292" s="1052" t="n">
        <v>4.450195662023</v>
      </c>
      <c r="J292" s="1052" t="n">
        <v>3.558029239457</v>
      </c>
      <c r="K292" s="674" t="n">
        <v>621.0260405</v>
      </c>
      <c r="L292" s="1052" t="n">
        <v>7.700478755621</v>
      </c>
      <c r="M292" s="1052" t="n">
        <v>6.815166791949</v>
      </c>
      <c r="N292" s="674" t="n">
        <v>858.1484147</v>
      </c>
      <c r="O292" s="1052" t="n">
        <v>8.540502864144999</v>
      </c>
      <c r="P292" s="1052" t="n">
        <v>7.029705915205</v>
      </c>
      <c r="Q292" s="674" t="n">
        <v>609.315171</v>
      </c>
      <c r="R292" s="1052" t="n">
        <v>4.361849152665</v>
      </c>
      <c r="S292" s="1052" t="n">
        <v>3.503009091385</v>
      </c>
      <c r="T292" s="674" t="n">
        <v>686.3139439</v>
      </c>
      <c r="U292" s="1052" t="n">
        <v>6.01254380304</v>
      </c>
      <c r="V292" s="1052" t="n">
        <v>6.061293620976</v>
      </c>
      <c r="W292" s="674" t="n">
        <v>717.5401341</v>
      </c>
      <c r="X292" s="1052" t="n">
        <v>5.138285491057</v>
      </c>
      <c r="Y292" s="1052" t="n">
        <v>5.614110350848</v>
      </c>
      <c r="Z292" s="674" t="n">
        <v>417.4851223</v>
      </c>
      <c r="AA292" s="1052" t="n">
        <v>5.345833218911</v>
      </c>
      <c r="AB292" s="1052" t="n">
        <v>5.796661732469</v>
      </c>
    </row>
    <row r="293" customFormat="1" s="220">
      <c r="A293" s="1051" t="n">
        <v>44896</v>
      </c>
      <c r="B293" s="674" t="n">
        <v>635.2869838</v>
      </c>
      <c r="C293" s="1052" t="n">
        <v>4.87779982122</v>
      </c>
      <c r="D293" s="1052" t="n">
        <v>6.211101953146</v>
      </c>
      <c r="E293" s="674" t="n">
        <v>639.8175665</v>
      </c>
      <c r="F293" s="1052" t="n">
        <v>4.936566077708</v>
      </c>
      <c r="G293" s="1052" t="n">
        <v>6.584525630739</v>
      </c>
      <c r="H293" s="674" t="n">
        <v>615.5938566999999</v>
      </c>
      <c r="I293" s="1052" t="n">
        <v>4.656237796306</v>
      </c>
      <c r="J293" s="1052" t="n">
        <v>4.392053890957</v>
      </c>
      <c r="K293" s="674" t="n">
        <v>623.6309481</v>
      </c>
      <c r="L293" s="1052" t="n">
        <v>4.77210448765</v>
      </c>
      <c r="M293" s="1052" t="n">
        <v>6.352283266384</v>
      </c>
      <c r="N293" s="674" t="n">
        <v>852.1242115</v>
      </c>
      <c r="O293" s="1052" t="n">
        <v>0.100950002847</v>
      </c>
      <c r="P293" s="1052" t="n">
        <v>4.7831246704</v>
      </c>
      <c r="Q293" s="674" t="n">
        <v>612.0935535</v>
      </c>
      <c r="R293" s="1052" t="n">
        <v>4.678005779587</v>
      </c>
      <c r="S293" s="1052" t="n">
        <v>4.344374367776</v>
      </c>
      <c r="T293" s="674" t="n">
        <v>694.0030301</v>
      </c>
      <c r="U293" s="1052" t="n">
        <v>5.609698757097</v>
      </c>
      <c r="V293" s="1052" t="n">
        <v>5.938155282981</v>
      </c>
      <c r="W293" s="674" t="n">
        <v>720.9467991</v>
      </c>
      <c r="X293" s="1052" t="n">
        <v>5.753952686864</v>
      </c>
      <c r="Y293" s="1052" t="n">
        <v>5.758443200718</v>
      </c>
      <c r="Z293" s="674" t="n">
        <v>425.2502454</v>
      </c>
      <c r="AA293" s="1052" t="n">
        <v>7.300858563495</v>
      </c>
      <c r="AB293" s="1052" t="n">
        <v>6.210014147681</v>
      </c>
    </row>
    <row r="294" customFormat="1" s="220">
      <c r="A294" s="1051" t="n">
        <v>44927</v>
      </c>
      <c r="B294" s="674" t="n">
        <v>639.2336684000001</v>
      </c>
      <c r="C294" s="1052" t="n">
        <v>6.230065273551</v>
      </c>
      <c r="D294" s="1052" t="n">
        <v>6.12343084452</v>
      </c>
      <c r="E294" s="674" t="n">
        <v>643.5672029</v>
      </c>
      <c r="F294" s="1052" t="n">
        <v>6.344126664385</v>
      </c>
      <c r="G294" s="1052" t="n">
        <v>6.375455343124</v>
      </c>
      <c r="H294" s="674" t="n">
        <v>621.164819</v>
      </c>
      <c r="I294" s="1052" t="n">
        <v>5.834472814209</v>
      </c>
      <c r="J294" s="1052" t="n">
        <v>4.979938582317</v>
      </c>
      <c r="K294" s="674" t="n">
        <v>626.8970302</v>
      </c>
      <c r="L294" s="1052" t="n">
        <v>6.413369389171</v>
      </c>
      <c r="M294" s="1052" t="n">
        <v>6.280063719296</v>
      </c>
      <c r="N294" s="674" t="n">
        <v>866.434994</v>
      </c>
      <c r="O294" s="1052" t="n">
        <v>7.032443596925</v>
      </c>
      <c r="P294" s="1052" t="n">
        <v>5.111813090091</v>
      </c>
      <c r="Q294" s="674" t="n">
        <v>616.633061</v>
      </c>
      <c r="R294" s="1052" t="n">
        <v>5.682753490102</v>
      </c>
      <c r="S294" s="1052" t="n">
        <v>4.90725440139</v>
      </c>
      <c r="T294" s="674" t="n">
        <v>697.4177516</v>
      </c>
      <c r="U294" s="1052" t="n">
        <v>6.706007542944</v>
      </c>
      <c r="V294" s="1052" t="n">
        <v>6.108817037737</v>
      </c>
      <c r="W294" s="674" t="n">
        <v>723.4673876000001</v>
      </c>
      <c r="X294" s="1052" t="n">
        <v>4.049259919551</v>
      </c>
      <c r="Y294" s="1052" t="n">
        <v>4.974411355441</v>
      </c>
      <c r="Z294" s="674" t="n">
        <v>421.9406753</v>
      </c>
      <c r="AA294" s="1052" t="n">
        <v>3.578882460008</v>
      </c>
      <c r="AB294" s="1052" t="n">
        <v>5.391683582462</v>
      </c>
    </row>
    <row r="295" customFormat="1" s="220">
      <c r="A295" s="1051" t="n">
        <v>44958</v>
      </c>
      <c r="B295" s="674" t="n">
        <v>643.3834356</v>
      </c>
      <c r="C295" s="1052" t="n">
        <v>6.741084954314</v>
      </c>
      <c r="D295" s="1052" t="n">
        <v>5.947724399039</v>
      </c>
      <c r="E295" s="674" t="n">
        <v>647.846761</v>
      </c>
      <c r="F295" s="1052" t="n">
        <v>7.119166751265</v>
      </c>
      <c r="G295" s="1052" t="n">
        <v>6.130090205628</v>
      </c>
      <c r="H295" s="674" t="n">
        <v>620.0007114</v>
      </c>
      <c r="I295" s="1052" t="n">
        <v>5.372734165028</v>
      </c>
      <c r="J295" s="1052" t="n">
        <v>5.287425533605</v>
      </c>
      <c r="K295" s="674" t="n">
        <v>631.5618446</v>
      </c>
      <c r="L295" s="1052" t="n">
        <v>7.033012827209</v>
      </c>
      <c r="M295" s="1052" t="n">
        <v>6.068861933847</v>
      </c>
      <c r="N295" s="674" t="n">
        <v>874.4709849</v>
      </c>
      <c r="O295" s="1052" t="n">
        <v>8.881493244541</v>
      </c>
      <c r="P295" s="1052" t="n">
        <v>5.240378328417</v>
      </c>
      <c r="Q295" s="674" t="n">
        <v>617.2125357</v>
      </c>
      <c r="R295" s="1052" t="n">
        <v>5.380510858995</v>
      </c>
      <c r="S295" s="1052" t="n">
        <v>5.246849106121</v>
      </c>
      <c r="T295" s="674" t="n">
        <v>694.2688782</v>
      </c>
      <c r="U295" s="1052" t="n">
        <v>7.034302174467</v>
      </c>
      <c r="V295" s="1052" t="n">
        <v>6.447004637498</v>
      </c>
      <c r="W295" s="674" t="n">
        <v>730.557863</v>
      </c>
      <c r="X295" s="1052" t="n">
        <v>5.396618565093</v>
      </c>
      <c r="Y295" s="1052" t="n">
        <v>5.061753225503</v>
      </c>
      <c r="Z295" s="674" t="n">
        <v>423.7482083</v>
      </c>
      <c r="AA295" s="1052" t="n">
        <v>4.670095047226</v>
      </c>
      <c r="AB295" s="1052" t="n">
        <v>5.164994041434</v>
      </c>
    </row>
    <row r="296" customFormat="1" s="220">
      <c r="A296" s="1051" t="n">
        <v>44986</v>
      </c>
      <c r="B296" s="674" t="n">
        <v>644.1641509999999</v>
      </c>
      <c r="C296" s="1052" t="n">
        <v>5.91316037748</v>
      </c>
      <c r="D296" s="1052" t="n">
        <v>6.293659048474</v>
      </c>
      <c r="E296" s="674" t="n">
        <v>645.5908419</v>
      </c>
      <c r="F296" s="1052" t="n">
        <v>5.830119363539</v>
      </c>
      <c r="G296" s="1052" t="n">
        <v>6.429390524484</v>
      </c>
      <c r="H296" s="674" t="n">
        <v>622.8891154</v>
      </c>
      <c r="I296" s="1052" t="n">
        <v>5.6092004057</v>
      </c>
      <c r="J296" s="1052" t="n">
        <v>5.605281783974</v>
      </c>
      <c r="K296" s="674" t="n">
        <v>636.4672078</v>
      </c>
      <c r="L296" s="1052" t="n">
        <v>5.421328426117</v>
      </c>
      <c r="M296" s="1052" t="n">
        <v>6.282514501774</v>
      </c>
      <c r="N296" s="674" t="n">
        <v>868.3134331</v>
      </c>
      <c r="O296" s="1052" t="n">
        <v>6.592005624263</v>
      </c>
      <c r="P296" s="1052" t="n">
        <v>7.496447685252</v>
      </c>
      <c r="Q296" s="674" t="n">
        <v>619.094957</v>
      </c>
      <c r="R296" s="1052" t="n">
        <v>5.489562649177</v>
      </c>
      <c r="S296" s="1052" t="n">
        <v>5.517381078185</v>
      </c>
      <c r="T296" s="674" t="n">
        <v>711.4508796</v>
      </c>
      <c r="U296" s="1052" t="n">
        <v>5.947409013755</v>
      </c>
      <c r="V296" s="1052" t="n">
        <v>6.555803858008</v>
      </c>
      <c r="W296" s="674" t="n">
        <v>739.2423499</v>
      </c>
      <c r="X296" s="1052" t="n">
        <v>2.675114548158</v>
      </c>
      <c r="Y296" s="1052" t="n">
        <v>4.022967202969</v>
      </c>
      <c r="Z296" s="674" t="n">
        <v>430.9361584</v>
      </c>
      <c r="AA296" s="1052" t="n">
        <v>3.39546187466</v>
      </c>
      <c r="AB296" s="1052" t="n">
        <v>3.8761364581</v>
      </c>
    </row>
    <row r="297" customFormat="1" s="220">
      <c r="A297" s="1051" t="n">
        <v>45017</v>
      </c>
      <c r="B297" s="674" t="n">
        <v>652.0020543000001</v>
      </c>
      <c r="C297" s="1052" t="n">
        <v>7.670297532927</v>
      </c>
      <c r="D297" s="1052" t="n">
        <v>6.773644521862</v>
      </c>
      <c r="E297" s="674" t="n">
        <v>658.4054951000001</v>
      </c>
      <c r="F297" s="1052" t="n">
        <v>8.008784105239</v>
      </c>
      <c r="G297" s="1052" t="n">
        <v>6.985394431772</v>
      </c>
      <c r="H297" s="674" t="n">
        <v>626.4999865</v>
      </c>
      <c r="I297" s="1052" t="n">
        <v>6.20756653106</v>
      </c>
      <c r="J297" s="1052" t="n">
        <v>5.73014078259</v>
      </c>
      <c r="K297" s="674" t="n">
        <v>639.1304527</v>
      </c>
      <c r="L297" s="1052" t="n">
        <v>7.806245591159</v>
      </c>
      <c r="M297" s="1052" t="n">
        <v>6.744975997883</v>
      </c>
      <c r="N297" s="674" t="n">
        <v>883.3462586000001</v>
      </c>
      <c r="O297" s="1052" t="n">
        <v>8.161527066531001</v>
      </c>
      <c r="P297" s="1052" t="n">
        <v>7.873855674646</v>
      </c>
      <c r="Q297" s="674" t="n">
        <v>622.7349495</v>
      </c>
      <c r="R297" s="1052" t="n">
        <v>6.116904931399</v>
      </c>
      <c r="S297" s="1052" t="n">
        <v>5.662504828159</v>
      </c>
      <c r="T297" s="674" t="n">
        <v>710.2884933</v>
      </c>
      <c r="U297" s="1052" t="n">
        <v>8.579975386293</v>
      </c>
      <c r="V297" s="1052" t="n">
        <v>7.176760045149</v>
      </c>
      <c r="W297" s="674" t="n">
        <v>739.8916177999999</v>
      </c>
      <c r="X297" s="1052" t="n">
        <v>6.565342952584</v>
      </c>
      <c r="Y297" s="1052" t="n">
        <v>4.85189191065</v>
      </c>
      <c r="Z297" s="674" t="n">
        <v>429.1202235</v>
      </c>
      <c r="AA297" s="1052" t="n">
        <v>3.819030700236</v>
      </c>
      <c r="AB297" s="1052" t="n">
        <v>3.955075057825</v>
      </c>
    </row>
    <row r="298" customFormat="1" s="220">
      <c r="A298" s="1051" t="n">
        <v>45047</v>
      </c>
      <c r="B298" s="674" t="n">
        <v>655.1882965999999</v>
      </c>
      <c r="C298" s="1052" t="n">
        <v>7.979422999768</v>
      </c>
      <c r="D298" s="1052" t="n">
        <v>7.18630398292</v>
      </c>
      <c r="E298" s="674" t="n">
        <v>659.5580538</v>
      </c>
      <c r="F298" s="1052" t="n">
        <v>8.477927421563001</v>
      </c>
      <c r="G298" s="1052" t="n">
        <v>7.437661169362</v>
      </c>
      <c r="H298" s="674" t="n">
        <v>626.4043525</v>
      </c>
      <c r="I298" s="1052" t="n">
        <v>6.169314471678</v>
      </c>
      <c r="J298" s="1052" t="n">
        <v>5.995389286302</v>
      </c>
      <c r="K298" s="674" t="n">
        <v>641.4428165</v>
      </c>
      <c r="L298" s="1052" t="n">
        <v>8.177020957890999</v>
      </c>
      <c r="M298" s="1052" t="n">
        <v>7.124503210862</v>
      </c>
      <c r="N298" s="674" t="n">
        <v>888.8227437</v>
      </c>
      <c r="O298" s="1052" t="n">
        <v>9.709830326791</v>
      </c>
      <c r="P298" s="1052" t="n">
        <v>8.151621438256001</v>
      </c>
      <c r="Q298" s="674" t="n">
        <v>622.6909051</v>
      </c>
      <c r="R298" s="1052" t="n">
        <v>6.166413835397</v>
      </c>
      <c r="S298" s="1052" t="n">
        <v>5.924240742216</v>
      </c>
      <c r="T298" s="674" t="n">
        <v>714.6531927</v>
      </c>
      <c r="U298" s="1052" t="n">
        <v>8.554140226303</v>
      </c>
      <c r="V298" s="1052" t="n">
        <v>7.680378676916</v>
      </c>
      <c r="W298" s="674" t="n">
        <v>745.7281678000001</v>
      </c>
      <c r="X298" s="1052" t="n">
        <v>4.141854380287</v>
      </c>
      <c r="Y298" s="1052" t="n">
        <v>4.43599300612</v>
      </c>
      <c r="Z298" s="674" t="n">
        <v>426.1534974</v>
      </c>
      <c r="AA298" s="1052" t="n">
        <v>6.064475594914</v>
      </c>
      <c r="AB298" s="1052" t="n">
        <v>4.408080427489</v>
      </c>
    </row>
    <row r="299" customFormat="1" s="220">
      <c r="A299" s="1051" t="n">
        <v>45078</v>
      </c>
      <c r="B299" s="674" t="n">
        <v>669.6651402</v>
      </c>
      <c r="C299" s="1052" t="n">
        <v>9.139550166252</v>
      </c>
      <c r="D299" s="1052" t="n">
        <v>8.266756537103999</v>
      </c>
      <c r="E299" s="674" t="n">
        <v>663.1727004000001</v>
      </c>
      <c r="F299" s="1052" t="n">
        <v>6.848261851959</v>
      </c>
      <c r="G299" s="1052" t="n">
        <v>7.772118287042</v>
      </c>
      <c r="H299" s="674" t="n">
        <v>709.8336757</v>
      </c>
      <c r="I299" s="1052" t="n">
        <v>19.732875851165</v>
      </c>
      <c r="J299" s="1052" t="n">
        <v>10.718042329063</v>
      </c>
      <c r="K299" s="674" t="n">
        <v>659.953696</v>
      </c>
      <c r="L299" s="1052" t="n">
        <v>9.711487487866</v>
      </c>
      <c r="M299" s="1052" t="n">
        <v>8.570466209987</v>
      </c>
      <c r="N299" s="674" t="n">
        <v>889.0436875</v>
      </c>
      <c r="O299" s="1052" t="n">
        <v>8.08839259977</v>
      </c>
      <c r="P299" s="1052" t="n">
        <v>8.649088436952001</v>
      </c>
      <c r="Q299" s="674" t="n">
        <v>704.6721506</v>
      </c>
      <c r="R299" s="1052" t="n">
        <v>19.850947770211</v>
      </c>
      <c r="S299" s="1052" t="n">
        <v>10.718039348971</v>
      </c>
      <c r="T299" s="674" t="n">
        <v>711.4691342</v>
      </c>
      <c r="U299" s="1052" t="n">
        <v>7.255405143489</v>
      </c>
      <c r="V299" s="1052" t="n">
        <v>8.126674622339999</v>
      </c>
      <c r="W299" s="674" t="n">
        <v>741.9754655</v>
      </c>
      <c r="X299" s="1052" t="n">
        <v>5.504584497976</v>
      </c>
      <c r="Y299" s="1052" t="n">
        <v>5.391359690993</v>
      </c>
      <c r="Z299" s="674" t="n">
        <v>437.2170025</v>
      </c>
      <c r="AA299" s="1052" t="n">
        <v>3.744079721474</v>
      </c>
      <c r="AB299" s="1052" t="n">
        <v>4.52308371308</v>
      </c>
    </row>
    <row r="300" ht="13" customFormat="1" customHeight="1" s="225">
      <c r="A300" s="672" t="n">
        <v>45108</v>
      </c>
      <c r="B300" s="672" t="n">
        <v>664.5045027</v>
      </c>
      <c r="C300" s="672" t="n">
        <v>8.149058355776001</v>
      </c>
      <c r="D300" s="672" t="n">
        <v>8.424197056455</v>
      </c>
      <c r="E300" s="672" t="n">
        <v>667.8307099</v>
      </c>
      <c r="F300" s="672" t="n">
        <v>7.708798909839</v>
      </c>
      <c r="G300" s="672" t="n">
        <v>7.672844823246</v>
      </c>
      <c r="H300" s="672" t="n">
        <v>655.60938</v>
      </c>
      <c r="I300" s="672" t="n">
        <v>10.282859955831</v>
      </c>
      <c r="J300" s="672" t="n">
        <v>12.069474269332</v>
      </c>
      <c r="K300" s="672" t="n">
        <v>652.7878813</v>
      </c>
      <c r="L300" s="672" t="n">
        <v>8.543600509914</v>
      </c>
      <c r="M300" s="672" t="n">
        <v>8.813749344768</v>
      </c>
      <c r="N300" s="672" t="n">
        <v>903.8802791000001</v>
      </c>
      <c r="O300" s="672" t="n">
        <v>9.804086979962999</v>
      </c>
      <c r="P300" s="672" t="n">
        <v>9.198370568414999</v>
      </c>
      <c r="Q300" s="672" t="n">
        <v>651.3428887</v>
      </c>
      <c r="R300" s="672" t="n">
        <v>10.409438726837</v>
      </c>
      <c r="S300" s="672" t="n">
        <v>12.145180802661</v>
      </c>
      <c r="T300" s="672" t="n">
        <v>718.7139054</v>
      </c>
      <c r="U300" s="672" t="n">
        <v>7.650489834275</v>
      </c>
      <c r="V300" s="672" t="n">
        <v>7.817799404795</v>
      </c>
      <c r="W300" s="672" t="n">
        <v>745.2421082</v>
      </c>
      <c r="X300" s="672" t="n">
        <v>5.347343988337</v>
      </c>
      <c r="Y300" s="672" t="n">
        <v>4.993454820758</v>
      </c>
      <c r="Z300" s="672" t="n">
        <v>436.4768098</v>
      </c>
      <c r="AA300" s="672" t="n">
        <v>5.511228604881</v>
      </c>
      <c r="AB300" s="672" t="n">
        <v>5.088838129667</v>
      </c>
    </row>
    <row r="301" customFormat="1" s="220">
      <c r="A301" s="1051" t="n">
        <v>45139</v>
      </c>
      <c r="B301" s="674" t="n">
        <v>664.5918405</v>
      </c>
      <c r="C301" s="1052" t="n">
        <v>7.224530373395</v>
      </c>
      <c r="D301" s="1052" t="n">
        <v>8.167846493632</v>
      </c>
      <c r="E301" s="674" t="n">
        <v>669.3830745</v>
      </c>
      <c r="F301" s="1052" t="n">
        <v>7.084948512356</v>
      </c>
      <c r="G301" s="1052" t="n">
        <v>7.213528657959</v>
      </c>
      <c r="H301" s="674" t="n">
        <v>643.5255849</v>
      </c>
      <c r="I301" s="1052" t="n">
        <v>7.558767897916</v>
      </c>
      <c r="J301" s="1052" t="n">
        <v>12.507618176208</v>
      </c>
      <c r="K301" s="674" t="n">
        <v>652.4417093</v>
      </c>
      <c r="L301" s="1052" t="n">
        <v>7.295152564053</v>
      </c>
      <c r="M301" s="1052" t="n">
        <v>8.512329701456</v>
      </c>
      <c r="N301" s="674" t="n">
        <v>908.8841954</v>
      </c>
      <c r="O301" s="1052" t="n">
        <v>9.272679392189</v>
      </c>
      <c r="P301" s="1052" t="n">
        <v>9.056064436521</v>
      </c>
      <c r="Q301" s="674" t="n">
        <v>638.811919</v>
      </c>
      <c r="R301" s="1052" t="n">
        <v>7.573501334546</v>
      </c>
      <c r="S301" s="1052" t="n">
        <v>12.592118134595</v>
      </c>
      <c r="T301" s="674" t="n">
        <v>723.622089</v>
      </c>
      <c r="U301" s="1052" t="n">
        <v>7.856319835187</v>
      </c>
      <c r="V301" s="1052" t="n">
        <v>7.588557442334</v>
      </c>
      <c r="W301" s="674" t="n">
        <v>743.6738497</v>
      </c>
      <c r="X301" s="1052" t="n">
        <v>4.673754707666</v>
      </c>
      <c r="Y301" s="1052" t="n">
        <v>5.173861237472</v>
      </c>
      <c r="Z301" s="674" t="n">
        <v>439.1506087</v>
      </c>
      <c r="AA301" s="1052" t="n">
        <v>5.610908379505</v>
      </c>
      <c r="AB301" s="1052" t="n">
        <v>4.949013381464</v>
      </c>
    </row>
    <row r="302" customFormat="1" s="220">
      <c r="A302" s="1051" t="n">
        <v>45170</v>
      </c>
      <c r="B302" s="674" t="n">
        <v>669.52073</v>
      </c>
      <c r="C302" s="1052" t="n">
        <v>8.161515018149</v>
      </c>
      <c r="D302" s="1052" t="n">
        <v>7.844013381444</v>
      </c>
      <c r="E302" s="674" t="n">
        <v>676.9890931</v>
      </c>
      <c r="F302" s="1052" t="n">
        <v>8.178205608242999</v>
      </c>
      <c r="G302" s="1052" t="n">
        <v>7.657377108821</v>
      </c>
      <c r="H302" s="674" t="n">
        <v>647.4817859</v>
      </c>
      <c r="I302" s="1052" t="n">
        <v>8.294438630277</v>
      </c>
      <c r="J302" s="1052" t="n">
        <v>8.708765687287</v>
      </c>
      <c r="K302" s="674" t="n">
        <v>660.3960159</v>
      </c>
      <c r="L302" s="1052" t="n">
        <v>8.661296095888</v>
      </c>
      <c r="M302" s="1052" t="n">
        <v>8.165210151783</v>
      </c>
      <c r="N302" s="674" t="n">
        <v>905.6754029</v>
      </c>
      <c r="O302" s="1052" t="n">
        <v>8.464629787626</v>
      </c>
      <c r="P302" s="1052" t="n">
        <v>9.17738489645</v>
      </c>
      <c r="Q302" s="674" t="n">
        <v>642.5555933000001</v>
      </c>
      <c r="R302" s="1052" t="n">
        <v>8.267514230579</v>
      </c>
      <c r="S302" s="1052" t="n">
        <v>8.746601711039</v>
      </c>
      <c r="T302" s="674" t="n">
        <v>723.5780211</v>
      </c>
      <c r="U302" s="1052" t="n">
        <v>6.841439588613</v>
      </c>
      <c r="V302" s="1052" t="n">
        <v>7.447179897758</v>
      </c>
      <c r="W302" s="674" t="n">
        <v>741.3979014</v>
      </c>
      <c r="X302" s="1052" t="n">
        <v>4.023166607892</v>
      </c>
      <c r="Y302" s="1052" t="n">
        <v>4.679770366571</v>
      </c>
      <c r="Z302" s="674" t="n">
        <v>439.676855</v>
      </c>
      <c r="AA302" s="1052" t="n">
        <v>6.456326253358</v>
      </c>
      <c r="AB302" s="1052" t="n">
        <v>5.858739161065</v>
      </c>
    </row>
    <row r="303" customFormat="1" s="220">
      <c r="A303" s="1051" t="n">
        <v>45200</v>
      </c>
      <c r="B303" s="674" t="n">
        <v>665.0268136</v>
      </c>
      <c r="C303" s="1052" t="n">
        <v>5.936634867561</v>
      </c>
      <c r="D303" s="1052" t="n">
        <v>7.102116881353</v>
      </c>
      <c r="E303" s="674" t="n">
        <v>667.4035167</v>
      </c>
      <c r="F303" s="1052" t="n">
        <v>5.796320494886</v>
      </c>
      <c r="G303" s="1052" t="n">
        <v>7.016530338593</v>
      </c>
      <c r="H303" s="674" t="n">
        <v>647.584296</v>
      </c>
      <c r="I303" s="1052" t="n">
        <v>5.900558417014</v>
      </c>
      <c r="J303" s="1052" t="n">
        <v>7.241154070525</v>
      </c>
      <c r="K303" s="674" t="n">
        <v>653.0785308</v>
      </c>
      <c r="L303" s="1052" t="n">
        <v>6.056953024671</v>
      </c>
      <c r="M303" s="1052" t="n">
        <v>7.332181455714</v>
      </c>
      <c r="N303" s="674" t="n">
        <v>890.0935844000001</v>
      </c>
      <c r="O303" s="1052" t="n">
        <v>6.040832346714</v>
      </c>
      <c r="P303" s="1052" t="n">
        <v>7.9210037612</v>
      </c>
      <c r="Q303" s="674" t="n">
        <v>642.1354848</v>
      </c>
      <c r="R303" s="1052" t="n">
        <v>5.828261092116</v>
      </c>
      <c r="S303" s="1052" t="n">
        <v>7.212833829654</v>
      </c>
      <c r="T303" s="674" t="n">
        <v>726.9183523</v>
      </c>
      <c r="U303" s="1052" t="n">
        <v>6.615501291725</v>
      </c>
      <c r="V303" s="1052" t="n">
        <v>7.10097470657</v>
      </c>
      <c r="W303" s="674" t="n">
        <v>740.6019566</v>
      </c>
      <c r="X303" s="1052" t="n">
        <v>3.276481708475</v>
      </c>
      <c r="Y303" s="1052" t="n">
        <v>3.988951714153</v>
      </c>
      <c r="Z303" s="674" t="n">
        <v>443.2621514</v>
      </c>
      <c r="AA303" s="1052" t="n">
        <v>6.617919895908</v>
      </c>
      <c r="AB303" s="1052" t="n">
        <v>6.227848333699</v>
      </c>
    </row>
    <row r="304" ht="13" customFormat="1" customHeight="1" s="225">
      <c r="A304" s="672" t="n">
        <v>45231</v>
      </c>
      <c r="B304" s="672" t="n">
        <v>669.761473</v>
      </c>
      <c r="C304" s="672" t="n">
        <v>5.799356877491</v>
      </c>
      <c r="D304" s="672" t="n">
        <v>6.623034047634</v>
      </c>
      <c r="E304" s="672" t="n">
        <v>674.5180216</v>
      </c>
      <c r="F304" s="672" t="n">
        <v>5.724489559611</v>
      </c>
      <c r="G304" s="672" t="n">
        <v>6.558879676361</v>
      </c>
      <c r="H304" s="672" t="n">
        <v>650.568764</v>
      </c>
      <c r="I304" s="672" t="n">
        <v>6.045228136928</v>
      </c>
      <c r="J304" s="672" t="n">
        <v>6.734422467635</v>
      </c>
      <c r="K304" s="672" t="n">
        <v>658.3472438</v>
      </c>
      <c r="L304" s="672" t="n">
        <v>6.009603602121</v>
      </c>
      <c r="M304" s="672" t="n">
        <v>6.899104069589</v>
      </c>
      <c r="N304" s="672" t="n">
        <v>907.8043794</v>
      </c>
      <c r="O304" s="672" t="n">
        <v>5.786407554847</v>
      </c>
      <c r="P304" s="672" t="n">
        <v>6.753765910887</v>
      </c>
      <c r="Q304" s="672" t="n">
        <v>645.85992</v>
      </c>
      <c r="R304" s="672" t="n">
        <v>5.997675872738</v>
      </c>
      <c r="S304" s="672" t="n">
        <v>6.685311084153</v>
      </c>
      <c r="T304" s="672" t="n">
        <v>728.6895479999999</v>
      </c>
      <c r="U304" s="672" t="n">
        <v>6.17437609663</v>
      </c>
      <c r="V304" s="672" t="n">
        <v>6.542294620995</v>
      </c>
      <c r="W304" s="672" t="n">
        <v>743.4592886</v>
      </c>
      <c r="X304" s="672" t="n">
        <v>3.612223660842</v>
      </c>
      <c r="Y304" s="672" t="n">
        <v>3.636498111385</v>
      </c>
      <c r="Z304" s="672" t="n">
        <v>444.4744485</v>
      </c>
      <c r="AA304" s="672" t="n">
        <v>6.464739641813</v>
      </c>
      <c r="AB304" s="672" t="n">
        <v>6.513052457392</v>
      </c>
    </row>
    <row r="305" ht="13" customFormat="1" customHeight="1" s="225">
      <c r="A305" s="672" t="n">
        <v>45261</v>
      </c>
      <c r="B305" s="672" t="n">
        <v>671.7321664999999</v>
      </c>
      <c r="C305" s="672" t="n">
        <v>5.736806141061</v>
      </c>
      <c r="D305" s="672" t="n">
        <v>5.823849235794</v>
      </c>
      <c r="E305" s="672" t="n">
        <v>676.1640214</v>
      </c>
      <c r="F305" s="672" t="n">
        <v>5.680752890051</v>
      </c>
      <c r="G305" s="672" t="n">
        <v>5.733569373697</v>
      </c>
      <c r="H305" s="672" t="n">
        <v>653.0049620999999</v>
      </c>
      <c r="I305" s="672" t="n">
        <v>6.077238262342</v>
      </c>
      <c r="J305" s="672" t="n">
        <v>6.00786997811</v>
      </c>
      <c r="K305" s="672" t="n">
        <v>658.9436449999999</v>
      </c>
      <c r="L305" s="672" t="n">
        <v>5.662434971771</v>
      </c>
      <c r="M305" s="672" t="n">
        <v>5.908902458962</v>
      </c>
      <c r="N305" s="672" t="n">
        <v>908.0721759</v>
      </c>
      <c r="O305" s="672" t="n">
        <v>6.565705286265</v>
      </c>
      <c r="P305" s="672" t="n">
        <v>6.130617921561</v>
      </c>
      <c r="Q305" s="672" t="n">
        <v>649.2172149</v>
      </c>
      <c r="R305" s="672" t="n">
        <v>6.065030613004</v>
      </c>
      <c r="S305" s="672" t="n">
        <v>5.963998324801</v>
      </c>
      <c r="T305" s="672" t="n">
        <v>732.6301261</v>
      </c>
      <c r="U305" s="672" t="n">
        <v>5.565839675719</v>
      </c>
      <c r="V305" s="672" t="n">
        <v>6.11542674483</v>
      </c>
      <c r="W305" s="672" t="n">
        <v>767.0606888</v>
      </c>
      <c r="X305" s="672" t="n">
        <v>6.39629578182</v>
      </c>
      <c r="Y305" s="672" t="n">
        <v>4.43167577803</v>
      </c>
      <c r="Z305" s="672" t="n">
        <v>445.7457144</v>
      </c>
      <c r="AA305" s="672" t="n">
        <v>4.819625437423</v>
      </c>
      <c r="AB305" s="672" t="n">
        <v>5.959448370481</v>
      </c>
    </row>
    <row r="306" ht="13" customFormat="1" customHeight="1" s="225">
      <c r="A306" s="672" t="n">
        <v>45292</v>
      </c>
      <c r="B306" s="672" t="n">
        <v>675.6376948</v>
      </c>
      <c r="C306" s="672" t="n">
        <v>5.694948216842</v>
      </c>
      <c r="D306" s="672" t="n">
        <v>5.743537570749</v>
      </c>
      <c r="E306" s="672" t="n">
        <v>680.7205108000001</v>
      </c>
      <c r="F306" s="672" t="n">
        <v>5.773026924396</v>
      </c>
      <c r="G306" s="672" t="n">
        <v>5.726182907773</v>
      </c>
      <c r="H306" s="672" t="n">
        <v>656.6061395</v>
      </c>
      <c r="I306" s="672" t="n">
        <v>5.705622632823</v>
      </c>
      <c r="J306" s="672" t="n">
        <v>5.941865520028</v>
      </c>
      <c r="K306" s="672" t="n">
        <v>664.1291483</v>
      </c>
      <c r="L306" s="672" t="n">
        <v>5.939112215625</v>
      </c>
      <c r="M306" s="672" t="n">
        <v>5.870309763778</v>
      </c>
      <c r="N306" s="672" t="n">
        <v>912.651686</v>
      </c>
      <c r="O306" s="672" t="n">
        <v>5.334121119305</v>
      </c>
      <c r="P306" s="672" t="n">
        <v>5.892039124261</v>
      </c>
      <c r="Q306" s="672" t="n">
        <v>653.6130045</v>
      </c>
      <c r="R306" s="672" t="n">
        <v>5.997074409217</v>
      </c>
      <c r="S306" s="672" t="n">
        <v>6.019904159573</v>
      </c>
      <c r="T306" s="672" t="n">
        <v>735.82339</v>
      </c>
      <c r="U306" s="672" t="n">
        <v>5.506834076404</v>
      </c>
      <c r="V306" s="672" t="n">
        <v>5.747044462835</v>
      </c>
      <c r="W306" s="672" t="n">
        <v>747.4475756000001</v>
      </c>
      <c r="X306" s="672" t="n">
        <v>3.314619070744</v>
      </c>
      <c r="Y306" s="672" t="n">
        <v>4.441038891352</v>
      </c>
      <c r="Z306" s="672" t="n">
        <v>447.2326954</v>
      </c>
      <c r="AA306" s="672" t="n">
        <v>5.994212357464</v>
      </c>
      <c r="AB306" s="672" t="n">
        <v>5.754581633994</v>
      </c>
    </row>
    <row r="307" ht="13" customFormat="1" customHeight="1" s="225">
      <c r="A307" s="672" t="n">
        <v>45323</v>
      </c>
      <c r="B307" s="672" t="n">
        <v>679.5877917884631</v>
      </c>
      <c r="C307" s="672" t="n">
        <v>5.627181892661</v>
      </c>
      <c r="D307" s="672" t="n">
        <v>5.686080236346</v>
      </c>
      <c r="E307" s="672" t="n">
        <v>684.286632492652</v>
      </c>
      <c r="F307" s="672" t="n">
        <v>5.62476710332</v>
      </c>
      <c r="G307" s="672" t="n">
        <v>5.69272159045</v>
      </c>
      <c r="H307" s="672" t="n">
        <v>658.099209421255</v>
      </c>
      <c r="I307" s="672" t="n">
        <v>6.144911984895</v>
      </c>
      <c r="J307" s="672" t="n">
        <v>5.975514366164</v>
      </c>
      <c r="K307" s="672" t="n">
        <v>667.837807962835</v>
      </c>
      <c r="L307" s="672" t="n">
        <v>5.743849739024</v>
      </c>
      <c r="M307" s="672" t="n">
        <v>5.781912055353</v>
      </c>
      <c r="N307" s="672" t="n">
        <v>925.715080928537</v>
      </c>
      <c r="O307" s="672" t="n">
        <v>5.860011013904</v>
      </c>
      <c r="P307" s="672" t="n">
        <v>5.916196155235</v>
      </c>
      <c r="Q307" s="672" t="n">
        <v>654.868849658811</v>
      </c>
      <c r="R307" s="672" t="n">
        <v>6.101028702553</v>
      </c>
      <c r="S307" s="672" t="n">
        <v>6.05436635583</v>
      </c>
      <c r="T307" s="672" t="n">
        <v>740.073668320071</v>
      </c>
      <c r="U307" s="672" t="n">
        <v>6.597557741437</v>
      </c>
      <c r="V307" s="672" t="n">
        <v>5.889539890894</v>
      </c>
      <c r="W307" s="672" t="n">
        <v>755.872506972901</v>
      </c>
      <c r="X307" s="672" t="n">
        <v>3.465111424432</v>
      </c>
      <c r="Y307" s="672" t="n">
        <v>4.386664264769</v>
      </c>
      <c r="Z307" s="672" t="n">
        <v>441.398349493544</v>
      </c>
      <c r="AA307" s="672" t="n">
        <v>4.165242671905</v>
      </c>
      <c r="AB307" s="672" t="n">
        <v>4.991398002157</v>
      </c>
    </row>
    <row r="308" ht="13" customFormat="1" customHeight="1" s="225">
      <c r="A308" s="672" t="n">
        <v>45352</v>
      </c>
      <c r="B308" s="672" t="n">
        <v>684.442321669947</v>
      </c>
      <c r="C308" s="672" t="n">
        <v>6.252780538535</v>
      </c>
      <c r="D308" s="672" t="n">
        <v>5.858815211403</v>
      </c>
      <c r="E308" s="672" t="n">
        <v>687.388060470529</v>
      </c>
      <c r="F308" s="672" t="n">
        <v>6.47425828525</v>
      </c>
      <c r="G308" s="672" t="n">
        <v>5.957155997634</v>
      </c>
      <c r="H308" s="672" t="n">
        <v>664.768437508983</v>
      </c>
      <c r="I308" s="672" t="n">
        <v>6.723399249333</v>
      </c>
      <c r="J308" s="672" t="n">
        <v>6.191832459971</v>
      </c>
      <c r="K308" s="672" t="n">
        <v>673.308530339384</v>
      </c>
      <c r="L308" s="672" t="n">
        <v>5.788408591658</v>
      </c>
      <c r="M308" s="672" t="n">
        <v>5.82341469757</v>
      </c>
      <c r="N308" s="672" t="n">
        <v>953.357761116006</v>
      </c>
      <c r="O308" s="672" t="n">
        <v>9.794196977051</v>
      </c>
      <c r="P308" s="672" t="n">
        <v>6.994625105316</v>
      </c>
      <c r="Q308" s="672" t="n">
        <v>660.552762938327</v>
      </c>
      <c r="R308" s="672" t="n">
        <v>6.696518113994</v>
      </c>
      <c r="S308" s="672" t="n">
        <v>6.265396003413</v>
      </c>
      <c r="T308" s="672" t="n">
        <v>753.623629078164</v>
      </c>
      <c r="U308" s="672" t="n">
        <v>5.927710638558</v>
      </c>
      <c r="V308" s="672" t="n">
        <v>6.009268411284</v>
      </c>
      <c r="W308" s="672" t="n">
        <v>739.314625412509</v>
      </c>
      <c r="X308" s="672" t="n">
        <v>0.009776971315999999</v>
      </c>
      <c r="Y308" s="672" t="n">
        <v>2.250847433034</v>
      </c>
      <c r="Z308" s="672" t="n">
        <v>446.814688844786</v>
      </c>
      <c r="AA308" s="672" t="n">
        <v>3.684659580143</v>
      </c>
      <c r="AB308" s="672" t="n">
        <v>4.607515112361</v>
      </c>
    </row>
    <row r="309" ht="13" customFormat="1" customHeight="1" s="225">
      <c r="A309" s="672" t="n">
        <v>45383</v>
      </c>
      <c r="B309" s="672" t="n">
        <v>688.197196469577</v>
      </c>
      <c r="C309" s="672" t="n">
        <v>5.551384682129</v>
      </c>
      <c r="D309" s="672" t="n">
        <v>5.809475903679</v>
      </c>
      <c r="E309" s="672" t="n">
        <v>692.2209332392609</v>
      </c>
      <c r="F309" s="672" t="n">
        <v>5.135959282072</v>
      </c>
      <c r="G309" s="672" t="n">
        <v>5.740857362831</v>
      </c>
      <c r="H309" s="672" t="n">
        <v>662.472108437604</v>
      </c>
      <c r="I309" s="672" t="n">
        <v>5.741759411451</v>
      </c>
      <c r="J309" s="672" t="n">
        <v>6.202555574172</v>
      </c>
      <c r="K309" s="672" t="n">
        <v>675.735524608632</v>
      </c>
      <c r="L309" s="672" t="n">
        <v>5.727324015621</v>
      </c>
      <c r="M309" s="672" t="n">
        <v>5.753182023708</v>
      </c>
      <c r="N309" s="672" t="n">
        <v>930.208691360894</v>
      </c>
      <c r="O309" s="672" t="n">
        <v>5.305103440996</v>
      </c>
      <c r="P309" s="672" t="n">
        <v>6.974171484968</v>
      </c>
      <c r="Q309" s="672" t="n">
        <v>659.10814034074</v>
      </c>
      <c r="R309" s="672" t="n">
        <v>5.8408783496</v>
      </c>
      <c r="S309" s="672" t="n">
        <v>6.21219333762</v>
      </c>
      <c r="T309" s="672" t="n">
        <v>758.572780001965</v>
      </c>
      <c r="U309" s="672" t="n">
        <v>6.797841603436</v>
      </c>
      <c r="V309" s="672" t="n">
        <v>6.439569705334</v>
      </c>
      <c r="W309" s="672" t="n">
        <v>763.441586096979</v>
      </c>
      <c r="X309" s="672" t="n">
        <v>3.182894322685</v>
      </c>
      <c r="Y309" s="672" t="n">
        <v>2.214647631063</v>
      </c>
      <c r="Z309" s="672" t="n">
        <v>452.01333747409</v>
      </c>
      <c r="AA309" s="672" t="n">
        <v>5.33489514602</v>
      </c>
      <c r="AB309" s="672" t="n">
        <v>4.394888914023</v>
      </c>
    </row>
    <row r="310" ht="13" customFormat="1" customHeight="1" s="225">
      <c r="A310" s="672" t="n">
        <v>45413</v>
      </c>
      <c r="B310" s="672" t="n">
        <v>690.9563468</v>
      </c>
      <c r="C310" s="672" t="n">
        <v>5.459201634952</v>
      </c>
      <c r="D310" s="672" t="n">
        <v>5.751971921567</v>
      </c>
      <c r="E310" s="672" t="n">
        <v>696.0805107</v>
      </c>
      <c r="F310" s="672" t="n">
        <v>5.537413528586</v>
      </c>
      <c r="G310" s="672" t="n">
        <v>5.710822890121</v>
      </c>
      <c r="H310" s="672" t="n">
        <v>666.8636944</v>
      </c>
      <c r="I310" s="672" t="n">
        <v>6.458981604857</v>
      </c>
      <c r="J310" s="672" t="n">
        <v>6.307239513448</v>
      </c>
      <c r="K310" s="672" t="n">
        <v>678.2550711</v>
      </c>
      <c r="L310" s="672" t="n">
        <v>5.738976827407</v>
      </c>
      <c r="M310" s="672" t="n">
        <v>5.751503443504</v>
      </c>
      <c r="N310" s="672" t="n">
        <v>942.18256</v>
      </c>
      <c r="O310" s="672" t="n">
        <v>6.00342606872</v>
      </c>
      <c r="P310" s="672" t="n">
        <v>7.016391194014</v>
      </c>
      <c r="Q310" s="672" t="n">
        <v>662.4022503</v>
      </c>
      <c r="R310" s="672" t="n">
        <v>6.377376781121</v>
      </c>
      <c r="S310" s="672" t="n">
        <v>6.304158218443</v>
      </c>
      <c r="T310" s="672" t="n">
        <v>759.2475194</v>
      </c>
      <c r="U310" s="672" t="n">
        <v>6.239995448914</v>
      </c>
      <c r="V310" s="672" t="n">
        <v>6.32146755492</v>
      </c>
      <c r="W310" s="672" t="n">
        <v>765.7690186999999</v>
      </c>
      <c r="X310" s="672" t="n">
        <v>2.687420398659</v>
      </c>
      <c r="Y310" s="672" t="n">
        <v>1.962507879153</v>
      </c>
      <c r="Z310" s="672" t="n">
        <v>454.4608587</v>
      </c>
      <c r="AA310" s="672" t="n">
        <v>6.642527040774</v>
      </c>
      <c r="AB310" s="672" t="n">
        <v>5.215245722991</v>
      </c>
    </row>
    <row r="311" ht="13" customFormat="1" customHeight="1" s="225">
      <c r="A311" s="672" t="n">
        <v>45444</v>
      </c>
      <c r="B311" s="672" t="n">
        <v>691.6343487</v>
      </c>
      <c r="C311" s="672" t="n">
        <v>3.280625969785</v>
      </c>
      <c r="D311" s="672" t="n">
        <v>4.751606846958</v>
      </c>
      <c r="E311" s="672" t="n">
        <v>699.2421648</v>
      </c>
      <c r="F311" s="672" t="n">
        <v>5.438924789613</v>
      </c>
      <c r="G311" s="672" t="n">
        <v>5.371026827502</v>
      </c>
      <c r="H311" s="672" t="n">
        <v>670.0068315</v>
      </c>
      <c r="I311" s="672" t="n">
        <v>-5.610729043071</v>
      </c>
      <c r="J311" s="672" t="n">
        <v>1.864977361393</v>
      </c>
      <c r="K311" s="672" t="n">
        <v>679.0070016</v>
      </c>
      <c r="L311" s="672" t="n">
        <v>2.887067034473</v>
      </c>
      <c r="M311" s="672" t="n">
        <v>4.76523304066</v>
      </c>
      <c r="N311" s="672" t="n">
        <v>947.6675343000001</v>
      </c>
      <c r="O311" s="672" t="n">
        <v>6.594034424208</v>
      </c>
      <c r="P311" s="672" t="n">
        <v>5.968936510401</v>
      </c>
      <c r="Q311" s="672" t="n">
        <v>663.1949716</v>
      </c>
      <c r="R311" s="672" t="n">
        <v>-5.886025006761</v>
      </c>
      <c r="S311" s="672" t="n">
        <v>1.774647066376</v>
      </c>
      <c r="T311" s="672" t="n">
        <v>762.3242703</v>
      </c>
      <c r="U311" s="672" t="n">
        <v>7.147904758677</v>
      </c>
      <c r="V311" s="672" t="n">
        <v>6.727814151798</v>
      </c>
      <c r="W311" s="672" t="n">
        <v>775.2039106</v>
      </c>
      <c r="X311" s="672" t="n">
        <v>4.478375181531</v>
      </c>
      <c r="Y311" s="672" t="n">
        <v>3.448528823135</v>
      </c>
      <c r="Z311" s="672" t="n">
        <v>455.8083756</v>
      </c>
      <c r="AA311" s="672" t="n">
        <v>4.252207254909</v>
      </c>
      <c r="AB311" s="672" t="n">
        <v>5.399794916168</v>
      </c>
    </row>
    <row r="312" ht="13" customFormat="1" customHeight="1" s="225">
      <c r="A312" s="672" t="n">
        <v>45474</v>
      </c>
      <c r="B312" s="672" t="n">
        <v>693.393171443839</v>
      </c>
      <c r="C312" s="672" t="n">
        <v>4.347399999016</v>
      </c>
      <c r="D312" s="672" t="n">
        <v>4.354466620804</v>
      </c>
      <c r="E312" s="672" t="n">
        <v>699.507007037578</v>
      </c>
      <c r="F312" s="672" t="n">
        <v>4.743162700967</v>
      </c>
      <c r="G312" s="672" t="n">
        <v>5.238131065936</v>
      </c>
      <c r="H312" s="672" t="n">
        <v>673.125273028453</v>
      </c>
      <c r="I312" s="672" t="n">
        <v>2.671696525827</v>
      </c>
      <c r="J312" s="672" t="n">
        <v>0.911133586526</v>
      </c>
      <c r="K312" s="672" t="n">
        <v>680.6794953802849</v>
      </c>
      <c r="L312" s="672" t="n">
        <v>4.272691770065</v>
      </c>
      <c r="M312" s="672" t="n">
        <v>4.286042532425</v>
      </c>
      <c r="N312" s="672" t="n">
        <v>934.7656668646169</v>
      </c>
      <c r="O312" s="672" t="n">
        <v>3.41697772136</v>
      </c>
      <c r="P312" s="672" t="n">
        <v>5.327462519704</v>
      </c>
      <c r="Q312" s="672" t="n">
        <v>666.8453227341111</v>
      </c>
      <c r="R312" s="672" t="n">
        <v>2.380072662657</v>
      </c>
      <c r="S312" s="672" t="n">
        <v>0.694221406318</v>
      </c>
      <c r="T312" s="672" t="n">
        <v>761.240283942618</v>
      </c>
      <c r="U312" s="672" t="n">
        <v>5.917010680202</v>
      </c>
      <c r="V312" s="672" t="n">
        <v>6.432931300991</v>
      </c>
      <c r="W312" s="672" t="n">
        <v>778.605598202047</v>
      </c>
      <c r="X312" s="672" t="n">
        <v>4.476865925173</v>
      </c>
      <c r="Y312" s="672" t="n">
        <v>3.879753295924</v>
      </c>
      <c r="Z312" s="672" t="n">
        <v>462.633467176468</v>
      </c>
      <c r="AA312" s="672" t="n">
        <v>5.992679745908</v>
      </c>
      <c r="AB312" s="672" t="n">
        <v>5.620305649079</v>
      </c>
    </row>
    <row r="313" ht="13" customFormat="1" customHeight="1" s="225">
      <c r="A313" s="672" t="n">
        <v>45505</v>
      </c>
      <c r="B313" s="672" t="n">
        <v>696.6566997</v>
      </c>
      <c r="C313" s="672" t="n">
        <v>4.824744639639</v>
      </c>
      <c r="D313" s="672" t="n">
        <v>4.148705942781</v>
      </c>
      <c r="E313" s="672" t="n">
        <v>702.8251358</v>
      </c>
      <c r="F313" s="672" t="n">
        <v>4.995952627721</v>
      </c>
      <c r="G313" s="672" t="n">
        <v>5.058413641887</v>
      </c>
      <c r="H313" s="672" t="n">
        <v>668.6600353</v>
      </c>
      <c r="I313" s="672" t="n">
        <v>3.905742209753</v>
      </c>
      <c r="J313" s="672" t="n">
        <v>0.140544713909</v>
      </c>
      <c r="K313" s="672" t="n">
        <v>683.4348808</v>
      </c>
      <c r="L313" s="672" t="n">
        <v>4.750335709416</v>
      </c>
      <c r="M313" s="672" t="n">
        <v>3.965945146782</v>
      </c>
      <c r="N313" s="672" t="n">
        <v>941.9645908</v>
      </c>
      <c r="O313" s="672" t="n">
        <v>3.639671100832</v>
      </c>
      <c r="P313" s="672" t="n">
        <v>4.537318070498</v>
      </c>
      <c r="Q313" s="672" t="n">
        <v>664.9848441</v>
      </c>
      <c r="R313" s="672" t="n">
        <v>4.097125354356</v>
      </c>
      <c r="S313" s="672" t="n">
        <v>0.009934703022</v>
      </c>
      <c r="T313" s="672" t="n">
        <v>764.4385186</v>
      </c>
      <c r="U313" s="672" t="n">
        <v>5.640572644266</v>
      </c>
      <c r="V313" s="672" t="n">
        <v>6.230737519408</v>
      </c>
      <c r="W313" s="672" t="n">
        <v>782.1187464</v>
      </c>
      <c r="X313" s="672" t="n">
        <v>5.169591039877</v>
      </c>
      <c r="Y313" s="672" t="n">
        <v>4.708289731195</v>
      </c>
      <c r="Z313" s="672" t="n">
        <v>464.3751385</v>
      </c>
      <c r="AA313" s="672" t="n">
        <v>5.743935975558</v>
      </c>
      <c r="AB313" s="672" t="n">
        <v>5.329844051374</v>
      </c>
    </row>
    <row r="314" ht="13" customFormat="1" customHeight="1" s="225">
      <c r="A314" s="672" t="n">
        <v>45536</v>
      </c>
      <c r="B314" s="672" t="n">
        <v>703.3212572</v>
      </c>
      <c r="C314" s="672" t="n">
        <v>5.048466116949</v>
      </c>
      <c r="D314" s="672" t="n">
        <v>4.740980972014</v>
      </c>
      <c r="E314" s="672" t="n">
        <v>711.5132498</v>
      </c>
      <c r="F314" s="672" t="n">
        <v>5.099662173568</v>
      </c>
      <c r="G314" s="672" t="n">
        <v>4.946994975067</v>
      </c>
      <c r="H314" s="672" t="n">
        <v>671.8545023</v>
      </c>
      <c r="I314" s="672" t="n">
        <v>3.764231972351</v>
      </c>
      <c r="J314" s="672" t="n">
        <v>3.443053687939</v>
      </c>
      <c r="K314" s="672" t="n">
        <v>691.2016125</v>
      </c>
      <c r="L314" s="672" t="n">
        <v>4.66471569457</v>
      </c>
      <c r="M314" s="672" t="n">
        <v>4.562943313503</v>
      </c>
      <c r="N314" s="672" t="n">
        <v>953.5353247</v>
      </c>
      <c r="O314" s="672" t="n">
        <v>5.284445359425</v>
      </c>
      <c r="P314" s="672" t="n">
        <v>4.113598608315</v>
      </c>
      <c r="Q314" s="672" t="n">
        <v>664.6531931</v>
      </c>
      <c r="R314" s="672" t="n">
        <v>3.439017577687</v>
      </c>
      <c r="S314" s="672" t="n">
        <v>3.299664497129</v>
      </c>
      <c r="T314" s="672" t="n">
        <v>770.615157</v>
      </c>
      <c r="U314" s="672" t="n">
        <v>6.500630827411</v>
      </c>
      <c r="V314" s="672" t="n">
        <v>6.019626961623</v>
      </c>
      <c r="W314" s="672" t="n">
        <v>795.0132733</v>
      </c>
      <c r="X314" s="672" t="n">
        <v>7.231659517616</v>
      </c>
      <c r="Y314" s="672" t="n">
        <v>5.623592306484</v>
      </c>
      <c r="Z314" s="672" t="n">
        <v>469.0263217</v>
      </c>
      <c r="AA314" s="672" t="n">
        <v>6.675235770598</v>
      </c>
      <c r="AB314" s="672" t="n">
        <v>6.137793018922</v>
      </c>
    </row>
    <row r="315" ht="13" customFormat="1" customHeight="1" s="220">
      <c r="A315" s="672" t="n">
        <v>45566</v>
      </c>
      <c r="B315" s="672" t="n">
        <v>706.3295702</v>
      </c>
      <c r="C315" s="672" t="n">
        <v>6.210690419596</v>
      </c>
      <c r="D315" s="672" t="n">
        <v>5.360713907812</v>
      </c>
      <c r="E315" s="672" t="n">
        <v>713.8154683</v>
      </c>
      <c r="F315" s="672" t="n">
        <v>6.954106539547</v>
      </c>
      <c r="G315" s="672" t="n">
        <v>5.679787003673</v>
      </c>
      <c r="H315" s="672" t="n">
        <v>675.6917077000001</v>
      </c>
      <c r="I315" s="672" t="n">
        <v>4.340347947536</v>
      </c>
      <c r="J315" s="672" t="n">
        <v>4.003657904303</v>
      </c>
      <c r="K315" s="672" t="n">
        <v>694.9864047</v>
      </c>
      <c r="L315" s="672" t="n">
        <v>6.416973139304</v>
      </c>
      <c r="M315" s="672" t="n">
        <v>5.275231927275</v>
      </c>
      <c r="N315" s="672" t="n">
        <v>957.1905388</v>
      </c>
      <c r="O315" s="672" t="n">
        <v>7.538190992044</v>
      </c>
      <c r="P315" s="672" t="n">
        <v>5.473428998102</v>
      </c>
      <c r="Q315" s="672" t="n">
        <v>672.6274531</v>
      </c>
      <c r="R315" s="672" t="n">
        <v>4.748525665031</v>
      </c>
      <c r="S315" s="672" t="n">
        <v>4.094742421444</v>
      </c>
      <c r="T315" s="672" t="n">
        <v>772.6657308</v>
      </c>
      <c r="U315" s="672" t="n">
        <v>6.29333106741</v>
      </c>
      <c r="V315" s="672" t="n">
        <v>6.145062760404</v>
      </c>
      <c r="W315" s="672" t="n">
        <v>797.2727248</v>
      </c>
      <c r="X315" s="672" t="n">
        <v>7.651987372565</v>
      </c>
      <c r="Y315" s="672" t="n">
        <v>6.682517580427</v>
      </c>
      <c r="Z315" s="672" t="n">
        <v>468.20156</v>
      </c>
      <c r="AA315" s="672" t="n">
        <v>5.626333879676</v>
      </c>
      <c r="AB315" s="672" t="n">
        <v>6.014222046059</v>
      </c>
    </row>
    <row r="316" ht="13" customFormat="1" customHeight="1" s="225">
      <c r="A316" s="672" t="n">
        <v>45597</v>
      </c>
      <c r="B316" s="672" t="n">
        <v>706.3634814</v>
      </c>
      <c r="C316" s="672" t="n">
        <v>5.464931901211</v>
      </c>
      <c r="D316" s="672" t="n">
        <v>5.573256981575</v>
      </c>
      <c r="E316" s="672" t="n">
        <v>713.5417261</v>
      </c>
      <c r="F316" s="672" t="n">
        <v>5.785420589273</v>
      </c>
      <c r="G316" s="672" t="n">
        <v>5.94180896045</v>
      </c>
      <c r="H316" s="672" t="n">
        <v>677.7030429</v>
      </c>
      <c r="I316" s="672" t="n">
        <v>4.170854858319</v>
      </c>
      <c r="J316" s="672" t="n">
        <v>4.091950098847</v>
      </c>
      <c r="K316" s="672" t="n">
        <v>694.6993234</v>
      </c>
      <c r="L316" s="672" t="n">
        <v>5.521718203022</v>
      </c>
      <c r="M316" s="672" t="n">
        <v>5.53120726353</v>
      </c>
      <c r="N316" s="672" t="n">
        <v>950.7007776</v>
      </c>
      <c r="O316" s="672" t="n">
        <v>4.725290951818</v>
      </c>
      <c r="P316" s="672" t="n">
        <v>5.838690243967</v>
      </c>
      <c r="Q316" s="672" t="n">
        <v>675.1457425</v>
      </c>
      <c r="R316" s="672" t="n">
        <v>4.534392302901</v>
      </c>
      <c r="S316" s="672" t="n">
        <v>4.241037438564</v>
      </c>
      <c r="T316" s="672" t="n">
        <v>773.7054525</v>
      </c>
      <c r="U316" s="672" t="n">
        <v>6.177652008809</v>
      </c>
      <c r="V316" s="672" t="n">
        <v>6.32348151421</v>
      </c>
      <c r="W316" s="672" t="n">
        <v>796.681009</v>
      </c>
      <c r="X316" s="672" t="n">
        <v>7.158659689385</v>
      </c>
      <c r="Y316" s="672" t="n">
        <v>7.347151743936</v>
      </c>
      <c r="Z316" s="672" t="n">
        <v>470.7919582</v>
      </c>
      <c r="AA316" s="672" t="n">
        <v>5.921039958273</v>
      </c>
      <c r="AB316" s="672" t="n">
        <v>6.072439954744</v>
      </c>
    </row>
    <row r="317" ht="13" customFormat="1" customHeight="1" s="225">
      <c r="A317" s="672" t="n">
        <v>45627</v>
      </c>
      <c r="B317" s="672" t="n">
        <v>713.329424</v>
      </c>
      <c r="C317" s="672" t="n">
        <v>6.192536188454</v>
      </c>
      <c r="D317" s="672" t="n">
        <v>5.955684245101</v>
      </c>
      <c r="E317" s="672" t="n">
        <v>718.3246572</v>
      </c>
      <c r="F317" s="672" t="n">
        <v>6.235267548354</v>
      </c>
      <c r="G317" s="672" t="n">
        <v>6.322640350242</v>
      </c>
      <c r="H317" s="672" t="n">
        <v>691.69654</v>
      </c>
      <c r="I317" s="672" t="n">
        <v>5.9251583289</v>
      </c>
      <c r="J317" s="672" t="n">
        <v>4.814231724753</v>
      </c>
      <c r="K317" s="672" t="n">
        <v>700.8457744999999</v>
      </c>
      <c r="L317" s="672" t="n">
        <v>6.358985296838</v>
      </c>
      <c r="M317" s="672" t="n">
        <v>6.098454523538</v>
      </c>
      <c r="N317" s="672" t="n">
        <v>964.9957881</v>
      </c>
      <c r="O317" s="672" t="n">
        <v>6.268622000623</v>
      </c>
      <c r="P317" s="672" t="n">
        <v>6.168470314994</v>
      </c>
      <c r="Q317" s="672" t="n">
        <v>690.3432246</v>
      </c>
      <c r="R317" s="672" t="n">
        <v>6.334707206791</v>
      </c>
      <c r="S317" s="672" t="n">
        <v>5.20871067398</v>
      </c>
      <c r="T317" s="672" t="n">
        <v>769.7998792</v>
      </c>
      <c r="U317" s="672" t="n">
        <v>5.073467739836</v>
      </c>
      <c r="V317" s="672" t="n">
        <v>5.846394887419</v>
      </c>
      <c r="W317" s="672" t="n">
        <v>803.8993894</v>
      </c>
      <c r="X317" s="672" t="n">
        <v>4.802579657371</v>
      </c>
      <c r="Y317" s="672" t="n">
        <v>6.518136000713</v>
      </c>
      <c r="Z317" s="672" t="n">
        <v>470.0742601</v>
      </c>
      <c r="AA317" s="672" t="n">
        <v>5.457942704564</v>
      </c>
      <c r="AB317" s="672" t="n">
        <v>5.668276451021</v>
      </c>
    </row>
    <row r="318" ht="13" customFormat="1" customHeight="1" s="225">
      <c r="A318" s="1051" t="n">
        <v>45658</v>
      </c>
      <c r="B318" s="674" t="n">
        <v>711.4355710999999</v>
      </c>
      <c r="C318" s="1052" t="n">
        <v>5.298383523524</v>
      </c>
      <c r="D318" s="1052" t="n">
        <v>5.651448681677</v>
      </c>
      <c r="E318" s="674" t="n">
        <v>717.356496</v>
      </c>
      <c r="F318" s="1052" t="n">
        <v>5.38194231241</v>
      </c>
      <c r="G318" s="1052" t="n">
        <v>5.799949659392</v>
      </c>
      <c r="H318" s="674" t="n">
        <v>692.9267735</v>
      </c>
      <c r="I318" s="1052" t="n">
        <v>5.531570878648</v>
      </c>
      <c r="J318" s="1052" t="n">
        <v>5.211077442056</v>
      </c>
      <c r="K318" s="674" t="n">
        <v>700.2893696</v>
      </c>
      <c r="L318" s="1052" t="n">
        <v>5.444757453059</v>
      </c>
      <c r="M318" s="1052" t="n">
        <v>5.774365266209</v>
      </c>
      <c r="N318" s="674" t="n">
        <v>954.1301084</v>
      </c>
      <c r="O318" s="1052" t="n">
        <v>4.544825045116</v>
      </c>
      <c r="P318" s="1052" t="n">
        <v>5.178558559932</v>
      </c>
      <c r="Q318" s="674" t="n">
        <v>692.6288057</v>
      </c>
      <c r="R318" s="1052" t="n">
        <v>5.96925106009</v>
      </c>
      <c r="S318" s="1052" t="n">
        <v>5.615445533772</v>
      </c>
      <c r="T318" s="674" t="n">
        <v>778.6642992</v>
      </c>
      <c r="U318" s="1052" t="n">
        <v>5.822172790675</v>
      </c>
      <c r="V318" s="1052" t="n">
        <v>5.690415378173</v>
      </c>
      <c r="W318" s="674" t="n">
        <v>791.7811631</v>
      </c>
      <c r="X318" s="1052" t="n">
        <v>5.931330697596</v>
      </c>
      <c r="Y318" s="1052" t="n">
        <v>5.951990245451</v>
      </c>
      <c r="Z318" s="674" t="n">
        <v>464.3062005</v>
      </c>
      <c r="AA318" s="1052" t="n">
        <v>3.817588757622</v>
      </c>
      <c r="AB318" s="1052" t="n">
        <v>5.063323172831</v>
      </c>
    </row>
    <row r="319" ht="13" customFormat="1" customHeight="1" s="225">
      <c r="A319" s="1051" t="n">
        <v>45689</v>
      </c>
      <c r="B319" s="674" t="n">
        <v>717.914636890345</v>
      </c>
      <c r="C319" s="1052" t="n">
        <v>5.639719483633</v>
      </c>
      <c r="D319" s="1052" t="n">
        <v>5.709146351704</v>
      </c>
      <c r="E319" s="674" t="n">
        <v>722.598872279404</v>
      </c>
      <c r="F319" s="1052" t="n">
        <v>5.598858426796</v>
      </c>
      <c r="G319" s="1052" t="n">
        <v>5.737336623819</v>
      </c>
      <c r="H319" s="674" t="n">
        <v>696.248075286124</v>
      </c>
      <c r="I319" s="1052" t="n">
        <v>5.796825967686</v>
      </c>
      <c r="J319" s="1052" t="n">
        <v>5.75090129533</v>
      </c>
      <c r="K319" s="674" t="n">
        <v>704.607680714554</v>
      </c>
      <c r="L319" s="1052" t="n">
        <v>5.505808792689</v>
      </c>
      <c r="M319" s="1052" t="n">
        <v>5.767824204607</v>
      </c>
      <c r="N319" s="674" t="n">
        <v>956.8741619312</v>
      </c>
      <c r="O319" s="1052" t="n">
        <v>3.36594721687</v>
      </c>
      <c r="P319" s="1052" t="n">
        <v>4.717422025382</v>
      </c>
      <c r="Q319" s="674" t="n">
        <v>695.178675098568</v>
      </c>
      <c r="R319" s="1052" t="n">
        <v>6.155404316568</v>
      </c>
      <c r="S319" s="1052" t="n">
        <v>6.152714594571</v>
      </c>
      <c r="T319" s="674" t="n">
        <v>787.574299190622</v>
      </c>
      <c r="U319" s="1052" t="n">
        <v>6.41836521199</v>
      </c>
      <c r="V319" s="1052" t="n">
        <v>5.773589479454</v>
      </c>
      <c r="W319" s="674" t="n">
        <v>816.394904589756</v>
      </c>
      <c r="X319" s="1052" t="n">
        <v>8.006958456425</v>
      </c>
      <c r="Y319" s="1052" t="n">
        <v>6.241009768206</v>
      </c>
      <c r="Z319" s="674" t="n">
        <v>481.328700894599</v>
      </c>
      <c r="AA319" s="1052" t="n">
        <v>9.046330020688</v>
      </c>
      <c r="AB319" s="1052" t="n">
        <v>6.095160278729</v>
      </c>
    </row>
    <row r="320" ht="13" customFormat="1" customHeight="1" s="225">
      <c r="A320" s="1051" t="n">
        <v>45717</v>
      </c>
      <c r="B320" s="674" t="n">
        <v>725.010478941733</v>
      </c>
      <c r="C320" s="1052" t="n">
        <v>5.927184218066</v>
      </c>
      <c r="D320" s="1052" t="n">
        <v>5.623115598005</v>
      </c>
      <c r="E320" s="674" t="n">
        <v>725.595590652104</v>
      </c>
      <c r="F320" s="1052" t="n">
        <v>5.558363954623</v>
      </c>
      <c r="G320" s="1052" t="n">
        <v>5.513351179191</v>
      </c>
      <c r="H320" s="674" t="n">
        <v>697.3221334349701</v>
      </c>
      <c r="I320" s="1052" t="n">
        <v>4.896997824983</v>
      </c>
      <c r="J320" s="1052" t="n">
        <v>5.406648803562</v>
      </c>
      <c r="K320" s="674" t="n">
        <v>708.947782817871</v>
      </c>
      <c r="L320" s="1052" t="n">
        <v>5.293153268164</v>
      </c>
      <c r="M320" s="1052" t="n">
        <v>5.414186093411</v>
      </c>
      <c r="N320" s="674" t="n">
        <v>990.120471178793</v>
      </c>
      <c r="O320" s="1052" t="n">
        <v>3.856129520544</v>
      </c>
      <c r="P320" s="1052" t="n">
        <v>3.918732395208</v>
      </c>
      <c r="Q320" s="674" t="n">
        <v>697.484323598077</v>
      </c>
      <c r="R320" s="1052" t="n">
        <v>5.59100842989</v>
      </c>
      <c r="S320" s="1052" t="n">
        <v>5.904273408403</v>
      </c>
      <c r="T320" s="674" t="n">
        <v>794.541338401114</v>
      </c>
      <c r="U320" s="1052" t="n">
        <v>5.429462100731</v>
      </c>
      <c r="V320" s="1052" t="n">
        <v>5.887330408523</v>
      </c>
      <c r="W320" s="674" t="n">
        <v>809.09401394026</v>
      </c>
      <c r="X320" s="1052" t="n">
        <v>9.438388762945999</v>
      </c>
      <c r="Y320" s="1052" t="n">
        <v>7.787062824934</v>
      </c>
      <c r="Z320" s="674" t="n">
        <v>479.232562821158</v>
      </c>
      <c r="AA320" s="1052" t="n">
        <v>7.255328615133</v>
      </c>
      <c r="AB320" s="1052" t="n">
        <v>6.696021277264</v>
      </c>
    </row>
    <row r="321" ht="13" customFormat="1" customHeight="1" s="225">
      <c r="A321" s="1051" t="n">
        <v>45748</v>
      </c>
      <c r="B321" s="674" t="n">
        <v>719.763788148241</v>
      </c>
      <c r="C321" s="1052" t="n">
        <v>4.586852698703</v>
      </c>
      <c r="D321" s="1052" t="n">
        <v>5.382522370595</v>
      </c>
      <c r="E321" s="674" t="n">
        <v>725.8476935151469</v>
      </c>
      <c r="F321" s="1052" t="n">
        <v>4.857807480414</v>
      </c>
      <c r="G321" s="1052" t="n">
        <v>5.336826574262</v>
      </c>
      <c r="H321" s="674" t="n">
        <v>700.538936180219</v>
      </c>
      <c r="I321" s="1052" t="n">
        <v>5.746178179847</v>
      </c>
      <c r="J321" s="1052" t="n">
        <v>5.478628493656</v>
      </c>
      <c r="K321" s="674" t="n">
        <v>707.858285810452</v>
      </c>
      <c r="L321" s="1052" t="n">
        <v>4.753747587923</v>
      </c>
      <c r="M321" s="1052" t="n">
        <v>5.18284627148</v>
      </c>
      <c r="N321" s="674" t="n">
        <v>970.633918394513</v>
      </c>
      <c r="O321" s="1052" t="n">
        <v>4.34582340598</v>
      </c>
      <c r="P321" s="1052" t="n">
        <v>3.856751870922</v>
      </c>
      <c r="Q321" s="674" t="n">
        <v>699.767385442335</v>
      </c>
      <c r="R321" s="1052" t="n">
        <v>6.168827634351</v>
      </c>
      <c r="S321" s="1052" t="n">
        <v>5.971073924092</v>
      </c>
      <c r="T321" s="674" t="n">
        <v>788.2309252914509</v>
      </c>
      <c r="U321" s="1052" t="n">
        <v>3.909729701797</v>
      </c>
      <c r="V321" s="1052" t="n">
        <v>5.242554463951</v>
      </c>
      <c r="W321" s="674" t="n">
        <v>805.7286016405779</v>
      </c>
      <c r="X321" s="1052" t="n">
        <v>5.538998177947</v>
      </c>
      <c r="Y321" s="1052" t="n">
        <v>7.641309095023</v>
      </c>
      <c r="Z321" s="674" t="n">
        <v>482.321188455479</v>
      </c>
      <c r="AA321" s="1052" t="n">
        <v>6.705078914431</v>
      </c>
      <c r="AB321" s="1052" t="n">
        <v>7.659607228412</v>
      </c>
    </row>
    <row r="322" ht="13" customFormat="1" customHeight="1" s="225">
      <c r="A322" s="1051" t="n">
        <v>45778</v>
      </c>
      <c r="B322" s="674" t="n">
        <v>722.5693633</v>
      </c>
      <c r="C322" s="1052" t="n">
        <v>4.575255245343</v>
      </c>
      <c r="D322" s="1052" t="n">
        <v>5.027523422252</v>
      </c>
      <c r="E322" s="674" t="n">
        <v>727.8123386</v>
      </c>
      <c r="F322" s="1052" t="n">
        <v>4.558643348323</v>
      </c>
      <c r="G322" s="1052" t="n">
        <v>4.989480273299</v>
      </c>
      <c r="H322" s="674" t="n">
        <v>701.9635474</v>
      </c>
      <c r="I322" s="1052" t="n">
        <v>5.263422389725</v>
      </c>
      <c r="J322" s="1052" t="n">
        <v>5.301647453005</v>
      </c>
      <c r="K322" s="674" t="n">
        <v>709.6364446</v>
      </c>
      <c r="L322" s="1052" t="n">
        <v>4.626780519179</v>
      </c>
      <c r="M322" s="1052" t="n">
        <v>4.890417299867</v>
      </c>
      <c r="N322" s="674" t="n">
        <v>960.9144154000001</v>
      </c>
      <c r="O322" s="1052" t="n">
        <v>1.988134380242</v>
      </c>
      <c r="P322" s="1052" t="n">
        <v>3.394490879157</v>
      </c>
      <c r="Q322" s="674" t="n">
        <v>700.7054093</v>
      </c>
      <c r="R322" s="1052" t="n">
        <v>5.782462088958</v>
      </c>
      <c r="S322" s="1052" t="n">
        <v>5.84713784483</v>
      </c>
      <c r="T322" s="674" t="n">
        <v>792.3579432</v>
      </c>
      <c r="U322" s="1052" t="n">
        <v>4.360952516008</v>
      </c>
      <c r="V322" s="1052" t="n">
        <v>4.5647738477</v>
      </c>
      <c r="W322" s="674" t="n">
        <v>801.9345168999999</v>
      </c>
      <c r="X322" s="1052" t="n">
        <v>4.722768526389</v>
      </c>
      <c r="Y322" s="1052" t="n">
        <v>6.534284930905</v>
      </c>
      <c r="Z322" s="674" t="n">
        <v>486.4982474</v>
      </c>
      <c r="AA322" s="1052" t="n">
        <v>7.049537509488</v>
      </c>
      <c r="AB322" s="1052" t="n">
        <v>7.002430501484</v>
      </c>
    </row>
    <row r="323" ht="14.5" customHeight="1" s="828">
      <c r="A323" s="1051" t="n">
        <v>45809</v>
      </c>
      <c r="B323" s="674" t="n">
        <v>724.7384095</v>
      </c>
      <c r="C323" s="1052" t="n">
        <v>4.786352913533</v>
      </c>
      <c r="D323" s="1052" t="n">
        <v>4.649615219021</v>
      </c>
      <c r="E323" s="674" t="n">
        <v>731.6235784</v>
      </c>
      <c r="F323" s="1052" t="n">
        <v>4.630929773702</v>
      </c>
      <c r="G323" s="1052" t="n">
        <v>4.682057963566</v>
      </c>
      <c r="H323" s="674" t="n">
        <v>702.7668559</v>
      </c>
      <c r="I323" s="1052" t="n">
        <v>4.88950602588</v>
      </c>
      <c r="J323" s="1052" t="n">
        <v>5.298076643962</v>
      </c>
      <c r="K323" s="674" t="n">
        <v>711.7441096</v>
      </c>
      <c r="L323" s="1052" t="n">
        <v>4.821321123767</v>
      </c>
      <c r="M323" s="1052" t="n">
        <v>4.73395752308</v>
      </c>
      <c r="N323" s="674" t="n">
        <v>969.3254066</v>
      </c>
      <c r="O323" s="1052" t="n">
        <v>2.285387175999</v>
      </c>
      <c r="P323" s="1052" t="n">
        <v>2.865718797939</v>
      </c>
      <c r="Q323" s="674" t="n">
        <v>706.1355966</v>
      </c>
      <c r="R323" s="1052" t="n">
        <v>6.474811607272</v>
      </c>
      <c r="S323" s="1052" t="n">
        <v>6.142122222311</v>
      </c>
      <c r="T323" s="674" t="n">
        <v>803.7452539</v>
      </c>
      <c r="U323" s="1052" t="n">
        <v>5.433512379673</v>
      </c>
      <c r="V323" s="1052" t="n">
        <v>4.569427486043</v>
      </c>
      <c r="W323" s="674" t="n">
        <v>812.9112984</v>
      </c>
      <c r="X323" s="1052" t="n">
        <v>4.864189574433</v>
      </c>
      <c r="Y323" s="1052" t="n">
        <v>5.040755505031</v>
      </c>
      <c r="Z323" s="674" t="n">
        <v>481.034713</v>
      </c>
      <c r="AA323" s="1052" t="n">
        <v>5.534417257426</v>
      </c>
      <c r="AB323" s="1052" t="n">
        <v>6.428297542363</v>
      </c>
    </row>
    <row r="324" ht="14.5" customFormat="1" customHeight="1" s="922">
      <c r="A324" s="1051" t="n">
        <v>45839</v>
      </c>
      <c r="B324" s="674" t="n">
        <v>728.189324245081</v>
      </c>
      <c r="C324" s="1052" t="n">
        <v>5.018242785516</v>
      </c>
      <c r="D324" s="1052" t="n">
        <v>4.793545445406</v>
      </c>
      <c r="E324" s="674" t="n">
        <v>733.8714268064959</v>
      </c>
      <c r="F324" s="1052" t="n">
        <v>4.912662692895</v>
      </c>
      <c r="G324" s="1052" t="n">
        <v>4.700986533169</v>
      </c>
      <c r="H324" s="674" t="n">
        <v>708.60231281209</v>
      </c>
      <c r="I324" s="1052" t="n">
        <v>5.270495880213</v>
      </c>
      <c r="J324" s="1052" t="n">
        <v>5.141150903834</v>
      </c>
      <c r="K324" s="674" t="n">
        <v>715.45541383266</v>
      </c>
      <c r="L324" s="1052" t="n">
        <v>5.109000445642</v>
      </c>
      <c r="M324" s="1052" t="n">
        <v>4.852661209788</v>
      </c>
      <c r="N324" s="674" t="n">
        <v>972.600603076223</v>
      </c>
      <c r="O324" s="1052" t="n">
        <v>4.047531649136</v>
      </c>
      <c r="P324" s="1052" t="n">
        <v>2.76939132703</v>
      </c>
      <c r="Q324" s="674" t="n">
        <v>704.898496262306</v>
      </c>
      <c r="R324" s="1052" t="n">
        <v>5.706446792215</v>
      </c>
      <c r="S324" s="1052" t="n">
        <v>5.987472906031</v>
      </c>
      <c r="T324" s="674" t="n">
        <v>796.994395208774</v>
      </c>
      <c r="U324" s="1052" t="n">
        <v>4.696823331653</v>
      </c>
      <c r="V324" s="1052" t="n">
        <v>4.831125607732</v>
      </c>
      <c r="W324" s="674" t="n">
        <v>814.05954004736</v>
      </c>
      <c r="X324" s="1052" t="n">
        <v>4.553517458285</v>
      </c>
      <c r="Y324" s="1052" t="n">
        <v>4.71321951592</v>
      </c>
      <c r="Z324" s="674" t="n">
        <v>489.074164116639</v>
      </c>
      <c r="AA324" s="1052" t="n">
        <v>5.715258150592</v>
      </c>
      <c r="AB324" s="1052" t="n">
        <v>6.096894044287</v>
      </c>
    </row>
    <row r="325" ht="14.5" customHeight="1" s="828">
      <c r="A325" s="1051" t="n">
        <v>45870</v>
      </c>
      <c r="B325" s="674" t="n">
        <v>733.3629874</v>
      </c>
      <c r="C325" s="1052" t="n">
        <v>5.268920505007</v>
      </c>
      <c r="D325" s="1052" t="n">
        <v>5.025089795276</v>
      </c>
      <c r="E325" s="674" t="n">
        <v>736.351912</v>
      </c>
      <c r="F325" s="1052" t="n">
        <v>4.770287016249</v>
      </c>
      <c r="G325" s="1052" t="n">
        <v>4.771309261086</v>
      </c>
      <c r="H325" s="674" t="n">
        <v>717.631817</v>
      </c>
      <c r="I325" s="1052" t="n">
        <v>7.323868500385</v>
      </c>
      <c r="J325" s="1052" t="n">
        <v>5.826091252829</v>
      </c>
      <c r="K325" s="674" t="n">
        <v>720.3918754</v>
      </c>
      <c r="L325" s="1052" t="n">
        <v>5.407537080452</v>
      </c>
      <c r="M325" s="1052" t="n">
        <v>5.113255736469</v>
      </c>
      <c r="N325" s="674" t="n">
        <v>975.2694656</v>
      </c>
      <c r="O325" s="1052" t="n">
        <v>3.535682245945</v>
      </c>
      <c r="P325" s="1052" t="n">
        <v>3.285574134621</v>
      </c>
      <c r="Q325" s="674" t="n">
        <v>716.8896046999999</v>
      </c>
      <c r="R325" s="1052" t="n">
        <v>7.805405049531</v>
      </c>
      <c r="S325" s="1052" t="n">
        <v>6.661497971525</v>
      </c>
      <c r="T325" s="674" t="n">
        <v>801.9726197</v>
      </c>
      <c r="U325" s="1052" t="n">
        <v>4.910022217188</v>
      </c>
      <c r="V325" s="1052" t="n">
        <v>5.013507076441</v>
      </c>
      <c r="W325" s="674" t="n">
        <v>811.8929505999999</v>
      </c>
      <c r="X325" s="1052" t="n">
        <v>3.806864921349</v>
      </c>
      <c r="Y325" s="1052" t="n">
        <v>4.406622233199</v>
      </c>
      <c r="Z325" s="674" t="n">
        <v>493.1321139</v>
      </c>
      <c r="AA325" s="1052" t="n">
        <v>6.192617350896</v>
      </c>
      <c r="AB325" s="1052" t="n">
        <v>5.815954737982</v>
      </c>
    </row>
    <row r="326">
      <c r="A326" s="1051" t="n">
        <v>45901</v>
      </c>
      <c r="B326" s="674" t="n">
        <v>733.8016454999999</v>
      </c>
      <c r="C326" s="1052" t="n">
        <v>4.333778907998</v>
      </c>
      <c r="D326" s="1052" t="n">
        <v>4.871703226457</v>
      </c>
      <c r="E326" s="674" t="n">
        <v>736.709312</v>
      </c>
      <c r="F326" s="1052" t="n">
        <v>3.541193675182</v>
      </c>
      <c r="G326" s="1052" t="n">
        <v>4.403692838329</v>
      </c>
      <c r="H326" s="674" t="n">
        <v>724.608688</v>
      </c>
      <c r="I326" s="1052" t="n">
        <v>7.8520253298</v>
      </c>
      <c r="J326" s="1052" t="n">
        <v>6.813681695179</v>
      </c>
      <c r="K326" s="674" t="n">
        <v>722.301272</v>
      </c>
      <c r="L326" s="1052" t="n">
        <v>4.499361537586</v>
      </c>
      <c r="M326" s="1052" t="n">
        <v>5.003248800609</v>
      </c>
      <c r="N326" s="674" t="n">
        <v>974.795764</v>
      </c>
      <c r="O326" s="1052" t="n">
        <v>2.229643595709</v>
      </c>
      <c r="P326" s="1052" t="n">
        <v>3.264720133946</v>
      </c>
      <c r="Q326" s="674" t="n">
        <v>722.3620264</v>
      </c>
      <c r="R326" s="1052" t="n">
        <v>8.682548116686</v>
      </c>
      <c r="S326" s="1052" t="n">
        <v>7.396343510375</v>
      </c>
      <c r="T326" s="674" t="n">
        <v>802.1959623</v>
      </c>
      <c r="U326" s="1052" t="n">
        <v>4.098129268952</v>
      </c>
      <c r="V326" s="1052" t="n">
        <v>4.566881223127</v>
      </c>
      <c r="W326" s="674" t="n">
        <v>812.5281038000001</v>
      </c>
      <c r="X326" s="1052" t="n">
        <v>2.203086550656</v>
      </c>
      <c r="Y326" s="1052" t="n">
        <v>3.512402056856</v>
      </c>
      <c r="Z326" s="674" t="n">
        <v>495.6968285</v>
      </c>
      <c r="AA326" s="1052" t="n">
        <v>5.68635608836</v>
      </c>
      <c r="AB326" s="1052" t="n">
        <v>5.864336023027</v>
      </c>
    </row>
    <row r="327" ht="13" customHeight="1" s="828">
      <c r="A327" s="1053" t="n">
        <v>45931</v>
      </c>
      <c r="B327" s="670" t="n">
        <v>738.5407584</v>
      </c>
      <c r="C327" s="1054" t="n">
        <v>4.560362408568</v>
      </c>
      <c r="D327" s="1054" t="n">
        <v>4.719057541272</v>
      </c>
      <c r="E327" s="670" t="n">
        <v>740.3158615999999</v>
      </c>
      <c r="F327" s="1054" t="n">
        <v>3.712499164961</v>
      </c>
      <c r="G327" s="1054" t="n">
        <v>4.00456158486</v>
      </c>
      <c r="H327" s="670" t="n">
        <v>729.8525155</v>
      </c>
      <c r="I327" s="1054" t="n">
        <v>8.015609364862</v>
      </c>
      <c r="J327" s="1054" t="n">
        <v>7.731687944296</v>
      </c>
      <c r="K327" s="670" t="n">
        <v>726.9342689</v>
      </c>
      <c r="L327" s="1054" t="n">
        <v>4.596904915542</v>
      </c>
      <c r="M327" s="1054" t="n">
        <v>4.832016421767</v>
      </c>
      <c r="N327" s="670" t="n">
        <v>981.6706636</v>
      </c>
      <c r="O327" s="1054" t="n">
        <v>2.557497573126</v>
      </c>
      <c r="P327" s="1054" t="n">
        <v>2.770908381624</v>
      </c>
      <c r="Q327" s="670" t="n">
        <v>726.8453123</v>
      </c>
      <c r="R327" s="1054" t="n">
        <v>8.060607539897999</v>
      </c>
      <c r="S327" s="1054" t="n">
        <v>8.182304189612999</v>
      </c>
      <c r="T327" s="670" t="n">
        <v>804.4145328</v>
      </c>
      <c r="U327" s="1054" t="n">
        <v>4.108995744787</v>
      </c>
      <c r="V327" s="1054" t="n">
        <v>4.370709373084</v>
      </c>
      <c r="W327" s="670" t="n">
        <v>826.0638345</v>
      </c>
      <c r="X327" s="1054" t="n">
        <v>3.611199631497</v>
      </c>
      <c r="Y327" s="1054" t="n">
        <v>3.204177576558</v>
      </c>
      <c r="Z327" s="670" t="n">
        <v>493.6199176</v>
      </c>
      <c r="AA327" s="1054" t="n">
        <v>5.428934837381</v>
      </c>
      <c r="AB327" s="1054" t="n">
        <v>5.768098287093</v>
      </c>
    </row>
    <row r="328" ht="14.5" customHeight="1" s="828">
      <c r="A328" s="60" t="inlineStr">
        <is>
          <t xml:space="preserve">3. From July 2009 Royal Bank of Scotland Group plc is classified to the public sector; for earlier time periods it is classified to the private sector. Between July 2009 and March 2014 Lloyds Banking Group plc is classified to the public sector; it is classified to the private sector for earlier and later time periods. </t>
        </is>
      </c>
      <c r="B328" s="61" t="n"/>
      <c r="C328" s="59" t="n"/>
      <c r="D328" s="59" t="n"/>
      <c r="E328" s="59" t="n"/>
      <c r="F328" s="59" t="n"/>
      <c r="G328" s="922" t="n"/>
      <c r="I328" s="922" t="n"/>
      <c r="J328" s="922" t="n"/>
      <c r="L328" s="922" t="n"/>
      <c r="M328" s="922" t="n"/>
      <c r="O328" s="922" t="n"/>
      <c r="P328" s="922" t="n"/>
      <c r="R328" s="922" t="n"/>
      <c r="S328" s="922" t="n"/>
      <c r="U328" s="922" t="n"/>
      <c r="V328" s="922" t="n"/>
      <c r="X328" s="922" t="n"/>
      <c r="Y328" s="922" t="n"/>
      <c r="AA328" s="922" t="n"/>
      <c r="AB328" s="922" t="n"/>
    </row>
    <row r="329" ht="14.5" customHeight="1" s="828">
      <c r="A329" s="60" t="inlineStr">
        <is>
          <t xml:space="preserve">4. Between June 2010 and May 2012 English Further Education Corporations and Sixth Form College Corporations are classified to the public sector. Before June 2010 and after May 2012 they are classified to the private sector.    </t>
        </is>
      </c>
      <c r="B329" s="58" t="n"/>
      <c r="C329" s="60" t="n"/>
      <c r="D329" s="60" t="n"/>
      <c r="E329" s="60" t="n"/>
      <c r="F329" s="60" t="n"/>
      <c r="G329" s="922" t="n"/>
      <c r="I329" s="922" t="n"/>
      <c r="J329" s="922" t="n"/>
      <c r="L329" s="922" t="n"/>
      <c r="M329" s="922" t="n"/>
      <c r="O329" s="922" t="n"/>
      <c r="P329" s="922" t="n"/>
      <c r="R329" s="922" t="n"/>
      <c r="S329" s="922" t="n"/>
      <c r="U329" s="922" t="n"/>
      <c r="V329" s="922" t="n"/>
      <c r="X329" s="922" t="n"/>
      <c r="Y329" s="922" t="n"/>
      <c r="AA329" s="922" t="n"/>
      <c r="AB329" s="922" t="n"/>
    </row>
    <row r="330" ht="14.5" customHeight="1" s="828">
      <c r="A330" s="60" t="inlineStr">
        <is>
          <t>5. From October 2013 Royal Mail plc is classified to the private sector; previously it is in the public sector.</t>
        </is>
      </c>
      <c r="B330" s="58" t="n"/>
      <c r="C330" s="61" t="n"/>
      <c r="D330" s="61" t="n"/>
      <c r="E330" s="61" t="n"/>
      <c r="F330" s="61" t="n"/>
      <c r="G330" s="922" t="n"/>
      <c r="I330" s="922" t="n"/>
      <c r="J330" s="922" t="n"/>
      <c r="L330" s="922" t="n"/>
      <c r="M330" s="922" t="n"/>
      <c r="O330" s="922" t="n"/>
      <c r="P330" s="922" t="n"/>
      <c r="R330" s="922" t="n"/>
      <c r="S330" s="922" t="n"/>
      <c r="U330" s="922" t="n"/>
      <c r="V330" s="922" t="n"/>
      <c r="X330" s="922" t="n"/>
      <c r="Y330" s="922" t="n"/>
      <c r="AA330" s="922" t="n"/>
      <c r="AB330" s="922" t="n"/>
    </row>
    <row r="331" ht="14.5" customHeight="1" s="828">
      <c r="B331" s="59" t="n"/>
      <c r="C331" s="922" t="n"/>
      <c r="D331" s="62" t="n"/>
      <c r="E331" s="62" t="n"/>
      <c r="F331" s="922" t="n"/>
      <c r="G331" s="922" t="n"/>
      <c r="I331" s="922" t="n"/>
      <c r="J331" s="922" t="n"/>
      <c r="L331" s="922" t="n"/>
      <c r="M331" s="922" t="n"/>
      <c r="O331" s="922" t="n"/>
      <c r="P331" s="922" t="n"/>
      <c r="R331" s="922" t="n"/>
      <c r="S331" s="922" t="n"/>
      <c r="U331" s="922" t="n"/>
      <c r="V331" s="922" t="n"/>
      <c r="X331" s="922" t="n"/>
      <c r="Y331" s="922" t="n"/>
      <c r="AA331" s="922" t="n"/>
      <c r="AB331" s="922" t="n"/>
    </row>
    <row r="332" ht="14.5" customHeight="1" s="828">
      <c r="B332" s="60" t="n"/>
      <c r="C332" s="922" t="n"/>
      <c r="D332" s="58" t="n"/>
      <c r="E332" s="58" t="n"/>
      <c r="F332" s="922" t="n"/>
      <c r="G332" s="922" t="n"/>
      <c r="I332" s="922" t="n"/>
      <c r="J332" s="922" t="n"/>
      <c r="L332" s="922" t="n"/>
      <c r="M332" s="922" t="n"/>
      <c r="O332" s="922" t="n"/>
      <c r="P332" s="922" t="n"/>
      <c r="R332" s="922" t="n"/>
      <c r="S332" s="922" t="n"/>
      <c r="U332" s="922" t="n"/>
      <c r="V332" s="922" t="n"/>
      <c r="X332" s="922" t="n"/>
      <c r="Y332" s="922" t="n"/>
      <c r="AA332" s="922" t="n"/>
      <c r="AB332" s="922" t="n"/>
    </row>
    <row r="333" ht="14.5" customHeight="1" s="828">
      <c r="B333" s="61" t="n"/>
      <c r="C333" s="922" t="n"/>
      <c r="D333" s="922" t="n"/>
      <c r="F333" s="922" t="n"/>
      <c r="G333" s="922" t="n"/>
      <c r="I333" s="922" t="n"/>
      <c r="J333" s="922" t="n"/>
      <c r="L333" s="922" t="n"/>
      <c r="M333" s="922" t="n"/>
      <c r="O333" s="922" t="n"/>
      <c r="P333" s="922" t="n"/>
      <c r="R333" s="922" t="n"/>
      <c r="S333" s="922" t="n"/>
      <c r="U333" s="922" t="n"/>
      <c r="V333" s="922" t="n"/>
      <c r="X333" s="922" t="n"/>
      <c r="Y333" s="922" t="n"/>
      <c r="AA333" s="922" t="n"/>
      <c r="AB333" s="922" t="n"/>
    </row>
    <row r="334" ht="14.5" customHeight="1" s="828">
      <c r="C334" s="922" t="n"/>
      <c r="D334" s="922" t="n"/>
      <c r="F334" s="922" t="n"/>
      <c r="G334" s="922" t="n"/>
      <c r="I334" s="922" t="n"/>
      <c r="J334" s="922" t="n"/>
      <c r="L334" s="922" t="n"/>
      <c r="M334" s="922" t="n"/>
      <c r="O334" s="922" t="n"/>
      <c r="P334" s="922" t="n"/>
      <c r="R334" s="922" t="n"/>
      <c r="S334" s="922" t="n"/>
      <c r="U334" s="922" t="n"/>
      <c r="V334" s="922" t="n"/>
      <c r="X334" s="922" t="n"/>
      <c r="Y334" s="922" t="n"/>
      <c r="AA334" s="922" t="n"/>
      <c r="AB334" s="922" t="n"/>
    </row>
    <row r="335" ht="14.5" customHeight="1" s="828">
      <c r="C335" s="922" t="n"/>
      <c r="D335" s="922" t="n"/>
      <c r="F335" s="922" t="n"/>
      <c r="G335" s="922" t="n"/>
      <c r="I335" s="922" t="n"/>
      <c r="J335" s="922" t="n"/>
      <c r="L335" s="922" t="n"/>
      <c r="M335" s="922" t="n"/>
      <c r="O335" s="922" t="n"/>
      <c r="P335" s="922" t="n"/>
      <c r="R335" s="922" t="n"/>
      <c r="S335" s="922" t="n"/>
      <c r="U335" s="922" t="n"/>
      <c r="V335" s="922" t="n"/>
      <c r="X335" s="922" t="n"/>
      <c r="Y335" s="922" t="n"/>
      <c r="AA335" s="922" t="n"/>
      <c r="AB335" s="922" t="n"/>
    </row>
    <row r="336" ht="14.5" customHeight="1" s="828">
      <c r="C336" s="922" t="n"/>
      <c r="D336" s="922" t="n"/>
      <c r="F336" s="922" t="n"/>
      <c r="G336" s="922" t="n"/>
      <c r="I336" s="922" t="n"/>
      <c r="J336" s="922" t="n"/>
      <c r="L336" s="922" t="n"/>
      <c r="M336" s="922" t="n"/>
      <c r="O336" s="922" t="n"/>
      <c r="P336" s="922" t="n"/>
      <c r="R336" s="922" t="n"/>
      <c r="S336" s="922" t="n"/>
      <c r="U336" s="922" t="n"/>
      <c r="V336" s="922" t="n"/>
      <c r="X336" s="922" t="n"/>
      <c r="Y336" s="922" t="n"/>
      <c r="AA336" s="922" t="n"/>
      <c r="AB336" s="922" t="n"/>
    </row>
    <row r="337" ht="14.5" customHeight="1" s="828">
      <c r="C337" s="922" t="n"/>
      <c r="D337" s="922" t="n"/>
      <c r="F337" s="922" t="n"/>
      <c r="G337" s="922" t="n"/>
      <c r="I337" s="922" t="n"/>
      <c r="J337" s="922" t="n"/>
      <c r="L337" s="922" t="n"/>
      <c r="M337" s="922" t="n"/>
      <c r="O337" s="922" t="n"/>
      <c r="P337" s="922" t="n"/>
      <c r="R337" s="922" t="n"/>
      <c r="S337" s="922" t="n"/>
      <c r="U337" s="922" t="n"/>
      <c r="V337" s="922" t="n"/>
      <c r="X337" s="922" t="n"/>
      <c r="Y337" s="922" t="n"/>
      <c r="AA337" s="922" t="n"/>
      <c r="AB337" s="922" t="n"/>
    </row>
    <row r="338" ht="14.5" customHeight="1" s="828">
      <c r="C338" s="922" t="n"/>
      <c r="D338" s="922" t="n"/>
      <c r="F338" s="922" t="n"/>
      <c r="G338" s="922" t="n"/>
      <c r="I338" s="922" t="n"/>
      <c r="J338" s="922" t="n"/>
      <c r="L338" s="922" t="n"/>
      <c r="M338" s="922" t="n"/>
      <c r="O338" s="922" t="n"/>
      <c r="P338" s="922" t="n"/>
      <c r="R338" s="922" t="n"/>
      <c r="S338" s="922" t="n"/>
      <c r="U338" s="922" t="n"/>
      <c r="V338" s="922" t="n"/>
      <c r="X338" s="922" t="n"/>
      <c r="Y338" s="922" t="n"/>
      <c r="AA338" s="922" t="n"/>
      <c r="AB338" s="922" t="n"/>
    </row>
    <row r="339" ht="14.5" customHeight="1" s="828">
      <c r="C339" s="922" t="n"/>
      <c r="D339" s="922" t="n"/>
      <c r="F339" s="922" t="n"/>
      <c r="G339" s="922" t="n"/>
      <c r="I339" s="922" t="n"/>
      <c r="J339" s="922" t="n"/>
      <c r="L339" s="922" t="n"/>
      <c r="M339" s="922" t="n"/>
      <c r="O339" s="922" t="n"/>
      <c r="P339" s="922" t="n"/>
      <c r="R339" s="922" t="n"/>
      <c r="S339" s="922" t="n"/>
      <c r="U339" s="922" t="n"/>
      <c r="V339" s="922" t="n"/>
      <c r="X339" s="922" t="n"/>
      <c r="Y339" s="922" t="n"/>
      <c r="AA339" s="922" t="n"/>
      <c r="AB339" s="922" t="n"/>
    </row>
    <row r="340" ht="14.5" customHeight="1" s="828">
      <c r="C340" s="922" t="n"/>
      <c r="D340" s="922" t="n"/>
      <c r="F340" s="922" t="n"/>
      <c r="G340" s="922" t="n"/>
      <c r="I340" s="922" t="n"/>
      <c r="J340" s="922" t="n"/>
      <c r="L340" s="922" t="n"/>
      <c r="M340" s="922" t="n"/>
      <c r="O340" s="922" t="n"/>
      <c r="P340" s="922" t="n"/>
      <c r="R340" s="922" t="n"/>
      <c r="S340" s="922" t="n"/>
      <c r="U340" s="922" t="n"/>
      <c r="V340" s="922" t="n"/>
      <c r="X340" s="922" t="n"/>
      <c r="Y340" s="922" t="n"/>
      <c r="AA340" s="922" t="n"/>
      <c r="AB340" s="922" t="n"/>
    </row>
    <row r="341" ht="14.5" customHeight="1" s="828">
      <c r="C341" s="922" t="n"/>
      <c r="D341" s="922" t="n"/>
      <c r="F341" s="922" t="n"/>
      <c r="G341" s="922" t="n"/>
      <c r="I341" s="922" t="n"/>
      <c r="J341" s="922" t="n"/>
      <c r="L341" s="922" t="n"/>
      <c r="M341" s="922" t="n"/>
      <c r="O341" s="922" t="n"/>
      <c r="P341" s="922" t="n"/>
      <c r="R341" s="922" t="n"/>
      <c r="S341" s="922" t="n"/>
      <c r="U341" s="922" t="n"/>
      <c r="V341" s="922" t="n"/>
      <c r="X341" s="922" t="n"/>
      <c r="Y341" s="922" t="n"/>
      <c r="AA341" s="922" t="n"/>
      <c r="AB341" s="922" t="n"/>
    </row>
    <row r="342" ht="14.5" customHeight="1" s="828">
      <c r="C342" s="922" t="n"/>
      <c r="D342" s="922" t="n"/>
      <c r="F342" s="922" t="n"/>
      <c r="G342" s="922" t="n"/>
      <c r="I342" s="922" t="n"/>
      <c r="J342" s="922" t="n"/>
      <c r="L342" s="922" t="n"/>
      <c r="M342" s="922" t="n"/>
      <c r="O342" s="922" t="n"/>
      <c r="P342" s="922" t="n"/>
      <c r="R342" s="922" t="n"/>
      <c r="S342" s="922" t="n"/>
      <c r="U342" s="922" t="n"/>
      <c r="V342" s="922" t="n"/>
      <c r="X342" s="922" t="n"/>
      <c r="Y342" s="922" t="n"/>
      <c r="AA342" s="922" t="n"/>
      <c r="AB342" s="922" t="n"/>
    </row>
    <row r="343" ht="14.5" customHeight="1" s="828">
      <c r="C343" s="922" t="n"/>
      <c r="D343" s="922" t="n"/>
      <c r="F343" s="922" t="n"/>
      <c r="G343" s="922" t="n"/>
      <c r="I343" s="922" t="n"/>
      <c r="J343" s="922" t="n"/>
      <c r="L343" s="922" t="n"/>
      <c r="M343" s="922" t="n"/>
      <c r="O343" s="922" t="n"/>
      <c r="P343" s="922" t="n"/>
      <c r="R343" s="922" t="n"/>
      <c r="S343" s="922" t="n"/>
      <c r="U343" s="922" t="n"/>
      <c r="V343" s="922" t="n"/>
      <c r="X343" s="922" t="n"/>
      <c r="Y343" s="922" t="n"/>
      <c r="AA343" s="922" t="n"/>
      <c r="AB343" s="922" t="n"/>
    </row>
    <row r="344" ht="14.5" customHeight="1" s="828">
      <c r="C344" s="922" t="n"/>
      <c r="D344" s="922" t="n"/>
      <c r="F344" s="922" t="n"/>
      <c r="G344" s="922" t="n"/>
      <c r="I344" s="922" t="n"/>
      <c r="J344" s="922" t="n"/>
      <c r="L344" s="922" t="n"/>
      <c r="M344" s="922" t="n"/>
      <c r="O344" s="922" t="n"/>
      <c r="P344" s="922" t="n"/>
      <c r="R344" s="922" t="n"/>
      <c r="S344" s="922" t="n"/>
      <c r="U344" s="922" t="n"/>
      <c r="V344" s="922" t="n"/>
      <c r="X344" s="922" t="n"/>
      <c r="Y344" s="922" t="n"/>
      <c r="AA344" s="922" t="n"/>
      <c r="AB344" s="922" t="n"/>
    </row>
    <row r="345" ht="14.5" customHeight="1" s="828">
      <c r="C345" s="922" t="n"/>
      <c r="D345" s="922" t="n"/>
      <c r="F345" s="922" t="n"/>
      <c r="G345" s="922" t="n"/>
      <c r="I345" s="922" t="n"/>
      <c r="J345" s="922" t="n"/>
      <c r="L345" s="922" t="n"/>
      <c r="M345" s="922" t="n"/>
      <c r="O345" s="922" t="n"/>
      <c r="P345" s="922" t="n"/>
      <c r="R345" s="922" t="n"/>
      <c r="S345" s="922" t="n"/>
      <c r="U345" s="922" t="n"/>
      <c r="V345" s="922" t="n"/>
      <c r="X345" s="922" t="n"/>
      <c r="Y345" s="922" t="n"/>
      <c r="AA345" s="922" t="n"/>
      <c r="AB345" s="922" t="n"/>
    </row>
    <row r="346" ht="14.5" customHeight="1" s="828">
      <c r="C346" s="922" t="n"/>
      <c r="D346" s="922" t="n"/>
      <c r="F346" s="922" t="n"/>
      <c r="G346" s="922" t="n"/>
      <c r="I346" s="922" t="n"/>
      <c r="J346" s="922" t="n"/>
      <c r="L346" s="922" t="n"/>
      <c r="M346" s="922" t="n"/>
      <c r="O346" s="922" t="n"/>
      <c r="P346" s="922" t="n"/>
      <c r="R346" s="922" t="n"/>
      <c r="S346" s="922" t="n"/>
      <c r="U346" s="922" t="n"/>
      <c r="V346" s="922" t="n"/>
      <c r="X346" s="922" t="n"/>
      <c r="Y346" s="922" t="n"/>
      <c r="AA346" s="922" t="n"/>
      <c r="AB346" s="922" t="n"/>
    </row>
    <row r="347" ht="14.5" customHeight="1" s="828">
      <c r="C347" s="922" t="n"/>
      <c r="D347" s="922" t="n"/>
      <c r="F347" s="922" t="n"/>
      <c r="G347" s="922" t="n"/>
      <c r="I347" s="922" t="n"/>
      <c r="J347" s="922" t="n"/>
      <c r="L347" s="922" t="n"/>
      <c r="M347" s="922" t="n"/>
      <c r="O347" s="922" t="n"/>
      <c r="P347" s="922" t="n"/>
      <c r="R347" s="922" t="n"/>
      <c r="S347" s="922" t="n"/>
      <c r="U347" s="922" t="n"/>
      <c r="V347" s="922" t="n"/>
      <c r="X347" s="922" t="n"/>
      <c r="Y347" s="922" t="n"/>
      <c r="AA347" s="922" t="n"/>
      <c r="AB347" s="922" t="n"/>
    </row>
    <row r="348" ht="14.5" customHeight="1" s="828">
      <c r="C348" s="922" t="n"/>
      <c r="D348" s="922" t="n"/>
      <c r="F348" s="922" t="n"/>
      <c r="G348" s="922" t="n"/>
      <c r="I348" s="922" t="n"/>
      <c r="J348" s="922" t="n"/>
      <c r="L348" s="922" t="n"/>
      <c r="M348" s="922" t="n"/>
      <c r="O348" s="922" t="n"/>
      <c r="P348" s="922" t="n"/>
      <c r="R348" s="922" t="n"/>
      <c r="S348" s="922" t="n"/>
      <c r="U348" s="922" t="n"/>
      <c r="V348" s="922" t="n"/>
      <c r="X348" s="922" t="n"/>
      <c r="Y348" s="922" t="n"/>
      <c r="AA348" s="922" t="n"/>
      <c r="AB348" s="922" t="n"/>
    </row>
    <row r="349" ht="14.5" customHeight="1" s="828">
      <c r="C349" s="922" t="n"/>
      <c r="D349" s="922" t="n"/>
      <c r="F349" s="922" t="n"/>
      <c r="G349" s="922" t="n"/>
      <c r="I349" s="922" t="n"/>
      <c r="J349" s="922" t="n"/>
      <c r="L349" s="922" t="n"/>
      <c r="M349" s="922" t="n"/>
      <c r="O349" s="922" t="n"/>
      <c r="P349" s="922" t="n"/>
      <c r="R349" s="922" t="n"/>
      <c r="S349" s="922" t="n"/>
      <c r="U349" s="922" t="n"/>
      <c r="V349" s="922" t="n"/>
      <c r="X349" s="922" t="n"/>
      <c r="Y349" s="922" t="n"/>
      <c r="AA349" s="922" t="n"/>
      <c r="AB349" s="922" t="n"/>
    </row>
    <row r="350" ht="14.5" customHeight="1" s="828">
      <c r="C350" s="922" t="n"/>
      <c r="D350" s="922" t="n"/>
      <c r="F350" s="922" t="n"/>
      <c r="G350" s="922" t="n"/>
      <c r="I350" s="922" t="n"/>
      <c r="J350" s="922" t="n"/>
      <c r="L350" s="922" t="n"/>
      <c r="M350" s="922" t="n"/>
      <c r="O350" s="922" t="n"/>
      <c r="P350" s="922" t="n"/>
      <c r="R350" s="922" t="n"/>
      <c r="S350" s="922" t="n"/>
      <c r="U350" s="922" t="n"/>
      <c r="V350" s="922" t="n"/>
      <c r="X350" s="922" t="n"/>
      <c r="Y350" s="922" t="n"/>
      <c r="AA350" s="922" t="n"/>
      <c r="AB350" s="922" t="n"/>
    </row>
    <row r="351" ht="14.5" customHeight="1" s="828">
      <c r="C351" s="922" t="n"/>
      <c r="D351" s="922" t="n"/>
      <c r="F351" s="922" t="n"/>
      <c r="G351" s="922" t="n"/>
      <c r="I351" s="922" t="n"/>
      <c r="J351" s="922" t="n"/>
      <c r="L351" s="922" t="n"/>
      <c r="M351" s="922" t="n"/>
      <c r="O351" s="922" t="n"/>
      <c r="P351" s="922" t="n"/>
      <c r="R351" s="922" t="n"/>
      <c r="S351" s="922" t="n"/>
      <c r="U351" s="922" t="n"/>
      <c r="V351" s="922" t="n"/>
      <c r="X351" s="922" t="n"/>
      <c r="Y351" s="922" t="n"/>
      <c r="AA351" s="922" t="n"/>
      <c r="AB351" s="922" t="n"/>
    </row>
    <row r="352" ht="14.5" customHeight="1" s="828">
      <c r="C352" s="922" t="n"/>
      <c r="D352" s="922" t="n"/>
      <c r="F352" s="922" t="n"/>
      <c r="G352" s="922" t="n"/>
      <c r="I352" s="922" t="n"/>
      <c r="J352" s="922" t="n"/>
      <c r="L352" s="922" t="n"/>
      <c r="M352" s="922" t="n"/>
      <c r="O352" s="922" t="n"/>
      <c r="P352" s="922" t="n"/>
      <c r="R352" s="922" t="n"/>
      <c r="S352" s="922" t="n"/>
      <c r="U352" s="922" t="n"/>
      <c r="V352" s="922" t="n"/>
      <c r="X352" s="922" t="n"/>
      <c r="Y352" s="922" t="n"/>
      <c r="AA352" s="922" t="n"/>
      <c r="AB352" s="922" t="n"/>
    </row>
    <row r="353" ht="14.5" customHeight="1" s="828">
      <c r="C353" s="922" t="n"/>
      <c r="D353" s="922" t="n"/>
      <c r="F353" s="922" t="n"/>
      <c r="G353" s="922" t="n"/>
      <c r="I353" s="922" t="n"/>
      <c r="J353" s="922" t="n"/>
      <c r="L353" s="922" t="n"/>
      <c r="M353" s="922" t="n"/>
      <c r="O353" s="922" t="n"/>
      <c r="P353" s="922" t="n"/>
      <c r="R353" s="922" t="n"/>
      <c r="S353" s="922" t="n"/>
      <c r="U353" s="922" t="n"/>
      <c r="V353" s="922" t="n"/>
      <c r="X353" s="922" t="n"/>
      <c r="Y353" s="922" t="n"/>
      <c r="AA353" s="922" t="n"/>
      <c r="AB353" s="922" t="n"/>
    </row>
    <row r="354" ht="14.5" customHeight="1" s="828">
      <c r="C354" s="922" t="n"/>
      <c r="D354" s="922" t="n"/>
      <c r="F354" s="922" t="n"/>
      <c r="G354" s="922" t="n"/>
      <c r="I354" s="922" t="n"/>
      <c r="J354" s="922" t="n"/>
      <c r="L354" s="922" t="n"/>
      <c r="M354" s="922" t="n"/>
      <c r="O354" s="922" t="n"/>
      <c r="P354" s="922" t="n"/>
      <c r="R354" s="922" t="n"/>
      <c r="S354" s="922" t="n"/>
      <c r="U354" s="922" t="n"/>
      <c r="V354" s="922" t="n"/>
      <c r="X354" s="922" t="n"/>
      <c r="Y354" s="922" t="n"/>
      <c r="AA354" s="922" t="n"/>
      <c r="AB354" s="922" t="n"/>
    </row>
    <row r="355" ht="14.5" customHeight="1" s="828">
      <c r="C355" s="922" t="n"/>
      <c r="D355" s="922" t="n"/>
      <c r="F355" s="922" t="n"/>
      <c r="G355" s="922" t="n"/>
      <c r="I355" s="922" t="n"/>
      <c r="J355" s="922" t="n"/>
      <c r="L355" s="922" t="n"/>
      <c r="M355" s="922" t="n"/>
      <c r="O355" s="922" t="n"/>
      <c r="P355" s="922" t="n"/>
      <c r="R355" s="922" t="n"/>
      <c r="S355" s="922" t="n"/>
      <c r="U355" s="922" t="n"/>
      <c r="V355" s="922" t="n"/>
      <c r="X355" s="922" t="n"/>
      <c r="Y355" s="922" t="n"/>
      <c r="AA355" s="922" t="n"/>
      <c r="AB355" s="922" t="n"/>
    </row>
    <row r="356" ht="14.5" customHeight="1" s="828">
      <c r="C356" s="922" t="n"/>
      <c r="D356" s="922" t="n"/>
      <c r="F356" s="922" t="n"/>
      <c r="G356" s="922" t="n"/>
      <c r="I356" s="922" t="n"/>
      <c r="J356" s="922" t="n"/>
      <c r="L356" s="922" t="n"/>
      <c r="M356" s="922" t="n"/>
      <c r="O356" s="922" t="n"/>
      <c r="P356" s="922" t="n"/>
      <c r="R356" s="922" t="n"/>
      <c r="S356" s="922" t="n"/>
      <c r="U356" s="922" t="n"/>
      <c r="V356" s="922" t="n"/>
      <c r="X356" s="922" t="n"/>
      <c r="Y356" s="922" t="n"/>
      <c r="AA356" s="922" t="n"/>
      <c r="AB356" s="922" t="n"/>
    </row>
    <row r="357" ht="14.5" customHeight="1" s="828">
      <c r="C357" s="922" t="n"/>
      <c r="D357" s="922" t="n"/>
      <c r="F357" s="922" t="n"/>
      <c r="G357" s="922" t="n"/>
      <c r="I357" s="922" t="n"/>
      <c r="J357" s="922" t="n"/>
      <c r="L357" s="922" t="n"/>
      <c r="M357" s="922" t="n"/>
      <c r="O357" s="922" t="n"/>
      <c r="P357" s="922" t="n"/>
      <c r="R357" s="922" t="n"/>
      <c r="S357" s="922" t="n"/>
      <c r="U357" s="922" t="n"/>
      <c r="V357" s="922" t="n"/>
      <c r="X357" s="922" t="n"/>
      <c r="Y357" s="922" t="n"/>
      <c r="AA357" s="922" t="n"/>
      <c r="AB357" s="922" t="n"/>
    </row>
    <row r="358" ht="14.5" customHeight="1" s="828">
      <c r="C358" s="922" t="n"/>
      <c r="D358" s="922" t="n"/>
      <c r="F358" s="922" t="n"/>
      <c r="G358" s="922" t="n"/>
      <c r="I358" s="922" t="n"/>
      <c r="J358" s="922" t="n"/>
      <c r="L358" s="922" t="n"/>
      <c r="M358" s="922" t="n"/>
      <c r="O358" s="922" t="n"/>
      <c r="P358" s="922" t="n"/>
      <c r="R358" s="922" t="n"/>
      <c r="S358" s="922" t="n"/>
      <c r="U358" s="922" t="n"/>
      <c r="V358" s="922" t="n"/>
      <c r="X358" s="922" t="n"/>
      <c r="Y358" s="922" t="n"/>
      <c r="AA358" s="922" t="n"/>
      <c r="AB358" s="922" t="n"/>
    </row>
    <row r="359" ht="14.5" customHeight="1" s="828">
      <c r="C359" s="922" t="n"/>
      <c r="D359" s="922" t="n"/>
      <c r="F359" s="922" t="n"/>
      <c r="G359" s="922" t="n"/>
      <c r="I359" s="922" t="n"/>
      <c r="J359" s="922" t="n"/>
      <c r="L359" s="922" t="n"/>
      <c r="M359" s="922" t="n"/>
      <c r="O359" s="922" t="n"/>
      <c r="P359" s="922" t="n"/>
      <c r="R359" s="922" t="n"/>
      <c r="S359" s="922" t="n"/>
      <c r="U359" s="922" t="n"/>
      <c r="V359" s="922" t="n"/>
      <c r="X359" s="922" t="n"/>
      <c r="Y359" s="922" t="n"/>
      <c r="AA359" s="922" t="n"/>
      <c r="AB359" s="922" t="n"/>
    </row>
    <row r="360" ht="14.5" customHeight="1" s="828">
      <c r="C360" s="922" t="n"/>
      <c r="D360" s="922" t="n"/>
      <c r="F360" s="922" t="n"/>
      <c r="G360" s="922" t="n"/>
      <c r="I360" s="922" t="n"/>
      <c r="J360" s="922" t="n"/>
      <c r="L360" s="922" t="n"/>
      <c r="M360" s="922" t="n"/>
      <c r="O360" s="922" t="n"/>
      <c r="P360" s="922" t="n"/>
      <c r="R360" s="922" t="n"/>
      <c r="S360" s="922" t="n"/>
      <c r="U360" s="922" t="n"/>
      <c r="V360" s="922" t="n"/>
      <c r="X360" s="922" t="n"/>
      <c r="Y360" s="922" t="n"/>
      <c r="AA360" s="922" t="n"/>
      <c r="AB360" s="922" t="n"/>
    </row>
    <row r="361" ht="14.5" customHeight="1" s="828">
      <c r="C361" s="922" t="n"/>
      <c r="D361" s="922" t="n"/>
      <c r="F361" s="922" t="n"/>
      <c r="G361" s="922" t="n"/>
      <c r="I361" s="922" t="n"/>
      <c r="J361" s="922" t="n"/>
      <c r="L361" s="922" t="n"/>
      <c r="M361" s="922" t="n"/>
      <c r="O361" s="922" t="n"/>
      <c r="P361" s="922" t="n"/>
      <c r="R361" s="922" t="n"/>
      <c r="S361" s="922" t="n"/>
      <c r="U361" s="922" t="n"/>
      <c r="V361" s="922" t="n"/>
      <c r="X361" s="922" t="n"/>
      <c r="Y361" s="922" t="n"/>
      <c r="AA361" s="922" t="n"/>
      <c r="AB361" s="922" t="n"/>
    </row>
    <row r="362" ht="14.5" customHeight="1" s="828">
      <c r="C362" s="922" t="n"/>
      <c r="D362" s="922" t="n"/>
      <c r="F362" s="922" t="n"/>
      <c r="G362" s="922" t="n"/>
      <c r="I362" s="922" t="n"/>
      <c r="J362" s="922" t="n"/>
      <c r="L362" s="922" t="n"/>
      <c r="M362" s="922" t="n"/>
      <c r="O362" s="922" t="n"/>
      <c r="P362" s="922" t="n"/>
      <c r="R362" s="922" t="n"/>
      <c r="S362" s="922" t="n"/>
      <c r="U362" s="922" t="n"/>
      <c r="V362" s="922" t="n"/>
      <c r="X362" s="922" t="n"/>
      <c r="Y362" s="922" t="n"/>
      <c r="AA362" s="922" t="n"/>
      <c r="AB362" s="922" t="n"/>
    </row>
    <row r="363" ht="14.5" customHeight="1" s="828">
      <c r="C363" s="922" t="n"/>
      <c r="D363" s="922" t="n"/>
      <c r="F363" s="922" t="n"/>
      <c r="G363" s="922" t="n"/>
      <c r="I363" s="922" t="n"/>
      <c r="J363" s="922" t="n"/>
      <c r="L363" s="922" t="n"/>
      <c r="M363" s="922" t="n"/>
      <c r="O363" s="922" t="n"/>
      <c r="P363" s="922" t="n"/>
      <c r="R363" s="922" t="n"/>
      <c r="S363" s="922" t="n"/>
      <c r="U363" s="922" t="n"/>
      <c r="V363" s="922" t="n"/>
      <c r="X363" s="922" t="n"/>
      <c r="Y363" s="922" t="n"/>
      <c r="AA363" s="922" t="n"/>
      <c r="AB363" s="922" t="n"/>
    </row>
    <row r="364" ht="14.5" customHeight="1" s="828">
      <c r="C364" s="922" t="n"/>
      <c r="D364" s="922" t="n"/>
      <c r="F364" s="922" t="n"/>
      <c r="G364" s="922" t="n"/>
      <c r="I364" s="922" t="n"/>
      <c r="J364" s="922" t="n"/>
      <c r="L364" s="922" t="n"/>
      <c r="M364" s="922" t="n"/>
      <c r="O364" s="922" t="n"/>
      <c r="P364" s="922" t="n"/>
      <c r="R364" s="922" t="n"/>
      <c r="S364" s="922" t="n"/>
      <c r="U364" s="922" t="n"/>
      <c r="V364" s="922" t="n"/>
      <c r="X364" s="922" t="n"/>
      <c r="Y364" s="922" t="n"/>
      <c r="AA364" s="922" t="n"/>
      <c r="AB364" s="922" t="n"/>
    </row>
    <row r="365" ht="14.5" customHeight="1" s="828">
      <c r="C365" s="922" t="n"/>
      <c r="D365" s="922" t="n"/>
      <c r="F365" s="922" t="n"/>
      <c r="G365" s="922" t="n"/>
      <c r="I365" s="922" t="n"/>
      <c r="J365" s="922" t="n"/>
      <c r="L365" s="922" t="n"/>
      <c r="M365" s="922" t="n"/>
      <c r="O365" s="922" t="n"/>
      <c r="P365" s="922" t="n"/>
      <c r="R365" s="922" t="n"/>
      <c r="S365" s="922" t="n"/>
      <c r="U365" s="922" t="n"/>
      <c r="V365" s="922" t="n"/>
      <c r="X365" s="922" t="n"/>
      <c r="Y365" s="922" t="n"/>
      <c r="AA365" s="922" t="n"/>
      <c r="AB365" s="922" t="n"/>
    </row>
    <row r="366" ht="14.5" customHeight="1" s="828">
      <c r="C366" s="922" t="n"/>
      <c r="D366" s="922" t="n"/>
      <c r="F366" s="922" t="n"/>
      <c r="G366" s="922" t="n"/>
      <c r="I366" s="922" t="n"/>
      <c r="J366" s="922" t="n"/>
      <c r="L366" s="922" t="n"/>
      <c r="M366" s="922" t="n"/>
      <c r="O366" s="922" t="n"/>
      <c r="P366" s="922" t="n"/>
      <c r="R366" s="922" t="n"/>
      <c r="S366" s="922" t="n"/>
      <c r="U366" s="922" t="n"/>
      <c r="V366" s="922" t="n"/>
      <c r="X366" s="922" t="n"/>
      <c r="Y366" s="922" t="n"/>
      <c r="AA366" s="922" t="n"/>
      <c r="AB366" s="922" t="n"/>
    </row>
    <row r="367" ht="14.5" customHeight="1" s="828">
      <c r="C367" s="922" t="n"/>
      <c r="D367" s="922" t="n"/>
      <c r="F367" s="922" t="n"/>
      <c r="G367" s="922" t="n"/>
      <c r="I367" s="922" t="n"/>
      <c r="J367" s="922" t="n"/>
      <c r="L367" s="922" t="n"/>
      <c r="M367" s="922" t="n"/>
      <c r="O367" s="922" t="n"/>
      <c r="P367" s="922" t="n"/>
      <c r="R367" s="922" t="n"/>
      <c r="S367" s="922" t="n"/>
      <c r="U367" s="922" t="n"/>
      <c r="V367" s="922" t="n"/>
      <c r="X367" s="922" t="n"/>
      <c r="Y367" s="922" t="n"/>
      <c r="AA367" s="922" t="n"/>
      <c r="AB367" s="922" t="n"/>
    </row>
    <row r="368" ht="14.5" customHeight="1" s="828">
      <c r="C368" s="922" t="n"/>
      <c r="D368" s="922" t="n"/>
      <c r="F368" s="922" t="n"/>
      <c r="G368" s="922" t="n"/>
      <c r="I368" s="922" t="n"/>
      <c r="J368" s="922" t="n"/>
      <c r="L368" s="922" t="n"/>
      <c r="M368" s="922" t="n"/>
      <c r="O368" s="922" t="n"/>
      <c r="P368" s="922" t="n"/>
      <c r="R368" s="922" t="n"/>
      <c r="S368" s="922" t="n"/>
      <c r="U368" s="922" t="n"/>
      <c r="V368" s="922" t="n"/>
      <c r="X368" s="922" t="n"/>
      <c r="Y368" s="922" t="n"/>
      <c r="AA368" s="922" t="n"/>
      <c r="AB368" s="922" t="n"/>
    </row>
    <row r="369" ht="14.5" customHeight="1" s="828">
      <c r="C369" s="922" t="n"/>
      <c r="D369" s="922" t="n"/>
      <c r="F369" s="922" t="n"/>
      <c r="G369" s="922" t="n"/>
      <c r="I369" s="922" t="n"/>
      <c r="J369" s="922" t="n"/>
      <c r="L369" s="922" t="n"/>
      <c r="M369" s="922" t="n"/>
      <c r="O369" s="922" t="n"/>
      <c r="P369" s="922" t="n"/>
      <c r="R369" s="922" t="n"/>
      <c r="S369" s="922" t="n"/>
      <c r="U369" s="922" t="n"/>
      <c r="V369" s="922" t="n"/>
      <c r="X369" s="922" t="n"/>
      <c r="Y369" s="922" t="n"/>
      <c r="AA369" s="922" t="n"/>
      <c r="AB369" s="922" t="n"/>
    </row>
    <row r="370" ht="14.5" customHeight="1" s="828">
      <c r="C370" s="922" t="n"/>
      <c r="D370" s="922" t="n"/>
      <c r="F370" s="922" t="n"/>
      <c r="G370" s="922" t="n"/>
      <c r="I370" s="922" t="n"/>
      <c r="J370" s="922" t="n"/>
      <c r="L370" s="922" t="n"/>
      <c r="M370" s="922" t="n"/>
      <c r="O370" s="922" t="n"/>
      <c r="P370" s="922" t="n"/>
      <c r="R370" s="922" t="n"/>
      <c r="S370" s="922" t="n"/>
      <c r="U370" s="922" t="n"/>
      <c r="V370" s="922" t="n"/>
      <c r="X370" s="922" t="n"/>
      <c r="Y370" s="922" t="n"/>
      <c r="AA370" s="922" t="n"/>
      <c r="AB370" s="922" t="n"/>
    </row>
    <row r="371" ht="14.5" customHeight="1" s="828">
      <c r="C371" s="922" t="n"/>
      <c r="D371" s="922" t="n"/>
      <c r="F371" s="922" t="n"/>
      <c r="G371" s="922" t="n"/>
      <c r="I371" s="922" t="n"/>
      <c r="J371" s="922" t="n"/>
      <c r="L371" s="922" t="n"/>
      <c r="M371" s="922" t="n"/>
      <c r="O371" s="922" t="n"/>
      <c r="P371" s="922" t="n"/>
      <c r="R371" s="922" t="n"/>
      <c r="S371" s="922" t="n"/>
      <c r="U371" s="922" t="n"/>
      <c r="V371" s="922" t="n"/>
      <c r="X371" s="922" t="n"/>
      <c r="Y371" s="922" t="n"/>
      <c r="AA371" s="922" t="n"/>
      <c r="AB371" s="922" t="n"/>
    </row>
    <row r="372" ht="14.5" customHeight="1" s="828">
      <c r="C372" s="922" t="n"/>
      <c r="D372" s="922" t="n"/>
      <c r="F372" s="922" t="n"/>
      <c r="G372" s="922" t="n"/>
      <c r="I372" s="922" t="n"/>
      <c r="J372" s="922" t="n"/>
      <c r="L372" s="922" t="n"/>
      <c r="M372" s="922" t="n"/>
      <c r="O372" s="922" t="n"/>
      <c r="P372" s="922" t="n"/>
      <c r="R372" s="922" t="n"/>
      <c r="S372" s="922" t="n"/>
      <c r="U372" s="922" t="n"/>
      <c r="V372" s="922" t="n"/>
      <c r="X372" s="922" t="n"/>
      <c r="Y372" s="922" t="n"/>
      <c r="AA372" s="922" t="n"/>
      <c r="AB372" s="922" t="n"/>
    </row>
    <row r="373" ht="14.5" customHeight="1" s="828">
      <c r="C373" s="922" t="n"/>
      <c r="D373" s="922" t="n"/>
      <c r="F373" s="922" t="n"/>
      <c r="G373" s="922" t="n"/>
      <c r="I373" s="922" t="n"/>
      <c r="J373" s="922" t="n"/>
      <c r="L373" s="922" t="n"/>
      <c r="M373" s="922" t="n"/>
      <c r="O373" s="922" t="n"/>
      <c r="P373" s="922" t="n"/>
      <c r="R373" s="922" t="n"/>
      <c r="S373" s="922" t="n"/>
      <c r="U373" s="922" t="n"/>
      <c r="V373" s="922" t="n"/>
      <c r="X373" s="922" t="n"/>
      <c r="Y373" s="922" t="n"/>
      <c r="AA373" s="922" t="n"/>
      <c r="AB373" s="922" t="n"/>
    </row>
    <row r="374" ht="14.5" customHeight="1" s="828">
      <c r="C374" s="922" t="n"/>
      <c r="D374" s="922" t="n"/>
      <c r="F374" s="922" t="n"/>
      <c r="G374" s="922" t="n"/>
      <c r="I374" s="922" t="n"/>
      <c r="J374" s="922" t="n"/>
      <c r="L374" s="922" t="n"/>
      <c r="M374" s="922" t="n"/>
      <c r="O374" s="922" t="n"/>
      <c r="P374" s="922" t="n"/>
      <c r="R374" s="922" t="n"/>
      <c r="S374" s="922" t="n"/>
      <c r="U374" s="922" t="n"/>
      <c r="V374" s="922" t="n"/>
      <c r="X374" s="922" t="n"/>
      <c r="Y374" s="922" t="n"/>
      <c r="AA374" s="922" t="n"/>
      <c r="AB374" s="922" t="n"/>
    </row>
    <row r="375" ht="14.5" customHeight="1" s="828">
      <c r="C375" s="922" t="n"/>
      <c r="D375" s="922" t="n"/>
      <c r="F375" s="922" t="n"/>
      <c r="G375" s="922" t="n"/>
      <c r="I375" s="922" t="n"/>
      <c r="J375" s="922" t="n"/>
      <c r="L375" s="922" t="n"/>
      <c r="M375" s="922" t="n"/>
      <c r="O375" s="922" t="n"/>
      <c r="P375" s="922" t="n"/>
      <c r="R375" s="922" t="n"/>
      <c r="S375" s="922" t="n"/>
      <c r="U375" s="922" t="n"/>
      <c r="V375" s="922" t="n"/>
      <c r="X375" s="922" t="n"/>
      <c r="Y375" s="922" t="n"/>
      <c r="AA375" s="922" t="n"/>
      <c r="AB375" s="922" t="n"/>
    </row>
    <row r="376" ht="14.5" customHeight="1" s="828">
      <c r="C376" s="922" t="n"/>
      <c r="D376" s="922" t="n"/>
      <c r="F376" s="922" t="n"/>
      <c r="G376" s="922" t="n"/>
      <c r="I376" s="922" t="n"/>
      <c r="J376" s="922" t="n"/>
      <c r="L376" s="922" t="n"/>
      <c r="M376" s="922" t="n"/>
      <c r="O376" s="922" t="n"/>
      <c r="P376" s="922" t="n"/>
      <c r="R376" s="922" t="n"/>
      <c r="S376" s="922" t="n"/>
      <c r="U376" s="922" t="n"/>
      <c r="V376" s="922" t="n"/>
      <c r="X376" s="922" t="n"/>
      <c r="Y376" s="922" t="n"/>
      <c r="AA376" s="922" t="n"/>
      <c r="AB376" s="922" t="n"/>
    </row>
    <row r="377" ht="14.5" customHeight="1" s="828">
      <c r="C377" s="922" t="n"/>
      <c r="D377" s="922" t="n"/>
      <c r="F377" s="922" t="n"/>
      <c r="G377" s="922" t="n"/>
      <c r="I377" s="922" t="n"/>
      <c r="J377" s="922" t="n"/>
      <c r="L377" s="922" t="n"/>
      <c r="M377" s="922" t="n"/>
      <c r="O377" s="922" t="n"/>
      <c r="P377" s="922" t="n"/>
      <c r="R377" s="922" t="n"/>
      <c r="S377" s="922" t="n"/>
      <c r="U377" s="922" t="n"/>
      <c r="V377" s="922" t="n"/>
      <c r="X377" s="922" t="n"/>
      <c r="Y377" s="922" t="n"/>
      <c r="AA377" s="922" t="n"/>
      <c r="AB377" s="922" t="n"/>
    </row>
    <row r="378" ht="14.5" customHeight="1" s="828">
      <c r="C378" s="922" t="n"/>
      <c r="D378" s="922" t="n"/>
      <c r="F378" s="922" t="n"/>
      <c r="G378" s="922" t="n"/>
      <c r="I378" s="922" t="n"/>
      <c r="J378" s="922" t="n"/>
      <c r="L378" s="922" t="n"/>
      <c r="M378" s="922" t="n"/>
      <c r="O378" s="922" t="n"/>
      <c r="P378" s="922" t="n"/>
      <c r="R378" s="922" t="n"/>
      <c r="S378" s="922" t="n"/>
      <c r="U378" s="922" t="n"/>
      <c r="V378" s="922" t="n"/>
      <c r="X378" s="922" t="n"/>
      <c r="Y378" s="922" t="n"/>
      <c r="AA378" s="922" t="n"/>
      <c r="AB378" s="922" t="n"/>
    </row>
    <row r="379" ht="14.5" customHeight="1" s="828">
      <c r="C379" s="922" t="n"/>
      <c r="D379" s="922" t="n"/>
      <c r="F379" s="922" t="n"/>
      <c r="G379" s="922" t="n"/>
      <c r="I379" s="922" t="n"/>
      <c r="J379" s="922" t="n"/>
      <c r="L379" s="922" t="n"/>
      <c r="M379" s="922" t="n"/>
      <c r="O379" s="922" t="n"/>
      <c r="P379" s="922" t="n"/>
      <c r="R379" s="922" t="n"/>
      <c r="S379" s="922" t="n"/>
      <c r="U379" s="922" t="n"/>
      <c r="V379" s="922" t="n"/>
      <c r="X379" s="922" t="n"/>
      <c r="Y379" s="922" t="n"/>
      <c r="AA379" s="922" t="n"/>
      <c r="AB379" s="922" t="n"/>
    </row>
    <row r="380" ht="14.5" customHeight="1" s="828">
      <c r="C380" s="922" t="n"/>
      <c r="D380" s="922" t="n"/>
      <c r="F380" s="922" t="n"/>
      <c r="G380" s="922" t="n"/>
      <c r="I380" s="922" t="n"/>
      <c r="J380" s="922" t="n"/>
      <c r="L380" s="922" t="n"/>
      <c r="M380" s="922" t="n"/>
      <c r="O380" s="922" t="n"/>
      <c r="P380" s="922" t="n"/>
      <c r="R380" s="922" t="n"/>
      <c r="S380" s="922" t="n"/>
      <c r="U380" s="922" t="n"/>
      <c r="V380" s="922" t="n"/>
      <c r="X380" s="922" t="n"/>
      <c r="Y380" s="922" t="n"/>
      <c r="AA380" s="922" t="n"/>
      <c r="AB380" s="922" t="n"/>
    </row>
    <row r="381" ht="14.5" customHeight="1" s="828">
      <c r="C381" s="922" t="n"/>
      <c r="D381" s="922" t="n"/>
      <c r="F381" s="922" t="n"/>
      <c r="G381" s="922" t="n"/>
      <c r="I381" s="922" t="n"/>
      <c r="J381" s="922" t="n"/>
      <c r="L381" s="922" t="n"/>
      <c r="M381" s="922" t="n"/>
      <c r="O381" s="922" t="n"/>
      <c r="P381" s="922" t="n"/>
      <c r="R381" s="922" t="n"/>
      <c r="S381" s="922" t="n"/>
      <c r="U381" s="922" t="n"/>
      <c r="V381" s="922" t="n"/>
      <c r="X381" s="922" t="n"/>
      <c r="Y381" s="922" t="n"/>
      <c r="AA381" s="922" t="n"/>
      <c r="AB381" s="922" t="n"/>
    </row>
    <row r="382" ht="14.5" customHeight="1" s="828">
      <c r="C382" s="922" t="n"/>
      <c r="D382" s="922" t="n"/>
      <c r="F382" s="922" t="n"/>
      <c r="G382" s="922" t="n"/>
      <c r="I382" s="922" t="n"/>
      <c r="J382" s="922" t="n"/>
      <c r="L382" s="922" t="n"/>
      <c r="M382" s="922" t="n"/>
      <c r="O382" s="922" t="n"/>
      <c r="P382" s="922" t="n"/>
      <c r="R382" s="922" t="n"/>
      <c r="S382" s="922" t="n"/>
      <c r="U382" s="922" t="n"/>
      <c r="V382" s="922" t="n"/>
      <c r="X382" s="922" t="n"/>
      <c r="Y382" s="922" t="n"/>
      <c r="AA382" s="922" t="n"/>
      <c r="AB382" s="922" t="n"/>
    </row>
    <row r="383" ht="14.5" customHeight="1" s="828">
      <c r="C383" s="922" t="n"/>
      <c r="D383" s="922" t="n"/>
      <c r="F383" s="922" t="n"/>
      <c r="G383" s="922" t="n"/>
      <c r="I383" s="922" t="n"/>
      <c r="J383" s="922" t="n"/>
      <c r="L383" s="922" t="n"/>
      <c r="M383" s="922" t="n"/>
      <c r="O383" s="922" t="n"/>
      <c r="P383" s="922" t="n"/>
      <c r="R383" s="922" t="n"/>
      <c r="S383" s="922" t="n"/>
      <c r="U383" s="922" t="n"/>
      <c r="V383" s="922" t="n"/>
      <c r="X383" s="922" t="n"/>
      <c r="Y383" s="922" t="n"/>
      <c r="AA383" s="922" t="n"/>
      <c r="AB383" s="922" t="n"/>
    </row>
    <row r="384" ht="14.5" customHeight="1" s="828">
      <c r="C384" s="922" t="n"/>
      <c r="D384" s="922" t="n"/>
      <c r="F384" s="922" t="n"/>
      <c r="G384" s="922" t="n"/>
      <c r="I384" s="922" t="n"/>
      <c r="J384" s="922" t="n"/>
      <c r="L384" s="922" t="n"/>
      <c r="M384" s="922" t="n"/>
      <c r="O384" s="922" t="n"/>
      <c r="P384" s="922" t="n"/>
      <c r="R384" s="922" t="n"/>
      <c r="S384" s="922" t="n"/>
      <c r="U384" s="922" t="n"/>
      <c r="V384" s="922" t="n"/>
      <c r="X384" s="922" t="n"/>
      <c r="Y384" s="922" t="n"/>
      <c r="AA384" s="922" t="n"/>
      <c r="AB384" s="922" t="n"/>
    </row>
    <row r="385" ht="14.5" customHeight="1" s="828">
      <c r="C385" s="922" t="n"/>
      <c r="D385" s="922" t="n"/>
      <c r="F385" s="922" t="n"/>
      <c r="G385" s="922" t="n"/>
      <c r="I385" s="922" t="n"/>
      <c r="J385" s="922" t="n"/>
      <c r="L385" s="922" t="n"/>
      <c r="M385" s="922" t="n"/>
      <c r="O385" s="922" t="n"/>
      <c r="P385" s="922" t="n"/>
      <c r="R385" s="922" t="n"/>
      <c r="S385" s="922" t="n"/>
      <c r="U385" s="922" t="n"/>
      <c r="V385" s="922" t="n"/>
      <c r="X385" s="922" t="n"/>
      <c r="Y385" s="922" t="n"/>
      <c r="AA385" s="922" t="n"/>
      <c r="AB385" s="922" t="n"/>
    </row>
    <row r="386" ht="14.5" customHeight="1" s="828">
      <c r="C386" s="922" t="n"/>
      <c r="D386" s="922" t="n"/>
      <c r="F386" s="922" t="n"/>
      <c r="G386" s="922" t="n"/>
      <c r="I386" s="922" t="n"/>
      <c r="J386" s="922" t="n"/>
      <c r="L386" s="922" t="n"/>
      <c r="M386" s="922" t="n"/>
      <c r="O386" s="922" t="n"/>
      <c r="P386" s="922" t="n"/>
      <c r="R386" s="922" t="n"/>
      <c r="S386" s="922" t="n"/>
      <c r="U386" s="922" t="n"/>
      <c r="V386" s="922" t="n"/>
      <c r="X386" s="922" t="n"/>
      <c r="Y386" s="922" t="n"/>
      <c r="AA386" s="922" t="n"/>
      <c r="AB386" s="922" t="n"/>
    </row>
    <row r="387" ht="14.5" customHeight="1" s="828">
      <c r="C387" s="922" t="n"/>
      <c r="D387" s="922" t="n"/>
      <c r="F387" s="922" t="n"/>
      <c r="G387" s="922" t="n"/>
      <c r="I387" s="922" t="n"/>
      <c r="J387" s="922" t="n"/>
      <c r="L387" s="922" t="n"/>
      <c r="M387" s="922" t="n"/>
      <c r="O387" s="922" t="n"/>
      <c r="P387" s="922" t="n"/>
      <c r="R387" s="922" t="n"/>
      <c r="S387" s="922" t="n"/>
      <c r="U387" s="922" t="n"/>
      <c r="V387" s="922" t="n"/>
      <c r="X387" s="922" t="n"/>
      <c r="Y387" s="922" t="n"/>
      <c r="AA387" s="922" t="n"/>
      <c r="AB387" s="922" t="n"/>
    </row>
    <row r="388" ht="14.5" customHeight="1" s="828">
      <c r="C388" s="922" t="n"/>
      <c r="D388" s="922" t="n"/>
      <c r="F388" s="922" t="n"/>
      <c r="G388" s="922" t="n"/>
      <c r="I388" s="922" t="n"/>
      <c r="J388" s="922" t="n"/>
      <c r="L388" s="922" t="n"/>
      <c r="M388" s="922" t="n"/>
      <c r="O388" s="922" t="n"/>
      <c r="P388" s="922" t="n"/>
      <c r="R388" s="922" t="n"/>
      <c r="S388" s="922" t="n"/>
      <c r="U388" s="922" t="n"/>
      <c r="V388" s="922" t="n"/>
      <c r="X388" s="922" t="n"/>
      <c r="Y388" s="922" t="n"/>
      <c r="AA388" s="922" t="n"/>
      <c r="AB388" s="922" t="n"/>
    </row>
    <row r="389" ht="14.5" customHeight="1" s="828">
      <c r="C389" s="922" t="n"/>
      <c r="D389" s="922" t="n"/>
      <c r="F389" s="922" t="n"/>
      <c r="G389" s="922" t="n"/>
      <c r="I389" s="922" t="n"/>
      <c r="J389" s="922" t="n"/>
      <c r="L389" s="922" t="n"/>
      <c r="M389" s="922" t="n"/>
      <c r="O389" s="922" t="n"/>
      <c r="P389" s="922" t="n"/>
      <c r="R389" s="922" t="n"/>
      <c r="S389" s="922" t="n"/>
      <c r="U389" s="922" t="n"/>
      <c r="V389" s="922" t="n"/>
      <c r="X389" s="922" t="n"/>
      <c r="Y389" s="922" t="n"/>
      <c r="AA389" s="922" t="n"/>
      <c r="AB389" s="922" t="n"/>
    </row>
    <row r="390" ht="14.5" customHeight="1" s="828">
      <c r="C390" s="922" t="n"/>
      <c r="D390" s="922" t="n"/>
      <c r="F390" s="922" t="n"/>
      <c r="G390" s="922" t="n"/>
      <c r="I390" s="922" t="n"/>
      <c r="J390" s="922" t="n"/>
      <c r="L390" s="922" t="n"/>
      <c r="M390" s="922" t="n"/>
      <c r="O390" s="922" t="n"/>
      <c r="P390" s="922" t="n"/>
      <c r="R390" s="922" t="n"/>
      <c r="S390" s="922" t="n"/>
      <c r="U390" s="922" t="n"/>
      <c r="V390" s="922" t="n"/>
      <c r="X390" s="922" t="n"/>
      <c r="Y390" s="922" t="n"/>
      <c r="AA390" s="922" t="n"/>
      <c r="AB390" s="922" t="n"/>
    </row>
    <row r="391" ht="14.5" customHeight="1" s="828">
      <c r="C391" s="922" t="n"/>
      <c r="D391" s="922" t="n"/>
      <c r="F391" s="922" t="n"/>
      <c r="G391" s="922" t="n"/>
      <c r="I391" s="922" t="n"/>
      <c r="J391" s="922" t="n"/>
      <c r="L391" s="922" t="n"/>
      <c r="M391" s="922" t="n"/>
      <c r="O391" s="922" t="n"/>
      <c r="P391" s="922" t="n"/>
      <c r="R391" s="922" t="n"/>
      <c r="S391" s="922" t="n"/>
      <c r="U391" s="922" t="n"/>
      <c r="V391" s="922" t="n"/>
      <c r="X391" s="922" t="n"/>
      <c r="Y391" s="922" t="n"/>
      <c r="AA391" s="922" t="n"/>
      <c r="AB391" s="922" t="n"/>
    </row>
    <row r="392" ht="14.5" customHeight="1" s="828">
      <c r="C392" s="922" t="n"/>
      <c r="D392" s="922" t="n"/>
      <c r="F392" s="922" t="n"/>
      <c r="G392" s="922" t="n"/>
      <c r="I392" s="922" t="n"/>
      <c r="J392" s="922" t="n"/>
      <c r="L392" s="922" t="n"/>
      <c r="M392" s="922" t="n"/>
      <c r="O392" s="922" t="n"/>
      <c r="P392" s="922" t="n"/>
      <c r="R392" s="922" t="n"/>
      <c r="S392" s="922" t="n"/>
      <c r="U392" s="922" t="n"/>
      <c r="V392" s="922" t="n"/>
      <c r="X392" s="922" t="n"/>
      <c r="Y392" s="922" t="n"/>
      <c r="AA392" s="922" t="n"/>
      <c r="AB392" s="922" t="n"/>
    </row>
    <row r="393" ht="14.5" customHeight="1" s="828">
      <c r="C393" s="922" t="n"/>
      <c r="D393" s="922" t="n"/>
      <c r="F393" s="922" t="n"/>
      <c r="G393" s="922" t="n"/>
      <c r="I393" s="922" t="n"/>
      <c r="J393" s="922" t="n"/>
      <c r="L393" s="922" t="n"/>
      <c r="M393" s="922" t="n"/>
      <c r="O393" s="922" t="n"/>
      <c r="P393" s="922" t="n"/>
      <c r="R393" s="922" t="n"/>
      <c r="S393" s="922" t="n"/>
      <c r="U393" s="922" t="n"/>
      <c r="V393" s="922" t="n"/>
      <c r="X393" s="922" t="n"/>
      <c r="Y393" s="922" t="n"/>
      <c r="AA393" s="922" t="n"/>
      <c r="AB393" s="922" t="n"/>
    </row>
    <row r="394" ht="14.5" customHeight="1" s="828">
      <c r="C394" s="922" t="n"/>
      <c r="D394" s="922" t="n"/>
      <c r="F394" s="922" t="n"/>
      <c r="G394" s="922" t="n"/>
      <c r="I394" s="922" t="n"/>
      <c r="J394" s="922" t="n"/>
      <c r="L394" s="922" t="n"/>
      <c r="M394" s="922" t="n"/>
      <c r="O394" s="922" t="n"/>
      <c r="P394" s="922" t="n"/>
      <c r="R394" s="922" t="n"/>
      <c r="S394" s="922" t="n"/>
      <c r="U394" s="922" t="n"/>
      <c r="V394" s="922" t="n"/>
      <c r="X394" s="922" t="n"/>
      <c r="Y394" s="922" t="n"/>
      <c r="AA394" s="922" t="n"/>
      <c r="AB394" s="922" t="n"/>
    </row>
    <row r="395" ht="14.5" customHeight="1" s="828">
      <c r="C395" s="922" t="n"/>
      <c r="D395" s="922" t="n"/>
      <c r="F395" s="922" t="n"/>
      <c r="G395" s="922" t="n"/>
      <c r="I395" s="922" t="n"/>
      <c r="J395" s="922" t="n"/>
      <c r="L395" s="922" t="n"/>
      <c r="M395" s="922" t="n"/>
      <c r="O395" s="922" t="n"/>
      <c r="P395" s="922" t="n"/>
      <c r="R395" s="922" t="n"/>
      <c r="S395" s="922" t="n"/>
      <c r="U395" s="922" t="n"/>
      <c r="V395" s="922" t="n"/>
      <c r="X395" s="922" t="n"/>
      <c r="Y395" s="922" t="n"/>
      <c r="AA395" s="922" t="n"/>
      <c r="AB395" s="922" t="n"/>
    </row>
    <row r="396" ht="14.5" customHeight="1" s="828">
      <c r="C396" s="922" t="n"/>
      <c r="D396" s="922" t="n"/>
      <c r="F396" s="922" t="n"/>
      <c r="G396" s="922" t="n"/>
      <c r="I396" s="922" t="n"/>
      <c r="J396" s="922" t="n"/>
      <c r="L396" s="922" t="n"/>
      <c r="M396" s="922" t="n"/>
      <c r="O396" s="922" t="n"/>
      <c r="P396" s="922" t="n"/>
      <c r="R396" s="922" t="n"/>
      <c r="S396" s="922" t="n"/>
      <c r="U396" s="922" t="n"/>
      <c r="V396" s="922" t="n"/>
      <c r="X396" s="922" t="n"/>
      <c r="Y396" s="922" t="n"/>
      <c r="AA396" s="922" t="n"/>
      <c r="AB396" s="922" t="n"/>
    </row>
    <row r="397" ht="14.5" customHeight="1" s="828">
      <c r="C397" s="922" t="n"/>
      <c r="D397" s="922" t="n"/>
      <c r="F397" s="922" t="n"/>
      <c r="G397" s="922" t="n"/>
      <c r="I397" s="922" t="n"/>
      <c r="J397" s="922" t="n"/>
      <c r="L397" s="922" t="n"/>
      <c r="M397" s="922" t="n"/>
      <c r="O397" s="922" t="n"/>
      <c r="P397" s="922" t="n"/>
      <c r="R397" s="922" t="n"/>
      <c r="S397" s="922" t="n"/>
      <c r="U397" s="922" t="n"/>
      <c r="V397" s="922" t="n"/>
      <c r="X397" s="922" t="n"/>
      <c r="Y397" s="922" t="n"/>
      <c r="AA397" s="922" t="n"/>
      <c r="AB397" s="922" t="n"/>
    </row>
    <row r="398" ht="14.5" customHeight="1" s="828">
      <c r="C398" s="922" t="n"/>
      <c r="D398" s="922" t="n"/>
      <c r="F398" s="922" t="n"/>
      <c r="G398" s="922" t="n"/>
      <c r="I398" s="922" t="n"/>
      <c r="J398" s="922" t="n"/>
      <c r="L398" s="922" t="n"/>
      <c r="M398" s="922" t="n"/>
      <c r="O398" s="922" t="n"/>
      <c r="P398" s="922" t="n"/>
      <c r="R398" s="922" t="n"/>
      <c r="S398" s="922" t="n"/>
      <c r="U398" s="922" t="n"/>
      <c r="V398" s="922" t="n"/>
      <c r="X398" s="922" t="n"/>
      <c r="Y398" s="922" t="n"/>
      <c r="AA398" s="922" t="n"/>
      <c r="AB398" s="922" t="n"/>
    </row>
    <row r="399" ht="14.5" customHeight="1" s="828">
      <c r="C399" s="922" t="n"/>
      <c r="D399" s="922" t="n"/>
      <c r="F399" s="922" t="n"/>
      <c r="G399" s="922" t="n"/>
      <c r="I399" s="922" t="n"/>
      <c r="J399" s="922" t="n"/>
      <c r="L399" s="922" t="n"/>
      <c r="M399" s="922" t="n"/>
      <c r="O399" s="922" t="n"/>
      <c r="P399" s="922" t="n"/>
      <c r="R399" s="922" t="n"/>
      <c r="S399" s="922" t="n"/>
      <c r="U399" s="922" t="n"/>
      <c r="V399" s="922" t="n"/>
      <c r="X399" s="922" t="n"/>
      <c r="Y399" s="922" t="n"/>
      <c r="AA399" s="922" t="n"/>
      <c r="AB399" s="922" t="n"/>
    </row>
    <row r="400" ht="14.5" customHeight="1" s="828">
      <c r="C400" s="922" t="n"/>
      <c r="D400" s="922" t="n"/>
      <c r="F400" s="922" t="n"/>
      <c r="G400" s="922" t="n"/>
      <c r="I400" s="922" t="n"/>
      <c r="J400" s="922" t="n"/>
      <c r="L400" s="922" t="n"/>
      <c r="M400" s="922" t="n"/>
      <c r="O400" s="922" t="n"/>
      <c r="P400" s="922" t="n"/>
      <c r="R400" s="922" t="n"/>
      <c r="S400" s="922" t="n"/>
      <c r="U400" s="922" t="n"/>
      <c r="V400" s="922" t="n"/>
      <c r="X400" s="922" t="n"/>
      <c r="Y400" s="922" t="n"/>
      <c r="AA400" s="922" t="n"/>
      <c r="AB400" s="922" t="n"/>
    </row>
    <row r="401" ht="14.5" customHeight="1" s="828">
      <c r="C401" s="922" t="n"/>
      <c r="D401" s="922" t="n"/>
      <c r="F401" s="922" t="n"/>
      <c r="G401" s="922" t="n"/>
      <c r="I401" s="922" t="n"/>
      <c r="J401" s="922" t="n"/>
      <c r="L401" s="922" t="n"/>
      <c r="M401" s="922" t="n"/>
      <c r="O401" s="922" t="n"/>
      <c r="P401" s="922" t="n"/>
      <c r="R401" s="922" t="n"/>
      <c r="S401" s="922" t="n"/>
      <c r="U401" s="922" t="n"/>
      <c r="V401" s="922" t="n"/>
      <c r="X401" s="922" t="n"/>
      <c r="Y401" s="922" t="n"/>
      <c r="AA401" s="922" t="n"/>
      <c r="AB401" s="922" t="n"/>
    </row>
    <row r="402" ht="14.5" customHeight="1" s="828">
      <c r="C402" s="922" t="n"/>
      <c r="D402" s="922" t="n"/>
      <c r="F402" s="922" t="n"/>
      <c r="G402" s="922" t="n"/>
      <c r="I402" s="922" t="n"/>
      <c r="J402" s="922" t="n"/>
      <c r="L402" s="922" t="n"/>
      <c r="M402" s="922" t="n"/>
      <c r="O402" s="922" t="n"/>
      <c r="P402" s="922" t="n"/>
      <c r="R402" s="922" t="n"/>
      <c r="S402" s="922" t="n"/>
      <c r="U402" s="922" t="n"/>
      <c r="V402" s="922" t="n"/>
      <c r="X402" s="922" t="n"/>
      <c r="Y402" s="922" t="n"/>
      <c r="AA402" s="922" t="n"/>
      <c r="AB402" s="922" t="n"/>
    </row>
    <row r="403" ht="14.5" customHeight="1" s="828">
      <c r="C403" s="922" t="n"/>
      <c r="D403" s="922" t="n"/>
      <c r="F403" s="922" t="n"/>
      <c r="G403" s="922" t="n"/>
      <c r="I403" s="922" t="n"/>
      <c r="J403" s="922" t="n"/>
      <c r="L403" s="922" t="n"/>
      <c r="M403" s="922" t="n"/>
      <c r="O403" s="922" t="n"/>
      <c r="P403" s="922" t="n"/>
      <c r="R403" s="922" t="n"/>
      <c r="S403" s="922" t="n"/>
      <c r="U403" s="922" t="n"/>
      <c r="V403" s="922" t="n"/>
      <c r="X403" s="922" t="n"/>
      <c r="Y403" s="922" t="n"/>
      <c r="AA403" s="922" t="n"/>
      <c r="AB403" s="922" t="n"/>
    </row>
    <row r="404" ht="14.5" customHeight="1" s="828">
      <c r="C404" s="922" t="n"/>
      <c r="D404" s="922" t="n"/>
      <c r="F404" s="922" t="n"/>
      <c r="G404" s="922" t="n"/>
      <c r="I404" s="922" t="n"/>
      <c r="J404" s="922" t="n"/>
      <c r="L404" s="922" t="n"/>
      <c r="M404" s="922" t="n"/>
      <c r="O404" s="922" t="n"/>
      <c r="P404" s="922" t="n"/>
      <c r="R404" s="922" t="n"/>
      <c r="S404" s="922" t="n"/>
      <c r="U404" s="922" t="n"/>
      <c r="V404" s="922" t="n"/>
      <c r="X404" s="922" t="n"/>
      <c r="Y404" s="922" t="n"/>
      <c r="AA404" s="922" t="n"/>
      <c r="AB404" s="922" t="n"/>
    </row>
    <row r="405" ht="14.5" customHeight="1" s="828">
      <c r="C405" s="922" t="n"/>
      <c r="D405" s="922" t="n"/>
      <c r="F405" s="922" t="n"/>
      <c r="G405" s="922" t="n"/>
      <c r="I405" s="922" t="n"/>
      <c r="J405" s="922" t="n"/>
      <c r="L405" s="922" t="n"/>
      <c r="M405" s="922" t="n"/>
      <c r="O405" s="922" t="n"/>
      <c r="P405" s="922" t="n"/>
      <c r="R405" s="922" t="n"/>
      <c r="S405" s="922" t="n"/>
      <c r="U405" s="922" t="n"/>
      <c r="V405" s="922" t="n"/>
      <c r="X405" s="922" t="n"/>
      <c r="Y405" s="922" t="n"/>
      <c r="AA405" s="922" t="n"/>
      <c r="AB405" s="922" t="n"/>
    </row>
    <row r="406" ht="14.5" customHeight="1" s="828">
      <c r="C406" s="922" t="n"/>
      <c r="D406" s="922" t="n"/>
      <c r="F406" s="922" t="n"/>
      <c r="G406" s="922" t="n"/>
      <c r="I406" s="922" t="n"/>
      <c r="J406" s="922" t="n"/>
      <c r="L406" s="922" t="n"/>
      <c r="M406" s="922" t="n"/>
      <c r="O406" s="922" t="n"/>
      <c r="P406" s="922" t="n"/>
      <c r="R406" s="922" t="n"/>
      <c r="S406" s="922" t="n"/>
      <c r="U406" s="922" t="n"/>
      <c r="V406" s="922" t="n"/>
      <c r="X406" s="922" t="n"/>
      <c r="Y406" s="922" t="n"/>
      <c r="AA406" s="922" t="n"/>
      <c r="AB406" s="922" t="n"/>
    </row>
    <row r="407" ht="14.5" customHeight="1" s="828">
      <c r="C407" s="922" t="n"/>
      <c r="D407" s="922" t="n"/>
      <c r="F407" s="922" t="n"/>
      <c r="G407" s="922" t="n"/>
      <c r="I407" s="922" t="n"/>
      <c r="J407" s="922" t="n"/>
      <c r="L407" s="922" t="n"/>
      <c r="M407" s="922" t="n"/>
      <c r="O407" s="922" t="n"/>
      <c r="P407" s="922" t="n"/>
      <c r="R407" s="922" t="n"/>
      <c r="S407" s="922" t="n"/>
      <c r="U407" s="922" t="n"/>
      <c r="V407" s="922" t="n"/>
      <c r="X407" s="922" t="n"/>
      <c r="Y407" s="922" t="n"/>
      <c r="AA407" s="922" t="n"/>
      <c r="AB407" s="922" t="n"/>
    </row>
    <row r="408" ht="14.5" customHeight="1" s="828">
      <c r="C408" s="922" t="n"/>
      <c r="D408" s="922" t="n"/>
      <c r="F408" s="922" t="n"/>
      <c r="G408" s="922" t="n"/>
      <c r="I408" s="922" t="n"/>
      <c r="J408" s="922" t="n"/>
      <c r="L408" s="922" t="n"/>
      <c r="M408" s="922" t="n"/>
      <c r="O408" s="922" t="n"/>
      <c r="P408" s="922" t="n"/>
      <c r="R408" s="922" t="n"/>
      <c r="S408" s="922" t="n"/>
      <c r="U408" s="922" t="n"/>
      <c r="V408" s="922" t="n"/>
      <c r="X408" s="922" t="n"/>
      <c r="Y408" s="922" t="n"/>
      <c r="AA408" s="922" t="n"/>
      <c r="AB408" s="922" t="n"/>
    </row>
    <row r="409" ht="14.5" customHeight="1" s="828">
      <c r="C409" s="922" t="n"/>
      <c r="D409" s="922" t="n"/>
      <c r="F409" s="922" t="n"/>
      <c r="G409" s="922" t="n"/>
      <c r="I409" s="922" t="n"/>
      <c r="J409" s="922" t="n"/>
      <c r="L409" s="922" t="n"/>
      <c r="M409" s="922" t="n"/>
      <c r="O409" s="922" t="n"/>
      <c r="P409" s="922" t="n"/>
      <c r="R409" s="922" t="n"/>
      <c r="S409" s="922" t="n"/>
      <c r="U409" s="922" t="n"/>
      <c r="V409" s="922" t="n"/>
      <c r="X409" s="922" t="n"/>
      <c r="Y409" s="922" t="n"/>
      <c r="AA409" s="922" t="n"/>
      <c r="AB409" s="922" t="n"/>
    </row>
    <row r="410" ht="14.5" customHeight="1" s="828">
      <c r="C410" s="922" t="n"/>
      <c r="D410" s="922" t="n"/>
      <c r="F410" s="922" t="n"/>
      <c r="G410" s="922" t="n"/>
      <c r="I410" s="922" t="n"/>
      <c r="J410" s="922" t="n"/>
      <c r="L410" s="922" t="n"/>
      <c r="M410" s="922" t="n"/>
      <c r="O410" s="922" t="n"/>
      <c r="P410" s="922" t="n"/>
      <c r="R410" s="922" t="n"/>
      <c r="S410" s="922" t="n"/>
      <c r="U410" s="922" t="n"/>
      <c r="V410" s="922" t="n"/>
      <c r="X410" s="922" t="n"/>
      <c r="Y410" s="922" t="n"/>
      <c r="AA410" s="922" t="n"/>
      <c r="AB410" s="922" t="n"/>
    </row>
    <row r="411" ht="14.5" customHeight="1" s="828">
      <c r="C411" s="922" t="n"/>
      <c r="D411" s="922" t="n"/>
      <c r="F411" s="922" t="n"/>
      <c r="G411" s="922" t="n"/>
      <c r="I411" s="922" t="n"/>
      <c r="J411" s="922" t="n"/>
      <c r="L411" s="922" t="n"/>
      <c r="M411" s="922" t="n"/>
      <c r="O411" s="922" t="n"/>
      <c r="P411" s="922" t="n"/>
      <c r="R411" s="922" t="n"/>
      <c r="S411" s="922" t="n"/>
      <c r="U411" s="922" t="n"/>
      <c r="V411" s="922" t="n"/>
      <c r="X411" s="922" t="n"/>
      <c r="Y411" s="922" t="n"/>
      <c r="AA411" s="922" t="n"/>
      <c r="AB411" s="922" t="n"/>
    </row>
    <row r="412" ht="14.5" customFormat="1" customHeight="1" s="978">
      <c r="C412" s="922" t="n"/>
      <c r="D412" s="922" t="n"/>
      <c r="F412" s="922" t="n"/>
      <c r="G412" s="922" t="n"/>
      <c r="I412" s="922" t="n"/>
      <c r="J412" s="922" t="n"/>
      <c r="L412" s="922" t="n"/>
      <c r="M412" s="922" t="n"/>
      <c r="O412" s="922" t="n"/>
      <c r="P412" s="922" t="n"/>
      <c r="R412" s="922" t="n"/>
      <c r="S412" s="922" t="n"/>
      <c r="U412" s="922" t="n"/>
      <c r="V412" s="922" t="n"/>
      <c r="X412" s="922" t="n"/>
      <c r="Y412" s="922" t="n"/>
      <c r="AA412" s="922" t="n"/>
      <c r="AB412" s="922" t="n"/>
      <c r="AC412" s="20" t="n"/>
    </row>
    <row r="413" ht="14.5" customFormat="1" customHeight="1" s="978">
      <c r="E413" s="20" t="n"/>
      <c r="H413" s="20" t="n"/>
      <c r="K413" s="20" t="n"/>
      <c r="N413" s="20" t="n"/>
      <c r="Q413" s="20" t="n"/>
      <c r="T413" s="20" t="n"/>
      <c r="W413" s="20" t="n"/>
      <c r="Z413" s="20" t="n"/>
      <c r="AC413" s="20" t="n"/>
    </row>
    <row r="414" ht="14.5" customFormat="1" customHeight="1" s="978">
      <c r="E414" s="20" t="n"/>
      <c r="H414" s="20" t="n"/>
      <c r="K414" s="20" t="n"/>
      <c r="N414" s="20" t="n"/>
      <c r="Q414" s="20" t="n"/>
      <c r="T414" s="20" t="n"/>
      <c r="W414" s="20" t="n"/>
      <c r="Z414" s="20" t="n"/>
      <c r="AC414" s="20" t="n"/>
    </row>
    <row r="415" ht="14.5" customHeight="1" s="828"/>
  </sheetData>
  <mergeCells count="58">
    <mergeCell ref="L2:M2"/>
    <mergeCell ref="E13:G13"/>
    <mergeCell ref="W1:Y1"/>
    <mergeCell ref="X2:Y2"/>
    <mergeCell ref="Q14:Q15"/>
    <mergeCell ref="B1:D1"/>
    <mergeCell ref="I2:J2"/>
    <mergeCell ref="T14:T15"/>
    <mergeCell ref="C14:D14"/>
    <mergeCell ref="B13:D13"/>
    <mergeCell ref="N1:P1"/>
    <mergeCell ref="B2:B3"/>
    <mergeCell ref="N2:N3"/>
    <mergeCell ref="Q1:S1"/>
    <mergeCell ref="H2:H3"/>
    <mergeCell ref="B14:B15"/>
    <mergeCell ref="N14:N15"/>
    <mergeCell ref="T1:V1"/>
    <mergeCell ref="U2:V2"/>
    <mergeCell ref="E10:F10"/>
    <mergeCell ref="H13:J13"/>
    <mergeCell ref="N13:P13"/>
    <mergeCell ref="Z2:Z3"/>
    <mergeCell ref="T13:V13"/>
    <mergeCell ref="Z13:AB13"/>
    <mergeCell ref="T2:T3"/>
    <mergeCell ref="L14:M14"/>
    <mergeCell ref="E2:E3"/>
    <mergeCell ref="K2:K3"/>
    <mergeCell ref="W2:W3"/>
    <mergeCell ref="E14:E15"/>
    <mergeCell ref="Z1:AB1"/>
    <mergeCell ref="Z14:Z15"/>
    <mergeCell ref="F2:G2"/>
    <mergeCell ref="K14:K15"/>
    <mergeCell ref="C2:D2"/>
    <mergeCell ref="K13:M13"/>
    <mergeCell ref="W14:W15"/>
    <mergeCell ref="L10:M10"/>
    <mergeCell ref="Q13:S13"/>
    <mergeCell ref="X14:Y14"/>
    <mergeCell ref="W13:Y13"/>
    <mergeCell ref="Q2:Q3"/>
    <mergeCell ref="I14:J14"/>
    <mergeCell ref="H1:J1"/>
    <mergeCell ref="H14:H15"/>
    <mergeCell ref="O2:P2"/>
    <mergeCell ref="H10:J10"/>
    <mergeCell ref="AA2:AB2"/>
    <mergeCell ref="R2:S2"/>
    <mergeCell ref="O14:P14"/>
    <mergeCell ref="U14:V14"/>
    <mergeCell ref="L11:M11"/>
    <mergeCell ref="F14:G14"/>
    <mergeCell ref="R14:S14"/>
    <mergeCell ref="AA14:AB14"/>
    <mergeCell ref="E1:G1"/>
    <mergeCell ref="K1:M1"/>
  </mergeCells>
  <conditionalFormatting sqref="B4:B7 E4:E7 H4:H7 K4:K7 N4:N7 Q4:Q7 T4:T7 W4:W7 Z4:Z7">
    <cfRule type="cellIs" priority="1" operator="lessThan" dxfId="1">
      <formula>0</formula>
    </cfRule>
    <cfRule type="cellIs" priority="2" operator="greaterThan" dxfId="0">
      <formula>0</formula>
    </cfRule>
  </conditionalFormatting>
  <hyperlinks>
    <hyperlink xmlns:r="http://schemas.openxmlformats.org/officeDocument/2006/relationships" ref="C11" r:id="rId1"/>
  </hyperlinks>
  <pageMargins left="0.75" right="0.75" top="1" bottom="1" header="0.5" footer="0.5"/>
  <pageSetup orientation="portrait" paperSize="9"/>
</worksheet>
</file>

<file path=xl/worksheets/sheet11.xml><?xml version="1.0" encoding="utf-8"?>
<worksheet xmlns="http://schemas.openxmlformats.org/spreadsheetml/2006/main">
  <sheetPr codeName="Sheet17">
    <tabColor rgb="FF00B0F0"/>
    <outlinePr summaryBelow="1" summaryRight="1"/>
    <pageSetUpPr/>
  </sheetPr>
  <dimension ref="A1:AB532"/>
  <sheetViews>
    <sheetView workbookViewId="0">
      <selection activeCell="J7" sqref="J7"/>
    </sheetView>
  </sheetViews>
  <sheetFormatPr baseColWidth="8" defaultColWidth="8.54296875" defaultRowHeight="12.5"/>
  <cols>
    <col width="20.81640625" customWidth="1" style="20" min="1" max="1"/>
    <col width="8.54296875" customWidth="1" style="20" min="2" max="2"/>
    <col width="8.1796875" customWidth="1" style="978" min="3" max="3"/>
    <col width="8.54296875" customWidth="1" style="978" min="4" max="4"/>
    <col width="9.54296875" customWidth="1" style="20" min="5" max="5"/>
    <col width="11.453125" customWidth="1" style="978" min="6" max="6"/>
    <col width="8.54296875" customWidth="1" style="978" min="7" max="7"/>
    <col width="8.54296875" customWidth="1" style="20" min="8" max="8"/>
    <col width="8.54296875" customWidth="1" style="978" min="9" max="9"/>
    <col width="9.54296875" bestFit="1" customWidth="1" style="978" min="10" max="10"/>
    <col width="8.54296875" customWidth="1" style="20" min="11" max="11"/>
    <col width="8.54296875" customWidth="1" style="978" min="12" max="12"/>
    <col width="14" customWidth="1" style="978" min="13" max="13"/>
    <col width="8.54296875" customWidth="1" style="20" min="14" max="14"/>
    <col width="8.54296875" customWidth="1" style="978" min="15" max="16"/>
    <col width="8.54296875" customWidth="1" style="20" min="17" max="17"/>
    <col width="8.54296875" customWidth="1" style="978" min="18" max="19"/>
    <col width="8.54296875" customWidth="1" style="20" min="20" max="20"/>
    <col width="8.54296875" customWidth="1" style="978" min="21" max="22"/>
    <col width="8.54296875" customWidth="1" style="20" min="23" max="23"/>
    <col width="8.54296875" customWidth="1" style="978" min="24" max="25"/>
    <col width="8.54296875" customWidth="1" style="20" min="26" max="26"/>
    <col width="8.54296875" customWidth="1" style="978" min="27" max="28"/>
    <col width="8.54296875" customWidth="1" style="20" min="29" max="16384"/>
  </cols>
  <sheetData>
    <row r="1" ht="12.65" customHeight="1" s="828">
      <c r="B1" s="849" t="inlineStr">
        <is>
          <t>Whole Economy</t>
        </is>
      </c>
      <c r="C1" s="1004" t="n"/>
      <c r="D1" s="489" t="n"/>
      <c r="E1" s="849" t="inlineStr">
        <is>
          <t>Private sector 3 4 5</t>
        </is>
      </c>
      <c r="F1" s="1004" t="n"/>
      <c r="G1" s="489" t="n"/>
      <c r="H1" s="849" t="inlineStr">
        <is>
          <t>Public sector 3 4 5</t>
        </is>
      </c>
      <c r="I1" s="1004" t="n"/>
      <c r="J1" s="489" t="n"/>
      <c r="K1" s="849" t="inlineStr">
        <is>
          <t xml:space="preserve">Services, SIC 2007 sections G-S </t>
        </is>
      </c>
      <c r="L1" s="1004" t="n"/>
      <c r="M1" s="489" t="n"/>
      <c r="N1" s="849" t="inlineStr">
        <is>
          <t>Finance and business services,
SIC 2007 sections K-N</t>
        </is>
      </c>
      <c r="O1" s="1004" t="n"/>
      <c r="P1" s="489" t="n"/>
      <c r="Q1" s="849" t="inlineStr">
        <is>
          <t xml:space="preserve">Public sector excluding financial services 4 5
</t>
        </is>
      </c>
      <c r="R1" s="1004" t="n"/>
      <c r="S1" s="489" t="n"/>
      <c r="T1" s="849" t="inlineStr">
        <is>
          <t xml:space="preserve">Manufacturing, SIC 2007 section C </t>
        </is>
      </c>
      <c r="U1" s="1004" t="n"/>
      <c r="V1" s="489" t="n"/>
      <c r="W1" s="849" t="inlineStr">
        <is>
          <t xml:space="preserve">Construction, SIC 2007 section F </t>
        </is>
      </c>
      <c r="X1" s="1004" t="n"/>
      <c r="Y1" s="489" t="n"/>
      <c r="Z1" s="849" t="inlineStr">
        <is>
          <t xml:space="preserve">Wholesaling, retailing, hotels &amp; restaurants, SIC 2007 sections G &amp; I </t>
        </is>
      </c>
      <c r="AA1" s="1004" t="n"/>
      <c r="AB1" s="489" t="n"/>
    </row>
    <row r="2" ht="12.65" customHeight="1" s="828">
      <c r="B2" s="848" t="inlineStr">
        <is>
          <t>Weekly Earnings     (£)</t>
        </is>
      </c>
      <c r="C2" s="847" t="inlineStr">
        <is>
          <t>% changes year on year</t>
        </is>
      </c>
      <c r="D2" s="489" t="n"/>
      <c r="E2" s="848" t="inlineStr">
        <is>
          <t>Weekly Earnings     (£)</t>
        </is>
      </c>
      <c r="F2" s="847" t="inlineStr">
        <is>
          <t>% changes year on year</t>
        </is>
      </c>
      <c r="G2" s="489" t="n"/>
      <c r="H2" s="848" t="inlineStr">
        <is>
          <t>Weekly Earnings     (£)</t>
        </is>
      </c>
      <c r="I2" s="847" t="inlineStr">
        <is>
          <t>% changes year on year</t>
        </is>
      </c>
      <c r="J2" s="489" t="n"/>
      <c r="K2" s="848" t="inlineStr">
        <is>
          <t>Weekly Earnings     (£)</t>
        </is>
      </c>
      <c r="L2" s="847" t="inlineStr">
        <is>
          <t>% changes year on year</t>
        </is>
      </c>
      <c r="M2" s="489" t="n"/>
      <c r="N2" s="848" t="inlineStr">
        <is>
          <t>Weekly Earnings     (£)</t>
        </is>
      </c>
      <c r="O2" s="847" t="inlineStr">
        <is>
          <t>% changes year on year</t>
        </is>
      </c>
      <c r="P2" s="489" t="n"/>
      <c r="Q2" s="848" t="inlineStr">
        <is>
          <t>Weekly Earnings     (£)</t>
        </is>
      </c>
      <c r="R2" s="847" t="inlineStr">
        <is>
          <t>% changes year on year</t>
        </is>
      </c>
      <c r="S2" s="489" t="n"/>
      <c r="T2" s="848" t="inlineStr">
        <is>
          <t>Weekly Earnings     (£)</t>
        </is>
      </c>
      <c r="U2" s="847" t="inlineStr">
        <is>
          <t>% changes year on year</t>
        </is>
      </c>
      <c r="V2" s="489" t="n"/>
      <c r="W2" s="848" t="inlineStr">
        <is>
          <t>Weekly Earnings     (£)</t>
        </is>
      </c>
      <c r="X2" s="847" t="inlineStr">
        <is>
          <t>% changes year on year</t>
        </is>
      </c>
      <c r="Y2" s="489" t="n"/>
      <c r="Z2" s="848" t="inlineStr">
        <is>
          <t>Weekly Earnings     (£)</t>
        </is>
      </c>
      <c r="AA2" s="847" t="inlineStr">
        <is>
          <t>% changes year on year</t>
        </is>
      </c>
      <c r="AB2" s="489" t="n"/>
    </row>
    <row r="3" ht="20" customHeight="1" s="828" thickBot="1">
      <c r="B3" s="876" t="n"/>
      <c r="C3" s="420" t="inlineStr">
        <is>
          <t>Single month</t>
        </is>
      </c>
      <c r="D3" s="451" t="inlineStr">
        <is>
          <t>3 month average 2</t>
        </is>
      </c>
      <c r="E3" s="876" t="n"/>
      <c r="F3" s="420" t="inlineStr">
        <is>
          <t>Single month</t>
        </is>
      </c>
      <c r="G3" s="420" t="inlineStr">
        <is>
          <t>3 month average 2</t>
        </is>
      </c>
      <c r="H3" s="876" t="n"/>
      <c r="I3" s="420" t="inlineStr">
        <is>
          <t>Single month</t>
        </is>
      </c>
      <c r="J3" s="420" t="inlineStr">
        <is>
          <t>3 month average 2</t>
        </is>
      </c>
      <c r="K3" s="876" t="n"/>
      <c r="L3" s="420" t="inlineStr">
        <is>
          <t>Single month</t>
        </is>
      </c>
      <c r="M3" s="420" t="inlineStr">
        <is>
          <t>3 month average 2</t>
        </is>
      </c>
      <c r="N3" s="876" t="n"/>
      <c r="O3" s="420" t="inlineStr">
        <is>
          <t>Single month</t>
        </is>
      </c>
      <c r="P3" s="420" t="inlineStr">
        <is>
          <t>3 month average 2</t>
        </is>
      </c>
      <c r="Q3" s="876" t="n"/>
      <c r="R3" s="420" t="inlineStr">
        <is>
          <t>Single month</t>
        </is>
      </c>
      <c r="S3" s="420" t="inlineStr">
        <is>
          <t>3 month average 2</t>
        </is>
      </c>
      <c r="T3" s="876" t="n"/>
      <c r="U3" s="420" t="inlineStr">
        <is>
          <t>Single month</t>
        </is>
      </c>
      <c r="V3" s="420" t="inlineStr">
        <is>
          <t>3 month average 2</t>
        </is>
      </c>
      <c r="W3" s="876" t="n"/>
      <c r="X3" s="420" t="inlineStr">
        <is>
          <t>Single month</t>
        </is>
      </c>
      <c r="Y3" s="420" t="inlineStr">
        <is>
          <t>3 month average 2</t>
        </is>
      </c>
      <c r="Z3" s="876" t="n"/>
      <c r="AA3" s="420" t="inlineStr">
        <is>
          <t>Single month</t>
        </is>
      </c>
      <c r="AB3" s="420" t="inlineStr">
        <is>
          <t>3 month average 2</t>
        </is>
      </c>
    </row>
    <row r="4" ht="13.5" customHeight="1" s="828" thickBot="1">
      <c r="A4" s="419" t="inlineStr">
        <is>
          <t>Current</t>
        </is>
      </c>
      <c r="B4" s="1055">
        <f t="array" ref="B4">INDEX(B$19:B$1048576,COUNTA(B$19:B$1048576))</f>
        <v/>
      </c>
      <c r="C4" s="1032">
        <f t="array" ref="C4">INDEX(C$31:C$1048576,COUNTA(C$31:C$1048576))</f>
        <v/>
      </c>
      <c r="D4" s="1056">
        <f t="array" ref="D4">INDEX(D$33:D$1048576,COUNTA(D$33:D$1048576))</f>
        <v/>
      </c>
      <c r="E4" s="1031">
        <f t="array" ref="E4">INDEX(E$19:E$1048576,COUNTA(E$19:E$1048576))</f>
        <v/>
      </c>
      <c r="F4" s="1006">
        <f t="array" ref="F4">INDEX(F$31:F$1048576,COUNTA(F$31:F$1048576))</f>
        <v/>
      </c>
      <c r="G4" s="1006">
        <f t="array" ref="G4">INDEX(G$33:G$1048576,COUNTA(G$33:G$1048576))</f>
        <v/>
      </c>
      <c r="H4" s="1031">
        <f t="array" ref="H4">INDEX(H$19:H$1048576,COUNTA(H$19:H$1048576))</f>
        <v/>
      </c>
      <c r="I4" s="1006">
        <f t="array" ref="I4">INDEX(I$31:I$1048576,COUNTA(I$31:I$1048576))</f>
        <v/>
      </c>
      <c r="J4" s="1006">
        <f t="array" ref="J4">INDEX(J$33:J$1048576,COUNTA(J$33:J$1048576))</f>
        <v/>
      </c>
      <c r="K4" s="1031">
        <f t="array" ref="K4">INDEX(K$19:K$1048576,COUNTA(K$19:K$1048576))</f>
        <v/>
      </c>
      <c r="L4" s="1006">
        <f t="array" ref="L4">INDEX(L$31:L$1048576,COUNTA(L$31:L$1048576))</f>
        <v/>
      </c>
      <c r="M4" s="1006">
        <f t="array" ref="M4">INDEX(M$33:M$1048576,COUNTA(M$33:M$1048576))</f>
        <v/>
      </c>
      <c r="N4" s="1031">
        <f t="array" ref="N4">INDEX(N$19:N$1048576,COUNTA(N$19:N$1048576))</f>
        <v/>
      </c>
      <c r="O4" s="1006">
        <f t="array" ref="O4">INDEX(O$31:O$1048576,COUNTA(O$31:O$1048576))</f>
        <v/>
      </c>
      <c r="P4" s="1006">
        <f t="array" ref="P4">INDEX(P$33:P$1048576,COUNTA(P$33:P$1048576))</f>
        <v/>
      </c>
      <c r="Q4" s="1031">
        <f t="array" ref="Q4">INDEX(Q$19:Q$1048576,COUNTA(Q$19:Q$1048576))</f>
        <v/>
      </c>
      <c r="R4" s="1006">
        <f t="array" ref="R4">INDEX(R$31:R$1048576,COUNTA(R$31:R$1048576))</f>
        <v/>
      </c>
      <c r="S4" s="1006">
        <f t="array" ref="S4">INDEX(S$33:S$1048576,COUNTA(S$33:S$1048576))</f>
        <v/>
      </c>
      <c r="T4" s="1031">
        <f t="array" ref="T4">INDEX(T$19:T$1048576,COUNTA(T$19:T$1048576))</f>
        <v/>
      </c>
      <c r="U4" s="1006">
        <f t="array" ref="U4">INDEX(U$31:U$1048576,COUNTA(U$31:U$1048576))</f>
        <v/>
      </c>
      <c r="V4" s="1006">
        <f t="array" ref="V4">INDEX(V$33:V$1048576,COUNTA(V$33:V$1048576))</f>
        <v/>
      </c>
      <c r="W4" s="1031">
        <f t="array" ref="W4">INDEX(W$19:W$1048576,COUNTA(W$19:W$1048576))</f>
        <v/>
      </c>
      <c r="X4" s="1006">
        <f t="array" ref="X4">INDEX(X$31:X$1048576,COUNTA(X$31:X$1048576))</f>
        <v/>
      </c>
      <c r="Y4" s="1006">
        <f t="array" ref="Y4">INDEX(Y$33:Y$1048576,COUNTA(Y$33:Y$1048576))</f>
        <v/>
      </c>
      <c r="Z4" s="1031">
        <f t="array" ref="Z4">INDEX(Z$19:Z$1048576,COUNTA(Z$19:Z$1048576))</f>
        <v/>
      </c>
      <c r="AA4" s="1006">
        <f t="array" ref="AA4">INDEX(AA$31:AA$1048576,COUNTA(AA$31:AA$1048576))</f>
        <v/>
      </c>
      <c r="AB4" s="1006">
        <f t="array" ref="AB4">INDEX(AB$33:AB$1048576,COUNTA(AB$33:AB$1048576))</f>
        <v/>
      </c>
    </row>
    <row r="5" ht="13" customHeight="1" s="828">
      <c r="A5" s="419" t="inlineStr">
        <is>
          <t>Quarterly change</t>
        </is>
      </c>
      <c r="B5" s="1031">
        <f t="array" ref="B5">INDEX(B$19:B$1048576,COUNTA(B$19:B$1048576))-INDEX(B$19:B$1048576,COUNTA(B$19:B$1048576)-3)</f>
        <v/>
      </c>
      <c r="C5" s="1006">
        <f t="array" ref="C5">INDEX(C$31:C$1048576,COUNTA(C$31:C$1048576))-INDEX(C$31:C$1048576,COUNTA(C$31:C$1048576)-3)</f>
        <v/>
      </c>
      <c r="D5" s="1035">
        <f t="array" ref="D5">INDEX(D$33:D$1048576,COUNTA(D$33:D$1048576))-INDEX(D$33:D$1048576,COUNTA(D$33:D$1048576)-3)</f>
        <v/>
      </c>
      <c r="E5" s="1031">
        <f t="array" ref="E5">INDEX(E$19:E$1048576,COUNTA(E$19:E$1048576))-INDEX(E$19:E$1048576,COUNTA(E$19:E$1048576)-3)</f>
        <v/>
      </c>
      <c r="F5" s="1006">
        <f t="array" ref="F5">INDEX(F$31:F$1048576,COUNTA(F$31:F$1048576))-INDEX(F$31:F$1048576,COUNTA(F$31:F$1048576)-3)</f>
        <v/>
      </c>
      <c r="G5" s="1006">
        <f t="array" ref="G5">INDEX(G$33:G$1048576,COUNTA(G$33:G$1048576))-INDEX(G$33:G$1048576,COUNTA(G$33:G$1048576)-3)</f>
        <v/>
      </c>
      <c r="H5" s="1031">
        <f t="array" ref="H5">INDEX(H$19:H$1048576,COUNTA(H$19:H$1048576))-INDEX(H$19:H$1048576,COUNTA(H$19:H$1048576)-3)</f>
        <v/>
      </c>
      <c r="I5" s="1006">
        <f t="array" ref="I5">INDEX(I$31:I$1048576,COUNTA(I$31:I$1048576))-INDEX(I$31:I$1048576,COUNTA(I$31:I$1048576)-3)</f>
        <v/>
      </c>
      <c r="J5" s="1006">
        <f t="array" ref="J5">INDEX(J$33:J$1048576,COUNTA(J$33:J$1048576))-INDEX(J$33:J$1048576,COUNTA(J$33:J$1048576)-3)</f>
        <v/>
      </c>
      <c r="K5" s="1031">
        <f t="array" ref="K5">INDEX(K$19:K$1048576,COUNTA(K$19:K$1048576))-INDEX(K$19:K$1048576,COUNTA(K$19:K$1048576)-3)</f>
        <v/>
      </c>
      <c r="L5" s="1006">
        <f t="array" ref="L5">INDEX(L$31:L$1048576,COUNTA(L$31:L$1048576))-INDEX(L$31:L$1048576,COUNTA(L$31:L$1048576)-3)</f>
        <v/>
      </c>
      <c r="M5" s="1006">
        <f t="array" ref="M5">INDEX(M$33:M$1048576,COUNTA(M$33:M$1048576))-INDEX(M$33:M$1048576,COUNTA(M$33:M$1048576)-3)</f>
        <v/>
      </c>
      <c r="N5" s="1031">
        <f t="array" ref="N5">INDEX(N$19:N$1048576,COUNTA(N$19:N$1048576))-INDEX(N$19:N$1048576,COUNTA(N$19:N$1048576)-3)</f>
        <v/>
      </c>
      <c r="O5" s="1006">
        <f t="array" ref="O5">INDEX(O$31:O$1048576,COUNTA(O$31:O$1048576))-INDEX(O$31:O$1048576,COUNTA(O$31:O$1048576)-3)</f>
        <v/>
      </c>
      <c r="P5" s="1006">
        <f t="array" ref="P5">INDEX(P$33:P$1048576,COUNTA(P$33:P$1048576))-INDEX(P$33:P$1048576,COUNTA(P$33:P$1048576)-3)</f>
        <v/>
      </c>
      <c r="Q5" s="1031">
        <f t="array" ref="Q5">INDEX(Q$19:Q$1048576,COUNTA(Q$19:Q$1048576))-INDEX(Q$19:Q$1048576,COUNTA(Q$19:Q$1048576)-3)</f>
        <v/>
      </c>
      <c r="R5" s="1006">
        <f t="array" ref="R5">INDEX(R$31:R$1048576,COUNTA(R$31:R$1048576))-INDEX(R$31:R$1048576,COUNTA(R$31:R$1048576)-3)</f>
        <v/>
      </c>
      <c r="S5" s="1006">
        <f t="array" ref="S5">INDEX(S$33:S$1048576,COUNTA(S$33:S$1048576))-INDEX(S$33:S$1048576,COUNTA(S$33:S$1048576)-3)</f>
        <v/>
      </c>
      <c r="T5" s="1031">
        <f t="array" ref="T5">INDEX(T$19:T$1048576,COUNTA(T$19:T$1048576))-INDEX(T$19:T$1048576,COUNTA(T$19:T$1048576)-3)</f>
        <v/>
      </c>
      <c r="U5" s="1006">
        <f t="array" ref="U5">INDEX(U$31:U$1048576,COUNTA(U$31:U$1048576))-INDEX(U$31:U$1048576,COUNTA(U$31:U$1048576)-3)</f>
        <v/>
      </c>
      <c r="V5" s="1006">
        <f t="array" ref="V5">INDEX(V$33:V$1048576,COUNTA(V$33:V$1048576))-INDEX(V$33:V$1048576,COUNTA(V$33:V$1048576)-3)</f>
        <v/>
      </c>
      <c r="W5" s="1031">
        <f t="array" ref="W5">INDEX(W$19:W$1048576,COUNTA(W$19:W$1048576))-INDEX(W$19:W$1048576,COUNTA(W$19:W$1048576)-3)</f>
        <v/>
      </c>
      <c r="X5" s="1006">
        <f t="array" ref="X5">INDEX(X$31:X$1048576,COUNTA(X$31:X$1048576))-INDEX(X$31:X$1048576,COUNTA(X$31:X$1048576)-3)</f>
        <v/>
      </c>
      <c r="Y5" s="1006">
        <f t="array" ref="Y5">INDEX(Y$33:Y$1048576,COUNTA(Y$33:Y$1048576))-INDEX(Y$33:Y$1048576,COUNTA(Y$33:Y$1048576)-3)</f>
        <v/>
      </c>
      <c r="Z5" s="1031">
        <f t="array" ref="Z5">INDEX(Z$19:Z$1048576,COUNTA(Z$19:Z$1048576))-INDEX(Z$19:Z$1048576,COUNTA(Z$19:Z$1048576)-3)</f>
        <v/>
      </c>
      <c r="AA5" s="1006">
        <f t="array" ref="AA5">INDEX(AA$31:AA$1048576,COUNTA(AA$31:AA$1048576))-INDEX(AA$31:AA$1048576,COUNTA(AA$31:AA$1048576)-3)</f>
        <v/>
      </c>
      <c r="AB5" s="1006">
        <f t="array" ref="AB5">INDEX(AB$33:AB$1048576,COUNTA(AB$33:AB$1048576))-INDEX(AB$33:AB$1048576,COUNTA(AB$33:AB$1048576)-3)</f>
        <v/>
      </c>
    </row>
    <row r="6" ht="13" customHeight="1" s="828">
      <c r="A6" s="419" t="inlineStr">
        <is>
          <t>year on year change</t>
        </is>
      </c>
      <c r="B6" s="1031">
        <f t="array" ref="B6">INDEX(B$19:B$1048576,COUNTA(B$19:B$1048576))-INDEX(B$19:B$1048576,COUNTA(B$19:B$1048576)-12)</f>
        <v/>
      </c>
      <c r="C6" s="1006">
        <f t="array" ref="C6">INDEX(C$31:C$1048576,COUNTA(C$31:C$1048576))-INDEX(C$31:C$1048576,COUNTA(C$31:C$1048576)-12)</f>
        <v/>
      </c>
      <c r="D6" s="1006">
        <f t="array" ref="D6">INDEX(D$33:D$1048576,COUNTA(D$33:D$1048576))-INDEX(D$33:D$1048576,COUNTA(D$33:D$1048576)-12)</f>
        <v/>
      </c>
      <c r="E6" s="1031">
        <f t="array" ref="E6">INDEX(E$19:E$1048576,COUNTA(E$19:E$1048576))-INDEX(E$19:E$1048576,COUNTA(E$19:E$1048576)-12)</f>
        <v/>
      </c>
      <c r="F6" s="1006">
        <f t="array" ref="F6">INDEX(F$31:F$1048576,COUNTA(F$31:F$1048576))-INDEX(F$31:F$1048576,COUNTA(F$31:F$1048576)-12)</f>
        <v/>
      </c>
      <c r="G6" s="1006">
        <f t="array" ref="G6">INDEX(G$33:G$1048576,COUNTA(G$33:G$1048576))-INDEX(G$33:G$1048576,COUNTA(G$33:G$1048576)-12)</f>
        <v/>
      </c>
      <c r="H6" s="1031">
        <f t="array" ref="H6">INDEX(H$19:H$1048576,COUNTA(H$19:H$1048576))-INDEX(H$19:H$1048576,COUNTA(H$19:H$1048576)-12)</f>
        <v/>
      </c>
      <c r="I6" s="1006">
        <f t="array" ref="I6">INDEX(I$31:I$1048576,COUNTA(I$31:I$1048576))-INDEX(I$31:I$1048576,COUNTA(I$31:I$1048576)-12)</f>
        <v/>
      </c>
      <c r="J6" s="1006">
        <f t="array" ref="J6">INDEX(J$33:J$1048576,COUNTA(J$33:J$1048576))-INDEX(J$33:J$1048576,COUNTA(J$33:J$1048576)-12)</f>
        <v/>
      </c>
      <c r="K6" s="1031">
        <f t="array" ref="K6">INDEX(K$19:K$1048576,COUNTA(K$19:K$1048576))-INDEX(K$19:K$1048576,COUNTA(K$19:K$1048576)-12)</f>
        <v/>
      </c>
      <c r="L6" s="1006">
        <f t="array" ref="L6">INDEX(L$31:L$1048576,COUNTA(L$31:L$1048576))-INDEX(L$31:L$1048576,COUNTA(L$31:L$1048576)-12)</f>
        <v/>
      </c>
      <c r="M6" s="1006">
        <f t="array" ref="M6">INDEX(M$33:M$1048576,COUNTA(M$33:M$1048576))-INDEX(M$33:M$1048576,COUNTA(M$33:M$1048576)-12)</f>
        <v/>
      </c>
      <c r="N6" s="1031">
        <f t="array" ref="N6">INDEX(N$19:N$1048576,COUNTA(N$19:N$1048576))-INDEX(N$19:N$1048576,COUNTA(N$19:N$1048576)-12)</f>
        <v/>
      </c>
      <c r="O6" s="1006">
        <f t="array" ref="O6">INDEX(O$31:O$1048576,COUNTA(O$31:O$1048576))-INDEX(O$31:O$1048576,COUNTA(O$31:O$1048576)-12)</f>
        <v/>
      </c>
      <c r="P6" s="1006">
        <f t="array" ref="P6">INDEX(P$33:P$1048576,COUNTA(P$33:P$1048576))-INDEX(P$33:P$1048576,COUNTA(P$33:P$1048576)-12)</f>
        <v/>
      </c>
      <c r="Q6" s="1031">
        <f t="array" ref="Q6">INDEX(Q$19:Q$1048576,COUNTA(Q$19:Q$1048576))-INDEX(Q$19:Q$1048576,COUNTA(Q$19:Q$1048576)-12)</f>
        <v/>
      </c>
      <c r="R6" s="1006">
        <f t="array" ref="R6">INDEX(R$31:R$1048576,COUNTA(R$31:R$1048576))-INDEX(R$31:R$1048576,COUNTA(R$31:R$1048576)-12)</f>
        <v/>
      </c>
      <c r="S6" s="1006">
        <f t="array" ref="S6">INDEX(S$33:S$1048576,COUNTA(S$33:S$1048576))-INDEX(S$33:S$1048576,COUNTA(S$33:S$1048576)-12)</f>
        <v/>
      </c>
      <c r="T6" s="1031">
        <f t="array" ref="T6">INDEX(T$19:T$1048576,COUNTA(T$19:T$1048576))-INDEX(T$19:T$1048576,COUNTA(T$19:T$1048576)-12)</f>
        <v/>
      </c>
      <c r="U6" s="1006">
        <f t="array" ref="U6">INDEX(U$31:U$1048576,COUNTA(U$31:U$1048576))-INDEX(U$31:U$1048576,COUNTA(U$31:U$1048576)-12)</f>
        <v/>
      </c>
      <c r="V6" s="1006">
        <f t="array" ref="V6">INDEX(V$33:V$1048576,COUNTA(V$33:V$1048576))-INDEX(V$33:V$1048576,COUNTA(V$33:V$1048576)-12)</f>
        <v/>
      </c>
      <c r="W6" s="1031">
        <f t="array" ref="W6">INDEX(W$19:W$1048576,COUNTA(W$19:W$1048576))-INDEX(W$19:W$1048576,COUNTA(W$19:W$1048576)-12)</f>
        <v/>
      </c>
      <c r="X6" s="1006">
        <f t="array" ref="X6">INDEX(X$31:X$1048576,COUNTA(X$31:X$1048576))-INDEX(X$31:X$1048576,COUNTA(X$31:X$1048576)-12)</f>
        <v/>
      </c>
      <c r="Y6" s="1006">
        <f t="array" ref="Y6">INDEX(Y$33:Y$1048576,COUNTA(Y$33:Y$1048576))-INDEX(Y$33:Y$1048576,COUNTA(Y$33:Y$1048576)-12)</f>
        <v/>
      </c>
      <c r="Z6" s="1031">
        <f t="array" ref="Z6">INDEX(Z$19:Z$1048576,COUNTA(Z$19:Z$1048576))-INDEX(Z$19:Z$1048576,COUNTA(Z$19:Z$1048576)-12)</f>
        <v/>
      </c>
      <c r="AA6" s="1006">
        <f t="array" ref="AA6">INDEX(AA$31:AA$1048576,COUNTA(AA$31:AA$1048576))-INDEX(AA$31:AA$1048576,COUNTA(AA$31:AA$1048576)-12)</f>
        <v/>
      </c>
      <c r="AB6" s="1006">
        <f t="array" ref="AB6">INDEX(AB$33:AB$1048576,COUNTA(AB$33:AB$1048576))-INDEX(AB$33:AB$1048576,COUNTA(AB$33:AB$1048576)-12)</f>
        <v/>
      </c>
    </row>
    <row r="7" ht="13" customHeight="1" s="828">
      <c r="A7" s="419" t="inlineStr">
        <is>
          <t>Since pandemic</t>
        </is>
      </c>
      <c r="B7" s="1031">
        <f t="array" ref="B7">INDEX(B$19:B$1048576,COUNTA(B$19:B$1048576))-B$260</f>
        <v/>
      </c>
      <c r="C7" s="1006">
        <f t="array" ref="C7">INDEX(C$31:C$1048576,COUNTA(C$31:C$1048576))-C$260</f>
        <v/>
      </c>
      <c r="D7" s="1006">
        <f t="array" ref="D7">INDEX(D$31:D$1048576,COUNTA(D$31:D$1048576))-D$260</f>
        <v/>
      </c>
      <c r="E7" s="1031">
        <f t="array" ref="E7">INDEX(E$19:E$1048576,COUNTA(E$19:E$1048576))-E$260</f>
        <v/>
      </c>
      <c r="F7" s="1006">
        <f t="array" ref="F7">INDEX(F$31:F$1048576,COUNTA(F$31:F$1048576))-F$260</f>
        <v/>
      </c>
      <c r="G7" s="1006">
        <f t="array" ref="G7">INDEX(G$31:G$1048576,COUNTA(G$31:G$1048576))-G$260</f>
        <v/>
      </c>
      <c r="H7" s="1031">
        <f t="array" ref="H7">INDEX(H$19:H$1048576,COUNTA(H$19:H$1048576))-H$260</f>
        <v/>
      </c>
      <c r="I7" s="1006">
        <f t="array" ref="I7">INDEX(I$31:I$1048576,COUNTA(I$31:I$1048576))-I$260</f>
        <v/>
      </c>
      <c r="J7" s="1006">
        <f t="array" ref="J7">INDEX(J$31:J$1048576,COUNTA(J$31:J$1048576))-J$260</f>
        <v/>
      </c>
      <c r="K7" s="1031">
        <f t="array" ref="K7">INDEX(K$19:K$1048576,COUNTA(K$19:K$1048576))-K$260</f>
        <v/>
      </c>
      <c r="L7" s="1006">
        <f t="array" ref="L7">INDEX(L$31:L$1048576,COUNTA(L$31:L$1048576))-L$260</f>
        <v/>
      </c>
      <c r="M7" s="1006">
        <f t="array" ref="M7">INDEX(M$31:M$1048576,COUNTA(M$31:M$1048576))-M$260</f>
        <v/>
      </c>
      <c r="N7" s="1031">
        <f t="array" ref="N7">INDEX(N$19:N$1048576,COUNTA(N$19:N$1048576))-N$260</f>
        <v/>
      </c>
      <c r="O7" s="1006">
        <f t="array" ref="O7">INDEX(O$31:O$1048576,COUNTA(O$31:O$1048576))-O$260</f>
        <v/>
      </c>
      <c r="P7" s="1006">
        <f t="array" ref="P7">INDEX(P$31:P$1048576,COUNTA(P$31:P$1048576))-P$260</f>
        <v/>
      </c>
      <c r="Q7" s="1031">
        <f t="array" ref="Q7">INDEX(Q$19:Q$1048576,COUNTA(Q$19:Q$1048576))-Q$260</f>
        <v/>
      </c>
      <c r="R7" s="1006">
        <f t="array" ref="R7">INDEX(R$31:R$1048576,COUNTA(R$31:R$1048576))-R$260</f>
        <v/>
      </c>
      <c r="S7" s="1006">
        <f t="array" ref="S7">INDEX(S$31:S$1048576,COUNTA(S$31:S$1048576))-S$260</f>
        <v/>
      </c>
      <c r="T7" s="1031">
        <f t="array" ref="T7">INDEX(T$19:T$1048576,COUNTA(T$19:T$1048576))-T$260</f>
        <v/>
      </c>
      <c r="U7" s="1006">
        <f t="array" ref="U7">INDEX(U$31:U$1048576,COUNTA(U$31:U$1048576))-U$260</f>
        <v/>
      </c>
      <c r="V7" s="1006">
        <f t="array" ref="V7">INDEX(V$31:V$1048576,COUNTA(V$31:V$1048576))-V$260</f>
        <v/>
      </c>
      <c r="W7" s="1031">
        <f t="array" ref="W7">INDEX(W$19:W$1048576,COUNTA(W$19:W$1048576))-W$260</f>
        <v/>
      </c>
      <c r="X7" s="1006">
        <f t="array" ref="X7">INDEX(X$31:X$1048576,COUNTA(X$31:X$1048576))-X$260</f>
        <v/>
      </c>
      <c r="Y7" s="1006">
        <f t="array" ref="Y7">INDEX(Y$31:Y$1048576,COUNTA(Y$31:Y$1048576))-Y$260</f>
        <v/>
      </c>
      <c r="Z7" s="1031">
        <f t="array" ref="Z7">INDEX(Z$19:Z$1048576,COUNTA(Z$19:Z$1048576))-Z$260</f>
        <v/>
      </c>
      <c r="AA7" s="1006">
        <f t="array" ref="AA7">INDEX(AA$31:AA$1048576,COUNTA(AA$31:AA$1048576))-AA$260</f>
        <v/>
      </c>
      <c r="AB7" s="1006">
        <f t="array" ref="AB7">INDEX(AB$31:AB$1048576,COUNTA(AB$31:AB$1048576))-AB$260</f>
        <v/>
      </c>
    </row>
    <row r="8" ht="13" customHeight="1" s="828">
      <c r="A8" s="419" t="inlineStr">
        <is>
          <t>Since 2010 election</t>
        </is>
      </c>
      <c r="B8" s="1031">
        <f t="array" ref="B8">INDEX(B$19:B$1048576,COUNTA(B$19:B$1048576))-B$142</f>
        <v/>
      </c>
      <c r="C8" s="1006">
        <f t="array" ref="C8">INDEX(C$31:C$1048576,COUNTA(C$31:C$1048576))-C$142</f>
        <v/>
      </c>
      <c r="D8" s="1006">
        <f t="array" ref="D8">INDEX(D$31:D$1048576,COUNTA(D$31:D$1048576))-D$142</f>
        <v/>
      </c>
      <c r="E8" s="1031">
        <f t="array" ref="E8">INDEX(E$19:E$1048576,COUNTA(E$19:E$1048576))-E$142</f>
        <v/>
      </c>
      <c r="F8" s="1006">
        <f t="array" ref="F8">INDEX(F$31:F$1048576,COUNTA(F$31:F$1048576))-F$142</f>
        <v/>
      </c>
      <c r="G8" s="1006">
        <f t="array" ref="G8">INDEX(G$31:G$1048576,COUNTA(G$31:G$1048576))-G$142</f>
        <v/>
      </c>
      <c r="H8" s="1031">
        <f t="array" ref="H8">INDEX(H$19:H$1048576,COUNTA(H$19:H$1048576))-H$142</f>
        <v/>
      </c>
      <c r="I8" s="1006">
        <f t="array" ref="I8">INDEX(I$31:I$1048576,COUNTA(I$31:I$1048576))-I$142</f>
        <v/>
      </c>
      <c r="J8" s="1006">
        <f t="array" ref="J8">INDEX(J$31:J$1048576,COUNTA(J$31:J$1048576))-J$142</f>
        <v/>
      </c>
      <c r="K8" s="1031">
        <f t="array" ref="K8">INDEX(K$19:K$1048576,COUNTA(K$19:K$1048576))-K$142</f>
        <v/>
      </c>
      <c r="L8" s="1006">
        <f t="array" ref="L8">INDEX(L$31:L$1048576,COUNTA(L$31:L$1048576))-L$142</f>
        <v/>
      </c>
      <c r="M8" s="1006">
        <f t="array" ref="M8">INDEX(M$31:M$1048576,COUNTA(M$31:M$1048576))-M$142</f>
        <v/>
      </c>
      <c r="N8" s="1031">
        <f t="array" ref="N8">INDEX(N$19:N$1048576,COUNTA(N$19:N$1048576))-N$142</f>
        <v/>
      </c>
      <c r="O8" s="1006">
        <f t="array" ref="O8">INDEX(O$31:O$1048576,COUNTA(O$31:O$1048576))-O$142</f>
        <v/>
      </c>
      <c r="P8" s="1006">
        <f t="array" ref="P8">INDEX(P$31:P$1048576,COUNTA(P$31:P$1048576))-P$142</f>
        <v/>
      </c>
      <c r="Q8" s="1031">
        <f t="array" ref="Q8">INDEX(Q$19:Q$1048576,COUNTA(Q$19:Q$1048576))-Q$142</f>
        <v/>
      </c>
      <c r="R8" s="1006">
        <f t="array" ref="R8">INDEX(R$31:R$1048576,COUNTA(R$31:R$1048576))-R$142</f>
        <v/>
      </c>
      <c r="S8" s="1006">
        <f t="array" ref="S8">INDEX(S$31:S$1048576,COUNTA(S$31:S$1048576))-S$142</f>
        <v/>
      </c>
      <c r="T8" s="1031">
        <f t="array" ref="T8">INDEX(T$19:T$1048576,COUNTA(T$19:T$1048576))-T$142</f>
        <v/>
      </c>
      <c r="U8" s="1006">
        <f t="array" ref="U8">INDEX(U$31:U$1048576,COUNTA(U$31:U$1048576))-U$142</f>
        <v/>
      </c>
      <c r="V8" s="1006">
        <f t="array" ref="V8">INDEX(V$31:V$1048576,COUNTA(V$31:V$1048576))-V$142</f>
        <v/>
      </c>
      <c r="W8" s="1031">
        <f t="array" ref="W8">INDEX(W$19:W$1048576,COUNTA(W$19:W$1048576))-W$142</f>
        <v/>
      </c>
      <c r="X8" s="1006">
        <f t="array" ref="X8">INDEX(X$31:X$1048576,COUNTA(X$31:X$1048576))-X$142</f>
        <v/>
      </c>
      <c r="Y8" s="1006">
        <f t="array" ref="Y8">INDEX(Y$31:Y$1048576,COUNTA(Y$31:Y$1048576))-Y$142</f>
        <v/>
      </c>
      <c r="Z8" s="1031">
        <f t="array" ref="Z8">INDEX(Z$19:Z$1048576,COUNTA(Z$19:Z$1048576))-Z$142</f>
        <v/>
      </c>
      <c r="AA8" s="1006">
        <f t="array" ref="AA8">INDEX(AA$31:AA$1048576,COUNTA(AA$31:AA$1048576))-AA$142</f>
        <v/>
      </c>
      <c r="AB8" s="1006">
        <f t="array" ref="AB8">INDEX(AB$31:AB$1048576,COUNTA(AB$31:AB$1048576))-AB$142</f>
        <v/>
      </c>
    </row>
    <row r="10" ht="19.5" customFormat="1" customHeight="1" s="64">
      <c r="A10" s="11" t="inlineStr">
        <is>
          <t>Table 15:  Average Weekly Earnings (nominal) - Regular Pay (Great Britain, seasonally adjusted)1</t>
        </is>
      </c>
      <c r="B10" s="11" t="n"/>
      <c r="C10" s="11" t="n"/>
      <c r="D10" s="11" t="n"/>
      <c r="E10" s="1036" t="n"/>
      <c r="F10" s="1036" t="n"/>
      <c r="G10" s="1036" t="n"/>
      <c r="H10" s="28" t="n"/>
      <c r="I10" s="1037" t="n"/>
      <c r="J10" s="1038" t="n"/>
      <c r="K10" s="31" t="n"/>
      <c r="L10" s="1037" t="n"/>
      <c r="M10" s="1037" t="inlineStr">
        <is>
          <t xml:space="preserve">Source: Monthly Wages &amp; Salaries Survey </t>
        </is>
      </c>
      <c r="O10" s="1057" t="n"/>
      <c r="P10" s="1057" t="n"/>
      <c r="R10" s="1057" t="n"/>
      <c r="S10" s="1057" t="n"/>
      <c r="T10" s="66" t="n"/>
      <c r="U10" s="1057" t="n"/>
      <c r="V10" s="1057" t="n"/>
      <c r="X10" s="1057" t="n"/>
      <c r="Y10" s="1057" t="n"/>
      <c r="Z10" s="66" t="n"/>
      <c r="AA10" s="1058" t="n"/>
      <c r="AB10" s="1058" t="n"/>
    </row>
    <row r="11" ht="19.5" customFormat="1" customHeight="1" s="37">
      <c r="A11" s="853" t="inlineStr">
        <is>
          <t>Date of publication:</t>
        </is>
      </c>
      <c r="B11" s="28" t="n"/>
      <c r="C11" s="28" t="n"/>
      <c r="D11" s="28" t="n"/>
      <c r="E11" s="969" t="n">
        <v>45643</v>
      </c>
      <c r="G11" s="853" t="n"/>
      <c r="H11" s="853" t="inlineStr">
        <is>
          <t>Date of next publication:</t>
        </is>
      </c>
      <c r="K11" s="853" t="n"/>
      <c r="L11" s="969" t="n">
        <v>45678</v>
      </c>
      <c r="O11" s="1042" t="n"/>
      <c r="P11" s="1042" t="n"/>
      <c r="R11" s="1042" t="n"/>
      <c r="S11" s="1040" t="n"/>
      <c r="T11" s="40" t="n"/>
      <c r="U11" s="1042" t="n"/>
      <c r="V11" s="1042" t="n"/>
      <c r="X11" s="1042" t="n"/>
      <c r="Y11" s="1042" t="n"/>
      <c r="Z11" s="40" t="n"/>
      <c r="AA11" s="1059" t="n"/>
      <c r="AB11" s="1059" t="n"/>
    </row>
    <row r="12" ht="19.5" customFormat="1" customHeight="1" s="42">
      <c r="A12" s="15" t="inlineStr">
        <is>
          <t xml:space="preserve">Inquiries: Email: </t>
        </is>
      </c>
      <c r="B12" s="28" t="n"/>
      <c r="C12" s="19" t="inlineStr">
        <is>
          <t xml:space="preserve">labour.market@ons.gov.uk </t>
        </is>
      </c>
      <c r="D12" s="28" t="n"/>
      <c r="E12" s="28" t="n"/>
      <c r="F12" s="1043" t="n"/>
      <c r="G12" s="1043" t="n"/>
      <c r="I12" s="853" t="n"/>
      <c r="J12" s="17" t="inlineStr">
        <is>
          <t>Tel: 01633 455400</t>
        </is>
      </c>
      <c r="K12" s="28" t="n"/>
      <c r="L12" s="28" t="n"/>
      <c r="M12" s="1037" t="n"/>
      <c r="O12" s="1045" t="n"/>
      <c r="P12" s="1045" t="n"/>
      <c r="R12" s="1045" t="n"/>
      <c r="S12" s="1045" t="n"/>
      <c r="U12" s="1045" t="n"/>
      <c r="V12" s="1045" t="n"/>
      <c r="X12" s="1045" t="n"/>
      <c r="Y12" s="1045" t="n"/>
      <c r="AA12" s="1045" t="n"/>
      <c r="AB12" s="1045" t="n"/>
    </row>
    <row r="13" ht="12.75" customFormat="1" customHeight="1" s="37" thickBot="1">
      <c r="A13" s="44" t="inlineStr">
        <is>
          <t>Standard Industrial Classification (2007)</t>
        </is>
      </c>
      <c r="B13" s="45" t="n"/>
      <c r="C13" s="1046" t="n"/>
      <c r="D13" s="1046" t="n"/>
      <c r="E13" s="45" t="n"/>
      <c r="F13" s="1046" t="n"/>
      <c r="G13" s="1046" t="n"/>
      <c r="H13" s="45" t="n"/>
      <c r="I13" s="1046" t="n"/>
      <c r="J13" s="1046" t="n"/>
      <c r="K13" s="45" t="n"/>
      <c r="L13" s="1046" t="n"/>
      <c r="M13" s="1046" t="n"/>
      <c r="N13" s="45" t="n"/>
      <c r="O13" s="1046" t="n"/>
      <c r="P13" s="1046" t="n"/>
      <c r="Q13" s="45" t="n"/>
      <c r="R13" s="1046" t="n"/>
      <c r="S13" s="1046" t="n"/>
      <c r="T13" s="45" t="n"/>
      <c r="U13" s="1046" t="n"/>
      <c r="V13" s="1046" t="n"/>
      <c r="W13" s="45" t="n"/>
      <c r="X13" s="1046" t="n"/>
      <c r="Y13" s="1046" t="n"/>
      <c r="Z13" s="45" t="n"/>
      <c r="AA13" s="1046" t="n"/>
      <c r="AB13" s="1046" t="n"/>
    </row>
    <row r="14" ht="35.5" customFormat="1" customHeight="1" s="48">
      <c r="A14" s="47" t="n"/>
      <c r="B14" s="856" t="inlineStr">
        <is>
          <t>Whole Economy</t>
        </is>
      </c>
      <c r="C14" s="925" t="n"/>
      <c r="D14" s="925" t="n"/>
      <c r="E14" s="856" t="inlineStr">
        <is>
          <t>Private sector 3 4 5</t>
        </is>
      </c>
      <c r="F14" s="925" t="n"/>
      <c r="G14" s="925" t="n"/>
      <c r="H14" s="856" t="inlineStr">
        <is>
          <t>Public sector 3 4 5</t>
        </is>
      </c>
      <c r="I14" s="925" t="n"/>
      <c r="J14" s="925" t="n"/>
      <c r="K14" s="858" t="inlineStr">
        <is>
          <t xml:space="preserve">Services, SIC 2007 sections G-S </t>
        </is>
      </c>
      <c r="L14" s="1047" t="n"/>
      <c r="M14" s="1047" t="n"/>
      <c r="N14" s="858" t="inlineStr">
        <is>
          <t>Finance and business services,
SIC 2007 sections K-N</t>
        </is>
      </c>
      <c r="O14" s="1047" t="n"/>
      <c r="P14" s="1047" t="n"/>
      <c r="Q14" s="858" t="inlineStr">
        <is>
          <t xml:space="preserve">Public sector excluding financial services 4 5
</t>
        </is>
      </c>
      <c r="R14" s="1047" t="n"/>
      <c r="S14" s="1047" t="n"/>
      <c r="T14" s="858" t="inlineStr">
        <is>
          <t xml:space="preserve">Manufacturing, SIC 2007 section C </t>
        </is>
      </c>
      <c r="U14" s="1047" t="n"/>
      <c r="V14" s="1047" t="n"/>
      <c r="W14" s="858" t="inlineStr">
        <is>
          <t xml:space="preserve">Construction, SIC 2007 section F </t>
        </is>
      </c>
      <c r="X14" s="1047" t="n"/>
      <c r="Y14" s="1047" t="n"/>
      <c r="Z14" s="858" t="inlineStr">
        <is>
          <t xml:space="preserve">Wholesaling, retailing, hotels &amp; restaurants, SIC 2007 sections G &amp; I </t>
        </is>
      </c>
      <c r="AA14" s="1047" t="n"/>
      <c r="AB14" s="1047" t="n"/>
    </row>
    <row r="15" ht="12.75" customFormat="1" customHeight="1" s="52">
      <c r="A15" s="50" t="n"/>
      <c r="B15" s="1048" t="inlineStr">
        <is>
          <t>Weekly Earnings     (£)</t>
        </is>
      </c>
      <c r="C15" s="862" t="inlineStr">
        <is>
          <t>% changes year on year</t>
        </is>
      </c>
      <c r="D15" s="1004" t="n"/>
      <c r="E15" s="1048" t="inlineStr">
        <is>
          <t>Weekly Earnings     (£)</t>
        </is>
      </c>
      <c r="F15" s="862" t="inlineStr">
        <is>
          <t>% changes year on year</t>
        </is>
      </c>
      <c r="G15" s="1004" t="n"/>
      <c r="H15" s="1048" t="inlineStr">
        <is>
          <t>Weekly Earnings     (£)</t>
        </is>
      </c>
      <c r="I15" s="862" t="inlineStr">
        <is>
          <t>% changes year on year</t>
        </is>
      </c>
      <c r="J15" s="1004" t="n"/>
      <c r="K15" s="1048" t="inlineStr">
        <is>
          <t>Weekly Earnings     (£)</t>
        </is>
      </c>
      <c r="L15" s="862" t="inlineStr">
        <is>
          <t>% changes year on year</t>
        </is>
      </c>
      <c r="M15" s="1004" t="n"/>
      <c r="N15" s="1048" t="inlineStr">
        <is>
          <t>Weekly Earnings     (£)</t>
        </is>
      </c>
      <c r="O15" s="862" t="inlineStr">
        <is>
          <t>% changes year on year</t>
        </is>
      </c>
      <c r="P15" s="1004" t="n"/>
      <c r="Q15" s="1048" t="inlineStr">
        <is>
          <t>Weekly Earnings     (£)</t>
        </is>
      </c>
      <c r="R15" s="862" t="inlineStr">
        <is>
          <t>% changes year on year</t>
        </is>
      </c>
      <c r="S15" s="1004" t="n"/>
      <c r="T15" s="1048" t="inlineStr">
        <is>
          <t>Weekly Earnings     (£)</t>
        </is>
      </c>
      <c r="U15" s="862" t="inlineStr">
        <is>
          <t>% changes year on year</t>
        </is>
      </c>
      <c r="V15" s="1004" t="n"/>
      <c r="W15" s="1048" t="inlineStr">
        <is>
          <t>Weekly Earnings     (£)</t>
        </is>
      </c>
      <c r="X15" s="862" t="inlineStr">
        <is>
          <t>% changes year on year</t>
        </is>
      </c>
      <c r="Y15" s="1004" t="n"/>
      <c r="Z15" s="1048" t="inlineStr">
        <is>
          <t>Weekly Earnings     (£)</t>
        </is>
      </c>
      <c r="AA15" s="862" t="inlineStr">
        <is>
          <t>% changes year on year</t>
        </is>
      </c>
      <c r="AB15" s="1004" t="n"/>
    </row>
    <row r="16" ht="18.75" customFormat="1" customHeight="1" s="52">
      <c r="A16" s="50" t="n"/>
      <c r="B16" s="1047" t="n"/>
      <c r="C16" s="51" t="inlineStr">
        <is>
          <t>Single month</t>
        </is>
      </c>
      <c r="D16" s="51" t="inlineStr">
        <is>
          <t>3 month average 2</t>
        </is>
      </c>
      <c r="E16" s="1047" t="n"/>
      <c r="F16" s="51" t="inlineStr">
        <is>
          <t>Single month</t>
        </is>
      </c>
      <c r="G16" s="51" t="inlineStr">
        <is>
          <t>3 month average 2</t>
        </is>
      </c>
      <c r="H16" s="1047" t="n"/>
      <c r="I16" s="51" t="inlineStr">
        <is>
          <t>Single month</t>
        </is>
      </c>
      <c r="J16" s="51" t="inlineStr">
        <is>
          <t>3 month average 2</t>
        </is>
      </c>
      <c r="K16" s="1047" t="n"/>
      <c r="L16" s="51" t="inlineStr">
        <is>
          <t>Single month</t>
        </is>
      </c>
      <c r="M16" s="51" t="inlineStr">
        <is>
          <t>3 month average 2</t>
        </is>
      </c>
      <c r="N16" s="1047" t="n"/>
      <c r="O16" s="51" t="inlineStr">
        <is>
          <t>Single month</t>
        </is>
      </c>
      <c r="P16" s="51" t="inlineStr">
        <is>
          <t>3 month average 2</t>
        </is>
      </c>
      <c r="Q16" s="1047" t="n"/>
      <c r="R16" s="51" t="inlineStr">
        <is>
          <t>Single month</t>
        </is>
      </c>
      <c r="S16" s="51" t="inlineStr">
        <is>
          <t>3 month average 2</t>
        </is>
      </c>
      <c r="T16" s="1047" t="n"/>
      <c r="U16" s="51" t="inlineStr">
        <is>
          <t>Single month</t>
        </is>
      </c>
      <c r="V16" s="51" t="inlineStr">
        <is>
          <t>3 month average 2</t>
        </is>
      </c>
      <c r="W16" s="1047" t="n"/>
      <c r="X16" s="51" t="inlineStr">
        <is>
          <t>Single month</t>
        </is>
      </c>
      <c r="Y16" s="51" t="inlineStr">
        <is>
          <t>3 month average 2</t>
        </is>
      </c>
      <c r="Z16" s="1047" t="n"/>
      <c r="AA16" s="51" t="inlineStr">
        <is>
          <t>Single month</t>
        </is>
      </c>
      <c r="AB16" s="51" t="inlineStr">
        <is>
          <t>3 month average 2</t>
        </is>
      </c>
    </row>
    <row r="17" ht="12.75" customFormat="1" customHeight="1" s="54">
      <c r="A17" s="50" t="n"/>
      <c r="B17" s="69" t="inlineStr">
        <is>
          <t>KAI7</t>
        </is>
      </c>
      <c r="C17" s="69" t="inlineStr">
        <is>
          <t>KAI8</t>
        </is>
      </c>
      <c r="D17" s="69" t="inlineStr">
        <is>
          <t>KAI9</t>
        </is>
      </c>
      <c r="E17" s="69" t="inlineStr">
        <is>
          <t>KAJ2</t>
        </is>
      </c>
      <c r="F17" s="69" t="inlineStr">
        <is>
          <t>KAJ3</t>
        </is>
      </c>
      <c r="G17" s="69" t="inlineStr">
        <is>
          <t>KAJ4</t>
        </is>
      </c>
      <c r="H17" s="69" t="inlineStr">
        <is>
          <t>KAJ5</t>
        </is>
      </c>
      <c r="I17" s="69" t="inlineStr">
        <is>
          <t>KAJ6</t>
        </is>
      </c>
      <c r="J17" s="69" t="inlineStr">
        <is>
          <t>KAJ7</t>
        </is>
      </c>
      <c r="K17" s="69" t="inlineStr">
        <is>
          <t>K5DL</t>
        </is>
      </c>
      <c r="L17" s="69" t="inlineStr">
        <is>
          <t>K5DM</t>
        </is>
      </c>
      <c r="M17" s="69" t="inlineStr">
        <is>
          <t>K5DN</t>
        </is>
      </c>
      <c r="N17" s="69" t="inlineStr">
        <is>
          <t>K5DO</t>
        </is>
      </c>
      <c r="O17" s="69" t="inlineStr">
        <is>
          <t>K5DP</t>
        </is>
      </c>
      <c r="P17" s="69" t="inlineStr">
        <is>
          <t>K5DQ</t>
        </is>
      </c>
      <c r="Q17" s="69" t="inlineStr">
        <is>
          <t>KAK6</t>
        </is>
      </c>
      <c r="R17" s="69" t="inlineStr">
        <is>
          <t>KAK7</t>
        </is>
      </c>
      <c r="S17" s="69" t="inlineStr">
        <is>
          <t>KAK8</t>
        </is>
      </c>
      <c r="T17" s="69" t="inlineStr">
        <is>
          <t>K5DU</t>
        </is>
      </c>
      <c r="U17" s="69" t="inlineStr">
        <is>
          <t>K5DV</t>
        </is>
      </c>
      <c r="V17" s="69" t="inlineStr">
        <is>
          <t>K5DW</t>
        </is>
      </c>
      <c r="W17" s="69" t="inlineStr">
        <is>
          <t>K5DX</t>
        </is>
      </c>
      <c r="X17" s="69" t="inlineStr">
        <is>
          <t>K5DY</t>
        </is>
      </c>
      <c r="Y17" s="69" t="inlineStr">
        <is>
          <t>K5DZ</t>
        </is>
      </c>
      <c r="Z17" s="69" t="inlineStr">
        <is>
          <t>K5E2</t>
        </is>
      </c>
      <c r="AA17" s="69" t="inlineStr">
        <is>
          <t>K5E3</t>
        </is>
      </c>
      <c r="AB17" s="69" t="inlineStr">
        <is>
          <t>K5E4</t>
        </is>
      </c>
    </row>
    <row r="18" ht="12.75" customFormat="1" customHeight="1" s="52">
      <c r="A18" s="50" t="n"/>
      <c r="B18" s="69" t="n"/>
      <c r="C18" s="69" t="n"/>
      <c r="D18" s="69" t="n"/>
      <c r="E18" s="69" t="n"/>
      <c r="F18" s="69" t="n"/>
      <c r="G18" s="69" t="n"/>
      <c r="H18" s="69" t="n"/>
      <c r="I18" s="69" t="n"/>
      <c r="J18" s="69" t="n"/>
      <c r="K18" s="69" t="n"/>
      <c r="L18" s="69" t="n"/>
      <c r="M18" s="69" t="n"/>
      <c r="N18" s="69" t="n"/>
      <c r="O18" s="69" t="n"/>
      <c r="P18" s="69" t="n"/>
      <c r="Q18" s="69" t="n"/>
      <c r="R18" s="69" t="n"/>
      <c r="S18" s="69" t="n"/>
      <c r="T18" s="69" t="n"/>
      <c r="U18" s="69" t="n"/>
      <c r="V18" s="69" t="n"/>
      <c r="W18" s="69" t="n"/>
      <c r="X18" s="69" t="n"/>
      <c r="Y18" s="69" t="n"/>
      <c r="Z18" s="69" t="n"/>
      <c r="AA18" s="69" t="n"/>
      <c r="AB18" s="69" t="n"/>
    </row>
    <row r="19" ht="13" customHeight="1" s="828">
      <c r="A19" s="1049" t="n">
        <v>36526</v>
      </c>
      <c r="B19" s="731" t="n">
        <v>293.412828537108</v>
      </c>
      <c r="C19" s="1050" t="n"/>
      <c r="D19" s="1050" t="n"/>
      <c r="E19" s="731" t="n">
        <v>289.028157265488</v>
      </c>
      <c r="F19" s="1050" t="n"/>
      <c r="G19" s="1050" t="n"/>
      <c r="H19" s="731" t="n">
        <v>310.378440865956</v>
      </c>
      <c r="I19" s="1050" t="n"/>
      <c r="J19" s="1050" t="n"/>
      <c r="K19" s="731" t="n">
        <v>278.506229639026</v>
      </c>
      <c r="L19" s="1050" t="n"/>
      <c r="M19" s="1050" t="n"/>
      <c r="N19" s="731" t="n">
        <v>335.66735578713</v>
      </c>
      <c r="O19" s="1050" t="n"/>
      <c r="P19" s="1050" t="n"/>
      <c r="Q19" s="731" t="n">
        <v>310.471273555042</v>
      </c>
      <c r="R19" s="1050" t="n"/>
      <c r="S19" s="1050" t="n"/>
      <c r="T19" s="731" t="n">
        <v>346.4705836662</v>
      </c>
      <c r="U19" s="1050" t="n"/>
      <c r="V19" s="1050" t="n"/>
      <c r="W19" s="731" t="n">
        <v>341.396535070681</v>
      </c>
      <c r="X19" s="1050" t="n"/>
      <c r="Y19" s="1050" t="n"/>
      <c r="Z19" s="731" t="n">
        <v>197.696830431425</v>
      </c>
      <c r="AA19" s="1050" t="n"/>
      <c r="AB19" s="1050" t="n"/>
    </row>
    <row r="20" ht="13" customHeight="1" s="828">
      <c r="A20" s="1049" t="n">
        <v>36557</v>
      </c>
      <c r="B20" s="731" t="n">
        <v>293.330061731104</v>
      </c>
      <c r="C20" s="1050" t="n"/>
      <c r="D20" s="1050" t="n"/>
      <c r="E20" s="731" t="n">
        <v>289.033204199682</v>
      </c>
      <c r="F20" s="1050" t="n"/>
      <c r="G20" s="1050" t="n"/>
      <c r="H20" s="731" t="n">
        <v>311.840424291126</v>
      </c>
      <c r="I20" s="1050" t="n"/>
      <c r="J20" s="1050" t="n"/>
      <c r="K20" s="731" t="n">
        <v>278.887762575709</v>
      </c>
      <c r="L20" s="1050" t="n"/>
      <c r="M20" s="1050" t="n"/>
      <c r="N20" s="731" t="n">
        <v>334.364438489524</v>
      </c>
      <c r="O20" s="1050" t="n"/>
      <c r="P20" s="1050" t="n"/>
      <c r="Q20" s="731" t="n">
        <v>311.545585154703</v>
      </c>
      <c r="R20" s="1050" t="n"/>
      <c r="S20" s="1050" t="n"/>
      <c r="T20" s="731" t="n">
        <v>345.867517565771</v>
      </c>
      <c r="U20" s="1050" t="n"/>
      <c r="V20" s="1050" t="n"/>
      <c r="W20" s="731" t="n">
        <v>343.159226382304</v>
      </c>
      <c r="X20" s="1050" t="n"/>
      <c r="Y20" s="1050" t="n"/>
      <c r="Z20" s="731" t="n">
        <v>197.266531424005</v>
      </c>
      <c r="AA20" s="1050" t="n"/>
      <c r="AB20" s="1050" t="n"/>
    </row>
    <row r="21" ht="13" customHeight="1" s="828">
      <c r="A21" s="1049" t="n">
        <v>36586</v>
      </c>
      <c r="B21" s="731" t="n">
        <v>292.731819758793</v>
      </c>
      <c r="C21" s="1050" t="n"/>
      <c r="D21" s="1050" t="n"/>
      <c r="E21" s="731" t="n">
        <v>288.450259155931</v>
      </c>
      <c r="F21" s="1050" t="n"/>
      <c r="G21" s="1050" t="n"/>
      <c r="H21" s="731" t="n">
        <v>308.943852154186</v>
      </c>
      <c r="I21" s="1050" t="n"/>
      <c r="J21" s="1050" t="n"/>
      <c r="K21" s="731" t="n">
        <v>277.387905686449</v>
      </c>
      <c r="L21" s="1050" t="n"/>
      <c r="M21" s="1050" t="n"/>
      <c r="N21" s="731" t="n">
        <v>334.092643519739</v>
      </c>
      <c r="O21" s="1050" t="n"/>
      <c r="P21" s="1050" t="n"/>
      <c r="Q21" s="731" t="n">
        <v>308.852640408743</v>
      </c>
      <c r="R21" s="1050" t="n"/>
      <c r="S21" s="1050" t="n"/>
      <c r="T21" s="731" t="n">
        <v>347.565972535717</v>
      </c>
      <c r="U21" s="1050" t="n"/>
      <c r="V21" s="1050" t="n"/>
      <c r="W21" s="731" t="n">
        <v>343.979076592789</v>
      </c>
      <c r="X21" s="1050" t="n"/>
      <c r="Y21" s="1050" t="n"/>
      <c r="Z21" s="731" t="n">
        <v>195.818083980287</v>
      </c>
      <c r="AA21" s="1050" t="n"/>
      <c r="AB21" s="1050" t="n"/>
    </row>
    <row r="22" ht="13" customHeight="1" s="828">
      <c r="A22" s="1049" t="n">
        <v>36617</v>
      </c>
      <c r="B22" s="731" t="n">
        <v>292.956219891633</v>
      </c>
      <c r="C22" s="1050" t="n"/>
      <c r="D22" s="1050" t="n"/>
      <c r="E22" s="731" t="n">
        <v>289.160735440596</v>
      </c>
      <c r="F22" s="1050" t="n"/>
      <c r="G22" s="1050" t="n"/>
      <c r="H22" s="731" t="n">
        <v>306.338439529356</v>
      </c>
      <c r="I22" s="1050" t="n"/>
      <c r="J22" s="1050" t="n"/>
      <c r="K22" s="731" t="n">
        <v>276.106312552554</v>
      </c>
      <c r="L22" s="1050" t="n"/>
      <c r="M22" s="1050" t="n"/>
      <c r="N22" s="731" t="n">
        <v>332.683515205769</v>
      </c>
      <c r="O22" s="1050" t="n"/>
      <c r="P22" s="1050" t="n"/>
      <c r="Q22" s="731" t="n">
        <v>306.798096671306</v>
      </c>
      <c r="R22" s="1050" t="n"/>
      <c r="S22" s="1050" t="n"/>
      <c r="T22" s="731" t="n">
        <v>349.618626836169</v>
      </c>
      <c r="U22" s="1050" t="n"/>
      <c r="V22" s="1050" t="n"/>
      <c r="W22" s="731" t="n">
        <v>344.931467483345</v>
      </c>
      <c r="X22" s="1050" t="n"/>
      <c r="Y22" s="1050" t="n"/>
      <c r="Z22" s="731" t="n">
        <v>197.216118939236</v>
      </c>
      <c r="AA22" s="1050" t="n"/>
      <c r="AB22" s="1050" t="n"/>
    </row>
    <row r="23" ht="13" customHeight="1" s="828">
      <c r="A23" s="1049" t="n">
        <v>36647</v>
      </c>
      <c r="B23" s="731" t="n">
        <v>294.447109127342</v>
      </c>
      <c r="C23" s="1050" t="n"/>
      <c r="D23" s="1050" t="n"/>
      <c r="E23" s="731" t="n">
        <v>290.718322044462</v>
      </c>
      <c r="F23" s="1050" t="n"/>
      <c r="G23" s="1050" t="n"/>
      <c r="H23" s="731" t="n">
        <v>307.780230053544</v>
      </c>
      <c r="I23" s="1050" t="n"/>
      <c r="J23" s="1050" t="n"/>
      <c r="K23" s="731" t="n">
        <v>279.189565945615</v>
      </c>
      <c r="L23" s="1050" t="n"/>
      <c r="M23" s="1050" t="n"/>
      <c r="N23" s="731" t="n">
        <v>339.34804757958</v>
      </c>
      <c r="O23" s="1050" t="n"/>
      <c r="P23" s="1050" t="n"/>
      <c r="Q23" s="731" t="n">
        <v>307.532089075845</v>
      </c>
      <c r="R23" s="1050" t="n"/>
      <c r="S23" s="1050" t="n"/>
      <c r="T23" s="731" t="n">
        <v>347.656330282606</v>
      </c>
      <c r="U23" s="1050" t="n"/>
      <c r="V23" s="1050" t="n"/>
      <c r="W23" s="731" t="n">
        <v>346.620016500151</v>
      </c>
      <c r="X23" s="1050" t="n"/>
      <c r="Y23" s="1050" t="n"/>
      <c r="Z23" s="731" t="n">
        <v>199.879143300947</v>
      </c>
      <c r="AA23" s="1050" t="n"/>
      <c r="AB23" s="1050" t="n"/>
    </row>
    <row r="24" ht="13" customHeight="1" s="828">
      <c r="A24" s="1049" t="n">
        <v>36678</v>
      </c>
      <c r="B24" s="731" t="n">
        <v>295.185794598743</v>
      </c>
      <c r="C24" s="1050" t="n"/>
      <c r="D24" s="1050" t="n"/>
      <c r="E24" s="731" t="n">
        <v>291.139285502661</v>
      </c>
      <c r="F24" s="1050" t="n"/>
      <c r="G24" s="1050" t="n"/>
      <c r="H24" s="731" t="n">
        <v>310.383777784079</v>
      </c>
      <c r="I24" s="1050" t="n"/>
      <c r="J24" s="1050" t="n"/>
      <c r="K24" s="731" t="n">
        <v>280.062472952106</v>
      </c>
      <c r="L24" s="1050" t="n"/>
      <c r="M24" s="1050" t="n"/>
      <c r="N24" s="731" t="n">
        <v>338.933616712697</v>
      </c>
      <c r="O24" s="1050" t="n"/>
      <c r="P24" s="1050" t="n"/>
      <c r="Q24" s="731" t="n">
        <v>310.209754916793</v>
      </c>
      <c r="R24" s="1050" t="n"/>
      <c r="S24" s="1050" t="n"/>
      <c r="T24" s="731" t="n">
        <v>347.711795818734</v>
      </c>
      <c r="U24" s="1050" t="n"/>
      <c r="V24" s="1050" t="n"/>
      <c r="W24" s="731" t="n">
        <v>352.522826931755</v>
      </c>
      <c r="X24" s="1050" t="n"/>
      <c r="Y24" s="1050" t="n"/>
      <c r="Z24" s="731" t="n">
        <v>198.414876938462</v>
      </c>
      <c r="AA24" s="1050" t="n"/>
      <c r="AB24" s="1050" t="n"/>
    </row>
    <row r="25" ht="13" customHeight="1" s="828">
      <c r="A25" s="1049" t="n">
        <v>36708</v>
      </c>
      <c r="B25" s="731" t="n">
        <v>295.659743098563</v>
      </c>
      <c r="C25" s="1050" t="n"/>
      <c r="D25" s="1050" t="n"/>
      <c r="E25" s="731" t="n">
        <v>291.799404256346</v>
      </c>
      <c r="F25" s="1050" t="n"/>
      <c r="G25" s="1050" t="n"/>
      <c r="H25" s="731" t="n">
        <v>310.198325693316</v>
      </c>
      <c r="I25" s="1050" t="n"/>
      <c r="J25" s="1050" t="n"/>
      <c r="K25" s="731" t="n">
        <v>280.898967284279</v>
      </c>
      <c r="L25" s="1050" t="n"/>
      <c r="M25" s="1050" t="n"/>
      <c r="N25" s="731" t="n">
        <v>341.932172397156</v>
      </c>
      <c r="O25" s="1050" t="n"/>
      <c r="P25" s="1050" t="n"/>
      <c r="Q25" s="731" t="n">
        <v>309.872318351136</v>
      </c>
      <c r="R25" s="1050" t="n"/>
      <c r="S25" s="1050" t="n"/>
      <c r="T25" s="731" t="n">
        <v>347.861997580675</v>
      </c>
      <c r="U25" s="1050" t="n"/>
      <c r="V25" s="1050" t="n"/>
      <c r="W25" s="731" t="n">
        <v>351.988173860818</v>
      </c>
      <c r="X25" s="1050" t="n"/>
      <c r="Y25" s="1050" t="n"/>
      <c r="Z25" s="731" t="n">
        <v>198.04434280888</v>
      </c>
      <c r="AA25" s="1050" t="n"/>
      <c r="AB25" s="1050" t="n"/>
    </row>
    <row r="26" ht="13" customHeight="1" s="828">
      <c r="A26" s="1049" t="n">
        <v>36739</v>
      </c>
      <c r="B26" s="731" t="n">
        <v>296.948204198326</v>
      </c>
      <c r="C26" s="1050" t="n"/>
      <c r="D26" s="1050" t="n"/>
      <c r="E26" s="731" t="n">
        <v>292.972676415019</v>
      </c>
      <c r="F26" s="1050" t="n"/>
      <c r="G26" s="1050" t="n"/>
      <c r="H26" s="731" t="n">
        <v>311.896979193722</v>
      </c>
      <c r="I26" s="1050" t="n"/>
      <c r="J26" s="1050" t="n"/>
      <c r="K26" s="731" t="n">
        <v>282.214125186202</v>
      </c>
      <c r="L26" s="1050" t="n"/>
      <c r="M26" s="1050" t="n"/>
      <c r="N26" s="731" t="n">
        <v>339.792550161393</v>
      </c>
      <c r="O26" s="1050" t="n"/>
      <c r="P26" s="1050" t="n"/>
      <c r="Q26" s="731" t="n">
        <v>311.86975845045</v>
      </c>
      <c r="R26" s="1050" t="n"/>
      <c r="S26" s="1050" t="n"/>
      <c r="T26" s="731" t="n">
        <v>348.554968783065</v>
      </c>
      <c r="U26" s="1050" t="n"/>
      <c r="V26" s="1050" t="n"/>
      <c r="W26" s="731" t="n">
        <v>356.102994527188</v>
      </c>
      <c r="X26" s="1050" t="n"/>
      <c r="Y26" s="1050" t="n"/>
      <c r="Z26" s="731" t="n">
        <v>199.186341340104</v>
      </c>
      <c r="AA26" s="1050" t="n"/>
      <c r="AB26" s="1050" t="n"/>
    </row>
    <row r="27" ht="13" customHeight="1" s="828">
      <c r="A27" s="1049" t="n">
        <v>36770</v>
      </c>
      <c r="B27" s="731" t="n">
        <v>299.160118612128</v>
      </c>
      <c r="C27" s="1050" t="n"/>
      <c r="D27" s="1050" t="n"/>
      <c r="E27" s="731" t="n">
        <v>295.586287539262</v>
      </c>
      <c r="F27" s="1050" t="n"/>
      <c r="G27" s="1050" t="n"/>
      <c r="H27" s="731" t="n">
        <v>312.169566231646</v>
      </c>
      <c r="I27" s="1050" t="n"/>
      <c r="J27" s="1050" t="n"/>
      <c r="K27" s="731" t="n">
        <v>284.641203460234</v>
      </c>
      <c r="L27" s="1050" t="n"/>
      <c r="M27" s="1050" t="n"/>
      <c r="N27" s="731" t="n">
        <v>347.663185123822</v>
      </c>
      <c r="O27" s="1050" t="n"/>
      <c r="P27" s="1050" t="n"/>
      <c r="Q27" s="731" t="n">
        <v>311.942535425211</v>
      </c>
      <c r="R27" s="1050" t="n"/>
      <c r="S27" s="1050" t="n"/>
      <c r="T27" s="731" t="n">
        <v>351.037094186665</v>
      </c>
      <c r="U27" s="1050" t="n"/>
      <c r="V27" s="1050" t="n"/>
      <c r="W27" s="731" t="n">
        <v>355.073135461149</v>
      </c>
      <c r="X27" s="1050" t="n"/>
      <c r="Y27" s="1050" t="n"/>
      <c r="Z27" s="731" t="n">
        <v>201.48049714511</v>
      </c>
      <c r="AA27" s="1050" t="n"/>
      <c r="AB27" s="1050" t="n"/>
    </row>
    <row r="28" ht="13" customHeight="1" s="828">
      <c r="A28" s="1049" t="n">
        <v>36800</v>
      </c>
      <c r="B28" s="731" t="n">
        <v>300.224324576227</v>
      </c>
      <c r="C28" s="1050" t="n"/>
      <c r="D28" s="1050" t="n"/>
      <c r="E28" s="731" t="n">
        <v>296.656132358231</v>
      </c>
      <c r="F28" s="1050" t="n"/>
      <c r="G28" s="1050" t="n"/>
      <c r="H28" s="731" t="n">
        <v>313.453225990921</v>
      </c>
      <c r="I28" s="1050" t="n"/>
      <c r="J28" s="1050" t="n"/>
      <c r="K28" s="731" t="n">
        <v>285.442103573459</v>
      </c>
      <c r="L28" s="1050" t="n"/>
      <c r="M28" s="1050" t="n"/>
      <c r="N28" s="731" t="n">
        <v>348.833965308769</v>
      </c>
      <c r="O28" s="1050" t="n"/>
      <c r="P28" s="1050" t="n"/>
      <c r="Q28" s="731" t="n">
        <v>313.481113406286</v>
      </c>
      <c r="R28" s="1050" t="n"/>
      <c r="S28" s="1050" t="n"/>
      <c r="T28" s="731" t="n">
        <v>352.269659355103</v>
      </c>
      <c r="U28" s="1050" t="n"/>
      <c r="V28" s="1050" t="n"/>
      <c r="W28" s="731" t="n">
        <v>361.156583012157</v>
      </c>
      <c r="X28" s="1050" t="n"/>
      <c r="Y28" s="1050" t="n"/>
      <c r="Z28" s="731" t="n">
        <v>202.069849061753</v>
      </c>
      <c r="AA28" s="1050" t="n"/>
      <c r="AB28" s="1050" t="n"/>
    </row>
    <row r="29" ht="13" customHeight="1" s="828">
      <c r="A29" s="1049" t="n">
        <v>36831</v>
      </c>
      <c r="B29" s="731" t="n">
        <v>301.505048982014</v>
      </c>
      <c r="C29" s="1050" t="n"/>
      <c r="D29" s="1050" t="n"/>
      <c r="E29" s="731" t="n">
        <v>297.848863908284</v>
      </c>
      <c r="F29" s="1050" t="n"/>
      <c r="G29" s="1050" t="n"/>
      <c r="H29" s="731" t="n">
        <v>315.454553226608</v>
      </c>
      <c r="I29" s="1050" t="n"/>
      <c r="J29" s="1050" t="n"/>
      <c r="K29" s="731" t="n">
        <v>286.532171011195</v>
      </c>
      <c r="L29" s="1050" t="n"/>
      <c r="M29" s="1050" t="n"/>
      <c r="N29" s="731" t="n">
        <v>350.615443609324</v>
      </c>
      <c r="O29" s="1050" t="n"/>
      <c r="P29" s="1050" t="n"/>
      <c r="Q29" s="731" t="n">
        <v>315.570905977087</v>
      </c>
      <c r="R29" s="1050" t="n"/>
      <c r="S29" s="1050" t="n"/>
      <c r="T29" s="731" t="n">
        <v>354.400337246093</v>
      </c>
      <c r="U29" s="1050" t="n"/>
      <c r="V29" s="1050" t="n"/>
      <c r="W29" s="731" t="n">
        <v>362.495967770103</v>
      </c>
      <c r="X29" s="1050" t="n"/>
      <c r="Y29" s="1050" t="n"/>
      <c r="Z29" s="731" t="n">
        <v>203.045454883885</v>
      </c>
      <c r="AA29" s="1050" t="n"/>
      <c r="AB29" s="1050" t="n"/>
    </row>
    <row r="30" ht="13" customHeight="1" s="828">
      <c r="A30" s="1051" t="n">
        <v>36861</v>
      </c>
      <c r="B30" s="731" t="n">
        <v>302.662166561641</v>
      </c>
      <c r="C30" s="1050" t="n"/>
      <c r="D30" s="1050" t="n"/>
      <c r="E30" s="731" t="n">
        <v>299.233324999224</v>
      </c>
      <c r="F30" s="1050" t="n"/>
      <c r="G30" s="1050" t="n"/>
      <c r="H30" s="731" t="n">
        <v>315.145525332491</v>
      </c>
      <c r="I30" s="1050" t="n"/>
      <c r="J30" s="1050" t="n"/>
      <c r="K30" s="731" t="n">
        <v>287.689659894802</v>
      </c>
      <c r="L30" s="1050" t="n"/>
      <c r="M30" s="1050" t="n"/>
      <c r="N30" s="731" t="n">
        <v>354.418216991784</v>
      </c>
      <c r="O30" s="1050" t="n"/>
      <c r="P30" s="1050" t="n"/>
      <c r="Q30" s="731" t="n">
        <v>315.664677820608</v>
      </c>
      <c r="R30" s="1050" t="n"/>
      <c r="S30" s="1050" t="n"/>
      <c r="T30" s="731" t="n">
        <v>355.091768560369</v>
      </c>
      <c r="U30" s="1050" t="n"/>
      <c r="V30" s="1050" t="n"/>
      <c r="W30" s="731" t="n">
        <v>366.57049173036</v>
      </c>
      <c r="X30" s="1050" t="n"/>
      <c r="Y30" s="1050" t="n"/>
      <c r="Z30" s="731" t="n">
        <v>202.707917591631</v>
      </c>
      <c r="AA30" s="1050" t="n"/>
      <c r="AB30" s="1050" t="n"/>
    </row>
    <row r="31" ht="13" customHeight="1" s="828">
      <c r="A31" s="1051" t="n">
        <v>36892</v>
      </c>
      <c r="B31" s="731" t="n">
        <v>303.910520704276</v>
      </c>
      <c r="C31" s="1050" t="n">
        <v>3.577789089696</v>
      </c>
      <c r="D31" s="1050" t="n"/>
      <c r="E31" s="731" t="n">
        <v>299.77332050818</v>
      </c>
      <c r="F31" s="1050" t="n">
        <v>3.717687350725</v>
      </c>
      <c r="G31" s="1050" t="n"/>
      <c r="H31" s="731" t="n">
        <v>319.269442479026</v>
      </c>
      <c r="I31" s="1050" t="n">
        <v>2.864568037736</v>
      </c>
      <c r="J31" s="1050" t="n"/>
      <c r="K31" s="731" t="n">
        <v>288.692880416829</v>
      </c>
      <c r="L31" s="1050" t="n">
        <v>3.657602485591</v>
      </c>
      <c r="M31" s="1050" t="n"/>
      <c r="N31" s="731" t="n">
        <v>352.429055984544</v>
      </c>
      <c r="O31" s="1050" t="n">
        <v>4.993544921313</v>
      </c>
      <c r="P31" s="1050" t="n"/>
      <c r="Q31" s="731" t="n">
        <v>319.070215668153</v>
      </c>
      <c r="R31" s="1050" t="n">
        <v>2.769641781879</v>
      </c>
      <c r="S31" s="1050" t="n"/>
      <c r="T31" s="731" t="n">
        <v>358.145041908002</v>
      </c>
      <c r="U31" s="1050" t="n">
        <v>3.369538076875</v>
      </c>
      <c r="V31" s="1050" t="n"/>
      <c r="W31" s="731" t="n">
        <v>368.451053692598</v>
      </c>
      <c r="X31" s="1050" t="n">
        <v>7.924661161636</v>
      </c>
      <c r="Y31" s="1050" t="n"/>
      <c r="Z31" s="731" t="n">
        <v>202.530647443895</v>
      </c>
      <c r="AA31" s="1050" t="n">
        <v>2.445065508598</v>
      </c>
      <c r="AB31" s="1050" t="n"/>
    </row>
    <row r="32" ht="13" customHeight="1" s="828">
      <c r="A32" s="1049" t="n">
        <v>36923</v>
      </c>
      <c r="B32" s="731" t="n">
        <v>304.04604037905</v>
      </c>
      <c r="C32" s="1050" t="n">
        <v>3.653215284075</v>
      </c>
      <c r="D32" s="1050" t="n"/>
      <c r="E32" s="731" t="n">
        <v>300.17227985229</v>
      </c>
      <c r="F32" s="1050" t="n">
        <v>3.853908648126</v>
      </c>
      <c r="G32" s="1050" t="n"/>
      <c r="H32" s="731" t="n">
        <v>320.696450711519</v>
      </c>
      <c r="I32" s="1050" t="n">
        <v>2.839922515025</v>
      </c>
      <c r="J32" s="1050" t="n"/>
      <c r="K32" s="731" t="n">
        <v>288.956760843991</v>
      </c>
      <c r="L32" s="1050" t="n">
        <v>3.610412366354</v>
      </c>
      <c r="M32" s="1050" t="n"/>
      <c r="N32" s="731" t="n">
        <v>350.390059154467</v>
      </c>
      <c r="O32" s="1050" t="n">
        <v>4.792860370361</v>
      </c>
      <c r="P32" s="1050" t="n"/>
      <c r="Q32" s="731" t="n">
        <v>320.818964831185</v>
      </c>
      <c r="R32" s="1050" t="n">
        <v>2.976572327891</v>
      </c>
      <c r="S32" s="1050" t="n"/>
      <c r="T32" s="731" t="n">
        <v>358.860538877195</v>
      </c>
      <c r="U32" s="1050" t="n">
        <v>3.756646881115</v>
      </c>
      <c r="V32" s="1050" t="n"/>
      <c r="W32" s="731" t="n">
        <v>365.241328590179</v>
      </c>
      <c r="X32" s="1050" t="n">
        <v>6.434943463614</v>
      </c>
      <c r="Y32" s="1050" t="n"/>
      <c r="Z32" s="731" t="n">
        <v>203.2084097437</v>
      </c>
      <c r="AA32" s="1050" t="n">
        <v>3.012106654283</v>
      </c>
      <c r="AB32" s="1050" t="n"/>
    </row>
    <row r="33" ht="13" customHeight="1" s="828">
      <c r="A33" s="1051" t="n">
        <v>36951</v>
      </c>
      <c r="B33" s="731" t="n">
        <v>305.980997605626</v>
      </c>
      <c r="C33" s="1050" t="n">
        <v>4.526046351145</v>
      </c>
      <c r="D33" s="1050" t="n">
        <v>3.91857187808</v>
      </c>
      <c r="E33" s="731" t="n">
        <v>301.664682700126</v>
      </c>
      <c r="F33" s="1050" t="n">
        <v>4.581179293395</v>
      </c>
      <c r="G33" s="1050" t="n">
        <v>4.050570310221</v>
      </c>
      <c r="H33" s="731" t="n">
        <v>322.341689159127</v>
      </c>
      <c r="I33" s="1050" t="n">
        <v>4.3366575873</v>
      </c>
      <c r="J33" s="1050" t="n">
        <v>3.344728526968</v>
      </c>
      <c r="K33" s="731" t="n">
        <v>290.85336307883</v>
      </c>
      <c r="L33" s="1050" t="n">
        <v>4.854377972629</v>
      </c>
      <c r="M33" s="1050" t="n">
        <v>4.039510981641</v>
      </c>
      <c r="N33" s="731" t="n">
        <v>354.892738351808</v>
      </c>
      <c r="O33" s="1050" t="n">
        <v>6.22584640384</v>
      </c>
      <c r="P33" s="1050" t="n">
        <v>5.336730556227</v>
      </c>
      <c r="Q33" s="731" t="n">
        <v>322.38904663733</v>
      </c>
      <c r="R33" s="1050" t="n">
        <v>4.382804113532</v>
      </c>
      <c r="S33" s="1050" t="n">
        <v>3.374127957563</v>
      </c>
      <c r="T33" s="731" t="n">
        <v>360.094192352389</v>
      </c>
      <c r="U33" s="1050" t="n">
        <v>3.604558790744</v>
      </c>
      <c r="V33" s="1050" t="n">
        <v>3.576839470888</v>
      </c>
      <c r="W33" s="731" t="n">
        <v>371.637795235953</v>
      </c>
      <c r="X33" s="1050" t="n">
        <v>8.040814260312001</v>
      </c>
      <c r="Y33" s="1050" t="n">
        <v>7.466479173313</v>
      </c>
      <c r="Z33" s="731" t="n">
        <v>203.880056326444</v>
      </c>
      <c r="AA33" s="1050" t="n">
        <v>4.1170724288</v>
      </c>
      <c r="AB33" s="1050" t="n">
        <v>3.188601776698</v>
      </c>
    </row>
    <row r="34" ht="13" customHeight="1" s="828">
      <c r="A34" s="1051" t="n">
        <v>36982</v>
      </c>
      <c r="B34" s="731" t="n">
        <v>308.583347373328</v>
      </c>
      <c r="C34" s="1050" t="n">
        <v>5.334287658229</v>
      </c>
      <c r="D34" s="1050" t="n">
        <v>4.504148880922</v>
      </c>
      <c r="E34" s="731" t="n">
        <v>304.05329380477</v>
      </c>
      <c r="F34" s="1050" t="n">
        <v>5.150269915271</v>
      </c>
      <c r="G34" s="1050" t="n">
        <v>4.528508656204</v>
      </c>
      <c r="H34" s="731" t="n">
        <v>325.370640080872</v>
      </c>
      <c r="I34" s="1050" t="n">
        <v>6.212801952232</v>
      </c>
      <c r="J34" s="1050" t="n">
        <v>4.453139079161</v>
      </c>
      <c r="K34" s="731" t="n">
        <v>292.904779388782</v>
      </c>
      <c r="L34" s="1050" t="n">
        <v>6.084057507027</v>
      </c>
      <c r="M34" s="1050" t="n">
        <v>4.845482413905</v>
      </c>
      <c r="N34" s="731" t="n">
        <v>356.772462676982</v>
      </c>
      <c r="O34" s="1050" t="n">
        <v>7.240799850366</v>
      </c>
      <c r="P34" s="1050" t="n">
        <v>6.084526303066</v>
      </c>
      <c r="Q34" s="731" t="n">
        <v>325.4481050487</v>
      </c>
      <c r="R34" s="1050" t="n">
        <v>6.078919191397</v>
      </c>
      <c r="S34" s="1050" t="n">
        <v>4.47152272806</v>
      </c>
      <c r="T34" s="731" t="n">
        <v>362.404395284893</v>
      </c>
      <c r="U34" s="1050" t="n">
        <v>3.657061571469</v>
      </c>
      <c r="V34" s="1050" t="n">
        <v>3.672588258513</v>
      </c>
      <c r="W34" s="731" t="n">
        <v>373.757271547048</v>
      </c>
      <c r="X34" s="1050" t="n">
        <v>8.356965594939</v>
      </c>
      <c r="Y34" s="1050" t="n">
        <v>7.612530389282</v>
      </c>
      <c r="Z34" s="731" t="n">
        <v>204.14250522827</v>
      </c>
      <c r="AA34" s="1050" t="n">
        <v>3.512079198338</v>
      </c>
      <c r="AB34" s="1050" t="n">
        <v>3.545690482354</v>
      </c>
    </row>
    <row r="35" ht="13" customHeight="1" s="828">
      <c r="A35" s="1051" t="n">
        <v>37012</v>
      </c>
      <c r="B35" s="731" t="n">
        <v>308.863305730482</v>
      </c>
      <c r="C35" s="1050" t="n">
        <v>4.896022462528</v>
      </c>
      <c r="D35" s="1050" t="n">
        <v>4.91884706477</v>
      </c>
      <c r="E35" s="731" t="n">
        <v>304.09898141502</v>
      </c>
      <c r="F35" s="1050" t="n">
        <v>4.602619909354</v>
      </c>
      <c r="G35" s="1050" t="n">
        <v>4.777869465402</v>
      </c>
      <c r="H35" s="731" t="n">
        <v>326.814609647726</v>
      </c>
      <c r="I35" s="1050" t="n">
        <v>6.184406188426</v>
      </c>
      <c r="J35" s="1050" t="n">
        <v>5.5753988423</v>
      </c>
      <c r="K35" s="731" t="n">
        <v>293.659060916953</v>
      </c>
      <c r="L35" s="1050" t="n">
        <v>5.18267755542</v>
      </c>
      <c r="M35" s="1050" t="n">
        <v>5.372197711734</v>
      </c>
      <c r="N35" s="731" t="n">
        <v>357.529890090698</v>
      </c>
      <c r="O35" s="1050" t="n">
        <v>5.357874501062</v>
      </c>
      <c r="P35" s="1050" t="n">
        <v>6.268697683562</v>
      </c>
      <c r="Q35" s="731" t="n">
        <v>326.721813258391</v>
      </c>
      <c r="R35" s="1050" t="n">
        <v>6.239909545769</v>
      </c>
      <c r="S35" s="1050" t="n">
        <v>5.565109892962</v>
      </c>
      <c r="T35" s="731" t="n">
        <v>361.954767784504</v>
      </c>
      <c r="U35" s="1050" t="n">
        <v>4.112808039559</v>
      </c>
      <c r="V35" s="1050" t="n">
        <v>3.791239856998</v>
      </c>
      <c r="W35" s="731" t="n">
        <v>376.596592902785</v>
      </c>
      <c r="X35" s="1050" t="n">
        <v>8.648253123207001</v>
      </c>
      <c r="Y35" s="1050" t="n">
        <v>8.349449296927</v>
      </c>
      <c r="Z35" s="731" t="n">
        <v>203.773887737008</v>
      </c>
      <c r="AA35" s="1050" t="n">
        <v>1.948549694451</v>
      </c>
      <c r="AB35" s="1050" t="n">
        <v>3.184799801121</v>
      </c>
    </row>
    <row r="36" ht="13" customHeight="1" s="828">
      <c r="A36" s="1051" t="n">
        <v>37043</v>
      </c>
      <c r="B36" s="731" t="n">
        <v>309.705316325778</v>
      </c>
      <c r="C36" s="1050" t="n">
        <v>4.918773868089</v>
      </c>
      <c r="D36" s="1050" t="n">
        <v>5.049104347582</v>
      </c>
      <c r="E36" s="731" t="n">
        <v>304.89993164883</v>
      </c>
      <c r="F36" s="1050" t="n">
        <v>4.726482076237</v>
      </c>
      <c r="G36" s="1050" t="n">
        <v>4.825829928761</v>
      </c>
      <c r="H36" s="731" t="n">
        <v>328.310887161348</v>
      </c>
      <c r="I36" s="1050" t="n">
        <v>5.775788124385</v>
      </c>
      <c r="J36" s="1050" t="n">
        <v>6.056629669552</v>
      </c>
      <c r="K36" s="731" t="n">
        <v>294.803355519132</v>
      </c>
      <c r="L36" s="1050" t="n">
        <v>5.263426553242</v>
      </c>
      <c r="M36" s="1050" t="n">
        <v>5.507677548769</v>
      </c>
      <c r="N36" s="731" t="n">
        <v>359.617592283833</v>
      </c>
      <c r="O36" s="1050" t="n">
        <v>6.102662749051</v>
      </c>
      <c r="P36" s="1050" t="n">
        <v>6.227194252598</v>
      </c>
      <c r="Q36" s="731" t="n">
        <v>327.635470435458</v>
      </c>
      <c r="R36" s="1050" t="n">
        <v>5.617397661572</v>
      </c>
      <c r="S36" s="1050" t="n">
        <v>5.977616071288</v>
      </c>
      <c r="T36" s="731" t="n">
        <v>362.64019893813</v>
      </c>
      <c r="U36" s="1050" t="n">
        <v>4.293326628234</v>
      </c>
      <c r="V36" s="1050" t="n">
        <v>4.020396330568</v>
      </c>
      <c r="W36" s="731" t="n">
        <v>378.160676905946</v>
      </c>
      <c r="X36" s="1050" t="n">
        <v>7.2726779702</v>
      </c>
      <c r="Y36" s="1050" t="n">
        <v>8.087569012833001</v>
      </c>
      <c r="Z36" s="731" t="n">
        <v>205.159009283304</v>
      </c>
      <c r="AA36" s="1050" t="n">
        <v>3.399005381504</v>
      </c>
      <c r="AB36" s="1050" t="n">
        <v>2.949616121426</v>
      </c>
    </row>
    <row r="37" ht="13" customHeight="1" s="828">
      <c r="A37" s="1051" t="n">
        <v>37073</v>
      </c>
      <c r="B37" s="731" t="n">
        <v>311.458327729488</v>
      </c>
      <c r="C37" s="1050" t="n">
        <v>5.343502116776</v>
      </c>
      <c r="D37" s="1050" t="n">
        <v>5.053052583409</v>
      </c>
      <c r="E37" s="731" t="n">
        <v>306.687301968403</v>
      </c>
      <c r="F37" s="1050" t="n">
        <v>5.102100105379</v>
      </c>
      <c r="G37" s="1050" t="n">
        <v>4.810721216788</v>
      </c>
      <c r="H37" s="731" t="n">
        <v>329.848346166277</v>
      </c>
      <c r="I37" s="1050" t="n">
        <v>6.334663615299</v>
      </c>
      <c r="J37" s="1050" t="n">
        <v>6.097997236606</v>
      </c>
      <c r="K37" s="731" t="n">
        <v>296.219804363215</v>
      </c>
      <c r="L37" s="1050" t="n">
        <v>5.454216235488</v>
      </c>
      <c r="M37" s="1050" t="n">
        <v>5.300382227675</v>
      </c>
      <c r="N37" s="731" t="n">
        <v>361.367477760168</v>
      </c>
      <c r="O37" s="1050" t="n">
        <v>5.683965105348</v>
      </c>
      <c r="P37" s="1050" t="n">
        <v>5.714598386006</v>
      </c>
      <c r="Q37" s="731" t="n">
        <v>329.1847562828</v>
      </c>
      <c r="R37" s="1050" t="n">
        <v>6.232385659496</v>
      </c>
      <c r="S37" s="1050" t="n">
        <v>6.029217739794</v>
      </c>
      <c r="T37" s="731" t="n">
        <v>363.060601607468</v>
      </c>
      <c r="U37" s="1050" t="n">
        <v>4.369147573606</v>
      </c>
      <c r="V37" s="1050" t="n">
        <v>4.258451097184</v>
      </c>
      <c r="W37" s="731" t="n">
        <v>384.636426606179</v>
      </c>
      <c r="X37" s="1050" t="n">
        <v>9.275383427589</v>
      </c>
      <c r="Y37" s="1050" t="n">
        <v>8.396924614547</v>
      </c>
      <c r="Z37" s="731" t="n">
        <v>206.758118225518</v>
      </c>
      <c r="AA37" s="1050" t="n">
        <v>4.399911299182</v>
      </c>
      <c r="AB37" s="1050" t="n">
        <v>3.245246892824</v>
      </c>
    </row>
    <row r="38" ht="13" customHeight="1" s="828">
      <c r="A38" s="1051" t="n">
        <v>37104</v>
      </c>
      <c r="B38" s="731" t="n">
        <v>313.516702370006</v>
      </c>
      <c r="C38" s="1050" t="n">
        <v>5.579591975109</v>
      </c>
      <c r="D38" s="1050" t="n">
        <v>5.281249722433</v>
      </c>
      <c r="E38" s="731" t="n">
        <v>308.557061306046</v>
      </c>
      <c r="F38" s="1050" t="n">
        <v>5.319398751353</v>
      </c>
      <c r="G38" s="1050" t="n">
        <v>5.049932043063</v>
      </c>
      <c r="H38" s="731" t="n">
        <v>332.63292575538</v>
      </c>
      <c r="I38" s="1050" t="n">
        <v>6.648331963734</v>
      </c>
      <c r="J38" s="1050" t="n">
        <v>6.253553296321</v>
      </c>
      <c r="K38" s="731" t="n">
        <v>298.360570373283</v>
      </c>
      <c r="L38" s="1050" t="n">
        <v>5.721345512535</v>
      </c>
      <c r="M38" s="1050" t="n">
        <v>5.480254258778</v>
      </c>
      <c r="N38" s="731" t="n">
        <v>363.316705706986</v>
      </c>
      <c r="O38" s="1050" t="n">
        <v>6.923093379893</v>
      </c>
      <c r="P38" s="1050" t="n">
        <v>6.235527995116</v>
      </c>
      <c r="Q38" s="731" t="n">
        <v>332.388869610613</v>
      </c>
      <c r="R38" s="1050" t="n">
        <v>6.579384696392</v>
      </c>
      <c r="S38" s="1050" t="n">
        <v>6.143800855557</v>
      </c>
      <c r="T38" s="731" t="n">
        <v>364.555533826393</v>
      </c>
      <c r="U38" s="1050" t="n">
        <v>4.590542805685</v>
      </c>
      <c r="V38" s="1050" t="n">
        <v>4.417804954736</v>
      </c>
      <c r="W38" s="731" t="n">
        <v>386.944793489124</v>
      </c>
      <c r="X38" s="1050" t="n">
        <v>8.660920979585001</v>
      </c>
      <c r="Y38" s="1050" t="n">
        <v>8.40342500427</v>
      </c>
      <c r="Z38" s="731" t="n">
        <v>207.721841622949</v>
      </c>
      <c r="AA38" s="1050" t="n">
        <v>4.285183524844</v>
      </c>
      <c r="AB38" s="1050" t="n">
        <v>4.028135121249</v>
      </c>
    </row>
    <row r="39" ht="13" customHeight="1" s="828">
      <c r="A39" s="1051" t="n">
        <v>37135</v>
      </c>
      <c r="B39" s="731" t="n">
        <v>313.481733833952</v>
      </c>
      <c r="C39" s="1050" t="n">
        <v>4.787274215649</v>
      </c>
      <c r="D39" s="1050" t="n">
        <v>5.23552028933</v>
      </c>
      <c r="E39" s="731" t="n">
        <v>308.735600044387</v>
      </c>
      <c r="F39" s="1050" t="n">
        <v>4.448552946956</v>
      </c>
      <c r="G39" s="1050" t="n">
        <v>4.954981594242</v>
      </c>
      <c r="H39" s="731" t="n">
        <v>331.73048466556</v>
      </c>
      <c r="I39" s="1050" t="n">
        <v>6.266119618912</v>
      </c>
      <c r="J39" s="1050" t="n">
        <v>6.416476453487</v>
      </c>
      <c r="K39" s="731" t="n">
        <v>298.500945844147</v>
      </c>
      <c r="L39" s="1050" t="n">
        <v>4.869197507398</v>
      </c>
      <c r="M39" s="1050" t="n">
        <v>5.346717187693</v>
      </c>
      <c r="N39" s="731" t="n">
        <v>362.009415112952</v>
      </c>
      <c r="O39" s="1050" t="n">
        <v>4.126473726006</v>
      </c>
      <c r="P39" s="1050" t="n">
        <v>5.56696756102</v>
      </c>
      <c r="Q39" s="731" t="n">
        <v>331.508599698594</v>
      </c>
      <c r="R39" s="1050" t="n">
        <v>6.272329692619</v>
      </c>
      <c r="S39" s="1050" t="n">
        <v>6.361635673051</v>
      </c>
      <c r="T39" s="731" t="n">
        <v>366.072173429891</v>
      </c>
      <c r="U39" s="1050" t="n">
        <v>4.283045721439</v>
      </c>
      <c r="V39" s="1050" t="n">
        <v>4.413964302077</v>
      </c>
      <c r="W39" s="731" t="n">
        <v>385.418464123073</v>
      </c>
      <c r="X39" s="1050" t="n">
        <v>8.546219252129999</v>
      </c>
      <c r="Y39" s="1050" t="n">
        <v>8.826046927036</v>
      </c>
      <c r="Z39" s="731" t="n">
        <v>207.645400611522</v>
      </c>
      <c r="AA39" s="1050" t="n">
        <v>3.059801595572</v>
      </c>
      <c r="AB39" s="1050" t="n">
        <v>3.910763636531</v>
      </c>
    </row>
    <row r="40" ht="13" customHeight="1" s="828">
      <c r="A40" s="1051" t="n">
        <v>37165</v>
      </c>
      <c r="B40" s="731" t="n">
        <v>314.597916525216</v>
      </c>
      <c r="C40" s="1050" t="n">
        <v>4.787617382195</v>
      </c>
      <c r="D40" s="1050" t="n">
        <v>5.049878019557</v>
      </c>
      <c r="E40" s="731" t="n">
        <v>309.820176599435</v>
      </c>
      <c r="F40" s="1050" t="n">
        <v>4.43747585346</v>
      </c>
      <c r="G40" s="1050" t="n">
        <v>4.733057740643</v>
      </c>
      <c r="H40" s="731" t="n">
        <v>332.622976595586</v>
      </c>
      <c r="I40" s="1050" t="n">
        <v>6.115665437503</v>
      </c>
      <c r="J40" s="1050" t="n">
        <v>6.342971893852</v>
      </c>
      <c r="K40" s="731" t="n">
        <v>299.490775475778</v>
      </c>
      <c r="L40" s="1050" t="n">
        <v>4.921723784418</v>
      </c>
      <c r="M40" s="1050" t="n">
        <v>5.168953678362</v>
      </c>
      <c r="N40" s="731" t="n">
        <v>362.678934051468</v>
      </c>
      <c r="O40" s="1050" t="n">
        <v>3.968927948414</v>
      </c>
      <c r="P40" s="1050" t="n">
        <v>4.990434069525</v>
      </c>
      <c r="Q40" s="731" t="n">
        <v>332.123248202251</v>
      </c>
      <c r="R40" s="1050" t="n">
        <v>5.94681274205</v>
      </c>
      <c r="S40" s="1050" t="n">
        <v>6.265627152955</v>
      </c>
      <c r="T40" s="731" t="n">
        <v>367.51675988532</v>
      </c>
      <c r="U40" s="1050" t="n">
        <v>4.328246877159</v>
      </c>
      <c r="V40" s="1050" t="n">
        <v>4.400078815919</v>
      </c>
      <c r="W40" s="731" t="n">
        <v>388.250368982334</v>
      </c>
      <c r="X40" s="1050" t="n">
        <v>7.501949914413</v>
      </c>
      <c r="Y40" s="1050" t="n">
        <v>8.232604724612001</v>
      </c>
      <c r="Z40" s="731" t="n">
        <v>207.996782569506</v>
      </c>
      <c r="AA40" s="1050" t="n">
        <v>2.933111265868</v>
      </c>
      <c r="AB40" s="1050" t="n">
        <v>3.422280024294</v>
      </c>
    </row>
    <row r="41" ht="13" customHeight="1" s="828">
      <c r="A41" s="1051" t="n">
        <v>37196</v>
      </c>
      <c r="B41" s="731" t="n">
        <v>316.077637047264</v>
      </c>
      <c r="C41" s="1050" t="n">
        <v>4.833281603228</v>
      </c>
      <c r="D41" s="1050" t="n">
        <v>4.802786092202</v>
      </c>
      <c r="E41" s="731" t="n">
        <v>311.859979649065</v>
      </c>
      <c r="F41" s="1050" t="n">
        <v>4.704102462212</v>
      </c>
      <c r="G41" s="1050" t="n">
        <v>4.530374942522</v>
      </c>
      <c r="H41" s="731" t="n">
        <v>332.093190996391</v>
      </c>
      <c r="I41" s="1050" t="n">
        <v>5.274495993035</v>
      </c>
      <c r="J41" s="1050" t="n">
        <v>5.883608512745</v>
      </c>
      <c r="K41" s="731" t="n">
        <v>301.197623098952</v>
      </c>
      <c r="L41" s="1050" t="n">
        <v>5.118256716515</v>
      </c>
      <c r="M41" s="1050" t="n">
        <v>4.970009002307</v>
      </c>
      <c r="N41" s="731" t="n">
        <v>369.609916816516</v>
      </c>
      <c r="O41" s="1050" t="n">
        <v>5.41746621645</v>
      </c>
      <c r="P41" s="1050" t="n">
        <v>4.5062653441</v>
      </c>
      <c r="Q41" s="731" t="n">
        <v>331.996391844476</v>
      </c>
      <c r="R41" s="1050" t="n">
        <v>5.205006404672</v>
      </c>
      <c r="S41" s="1050" t="n">
        <v>5.805951230807</v>
      </c>
      <c r="T41" s="731" t="n">
        <v>369.126143426992</v>
      </c>
      <c r="U41" s="1050" t="n">
        <v>4.155133230213</v>
      </c>
      <c r="V41" s="1050" t="n">
        <v>4.255241015811</v>
      </c>
      <c r="W41" s="731" t="n">
        <v>387.288993173594</v>
      </c>
      <c r="X41" s="1050" t="n">
        <v>6.839531362516</v>
      </c>
      <c r="Y41" s="1050" t="n">
        <v>7.62308166796</v>
      </c>
      <c r="Z41" s="731" t="n">
        <v>208.616668440726</v>
      </c>
      <c r="AA41" s="1050" t="n">
        <v>2.743825790155</v>
      </c>
      <c r="AB41" s="1050" t="n">
        <v>2.911831980908</v>
      </c>
    </row>
    <row r="42" ht="13" customHeight="1" s="828">
      <c r="A42" s="1051" t="n">
        <v>37226</v>
      </c>
      <c r="B42" s="731" t="n">
        <v>316.250699001722</v>
      </c>
      <c r="C42" s="1050" t="n">
        <v>4.489669982361</v>
      </c>
      <c r="D42" s="1050" t="n">
        <v>4.703130288977</v>
      </c>
      <c r="E42" s="731" t="n">
        <v>311.894296918208</v>
      </c>
      <c r="F42" s="1050" t="n">
        <v>4.231136996194</v>
      </c>
      <c r="G42" s="1050" t="n">
        <v>4.457247826696</v>
      </c>
      <c r="H42" s="731" t="n">
        <v>332.659492470965</v>
      </c>
      <c r="I42" s="1050" t="n">
        <v>5.557422121097</v>
      </c>
      <c r="J42" s="1050" t="n">
        <v>5.648235672279</v>
      </c>
      <c r="K42" s="731" t="n">
        <v>301.529094027293</v>
      </c>
      <c r="L42" s="1050" t="n">
        <v>4.810542769438</v>
      </c>
      <c r="M42" s="1050" t="n">
        <v>4.950022493189</v>
      </c>
      <c r="N42" s="731" t="n">
        <v>369.507530647456</v>
      </c>
      <c r="O42" s="1050" t="n">
        <v>4.257488168567</v>
      </c>
      <c r="P42" s="1050" t="n">
        <v>4.547891445492</v>
      </c>
      <c r="Q42" s="731" t="n">
        <v>332.963895585564</v>
      </c>
      <c r="R42" s="1050" t="n">
        <v>5.480251349119</v>
      </c>
      <c r="S42" s="1050" t="n">
        <v>5.54312616505</v>
      </c>
      <c r="T42" s="731" t="n">
        <v>369.669653872376</v>
      </c>
      <c r="U42" s="1050" t="n">
        <v>4.105385312397</v>
      </c>
      <c r="V42" s="1050" t="n">
        <v>4.195931091599</v>
      </c>
      <c r="W42" s="731" t="n">
        <v>387.729198450489</v>
      </c>
      <c r="X42" s="1050" t="n">
        <v>5.772070365034</v>
      </c>
      <c r="Y42" s="1050" t="n">
        <v>6.700052672291</v>
      </c>
      <c r="Z42" s="731" t="n">
        <v>207.906630238191</v>
      </c>
      <c r="AA42" s="1050" t="n">
        <v>2.564632259226</v>
      </c>
      <c r="AB42" s="1050" t="n">
        <v>2.746992730703</v>
      </c>
    </row>
    <row r="43" ht="13" customHeight="1" s="828">
      <c r="A43" s="1051" t="n">
        <v>37257</v>
      </c>
      <c r="B43" s="731" t="n">
        <v>317.518117840898</v>
      </c>
      <c r="C43" s="1050" t="n">
        <v>4.477501175375</v>
      </c>
      <c r="D43" s="1050" t="n">
        <v>4.599685244408</v>
      </c>
      <c r="E43" s="731" t="n">
        <v>312.95508976354</v>
      </c>
      <c r="F43" s="1050" t="n">
        <v>4.397245636474</v>
      </c>
      <c r="G43" s="1050" t="n">
        <v>4.443732183916</v>
      </c>
      <c r="H43" s="731" t="n">
        <v>334.392178332412</v>
      </c>
      <c r="I43" s="1050" t="n">
        <v>4.736668732204</v>
      </c>
      <c r="J43" s="1050" t="n">
        <v>5.187590471141</v>
      </c>
      <c r="K43" s="731" t="n">
        <v>303.036508915683</v>
      </c>
      <c r="L43" s="1050" t="n">
        <v>4.968473236383</v>
      </c>
      <c r="M43" s="1050" t="n">
        <v>4.965556173381</v>
      </c>
      <c r="N43" s="731" t="n">
        <v>368.423102274359</v>
      </c>
      <c r="O43" s="1050" t="n">
        <v>4.538231459133</v>
      </c>
      <c r="P43" s="1050" t="n">
        <v>4.735659457987</v>
      </c>
      <c r="Q43" s="731" t="n">
        <v>334.382411956733</v>
      </c>
      <c r="R43" s="1050" t="n">
        <v>4.799005214735</v>
      </c>
      <c r="S43" s="1050" t="n">
        <v>5.160117927144</v>
      </c>
      <c r="T43" s="731" t="n">
        <v>371.257084735182</v>
      </c>
      <c r="U43" s="1050" t="n">
        <v>3.661098519562</v>
      </c>
      <c r="V43" s="1050" t="n">
        <v>3.972860480819</v>
      </c>
      <c r="W43" s="731" t="n">
        <v>382.047154109117</v>
      </c>
      <c r="X43" s="1050" t="n">
        <v>3.69006962533</v>
      </c>
      <c r="Y43" s="1050" t="n">
        <v>5.425684039145</v>
      </c>
      <c r="Z43" s="731" t="n">
        <v>208.89890941042</v>
      </c>
      <c r="AA43" s="1050" t="n">
        <v>3.144344842076</v>
      </c>
      <c r="AB43" s="1050" t="n">
        <v>2.817464804056</v>
      </c>
    </row>
    <row r="44" ht="13" customHeight="1" s="828">
      <c r="A44" s="1049" t="n">
        <v>37288</v>
      </c>
      <c r="B44" s="731" t="n">
        <v>319.824227239626</v>
      </c>
      <c r="C44" s="1050" t="n">
        <v>5.18940711772</v>
      </c>
      <c r="D44" s="1050" t="n">
        <v>4.719243645298</v>
      </c>
      <c r="E44" s="731" t="n">
        <v>316.198086385483</v>
      </c>
      <c r="F44" s="1050" t="n">
        <v>5.338869578856</v>
      </c>
      <c r="G44" s="1050" t="n">
        <v>4.656308830947</v>
      </c>
      <c r="H44" s="731" t="n">
        <v>335.003774284668</v>
      </c>
      <c r="I44" s="1050" t="n">
        <v>4.461328942496</v>
      </c>
      <c r="J44" s="1050" t="n">
        <v>4.915031446028</v>
      </c>
      <c r="K44" s="731" t="n">
        <v>305.369922539642</v>
      </c>
      <c r="L44" s="1050" t="n">
        <v>5.680144547479</v>
      </c>
      <c r="M44" s="1050" t="n">
        <v>5.153611336899</v>
      </c>
      <c r="N44" s="731" t="n">
        <v>372.789476726892</v>
      </c>
      <c r="O44" s="1050" t="n">
        <v>6.392709207127</v>
      </c>
      <c r="P44" s="1050" t="n">
        <v>5.058729567383</v>
      </c>
      <c r="Q44" s="731" t="n">
        <v>334.946385422513</v>
      </c>
      <c r="R44" s="1050" t="n">
        <v>4.403549085311</v>
      </c>
      <c r="S44" s="1050" t="n">
        <v>4.891282080849</v>
      </c>
      <c r="T44" s="731" t="n">
        <v>372.791727276441</v>
      </c>
      <c r="U44" s="1050" t="n">
        <v>3.882061940506</v>
      </c>
      <c r="V44" s="1050" t="n">
        <v>3.882214293678</v>
      </c>
      <c r="W44" s="731" t="n">
        <v>391.095607811294</v>
      </c>
      <c r="X44" s="1050" t="n">
        <v>7.078683926847</v>
      </c>
      <c r="Y44" s="1050" t="n">
        <v>5.508600516229</v>
      </c>
      <c r="Z44" s="731" t="n">
        <v>210.152654272165</v>
      </c>
      <c r="AA44" s="1050" t="n">
        <v>3.417301743183</v>
      </c>
      <c r="AB44" s="1050" t="n">
        <v>3.042371793905</v>
      </c>
    </row>
    <row r="45" ht="13" customHeight="1" s="828">
      <c r="A45" s="1051" t="n">
        <v>37316</v>
      </c>
      <c r="B45" s="731" t="n">
        <v>320.870838082596</v>
      </c>
      <c r="C45" s="1050" t="n">
        <v>4.866263131857</v>
      </c>
      <c r="D45" s="1050" t="n">
        <v>4.844491185774</v>
      </c>
      <c r="E45" s="731" t="n">
        <v>316.699703000864</v>
      </c>
      <c r="F45" s="1050" t="n">
        <v>4.98401740839</v>
      </c>
      <c r="G45" s="1050" t="n">
        <v>4.907064273835</v>
      </c>
      <c r="H45" s="731" t="n">
        <v>336.633697092183</v>
      </c>
      <c r="I45" s="1050" t="n">
        <v>4.43380686201</v>
      </c>
      <c r="J45" s="1050" t="n">
        <v>4.543460756366</v>
      </c>
      <c r="K45" s="731" t="n">
        <v>306.510227841754</v>
      </c>
      <c r="L45" s="1050" t="n">
        <v>5.383078468541</v>
      </c>
      <c r="M45" s="1050" t="n">
        <v>5.344098376806</v>
      </c>
      <c r="N45" s="731" t="n">
        <v>373.199563641989</v>
      </c>
      <c r="O45" s="1050" t="n">
        <v>5.15841078496</v>
      </c>
      <c r="P45" s="1050" t="n">
        <v>5.360655547661</v>
      </c>
      <c r="Q45" s="731" t="n">
        <v>336.510865492799</v>
      </c>
      <c r="R45" s="1050" t="n">
        <v>4.380365587096</v>
      </c>
      <c r="S45" s="1050" t="n">
        <v>4.526906512787</v>
      </c>
      <c r="T45" s="731" t="n">
        <v>372.321420830147</v>
      </c>
      <c r="U45" s="1050" t="n">
        <v>3.395563921173</v>
      </c>
      <c r="V45" s="1050" t="n">
        <v>3.645944478271</v>
      </c>
      <c r="W45" s="731" t="n">
        <v>386.650871455241</v>
      </c>
      <c r="X45" s="1050" t="n">
        <v>4.0397065131</v>
      </c>
      <c r="Y45" s="1050" t="n">
        <v>4.927347227521</v>
      </c>
      <c r="Z45" s="731" t="n">
        <v>211.760280818121</v>
      </c>
      <c r="AA45" s="1050" t="n">
        <v>3.865127680296</v>
      </c>
      <c r="AB45" s="1050" t="n">
        <v>3.476388865911</v>
      </c>
    </row>
    <row r="46" ht="13" customHeight="1" s="828">
      <c r="A46" s="1051" t="n">
        <v>37347</v>
      </c>
      <c r="B46" s="731" t="n">
        <v>321.319034778416</v>
      </c>
      <c r="C46" s="1050" t="n">
        <v>4.127146689377</v>
      </c>
      <c r="D46" s="1050" t="n">
        <v>4.724931857342</v>
      </c>
      <c r="E46" s="731" t="n">
        <v>316.840409810132</v>
      </c>
      <c r="F46" s="1050" t="n">
        <v>4.205550890553</v>
      </c>
      <c r="G46" s="1050" t="n">
        <v>4.840315096844</v>
      </c>
      <c r="H46" s="731" t="n">
        <v>337.183986767372</v>
      </c>
      <c r="I46" s="1050" t="n">
        <v>3.630735300384</v>
      </c>
      <c r="J46" s="1050" t="n">
        <v>4.173101176832</v>
      </c>
      <c r="K46" s="731" t="n">
        <v>306.540875860762</v>
      </c>
      <c r="L46" s="1050" t="n">
        <v>4.655470798542</v>
      </c>
      <c r="M46" s="1050" t="n">
        <v>5.237234147958</v>
      </c>
      <c r="N46" s="731" t="n">
        <v>373.8000132026</v>
      </c>
      <c r="O46" s="1050" t="n">
        <v>4.7726638984</v>
      </c>
      <c r="P46" s="1050" t="n">
        <v>5.436044201529</v>
      </c>
      <c r="Q46" s="731" t="n">
        <v>336.74641524173</v>
      </c>
      <c r="R46" s="1050" t="n">
        <v>3.471616524342</v>
      </c>
      <c r="S46" s="1050" t="n">
        <v>4.082723369571</v>
      </c>
      <c r="T46" s="731" t="n">
        <v>374.657383023871</v>
      </c>
      <c r="U46" s="1050" t="n">
        <v>3.381026250895</v>
      </c>
      <c r="V46" s="1050" t="n">
        <v>3.55214134455</v>
      </c>
      <c r="W46" s="731" t="n">
        <v>388.86483039022</v>
      </c>
      <c r="X46" s="1050" t="n">
        <v>4.042077570997</v>
      </c>
      <c r="Y46" s="1050" t="n">
        <v>5.039895551484</v>
      </c>
      <c r="Z46" s="731" t="n">
        <v>212.187196621201</v>
      </c>
      <c r="AA46" s="1050" t="n">
        <v>3.940723360838</v>
      </c>
      <c r="AB46" s="1050" t="n">
        <v>3.741492412352</v>
      </c>
    </row>
    <row r="47" ht="13" customHeight="1" s="828">
      <c r="A47" s="1051" t="n">
        <v>37377</v>
      </c>
      <c r="B47" s="731" t="n">
        <v>321.522410684752</v>
      </c>
      <c r="C47" s="1050" t="n">
        <v>4.098610848035</v>
      </c>
      <c r="D47" s="1050" t="n">
        <v>4.362510999685</v>
      </c>
      <c r="E47" s="731" t="n">
        <v>316.877369506417</v>
      </c>
      <c r="F47" s="1050" t="n">
        <v>4.202048961801</v>
      </c>
      <c r="G47" s="1050" t="n">
        <v>4.46249369657</v>
      </c>
      <c r="H47" s="731" t="n">
        <v>338.558032180105</v>
      </c>
      <c r="I47" s="1050" t="n">
        <v>3.593297908266</v>
      </c>
      <c r="J47" s="1050" t="n">
        <v>3.883810251067</v>
      </c>
      <c r="K47" s="731" t="n">
        <v>306.746131054964</v>
      </c>
      <c r="L47" s="1050" t="n">
        <v>4.456552471818</v>
      </c>
      <c r="M47" s="1050" t="n">
        <v>4.8300889485</v>
      </c>
      <c r="N47" s="731" t="n">
        <v>371.386006781061</v>
      </c>
      <c r="O47" s="1050" t="n">
        <v>3.875512810089</v>
      </c>
      <c r="P47" s="1050" t="n">
        <v>4.600703175195</v>
      </c>
      <c r="Q47" s="731" t="n">
        <v>338.417100795608</v>
      </c>
      <c r="R47" s="1050" t="n">
        <v>3.579585770714</v>
      </c>
      <c r="S47" s="1050" t="n">
        <v>3.808432113477</v>
      </c>
      <c r="T47" s="731" t="n">
        <v>377.031667839584</v>
      </c>
      <c r="U47" s="1050" t="n">
        <v>4.165409989586</v>
      </c>
      <c r="V47" s="1050" t="n">
        <v>3.647654929006</v>
      </c>
      <c r="W47" s="731" t="n">
        <v>390.614927309436</v>
      </c>
      <c r="X47" s="1050" t="n">
        <v>3.722374198502</v>
      </c>
      <c r="Y47" s="1050" t="n">
        <v>3.933983741151</v>
      </c>
      <c r="Z47" s="731" t="n">
        <v>213.266258408562</v>
      </c>
      <c r="AA47" s="1050" t="n">
        <v>4.658286091987</v>
      </c>
      <c r="AB47" s="1050" t="n">
        <v>4.154533192467</v>
      </c>
    </row>
    <row r="48" ht="13" customHeight="1" s="828">
      <c r="A48" s="1051" t="n">
        <v>37408</v>
      </c>
      <c r="B48" s="731" t="n">
        <v>323.633715557027</v>
      </c>
      <c r="C48" s="1050" t="n">
        <v>4.497307116484</v>
      </c>
      <c r="D48" s="1050" t="n">
        <v>4.241288686988</v>
      </c>
      <c r="E48" s="731" t="n">
        <v>319.159724413755</v>
      </c>
      <c r="F48" s="1050" t="n">
        <v>4.676876340316</v>
      </c>
      <c r="G48" s="1050" t="n">
        <v>4.361776529545</v>
      </c>
      <c r="H48" s="731" t="n">
        <v>340.330258286735</v>
      </c>
      <c r="I48" s="1050" t="n">
        <v>3.6609724488</v>
      </c>
      <c r="J48" s="1050" t="n">
        <v>3.628381490325</v>
      </c>
      <c r="K48" s="731" t="n">
        <v>309.225377387819</v>
      </c>
      <c r="L48" s="1050" t="n">
        <v>4.892081992517</v>
      </c>
      <c r="M48" s="1050" t="n">
        <v>4.668336724306</v>
      </c>
      <c r="N48" s="731" t="n">
        <v>374.30168835872</v>
      </c>
      <c r="O48" s="1050" t="n">
        <v>4.083252985938</v>
      </c>
      <c r="P48" s="1050" t="n">
        <v>4.243124778606</v>
      </c>
      <c r="Q48" s="731" t="n">
        <v>339.98626946844</v>
      </c>
      <c r="R48" s="1050" t="n">
        <v>3.769677018354</v>
      </c>
      <c r="S48" s="1050" t="n">
        <v>3.607287443947</v>
      </c>
      <c r="T48" s="731" t="n">
        <v>377.964627540149</v>
      </c>
      <c r="U48" s="1050" t="n">
        <v>4.225794229898</v>
      </c>
      <c r="V48" s="1050" t="n">
        <v>3.92404244997</v>
      </c>
      <c r="W48" s="731" t="n">
        <v>389.948378382949</v>
      </c>
      <c r="X48" s="1050" t="n">
        <v>3.117114548622</v>
      </c>
      <c r="Y48" s="1050" t="n">
        <v>3.625437974213</v>
      </c>
      <c r="Z48" s="731" t="n">
        <v>216.668473359458</v>
      </c>
      <c r="AA48" s="1050" t="n">
        <v>5.610021278793</v>
      </c>
      <c r="AB48" s="1050" t="n">
        <v>4.737839103331</v>
      </c>
    </row>
    <row r="49" ht="13" customHeight="1" s="828">
      <c r="A49" s="1051" t="n">
        <v>37438</v>
      </c>
      <c r="B49" s="731" t="n">
        <v>324.046032034612</v>
      </c>
      <c r="C49" s="1050" t="n">
        <v>4.041537240917</v>
      </c>
      <c r="D49" s="1050" t="n">
        <v>4.212265945591</v>
      </c>
      <c r="E49" s="731" t="n">
        <v>319.060711036454</v>
      </c>
      <c r="F49" s="1050" t="n">
        <v>4.034535824808</v>
      </c>
      <c r="G49" s="1050" t="n">
        <v>4.304049714561</v>
      </c>
      <c r="H49" s="731" t="n">
        <v>342.802240235968</v>
      </c>
      <c r="I49" s="1050" t="n">
        <v>3.927227230408</v>
      </c>
      <c r="J49" s="1050" t="n">
        <v>3.727681500307</v>
      </c>
      <c r="K49" s="731" t="n">
        <v>309.208365203658</v>
      </c>
      <c r="L49" s="1050" t="n">
        <v>4.384771257399</v>
      </c>
      <c r="M49" s="1050" t="n">
        <v>4.577649679741</v>
      </c>
      <c r="N49" s="731" t="n">
        <v>374.067588259976</v>
      </c>
      <c r="O49" s="1050" t="n">
        <v>3.51445862769</v>
      </c>
      <c r="P49" s="1050" t="n">
        <v>3.823806325311</v>
      </c>
      <c r="Q49" s="731" t="n">
        <v>341.840893089524</v>
      </c>
      <c r="R49" s="1050" t="n">
        <v>3.844691032975</v>
      </c>
      <c r="S49" s="1050" t="n">
        <v>3.731637478129</v>
      </c>
      <c r="T49" s="731" t="n">
        <v>379.409188238926</v>
      </c>
      <c r="U49" s="1050" t="n">
        <v>4.502991114727</v>
      </c>
      <c r="V49" s="1050" t="n">
        <v>4.2982279179</v>
      </c>
      <c r="W49" s="731" t="n">
        <v>391.547099232813</v>
      </c>
      <c r="X49" s="1050" t="n">
        <v>1.796676588229</v>
      </c>
      <c r="Y49" s="1050" t="n">
        <v>2.871413859251</v>
      </c>
      <c r="Z49" s="731" t="n">
        <v>216.358430739534</v>
      </c>
      <c r="AA49" s="1050" t="n">
        <v>4.643257830169</v>
      </c>
      <c r="AB49" s="1050" t="n">
        <v>4.970374181846</v>
      </c>
    </row>
    <row r="50" ht="13" customHeight="1" s="828">
      <c r="A50" s="1051" t="n">
        <v>37469</v>
      </c>
      <c r="B50" s="731" t="n">
        <v>323.229519260308</v>
      </c>
      <c r="C50" s="1050" t="n">
        <v>3.09802215221</v>
      </c>
      <c r="D50" s="1050" t="n">
        <v>3.876075983114</v>
      </c>
      <c r="E50" s="731" t="n">
        <v>318.651928156796</v>
      </c>
      <c r="F50" s="1050" t="n">
        <v>3.27163695688</v>
      </c>
      <c r="G50" s="1050" t="n">
        <v>3.991555333915</v>
      </c>
      <c r="H50" s="731" t="n">
        <v>340.445203832634</v>
      </c>
      <c r="I50" s="1050" t="n">
        <v>2.348618393538</v>
      </c>
      <c r="J50" s="1050" t="n">
        <v>3.309023287253</v>
      </c>
      <c r="K50" s="731" t="n">
        <v>308.213311633409</v>
      </c>
      <c r="L50" s="1050" t="n">
        <v>3.302293345196</v>
      </c>
      <c r="M50" s="1050" t="n">
        <v>4.189791504118</v>
      </c>
      <c r="N50" s="731" t="n">
        <v>372.517237982426</v>
      </c>
      <c r="O50" s="1050" t="n">
        <v>2.532372481341</v>
      </c>
      <c r="P50" s="1050" t="n">
        <v>3.374036607548</v>
      </c>
      <c r="Q50" s="731" t="n">
        <v>340.285261937919</v>
      </c>
      <c r="R50" s="1050" t="n">
        <v>2.375648840636</v>
      </c>
      <c r="S50" s="1050" t="n">
        <v>3.326225798885</v>
      </c>
      <c r="T50" s="731" t="n">
        <v>379.700334323373</v>
      </c>
      <c r="U50" s="1050" t="n">
        <v>4.154319189183</v>
      </c>
      <c r="V50" s="1050" t="n">
        <v>4.294202588369</v>
      </c>
      <c r="W50" s="731" t="n">
        <v>390.129443447438</v>
      </c>
      <c r="X50" s="1050" t="n">
        <v>0.823024372443</v>
      </c>
      <c r="Y50" s="1050" t="n">
        <v>1.903298828983</v>
      </c>
      <c r="Z50" s="731" t="n">
        <v>216.561454033346</v>
      </c>
      <c r="AA50" s="1050" t="n">
        <v>4.255504544603</v>
      </c>
      <c r="AB50" s="1050" t="n">
        <v>4.833361117125</v>
      </c>
    </row>
    <row r="51" ht="13" customHeight="1" s="828">
      <c r="A51" s="1051" t="n">
        <v>37500</v>
      </c>
      <c r="B51" s="731" t="n">
        <v>324.034971450395</v>
      </c>
      <c r="C51" s="1050" t="n">
        <v>3.366460140237</v>
      </c>
      <c r="D51" s="1050" t="n">
        <v>3.500828176054</v>
      </c>
      <c r="E51" s="731" t="n">
        <v>319.128644116523</v>
      </c>
      <c r="F51" s="1050" t="n">
        <v>3.366325124359</v>
      </c>
      <c r="G51" s="1050" t="n">
        <v>3.556497034081</v>
      </c>
      <c r="H51" s="731" t="n">
        <v>342.472379667804</v>
      </c>
      <c r="I51" s="1050" t="n">
        <v>3.238139242184</v>
      </c>
      <c r="J51" s="1050" t="n">
        <v>3.169150529596</v>
      </c>
      <c r="K51" s="731" t="n">
        <v>309.234872048972</v>
      </c>
      <c r="L51" s="1050" t="n">
        <v>3.595943783183</v>
      </c>
      <c r="M51" s="1050" t="n">
        <v>3.759481643123</v>
      </c>
      <c r="N51" s="731" t="n">
        <v>374.965844898023</v>
      </c>
      <c r="O51" s="1050" t="n">
        <v>3.579031164432</v>
      </c>
      <c r="P51" s="1050" t="n">
        <v>3.207626566114</v>
      </c>
      <c r="Q51" s="731" t="n">
        <v>342.095490360267</v>
      </c>
      <c r="R51" s="1050" t="n">
        <v>3.193549329127</v>
      </c>
      <c r="S51" s="1050" t="n">
        <v>3.13563358534</v>
      </c>
      <c r="T51" s="731" t="n">
        <v>379.229417780278</v>
      </c>
      <c r="U51" s="1050" t="n">
        <v>3.594166753269</v>
      </c>
      <c r="V51" s="1050" t="n">
        <v>4.082573720223</v>
      </c>
      <c r="W51" s="731" t="n">
        <v>392.284478586994</v>
      </c>
      <c r="X51" s="1050" t="n">
        <v>1.781444093381</v>
      </c>
      <c r="Y51" s="1050" t="n">
        <v>1.465975944525</v>
      </c>
      <c r="Z51" s="731" t="n">
        <v>216.436015363922</v>
      </c>
      <c r="AA51" s="1050" t="n">
        <v>4.233474339673</v>
      </c>
      <c r="AB51" s="1050" t="n">
        <v>4.377018107199</v>
      </c>
    </row>
    <row r="52" ht="13" customHeight="1" s="828">
      <c r="A52" s="1051" t="n">
        <v>37530</v>
      </c>
      <c r="B52" s="731" t="n">
        <v>324.591863761564</v>
      </c>
      <c r="C52" s="1050" t="n">
        <v>3.176736625192</v>
      </c>
      <c r="D52" s="1050" t="n">
        <v>3.213691477817</v>
      </c>
      <c r="E52" s="731" t="n">
        <v>319.318662916679</v>
      </c>
      <c r="F52" s="1050" t="n">
        <v>3.065806243318</v>
      </c>
      <c r="G52" s="1050" t="n">
        <v>3.234384857235</v>
      </c>
      <c r="H52" s="731" t="n">
        <v>344.159250714561</v>
      </c>
      <c r="I52" s="1050" t="n">
        <v>3.468273369762</v>
      </c>
      <c r="J52" s="1050" t="n">
        <v>3.01814022642</v>
      </c>
      <c r="K52" s="731" t="n">
        <v>309.958903218536</v>
      </c>
      <c r="L52" s="1050" t="n">
        <v>3.495308904299</v>
      </c>
      <c r="M52" s="1050" t="n">
        <v>3.464574754313</v>
      </c>
      <c r="N52" s="731" t="n">
        <v>375.802027488626</v>
      </c>
      <c r="O52" s="1050" t="n">
        <v>3.618377635161</v>
      </c>
      <c r="P52" s="1050" t="n">
        <v>3.242637094351</v>
      </c>
      <c r="Q52" s="731" t="n">
        <v>343.837814217804</v>
      </c>
      <c r="R52" s="1050" t="n">
        <v>3.527174348367</v>
      </c>
      <c r="S52" s="1050" t="n">
        <v>3.031849486021</v>
      </c>
      <c r="T52" s="731" t="n">
        <v>380.319515461732</v>
      </c>
      <c r="U52" s="1050" t="n">
        <v>3.483584144681</v>
      </c>
      <c r="V52" s="1050" t="n">
        <v>3.743114103263</v>
      </c>
      <c r="W52" s="731" t="n">
        <v>391.864815587102</v>
      </c>
      <c r="X52" s="1050" t="n">
        <v>0.9309576741010001</v>
      </c>
      <c r="Y52" s="1050" t="n">
        <v>1.177403979574</v>
      </c>
      <c r="Z52" s="731" t="n">
        <v>216.628317595221</v>
      </c>
      <c r="AA52" s="1050" t="n">
        <v>4.149840646131</v>
      </c>
      <c r="AB52" s="1050" t="n">
        <v>4.212909494861</v>
      </c>
    </row>
    <row r="53" ht="13" customHeight="1" s="828">
      <c r="A53" s="1051" t="n">
        <v>37561</v>
      </c>
      <c r="B53" s="731" t="n">
        <v>325.557140138013</v>
      </c>
      <c r="C53" s="1050" t="n">
        <v>2.999105909328</v>
      </c>
      <c r="D53" s="1050" t="n">
        <v>3.180263325195</v>
      </c>
      <c r="E53" s="731" t="n">
        <v>320.180525580871</v>
      </c>
      <c r="F53" s="1050" t="n">
        <v>2.668039015833</v>
      </c>
      <c r="G53" s="1050" t="n">
        <v>3.032201048872</v>
      </c>
      <c r="H53" s="731" t="n">
        <v>346.141346665262</v>
      </c>
      <c r="I53" s="1050" t="n">
        <v>4.230184794431</v>
      </c>
      <c r="J53" s="1050" t="n">
        <v>3.645586515624</v>
      </c>
      <c r="K53" s="731" t="n">
        <v>310.92574891731</v>
      </c>
      <c r="L53" s="1050" t="n">
        <v>3.22981493621</v>
      </c>
      <c r="M53" s="1050" t="n">
        <v>3.439784952738</v>
      </c>
      <c r="N53" s="731" t="n">
        <v>378.60082194169</v>
      </c>
      <c r="O53" s="1050" t="n">
        <v>2.432538932563</v>
      </c>
      <c r="P53" s="1050" t="n">
        <v>3.204832671097</v>
      </c>
      <c r="Q53" s="731" t="n">
        <v>345.67126325135</v>
      </c>
      <c r="R53" s="1050" t="n">
        <v>4.118981935587</v>
      </c>
      <c r="S53" s="1050" t="n">
        <v>3.613429857444</v>
      </c>
      <c r="T53" s="731" t="n">
        <v>379.829111639895</v>
      </c>
      <c r="U53" s="1050" t="n">
        <v>2.899542176432</v>
      </c>
      <c r="V53" s="1050" t="n">
        <v>3.324790683738</v>
      </c>
      <c r="W53" s="731" t="n">
        <v>396.971806981818</v>
      </c>
      <c r="X53" s="1050" t="n">
        <v>2.500152077362</v>
      </c>
      <c r="Y53" s="1050" t="n">
        <v>1.736779271435</v>
      </c>
      <c r="Z53" s="731" t="n">
        <v>217.078587634598</v>
      </c>
      <c r="AA53" s="1050" t="n">
        <v>4.056204740072</v>
      </c>
      <c r="AB53" s="1050" t="n">
        <v>4.146367953733</v>
      </c>
    </row>
    <row r="54" ht="13" customHeight="1" s="828">
      <c r="A54" s="1051" t="n">
        <v>37591</v>
      </c>
      <c r="B54" s="731" t="n">
        <v>325.376095881172</v>
      </c>
      <c r="C54" s="1050" t="n">
        <v>2.885494611792</v>
      </c>
      <c r="D54" s="1050" t="n">
        <v>3.020176822514</v>
      </c>
      <c r="E54" s="731" t="n">
        <v>319.430202177912</v>
      </c>
      <c r="F54" s="1050" t="n">
        <v>2.416172829758</v>
      </c>
      <c r="G54" s="1050" t="n">
        <v>2.715898814792</v>
      </c>
      <c r="H54" s="731" t="n">
        <v>347.478954617214</v>
      </c>
      <c r="I54" s="1050" t="n">
        <v>4.454844212071</v>
      </c>
      <c r="J54" s="1050" t="n">
        <v>4.051020448157</v>
      </c>
      <c r="K54" s="731" t="n">
        <v>310.460624839261</v>
      </c>
      <c r="L54" s="1050" t="n">
        <v>2.962079278214</v>
      </c>
      <c r="M54" s="1050" t="n">
        <v>3.2284659311</v>
      </c>
      <c r="N54" s="731" t="n">
        <v>373.859198743791</v>
      </c>
      <c r="O54" s="1050" t="n">
        <v>1.177694021204</v>
      </c>
      <c r="P54" s="1050" t="n">
        <v>2.402046975528</v>
      </c>
      <c r="Q54" s="731" t="n">
        <v>347.568986922024</v>
      </c>
      <c r="R54" s="1050" t="n">
        <v>4.386388893839</v>
      </c>
      <c r="S54" s="1050" t="n">
        <v>4.011151255599</v>
      </c>
      <c r="T54" s="731" t="n">
        <v>383.637552908018</v>
      </c>
      <c r="U54" s="1050" t="n">
        <v>3.77848137907</v>
      </c>
      <c r="V54" s="1050" t="n">
        <v>3.387254585659</v>
      </c>
      <c r="W54" s="731" t="n">
        <v>394.492187165705</v>
      </c>
      <c r="X54" s="1050" t="n">
        <v>1.744255718229</v>
      </c>
      <c r="Y54" s="1050" t="n">
        <v>1.724472732053</v>
      </c>
      <c r="Z54" s="731" t="n">
        <v>216.440809160651</v>
      </c>
      <c r="AA54" s="1050" t="n">
        <v>4.104813258087</v>
      </c>
      <c r="AB54" s="1050" t="n">
        <v>4.10357231281</v>
      </c>
    </row>
    <row r="55" ht="13" customHeight="1" s="828">
      <c r="A55" s="1051" t="n">
        <v>37622</v>
      </c>
      <c r="B55" s="731" t="n">
        <v>328.416421972088</v>
      </c>
      <c r="C55" s="1050" t="n">
        <v>3.432340870908</v>
      </c>
      <c r="D55" s="1050" t="n">
        <v>3.106102463252</v>
      </c>
      <c r="E55" s="731" t="n">
        <v>322.878741210456</v>
      </c>
      <c r="F55" s="1050" t="n">
        <v>3.170950648035</v>
      </c>
      <c r="G55" s="1050" t="n">
        <v>2.752198661086</v>
      </c>
      <c r="H55" s="731" t="n">
        <v>348.339660846701</v>
      </c>
      <c r="I55" s="1050" t="n">
        <v>4.170995441294</v>
      </c>
      <c r="J55" s="1050" t="n">
        <v>4.285174449307</v>
      </c>
      <c r="K55" s="731" t="n">
        <v>314.231092640203</v>
      </c>
      <c r="L55" s="1050" t="n">
        <v>3.694136975302</v>
      </c>
      <c r="M55" s="1050" t="n">
        <v>3.29603140164</v>
      </c>
      <c r="N55" s="731" t="n">
        <v>380.973954456344</v>
      </c>
      <c r="O55" s="1050" t="n">
        <v>3.406640925747</v>
      </c>
      <c r="P55" s="1050" t="n">
        <v>2.337921208358</v>
      </c>
      <c r="Q55" s="731" t="n">
        <v>348.433482867402</v>
      </c>
      <c r="R55" s="1050" t="n">
        <v>4.202096285042</v>
      </c>
      <c r="S55" s="1050" t="n">
        <v>4.235887616928</v>
      </c>
      <c r="T55" s="731" t="n">
        <v>382.500961705051</v>
      </c>
      <c r="U55" s="1050" t="n">
        <v>3.028595933163</v>
      </c>
      <c r="V55" s="1050" t="n">
        <v>3.235408402579</v>
      </c>
      <c r="W55" s="731" t="n">
        <v>399.439093523833</v>
      </c>
      <c r="X55" s="1050" t="n">
        <v>4.552301784651</v>
      </c>
      <c r="Y55" s="1050" t="n">
        <v>2.924445197753</v>
      </c>
      <c r="Z55" s="731" t="n">
        <v>220.163720265126</v>
      </c>
      <c r="AA55" s="1050" t="n">
        <v>5.392469920738</v>
      </c>
      <c r="AB55" s="1050" t="n">
        <v>4.518692909447</v>
      </c>
    </row>
    <row r="56" ht="13" customHeight="1" s="828">
      <c r="A56" s="1049" t="n">
        <v>37653</v>
      </c>
      <c r="B56" s="731" t="n">
        <v>329.169238726784</v>
      </c>
      <c r="C56" s="1050" t="n">
        <v>2.9219210714</v>
      </c>
      <c r="D56" s="1050" t="n">
        <v>3.079795168395</v>
      </c>
      <c r="E56" s="731" t="n">
        <v>324.026226130121</v>
      </c>
      <c r="F56" s="1050" t="n">
        <v>2.475707501624</v>
      </c>
      <c r="G56" s="1050" t="n">
        <v>2.687186053307</v>
      </c>
      <c r="H56" s="731" t="n">
        <v>349.56906361188</v>
      </c>
      <c r="I56" s="1050" t="n">
        <v>4.347798575796</v>
      </c>
      <c r="J56" s="1050" t="n">
        <v>4.324334965711</v>
      </c>
      <c r="K56" s="731" t="n">
        <v>314.979431624047</v>
      </c>
      <c r="L56" s="1050" t="n">
        <v>3.146842034895</v>
      </c>
      <c r="M56" s="1050" t="n">
        <v>3.267882480478</v>
      </c>
      <c r="N56" s="731" t="n">
        <v>383.577160753271</v>
      </c>
      <c r="O56" s="1050" t="n">
        <v>2.893773751635</v>
      </c>
      <c r="P56" s="1050" t="n">
        <v>2.492995675882</v>
      </c>
      <c r="Q56" s="731" t="n">
        <v>349.529815337278</v>
      </c>
      <c r="R56" s="1050" t="n">
        <v>4.353959484103</v>
      </c>
      <c r="S56" s="1050" t="n">
        <v>4.31406838196</v>
      </c>
      <c r="T56" s="731" t="n">
        <v>383.625035502255</v>
      </c>
      <c r="U56" s="1050" t="n">
        <v>2.905994804381</v>
      </c>
      <c r="V56" s="1050" t="n">
        <v>3.236462834682</v>
      </c>
      <c r="W56" s="731" t="n">
        <v>403.316354067521</v>
      </c>
      <c r="X56" s="1050" t="n">
        <v>3.124746484528</v>
      </c>
      <c r="Y56" s="1050" t="n">
        <v>3.133478594361</v>
      </c>
      <c r="Z56" s="731" t="n">
        <v>218.834780642134</v>
      </c>
      <c r="AA56" s="1050" t="n">
        <v>4.131342713723</v>
      </c>
      <c r="AB56" s="1050" t="n">
        <v>4.542745660444</v>
      </c>
    </row>
    <row r="57" ht="13" customHeight="1" s="828">
      <c r="A57" s="1051" t="n">
        <v>37681</v>
      </c>
      <c r="B57" s="731" t="n">
        <v>329.798285409974</v>
      </c>
      <c r="C57" s="1050" t="n">
        <v>2.782255745248</v>
      </c>
      <c r="D57" s="1050" t="n">
        <v>3.044287373446</v>
      </c>
      <c r="E57" s="731" t="n">
        <v>323.995094506908</v>
      </c>
      <c r="F57" s="1050" t="n">
        <v>2.303567523719</v>
      </c>
      <c r="G57" s="1050" t="n">
        <v>2.648105561629</v>
      </c>
      <c r="H57" s="731" t="n">
        <v>351.137388042728</v>
      </c>
      <c r="I57" s="1050" t="n">
        <v>4.308448938959</v>
      </c>
      <c r="J57" s="1050" t="n">
        <v>4.27586431518</v>
      </c>
      <c r="K57" s="731" t="n">
        <v>315.551672729138</v>
      </c>
      <c r="L57" s="1050" t="n">
        <v>2.949802018369</v>
      </c>
      <c r="M57" s="1050" t="n">
        <v>3.262104519907</v>
      </c>
      <c r="N57" s="731" t="n">
        <v>383.992679727003</v>
      </c>
      <c r="O57" s="1050" t="n">
        <v>2.89204949215</v>
      </c>
      <c r="P57" s="1050" t="n">
        <v>3.062749497006</v>
      </c>
      <c r="Q57" s="731" t="n">
        <v>351.071523672398</v>
      </c>
      <c r="R57" s="1050" t="n">
        <v>4.326950381907</v>
      </c>
      <c r="S57" s="1050" t="n">
        <v>4.294437831343</v>
      </c>
      <c r="T57" s="731" t="n">
        <v>383.144204327461</v>
      </c>
      <c r="U57" s="1050" t="n">
        <v>2.90683879353</v>
      </c>
      <c r="V57" s="1050" t="n">
        <v>2.94704818573</v>
      </c>
      <c r="W57" s="731" t="n">
        <v>404.249911327748</v>
      </c>
      <c r="X57" s="1050" t="n">
        <v>4.551661763045</v>
      </c>
      <c r="Y57" s="1050" t="n">
        <v>4.070700526786</v>
      </c>
      <c r="Z57" s="731" t="n">
        <v>218.537986935709</v>
      </c>
      <c r="AA57" s="1050" t="n">
        <v>3.200650325643</v>
      </c>
      <c r="AB57" s="1050" t="n">
        <v>4.236547486425</v>
      </c>
    </row>
    <row r="58" ht="13" customHeight="1" s="828">
      <c r="A58" s="1051" t="n">
        <v>37712</v>
      </c>
      <c r="B58" s="731" t="n">
        <v>331.392157519981</v>
      </c>
      <c r="C58" s="1050" t="n">
        <v>3.134928731661</v>
      </c>
      <c r="D58" s="1050" t="n">
        <v>2.946482962478</v>
      </c>
      <c r="E58" s="731" t="n">
        <v>325.427903113229</v>
      </c>
      <c r="F58" s="1050" t="n">
        <v>2.710352921284</v>
      </c>
      <c r="G58" s="1050" t="n">
        <v>2.496585329919</v>
      </c>
      <c r="H58" s="731" t="n">
        <v>352.561864588221</v>
      </c>
      <c r="I58" s="1050" t="n">
        <v>4.560678568481</v>
      </c>
      <c r="J58" s="1050" t="n">
        <v>4.405820052675</v>
      </c>
      <c r="K58" s="731" t="n">
        <v>316.704842983833</v>
      </c>
      <c r="L58" s="1050" t="n">
        <v>3.315697162583</v>
      </c>
      <c r="M58" s="1050" t="n">
        <v>3.137441355492</v>
      </c>
      <c r="N58" s="731" t="n">
        <v>384.854031873992</v>
      </c>
      <c r="O58" s="1050" t="n">
        <v>2.957201252264</v>
      </c>
      <c r="P58" s="1050" t="n">
        <v>2.914372013077</v>
      </c>
      <c r="Q58" s="731" t="n">
        <v>352.073872547975</v>
      </c>
      <c r="R58" s="1050" t="n">
        <v>4.551631914253</v>
      </c>
      <c r="S58" s="1050" t="n">
        <v>4.410968427651</v>
      </c>
      <c r="T58" s="731" t="n">
        <v>385.353432501468</v>
      </c>
      <c r="U58" s="1050" t="n">
        <v>2.854888215806</v>
      </c>
      <c r="V58" s="1050" t="n">
        <v>2.889175978588</v>
      </c>
      <c r="W58" s="731" t="n">
        <v>404.651305308435</v>
      </c>
      <c r="X58" s="1050" t="n">
        <v>4.059630412546</v>
      </c>
      <c r="Y58" s="1050" t="n">
        <v>3.909293581284</v>
      </c>
      <c r="Z58" s="731" t="n">
        <v>219.362925049219</v>
      </c>
      <c r="AA58" s="1050" t="n">
        <v>3.381791428645</v>
      </c>
      <c r="AB58" s="1050" t="n">
        <v>3.569713958974</v>
      </c>
    </row>
    <row r="59" ht="13" customHeight="1" s="828">
      <c r="A59" s="1051" t="n">
        <v>37742</v>
      </c>
      <c r="B59" s="731" t="n">
        <v>331.92921100209</v>
      </c>
      <c r="C59" s="1050" t="n">
        <v>3.236726265884</v>
      </c>
      <c r="D59" s="1050" t="n">
        <v>3.051467838314</v>
      </c>
      <c r="E59" s="731" t="n">
        <v>326.163019300105</v>
      </c>
      <c r="F59" s="1050" t="n">
        <v>2.930360665437</v>
      </c>
      <c r="G59" s="1050" t="n">
        <v>2.648155686432</v>
      </c>
      <c r="H59" s="731" t="n">
        <v>352.567729816435</v>
      </c>
      <c r="I59" s="1050" t="n">
        <v>4.138049109666</v>
      </c>
      <c r="J59" s="1050" t="n">
        <v>4.335472069542</v>
      </c>
      <c r="K59" s="731" t="n">
        <v>317.470374853286</v>
      </c>
      <c r="L59" s="1050" t="n">
        <v>3.496130093455</v>
      </c>
      <c r="M59" s="1050" t="n">
        <v>3.253940616235</v>
      </c>
      <c r="N59" s="731" t="n">
        <v>385.988954692496</v>
      </c>
      <c r="O59" s="1050" t="n">
        <v>3.932013496686</v>
      </c>
      <c r="P59" s="1050" t="n">
        <v>3.259169574564</v>
      </c>
      <c r="Q59" s="731" t="n">
        <v>352.308217727364</v>
      </c>
      <c r="R59" s="1050" t="n">
        <v>4.104732562007</v>
      </c>
      <c r="S59" s="1050" t="n">
        <v>4.327403482471</v>
      </c>
      <c r="T59" s="731" t="n">
        <v>387.703837473037</v>
      </c>
      <c r="U59" s="1050" t="n">
        <v>2.830576459162</v>
      </c>
      <c r="V59" s="1050" t="n">
        <v>2.863941521813</v>
      </c>
      <c r="W59" s="731" t="n">
        <v>403.639588239694</v>
      </c>
      <c r="X59" s="1050" t="n">
        <v>3.334399179256</v>
      </c>
      <c r="Y59" s="1050" t="n">
        <v>3.979843643642</v>
      </c>
      <c r="Z59" s="731" t="n">
        <v>220.695836278959</v>
      </c>
      <c r="AA59" s="1050" t="n">
        <v>3.483709952919</v>
      </c>
      <c r="AB59" s="1050" t="n">
        <v>3.355704877823</v>
      </c>
    </row>
    <row r="60" ht="13" customHeight="1" s="828">
      <c r="A60" s="1051" t="n">
        <v>37773</v>
      </c>
      <c r="B60" s="731" t="n">
        <v>332.926928190913</v>
      </c>
      <c r="C60" s="1050" t="n">
        <v>2.871521781311</v>
      </c>
      <c r="D60" s="1050" t="n">
        <v>3.080589847892</v>
      </c>
      <c r="E60" s="731" t="n">
        <v>326.600799654771</v>
      </c>
      <c r="F60" s="1050" t="n">
        <v>2.331458098193</v>
      </c>
      <c r="G60" s="1050" t="n">
        <v>2.656607826158</v>
      </c>
      <c r="H60" s="731" t="n">
        <v>355.643724698587</v>
      </c>
      <c r="I60" s="1050" t="n">
        <v>4.49959004202</v>
      </c>
      <c r="J60" s="1050" t="n">
        <v>4.39939587671</v>
      </c>
      <c r="K60" s="731" t="n">
        <v>318.316544533492</v>
      </c>
      <c r="L60" s="1050" t="n">
        <v>2.939980936387</v>
      </c>
      <c r="M60" s="1050" t="n">
        <v>3.249753453413</v>
      </c>
      <c r="N60" s="731" t="n">
        <v>384.495653571384</v>
      </c>
      <c r="O60" s="1050" t="n">
        <v>2.723462257775</v>
      </c>
      <c r="P60" s="1050" t="n">
        <v>3.202440860077</v>
      </c>
      <c r="Q60" s="731" t="n">
        <v>355.320306731927</v>
      </c>
      <c r="R60" s="1050" t="n">
        <v>4.51019309911</v>
      </c>
      <c r="S60" s="1050" t="n">
        <v>4.388772192794</v>
      </c>
      <c r="T60" s="731" t="n">
        <v>389.389961329559</v>
      </c>
      <c r="U60" s="1050" t="n">
        <v>3.022857949372</v>
      </c>
      <c r="V60" s="1050" t="n">
        <v>2.90297402889</v>
      </c>
      <c r="W60" s="731" t="n">
        <v>409.286017776841</v>
      </c>
      <c r="X60" s="1050" t="n">
        <v>4.959025467443</v>
      </c>
      <c r="Y60" s="1050" t="n">
        <v>4.117292354848</v>
      </c>
      <c r="Z60" s="731" t="n">
        <v>220.166650720816</v>
      </c>
      <c r="AA60" s="1050" t="n">
        <v>1.614529934659</v>
      </c>
      <c r="AB60" s="1050" t="n">
        <v>2.819321823378</v>
      </c>
    </row>
    <row r="61" ht="13" customHeight="1" s="828">
      <c r="A61" s="1051" t="n">
        <v>37803</v>
      </c>
      <c r="B61" s="731" t="n">
        <v>333.653389158015</v>
      </c>
      <c r="C61" s="1050" t="n">
        <v>2.964812456761</v>
      </c>
      <c r="D61" s="1050" t="n">
        <v>3.023865539749</v>
      </c>
      <c r="E61" s="731" t="n">
        <v>326.744446847639</v>
      </c>
      <c r="F61" s="1050" t="n">
        <v>2.408236284005</v>
      </c>
      <c r="G61" s="1050" t="n">
        <v>2.555807449165</v>
      </c>
      <c r="H61" s="731" t="n">
        <v>358.807799954122</v>
      </c>
      <c r="I61" s="1050" t="n">
        <v>4.6690359162</v>
      </c>
      <c r="J61" s="1050" t="n">
        <v>4.436639315347</v>
      </c>
      <c r="K61" s="731" t="n">
        <v>319.125214354655</v>
      </c>
      <c r="L61" s="1050" t="n">
        <v>3.207173630139</v>
      </c>
      <c r="M61" s="1050" t="n">
        <v>3.213673464146</v>
      </c>
      <c r="N61" s="731" t="n">
        <v>384.126187740288</v>
      </c>
      <c r="O61" s="1050" t="n">
        <v>2.688979156708</v>
      </c>
      <c r="P61" s="1050" t="n">
        <v>3.112779472545</v>
      </c>
      <c r="Q61" s="731" t="n">
        <v>358.27839845714</v>
      </c>
      <c r="R61" s="1050" t="n">
        <v>4.80852516475</v>
      </c>
      <c r="S61" s="1050" t="n">
        <v>4.475659526157</v>
      </c>
      <c r="T61" s="731" t="n">
        <v>390.402050856543</v>
      </c>
      <c r="U61" s="1050" t="n">
        <v>2.897363310742</v>
      </c>
      <c r="V61" s="1050" t="n">
        <v>2.916978674585</v>
      </c>
      <c r="W61" s="731" t="n">
        <v>405.894570875777</v>
      </c>
      <c r="X61" s="1050" t="n">
        <v>3.664302882355</v>
      </c>
      <c r="Y61" s="1050" t="n">
        <v>3.985100018807</v>
      </c>
      <c r="Z61" s="731" t="n">
        <v>219.700458934476</v>
      </c>
      <c r="AA61" s="1050" t="n">
        <v>1.544672044218</v>
      </c>
      <c r="AB61" s="1050" t="n">
        <v>2.207942812103</v>
      </c>
    </row>
    <row r="62" ht="13" customHeight="1" s="828">
      <c r="A62" s="1051" t="n">
        <v>37834</v>
      </c>
      <c r="B62" s="731" t="n">
        <v>334.81142830394</v>
      </c>
      <c r="C62" s="1050" t="n">
        <v>3.583184193738</v>
      </c>
      <c r="D62" s="1050" t="n">
        <v>3.13958058097</v>
      </c>
      <c r="E62" s="731" t="n">
        <v>327.247059901477</v>
      </c>
      <c r="F62" s="1050" t="n">
        <v>2.697341828245</v>
      </c>
      <c r="G62" s="1050" t="n">
        <v>2.478903529774</v>
      </c>
      <c r="H62" s="731" t="n">
        <v>362.156564105811</v>
      </c>
      <c r="I62" s="1050" t="n">
        <v>6.377343557423</v>
      </c>
      <c r="J62" s="1050" t="n">
        <v>5.180885269497</v>
      </c>
      <c r="K62" s="731" t="n">
        <v>320.439253789638</v>
      </c>
      <c r="L62" s="1050" t="n">
        <v>3.966714510621</v>
      </c>
      <c r="M62" s="1050" t="n">
        <v>3.370642394048</v>
      </c>
      <c r="N62" s="731" t="n">
        <v>383.359832675275</v>
      </c>
      <c r="O62" s="1050" t="n">
        <v>2.910628982319</v>
      </c>
      <c r="P62" s="1050" t="n">
        <v>2.774157685079</v>
      </c>
      <c r="Q62" s="731" t="n">
        <v>362.053071743031</v>
      </c>
      <c r="R62" s="1050" t="n">
        <v>6.396929940822</v>
      </c>
      <c r="S62" s="1050" t="n">
        <v>5.23810797649</v>
      </c>
      <c r="T62" s="731" t="n">
        <v>392.182739199513</v>
      </c>
      <c r="U62" s="1050" t="n">
        <v>3.287435840262</v>
      </c>
      <c r="V62" s="1050" t="n">
        <v>3.069333805541</v>
      </c>
      <c r="W62" s="731" t="n">
        <v>405.937548084016</v>
      </c>
      <c r="X62" s="1050" t="n">
        <v>4.052015273927</v>
      </c>
      <c r="Y62" s="1050" t="n">
        <v>4.224322544157</v>
      </c>
      <c r="Z62" s="731" t="n">
        <v>220.097854279548</v>
      </c>
      <c r="AA62" s="1050" t="n">
        <v>1.63297769771</v>
      </c>
      <c r="AB62" s="1050" t="n">
        <v>1.597412526348</v>
      </c>
    </row>
    <row r="63" ht="13" customHeight="1" s="828">
      <c r="A63" s="1051" t="n">
        <v>37865</v>
      </c>
      <c r="B63" s="731" t="n">
        <v>335.852217850495</v>
      </c>
      <c r="C63" s="1050" t="n">
        <v>3.646904637239</v>
      </c>
      <c r="D63" s="1050" t="n">
        <v>3.39814217948</v>
      </c>
      <c r="E63" s="731" t="n">
        <v>328.705172732561</v>
      </c>
      <c r="F63" s="1050" t="n">
        <v>3.000836431512</v>
      </c>
      <c r="G63" s="1050" t="n">
        <v>2.702161437106</v>
      </c>
      <c r="H63" s="731" t="n">
        <v>361.575160658984</v>
      </c>
      <c r="I63" s="1050" t="n">
        <v>5.577904124622</v>
      </c>
      <c r="J63" s="1050" t="n">
        <v>5.539495256661</v>
      </c>
      <c r="K63" s="731" t="n">
        <v>321.269389658644</v>
      </c>
      <c r="L63" s="1050" t="n">
        <v>3.891707791535</v>
      </c>
      <c r="M63" s="1050" t="n">
        <v>3.688239073903</v>
      </c>
      <c r="N63" s="731" t="n">
        <v>385.869734119801</v>
      </c>
      <c r="O63" s="1050" t="n">
        <v>2.90796865105</v>
      </c>
      <c r="P63" s="1050" t="n">
        <v>2.835813326437</v>
      </c>
      <c r="Q63" s="731" t="n">
        <v>360.91569889654</v>
      </c>
      <c r="R63" s="1050" t="n">
        <v>5.501448883893</v>
      </c>
      <c r="S63" s="1050" t="n">
        <v>5.567693669217</v>
      </c>
      <c r="T63" s="731" t="n">
        <v>394.306046623848</v>
      </c>
      <c r="U63" s="1050" t="n">
        <v>3.975595810003</v>
      </c>
      <c r="V63" s="1050" t="n">
        <v>3.386679922038</v>
      </c>
      <c r="W63" s="731" t="n">
        <v>411.234950836787</v>
      </c>
      <c r="X63" s="1050" t="n">
        <v>4.83079838337</v>
      </c>
      <c r="Y63" s="1050" t="n">
        <v>4.182936881186</v>
      </c>
      <c r="Z63" s="731" t="n">
        <v>221.034273702124</v>
      </c>
      <c r="AA63" s="1050" t="n">
        <v>2.124534740889</v>
      </c>
      <c r="AB63" s="1050" t="n">
        <v>1.767395472487</v>
      </c>
    </row>
    <row r="64" ht="13" customHeight="1" s="828">
      <c r="A64" s="1051" t="n">
        <v>37895</v>
      </c>
      <c r="B64" s="731" t="n">
        <v>336.73116911749</v>
      </c>
      <c r="C64" s="1050" t="n">
        <v>3.739867418502</v>
      </c>
      <c r="D64" s="1050" t="n">
        <v>3.656760655638</v>
      </c>
      <c r="E64" s="731" t="n">
        <v>329.787989100053</v>
      </c>
      <c r="F64" s="1050" t="n">
        <v>3.27864525291</v>
      </c>
      <c r="G64" s="1050" t="n">
        <v>2.99247826046</v>
      </c>
      <c r="H64" s="731" t="n">
        <v>361.41718435679</v>
      </c>
      <c r="I64" s="1050" t="n">
        <v>5.014519762696</v>
      </c>
      <c r="J64" s="1050" t="n">
        <v>5.654112036416</v>
      </c>
      <c r="K64" s="731" t="n">
        <v>322.350731756305</v>
      </c>
      <c r="L64" s="1050" t="n">
        <v>3.997894046306</v>
      </c>
      <c r="M64" s="1050" t="n">
        <v>3.952125104645</v>
      </c>
      <c r="N64" s="731" t="n">
        <v>388.653435527665</v>
      </c>
      <c r="O64" s="1050" t="n">
        <v>3.419728234284</v>
      </c>
      <c r="P64" s="1050" t="n">
        <v>3.080063256807</v>
      </c>
      <c r="Q64" s="731" t="n">
        <v>361.183296284398</v>
      </c>
      <c r="R64" s="1050" t="n">
        <v>5.044669710356</v>
      </c>
      <c r="S64" s="1050" t="n">
        <v>5.645337387011</v>
      </c>
      <c r="T64" s="731" t="n">
        <v>394.147578210075</v>
      </c>
      <c r="U64" s="1050" t="n">
        <v>3.635906701121</v>
      </c>
      <c r="V64" s="1050" t="n">
        <v>3.632839418585</v>
      </c>
      <c r="W64" s="731" t="n">
        <v>412.759349982342</v>
      </c>
      <c r="X64" s="1050" t="n">
        <v>5.33207717665</v>
      </c>
      <c r="Y64" s="1050" t="n">
        <v>4.739344203263</v>
      </c>
      <c r="Z64" s="731" t="n">
        <v>220.59697876864</v>
      </c>
      <c r="AA64" s="1050" t="n">
        <v>1.832014030979</v>
      </c>
      <c r="AB64" s="1050" t="n">
        <v>1.863121815693</v>
      </c>
    </row>
    <row r="65" ht="13" customHeight="1" s="828">
      <c r="A65" s="1051" t="n">
        <v>37926</v>
      </c>
      <c r="B65" s="731" t="n">
        <v>337.843219125562</v>
      </c>
      <c r="C65" s="1050" t="n">
        <v>3.773862549088</v>
      </c>
      <c r="D65" s="1050" t="n">
        <v>3.720306601282</v>
      </c>
      <c r="E65" s="731" t="n">
        <v>330.953907411664</v>
      </c>
      <c r="F65" s="1050" t="n">
        <v>3.364783604889</v>
      </c>
      <c r="G65" s="1050" t="n">
        <v>3.214932383735</v>
      </c>
      <c r="H65" s="731" t="n">
        <v>362.961722598531</v>
      </c>
      <c r="I65" s="1050" t="n">
        <v>4.859395185036</v>
      </c>
      <c r="J65" s="1050" t="n">
        <v>5.149349542308</v>
      </c>
      <c r="K65" s="731" t="n">
        <v>323.470470103165</v>
      </c>
      <c r="L65" s="1050" t="n">
        <v>4.034635674124</v>
      </c>
      <c r="M65" s="1050" t="n">
        <v>3.974872731082</v>
      </c>
      <c r="N65" s="731" t="n">
        <v>389.562410953941</v>
      </c>
      <c r="O65" s="1050" t="n">
        <v>2.895289280154</v>
      </c>
      <c r="P65" s="1050" t="n">
        <v>3.074008200105</v>
      </c>
      <c r="Q65" s="731" t="n">
        <v>362.89597670864</v>
      </c>
      <c r="R65" s="1050" t="n">
        <v>4.982975239329</v>
      </c>
      <c r="S65" s="1050" t="n">
        <v>5.175471854734</v>
      </c>
      <c r="T65" s="731" t="n">
        <v>395.817848343829</v>
      </c>
      <c r="U65" s="1050" t="n">
        <v>4.209455308705</v>
      </c>
      <c r="V65" s="1050" t="n">
        <v>3.940169682706</v>
      </c>
      <c r="W65" s="731" t="n">
        <v>412.546278017078</v>
      </c>
      <c r="X65" s="1050" t="n">
        <v>3.923319178174</v>
      </c>
      <c r="Y65" s="1050" t="n">
        <v>4.692108000277</v>
      </c>
      <c r="Z65" s="731" t="n">
        <v>221.582560061296</v>
      </c>
      <c r="AA65" s="1050" t="n">
        <v>2.074811926766</v>
      </c>
      <c r="AB65" s="1050" t="n">
        <v>2.010464395487</v>
      </c>
    </row>
    <row r="66" ht="13" customHeight="1" s="828">
      <c r="A66" s="1051" t="n">
        <v>37956</v>
      </c>
      <c r="B66" s="731" t="n">
        <v>339.413423231658</v>
      </c>
      <c r="C66" s="1050" t="n">
        <v>4.314185193129</v>
      </c>
      <c r="D66" s="1050" t="n">
        <v>3.942770073533</v>
      </c>
      <c r="E66" s="731" t="n">
        <v>332.545219177815</v>
      </c>
      <c r="F66" s="1050" t="n">
        <v>4.105753592016</v>
      </c>
      <c r="G66" s="1050" t="n">
        <v>3.582925432066</v>
      </c>
      <c r="H66" s="731" t="n">
        <v>363.724636670315</v>
      </c>
      <c r="I66" s="1050" t="n">
        <v>4.675299564832</v>
      </c>
      <c r="J66" s="1050" t="n">
        <v>4.849198611763</v>
      </c>
      <c r="K66" s="731" t="n">
        <v>324.658465863754</v>
      </c>
      <c r="L66" s="1050" t="n">
        <v>4.573153530128</v>
      </c>
      <c r="M66" s="1050" t="n">
        <v>4.201920782293</v>
      </c>
      <c r="N66" s="731" t="n">
        <v>389.958738799871</v>
      </c>
      <c r="O66" s="1050" t="n">
        <v>4.306311068492</v>
      </c>
      <c r="P66" s="1050" t="n">
        <v>3.537523678295</v>
      </c>
      <c r="Q66" s="731" t="n">
        <v>363.519130524254</v>
      </c>
      <c r="R66" s="1050" t="n">
        <v>4.589058345936</v>
      </c>
      <c r="S66" s="1050" t="n">
        <v>4.871411406794</v>
      </c>
      <c r="T66" s="731" t="n">
        <v>399.325256980628</v>
      </c>
      <c r="U66" s="1050" t="n">
        <v>4.089199285548</v>
      </c>
      <c r="V66" s="1050" t="n">
        <v>3.978409979084</v>
      </c>
      <c r="W66" s="731" t="n">
        <v>417.512196865483</v>
      </c>
      <c r="X66" s="1050" t="n">
        <v>5.835352498403</v>
      </c>
      <c r="Y66" s="1050" t="n">
        <v>5.02725993324</v>
      </c>
      <c r="Z66" s="731" t="n">
        <v>223.356663108883</v>
      </c>
      <c r="AA66" s="1050" t="n">
        <v>3.195263395591</v>
      </c>
      <c r="AB66" s="1050" t="n">
        <v>2.366921732975</v>
      </c>
    </row>
    <row r="67" ht="13" customHeight="1" s="828">
      <c r="A67" s="1051" t="n">
        <v>37987</v>
      </c>
      <c r="B67" s="731" t="n">
        <v>339.731917492366</v>
      </c>
      <c r="C67" s="1050" t="n">
        <v>3.445471895811</v>
      </c>
      <c r="D67" s="1050" t="n">
        <v>3.84325471002</v>
      </c>
      <c r="E67" s="731" t="n">
        <v>333.014448228517</v>
      </c>
      <c r="F67" s="1050" t="n">
        <v>3.139168277249</v>
      </c>
      <c r="G67" s="1050" t="n">
        <v>3.535010713956</v>
      </c>
      <c r="H67" s="731" t="n">
        <v>363.625330133975</v>
      </c>
      <c r="I67" s="1050" t="n">
        <v>4.388150706158</v>
      </c>
      <c r="J67" s="1050" t="n">
        <v>4.640459233658</v>
      </c>
      <c r="K67" s="731" t="n">
        <v>325.216134739567</v>
      </c>
      <c r="L67" s="1050" t="n">
        <v>3.495848232925</v>
      </c>
      <c r="M67" s="1050" t="n">
        <v>4.032374946463</v>
      </c>
      <c r="N67" s="731" t="n">
        <v>390.35742429418</v>
      </c>
      <c r="O67" s="1050" t="n">
        <v>2.46302135043</v>
      </c>
      <c r="P67" s="1050" t="n">
        <v>3.215414369558</v>
      </c>
      <c r="Q67" s="731" t="n">
        <v>363.625066457876</v>
      </c>
      <c r="R67" s="1050" t="n">
        <v>4.359966632786</v>
      </c>
      <c r="S67" s="1050" t="n">
        <v>4.643146804596</v>
      </c>
      <c r="T67" s="731" t="n">
        <v>399.186385396912</v>
      </c>
      <c r="U67" s="1050" t="n">
        <v>4.362191304692</v>
      </c>
      <c r="V67" s="1050" t="n">
        <v>4.220177198769</v>
      </c>
      <c r="W67" s="731" t="n">
        <v>417.886663135474</v>
      </c>
      <c r="X67" s="1050" t="n">
        <v>4.618368585032</v>
      </c>
      <c r="Y67" s="1050" t="n">
        <v>4.789814632038</v>
      </c>
      <c r="Z67" s="731" t="n">
        <v>223.870496474614</v>
      </c>
      <c r="AA67" s="1050" t="n">
        <v>1.683645336763</v>
      </c>
      <c r="AB67" s="1050" t="n">
        <v>2.314057406353</v>
      </c>
    </row>
    <row r="68" ht="13" customHeight="1" s="828">
      <c r="A68" s="1049" t="n">
        <v>38018</v>
      </c>
      <c r="B68" s="731" t="n">
        <v>339.803620252857</v>
      </c>
      <c r="C68" s="1050" t="n">
        <v>3.230672941131</v>
      </c>
      <c r="D68" s="1050" t="n">
        <v>3.661099137981</v>
      </c>
      <c r="E68" s="731" t="n">
        <v>332.975398713758</v>
      </c>
      <c r="F68" s="1050" t="n">
        <v>2.761866744713</v>
      </c>
      <c r="G68" s="1050" t="n">
        <v>3.33216647984</v>
      </c>
      <c r="H68" s="731" t="n">
        <v>366.143119198602</v>
      </c>
      <c r="I68" s="1050" t="n">
        <v>4.741282141924</v>
      </c>
      <c r="J68" s="1050" t="n">
        <v>4.601681069135</v>
      </c>
      <c r="K68" s="731" t="n">
        <v>325.277311465603</v>
      </c>
      <c r="L68" s="1050" t="n">
        <v>3.269381682626</v>
      </c>
      <c r="M68" s="1050" t="n">
        <v>3.775870207281</v>
      </c>
      <c r="N68" s="731" t="n">
        <v>389.943128855346</v>
      </c>
      <c r="O68" s="1050" t="n">
        <v>1.65963168651</v>
      </c>
      <c r="P68" s="1050" t="n">
        <v>2.797671244333</v>
      </c>
      <c r="Q68" s="731" t="n">
        <v>366.069959048785</v>
      </c>
      <c r="R68" s="1050" t="n">
        <v>4.732112393773</v>
      </c>
      <c r="S68" s="1050" t="n">
        <v>4.56053548824</v>
      </c>
      <c r="T68" s="731" t="n">
        <v>400.731659061806</v>
      </c>
      <c r="U68" s="1050" t="n">
        <v>4.459204164596</v>
      </c>
      <c r="V68" s="1050" t="n">
        <v>4.303471902467</v>
      </c>
      <c r="W68" s="731" t="n">
        <v>418.814276826541</v>
      </c>
      <c r="X68" s="1050" t="n">
        <v>3.842621952401</v>
      </c>
      <c r="Y68" s="1050" t="n">
        <v>4.758038388775</v>
      </c>
      <c r="Z68" s="731" t="n">
        <v>224.446432058011</v>
      </c>
      <c r="AA68" s="1050" t="n">
        <v>2.564332506657</v>
      </c>
      <c r="AB68" s="1050" t="n">
        <v>2.476855038175</v>
      </c>
    </row>
    <row r="69" ht="13" customHeight="1" s="828">
      <c r="A69" s="1051" t="n">
        <v>38047</v>
      </c>
      <c r="B69" s="731" t="n">
        <v>341.147354454207</v>
      </c>
      <c r="C69" s="1050" t="n">
        <v>3.44121529623</v>
      </c>
      <c r="D69" s="1050" t="n">
        <v>3.37244151293</v>
      </c>
      <c r="E69" s="731" t="n">
        <v>334.071682415066</v>
      </c>
      <c r="F69" s="1050" t="n">
        <v>3.110105084614</v>
      </c>
      <c r="G69" s="1050" t="n">
        <v>3.003549866334</v>
      </c>
      <c r="H69" s="731" t="n">
        <v>366.483176000105</v>
      </c>
      <c r="I69" s="1050" t="n">
        <v>4.370308739527</v>
      </c>
      <c r="J69" s="1050" t="n">
        <v>4.49985108079</v>
      </c>
      <c r="K69" s="731" t="n">
        <v>325.99461310109</v>
      </c>
      <c r="L69" s="1050" t="n">
        <v>3.309423233803</v>
      </c>
      <c r="M69" s="1050" t="n">
        <v>3.358079145613</v>
      </c>
      <c r="N69" s="731" t="n">
        <v>391.763406070558</v>
      </c>
      <c r="O69" s="1050" t="n">
        <v>2.023665229525</v>
      </c>
      <c r="P69" s="1050" t="n">
        <v>2.047824766209</v>
      </c>
      <c r="Q69" s="731" t="n">
        <v>366.060243925919</v>
      </c>
      <c r="R69" s="1050" t="n">
        <v>4.269420685771</v>
      </c>
      <c r="S69" s="1050" t="n">
        <v>4.453660315289</v>
      </c>
      <c r="T69" s="731" t="n">
        <v>403.392139441222</v>
      </c>
      <c r="U69" s="1050" t="n">
        <v>5.284677383885</v>
      </c>
      <c r="V69" s="1050" t="n">
        <v>4.702112896776</v>
      </c>
      <c r="W69" s="731" t="n">
        <v>423.783759444842</v>
      </c>
      <c r="X69" s="1050" t="n">
        <v>4.83212180627</v>
      </c>
      <c r="Y69" s="1050" t="n">
        <v>4.430745902872</v>
      </c>
      <c r="Z69" s="731" t="n">
        <v>224.722562563868</v>
      </c>
      <c r="AA69" s="1050" t="n">
        <v>2.829977394263</v>
      </c>
      <c r="AB69" s="1050" t="n">
        <v>2.357740374893</v>
      </c>
    </row>
    <row r="70" ht="13" customHeight="1" s="828">
      <c r="A70" s="1051" t="n">
        <v>38078</v>
      </c>
      <c r="B70" s="731" t="n">
        <v>343.06262924764</v>
      </c>
      <c r="C70" s="1050" t="n">
        <v>3.521649943377</v>
      </c>
      <c r="D70" s="1050" t="n">
        <v>3.398151491958</v>
      </c>
      <c r="E70" s="731" t="n">
        <v>335.775835150689</v>
      </c>
      <c r="F70" s="1050" t="n">
        <v>3.179792494272</v>
      </c>
      <c r="G70" s="1050" t="n">
        <v>3.017485844417</v>
      </c>
      <c r="H70" s="731" t="n">
        <v>368.786747780796</v>
      </c>
      <c r="I70" s="1050" t="n">
        <v>4.601996081319</v>
      </c>
      <c r="J70" s="1050" t="n">
        <v>4.570984049764</v>
      </c>
      <c r="K70" s="731" t="n">
        <v>328.078440109473</v>
      </c>
      <c r="L70" s="1050" t="n">
        <v>3.591229303121</v>
      </c>
      <c r="M70" s="1050" t="n">
        <v>3.390329244729</v>
      </c>
      <c r="N70" s="731" t="n">
        <v>392.737376775222</v>
      </c>
      <c r="O70" s="1050" t="n">
        <v>2.048398678024</v>
      </c>
      <c r="P70" s="1050" t="n">
        <v>1.910758695225</v>
      </c>
      <c r="Q70" s="731" t="n">
        <v>368.740310362764</v>
      </c>
      <c r="R70" s="1050" t="n">
        <v>4.733790012355</v>
      </c>
      <c r="S70" s="1050" t="n">
        <v>4.578363891414</v>
      </c>
      <c r="T70" s="731" t="n">
        <v>402.246421453049</v>
      </c>
      <c r="U70" s="1050" t="n">
        <v>4.383765013308</v>
      </c>
      <c r="V70" s="1050" t="n">
        <v>4.708487119269</v>
      </c>
      <c r="W70" s="731" t="n">
        <v>422.01970503957</v>
      </c>
      <c r="X70" s="1050" t="n">
        <v>4.292189226449</v>
      </c>
      <c r="Y70" s="1050" t="n">
        <v>4.322670440821</v>
      </c>
      <c r="Z70" s="731" t="n">
        <v>226.656273904024</v>
      </c>
      <c r="AA70" s="1050" t="n">
        <v>3.324786471173</v>
      </c>
      <c r="AB70" s="1050" t="n">
        <v>2.906736471484</v>
      </c>
    </row>
    <row r="71" ht="13" customHeight="1" s="828">
      <c r="A71" s="1051" t="n">
        <v>38108</v>
      </c>
      <c r="B71" s="731" t="n">
        <v>343.962207115742</v>
      </c>
      <c r="C71" s="1050" t="n">
        <v>3.62516937793</v>
      </c>
      <c r="D71" s="1050" t="n">
        <v>3.529538132365</v>
      </c>
      <c r="E71" s="731" t="n">
        <v>336.658126726869</v>
      </c>
      <c r="F71" s="1050" t="n">
        <v>3.217749041349</v>
      </c>
      <c r="G71" s="1050" t="n">
        <v>3.169338924105</v>
      </c>
      <c r="H71" s="731" t="n">
        <v>370.335504538211</v>
      </c>
      <c r="I71" s="1050" t="n">
        <v>5.039535164216</v>
      </c>
      <c r="J71" s="1050" t="n">
        <v>4.671020366216</v>
      </c>
      <c r="K71" s="731" t="n">
        <v>329.120617632181</v>
      </c>
      <c r="L71" s="1050" t="n">
        <v>3.669710216041</v>
      </c>
      <c r="M71" s="1050" t="n">
        <v>3.523832020438</v>
      </c>
      <c r="N71" s="731" t="n">
        <v>396.290724088706</v>
      </c>
      <c r="O71" s="1050" t="n">
        <v>2.668928546004</v>
      </c>
      <c r="P71" s="1050" t="n">
        <v>2.247578716052</v>
      </c>
      <c r="Q71" s="731" t="n">
        <v>369.842644756378</v>
      </c>
      <c r="R71" s="1050" t="n">
        <v>4.97701334988</v>
      </c>
      <c r="S71" s="1050" t="n">
        <v>4.660516051799</v>
      </c>
      <c r="T71" s="731" t="n">
        <v>405.511808302121</v>
      </c>
      <c r="U71" s="1050" t="n">
        <v>4.593189209875</v>
      </c>
      <c r="V71" s="1050" t="n">
        <v>4.752536310992</v>
      </c>
      <c r="W71" s="731" t="n">
        <v>422.098475016339</v>
      </c>
      <c r="X71" s="1050" t="n">
        <v>4.573111090799</v>
      </c>
      <c r="Y71" s="1050" t="n">
        <v>4.565713120932</v>
      </c>
      <c r="Z71" s="731" t="n">
        <v>227.633158780364</v>
      </c>
      <c r="AA71" s="1050" t="n">
        <v>3.143386218051</v>
      </c>
      <c r="AB71" s="1050" t="n">
        <v>3.099809866688</v>
      </c>
    </row>
    <row r="72" ht="13" customHeight="1" s="828">
      <c r="A72" s="1051" t="n">
        <v>38139</v>
      </c>
      <c r="B72" s="731" t="n">
        <v>344.977538147822</v>
      </c>
      <c r="C72" s="1050" t="n">
        <v>3.619596054423</v>
      </c>
      <c r="D72" s="1050" t="n">
        <v>3.588872163314</v>
      </c>
      <c r="E72" s="731" t="n">
        <v>337.511879777895</v>
      </c>
      <c r="F72" s="1050" t="n">
        <v>3.340800186239</v>
      </c>
      <c r="G72" s="1050" t="n">
        <v>3.246206124114</v>
      </c>
      <c r="H72" s="731" t="n">
        <v>371.452183351516</v>
      </c>
      <c r="I72" s="1050" t="n">
        <v>4.445026737454</v>
      </c>
      <c r="J72" s="1050" t="n">
        <v>4.694793474762</v>
      </c>
      <c r="K72" s="731" t="n">
        <v>330.263230300387</v>
      </c>
      <c r="L72" s="1050" t="n">
        <v>3.753083517667</v>
      </c>
      <c r="M72" s="1050" t="n">
        <v>3.671478017237</v>
      </c>
      <c r="N72" s="731" t="n">
        <v>394.737820241254</v>
      </c>
      <c r="O72" s="1050" t="n">
        <v>2.663792574698</v>
      </c>
      <c r="P72" s="1050" t="n">
        <v>2.460515036866</v>
      </c>
      <c r="Q72" s="731" t="n">
        <v>370.843621220796</v>
      </c>
      <c r="R72" s="1050" t="n">
        <v>4.368822776172</v>
      </c>
      <c r="S72" s="1050" t="n">
        <v>4.69227770675</v>
      </c>
      <c r="T72" s="731" t="n">
        <v>407.204335507645</v>
      </c>
      <c r="U72" s="1050" t="n">
        <v>4.574944386666</v>
      </c>
      <c r="V72" s="1050" t="n">
        <v>4.517653149712</v>
      </c>
      <c r="W72" s="731" t="n">
        <v>417.177961225782</v>
      </c>
      <c r="X72" s="1050" t="n">
        <v>1.928222100478</v>
      </c>
      <c r="Y72" s="1050" t="n">
        <v>3.590675016098</v>
      </c>
      <c r="Z72" s="731" t="n">
        <v>228.310421543138</v>
      </c>
      <c r="AA72" s="1050" t="n">
        <v>3.698912072132</v>
      </c>
      <c r="AB72" s="1050" t="n">
        <v>3.388909570914</v>
      </c>
    </row>
    <row r="73" ht="13" customHeight="1" s="828">
      <c r="A73" s="1051" t="n">
        <v>38169</v>
      </c>
      <c r="B73" s="731" t="n">
        <v>346.194188431763</v>
      </c>
      <c r="C73" s="1050" t="n">
        <v>3.758630867019</v>
      </c>
      <c r="D73" s="1050" t="n">
        <v>3.667907446491</v>
      </c>
      <c r="E73" s="731" t="n">
        <v>338.928984911656</v>
      </c>
      <c r="F73" s="1050" t="n">
        <v>3.729072729949</v>
      </c>
      <c r="G73" s="1050" t="n">
        <v>3.429345804079</v>
      </c>
      <c r="H73" s="731" t="n">
        <v>372.698649631386</v>
      </c>
      <c r="I73" s="1050" t="n">
        <v>3.871390108866</v>
      </c>
      <c r="J73" s="1050" t="n">
        <v>4.448568557049</v>
      </c>
      <c r="K73" s="731" t="n">
        <v>331.448695807888</v>
      </c>
      <c r="L73" s="1050" t="n">
        <v>3.861644551702</v>
      </c>
      <c r="M73" s="1050" t="n">
        <v>3.761645572382</v>
      </c>
      <c r="N73" s="731" t="n">
        <v>395.707950846455</v>
      </c>
      <c r="O73" s="1050" t="n">
        <v>3.015093340628</v>
      </c>
      <c r="P73" s="1050" t="n">
        <v>2.782383404297</v>
      </c>
      <c r="Q73" s="731" t="n">
        <v>372.41187056697</v>
      </c>
      <c r="R73" s="1050" t="n">
        <v>3.944829543364</v>
      </c>
      <c r="S73" s="1050" t="n">
        <v>4.427329686404</v>
      </c>
      <c r="T73" s="731" t="n">
        <v>409.511280893291</v>
      </c>
      <c r="U73" s="1050" t="n">
        <v>4.894756570777</v>
      </c>
      <c r="V73" s="1050" t="n">
        <v>4.68794600511</v>
      </c>
      <c r="W73" s="731" t="n">
        <v>418.869878835503</v>
      </c>
      <c r="X73" s="1050" t="n">
        <v>3.196718776437</v>
      </c>
      <c r="Y73" s="1050" t="n">
        <v>3.226574266729</v>
      </c>
      <c r="Z73" s="731" t="n">
        <v>228.982582611583</v>
      </c>
      <c r="AA73" s="1050" t="n">
        <v>4.224899539184</v>
      </c>
      <c r="AB73" s="1050" t="n">
        <v>3.688250627861</v>
      </c>
    </row>
    <row r="74" ht="13" customHeight="1" s="828">
      <c r="A74" s="1051" t="n">
        <v>38200</v>
      </c>
      <c r="B74" s="731" t="n">
        <v>347.865581983545</v>
      </c>
      <c r="C74" s="1050" t="n">
        <v>3.898957017607</v>
      </c>
      <c r="D74" s="1050" t="n">
        <v>3.759324267819</v>
      </c>
      <c r="E74" s="731" t="n">
        <v>340.460264124381</v>
      </c>
      <c r="F74" s="1050" t="n">
        <v>4.037684624846</v>
      </c>
      <c r="G74" s="1050" t="n">
        <v>3.70274396127</v>
      </c>
      <c r="H74" s="731" t="n">
        <v>375.016904314925</v>
      </c>
      <c r="I74" s="1050" t="n">
        <v>3.551044350354</v>
      </c>
      <c r="J74" s="1050" t="n">
        <v>3.953123609575</v>
      </c>
      <c r="K74" s="731" t="n">
        <v>332.956905452527</v>
      </c>
      <c r="L74" s="1050" t="n">
        <v>3.906403948596</v>
      </c>
      <c r="M74" s="1050" t="n">
        <v>3.840541611758</v>
      </c>
      <c r="N74" s="731" t="n">
        <v>397.514282017001</v>
      </c>
      <c r="O74" s="1050" t="n">
        <v>3.692209807937</v>
      </c>
      <c r="P74" s="1050" t="n">
        <v>3.123172870732</v>
      </c>
      <c r="Q74" s="731" t="n">
        <v>374.914565184947</v>
      </c>
      <c r="R74" s="1050" t="n">
        <v>3.5523779373</v>
      </c>
      <c r="S74" s="1050" t="n">
        <v>3.952792246751</v>
      </c>
      <c r="T74" s="731" t="n">
        <v>410.709296295396</v>
      </c>
      <c r="U74" s="1050" t="n">
        <v>4.723960349121</v>
      </c>
      <c r="V74" s="1050" t="n">
        <v>4.731344360888</v>
      </c>
      <c r="W74" s="731" t="n">
        <v>423.775861850373</v>
      </c>
      <c r="X74" s="1050" t="n">
        <v>4.394349291055</v>
      </c>
      <c r="Y74" s="1050" t="n">
        <v>3.169682278118</v>
      </c>
      <c r="Z74" s="731" t="n">
        <v>229.104461811399</v>
      </c>
      <c r="AA74" s="1050" t="n">
        <v>4.092092383787</v>
      </c>
      <c r="AB74" s="1050" t="n">
        <v>4.005137162689</v>
      </c>
    </row>
    <row r="75" ht="13" customHeight="1" s="828">
      <c r="A75" s="1051" t="n">
        <v>38231</v>
      </c>
      <c r="B75" s="731" t="n">
        <v>348.181796770058</v>
      </c>
      <c r="C75" s="1050" t="n">
        <v>3.671132201679</v>
      </c>
      <c r="D75" s="1050" t="n">
        <v>3.776151408317</v>
      </c>
      <c r="E75" s="731" t="n">
        <v>340.401008040103</v>
      </c>
      <c r="F75" s="1050" t="n">
        <v>3.558153712737</v>
      </c>
      <c r="G75" s="1050" t="n">
        <v>3.774672121008</v>
      </c>
      <c r="H75" s="731" t="n">
        <v>376.252048655123</v>
      </c>
      <c r="I75" s="1050" t="n">
        <v>4.059152727579</v>
      </c>
      <c r="J75" s="1050" t="n">
        <v>3.826934438562</v>
      </c>
      <c r="K75" s="731" t="n">
        <v>333.631167515878</v>
      </c>
      <c r="L75" s="1050" t="n">
        <v>3.847791994864</v>
      </c>
      <c r="M75" s="1050" t="n">
        <v>3.87194005199</v>
      </c>
      <c r="N75" s="731" t="n">
        <v>399.204899498687</v>
      </c>
      <c r="O75" s="1050" t="n">
        <v>3.455872331968</v>
      </c>
      <c r="P75" s="1050" t="n">
        <v>3.387625862457</v>
      </c>
      <c r="Q75" s="731" t="n">
        <v>376.119002491999</v>
      </c>
      <c r="R75" s="1050" t="n">
        <v>4.212425129176</v>
      </c>
      <c r="S75" s="1050" t="n">
        <v>3.902740312602</v>
      </c>
      <c r="T75" s="731" t="n">
        <v>411.630734227504</v>
      </c>
      <c r="U75" s="1050" t="n">
        <v>4.393715935121</v>
      </c>
      <c r="V75" s="1050" t="n">
        <v>4.669972186319</v>
      </c>
      <c r="W75" s="731" t="n">
        <v>417.541771965263</v>
      </c>
      <c r="X75" s="1050" t="n">
        <v>1.53362964788</v>
      </c>
      <c r="Y75" s="1050" t="n">
        <v>3.035029212317</v>
      </c>
      <c r="Z75" s="731" t="n">
        <v>229.360289399076</v>
      </c>
      <c r="AA75" s="1050" t="n">
        <v>3.766843737624</v>
      </c>
      <c r="AB75" s="1050" t="n">
        <v>4.027456792061</v>
      </c>
    </row>
    <row r="76" ht="13" customHeight="1" s="828">
      <c r="A76" s="1051" t="n">
        <v>38261</v>
      </c>
      <c r="B76" s="731" t="n">
        <v>349.956350078944</v>
      </c>
      <c r="C76" s="1050" t="n">
        <v>3.927519093678</v>
      </c>
      <c r="D76" s="1050" t="n">
        <v>3.832550354173</v>
      </c>
      <c r="E76" s="731" t="n">
        <v>342.123172656216</v>
      </c>
      <c r="F76" s="1050" t="n">
        <v>3.740337417935</v>
      </c>
      <c r="G76" s="1050" t="n">
        <v>3.778300029301</v>
      </c>
      <c r="H76" s="731" t="n">
        <v>378.244620690865</v>
      </c>
      <c r="I76" s="1050" t="n">
        <v>4.655959113849</v>
      </c>
      <c r="J76" s="1050" t="n">
        <v>4.088348075219</v>
      </c>
      <c r="K76" s="731" t="n">
        <v>335.818629503546</v>
      </c>
      <c r="L76" s="1050" t="n">
        <v>4.178026112695</v>
      </c>
      <c r="M76" s="1050" t="n">
        <v>3.977693516981</v>
      </c>
      <c r="N76" s="731" t="n">
        <v>401.111933192073</v>
      </c>
      <c r="O76" s="1050" t="n">
        <v>3.20555449291</v>
      </c>
      <c r="P76" s="1050" t="n">
        <v>3.450099215973</v>
      </c>
      <c r="Q76" s="731" t="n">
        <v>378.05741082076</v>
      </c>
      <c r="R76" s="1050" t="n">
        <v>4.671897817521</v>
      </c>
      <c r="S76" s="1050" t="n">
        <v>4.145074565161</v>
      </c>
      <c r="T76" s="731" t="n">
        <v>413.885549520797</v>
      </c>
      <c r="U76" s="1050" t="n">
        <v>5.007761661345</v>
      </c>
      <c r="V76" s="1050" t="n">
        <v>4.708411302897</v>
      </c>
      <c r="W76" s="731" t="n">
        <v>415.262562255689</v>
      </c>
      <c r="X76" s="1050" t="n">
        <v>0.606458042308</v>
      </c>
      <c r="Y76" s="1050" t="n">
        <v>2.16665233866</v>
      </c>
      <c r="Z76" s="731" t="n">
        <v>231.008005141976</v>
      </c>
      <c r="AA76" s="1050" t="n">
        <v>4.719478222889</v>
      </c>
      <c r="AB76" s="1050" t="n">
        <v>4.192599255364</v>
      </c>
    </row>
    <row r="77" ht="13" customHeight="1" s="828">
      <c r="A77" s="1051" t="n">
        <v>38292</v>
      </c>
      <c r="B77" s="731" t="n">
        <v>350.429332672698</v>
      </c>
      <c r="C77" s="1050" t="n">
        <v>3.72543026902</v>
      </c>
      <c r="D77" s="1050" t="n">
        <v>3.774729722885</v>
      </c>
      <c r="E77" s="731" t="n">
        <v>342.580246023905</v>
      </c>
      <c r="F77" s="1050" t="n">
        <v>3.512978197831</v>
      </c>
      <c r="G77" s="1050" t="n">
        <v>3.603766041086</v>
      </c>
      <c r="H77" s="731" t="n">
        <v>378.722971758361</v>
      </c>
      <c r="I77" s="1050" t="n">
        <v>4.342399812022</v>
      </c>
      <c r="J77" s="1050" t="n">
        <v>4.352446839108</v>
      </c>
      <c r="K77" s="731" t="n">
        <v>336.006394273499</v>
      </c>
      <c r="L77" s="1050" t="n">
        <v>3.875446239756</v>
      </c>
      <c r="M77" s="1050" t="n">
        <v>3.967115398629</v>
      </c>
      <c r="N77" s="731" t="n">
        <v>401.749428182075</v>
      </c>
      <c r="O77" s="1050" t="n">
        <v>3.128386334372</v>
      </c>
      <c r="P77" s="1050" t="n">
        <v>3.262705157108</v>
      </c>
      <c r="Q77" s="731" t="n">
        <v>378.374880789094</v>
      </c>
      <c r="R77" s="1050" t="n">
        <v>4.265383215555</v>
      </c>
      <c r="S77" s="1050" t="n">
        <v>4.383091483775</v>
      </c>
      <c r="T77" s="731" t="n">
        <v>414.497931810341</v>
      </c>
      <c r="U77" s="1050" t="n">
        <v>4.719363602393</v>
      </c>
      <c r="V77" s="1050" t="n">
        <v>4.706922664557</v>
      </c>
      <c r="W77" s="731" t="n">
        <v>417.51370056298</v>
      </c>
      <c r="X77" s="1050" t="n">
        <v>1.20408856184</v>
      </c>
      <c r="Y77" s="1050" t="n">
        <v>1.114193596517</v>
      </c>
      <c r="Z77" s="731" t="n">
        <v>230.921292585789</v>
      </c>
      <c r="AA77" s="1050" t="n">
        <v>4.214561164881</v>
      </c>
      <c r="AB77" s="1050" t="n">
        <v>4.233291596807</v>
      </c>
    </row>
    <row r="78" ht="13" customHeight="1" s="828">
      <c r="A78" s="1051" t="n">
        <v>38322</v>
      </c>
      <c r="B78" s="731" t="n">
        <v>353.23480898709</v>
      </c>
      <c r="C78" s="1050" t="n">
        <v>4.072138816383</v>
      </c>
      <c r="D78" s="1050" t="n">
        <v>3.90859533177</v>
      </c>
      <c r="E78" s="731" t="n">
        <v>346.050563305409</v>
      </c>
      <c r="F78" s="1050" t="n">
        <v>4.061205318478</v>
      </c>
      <c r="G78" s="1050" t="n">
        <v>3.772007680779</v>
      </c>
      <c r="H78" s="731" t="n">
        <v>378.745330732791</v>
      </c>
      <c r="I78" s="1050" t="n">
        <v>4.129688381843</v>
      </c>
      <c r="J78" s="1050" t="n">
        <v>4.375445685779</v>
      </c>
      <c r="K78" s="731" t="n">
        <v>339.151190212827</v>
      </c>
      <c r="L78" s="1050" t="n">
        <v>4.463990892865</v>
      </c>
      <c r="M78" s="1050" t="n">
        <v>4.172838196771</v>
      </c>
      <c r="N78" s="731" t="n">
        <v>405.551040641403</v>
      </c>
      <c r="O78" s="1050" t="n">
        <v>3.998449140932</v>
      </c>
      <c r="P78" s="1050" t="n">
        <v>3.444503693288</v>
      </c>
      <c r="Q78" s="731" t="n">
        <v>378.710150181252</v>
      </c>
      <c r="R78" s="1050" t="n">
        <v>4.178877638459</v>
      </c>
      <c r="S78" s="1050" t="n">
        <v>4.37147003159</v>
      </c>
      <c r="T78" s="731" t="n">
        <v>415.08436871996</v>
      </c>
      <c r="U78" s="1050" t="n">
        <v>3.946435008517</v>
      </c>
      <c r="V78" s="1050" t="n">
        <v>4.555418390696</v>
      </c>
      <c r="W78" s="731" t="n">
        <v>418.881932986705</v>
      </c>
      <c r="X78" s="1050" t="n">
        <v>0.328070923797</v>
      </c>
      <c r="Y78" s="1050" t="n">
        <v>0.7113167162239999</v>
      </c>
      <c r="Z78" s="731" t="n">
        <v>233.426145441479</v>
      </c>
      <c r="AA78" s="1050" t="n">
        <v>4.508252492869</v>
      </c>
      <c r="AB78" s="1050" t="n">
        <v>4.480483727791</v>
      </c>
    </row>
    <row r="79" ht="13" customHeight="1" s="828">
      <c r="A79" s="1051" t="n">
        <v>38353</v>
      </c>
      <c r="B79" s="731" t="n">
        <v>353.799925837059</v>
      </c>
      <c r="C79" s="1050" t="n">
        <v>4.140914533004</v>
      </c>
      <c r="D79" s="1050" t="n">
        <v>3.979937360677</v>
      </c>
      <c r="E79" s="731" t="n">
        <v>345.987212536529</v>
      </c>
      <c r="F79" s="1050" t="n">
        <v>3.895555996751</v>
      </c>
      <c r="G79" s="1050" t="n">
        <v>3.823776013769</v>
      </c>
      <c r="H79" s="731" t="n">
        <v>382.057929874404</v>
      </c>
      <c r="I79" s="1050" t="n">
        <v>5.069118736486</v>
      </c>
      <c r="J79" s="1050" t="n">
        <v>4.513804945968</v>
      </c>
      <c r="K79" s="731" t="n">
        <v>339.420564026428</v>
      </c>
      <c r="L79" s="1050" t="n">
        <v>4.367688982663</v>
      </c>
      <c r="M79" s="1050" t="n">
        <v>4.23622403269</v>
      </c>
      <c r="N79" s="731" t="n">
        <v>406.962749019946</v>
      </c>
      <c r="O79" s="1050" t="n">
        <v>4.253877009203</v>
      </c>
      <c r="P79" s="1050" t="n">
        <v>3.793953046072</v>
      </c>
      <c r="Q79" s="731" t="n">
        <v>381.85821135424</v>
      </c>
      <c r="R79" s="1050" t="n">
        <v>5.014270626053</v>
      </c>
      <c r="S79" s="1050" t="n">
        <v>4.486354706381</v>
      </c>
      <c r="T79" s="731" t="n">
        <v>415.245736739786</v>
      </c>
      <c r="U79" s="1050" t="n">
        <v>4.023020806911</v>
      </c>
      <c r="V79" s="1050" t="n">
        <v>4.228192215049</v>
      </c>
      <c r="W79" s="731" t="n">
        <v>430.42943956082</v>
      </c>
      <c r="X79" s="1050" t="n">
        <v>3.00147803982</v>
      </c>
      <c r="Y79" s="1050" t="n">
        <v>1.512881818063</v>
      </c>
      <c r="Z79" s="731" t="n">
        <v>233.92183267981</v>
      </c>
      <c r="AA79" s="1050" t="n">
        <v>4.489799398973</v>
      </c>
      <c r="AB79" s="1050" t="n">
        <v>4.404773165966</v>
      </c>
    </row>
    <row r="80" ht="13" customHeight="1" s="828">
      <c r="A80" s="1049" t="n">
        <v>38384</v>
      </c>
      <c r="B80" s="731" t="n">
        <v>354.111354255258</v>
      </c>
      <c r="C80" s="1050" t="n">
        <v>4.210589043093</v>
      </c>
      <c r="D80" s="1050" t="n">
        <v>4.141240603658</v>
      </c>
      <c r="E80" s="731" t="n">
        <v>346.794568780902</v>
      </c>
      <c r="F80" s="1050" t="n">
        <v>4.150207529002</v>
      </c>
      <c r="G80" s="1050" t="n">
        <v>4.035639795739</v>
      </c>
      <c r="H80" s="731" t="n">
        <v>381.762591726265</v>
      </c>
      <c r="I80" s="1050" t="n">
        <v>4.265947305483</v>
      </c>
      <c r="J80" s="1050" t="n">
        <v>4.487707051715</v>
      </c>
      <c r="K80" s="731" t="n">
        <v>340.566046555861</v>
      </c>
      <c r="L80" s="1050" t="n">
        <v>4.700215647188</v>
      </c>
      <c r="M80" s="1050" t="n">
        <v>4.510670407534</v>
      </c>
      <c r="N80" s="731" t="n">
        <v>411.117472631726</v>
      </c>
      <c r="O80" s="1050" t="n">
        <v>5.430110754493</v>
      </c>
      <c r="P80" s="1050" t="n">
        <v>4.560696138953</v>
      </c>
      <c r="Q80" s="731" t="n">
        <v>381.76987626858</v>
      </c>
      <c r="R80" s="1050" t="n">
        <v>4.28877509113</v>
      </c>
      <c r="S80" s="1050" t="n">
        <v>4.493546072575</v>
      </c>
      <c r="T80" s="731" t="n">
        <v>416.210123622137</v>
      </c>
      <c r="U80" s="1050" t="n">
        <v>3.862550964046</v>
      </c>
      <c r="V80" s="1050" t="n">
        <v>3.943897588235</v>
      </c>
      <c r="W80" s="731" t="n">
        <v>417.199516819167</v>
      </c>
      <c r="X80" s="1050" t="n">
        <v>-0.385555148599</v>
      </c>
      <c r="Y80" s="1050" t="n">
        <v>0.980515366814</v>
      </c>
      <c r="Z80" s="731" t="n">
        <v>234.534193006075</v>
      </c>
      <c r="AA80" s="1050" t="n">
        <v>4.494507155033</v>
      </c>
      <c r="AB80" s="1050" t="n">
        <v>4.497508888511</v>
      </c>
    </row>
    <row r="81" ht="13" customHeight="1" s="828">
      <c r="A81" s="1051" t="n">
        <v>38412</v>
      </c>
      <c r="B81" s="731" t="n">
        <v>356.510999344285</v>
      </c>
      <c r="C81" s="1050" t="n">
        <v>4.503521627673</v>
      </c>
      <c r="D81" s="1050" t="n">
        <v>4.285306197591</v>
      </c>
      <c r="E81" s="731" t="n">
        <v>348.375886743096</v>
      </c>
      <c r="F81" s="1050" t="n">
        <v>4.281776960149</v>
      </c>
      <c r="G81" s="1050" t="n">
        <v>4.109361023976</v>
      </c>
      <c r="H81" s="731" t="n">
        <v>385.931169160601</v>
      </c>
      <c r="I81" s="1050" t="n">
        <v>5.306653738585</v>
      </c>
      <c r="J81" s="1050" t="n">
        <v>4.880272392969</v>
      </c>
      <c r="K81" s="731" t="n">
        <v>342.508352437518</v>
      </c>
      <c r="L81" s="1050" t="n">
        <v>5.065647919558</v>
      </c>
      <c r="M81" s="1050" t="n">
        <v>4.711466082466</v>
      </c>
      <c r="N81" s="731" t="n">
        <v>412.416146756666</v>
      </c>
      <c r="O81" s="1050" t="n">
        <v>5.271738086326</v>
      </c>
      <c r="P81" s="1050" t="n">
        <v>4.98542837433</v>
      </c>
      <c r="Q81" s="731" t="n">
        <v>385.785481446854</v>
      </c>
      <c r="R81" s="1050" t="n">
        <v>5.388522203172</v>
      </c>
      <c r="S81" s="1050" t="n">
        <v>4.896923714077</v>
      </c>
      <c r="T81" s="731" t="n">
        <v>419.256331337458</v>
      </c>
      <c r="U81" s="1050" t="n">
        <v>3.932697329752</v>
      </c>
      <c r="V81" s="1050" t="n">
        <v>3.939300808193</v>
      </c>
      <c r="W81" s="731" t="n">
        <v>418.169212013906</v>
      </c>
      <c r="X81" s="1050" t="n">
        <v>-1.32486139589</v>
      </c>
      <c r="Y81" s="1050" t="n">
        <v>0.421541728316</v>
      </c>
      <c r="Z81" s="731" t="n">
        <v>235.165400649496</v>
      </c>
      <c r="AA81" s="1050" t="n">
        <v>4.646991368595</v>
      </c>
      <c r="AB81" s="1050" t="n">
        <v>4.543854505337</v>
      </c>
    </row>
    <row r="82" ht="13" customHeight="1" s="828">
      <c r="A82" s="1051" t="n">
        <v>38443</v>
      </c>
      <c r="B82" s="731" t="n">
        <v>357.421050301317</v>
      </c>
      <c r="C82" s="1050" t="n">
        <v>4.185364370688</v>
      </c>
      <c r="D82" s="1050" t="n">
        <v>4.299728028623</v>
      </c>
      <c r="E82" s="731" t="n">
        <v>348.707409101927</v>
      </c>
      <c r="F82" s="1050" t="n">
        <v>3.851252114505</v>
      </c>
      <c r="G82" s="1050" t="n">
        <v>4.093937990441</v>
      </c>
      <c r="H82" s="731" t="n">
        <v>388.689347988525</v>
      </c>
      <c r="I82" s="1050" t="n">
        <v>5.396777494716</v>
      </c>
      <c r="J82" s="1050" t="n">
        <v>4.990867526608</v>
      </c>
      <c r="K82" s="731" t="n">
        <v>343.702891445841</v>
      </c>
      <c r="L82" s="1050" t="n">
        <v>4.762413321386</v>
      </c>
      <c r="M82" s="1050" t="n">
        <v>4.842692408527</v>
      </c>
      <c r="N82" s="731" t="n">
        <v>412.839828178107</v>
      </c>
      <c r="O82" s="1050" t="n">
        <v>5.118548065872</v>
      </c>
      <c r="P82" s="1050" t="n">
        <v>5.273094376697</v>
      </c>
      <c r="Q82" s="731" t="n">
        <v>388.308944183368</v>
      </c>
      <c r="R82" s="1050" t="n">
        <v>5.306887603732</v>
      </c>
      <c r="S82" s="1050" t="n">
        <v>4.995482020371</v>
      </c>
      <c r="T82" s="731" t="n">
        <v>420.202628591644</v>
      </c>
      <c r="U82" s="1050" t="n">
        <v>4.463981823314</v>
      </c>
      <c r="V82" s="1050" t="n">
        <v>4.086545140094</v>
      </c>
      <c r="W82" s="731" t="n">
        <v>422.295454117251</v>
      </c>
      <c r="X82" s="1050" t="n">
        <v>0.06534033230899999</v>
      </c>
      <c r="Y82" s="1050" t="n">
        <v>-0.549854563437</v>
      </c>
      <c r="Z82" s="731" t="n">
        <v>236.041332243122</v>
      </c>
      <c r="AA82" s="1050" t="n">
        <v>4.140656765174</v>
      </c>
      <c r="AB82" s="1050" t="n">
        <v>4.42653726725</v>
      </c>
    </row>
    <row r="83" ht="13" customHeight="1" s="828">
      <c r="A83" s="1051" t="n">
        <v>38473</v>
      </c>
      <c r="B83" s="731" t="n">
        <v>358.281707243916</v>
      </c>
      <c r="C83" s="1050" t="n">
        <v>4.163102757204</v>
      </c>
      <c r="D83" s="1050" t="n">
        <v>4.283481547668</v>
      </c>
      <c r="E83" s="731" t="n">
        <v>349.16889102795</v>
      </c>
      <c r="F83" s="1050" t="n">
        <v>3.716162869055</v>
      </c>
      <c r="G83" s="1050" t="n">
        <v>3.948963704847</v>
      </c>
      <c r="H83" s="731" t="n">
        <v>391.069314197393</v>
      </c>
      <c r="I83" s="1050" t="n">
        <v>5.598655652808</v>
      </c>
      <c r="J83" s="1050" t="n">
        <v>5.434524965996</v>
      </c>
      <c r="K83" s="731" t="n">
        <v>344.600722293564</v>
      </c>
      <c r="L83" s="1050" t="n">
        <v>4.703474602337</v>
      </c>
      <c r="M83" s="1050" t="n">
        <v>4.843226390317</v>
      </c>
      <c r="N83" s="731" t="n">
        <v>414.049177088284</v>
      </c>
      <c r="O83" s="1050" t="n">
        <v>4.481167970917</v>
      </c>
      <c r="P83" s="1050" t="n">
        <v>4.955459515497</v>
      </c>
      <c r="Q83" s="731" t="n">
        <v>390.432767971328</v>
      </c>
      <c r="R83" s="1050" t="n">
        <v>5.567265837749</v>
      </c>
      <c r="S83" s="1050" t="n">
        <v>5.421116484332</v>
      </c>
      <c r="T83" s="731" t="n">
        <v>420.13441661203</v>
      </c>
      <c r="U83" s="1050" t="n">
        <v>3.605963626838</v>
      </c>
      <c r="V83" s="1050" t="n">
        <v>3.999751688709</v>
      </c>
      <c r="W83" s="731" t="n">
        <v>423.284007056621</v>
      </c>
      <c r="X83" s="1050" t="n">
        <v>0.280866222091</v>
      </c>
      <c r="Y83" s="1050" t="n">
        <v>-0.327569994459</v>
      </c>
      <c r="Z83" s="731" t="n">
        <v>234.330037434873</v>
      </c>
      <c r="AA83" s="1050" t="n">
        <v>2.941960956124</v>
      </c>
      <c r="AB83" s="1050" t="n">
        <v>3.906377982253</v>
      </c>
    </row>
    <row r="84" ht="13" customHeight="1" s="828">
      <c r="A84" s="1051" t="n">
        <v>38504</v>
      </c>
      <c r="B84" s="731" t="n">
        <v>359.397940588291</v>
      </c>
      <c r="C84" s="1050" t="n">
        <v>4.18009894728</v>
      </c>
      <c r="D84" s="1050" t="n">
        <v>4.176184540538</v>
      </c>
      <c r="E84" s="731" t="n">
        <v>350.538333818361</v>
      </c>
      <c r="F84" s="1050" t="n">
        <v>3.859554232295</v>
      </c>
      <c r="G84" s="1050" t="n">
        <v>3.808995562547</v>
      </c>
      <c r="H84" s="731" t="n">
        <v>390.746550927705</v>
      </c>
      <c r="I84" s="1050" t="n">
        <v>5.194307219331</v>
      </c>
      <c r="J84" s="1050" t="n">
        <v>5.396376462323</v>
      </c>
      <c r="K84" s="731" t="n">
        <v>345.699141683059</v>
      </c>
      <c r="L84" s="1050" t="n">
        <v>4.673820748568</v>
      </c>
      <c r="M84" s="1050" t="n">
        <v>4.713138713652</v>
      </c>
      <c r="N84" s="731" t="n">
        <v>413.309353936815</v>
      </c>
      <c r="O84" s="1050" t="n">
        <v>4.704776878033</v>
      </c>
      <c r="P84" s="1050" t="n">
        <v>4.767195700763</v>
      </c>
      <c r="Q84" s="731" t="n">
        <v>390.523440446481</v>
      </c>
      <c r="R84" s="1050" t="n">
        <v>5.306770320304</v>
      </c>
      <c r="S84" s="1050" t="n">
        <v>5.393649073979</v>
      </c>
      <c r="T84" s="731" t="n">
        <v>421.740081039575</v>
      </c>
      <c r="U84" s="1050" t="n">
        <v>3.569644098658</v>
      </c>
      <c r="V84" s="1050" t="n">
        <v>3.877861123255</v>
      </c>
      <c r="W84" s="731" t="n">
        <v>423.838152394414</v>
      </c>
      <c r="X84" s="1050" t="n">
        <v>1.596486820412</v>
      </c>
      <c r="Y84" s="1050" t="n">
        <v>0.643898924351</v>
      </c>
      <c r="Z84" s="731" t="n">
        <v>235.794228353636</v>
      </c>
      <c r="AA84" s="1050" t="n">
        <v>3.277908542201</v>
      </c>
      <c r="AB84" s="1050" t="n">
        <v>3.452351133414</v>
      </c>
    </row>
    <row r="85" ht="13" customHeight="1" s="828">
      <c r="A85" s="1051" t="n">
        <v>38534</v>
      </c>
      <c r="B85" s="731" t="n">
        <v>361.551674968441</v>
      </c>
      <c r="C85" s="1050" t="n">
        <v>4.436090220418</v>
      </c>
      <c r="D85" s="1050" t="n">
        <v>4.260066032991</v>
      </c>
      <c r="E85" s="731" t="n">
        <v>353.157822385704</v>
      </c>
      <c r="F85" s="1050" t="n">
        <v>4.198176640973</v>
      </c>
      <c r="G85" s="1050" t="n">
        <v>3.925189557241</v>
      </c>
      <c r="H85" s="731" t="n">
        <v>392.096433814557</v>
      </c>
      <c r="I85" s="1050" t="n">
        <v>5.204683248076</v>
      </c>
      <c r="J85" s="1050" t="n">
        <v>5.332139068723</v>
      </c>
      <c r="K85" s="731" t="n">
        <v>347.92008808394</v>
      </c>
      <c r="L85" s="1050" t="n">
        <v>4.969514885525</v>
      </c>
      <c r="M85" s="1050" t="n">
        <v>4.782584970536</v>
      </c>
      <c r="N85" s="731" t="n">
        <v>419.114330683228</v>
      </c>
      <c r="O85" s="1050" t="n">
        <v>5.91506432628</v>
      </c>
      <c r="P85" s="1050" t="n">
        <v>5.033667269416</v>
      </c>
      <c r="Q85" s="731" t="n">
        <v>391.923691304615</v>
      </c>
      <c r="R85" s="1050" t="n">
        <v>5.239312245321</v>
      </c>
      <c r="S85" s="1050" t="n">
        <v>5.370754043654</v>
      </c>
      <c r="T85" s="731" t="n">
        <v>423.461905093413</v>
      </c>
      <c r="U85" s="1050" t="n">
        <v>3.406651990072</v>
      </c>
      <c r="V85" s="1050" t="n">
        <v>3.527083190138</v>
      </c>
      <c r="W85" s="731" t="n">
        <v>426.011207767894</v>
      </c>
      <c r="X85" s="1050" t="n">
        <v>1.704903907687</v>
      </c>
      <c r="Y85" s="1050" t="n">
        <v>1.191201052032</v>
      </c>
      <c r="Z85" s="731" t="n">
        <v>237.205448207495</v>
      </c>
      <c r="AA85" s="1050" t="n">
        <v>3.591044131885</v>
      </c>
      <c r="AB85" s="1050" t="n">
        <v>3.270943975174</v>
      </c>
    </row>
    <row r="86" ht="13" customHeight="1" s="828">
      <c r="A86" s="1051" t="n">
        <v>38565</v>
      </c>
      <c r="B86" s="731" t="n">
        <v>363.040870970824</v>
      </c>
      <c r="C86" s="1050" t="n">
        <v>4.362400241136</v>
      </c>
      <c r="D86" s="1050" t="n">
        <v>4.326425778357</v>
      </c>
      <c r="E86" s="731" t="n">
        <v>354.516004716635</v>
      </c>
      <c r="F86" s="1050" t="n">
        <v>4.128452590026</v>
      </c>
      <c r="G86" s="1050" t="n">
        <v>4.062443332613</v>
      </c>
      <c r="H86" s="731" t="n">
        <v>393.759651313833</v>
      </c>
      <c r="I86" s="1050" t="n">
        <v>4.997840572853</v>
      </c>
      <c r="J86" s="1050" t="n">
        <v>5.131929454734</v>
      </c>
      <c r="K86" s="731" t="n">
        <v>348.989335504884</v>
      </c>
      <c r="L86" s="1050" t="n">
        <v>4.815166704702</v>
      </c>
      <c r="M86" s="1050" t="n">
        <v>4.819667832142</v>
      </c>
      <c r="N86" s="731" t="n">
        <v>419.02845664306</v>
      </c>
      <c r="O86" s="1050" t="n">
        <v>5.412176517758</v>
      </c>
      <c r="P86" s="1050" t="n">
        <v>5.3446315802</v>
      </c>
      <c r="Q86" s="731" t="n">
        <v>393.364489869341</v>
      </c>
      <c r="R86" s="1050" t="n">
        <v>4.921101071465</v>
      </c>
      <c r="S86" s="1050" t="n">
        <v>5.154990896803</v>
      </c>
      <c r="T86" s="731" t="n">
        <v>425.841887564878</v>
      </c>
      <c r="U86" s="1050" t="n">
        <v>3.684501764625</v>
      </c>
      <c r="V86" s="1050" t="n">
        <v>3.553696894233</v>
      </c>
      <c r="W86" s="731" t="n">
        <v>433.591763427074</v>
      </c>
      <c r="X86" s="1050" t="n">
        <v>2.316295584614</v>
      </c>
      <c r="Y86" s="1050" t="n">
        <v>1.874660846743</v>
      </c>
      <c r="Z86" s="731" t="n">
        <v>239.59461052698</v>
      </c>
      <c r="AA86" s="1050" t="n">
        <v>4.578762295872</v>
      </c>
      <c r="AB86" s="1050" t="n">
        <v>3.816567283668</v>
      </c>
    </row>
    <row r="87" ht="13" customHeight="1" s="828">
      <c r="A87" s="1051" t="n">
        <v>38596</v>
      </c>
      <c r="B87" s="731" t="n">
        <v>364.169511090923</v>
      </c>
      <c r="C87" s="1050" t="n">
        <v>4.591772019438</v>
      </c>
      <c r="D87" s="1050" t="n">
        <v>4.463503597391</v>
      </c>
      <c r="E87" s="731" t="n">
        <v>355.472123844017</v>
      </c>
      <c r="F87" s="1050" t="n">
        <v>4.427459216613</v>
      </c>
      <c r="G87" s="1050" t="n">
        <v>4.251432445974</v>
      </c>
      <c r="H87" s="731" t="n">
        <v>395.549890078834</v>
      </c>
      <c r="I87" s="1050" t="n">
        <v>5.128966471462</v>
      </c>
      <c r="J87" s="1050" t="n">
        <v>5.110322795145</v>
      </c>
      <c r="K87" s="731" t="n">
        <v>350.188582331395</v>
      </c>
      <c r="L87" s="1050" t="n">
        <v>4.962790178987</v>
      </c>
      <c r="M87" s="1050" t="n">
        <v>4.915774516412</v>
      </c>
      <c r="N87" s="731" t="n">
        <v>420.65231218014</v>
      </c>
      <c r="O87" s="1050" t="n">
        <v>5.372532428431</v>
      </c>
      <c r="P87" s="1050" t="n">
        <v>5.565788075688</v>
      </c>
      <c r="Q87" s="731" t="n">
        <v>395.64455779249</v>
      </c>
      <c r="R87" s="1050" t="n">
        <v>5.191323802074</v>
      </c>
      <c r="S87" s="1050" t="n">
        <v>5.11705319774</v>
      </c>
      <c r="T87" s="731" t="n">
        <v>426.637010714281</v>
      </c>
      <c r="U87" s="1050" t="n">
        <v>3.64556755339</v>
      </c>
      <c r="V87" s="1050" t="n">
        <v>3.579124489115</v>
      </c>
      <c r="W87" s="731" t="n">
        <v>434.286906831366</v>
      </c>
      <c r="X87" s="1050" t="n">
        <v>4.010409494429</v>
      </c>
      <c r="Y87" s="1050" t="n">
        <v>2.674392900807</v>
      </c>
      <c r="Z87" s="731" t="n">
        <v>238.489627432664</v>
      </c>
      <c r="AA87" s="1050" t="n">
        <v>3.980348148979</v>
      </c>
      <c r="AB87" s="1050" t="n">
        <v>4.0501069646</v>
      </c>
    </row>
    <row r="88" ht="13" customHeight="1" s="828">
      <c r="A88" s="1051" t="n">
        <v>38626</v>
      </c>
      <c r="B88" s="731" t="n">
        <v>364.707052250441</v>
      </c>
      <c r="C88" s="1050" t="n">
        <v>4.215012005974</v>
      </c>
      <c r="D88" s="1050" t="n">
        <v>4.389439943095</v>
      </c>
      <c r="E88" s="731" t="n">
        <v>355.879731814139</v>
      </c>
      <c r="F88" s="1050" t="n">
        <v>4.020937562083</v>
      </c>
      <c r="G88" s="1050" t="n">
        <v>4.191990970264</v>
      </c>
      <c r="H88" s="731" t="n">
        <v>397.481995742792</v>
      </c>
      <c r="I88" s="1050" t="n">
        <v>5.085961306413</v>
      </c>
      <c r="J88" s="1050" t="n">
        <v>5.071029229768</v>
      </c>
      <c r="K88" s="731" t="n">
        <v>350.513795104661</v>
      </c>
      <c r="L88" s="1050" t="n">
        <v>4.375923284196</v>
      </c>
      <c r="M88" s="1050" t="n">
        <v>4.717148274486</v>
      </c>
      <c r="N88" s="731" t="n">
        <v>420.828299408465</v>
      </c>
      <c r="O88" s="1050" t="n">
        <v>4.915427486659</v>
      </c>
      <c r="P88" s="1050" t="n">
        <v>5.232620254584</v>
      </c>
      <c r="Q88" s="731" t="n">
        <v>397.268912132794</v>
      </c>
      <c r="R88" s="1050" t="n">
        <v>5.081635953208</v>
      </c>
      <c r="S88" s="1050" t="n">
        <v>5.064869207706</v>
      </c>
      <c r="T88" s="731" t="n">
        <v>427.03934055989</v>
      </c>
      <c r="U88" s="1050" t="n">
        <v>3.178122805767</v>
      </c>
      <c r="V88" s="1050" t="n">
        <v>3.502003153326</v>
      </c>
      <c r="W88" s="731" t="n">
        <v>437.802525353631</v>
      </c>
      <c r="X88" s="1050" t="n">
        <v>5.427882295843</v>
      </c>
      <c r="Y88" s="1050" t="n">
        <v>3.907510216559</v>
      </c>
      <c r="Z88" s="731" t="n">
        <v>240.919131890088</v>
      </c>
      <c r="AA88" s="1050" t="n">
        <v>4.290382379615</v>
      </c>
      <c r="AB88" s="1050" t="n">
        <v>4.283071843695</v>
      </c>
    </row>
    <row r="89" ht="13" customHeight="1" s="828">
      <c r="A89" s="1051" t="n">
        <v>38657</v>
      </c>
      <c r="B89" s="731" t="n">
        <v>365.376995430577</v>
      </c>
      <c r="C89" s="1050" t="n">
        <v>4.265528414495</v>
      </c>
      <c r="D89" s="1050" t="n">
        <v>4.356999443763</v>
      </c>
      <c r="E89" s="731" t="n">
        <v>356.481534414312</v>
      </c>
      <c r="F89" s="1050" t="n">
        <v>4.057819606282</v>
      </c>
      <c r="G89" s="1050" t="n">
        <v>4.168254690788</v>
      </c>
      <c r="H89" s="731" t="n">
        <v>398.363734366744</v>
      </c>
      <c r="I89" s="1050" t="n">
        <v>5.186049981915</v>
      </c>
      <c r="J89" s="1050" t="n">
        <v>5.133689619722</v>
      </c>
      <c r="K89" s="731" t="n">
        <v>351.049042600901</v>
      </c>
      <c r="L89" s="1050" t="n">
        <v>4.476893471009</v>
      </c>
      <c r="M89" s="1050" t="n">
        <v>4.604400385113</v>
      </c>
      <c r="N89" s="731" t="n">
        <v>420.685069555715</v>
      </c>
      <c r="O89" s="1050" t="n">
        <v>4.713296409487</v>
      </c>
      <c r="P89" s="1050" t="n">
        <v>4.999676159935</v>
      </c>
      <c r="Q89" s="731" t="n">
        <v>398.144840592976</v>
      </c>
      <c r="R89" s="1050" t="n">
        <v>5.224966245817</v>
      </c>
      <c r="S89" s="1050" t="n">
        <v>5.165948484727</v>
      </c>
      <c r="T89" s="731" t="n">
        <v>427.418119196593</v>
      </c>
      <c r="U89" s="1050" t="n">
        <v>3.117069204621</v>
      </c>
      <c r="V89" s="1050" t="n">
        <v>3.312885803782</v>
      </c>
      <c r="W89" s="731" t="n">
        <v>440.40676160003</v>
      </c>
      <c r="X89" s="1050" t="n">
        <v>5.483187978306</v>
      </c>
      <c r="Y89" s="1050" t="n">
        <v>4.972987453695</v>
      </c>
      <c r="Z89" s="731" t="n">
        <v>241.494757402022</v>
      </c>
      <c r="AA89" s="1050" t="n">
        <v>4.578817612631</v>
      </c>
      <c r="AB89" s="1050" t="n">
        <v>4.28386744852</v>
      </c>
    </row>
    <row r="90" ht="13" customHeight="1" s="828">
      <c r="A90" s="1051" t="n">
        <v>38687</v>
      </c>
      <c r="B90" s="731" t="n">
        <v>366.290598456019</v>
      </c>
      <c r="C90" s="1050" t="n">
        <v>3.696065375427</v>
      </c>
      <c r="D90" s="1050" t="n">
        <v>4.057832467528</v>
      </c>
      <c r="E90" s="731" t="n">
        <v>357.32693362029</v>
      </c>
      <c r="F90" s="1050" t="n">
        <v>3.258590365284</v>
      </c>
      <c r="G90" s="1050" t="n">
        <v>3.777256119662</v>
      </c>
      <c r="H90" s="731" t="n">
        <v>399.909605986857</v>
      </c>
      <c r="I90" s="1050" t="n">
        <v>5.587996349187</v>
      </c>
      <c r="J90" s="1050" t="n">
        <v>5.286759680972</v>
      </c>
      <c r="K90" s="731" t="n">
        <v>352.079839916576</v>
      </c>
      <c r="L90" s="1050" t="n">
        <v>3.81206083801</v>
      </c>
      <c r="M90" s="1050" t="n">
        <v>4.220323192757</v>
      </c>
      <c r="N90" s="731" t="n">
        <v>419.640141735721</v>
      </c>
      <c r="O90" s="1050" t="n">
        <v>3.474063602952</v>
      </c>
      <c r="P90" s="1050" t="n">
        <v>4.364495812554</v>
      </c>
      <c r="Q90" s="731" t="n">
        <v>399.791570319654</v>
      </c>
      <c r="R90" s="1050" t="n">
        <v>5.566637210097</v>
      </c>
      <c r="S90" s="1050" t="n">
        <v>5.291219766177</v>
      </c>
      <c r="T90" s="731" t="n">
        <v>430.183852263039</v>
      </c>
      <c r="U90" s="1050" t="n">
        <v>3.63769023383</v>
      </c>
      <c r="V90" s="1050" t="n">
        <v>3.311180258238</v>
      </c>
      <c r="W90" s="731" t="n">
        <v>436.159103893502</v>
      </c>
      <c r="X90" s="1050" t="n">
        <v>4.124592049986</v>
      </c>
      <c r="Y90" s="1050" t="n">
        <v>5.010169329929</v>
      </c>
      <c r="Z90" s="731" t="n">
        <v>241.467499274855</v>
      </c>
      <c r="AA90" s="1050" t="n">
        <v>3.444924225676</v>
      </c>
      <c r="AB90" s="1050" t="n">
        <v>4.102354512062</v>
      </c>
    </row>
    <row r="91" ht="13" customHeight="1" s="828">
      <c r="A91" s="1051" t="n">
        <v>38718</v>
      </c>
      <c r="B91" s="731" t="n">
        <v>368.226175006053</v>
      </c>
      <c r="C91" s="1050" t="n">
        <v>4.077516165348</v>
      </c>
      <c r="D91" s="1050" t="n">
        <v>4.012401243688</v>
      </c>
      <c r="E91" s="731" t="n">
        <v>359.667953754292</v>
      </c>
      <c r="F91" s="1050" t="n">
        <v>3.954117586447</v>
      </c>
      <c r="G91" s="1050" t="n">
        <v>3.755820902189</v>
      </c>
      <c r="H91" s="731" t="n">
        <v>399.848644649727</v>
      </c>
      <c r="I91" s="1050" t="n">
        <v>4.656549016316</v>
      </c>
      <c r="J91" s="1050" t="n">
        <v>5.142115290855</v>
      </c>
      <c r="K91" s="731" t="n">
        <v>354.226688631348</v>
      </c>
      <c r="L91" s="1050" t="n">
        <v>4.362176654614</v>
      </c>
      <c r="M91" s="1050" t="n">
        <v>4.216276754903</v>
      </c>
      <c r="N91" s="731" t="n">
        <v>425.192348500426</v>
      </c>
      <c r="O91" s="1050" t="n">
        <v>4.47942705429</v>
      </c>
      <c r="P91" s="1050" t="n">
        <v>4.221024008243</v>
      </c>
      <c r="Q91" s="731" t="n">
        <v>399.379457456157</v>
      </c>
      <c r="R91" s="1050" t="n">
        <v>4.588416742376</v>
      </c>
      <c r="S91" s="1050" t="n">
        <v>5.125156713258</v>
      </c>
      <c r="T91" s="731" t="n">
        <v>429.265417647048</v>
      </c>
      <c r="U91" s="1050" t="n">
        <v>3.376237169184</v>
      </c>
      <c r="V91" s="1050" t="n">
        <v>3.377121223007</v>
      </c>
      <c r="W91" s="731" t="n">
        <v>443.280607608454</v>
      </c>
      <c r="X91" s="1050" t="n">
        <v>2.9856619614</v>
      </c>
      <c r="Y91" s="1050" t="n">
        <v>4.185376585679</v>
      </c>
      <c r="Z91" s="731" t="n">
        <v>242.538894755582</v>
      </c>
      <c r="AA91" s="1050" t="n">
        <v>3.68373570652</v>
      </c>
      <c r="AB91" s="1050" t="n">
        <v>3.899911089859</v>
      </c>
    </row>
    <row r="92" ht="13" customHeight="1" s="828">
      <c r="A92" s="1049" t="n">
        <v>38749</v>
      </c>
      <c r="B92" s="731" t="n">
        <v>369.211356938062</v>
      </c>
      <c r="C92" s="1050" t="n">
        <v>4.264196135298</v>
      </c>
      <c r="D92" s="1050" t="n">
        <v>4.012834967678</v>
      </c>
      <c r="E92" s="731" t="n">
        <v>360.609817505756</v>
      </c>
      <c r="F92" s="1050" t="n">
        <v>3.983698122326</v>
      </c>
      <c r="G92" s="1050" t="n">
        <v>3.732301988689</v>
      </c>
      <c r="H92" s="731" t="n">
        <v>402.227471527762</v>
      </c>
      <c r="I92" s="1050" t="n">
        <v>5.360629942541</v>
      </c>
      <c r="J92" s="1050" t="n">
        <v>5.200564125869</v>
      </c>
      <c r="K92" s="731" t="n">
        <v>354.686949441269</v>
      </c>
      <c r="L92" s="1050" t="n">
        <v>4.146303786949</v>
      </c>
      <c r="M92" s="1050" t="n">
        <v>4.106969357963</v>
      </c>
      <c r="N92" s="731" t="n">
        <v>423.466539417376</v>
      </c>
      <c r="O92" s="1050" t="n">
        <v>3.003780575561</v>
      </c>
      <c r="P92" s="1050" t="n">
        <v>3.650427112882</v>
      </c>
      <c r="Q92" s="731" t="n">
        <v>402.288078580298</v>
      </c>
      <c r="R92" s="1050" t="n">
        <v>5.374494842878</v>
      </c>
      <c r="S92" s="1050" t="n">
        <v>5.175425858604</v>
      </c>
      <c r="T92" s="731" t="n">
        <v>434.91805199033</v>
      </c>
      <c r="U92" s="1050" t="n">
        <v>4.494827806057</v>
      </c>
      <c r="V92" s="1050" t="n">
        <v>3.836786948606</v>
      </c>
      <c r="W92" s="731" t="n">
        <v>447.446174594694</v>
      </c>
      <c r="X92" s="1050" t="n">
        <v>7.249926367637</v>
      </c>
      <c r="Y92" s="1050" t="n">
        <v>4.767033369934</v>
      </c>
      <c r="Z92" s="731" t="n">
        <v>242.740210177837</v>
      </c>
      <c r="AA92" s="1050" t="n">
        <v>3.498857487083</v>
      </c>
      <c r="AB92" s="1050" t="n">
        <v>3.542536639871</v>
      </c>
    </row>
    <row r="93" ht="13" customHeight="1" s="828">
      <c r="A93" s="1051" t="n">
        <v>38777</v>
      </c>
      <c r="B93" s="731" t="n">
        <v>369.982313641699</v>
      </c>
      <c r="C93" s="1050" t="n">
        <v>3.778653203461</v>
      </c>
      <c r="D93" s="1050" t="n">
        <v>4.03952143617</v>
      </c>
      <c r="E93" s="731" t="n">
        <v>361.793624285921</v>
      </c>
      <c r="F93" s="1050" t="n">
        <v>3.851511557894</v>
      </c>
      <c r="G93" s="1050" t="n">
        <v>3.929638011662</v>
      </c>
      <c r="H93" s="731" t="n">
        <v>400.043191808378</v>
      </c>
      <c r="I93" s="1050" t="n">
        <v>3.656616457922</v>
      </c>
      <c r="J93" s="1050" t="n">
        <v>4.554689299037</v>
      </c>
      <c r="K93" s="731" t="n">
        <v>355.686956504685</v>
      </c>
      <c r="L93" s="1050" t="n">
        <v>3.847673778867</v>
      </c>
      <c r="M93" s="1050" t="n">
        <v>4.117930462282</v>
      </c>
      <c r="N93" s="731" t="n">
        <v>428.490881992792</v>
      </c>
      <c r="O93" s="1050" t="n">
        <v>3.897697838104</v>
      </c>
      <c r="P93" s="1050" t="n">
        <v>3.791429434497</v>
      </c>
      <c r="Q93" s="731" t="n">
        <v>399.788032572347</v>
      </c>
      <c r="R93" s="1050" t="n">
        <v>3.629621071529</v>
      </c>
      <c r="S93" s="1050" t="n">
        <v>4.527700119397</v>
      </c>
      <c r="T93" s="731" t="n">
        <v>433.972228458652</v>
      </c>
      <c r="U93" s="1050" t="n">
        <v>3.509999974061</v>
      </c>
      <c r="V93" s="1050" t="n">
        <v>3.793319255343</v>
      </c>
      <c r="W93" s="731" t="n">
        <v>445.351236096928</v>
      </c>
      <c r="X93" s="1050" t="n">
        <v>6.500245188333</v>
      </c>
      <c r="Y93" s="1050" t="n">
        <v>5.552216116362</v>
      </c>
      <c r="Z93" s="731" t="n">
        <v>242.552467875572</v>
      </c>
      <c r="AA93" s="1050" t="n">
        <v>3.141221967889</v>
      </c>
      <c r="AB93" s="1050" t="n">
        <v>3.44079153469</v>
      </c>
    </row>
    <row r="94" ht="13" customHeight="1" s="828">
      <c r="A94" s="1051" t="n">
        <v>38808</v>
      </c>
      <c r="B94" s="731" t="n">
        <v>370.891601487231</v>
      </c>
      <c r="C94" s="1050" t="n">
        <v>3.768818645281</v>
      </c>
      <c r="D94" s="1050" t="n">
        <v>3.936344535492</v>
      </c>
      <c r="E94" s="731" t="n">
        <v>362.835931032904</v>
      </c>
      <c r="F94" s="1050" t="n">
        <v>4.051683893773</v>
      </c>
      <c r="G94" s="1050" t="n">
        <v>3.962293827686</v>
      </c>
      <c r="H94" s="731" t="n">
        <v>400.800178411595</v>
      </c>
      <c r="I94" s="1050" t="n">
        <v>3.115812276756</v>
      </c>
      <c r="J94" s="1050" t="n">
        <v>4.037393188642</v>
      </c>
      <c r="K94" s="731" t="n">
        <v>355.98503880135</v>
      </c>
      <c r="L94" s="1050" t="n">
        <v>3.573478041992</v>
      </c>
      <c r="M94" s="1050" t="n">
        <v>3.854940567604</v>
      </c>
      <c r="N94" s="731" t="n">
        <v>428.976243740611</v>
      </c>
      <c r="O94" s="1050" t="n">
        <v>3.908638280787</v>
      </c>
      <c r="P94" s="1050" t="n">
        <v>3.604106645285</v>
      </c>
      <c r="Q94" s="731" t="n">
        <v>400.585930966907</v>
      </c>
      <c r="R94" s="1050" t="n">
        <v>3.161654390773</v>
      </c>
      <c r="S94" s="1050" t="n">
        <v>4.0487226869</v>
      </c>
      <c r="T94" s="731" t="n">
        <v>435.820181372849</v>
      </c>
      <c r="U94" s="1050" t="n">
        <v>3.716671843189</v>
      </c>
      <c r="V94" s="1050" t="n">
        <v>3.905597335557</v>
      </c>
      <c r="W94" s="731" t="n">
        <v>449.729907411934</v>
      </c>
      <c r="X94" s="1050" t="n">
        <v>6.496506895162</v>
      </c>
      <c r="Y94" s="1050" t="n">
        <v>6.747678458502</v>
      </c>
      <c r="Z94" s="731" t="n">
        <v>242.249811493728</v>
      </c>
      <c r="AA94" s="1050" t="n">
        <v>2.630250893607</v>
      </c>
      <c r="AB94" s="1050" t="n">
        <v>3.089173781538</v>
      </c>
    </row>
    <row r="95" ht="13" customHeight="1" s="828">
      <c r="A95" s="1051" t="n">
        <v>38838</v>
      </c>
      <c r="B95" s="731" t="n">
        <v>372.56614409351</v>
      </c>
      <c r="C95" s="1050" t="n">
        <v>3.986928877692</v>
      </c>
      <c r="D95" s="1050" t="n">
        <v>3.844970470489</v>
      </c>
      <c r="E95" s="731" t="n">
        <v>364.721937629778</v>
      </c>
      <c r="F95" s="1050" t="n">
        <v>4.45430477957</v>
      </c>
      <c r="G95" s="1050" t="n">
        <v>4.119399377739</v>
      </c>
      <c r="H95" s="731" t="n">
        <v>401.084325794562</v>
      </c>
      <c r="I95" s="1050" t="n">
        <v>2.560930053467</v>
      </c>
      <c r="J95" s="1050" t="n">
        <v>3.108705565884</v>
      </c>
      <c r="K95" s="731" t="n">
        <v>357.256398671244</v>
      </c>
      <c r="L95" s="1050" t="n">
        <v>3.672562347939</v>
      </c>
      <c r="M95" s="1050" t="n">
        <v>3.697709092544</v>
      </c>
      <c r="N95" s="731" t="n">
        <v>430.35306656355</v>
      </c>
      <c r="O95" s="1050" t="n">
        <v>3.937669817368</v>
      </c>
      <c r="P95" s="1050" t="n">
        <v>3.914696892424</v>
      </c>
      <c r="Q95" s="731" t="n">
        <v>400.132838174152</v>
      </c>
      <c r="R95" s="1050" t="n">
        <v>2.484440599908</v>
      </c>
      <c r="S95" s="1050" t="n">
        <v>3.089632282487</v>
      </c>
      <c r="T95" s="731" t="n">
        <v>437.996033865591</v>
      </c>
      <c r="U95" s="1050" t="n">
        <v>4.251405394873</v>
      </c>
      <c r="V95" s="1050" t="n">
        <v>3.82624012269</v>
      </c>
      <c r="W95" s="731" t="n">
        <v>456.629100019607</v>
      </c>
      <c r="X95" s="1050" t="n">
        <v>7.877711514512</v>
      </c>
      <c r="Y95" s="1050" t="n">
        <v>6.960368956812</v>
      </c>
      <c r="Z95" s="731" t="n">
        <v>244.965404702917</v>
      </c>
      <c r="AA95" s="1050" t="n">
        <v>4.538627392572</v>
      </c>
      <c r="AB95" s="1050" t="n">
        <v>3.4343941753</v>
      </c>
    </row>
    <row r="96" ht="13" customHeight="1" s="828">
      <c r="A96" s="1051" t="n">
        <v>38869</v>
      </c>
      <c r="B96" s="731" t="n">
        <v>374.485826656921</v>
      </c>
      <c r="C96" s="1050" t="n">
        <v>4.198100312966</v>
      </c>
      <c r="D96" s="1050" t="n">
        <v>3.985010350985</v>
      </c>
      <c r="E96" s="731" t="n">
        <v>366.253227228899</v>
      </c>
      <c r="F96" s="1050" t="n">
        <v>4.483074144661</v>
      </c>
      <c r="G96" s="1050" t="n">
        <v>4.330010329252</v>
      </c>
      <c r="H96" s="731" t="n">
        <v>404.068803754601</v>
      </c>
      <c r="I96" s="1050" t="n">
        <v>3.409435808267</v>
      </c>
      <c r="J96" s="1050" t="n">
        <v>3.028443995806</v>
      </c>
      <c r="K96" s="731" t="n">
        <v>359.721318077033</v>
      </c>
      <c r="L96" s="1050" t="n">
        <v>4.056179117398</v>
      </c>
      <c r="M96" s="1050" t="n">
        <v>3.767881654362</v>
      </c>
      <c r="N96" s="731" t="n">
        <v>433.496695937798</v>
      </c>
      <c r="O96" s="1050" t="n">
        <v>4.884317717152</v>
      </c>
      <c r="P96" s="1050" t="n">
        <v>4.243486265581</v>
      </c>
      <c r="Q96" s="731" t="n">
        <v>403.954618949903</v>
      </c>
      <c r="R96" s="1050" t="n">
        <v>3.439275882663</v>
      </c>
      <c r="S96" s="1050" t="n">
        <v>3.028246878906</v>
      </c>
      <c r="T96" s="731" t="n">
        <v>436.979395315972</v>
      </c>
      <c r="U96" s="1050" t="n">
        <v>3.613437508437</v>
      </c>
      <c r="V96" s="1050" t="n">
        <v>3.860182812772</v>
      </c>
      <c r="W96" s="731" t="n">
        <v>457.823034208731</v>
      </c>
      <c r="X96" s="1050" t="n">
        <v>8.018363052577</v>
      </c>
      <c r="Y96" s="1050" t="n">
        <v>7.465189316667</v>
      </c>
      <c r="Z96" s="731" t="n">
        <v>244.7877796831</v>
      </c>
      <c r="AA96" s="1050" t="n">
        <v>3.814152446503</v>
      </c>
      <c r="AB96" s="1050" t="n">
        <v>3.658829872219</v>
      </c>
    </row>
    <row r="97" ht="13" customHeight="1" s="828">
      <c r="A97" s="1051" t="n">
        <v>38899</v>
      </c>
      <c r="B97" s="731" t="n">
        <v>374.577409376137</v>
      </c>
      <c r="C97" s="1050" t="n">
        <v>3.602731036672</v>
      </c>
      <c r="D97" s="1050" t="n">
        <v>3.928542142003</v>
      </c>
      <c r="E97" s="731" t="n">
        <v>366.287694399781</v>
      </c>
      <c r="F97" s="1050" t="n">
        <v>3.717848276836</v>
      </c>
      <c r="G97" s="1050" t="n">
        <v>4.21685686529</v>
      </c>
      <c r="H97" s="731" t="n">
        <v>405.526855598816</v>
      </c>
      <c r="I97" s="1050" t="n">
        <v>3.425285370132</v>
      </c>
      <c r="J97" s="1050" t="n">
        <v>3.132064144957</v>
      </c>
      <c r="K97" s="731" t="n">
        <v>359.800925945984</v>
      </c>
      <c r="L97" s="1050" t="n">
        <v>3.414818019699</v>
      </c>
      <c r="M97" s="1050" t="n">
        <v>3.713923100512</v>
      </c>
      <c r="N97" s="731" t="n">
        <v>433.146305212202</v>
      </c>
      <c r="O97" s="1050" t="n">
        <v>3.348006379572</v>
      </c>
      <c r="P97" s="1050" t="n">
        <v>4.053293702358</v>
      </c>
      <c r="Q97" s="731" t="n">
        <v>405.488630919965</v>
      </c>
      <c r="R97" s="1050" t="n">
        <v>3.461117538007</v>
      </c>
      <c r="S97" s="1050" t="n">
        <v>3.128725143152</v>
      </c>
      <c r="T97" s="731" t="n">
        <v>434.881934251074</v>
      </c>
      <c r="U97" s="1050" t="n">
        <v>2.6968256224</v>
      </c>
      <c r="V97" s="1050" t="n">
        <v>3.518507852223</v>
      </c>
      <c r="W97" s="731" t="n">
        <v>462.849743485455</v>
      </c>
      <c r="X97" s="1050" t="n">
        <v>8.647316090715</v>
      </c>
      <c r="Y97" s="1050" t="n">
        <v>8.182057997774001</v>
      </c>
      <c r="Z97" s="731" t="n">
        <v>245.432155403616</v>
      </c>
      <c r="AA97" s="1050" t="n">
        <v>3.468178011209</v>
      </c>
      <c r="AB97" s="1050" t="n">
        <v>3.938138783434</v>
      </c>
    </row>
    <row r="98" ht="13" customHeight="1" s="828">
      <c r="A98" s="1051" t="n">
        <v>38930</v>
      </c>
      <c r="B98" s="731" t="n">
        <v>375.357833949432</v>
      </c>
      <c r="C98" s="1050" t="n">
        <v>3.392720755013</v>
      </c>
      <c r="D98" s="1050" t="n">
        <v>3.729791354945</v>
      </c>
      <c r="E98" s="731" t="n">
        <v>367.315492603634</v>
      </c>
      <c r="F98" s="1050" t="n">
        <v>3.610411862006</v>
      </c>
      <c r="G98" s="1050" t="n">
        <v>3.935340648078</v>
      </c>
      <c r="H98" s="731" t="n">
        <v>405.250247387427</v>
      </c>
      <c r="I98" s="1050" t="n">
        <v>2.918175093678</v>
      </c>
      <c r="J98" s="1050" t="n">
        <v>3.250313190946</v>
      </c>
      <c r="K98" s="731" t="n">
        <v>360.398296407908</v>
      </c>
      <c r="L98" s="1050" t="n">
        <v>3.269143134852</v>
      </c>
      <c r="M98" s="1050" t="n">
        <v>3.578713661278</v>
      </c>
      <c r="N98" s="731" t="n">
        <v>435.544106331854</v>
      </c>
      <c r="O98" s="1050" t="n">
        <v>3.941414819677</v>
      </c>
      <c r="P98" s="1050" t="n">
        <v>4.054087611177</v>
      </c>
      <c r="Q98" s="731" t="n">
        <v>405.152275969746</v>
      </c>
      <c r="R98" s="1050" t="n">
        <v>2.996657401465</v>
      </c>
      <c r="S98" s="1050" t="n">
        <v>3.298479408268</v>
      </c>
      <c r="T98" s="731" t="n">
        <v>439.217464959486</v>
      </c>
      <c r="U98" s="1050" t="n">
        <v>3.140972690849</v>
      </c>
      <c r="V98" s="1050" t="n">
        <v>3.149767026703</v>
      </c>
      <c r="W98" s="731" t="n">
        <v>457.954549481266</v>
      </c>
      <c r="X98" s="1050" t="n">
        <v>5.618830455088</v>
      </c>
      <c r="Y98" s="1050" t="n">
        <v>7.416483844609</v>
      </c>
      <c r="Z98" s="731" t="n">
        <v>245.027699802129</v>
      </c>
      <c r="AA98" s="1050" t="n">
        <v>2.26761748238</v>
      </c>
      <c r="AB98" s="1050" t="n">
        <v>3.178996549818</v>
      </c>
    </row>
    <row r="99" ht="13" customHeight="1" s="828">
      <c r="A99" s="1051" t="n">
        <v>38961</v>
      </c>
      <c r="B99" s="731" t="n">
        <v>377.075208417856</v>
      </c>
      <c r="C99" s="1050" t="n">
        <v>3.543870899096</v>
      </c>
      <c r="D99" s="1050" t="n">
        <v>3.51301686776</v>
      </c>
      <c r="E99" s="731" t="n">
        <v>369.286473416958</v>
      </c>
      <c r="F99" s="1050" t="n">
        <v>3.886197720247</v>
      </c>
      <c r="G99" s="1050" t="n">
        <v>3.738311700161</v>
      </c>
      <c r="H99" s="731" t="n">
        <v>406.228457592678</v>
      </c>
      <c r="I99" s="1050" t="n">
        <v>2.699676521643</v>
      </c>
      <c r="J99" s="1050" t="n">
        <v>3.013323626153</v>
      </c>
      <c r="K99" s="731" t="n">
        <v>361.923236486276</v>
      </c>
      <c r="L99" s="1050" t="n">
        <v>3.350952814269</v>
      </c>
      <c r="M99" s="1050" t="n">
        <v>3.344906849399</v>
      </c>
      <c r="N99" s="731" t="n">
        <v>435.821859618935</v>
      </c>
      <c r="O99" s="1050" t="n">
        <v>3.606196138606</v>
      </c>
      <c r="P99" s="1050" t="n">
        <v>3.631819958188</v>
      </c>
      <c r="Q99" s="731" t="n">
        <v>406.195593009348</v>
      </c>
      <c r="R99" s="1050" t="n">
        <v>2.666796499294</v>
      </c>
      <c r="S99" s="1050" t="n">
        <v>3.040288387977</v>
      </c>
      <c r="T99" s="731" t="n">
        <v>441.163209684071</v>
      </c>
      <c r="U99" s="1050" t="n">
        <v>3.404814539055</v>
      </c>
      <c r="V99" s="1050" t="n">
        <v>3.081789172203</v>
      </c>
      <c r="W99" s="731" t="n">
        <v>462.397561507084</v>
      </c>
      <c r="X99" s="1050" t="n">
        <v>6.472830341771</v>
      </c>
      <c r="Y99" s="1050" t="n">
        <v>6.90259487799</v>
      </c>
      <c r="Z99" s="731" t="n">
        <v>247.38230697188</v>
      </c>
      <c r="AA99" s="1050" t="n">
        <v>3.728748975352</v>
      </c>
      <c r="AB99" s="1050" t="n">
        <v>3.152915028222</v>
      </c>
    </row>
    <row r="100" ht="13" customHeight="1" s="828">
      <c r="A100" s="1051" t="n">
        <v>38991</v>
      </c>
      <c r="B100" s="731" t="n">
        <v>379.394966038287</v>
      </c>
      <c r="C100" s="1050" t="n">
        <v>4.027318281128</v>
      </c>
      <c r="D100" s="1050" t="n">
        <v>3.655090837388</v>
      </c>
      <c r="E100" s="731" t="n">
        <v>371.566542193799</v>
      </c>
      <c r="F100" s="1050" t="n">
        <v>4.407896538444</v>
      </c>
      <c r="G100" s="1050" t="n">
        <v>3.968657786972</v>
      </c>
      <c r="H100" s="731" t="n">
        <v>408.361684119972</v>
      </c>
      <c r="I100" s="1050" t="n">
        <v>2.737152498404</v>
      </c>
      <c r="J100" s="1050" t="n">
        <v>2.784722584422</v>
      </c>
      <c r="K100" s="731" t="n">
        <v>364.36247883068</v>
      </c>
      <c r="L100" s="1050" t="n">
        <v>3.950966814839</v>
      </c>
      <c r="M100" s="1050" t="n">
        <v>3.524110777276</v>
      </c>
      <c r="N100" s="731" t="n">
        <v>437.434367270098</v>
      </c>
      <c r="O100" s="1050" t="n">
        <v>3.946043525346</v>
      </c>
      <c r="P100" s="1050" t="n">
        <v>3.831092231408</v>
      </c>
      <c r="Q100" s="731" t="n">
        <v>408.272476636972</v>
      </c>
      <c r="R100" s="1050" t="n">
        <v>2.76980256147</v>
      </c>
      <c r="S100" s="1050" t="n">
        <v>2.810672283519</v>
      </c>
      <c r="T100" s="731" t="n">
        <v>442.830496651487</v>
      </c>
      <c r="U100" s="1050" t="n">
        <v>3.697822329646</v>
      </c>
      <c r="V100" s="1050" t="n">
        <v>3.414795594914</v>
      </c>
      <c r="W100" s="731" t="n">
        <v>464.755168643756</v>
      </c>
      <c r="X100" s="1050" t="n">
        <v>6.156347149518</v>
      </c>
      <c r="Y100" s="1050" t="n">
        <v>6.083114644444</v>
      </c>
      <c r="Z100" s="731" t="n">
        <v>249.622366409253</v>
      </c>
      <c r="AA100" s="1050" t="n">
        <v>3.612512817428</v>
      </c>
      <c r="AB100" s="1050" t="n">
        <v>3.2029061753</v>
      </c>
    </row>
    <row r="101" ht="13" customHeight="1" s="828">
      <c r="A101" s="1051" t="n">
        <v>39022</v>
      </c>
      <c r="B101" s="731" t="n">
        <v>380.029513530924</v>
      </c>
      <c r="C101" s="1050" t="n">
        <v>4.010246480647</v>
      </c>
      <c r="D101" s="1050" t="n">
        <v>3.860725777537</v>
      </c>
      <c r="E101" s="731" t="n">
        <v>372.09454636592</v>
      </c>
      <c r="F101" s="1050" t="n">
        <v>4.379753351674</v>
      </c>
      <c r="G101" s="1050" t="n">
        <v>4.224832480762</v>
      </c>
      <c r="H101" s="731" t="n">
        <v>409.324787001004</v>
      </c>
      <c r="I101" s="1050" t="n">
        <v>2.751518697274</v>
      </c>
      <c r="J101" s="1050" t="n">
        <v>2.729513855368</v>
      </c>
      <c r="K101" s="731" t="n">
        <v>365.082675171973</v>
      </c>
      <c r="L101" s="1050" t="n">
        <v>3.997627359157</v>
      </c>
      <c r="M101" s="1050" t="n">
        <v>3.76676177443</v>
      </c>
      <c r="N101" s="731" t="n">
        <v>437.483701145632</v>
      </c>
      <c r="O101" s="1050" t="n">
        <v>3.993160871542</v>
      </c>
      <c r="P101" s="1050" t="n">
        <v>3.848484205838</v>
      </c>
      <c r="Q101" s="731" t="n">
        <v>409.559242727743</v>
      </c>
      <c r="R101" s="1050" t="n">
        <v>2.866896910624</v>
      </c>
      <c r="S101" s="1050" t="n">
        <v>2.768042636087</v>
      </c>
      <c r="T101" s="731" t="n">
        <v>443.508178834531</v>
      </c>
      <c r="U101" s="1050" t="n">
        <v>3.764477666081</v>
      </c>
      <c r="V101" s="1050" t="n">
        <v>3.622481851965</v>
      </c>
      <c r="W101" s="731" t="n">
        <v>464.145491011144</v>
      </c>
      <c r="X101" s="1050" t="n">
        <v>5.390182776683</v>
      </c>
      <c r="Y101" s="1050" t="n">
        <v>6.003981402011</v>
      </c>
      <c r="Z101" s="731" t="n">
        <v>251.785627748061</v>
      </c>
      <c r="AA101" s="1050" t="n">
        <v>4.261322463786</v>
      </c>
      <c r="AB101" s="1050" t="n">
        <v>3.868310218698</v>
      </c>
    </row>
    <row r="102" ht="13" customHeight="1" s="828">
      <c r="A102" s="1051" t="n">
        <v>39052</v>
      </c>
      <c r="B102" s="731" t="n">
        <v>381.353382563072</v>
      </c>
      <c r="C102" s="1050" t="n">
        <v>4.112249719361</v>
      </c>
      <c r="D102" s="1050" t="n">
        <v>4.05000390621</v>
      </c>
      <c r="E102" s="731" t="n">
        <v>373.229440378132</v>
      </c>
      <c r="F102" s="1050" t="n">
        <v>4.450408088952</v>
      </c>
      <c r="G102" s="1050" t="n">
        <v>4.412718500193</v>
      </c>
      <c r="H102" s="731" t="n">
        <v>412.147920317309</v>
      </c>
      <c r="I102" s="1050" t="n">
        <v>3.060270157865</v>
      </c>
      <c r="J102" s="1050" t="n">
        <v>2.850002363623</v>
      </c>
      <c r="K102" s="731" t="n">
        <v>366.87606979953</v>
      </c>
      <c r="L102" s="1050" t="n">
        <v>4.202521191347</v>
      </c>
      <c r="M102" s="1050" t="n">
        <v>4.050571136352</v>
      </c>
      <c r="N102" s="731" t="n">
        <v>440.492058601884</v>
      </c>
      <c r="O102" s="1050" t="n">
        <v>4.968999576617</v>
      </c>
      <c r="P102" s="1050" t="n">
        <v>4.302142114928</v>
      </c>
      <c r="Q102" s="731" t="n">
        <v>411.81404814458</v>
      </c>
      <c r="R102" s="1050" t="n">
        <v>3.007186423494</v>
      </c>
      <c r="S102" s="1050" t="n">
        <v>2.881550458302</v>
      </c>
      <c r="T102" s="731" t="n">
        <v>443.05081486447</v>
      </c>
      <c r="U102" s="1050" t="n">
        <v>2.991038025659</v>
      </c>
      <c r="V102" s="1050" t="n">
        <v>3.483320823664</v>
      </c>
      <c r="W102" s="731" t="n">
        <v>465.727466375547</v>
      </c>
      <c r="X102" s="1050" t="n">
        <v>6.779260645506</v>
      </c>
      <c r="Y102" s="1050" t="n">
        <v>6.106334855752</v>
      </c>
      <c r="Z102" s="731" t="n">
        <v>253.024176953315</v>
      </c>
      <c r="AA102" s="1050" t="n">
        <v>4.786017875352</v>
      </c>
      <c r="AB102" s="1050" t="n">
        <v>4.220412767366</v>
      </c>
    </row>
    <row r="103" ht="13" customHeight="1" s="828">
      <c r="A103" s="1051" t="n">
        <v>39083</v>
      </c>
      <c r="B103" s="731" t="n">
        <v>381.933567067684</v>
      </c>
      <c r="C103" s="1050" t="n">
        <v>3.722546899716</v>
      </c>
      <c r="D103" s="1050" t="n">
        <v>3.947898924161</v>
      </c>
      <c r="E103" s="731" t="n">
        <v>373.189384925597</v>
      </c>
      <c r="F103" s="1050" t="n">
        <v>3.759420607303</v>
      </c>
      <c r="G103" s="1050" t="n">
        <v>4.195429817238</v>
      </c>
      <c r="H103" s="731" t="n">
        <v>414.394551029469</v>
      </c>
      <c r="I103" s="1050" t="n">
        <v>3.637853116267</v>
      </c>
      <c r="J103" s="1050" t="n">
        <v>3.1503698135</v>
      </c>
      <c r="K103" s="731" t="n">
        <v>366.484211176914</v>
      </c>
      <c r="L103" s="1050" t="n">
        <v>3.460361101792</v>
      </c>
      <c r="M103" s="1050" t="n">
        <v>3.885862629442</v>
      </c>
      <c r="N103" s="731" t="n">
        <v>434.402374048231</v>
      </c>
      <c r="O103" s="1050" t="n">
        <v>2.16608449806</v>
      </c>
      <c r="P103" s="1050" t="n">
        <v>3.702878213052</v>
      </c>
      <c r="Q103" s="731" t="n">
        <v>413.56183349181</v>
      </c>
      <c r="R103" s="1050" t="n">
        <v>3.551103035191</v>
      </c>
      <c r="S103" s="1050" t="n">
        <v>3.141965874602</v>
      </c>
      <c r="T103" s="731" t="n">
        <v>449.41480310293</v>
      </c>
      <c r="U103" s="1050" t="n">
        <v>4.693922367734</v>
      </c>
      <c r="V103" s="1050" t="n">
        <v>3.81596488581</v>
      </c>
      <c r="W103" s="731" t="n">
        <v>466.553412563832</v>
      </c>
      <c r="X103" s="1050" t="n">
        <v>5.250129276112</v>
      </c>
      <c r="Y103" s="1050" t="n">
        <v>5.802182178701</v>
      </c>
      <c r="Z103" s="731" t="n">
        <v>250.975762734839</v>
      </c>
      <c r="AA103" s="1050" t="n">
        <v>3.478562886897</v>
      </c>
      <c r="AB103" s="1050" t="n">
        <v>4.17427538798</v>
      </c>
    </row>
    <row r="104" ht="13" customHeight="1" s="828">
      <c r="A104" s="1049" t="n">
        <v>39114</v>
      </c>
      <c r="B104" s="731" t="n">
        <v>383.519087192453</v>
      </c>
      <c r="C104" s="1050" t="n">
        <v>3.875214016451</v>
      </c>
      <c r="D104" s="1050" t="n">
        <v>3.902945411698</v>
      </c>
      <c r="E104" s="731" t="n">
        <v>375.644422955204</v>
      </c>
      <c r="F104" s="1050" t="n">
        <v>4.169216898597</v>
      </c>
      <c r="G104" s="1050" t="n">
        <v>4.125682003544</v>
      </c>
      <c r="H104" s="731" t="n">
        <v>413.230827783921</v>
      </c>
      <c r="I104" s="1050" t="n">
        <v>2.735605356433</v>
      </c>
      <c r="J104" s="1050" t="n">
        <v>3.143762548053</v>
      </c>
      <c r="K104" s="731" t="n">
        <v>369.121966633793</v>
      </c>
      <c r="L104" s="1050" t="n">
        <v>4.06979090019</v>
      </c>
      <c r="M104" s="1050" t="n">
        <v>3.910369901583</v>
      </c>
      <c r="N104" s="731" t="n">
        <v>440.265560651374</v>
      </c>
      <c r="O104" s="1050" t="n">
        <v>3.967024468358</v>
      </c>
      <c r="P104" s="1050" t="n">
        <v>3.694788259892</v>
      </c>
      <c r="Q104" s="731" t="n">
        <v>413.229695311479</v>
      </c>
      <c r="R104" s="1050" t="n">
        <v>2.719846128624</v>
      </c>
      <c r="S104" s="1050" t="n">
        <v>3.091779852951</v>
      </c>
      <c r="T104" s="731" t="n">
        <v>450.011152767368</v>
      </c>
      <c r="U104" s="1050" t="n">
        <v>3.470332102328</v>
      </c>
      <c r="V104" s="1050" t="n">
        <v>3.71683122869</v>
      </c>
      <c r="W104" s="731" t="n">
        <v>462.542417356872</v>
      </c>
      <c r="X104" s="1050" t="n">
        <v>3.373867879383</v>
      </c>
      <c r="Y104" s="1050" t="n">
        <v>5.120064273157</v>
      </c>
      <c r="Z104" s="731" t="n">
        <v>254.256947577289</v>
      </c>
      <c r="AA104" s="1050" t="n">
        <v>4.744470391211</v>
      </c>
      <c r="AB104" s="1050" t="n">
        <v>4.335800521765</v>
      </c>
    </row>
    <row r="105" ht="13" customHeight="1" s="828">
      <c r="A105" s="1051" t="n">
        <v>39142</v>
      </c>
      <c r="B105" s="731" t="n">
        <v>385.412196955248</v>
      </c>
      <c r="C105" s="1050" t="n">
        <v>4.170438084371</v>
      </c>
      <c r="D105" s="1050" t="n">
        <v>3.923083535368</v>
      </c>
      <c r="E105" s="731" t="n">
        <v>377.410895664358</v>
      </c>
      <c r="F105" s="1050" t="n">
        <v>4.316624265909</v>
      </c>
      <c r="G105" s="1050" t="n">
        <v>4.082291444078</v>
      </c>
      <c r="H105" s="731" t="n">
        <v>414.976109057015</v>
      </c>
      <c r="I105" s="1050" t="n">
        <v>3.73282624337</v>
      </c>
      <c r="J105" s="1050" t="n">
        <v>3.36756756302</v>
      </c>
      <c r="K105" s="731" t="n">
        <v>370.318122406869</v>
      </c>
      <c r="L105" s="1050" t="n">
        <v>4.113495205437</v>
      </c>
      <c r="M105" s="1050" t="n">
        <v>3.88161587085</v>
      </c>
      <c r="N105" s="731" t="n">
        <v>441.458549455951</v>
      </c>
      <c r="O105" s="1050" t="n">
        <v>3.026357854536</v>
      </c>
      <c r="P105" s="1050" t="n">
        <v>3.051851487057</v>
      </c>
      <c r="Q105" s="731" t="n">
        <v>414.678781163784</v>
      </c>
      <c r="R105" s="1050" t="n">
        <v>3.724660914842</v>
      </c>
      <c r="S105" s="1050" t="n">
        <v>3.330521943862</v>
      </c>
      <c r="T105" s="731" t="n">
        <v>453.188076446146</v>
      </c>
      <c r="U105" s="1050" t="n">
        <v>4.42789808365</v>
      </c>
      <c r="V105" s="1050" t="n">
        <v>4.195054129507</v>
      </c>
      <c r="W105" s="731" t="n">
        <v>470.0142921197</v>
      </c>
      <c r="X105" s="1050" t="n">
        <v>5.53788875471</v>
      </c>
      <c r="Y105" s="1050" t="n">
        <v>4.717696337862</v>
      </c>
      <c r="Z105" s="731" t="n">
        <v>255.05657113426</v>
      </c>
      <c r="AA105" s="1050" t="n">
        <v>5.15521584596</v>
      </c>
      <c r="AB105" s="1050" t="n">
        <v>4.4595081953</v>
      </c>
    </row>
    <row r="106" ht="13" customHeight="1" s="828">
      <c r="A106" s="1051" t="n">
        <v>39173</v>
      </c>
      <c r="B106" s="731" t="n">
        <v>385.722320166016</v>
      </c>
      <c r="C106" s="1050" t="n">
        <v>3.998666623702</v>
      </c>
      <c r="D106" s="1050" t="n">
        <v>4.014856639233</v>
      </c>
      <c r="E106" s="731" t="n">
        <v>378.003934761395</v>
      </c>
      <c r="F106" s="1050" t="n">
        <v>4.180402884938</v>
      </c>
      <c r="G106" s="1050" t="n">
        <v>4.222098986062</v>
      </c>
      <c r="H106" s="731" t="n">
        <v>414.019453039493</v>
      </c>
      <c r="I106" s="1050" t="n">
        <v>3.298220744384</v>
      </c>
      <c r="J106" s="1050" t="n">
        <v>3.25463362372</v>
      </c>
      <c r="K106" s="731" t="n">
        <v>370.903657403913</v>
      </c>
      <c r="L106" s="1050" t="n">
        <v>4.190799324824</v>
      </c>
      <c r="M106" s="1050" t="n">
        <v>4.124765109716</v>
      </c>
      <c r="N106" s="731" t="n">
        <v>444.748731080104</v>
      </c>
      <c r="O106" s="1050" t="n">
        <v>3.676774080065</v>
      </c>
      <c r="P106" s="1050" t="n">
        <v>3.5551549058</v>
      </c>
      <c r="Q106" s="731" t="n">
        <v>413.493627307028</v>
      </c>
      <c r="R106" s="1050" t="n">
        <v>3.222204112103</v>
      </c>
      <c r="S106" s="1050" t="n">
        <v>3.221192679738</v>
      </c>
      <c r="T106" s="731" t="n">
        <v>450.222362484365</v>
      </c>
      <c r="U106" s="1050" t="n">
        <v>3.304615464605</v>
      </c>
      <c r="V106" s="1050" t="n">
        <v>3.73348197178</v>
      </c>
      <c r="W106" s="731" t="n">
        <v>468.398558508276</v>
      </c>
      <c r="X106" s="1050" t="n">
        <v>4.151080634992</v>
      </c>
      <c r="Y106" s="1050" t="n">
        <v>4.352086478495</v>
      </c>
      <c r="Z106" s="731" t="n">
        <v>256.619779649163</v>
      </c>
      <c r="AA106" s="1050" t="n">
        <v>5.931880015439</v>
      </c>
      <c r="AB106" s="1050" t="n">
        <v>5.276778932523</v>
      </c>
    </row>
    <row r="107" ht="13" customHeight="1" s="828">
      <c r="A107" s="1051" t="n">
        <v>39203</v>
      </c>
      <c r="B107" s="731" t="n">
        <v>388.224682443998</v>
      </c>
      <c r="C107" s="1050" t="n">
        <v>4.20288815791</v>
      </c>
      <c r="D107" s="1050" t="n">
        <v>4.124078342833</v>
      </c>
      <c r="E107" s="731" t="n">
        <v>380.610792918129</v>
      </c>
      <c r="F107" s="1050" t="n">
        <v>4.356429830245</v>
      </c>
      <c r="G107" s="1050" t="n">
        <v>4.284579467454</v>
      </c>
      <c r="H107" s="731" t="n">
        <v>415.626868753216</v>
      </c>
      <c r="I107" s="1050" t="n">
        <v>3.62580684993</v>
      </c>
      <c r="J107" s="1050" t="n">
        <v>3.552188286929</v>
      </c>
      <c r="K107" s="731" t="n">
        <v>373.676346306979</v>
      </c>
      <c r="L107" s="1050" t="n">
        <v>4.596124155314</v>
      </c>
      <c r="M107" s="1050" t="n">
        <v>4.300543647216</v>
      </c>
      <c r="N107" s="731" t="n">
        <v>448.057914151964</v>
      </c>
      <c r="O107" s="1050" t="n">
        <v>4.114028448732</v>
      </c>
      <c r="P107" s="1050" t="n">
        <v>3.606481919516</v>
      </c>
      <c r="Q107" s="731" t="n">
        <v>414.873244151904</v>
      </c>
      <c r="R107" s="1050" t="n">
        <v>3.683878095338</v>
      </c>
      <c r="S107" s="1050" t="n">
        <v>3.543407738182</v>
      </c>
      <c r="T107" s="731" t="n">
        <v>450.75508234096</v>
      </c>
      <c r="U107" s="1050" t="n">
        <v>2.913051144039</v>
      </c>
      <c r="V107" s="1050" t="n">
        <v>3.546221699534</v>
      </c>
      <c r="W107" s="731" t="n">
        <v>470.883394435845</v>
      </c>
      <c r="X107" s="1050" t="n">
        <v>3.121635133553</v>
      </c>
      <c r="Y107" s="1050" t="n">
        <v>4.260232680122</v>
      </c>
      <c r="Z107" s="731" t="n">
        <v>256.721110992749</v>
      </c>
      <c r="AA107" s="1050" t="n">
        <v>4.798925098868</v>
      </c>
      <c r="AB107" s="1050" t="n">
        <v>5.293434958423</v>
      </c>
    </row>
    <row r="108" ht="13" customHeight="1" s="828">
      <c r="A108" s="1051" t="n">
        <v>39234</v>
      </c>
      <c r="B108" s="731" t="n">
        <v>390.209061546539</v>
      </c>
      <c r="C108" s="1050" t="n">
        <v>4.198619485811</v>
      </c>
      <c r="D108" s="1050" t="n">
        <v>4.133705230434</v>
      </c>
      <c r="E108" s="731" t="n">
        <v>382.690961878136</v>
      </c>
      <c r="F108" s="1050" t="n">
        <v>4.488079128642</v>
      </c>
      <c r="G108" s="1050" t="n">
        <v>4.342120302534</v>
      </c>
      <c r="H108" s="731" t="n">
        <v>416.919818123115</v>
      </c>
      <c r="I108" s="1050" t="n">
        <v>3.180402507965</v>
      </c>
      <c r="J108" s="1050" t="n">
        <v>3.367695223934</v>
      </c>
      <c r="K108" s="731" t="n">
        <v>375.361461557672</v>
      </c>
      <c r="L108" s="1050" t="n">
        <v>4.347850042429</v>
      </c>
      <c r="M108" s="1050" t="n">
        <v>4.378410105658</v>
      </c>
      <c r="N108" s="731" t="n">
        <v>450.695052270074</v>
      </c>
      <c r="O108" s="1050" t="n">
        <v>3.967355805347</v>
      </c>
      <c r="P108" s="1050" t="n">
        <v>3.919761129148</v>
      </c>
      <c r="Q108" s="731" t="n">
        <v>416.184954085731</v>
      </c>
      <c r="R108" s="1050" t="n">
        <v>3.027650771174</v>
      </c>
      <c r="S108" s="1050" t="n">
        <v>3.310311147231</v>
      </c>
      <c r="T108" s="731" t="n">
        <v>453.29873918472</v>
      </c>
      <c r="U108" s="1050" t="n">
        <v>3.734579717872</v>
      </c>
      <c r="V108" s="1050" t="n">
        <v>3.317113141479</v>
      </c>
      <c r="W108" s="731" t="n">
        <v>475.415728727922</v>
      </c>
      <c r="X108" s="1050" t="n">
        <v>3.842684444569</v>
      </c>
      <c r="Y108" s="1050" t="n">
        <v>3.702998462803</v>
      </c>
      <c r="Z108" s="731" t="n">
        <v>257.67978654478</v>
      </c>
      <c r="AA108" s="1050" t="n">
        <v>5.266605579073</v>
      </c>
      <c r="AB108" s="1050" t="n">
        <v>5.330262516215</v>
      </c>
    </row>
    <row r="109" ht="13" customHeight="1" s="828">
      <c r="A109" s="1051" t="n">
        <v>39264</v>
      </c>
      <c r="B109" s="731" t="n">
        <v>391.862377149575</v>
      </c>
      <c r="C109" s="1050" t="n">
        <v>4.614524886118</v>
      </c>
      <c r="D109" s="1050" t="n">
        <v>4.338932438454</v>
      </c>
      <c r="E109" s="731" t="n">
        <v>384.996437073964</v>
      </c>
      <c r="F109" s="1050" t="n">
        <v>5.107663446035</v>
      </c>
      <c r="G109" s="1050" t="n">
        <v>4.651149191932</v>
      </c>
      <c r="H109" s="731" t="n">
        <v>416.715895942573</v>
      </c>
      <c r="I109" s="1050" t="n">
        <v>2.759136710498</v>
      </c>
      <c r="J109" s="1050" t="n">
        <v>3.18685351573</v>
      </c>
      <c r="K109" s="731" t="n">
        <v>375.961714736391</v>
      </c>
      <c r="L109" s="1050" t="n">
        <v>4.4915917734</v>
      </c>
      <c r="M109" s="1050" t="n">
        <v>4.47825374639</v>
      </c>
      <c r="N109" s="731" t="n">
        <v>452.852920467483</v>
      </c>
      <c r="O109" s="1050" t="n">
        <v>4.549644085184</v>
      </c>
      <c r="P109" s="1050" t="n">
        <v>4.210484560084</v>
      </c>
      <c r="Q109" s="731" t="n">
        <v>416.525151818466</v>
      </c>
      <c r="R109" s="1050" t="n">
        <v>2.721783067866</v>
      </c>
      <c r="S109" s="1050" t="n">
        <v>3.142196872752</v>
      </c>
      <c r="T109" s="731" t="n">
        <v>455.342353060928</v>
      </c>
      <c r="U109" s="1050" t="n">
        <v>4.704821515543</v>
      </c>
      <c r="V109" s="1050" t="n">
        <v>3.782000432791</v>
      </c>
      <c r="W109" s="731" t="n">
        <v>495.533720519699</v>
      </c>
      <c r="X109" s="1050" t="n">
        <v>7.061465949645</v>
      </c>
      <c r="Y109" s="1050" t="n">
        <v>4.685317504743</v>
      </c>
      <c r="Z109" s="731" t="n">
        <v>259.180642363235</v>
      </c>
      <c r="AA109" s="1050" t="n">
        <v>5.601746412164</v>
      </c>
      <c r="AB109" s="1050" t="n">
        <v>5.222655843779</v>
      </c>
    </row>
    <row r="110" ht="13" customHeight="1" s="828">
      <c r="A110" s="1051" t="n">
        <v>39295</v>
      </c>
      <c r="B110" s="731" t="n">
        <v>393.446154396436</v>
      </c>
      <c r="C110" s="1050" t="n">
        <v>4.81895375852</v>
      </c>
      <c r="D110" s="1050" t="n">
        <v>4.544251657509</v>
      </c>
      <c r="E110" s="731" t="n">
        <v>386.422997836982</v>
      </c>
      <c r="F110" s="1050" t="n">
        <v>5.201932839235</v>
      </c>
      <c r="G110" s="1050" t="n">
        <v>4.932824126378</v>
      </c>
      <c r="H110" s="731" t="n">
        <v>419.311097900957</v>
      </c>
      <c r="I110" s="1050" t="n">
        <v>3.469671049969</v>
      </c>
      <c r="J110" s="1050" t="n">
        <v>3.136274733642</v>
      </c>
      <c r="K110" s="731" t="n">
        <v>377.86367206621</v>
      </c>
      <c r="L110" s="1050" t="n">
        <v>4.846131580637</v>
      </c>
      <c r="M110" s="1050" t="n">
        <v>4.562030824017</v>
      </c>
      <c r="N110" s="731" t="n">
        <v>453.827215264094</v>
      </c>
      <c r="O110" s="1050" t="n">
        <v>4.197762905397</v>
      </c>
      <c r="P110" s="1050" t="n">
        <v>4.238106812969</v>
      </c>
      <c r="Q110" s="731" t="n">
        <v>419.276826316562</v>
      </c>
      <c r="R110" s="1050" t="n">
        <v>3.48623250678</v>
      </c>
      <c r="S110" s="1050" t="n">
        <v>3.07850684328</v>
      </c>
      <c r="T110" s="731" t="n">
        <v>454.897597573266</v>
      </c>
      <c r="U110" s="1050" t="n">
        <v>3.570015735878</v>
      </c>
      <c r="V110" s="1050" t="n">
        <v>4.001277078951</v>
      </c>
      <c r="W110" s="731" t="n">
        <v>496.837078122454</v>
      </c>
      <c r="X110" s="1050" t="n">
        <v>8.49047764352</v>
      </c>
      <c r="Y110" s="1050" t="n">
        <v>6.467244514679</v>
      </c>
      <c r="Z110" s="731" t="n">
        <v>260.282888550009</v>
      </c>
      <c r="AA110" s="1050" t="n">
        <v>6.225903748923</v>
      </c>
      <c r="AB110" s="1050" t="n">
        <v>5.698173048256</v>
      </c>
    </row>
    <row r="111" ht="13" customHeight="1" s="828">
      <c r="A111" s="1051" t="n">
        <v>39326</v>
      </c>
      <c r="B111" s="731" t="n">
        <v>394.046633477877</v>
      </c>
      <c r="C111" s="1050" t="n">
        <v>4.500806385875</v>
      </c>
      <c r="D111" s="1050" t="n">
        <v>4.644563251342</v>
      </c>
      <c r="E111" s="731" t="n">
        <v>387.149830256075</v>
      </c>
      <c r="F111" s="1050" t="n">
        <v>4.837262701184</v>
      </c>
      <c r="G111" s="1050" t="n">
        <v>5.048519969389</v>
      </c>
      <c r="H111" s="731" t="n">
        <v>419.747439640962</v>
      </c>
      <c r="I111" s="1050" t="n">
        <v>3.327925898741</v>
      </c>
      <c r="J111" s="1050" t="n">
        <v>3.18559537946</v>
      </c>
      <c r="K111" s="731" t="n">
        <v>378.454364762447</v>
      </c>
      <c r="L111" s="1050" t="n">
        <v>4.56757859392</v>
      </c>
      <c r="M111" s="1050" t="n">
        <v>4.635084718474</v>
      </c>
      <c r="N111" s="731" t="n">
        <v>456.667340546545</v>
      </c>
      <c r="O111" s="1050" t="n">
        <v>4.783027851296</v>
      </c>
      <c r="P111" s="1050" t="n">
        <v>4.510130446123</v>
      </c>
      <c r="Q111" s="731" t="n">
        <v>419.946435043691</v>
      </c>
      <c r="R111" s="1050" t="n">
        <v>3.385276027361</v>
      </c>
      <c r="S111" s="1050" t="n">
        <v>3.19779307104</v>
      </c>
      <c r="T111" s="731" t="n">
        <v>455.102999734588</v>
      </c>
      <c r="U111" s="1050" t="n">
        <v>3.159780721629</v>
      </c>
      <c r="V111" s="1050" t="n">
        <v>3.807630592969</v>
      </c>
      <c r="W111" s="731" t="n">
        <v>498.433168256305</v>
      </c>
      <c r="X111" s="1050" t="n">
        <v>7.793208647505</v>
      </c>
      <c r="Y111" s="1050" t="n">
        <v>7.779205332658</v>
      </c>
      <c r="Z111" s="731" t="n">
        <v>259.770752018744</v>
      </c>
      <c r="AA111" s="1050" t="n">
        <v>5.007813694725</v>
      </c>
      <c r="AB111" s="1050" t="n">
        <v>5.609888249297</v>
      </c>
    </row>
    <row r="112" ht="13" customHeight="1" s="828">
      <c r="A112" s="1051" t="n">
        <v>39356</v>
      </c>
      <c r="B112" s="731" t="n">
        <v>394.265233205227</v>
      </c>
      <c r="C112" s="1050" t="n">
        <v>3.919468758961</v>
      </c>
      <c r="D112" s="1050" t="n">
        <v>4.411448762812</v>
      </c>
      <c r="E112" s="731" t="n">
        <v>386.922312187625</v>
      </c>
      <c r="F112" s="1050" t="n">
        <v>4.1327106319</v>
      </c>
      <c r="G112" s="1050" t="n">
        <v>4.721902100485</v>
      </c>
      <c r="H112" s="731" t="n">
        <v>420.952990803679</v>
      </c>
      <c r="I112" s="1050" t="n">
        <v>3.083371230296</v>
      </c>
      <c r="J112" s="1050" t="n">
        <v>3.293147169455</v>
      </c>
      <c r="K112" s="731" t="n">
        <v>378.694829240448</v>
      </c>
      <c r="L112" s="1050" t="n">
        <v>3.933541800397</v>
      </c>
      <c r="M112" s="1050" t="n">
        <v>4.447369596202</v>
      </c>
      <c r="N112" s="731" t="n">
        <v>457.355980530236</v>
      </c>
      <c r="O112" s="1050" t="n">
        <v>4.554194812004</v>
      </c>
      <c r="P112" s="1050" t="n">
        <v>4.511780874526</v>
      </c>
      <c r="Q112" s="731" t="n">
        <v>420.619942149465</v>
      </c>
      <c r="R112" s="1050" t="n">
        <v>3.024319840074</v>
      </c>
      <c r="S112" s="1050" t="n">
        <v>3.297981871017</v>
      </c>
      <c r="T112" s="731" t="n">
        <v>457.075809158763</v>
      </c>
      <c r="U112" s="1050" t="n">
        <v>3.216877025181</v>
      </c>
      <c r="V112" s="1050" t="n">
        <v>3.315059313521</v>
      </c>
      <c r="W112" s="731" t="n">
        <v>490.824424486334</v>
      </c>
      <c r="X112" s="1050" t="n">
        <v>5.609244953349</v>
      </c>
      <c r="Y112" s="1050" t="n">
        <v>7.29094364877</v>
      </c>
      <c r="Z112" s="731" t="n">
        <v>260.549326695669</v>
      </c>
      <c r="AA112" s="1050" t="n">
        <v>4.377396322131</v>
      </c>
      <c r="AB112" s="1050" t="n">
        <v>5.197966487054</v>
      </c>
    </row>
    <row r="113" ht="13" customHeight="1" s="828">
      <c r="A113" s="1051" t="n">
        <v>39387</v>
      </c>
      <c r="B113" s="731" t="n">
        <v>396.123808508792</v>
      </c>
      <c r="C113" s="1050" t="n">
        <v>4.235011862193</v>
      </c>
      <c r="D113" s="1050" t="n">
        <v>4.217861888702</v>
      </c>
      <c r="E113" s="731" t="n">
        <v>388.887975062545</v>
      </c>
      <c r="F113" s="1050" t="n">
        <v>4.513215488009</v>
      </c>
      <c r="G113" s="1050" t="n">
        <v>4.493702779738</v>
      </c>
      <c r="H113" s="731" t="n">
        <v>422.127110743774</v>
      </c>
      <c r="I113" s="1050" t="n">
        <v>3.127668821761</v>
      </c>
      <c r="J113" s="1050" t="n">
        <v>3.179355979885</v>
      </c>
      <c r="K113" s="731" t="n">
        <v>380.864284618991</v>
      </c>
      <c r="L113" s="1050" t="n">
        <v>4.322749481219</v>
      </c>
      <c r="M113" s="1050" t="n">
        <v>4.274000286197</v>
      </c>
      <c r="N113" s="731" t="n">
        <v>460.809189897062</v>
      </c>
      <c r="O113" s="1050" t="n">
        <v>5.331738917438</v>
      </c>
      <c r="P113" s="1050" t="n">
        <v>4.889801673722</v>
      </c>
      <c r="Q113" s="731" t="n">
        <v>422.269706032192</v>
      </c>
      <c r="R113" s="1050" t="n">
        <v>3.103449264091</v>
      </c>
      <c r="S113" s="1050" t="n">
        <v>3.170580464909</v>
      </c>
      <c r="T113" s="731" t="n">
        <v>457.066606523215</v>
      </c>
      <c r="U113" s="1050" t="n">
        <v>3.057086280644</v>
      </c>
      <c r="V113" s="1050" t="n">
        <v>3.144517586966</v>
      </c>
      <c r="W113" s="731" t="n">
        <v>493.869641587097</v>
      </c>
      <c r="X113" s="1050" t="n">
        <v>6.404058889207</v>
      </c>
      <c r="Y113" s="1050" t="n">
        <v>6.600239385849</v>
      </c>
      <c r="Z113" s="731" t="n">
        <v>260.949788460313</v>
      </c>
      <c r="AA113" s="1050" t="n">
        <v>3.639667916797</v>
      </c>
      <c r="AB113" s="1050" t="n">
        <v>4.33760506734</v>
      </c>
    </row>
    <row r="114" ht="13" customHeight="1" s="828">
      <c r="A114" s="1051" t="n">
        <v>39417</v>
      </c>
      <c r="B114" s="731" t="n">
        <v>396.434754024985</v>
      </c>
      <c r="C114" s="1050" t="n">
        <v>3.954697178914</v>
      </c>
      <c r="D114" s="1050" t="n">
        <v>4.036362830591</v>
      </c>
      <c r="E114" s="731" t="n">
        <v>388.582877355257</v>
      </c>
      <c r="F114" s="1050" t="n">
        <v>4.113672533863</v>
      </c>
      <c r="G114" s="1050" t="n">
        <v>4.253114735672</v>
      </c>
      <c r="H114" s="731" t="n">
        <v>426.192395259628</v>
      </c>
      <c r="I114" s="1050" t="n">
        <v>3.407629700401</v>
      </c>
      <c r="J114" s="1050" t="n">
        <v>3.206781794634</v>
      </c>
      <c r="K114" s="731" t="n">
        <v>381.410392347945</v>
      </c>
      <c r="L114" s="1050" t="n">
        <v>3.961643657041</v>
      </c>
      <c r="M114" s="1050" t="n">
        <v>4.0725547801</v>
      </c>
      <c r="N114" s="731" t="n">
        <v>460.882512603105</v>
      </c>
      <c r="O114" s="1050" t="n">
        <v>4.629017391583</v>
      </c>
      <c r="P114" s="1050" t="n">
        <v>4.837849025617</v>
      </c>
      <c r="Q114" s="731" t="n">
        <v>425.680245912461</v>
      </c>
      <c r="R114" s="1050" t="n">
        <v>3.367101688336</v>
      </c>
      <c r="S114" s="1050" t="n">
        <v>3.165474774387</v>
      </c>
      <c r="T114" s="731" t="n">
        <v>457.553207592984</v>
      </c>
      <c r="U114" s="1050" t="n">
        <v>3.273302348614</v>
      </c>
      <c r="V114" s="1050" t="n">
        <v>3.182373054064</v>
      </c>
      <c r="W114" s="731" t="n">
        <v>493.169373768616</v>
      </c>
      <c r="X114" s="1050" t="n">
        <v>5.892267339659</v>
      </c>
      <c r="Y114" s="1050" t="n">
        <v>5.968280164298</v>
      </c>
      <c r="Z114" s="731" t="n">
        <v>260.157375854641</v>
      </c>
      <c r="AA114" s="1050" t="n">
        <v>2.819176802477</v>
      </c>
      <c r="AB114" s="1050" t="n">
        <v>3.608584169988</v>
      </c>
    </row>
    <row r="115" ht="13" customHeight="1" s="828">
      <c r="A115" s="1051" t="n">
        <v>39448</v>
      </c>
      <c r="B115" s="731" t="n">
        <v>397.693423041114</v>
      </c>
      <c r="C115" s="1050" t="n">
        <v>4.12633435035</v>
      </c>
      <c r="D115" s="1050" t="n">
        <v>4.105208306318</v>
      </c>
      <c r="E115" s="731" t="n">
        <v>389.981684952699</v>
      </c>
      <c r="F115" s="1050" t="n">
        <v>4.499672473388</v>
      </c>
      <c r="G115" s="1050" t="n">
        <v>4.375376007155</v>
      </c>
      <c r="H115" s="731" t="n">
        <v>426.317914707379</v>
      </c>
      <c r="I115" s="1050" t="n">
        <v>2.877297408542</v>
      </c>
      <c r="J115" s="1050" t="n">
        <v>3.137081438247</v>
      </c>
      <c r="K115" s="731" t="n">
        <v>382.333363711738</v>
      </c>
      <c r="L115" s="1050" t="n">
        <v>4.324648116198</v>
      </c>
      <c r="M115" s="1050" t="n">
        <v>4.202774870725</v>
      </c>
      <c r="N115" s="731" t="n">
        <v>459.607654401697</v>
      </c>
      <c r="O115" s="1050" t="n">
        <v>5.802288813152</v>
      </c>
      <c r="P115" s="1050" t="n">
        <v>5.251628424102</v>
      </c>
      <c r="Q115" s="731" t="n">
        <v>425.649080424385</v>
      </c>
      <c r="R115" s="1050" t="n">
        <v>2.922718189568</v>
      </c>
      <c r="S115" s="1050" t="n">
        <v>3.130845276169</v>
      </c>
      <c r="T115" s="731" t="n">
        <v>461.974376259275</v>
      </c>
      <c r="U115" s="1050" t="n">
        <v>2.794650525445</v>
      </c>
      <c r="V115" s="1050" t="n">
        <v>3.040508254786</v>
      </c>
      <c r="W115" s="731" t="n">
        <v>483.841126741593</v>
      </c>
      <c r="X115" s="1050" t="n">
        <v>3.705409436995</v>
      </c>
      <c r="Y115" s="1050" t="n">
        <v>5.331736334184</v>
      </c>
      <c r="Z115" s="731" t="n">
        <v>262.127576754957</v>
      </c>
      <c r="AA115" s="1050" t="n">
        <v>4.443382858408</v>
      </c>
      <c r="AB115" s="1050" t="n">
        <v>3.631873221238</v>
      </c>
    </row>
    <row r="116" ht="13" customHeight="1" s="828">
      <c r="A116" s="1049" t="n">
        <v>39479</v>
      </c>
      <c r="B116" s="731" t="n">
        <v>399.813074673396</v>
      </c>
      <c r="C116" s="1050" t="n">
        <v>4.24854668909</v>
      </c>
      <c r="D116" s="1050" t="n">
        <v>4.110129647282</v>
      </c>
      <c r="E116" s="731" t="n">
        <v>392.179306328824</v>
      </c>
      <c r="F116" s="1050" t="n">
        <v>4.40173801691</v>
      </c>
      <c r="G116" s="1050" t="n">
        <v>4.338491653958</v>
      </c>
      <c r="H116" s="731" t="n">
        <v>428.516816459931</v>
      </c>
      <c r="I116" s="1050" t="n">
        <v>3.699140443608</v>
      </c>
      <c r="J116" s="1050" t="n">
        <v>3.327529906086</v>
      </c>
      <c r="K116" s="731" t="n">
        <v>384.171481313007</v>
      </c>
      <c r="L116" s="1050" t="n">
        <v>4.077111643194</v>
      </c>
      <c r="M116" s="1050" t="n">
        <v>4.120972456557</v>
      </c>
      <c r="N116" s="731" t="n">
        <v>464.568462345534</v>
      </c>
      <c r="O116" s="1050" t="n">
        <v>5.520055136314</v>
      </c>
      <c r="P116" s="1050" t="n">
        <v>5.31483898574</v>
      </c>
      <c r="Q116" s="731" t="n">
        <v>427.719553499201</v>
      </c>
      <c r="R116" s="1050" t="n">
        <v>3.506490059191</v>
      </c>
      <c r="S116" s="1050" t="n">
        <v>3.265228547399</v>
      </c>
      <c r="T116" s="731" t="n">
        <v>464.697613192241</v>
      </c>
      <c r="U116" s="1050" t="n">
        <v>3.263576987939</v>
      </c>
      <c r="V116" s="1050" t="n">
        <v>3.109806234255</v>
      </c>
      <c r="W116" s="731" t="n">
        <v>492.567156592119</v>
      </c>
      <c r="X116" s="1050" t="n">
        <v>6.491240177889</v>
      </c>
      <c r="Y116" s="1050" t="n">
        <v>5.359414415043</v>
      </c>
      <c r="Z116" s="731" t="n">
        <v>261.854026924642</v>
      </c>
      <c r="AA116" s="1050" t="n">
        <v>2.987953493402</v>
      </c>
      <c r="AB116" s="1050" t="n">
        <v>3.413367251056</v>
      </c>
    </row>
    <row r="117" ht="13" customHeight="1" s="828">
      <c r="A117" s="1051" t="n">
        <v>39508</v>
      </c>
      <c r="B117" s="731" t="n">
        <v>401.617057048539</v>
      </c>
      <c r="C117" s="1050" t="n">
        <v>4.204553000997</v>
      </c>
      <c r="D117" s="1050" t="n">
        <v>4.19325548927</v>
      </c>
      <c r="E117" s="731" t="n">
        <v>393.59938698092</v>
      </c>
      <c r="F117" s="1050" t="n">
        <v>4.289354521169</v>
      </c>
      <c r="G117" s="1050" t="n">
        <v>4.396528974691</v>
      </c>
      <c r="H117" s="731" t="n">
        <v>430.991779802645</v>
      </c>
      <c r="I117" s="1050" t="n">
        <v>3.859419951193</v>
      </c>
      <c r="J117" s="1050" t="n">
        <v>3.478590965928</v>
      </c>
      <c r="K117" s="731" t="n">
        <v>386.389657175002</v>
      </c>
      <c r="L117" s="1050" t="n">
        <v>4.33992661868</v>
      </c>
      <c r="M117" s="1050" t="n">
        <v>4.247144399751</v>
      </c>
      <c r="N117" s="731" t="n">
        <v>464.056939005878</v>
      </c>
      <c r="O117" s="1050" t="n">
        <v>5.119028633102</v>
      </c>
      <c r="P117" s="1050" t="n">
        <v>5.478696194144</v>
      </c>
      <c r="Q117" s="731" t="n">
        <v>430.435038867806</v>
      </c>
      <c r="R117" s="1050" t="n">
        <v>3.799629597589</v>
      </c>
      <c r="S117" s="1050" t="n">
        <v>3.409937594516</v>
      </c>
      <c r="T117" s="731" t="n">
        <v>464.561934109632</v>
      </c>
      <c r="U117" s="1050" t="n">
        <v>2.509743361449</v>
      </c>
      <c r="V117" s="1050" t="n">
        <v>2.85520409533</v>
      </c>
      <c r="W117" s="731" t="n">
        <v>486.032511521633</v>
      </c>
      <c r="X117" s="1050" t="n">
        <v>3.408028153717</v>
      </c>
      <c r="Y117" s="1050" t="n">
        <v>4.526496650784</v>
      </c>
      <c r="Z117" s="731" t="n">
        <v>264.538936800962</v>
      </c>
      <c r="AA117" s="1050" t="n">
        <v>3.717749997396</v>
      </c>
      <c r="AB117" s="1050" t="n">
        <v>3.713225968472</v>
      </c>
    </row>
    <row r="118" ht="13" customHeight="1" s="828">
      <c r="A118" s="1051" t="n">
        <v>39539</v>
      </c>
      <c r="B118" s="731" t="n">
        <v>403.695629072268</v>
      </c>
      <c r="C118" s="1050" t="n">
        <v>4.65964969269</v>
      </c>
      <c r="D118" s="1050" t="n">
        <v>4.371194641573</v>
      </c>
      <c r="E118" s="731" t="n">
        <v>395.605188625291</v>
      </c>
      <c r="F118" s="1050" t="n">
        <v>4.656367896013</v>
      </c>
      <c r="G118" s="1050" t="n">
        <v>4.449336177892</v>
      </c>
      <c r="H118" s="731" t="n">
        <v>431.979753106194</v>
      </c>
      <c r="I118" s="1050" t="n">
        <v>4.338032895519</v>
      </c>
      <c r="J118" s="1050" t="n">
        <v>3.965618496729</v>
      </c>
      <c r="K118" s="731" t="n">
        <v>388.948110593493</v>
      </c>
      <c r="L118" s="1050" t="n">
        <v>4.86499737314</v>
      </c>
      <c r="M118" s="1050" t="n">
        <v>4.427953306745</v>
      </c>
      <c r="N118" s="731" t="n">
        <v>467.614773909365</v>
      </c>
      <c r="O118" s="1050" t="n">
        <v>5.141339644462</v>
      </c>
      <c r="P118" s="1050" t="n">
        <v>5.259612704237</v>
      </c>
      <c r="Q118" s="731" t="n">
        <v>431.128173230887</v>
      </c>
      <c r="R118" s="1050" t="n">
        <v>4.264768489591</v>
      </c>
      <c r="S118" s="1050" t="n">
        <v>3.856982493402</v>
      </c>
      <c r="T118" s="731" t="n">
        <v>466.360657522983</v>
      </c>
      <c r="U118" s="1050" t="n">
        <v>3.584516537465</v>
      </c>
      <c r="V118" s="1050" t="n">
        <v>3.117920785794</v>
      </c>
      <c r="W118" s="731" t="n">
        <v>496.958479308003</v>
      </c>
      <c r="X118" s="1050" t="n">
        <v>6.097354545813</v>
      </c>
      <c r="Y118" s="1050" t="n">
        <v>5.325143574657</v>
      </c>
      <c r="Z118" s="731" t="n">
        <v>267.477593772118</v>
      </c>
      <c r="AA118" s="1050" t="n">
        <v>4.231090112305</v>
      </c>
      <c r="AB118" s="1050" t="n">
        <v>3.647479381926</v>
      </c>
    </row>
    <row r="119" ht="13" customHeight="1" s="828">
      <c r="A119" s="1051" t="n">
        <v>39569</v>
      </c>
      <c r="B119" s="731" t="n">
        <v>402.775254380015</v>
      </c>
      <c r="C119" s="1050" t="n">
        <v>3.747977033407</v>
      </c>
      <c r="D119" s="1050" t="n">
        <v>4.203075367309</v>
      </c>
      <c r="E119" s="731" t="n">
        <v>394.796497467034</v>
      </c>
      <c r="F119" s="1050" t="n">
        <v>3.727089408092</v>
      </c>
      <c r="G119" s="1050" t="n">
        <v>4.223095742167</v>
      </c>
      <c r="H119" s="731" t="n">
        <v>431.23079018453</v>
      </c>
      <c r="I119" s="1050" t="n">
        <v>3.754310080607</v>
      </c>
      <c r="J119" s="1050" t="n">
        <v>3.983528740503</v>
      </c>
      <c r="K119" s="731" t="n">
        <v>387.518571699788</v>
      </c>
      <c r="L119" s="1050" t="n">
        <v>3.704335457572</v>
      </c>
      <c r="M119" s="1050" t="n">
        <v>4.301578074897</v>
      </c>
      <c r="N119" s="731" t="n">
        <v>465.937462479099</v>
      </c>
      <c r="O119" s="1050" t="n">
        <v>3.990454752033</v>
      </c>
      <c r="P119" s="1050" t="n">
        <v>4.747480557726</v>
      </c>
      <c r="Q119" s="731" t="n">
        <v>430.614864062969</v>
      </c>
      <c r="R119" s="1050" t="n">
        <v>3.794320345542</v>
      </c>
      <c r="S119" s="1050" t="n">
        <v>3.952583996837</v>
      </c>
      <c r="T119" s="731" t="n">
        <v>465.76653042642</v>
      </c>
      <c r="U119" s="1050" t="n">
        <v>3.330289257638</v>
      </c>
      <c r="V119" s="1050" t="n">
        <v>3.140207021933</v>
      </c>
      <c r="W119" s="731" t="n">
        <v>496.273527306461</v>
      </c>
      <c r="X119" s="1050" t="n">
        <v>5.392021288208</v>
      </c>
      <c r="Y119" s="1050" t="n">
        <v>4.964766869801</v>
      </c>
      <c r="Z119" s="731" t="n">
        <v>265.826007451856</v>
      </c>
      <c r="AA119" s="1050" t="n">
        <v>3.54660994723</v>
      </c>
      <c r="AB119" s="1050" t="n">
        <v>3.832011128811</v>
      </c>
    </row>
    <row r="120" ht="13" customHeight="1" s="828">
      <c r="A120" s="1051" t="n">
        <v>39600</v>
      </c>
      <c r="B120" s="731" t="n">
        <v>404.006349588772</v>
      </c>
      <c r="C120" s="1050" t="n">
        <v>3.535870742609</v>
      </c>
      <c r="D120" s="1050" t="n">
        <v>3.978948382497</v>
      </c>
      <c r="E120" s="731" t="n">
        <v>396.695321423002</v>
      </c>
      <c r="F120" s="1050" t="n">
        <v>3.659443504006</v>
      </c>
      <c r="G120" s="1050" t="n">
        <v>4.012186951895</v>
      </c>
      <c r="H120" s="731" t="n">
        <v>429.046861423285</v>
      </c>
      <c r="I120" s="1050" t="n">
        <v>2.908723158032</v>
      </c>
      <c r="J120" s="1050" t="n">
        <v>3.66537027881</v>
      </c>
      <c r="K120" s="731" t="n">
        <v>388.492404347945</v>
      </c>
      <c r="L120" s="1050" t="n">
        <v>3.498212825521</v>
      </c>
      <c r="M120" s="1050" t="n">
        <v>4.019640558792</v>
      </c>
      <c r="N120" s="731" t="n">
        <v>471.856496365733</v>
      </c>
      <c r="O120" s="1050" t="n">
        <v>4.695290970929</v>
      </c>
      <c r="P120" s="1050" t="n">
        <v>4.607886641837</v>
      </c>
      <c r="Q120" s="731" t="n">
        <v>428.487173245915</v>
      </c>
      <c r="R120" s="1050" t="n">
        <v>2.955950002376</v>
      </c>
      <c r="S120" s="1050" t="n">
        <v>3.670267807057</v>
      </c>
      <c r="T120" s="731" t="n">
        <v>467.427503414828</v>
      </c>
      <c r="U120" s="1050" t="n">
        <v>3.11687701923</v>
      </c>
      <c r="V120" s="1050" t="n">
        <v>3.343373226879</v>
      </c>
      <c r="W120" s="731" t="n">
        <v>499.021259567444</v>
      </c>
      <c r="X120" s="1050" t="n">
        <v>4.965239770818</v>
      </c>
      <c r="Y120" s="1050" t="n">
        <v>5.482131307249</v>
      </c>
      <c r="Z120" s="731" t="n">
        <v>265.210856024969</v>
      </c>
      <c r="AA120" s="1050" t="n">
        <v>2.922646584419</v>
      </c>
      <c r="AB120" s="1050" t="n">
        <v>3.565893999441</v>
      </c>
    </row>
    <row r="121" ht="13" customHeight="1" s="828">
      <c r="A121" s="1051" t="n">
        <v>39630</v>
      </c>
      <c r="B121" s="731" t="n">
        <v>405.246896359043</v>
      </c>
      <c r="C121" s="1050" t="n">
        <v>3.415617316168</v>
      </c>
      <c r="D121" s="1050" t="n">
        <v>3.565967487533</v>
      </c>
      <c r="E121" s="731" t="n">
        <v>397.365700926065</v>
      </c>
      <c r="F121" s="1050" t="n">
        <v>3.212825538363</v>
      </c>
      <c r="G121" s="1050" t="n">
        <v>3.532125037993</v>
      </c>
      <c r="H121" s="731" t="n">
        <v>433.271222317152</v>
      </c>
      <c r="I121" s="1050" t="n">
        <v>3.972808941481</v>
      </c>
      <c r="J121" s="1050" t="n">
        <v>3.544994600425</v>
      </c>
      <c r="K121" s="731" t="n">
        <v>389.947436483104</v>
      </c>
      <c r="L121" s="1050" t="n">
        <v>3.719985625802</v>
      </c>
      <c r="M121" s="1050" t="n">
        <v>3.640791760969</v>
      </c>
      <c r="N121" s="731" t="n">
        <v>476.017447242068</v>
      </c>
      <c r="O121" s="1050" t="n">
        <v>5.115242880773</v>
      </c>
      <c r="P121" s="1050" t="n">
        <v>4.60234154059</v>
      </c>
      <c r="Q121" s="731" t="n">
        <v>433.247011859492</v>
      </c>
      <c r="R121" s="1050" t="n">
        <v>4.014609914437</v>
      </c>
      <c r="S121" s="1050" t="n">
        <v>3.588193054217</v>
      </c>
      <c r="T121" s="731" t="n">
        <v>468.987413798134</v>
      </c>
      <c r="U121" s="1050" t="n">
        <v>2.99665968814</v>
      </c>
      <c r="V121" s="1050" t="n">
        <v>3.147373359778</v>
      </c>
      <c r="W121" s="731" t="n">
        <v>499.292432125589</v>
      </c>
      <c r="X121" s="1050" t="n">
        <v>0.758517826385</v>
      </c>
      <c r="Y121" s="1050" t="n">
        <v>3.658841282964</v>
      </c>
      <c r="Z121" s="731" t="n">
        <v>264.254410539238</v>
      </c>
      <c r="AA121" s="1050" t="n">
        <v>1.95761848946</v>
      </c>
      <c r="AB121" s="1050" t="n">
        <v>2.806392473906</v>
      </c>
    </row>
    <row r="122" ht="13" customHeight="1" s="828">
      <c r="A122" s="1051" t="n">
        <v>39661</v>
      </c>
      <c r="B122" s="731" t="n">
        <v>406.206475066804</v>
      </c>
      <c r="C122" s="1050" t="n">
        <v>3.243219060037</v>
      </c>
      <c r="D122" s="1050" t="n">
        <v>3.397833274191</v>
      </c>
      <c r="E122" s="731" t="n">
        <v>398.401149377349</v>
      </c>
      <c r="F122" s="1050" t="n">
        <v>3.099751207204</v>
      </c>
      <c r="G122" s="1050" t="n">
        <v>3.323059478888</v>
      </c>
      <c r="H122" s="731" t="n">
        <v>434.573804714369</v>
      </c>
      <c r="I122" s="1050" t="n">
        <v>3.639948212632</v>
      </c>
      <c r="J122" s="1050" t="n">
        <v>3.507337747177</v>
      </c>
      <c r="K122" s="731" t="n">
        <v>391.589060076746</v>
      </c>
      <c r="L122" s="1050" t="n">
        <v>3.632365063168</v>
      </c>
      <c r="M122" s="1050" t="n">
        <v>3.616943697744</v>
      </c>
      <c r="N122" s="731" t="n">
        <v>478.267751071995</v>
      </c>
      <c r="O122" s="1050" t="n">
        <v>5.385427534062</v>
      </c>
      <c r="P122" s="1050" t="n">
        <v>5.066138477114</v>
      </c>
      <c r="Q122" s="731" t="n">
        <v>434.498540705556</v>
      </c>
      <c r="R122" s="1050" t="n">
        <v>3.63046880571</v>
      </c>
      <c r="S122" s="1050" t="n">
        <v>3.534045959387</v>
      </c>
      <c r="T122" s="731" t="n">
        <v>468.145690127912</v>
      </c>
      <c r="U122" s="1050" t="n">
        <v>2.912324141811</v>
      </c>
      <c r="V122" s="1050" t="n">
        <v>3.008489442086</v>
      </c>
      <c r="W122" s="731" t="n">
        <v>492.546873719749</v>
      </c>
      <c r="X122" s="1050" t="n">
        <v>-0.863503267292</v>
      </c>
      <c r="Y122" s="1050" t="n">
        <v>1.572029556917</v>
      </c>
      <c r="Z122" s="731" t="n">
        <v>265.621357863041</v>
      </c>
      <c r="AA122" s="1050" t="n">
        <v>2.051025844523</v>
      </c>
      <c r="AB122" s="1050" t="n">
        <v>2.308880043891</v>
      </c>
    </row>
    <row r="123" ht="13" customHeight="1" s="828">
      <c r="A123" s="1051" t="n">
        <v>39692</v>
      </c>
      <c r="B123" s="731" t="n">
        <v>407.165641670679</v>
      </c>
      <c r="C123" s="1050" t="n">
        <v>3.329303457566</v>
      </c>
      <c r="D123" s="1050" t="n">
        <v>3.32926409593</v>
      </c>
      <c r="E123" s="731" t="n">
        <v>399.274258456966</v>
      </c>
      <c r="F123" s="1050" t="n">
        <v>3.131714714397</v>
      </c>
      <c r="G123" s="1050" t="n">
        <v>3.148007174875</v>
      </c>
      <c r="H123" s="731" t="n">
        <v>435.421113663936</v>
      </c>
      <c r="I123" s="1050" t="n">
        <v>3.734072573827</v>
      </c>
      <c r="J123" s="1050" t="n">
        <v>3.781866069624</v>
      </c>
      <c r="K123" s="731" t="n">
        <v>392.184269863482</v>
      </c>
      <c r="L123" s="1050" t="n">
        <v>3.627889219788</v>
      </c>
      <c r="M123" s="1050" t="n">
        <v>3.659962549097</v>
      </c>
      <c r="N123" s="731" t="n">
        <v>477.961297164715</v>
      </c>
      <c r="O123" s="1050" t="n">
        <v>4.662903327548</v>
      </c>
      <c r="P123" s="1050" t="n">
        <v>5.053665364075</v>
      </c>
      <c r="Q123" s="731" t="n">
        <v>434.986833100445</v>
      </c>
      <c r="R123" s="1050" t="n">
        <v>3.581503925659</v>
      </c>
      <c r="S123" s="1050" t="n">
        <v>3.741511595292</v>
      </c>
      <c r="T123" s="731" t="n">
        <v>468.286436717715</v>
      </c>
      <c r="U123" s="1050" t="n">
        <v>2.896802919518</v>
      </c>
      <c r="V123" s="1050" t="n">
        <v>2.935276463994</v>
      </c>
      <c r="W123" s="731" t="n">
        <v>500.016423583279</v>
      </c>
      <c r="X123" s="1050" t="n">
        <v>0.317646462516</v>
      </c>
      <c r="Y123" s="1050" t="n">
        <v>0.07055002223700001</v>
      </c>
      <c r="Z123" s="731" t="n">
        <v>267.29324191981</v>
      </c>
      <c r="AA123" s="1050" t="n">
        <v>2.895818656491</v>
      </c>
      <c r="AB123" s="1050" t="n">
        <v>2.301583462501</v>
      </c>
    </row>
    <row r="124" ht="13" customHeight="1" s="828">
      <c r="A124" s="1051" t="n">
        <v>39722</v>
      </c>
      <c r="B124" s="731" t="n">
        <v>408.54473531543</v>
      </c>
      <c r="C124" s="1050" t="n">
        <v>3.621800987654</v>
      </c>
      <c r="D124" s="1050" t="n">
        <v>3.398227916125</v>
      </c>
      <c r="E124" s="731" t="n">
        <v>400.751146137923</v>
      </c>
      <c r="F124" s="1050" t="n">
        <v>3.574059575968</v>
      </c>
      <c r="G124" s="1050" t="n">
        <v>3.268554289885</v>
      </c>
      <c r="H124" s="731" t="n">
        <v>435.827971524375</v>
      </c>
      <c r="I124" s="1050" t="n">
        <v>3.533644146891</v>
      </c>
      <c r="J124" s="1050" t="n">
        <v>3.635789080218</v>
      </c>
      <c r="K124" s="731" t="n">
        <v>393.333032326098</v>
      </c>
      <c r="L124" s="1050" t="n">
        <v>3.865435161872</v>
      </c>
      <c r="M124" s="1050" t="n">
        <v>3.708636038903</v>
      </c>
      <c r="N124" s="731" t="n">
        <v>478.865583794247</v>
      </c>
      <c r="O124" s="1050" t="n">
        <v>4.703033125111</v>
      </c>
      <c r="P124" s="1050" t="n">
        <v>4.916041183123</v>
      </c>
      <c r="Q124" s="731" t="n">
        <v>435.913655926397</v>
      </c>
      <c r="R124" s="1050" t="n">
        <v>3.635993504915</v>
      </c>
      <c r="S124" s="1050" t="n">
        <v>3.615991743716</v>
      </c>
      <c r="T124" s="731" t="n">
        <v>469.998363513838</v>
      </c>
      <c r="U124" s="1050" t="n">
        <v>2.827223426866</v>
      </c>
      <c r="V124" s="1050" t="n">
        <v>2.878704050973</v>
      </c>
      <c r="W124" s="731" t="n">
        <v>503.50789976728</v>
      </c>
      <c r="X124" s="1050" t="n">
        <v>2.584116569631</v>
      </c>
      <c r="Y124" s="1050" t="n">
        <v>0.6713250777899999</v>
      </c>
      <c r="Z124" s="731" t="n">
        <v>266.328600846028</v>
      </c>
      <c r="AA124" s="1050" t="n">
        <v>2.218111335636</v>
      </c>
      <c r="AB124" s="1050" t="n">
        <v>2.387927556794</v>
      </c>
    </row>
    <row r="125" ht="13" customHeight="1" s="828">
      <c r="A125" s="1051" t="n">
        <v>39753</v>
      </c>
      <c r="B125" s="731" t="n">
        <v>408.872748091057</v>
      </c>
      <c r="C125" s="1050" t="n">
        <v>3.218422954747</v>
      </c>
      <c r="D125" s="1050" t="n">
        <v>3.389584654208</v>
      </c>
      <c r="E125" s="731" t="n">
        <v>400.716624847552</v>
      </c>
      <c r="F125" s="1050" t="n">
        <v>3.041659949271</v>
      </c>
      <c r="G125" s="1050" t="n">
        <v>3.248771077138</v>
      </c>
      <c r="H125" s="731" t="n">
        <v>437.654183937943</v>
      </c>
      <c r="I125" s="1050" t="n">
        <v>3.678293291045</v>
      </c>
      <c r="J125" s="1050" t="n">
        <v>3.648616017234</v>
      </c>
      <c r="K125" s="731" t="n">
        <v>393.510347362252</v>
      </c>
      <c r="L125" s="1050" t="n">
        <v>3.320359312744</v>
      </c>
      <c r="M125" s="1050" t="n">
        <v>3.604014513045</v>
      </c>
      <c r="N125" s="731" t="n">
        <v>479.268215414149</v>
      </c>
      <c r="O125" s="1050" t="n">
        <v>4.005785023778</v>
      </c>
      <c r="P125" s="1050" t="n">
        <v>4.456003542997</v>
      </c>
      <c r="Q125" s="731" t="n">
        <v>437.645266152819</v>
      </c>
      <c r="R125" s="1050" t="n">
        <v>3.641170536504</v>
      </c>
      <c r="S125" s="1050" t="n">
        <v>3.619604520451</v>
      </c>
      <c r="T125" s="731" t="n">
        <v>473.202838435853</v>
      </c>
      <c r="U125" s="1050" t="n">
        <v>3.530389593627</v>
      </c>
      <c r="V125" s="1050" t="n">
        <v>3.085073192521</v>
      </c>
      <c r="W125" s="731" t="n">
        <v>502.575766480627</v>
      </c>
      <c r="X125" s="1050" t="n">
        <v>1.762838644131</v>
      </c>
      <c r="Y125" s="1050" t="n">
        <v>1.548947047138</v>
      </c>
      <c r="Z125" s="731" t="n">
        <v>264.938493081601</v>
      </c>
      <c r="AA125" s="1050" t="n">
        <v>1.528533379859</v>
      </c>
      <c r="AB125" s="1050" t="n">
        <v>2.213123710408</v>
      </c>
    </row>
    <row r="126" ht="13" customHeight="1" s="828">
      <c r="A126" s="1051" t="n">
        <v>39783</v>
      </c>
      <c r="B126" s="731" t="n">
        <v>408.943934306445</v>
      </c>
      <c r="C126" s="1050" t="n">
        <v>3.155419688727</v>
      </c>
      <c r="D126" s="1050" t="n">
        <v>3.331380961174</v>
      </c>
      <c r="E126" s="731" t="n">
        <v>400.602020184427</v>
      </c>
      <c r="F126" s="1050" t="n">
        <v>3.093070623949</v>
      </c>
      <c r="G126" s="1050" t="n">
        <v>3.235730654366</v>
      </c>
      <c r="H126" s="731" t="n">
        <v>438.657570919544</v>
      </c>
      <c r="I126" s="1050" t="n">
        <v>2.924776649833</v>
      </c>
      <c r="J126" s="1050" t="n">
        <v>3.377307054444</v>
      </c>
      <c r="K126" s="731" t="n">
        <v>393.915657197152</v>
      </c>
      <c r="L126" s="1050" t="n">
        <v>3.278690119644</v>
      </c>
      <c r="M126" s="1050" t="n">
        <v>3.487343917751</v>
      </c>
      <c r="N126" s="731" t="n">
        <v>476.398275273729</v>
      </c>
      <c r="O126" s="1050" t="n">
        <v>3.366533171977</v>
      </c>
      <c r="P126" s="1050" t="n">
        <v>4.023384552577</v>
      </c>
      <c r="Q126" s="731" t="n">
        <v>437.887537958328</v>
      </c>
      <c r="R126" s="1050" t="n">
        <v>2.867714009068</v>
      </c>
      <c r="S126" s="1050" t="n">
        <v>3.379913565901</v>
      </c>
      <c r="T126" s="731" t="n">
        <v>472.286994799303</v>
      </c>
      <c r="U126" s="1050" t="n">
        <v>3.220125432805</v>
      </c>
      <c r="V126" s="1050" t="n">
        <v>3.192586805043</v>
      </c>
      <c r="W126" s="731" t="n">
        <v>502.971931199115</v>
      </c>
      <c r="X126" s="1050" t="n">
        <v>1.987665486117</v>
      </c>
      <c r="Y126" s="1050" t="n">
        <v>2.110625160895</v>
      </c>
      <c r="Z126" s="731" t="n">
        <v>267.650904810097</v>
      </c>
      <c r="AA126" s="1050" t="n">
        <v>2.880383049237</v>
      </c>
      <c r="AB126" s="1050" t="n">
        <v>2.208323979346</v>
      </c>
    </row>
    <row r="127" ht="13" customHeight="1" s="828">
      <c r="A127" s="1051" t="n">
        <v>39814</v>
      </c>
      <c r="B127" s="731" t="n">
        <v>409.086966130125</v>
      </c>
      <c r="C127" s="1050" t="n">
        <v>2.864906088184</v>
      </c>
      <c r="D127" s="1050" t="n">
        <v>3.079319622814</v>
      </c>
      <c r="E127" s="731" t="n">
        <v>400.987861906878</v>
      </c>
      <c r="F127" s="1050" t="n">
        <v>2.822229191485</v>
      </c>
      <c r="G127" s="1050" t="n">
        <v>2.985472081534</v>
      </c>
      <c r="H127" s="731" t="n">
        <v>439.244589010065</v>
      </c>
      <c r="I127" s="1050" t="n">
        <v>3.032167745416</v>
      </c>
      <c r="J127" s="1050" t="n">
        <v>3.210240221408</v>
      </c>
      <c r="K127" s="731" t="n">
        <v>393.917353372299</v>
      </c>
      <c r="L127" s="1050" t="n">
        <v>3.029813968653</v>
      </c>
      <c r="M127" s="1050" t="n">
        <v>3.209423308895</v>
      </c>
      <c r="N127" s="731" t="n">
        <v>479.712340466239</v>
      </c>
      <c r="O127" s="1050" t="n">
        <v>4.374314890537</v>
      </c>
      <c r="P127" s="1050" t="n">
        <v>3.915116153645</v>
      </c>
      <c r="Q127" s="731" t="n">
        <v>438.812236512847</v>
      </c>
      <c r="R127" s="1050" t="n">
        <v>3.092490197638</v>
      </c>
      <c r="S127" s="1050" t="n">
        <v>3.199280717037</v>
      </c>
      <c r="T127" s="731" t="n">
        <v>471.586087865536</v>
      </c>
      <c r="U127" s="1050" t="n">
        <v>2.080572451678</v>
      </c>
      <c r="V127" s="1050" t="n">
        <v>2.94071637148</v>
      </c>
      <c r="W127" s="731" t="n">
        <v>506.093673149401</v>
      </c>
      <c r="X127" s="1050" t="n">
        <v>4.599143226552</v>
      </c>
      <c r="Y127" s="1050" t="n">
        <v>2.771213477239</v>
      </c>
      <c r="Z127" s="731" t="n">
        <v>267.932159240434</v>
      </c>
      <c r="AA127" s="1050" t="n">
        <v>2.214411225761</v>
      </c>
      <c r="AB127" s="1050" t="n">
        <v>2.207105374132</v>
      </c>
    </row>
    <row r="128" ht="13" customHeight="1" s="828">
      <c r="A128" s="1049" t="n">
        <v>39845</v>
      </c>
      <c r="B128" s="731" t="n">
        <v>410.186041056021</v>
      </c>
      <c r="C128" s="1050" t="n">
        <v>2.594454018568</v>
      </c>
      <c r="D128" s="1050" t="n">
        <v>2.870802035122</v>
      </c>
      <c r="E128" s="731" t="n">
        <v>401.590400752487</v>
      </c>
      <c r="F128" s="1050" t="n">
        <v>2.399691740944</v>
      </c>
      <c r="G128" s="1050" t="n">
        <v>2.770581599952</v>
      </c>
      <c r="H128" s="731" t="n">
        <v>441.855203167332</v>
      </c>
      <c r="I128" s="1050" t="n">
        <v>3.112686876</v>
      </c>
      <c r="J128" s="1050" t="n">
        <v>3.023373656265</v>
      </c>
      <c r="K128" s="731" t="n">
        <v>396.03948394082</v>
      </c>
      <c r="L128" s="1050" t="n">
        <v>3.089246132287</v>
      </c>
      <c r="M128" s="1050" t="n">
        <v>3.132396536514</v>
      </c>
      <c r="N128" s="731" t="n">
        <v>480.365429059495</v>
      </c>
      <c r="O128" s="1050" t="n">
        <v>3.400352799285</v>
      </c>
      <c r="P128" s="1050" t="n">
        <v>3.71229162142</v>
      </c>
      <c r="Q128" s="731" t="n">
        <v>441.471081370476</v>
      </c>
      <c r="R128" s="1050" t="n">
        <v>3.215080479434</v>
      </c>
      <c r="S128" s="1050" t="n">
        <v>3.05867716413</v>
      </c>
      <c r="T128" s="731" t="n">
        <v>470.266971079688</v>
      </c>
      <c r="U128" s="1050" t="n">
        <v>1.198490745237</v>
      </c>
      <c r="V128" s="1050" t="n">
        <v>2.161126438379</v>
      </c>
      <c r="W128" s="674" t="n">
        <v>503.977441724389</v>
      </c>
      <c r="X128" s="1050" t="n">
        <v>2.316493290217</v>
      </c>
      <c r="Y128" s="1050" t="n">
        <v>2.957678946772</v>
      </c>
      <c r="Z128" s="674" t="n">
        <v>270.906578639412</v>
      </c>
      <c r="AA128" s="1050" t="n">
        <v>3.457098529699</v>
      </c>
      <c r="AB128" s="1050" t="n">
        <v>2.85034461225</v>
      </c>
    </row>
    <row r="129" ht="13" customHeight="1" s="828">
      <c r="A129" s="1051" t="n">
        <v>39873</v>
      </c>
      <c r="B129" s="731" t="n">
        <v>409.915721713563</v>
      </c>
      <c r="C129" s="1050" t="n">
        <v>2.066312802053</v>
      </c>
      <c r="D129" s="1050" t="n">
        <v>2.507262409886</v>
      </c>
      <c r="E129" s="731" t="n">
        <v>401.819068687685</v>
      </c>
      <c r="F129" s="1050" t="n">
        <v>2.088337019479</v>
      </c>
      <c r="G129" s="1050" t="n">
        <v>2.435611338335</v>
      </c>
      <c r="H129" s="731" t="n">
        <v>439.583179767436</v>
      </c>
      <c r="I129" s="1050" t="n">
        <v>1.993402279905</v>
      </c>
      <c r="J129" s="1050" t="n">
        <v>2.710821458222</v>
      </c>
      <c r="K129" s="731" t="n">
        <v>395.457296970978</v>
      </c>
      <c r="L129" s="1050" t="n">
        <v>2.346760485845</v>
      </c>
      <c r="M129" s="1050" t="n">
        <v>2.820694523419</v>
      </c>
      <c r="N129" s="731" t="n">
        <v>480.817915579942</v>
      </c>
      <c r="O129" s="1050" t="n">
        <v>3.611836213455</v>
      </c>
      <c r="P129" s="1050" t="n">
        <v>3.79350060383</v>
      </c>
      <c r="Q129" s="731" t="n">
        <v>438.909167226684</v>
      </c>
      <c r="R129" s="1050" t="n">
        <v>1.968735719371</v>
      </c>
      <c r="S129" s="1050" t="n">
        <v>2.756559516742</v>
      </c>
      <c r="T129" s="731" t="n">
        <v>470.485746386419</v>
      </c>
      <c r="U129" s="1050" t="n">
        <v>1.275139403778</v>
      </c>
      <c r="V129" s="1050" t="n">
        <v>1.516990163414</v>
      </c>
      <c r="W129" s="674" t="n">
        <v>504.362436076822</v>
      </c>
      <c r="X129" s="1050" t="n">
        <v>3.77133712677</v>
      </c>
      <c r="Y129" s="1050" t="n">
        <v>3.555204168139</v>
      </c>
      <c r="Z129" s="731" t="n">
        <v>269.086988796827</v>
      </c>
      <c r="AA129" s="1050" t="n">
        <v>1.719237270273</v>
      </c>
      <c r="AB129" s="1050" t="n">
        <v>2.460961408093</v>
      </c>
    </row>
    <row r="130" ht="13" customHeight="1" s="828">
      <c r="A130" s="1051" t="n">
        <v>39904</v>
      </c>
      <c r="B130" s="731" t="n">
        <v>411.142816684392</v>
      </c>
      <c r="C130" s="1050" t="n">
        <v>1.844753095107</v>
      </c>
      <c r="D130" s="1050" t="n">
        <v>2.167310625122</v>
      </c>
      <c r="E130" s="731" t="n">
        <v>401.97710500077</v>
      </c>
      <c r="F130" s="1050" t="n">
        <v>1.61067563285</v>
      </c>
      <c r="G130" s="1050" t="n">
        <v>2.031743692541</v>
      </c>
      <c r="H130" s="731" t="n">
        <v>444.147898880338</v>
      </c>
      <c r="I130" s="1050" t="n">
        <v>2.816832429448</v>
      </c>
      <c r="J130" s="1050" t="n">
        <v>2.640204417098</v>
      </c>
      <c r="K130" s="731" t="n">
        <v>396.83929977625</v>
      </c>
      <c r="L130" s="1050" t="n">
        <v>2.028853969933</v>
      </c>
      <c r="M130" s="1050" t="n">
        <v>2.486123472442</v>
      </c>
      <c r="N130" s="731" t="n">
        <v>482.04532190079</v>
      </c>
      <c r="O130" s="1050" t="n">
        <v>3.085990605212</v>
      </c>
      <c r="P130" s="1050" t="n">
        <v>3.365358776521</v>
      </c>
      <c r="Q130" s="731" t="n">
        <v>443.544914966687</v>
      </c>
      <c r="R130" s="1050" t="n">
        <v>2.880058067824</v>
      </c>
      <c r="S130" s="1050" t="n">
        <v>2.686951139837</v>
      </c>
      <c r="T130" s="731" t="n">
        <v>472.101007245953</v>
      </c>
      <c r="U130" s="1050" t="n">
        <v>1.230882071712</v>
      </c>
      <c r="V130" s="1052" t="n">
        <v>1.234828775596</v>
      </c>
      <c r="W130" s="731" t="n">
        <v>505.240056459874</v>
      </c>
      <c r="X130" s="1050" t="n">
        <v>1.666452530079</v>
      </c>
      <c r="Y130" s="1050" t="n">
        <v>2.57677319635</v>
      </c>
      <c r="Z130" s="731" t="n">
        <v>267.743972348891</v>
      </c>
      <c r="AA130" s="1050" t="n">
        <v>0.099589118108</v>
      </c>
      <c r="AB130" s="1050" t="n">
        <v>1.746756087178</v>
      </c>
    </row>
    <row r="131" ht="13" customHeight="1" s="828">
      <c r="A131" s="1051" t="n">
        <v>39934</v>
      </c>
      <c r="B131" s="731" t="n">
        <v>411.83886745378</v>
      </c>
      <c r="C131" s="1050" t="n">
        <v>2.25029044739</v>
      </c>
      <c r="D131" s="1050" t="n">
        <v>2.053614188105</v>
      </c>
      <c r="E131" s="731" t="n">
        <v>402.438909627139</v>
      </c>
      <c r="F131" s="1050" t="n">
        <v>1.935785197979</v>
      </c>
      <c r="G131" s="1050" t="n">
        <v>1.877870784748</v>
      </c>
      <c r="H131" s="731" t="n">
        <v>445.910139872014</v>
      </c>
      <c r="I131" s="1050" t="n">
        <v>3.404058806006</v>
      </c>
      <c r="J131" s="1050" t="n">
        <v>2.738280931355</v>
      </c>
      <c r="K131" s="731" t="n">
        <v>397.424077325954</v>
      </c>
      <c r="L131" s="1050" t="n">
        <v>2.556137008535</v>
      </c>
      <c r="M131" s="1050" t="n">
        <v>2.31020236061</v>
      </c>
      <c r="N131" s="731" t="n">
        <v>482.877254663126</v>
      </c>
      <c r="O131" s="1050" t="n">
        <v>3.635636442259</v>
      </c>
      <c r="P131" s="1050" t="n">
        <v>3.443832338603</v>
      </c>
      <c r="Q131" s="731" t="n">
        <v>445.124701428014</v>
      </c>
      <c r="R131" s="1050" t="n">
        <v>3.369562589675</v>
      </c>
      <c r="S131" s="1050" t="n">
        <v>2.739615236692</v>
      </c>
      <c r="T131" s="731" t="n">
        <v>473.201049713492</v>
      </c>
      <c r="U131" s="1050" t="n">
        <v>1.596190108436</v>
      </c>
      <c r="V131" s="1050" t="n">
        <v>1.367425362251</v>
      </c>
      <c r="W131" s="731" t="n">
        <v>504.312521059596</v>
      </c>
      <c r="X131" s="1050" t="n">
        <v>1.619871564935</v>
      </c>
      <c r="Y131" s="1050" t="n">
        <v>2.342413749223</v>
      </c>
      <c r="Z131" s="731" t="n">
        <v>268.67195582222</v>
      </c>
      <c r="AA131" s="1050" t="n">
        <v>1.070605693418</v>
      </c>
      <c r="AB131" s="1050" t="n">
        <v>0.960136690877</v>
      </c>
    </row>
    <row r="132" ht="13" customHeight="1" s="828">
      <c r="A132" s="1051" t="n">
        <v>39965</v>
      </c>
      <c r="B132" s="731" t="n">
        <v>412.119354067544</v>
      </c>
      <c r="C132" s="1050" t="n">
        <v>2.00813786393</v>
      </c>
      <c r="D132" s="1050" t="n">
        <v>2.034222907506</v>
      </c>
      <c r="E132" s="731" t="n">
        <v>402.05653112325</v>
      </c>
      <c r="F132" s="1050" t="n">
        <v>1.351467842125</v>
      </c>
      <c r="G132" s="1050" t="n">
        <v>1.632178171891</v>
      </c>
      <c r="H132" s="731" t="n">
        <v>447.434953046977</v>
      </c>
      <c r="I132" s="1050" t="n">
        <v>4.28580028827</v>
      </c>
      <c r="J132" s="1050" t="n">
        <v>3.500509025548</v>
      </c>
      <c r="K132" s="731" t="n">
        <v>397.897796406664</v>
      </c>
      <c r="L132" s="1050" t="n">
        <v>2.420997670342</v>
      </c>
      <c r="M132" s="1050" t="n">
        <v>2.33502508196</v>
      </c>
      <c r="N132" s="731" t="n">
        <v>483.453000881347</v>
      </c>
      <c r="O132" s="1050" t="n">
        <v>2.457633751984</v>
      </c>
      <c r="P132" s="1050" t="n">
        <v>3.057249018715</v>
      </c>
      <c r="Q132" s="731" t="n">
        <v>446.488262013361</v>
      </c>
      <c r="R132" s="1050" t="n">
        <v>4.201079960243</v>
      </c>
      <c r="S132" s="1050" t="n">
        <v>3.482143535416</v>
      </c>
      <c r="T132" s="731" t="n">
        <v>476.60974258476</v>
      </c>
      <c r="U132" s="1050" t="n">
        <v>1.964419958785</v>
      </c>
      <c r="V132" s="1050" t="n">
        <v>1.597444409849</v>
      </c>
      <c r="W132" s="731" t="n">
        <v>495.781166076301</v>
      </c>
      <c r="X132" s="1050" t="n">
        <v>-0.649289670334</v>
      </c>
      <c r="Y132" s="1050" t="n">
        <v>0.8765588060890001</v>
      </c>
      <c r="Z132" s="731" t="n">
        <v>268.604528400766</v>
      </c>
      <c r="AA132" s="1050" t="n">
        <v>1.279612918816</v>
      </c>
      <c r="AB132" s="1050" t="n">
        <v>0.814762871714</v>
      </c>
    </row>
    <row r="133" ht="13" customHeight="1" s="828">
      <c r="A133" s="1051" t="n">
        <v>39995</v>
      </c>
      <c r="B133" s="731" t="n">
        <v>411.012658402695</v>
      </c>
      <c r="C133" s="1050" t="n">
        <v>1.422777594463</v>
      </c>
      <c r="D133" s="1050" t="n">
        <v>1.892891098682</v>
      </c>
      <c r="E133" s="731" t="n">
        <v>399.805001850453</v>
      </c>
      <c r="F133" s="1050" t="n">
        <v>0.613868010929</v>
      </c>
      <c r="G133" s="1050" t="n">
        <v>1.298971704122</v>
      </c>
      <c r="H133" s="731" t="n">
        <v>449.689624004251</v>
      </c>
      <c r="I133" s="1050" t="n">
        <v>3.789405075023</v>
      </c>
      <c r="J133" s="1050" t="n">
        <v>3.825587420452</v>
      </c>
      <c r="K133" s="731" t="n">
        <v>397.083332684951</v>
      </c>
      <c r="L133" s="1050" t="n">
        <v>1.829963614123</v>
      </c>
      <c r="M133" s="1050" t="n">
        <v>2.268245042233</v>
      </c>
      <c r="N133" s="731" t="n">
        <v>483.475257323924</v>
      </c>
      <c r="O133" s="1050" t="n">
        <v>1.566709397957</v>
      </c>
      <c r="P133" s="1050" t="n">
        <v>2.545891667483</v>
      </c>
      <c r="Q133" s="731" t="n">
        <v>445.645839120885</v>
      </c>
      <c r="R133" s="1050" t="n">
        <v>2.861837917399</v>
      </c>
      <c r="S133" s="1050" t="n">
        <v>3.475048279161</v>
      </c>
      <c r="T133" s="731" t="n">
        <v>472.41900463045</v>
      </c>
      <c r="U133" s="1050" t="n">
        <v>0.73170211638</v>
      </c>
      <c r="V133" s="1050" t="n">
        <v>1.429797072488</v>
      </c>
      <c r="W133" s="731" t="n">
        <v>502.869855267545</v>
      </c>
      <c r="X133" s="1050" t="n">
        <v>0.716498571133</v>
      </c>
      <c r="Y133" s="1050" t="n">
        <v>0.560443933781</v>
      </c>
      <c r="Z133" s="731" t="n">
        <v>269.425671665788</v>
      </c>
      <c r="AA133" s="1050" t="n">
        <v>1.956925190387</v>
      </c>
      <c r="AB133" s="1050" t="n">
        <v>1.434805365723</v>
      </c>
    </row>
    <row r="134" ht="13" customHeight="1" s="828">
      <c r="A134" s="1051" t="n">
        <v>40026</v>
      </c>
      <c r="B134" s="731" t="n">
        <v>411.389747627936</v>
      </c>
      <c r="C134" s="1050" t="n">
        <v>1.276019187109</v>
      </c>
      <c r="D134" s="1050" t="n">
        <v>1.56829870657</v>
      </c>
      <c r="E134" s="731" t="n">
        <v>399.844069559938</v>
      </c>
      <c r="F134" s="1050" t="n">
        <v>0.362177715813</v>
      </c>
      <c r="G134" s="1050" t="n">
        <v>0.775155055346</v>
      </c>
      <c r="H134" s="731" t="n">
        <v>451.7223669549</v>
      </c>
      <c r="I134" s="1050" t="n">
        <v>3.946064409428</v>
      </c>
      <c r="J134" s="1050" t="n">
        <v>4.006120788775</v>
      </c>
      <c r="K134" s="731" t="n">
        <v>396.929077668136</v>
      </c>
      <c r="L134" s="1050" t="n">
        <v>1.363678952201</v>
      </c>
      <c r="M134" s="1050" t="n">
        <v>1.870150885587</v>
      </c>
      <c r="N134" s="731" t="n">
        <v>483.928639343556</v>
      </c>
      <c r="O134" s="1050" t="n">
        <v>1.183623244275</v>
      </c>
      <c r="P134" s="1050" t="n">
        <v>1.733011730968</v>
      </c>
      <c r="Q134" s="731" t="n">
        <v>447.83154857414</v>
      </c>
      <c r="R134" s="1050" t="n">
        <v>3.068596696995</v>
      </c>
      <c r="S134" s="1050" t="n">
        <v>3.373848154471</v>
      </c>
      <c r="T134" s="731" t="n">
        <v>476.015414297103</v>
      </c>
      <c r="U134" s="1050" t="n">
        <v>1.681041678936</v>
      </c>
      <c r="V134" s="1050" t="n">
        <v>1.45836029178</v>
      </c>
      <c r="W134" s="731" t="n">
        <v>506.741892467061</v>
      </c>
      <c r="X134" s="1050" t="n">
        <v>2.88196301808</v>
      </c>
      <c r="Y134" s="1050" t="n">
        <v>0.974762411406</v>
      </c>
      <c r="Z134" s="731" t="n">
        <v>268.976930315475</v>
      </c>
      <c r="AA134" s="1050" t="n">
        <v>1.263291656752</v>
      </c>
      <c r="AB134" s="1050" t="n">
        <v>1.499271348373</v>
      </c>
    </row>
    <row r="135" ht="13" customHeight="1" s="828">
      <c r="A135" s="1051" t="n">
        <v>40057</v>
      </c>
      <c r="B135" s="731" t="n">
        <v>412.647202749006</v>
      </c>
      <c r="C135" s="1050" t="n">
        <v>1.346272994901</v>
      </c>
      <c r="D135" s="1050" t="n">
        <v>1.348296350749</v>
      </c>
      <c r="E135" s="731" t="n">
        <v>401.325075001146</v>
      </c>
      <c r="F135" s="1050" t="n">
        <v>0.5136360536</v>
      </c>
      <c r="G135" s="1050" t="n">
        <v>0.49647142744</v>
      </c>
      <c r="H135" s="731" t="n">
        <v>451.734397076072</v>
      </c>
      <c r="I135" s="1050" t="n">
        <v>3.746553141363</v>
      </c>
      <c r="J135" s="1050" t="n">
        <v>3.827326267615</v>
      </c>
      <c r="K135" s="731" t="n">
        <v>397.993623584893</v>
      </c>
      <c r="L135" s="1050" t="n">
        <v>1.481281674921</v>
      </c>
      <c r="M135" s="1050" t="n">
        <v>1.557889068485</v>
      </c>
      <c r="N135" s="731" t="n">
        <v>483.258313258675</v>
      </c>
      <c r="O135" s="1050" t="n">
        <v>1.108252096013</v>
      </c>
      <c r="P135" s="1050" t="n">
        <v>1.285792250532</v>
      </c>
      <c r="Q135" s="731" t="n">
        <v>447.244293904017</v>
      </c>
      <c r="R135" s="1050" t="n">
        <v>2.817892375317</v>
      </c>
      <c r="S135" s="1050" t="n">
        <v>2.916124320817</v>
      </c>
      <c r="T135" s="731" t="n">
        <v>478.412055100221</v>
      </c>
      <c r="U135" s="1050" t="n">
        <v>2.162270266352</v>
      </c>
      <c r="V135" s="1050" t="n">
        <v>1.524593387552</v>
      </c>
      <c r="W135" s="731" t="n">
        <v>505.138570307774</v>
      </c>
      <c r="X135" s="1050" t="n">
        <v>1.024395696403</v>
      </c>
      <c r="Y135" s="1050" t="n">
        <v>1.534638246993</v>
      </c>
      <c r="Z135" s="731" t="n">
        <v>270.568725709934</v>
      </c>
      <c r="AA135" s="1050" t="n">
        <v>1.225427087718</v>
      </c>
      <c r="AB135" s="1050" t="n">
        <v>1.480528873587</v>
      </c>
    </row>
    <row r="136" ht="13" customHeight="1" s="828">
      <c r="A136" s="1051" t="n">
        <v>40087</v>
      </c>
      <c r="B136" s="731" t="n">
        <v>412.723613427308</v>
      </c>
      <c r="C136" s="1050" t="n">
        <v>1.022869162333</v>
      </c>
      <c r="D136" s="1050" t="n">
        <v>1.214789019924</v>
      </c>
      <c r="E136" s="731" t="n">
        <v>401.072010244363</v>
      </c>
      <c r="F136" s="1050" t="n">
        <v>0.08006567405499999</v>
      </c>
      <c r="G136" s="1050" t="n">
        <v>0.318300760323</v>
      </c>
      <c r="H136" s="731" t="n">
        <v>452.382123285428</v>
      </c>
      <c r="I136" s="1050" t="n">
        <v>3.798322467269</v>
      </c>
      <c r="J136" s="1050" t="n">
        <v>3.830228264527</v>
      </c>
      <c r="K136" s="731" t="n">
        <v>397.672092704022</v>
      </c>
      <c r="L136" s="1050" t="n">
        <v>1.103151787752</v>
      </c>
      <c r="M136" s="1050" t="n">
        <v>1.315805621924</v>
      </c>
      <c r="N136" s="731" t="n">
        <v>483.739697715104</v>
      </c>
      <c r="O136" s="1050" t="n">
        <v>1.01784594379</v>
      </c>
      <c r="P136" s="1050" t="n">
        <v>1.103203784128</v>
      </c>
      <c r="Q136" s="731" t="n">
        <v>448.579177863902</v>
      </c>
      <c r="R136" s="1050" t="n">
        <v>2.905511622614</v>
      </c>
      <c r="S136" s="1050" t="n">
        <v>2.930597444791</v>
      </c>
      <c r="T136" s="731" t="n">
        <v>480.303238216479</v>
      </c>
      <c r="U136" s="1050" t="n">
        <v>2.19253416663</v>
      </c>
      <c r="V136" s="1050" t="n">
        <v>2.012201630178</v>
      </c>
      <c r="W136" s="731" t="n">
        <v>509.40164853501</v>
      </c>
      <c r="X136" s="1050" t="n">
        <v>1.170537497119</v>
      </c>
      <c r="Y136" s="1050" t="n">
        <v>1.685141341462</v>
      </c>
      <c r="Z136" s="731" t="n">
        <v>271.236336077368</v>
      </c>
      <c r="AA136" s="1050" t="n">
        <v>1.842736835529</v>
      </c>
      <c r="AB136" s="1050" t="n">
        <v>1.443714687196</v>
      </c>
    </row>
    <row r="137" ht="13" customHeight="1" s="828">
      <c r="A137" s="1051" t="n">
        <v>40118</v>
      </c>
      <c r="B137" s="731" t="n">
        <v>412.929337428577</v>
      </c>
      <c r="C137" s="1050" t="n">
        <v>0.992139817696</v>
      </c>
      <c r="D137" s="1050" t="n">
        <v>1.120138620795</v>
      </c>
      <c r="E137" s="731" t="n">
        <v>400.654889024793</v>
      </c>
      <c r="F137" s="1050" t="n">
        <v>-0.015406354249</v>
      </c>
      <c r="G137" s="1050" t="n">
        <v>0.192376444833</v>
      </c>
      <c r="H137" s="731" t="n">
        <v>454.927376329856</v>
      </c>
      <c r="I137" s="1050" t="n">
        <v>3.946767339567</v>
      </c>
      <c r="J137" s="1050" t="n">
        <v>3.830735910574</v>
      </c>
      <c r="K137" s="731" t="n">
        <v>397.783523757185</v>
      </c>
      <c r="L137" s="1050" t="n">
        <v>1.085912079206</v>
      </c>
      <c r="M137" s="1050" t="n">
        <v>1.223176615048</v>
      </c>
      <c r="N137" s="731" t="n">
        <v>486.820110470028</v>
      </c>
      <c r="O137" s="1050" t="n">
        <v>1.575713726259</v>
      </c>
      <c r="P137" s="1050" t="n">
        <v>1.234112219689</v>
      </c>
      <c r="Q137" s="731" t="n">
        <v>449.806359772552</v>
      </c>
      <c r="R137" s="1050" t="n">
        <v>2.778755892103</v>
      </c>
      <c r="S137" s="1050" t="n">
        <v>2.833991567663</v>
      </c>
      <c r="T137" s="731" t="n">
        <v>481.263439886261</v>
      </c>
      <c r="U137" s="1050" t="n">
        <v>1.703413588357</v>
      </c>
      <c r="V137" s="1050" t="n">
        <v>2.018515341902</v>
      </c>
      <c r="W137" s="731" t="n">
        <v>508.846010978482</v>
      </c>
      <c r="X137" s="1050" t="n">
        <v>1.24762173508</v>
      </c>
      <c r="Y137" s="1050" t="n">
        <v>1.147741780695</v>
      </c>
      <c r="Z137" s="731" t="n">
        <v>270.713521490532</v>
      </c>
      <c r="AA137" s="1050" t="n">
        <v>2.179761929556</v>
      </c>
      <c r="AB137" s="1050" t="n">
        <v>1.747926462636</v>
      </c>
    </row>
    <row r="138" ht="13" customHeight="1" s="828">
      <c r="A138" s="1051" t="n">
        <v>40148</v>
      </c>
      <c r="B138" s="731" t="n">
        <v>414.44548226185</v>
      </c>
      <c r="C138" s="1050" t="n">
        <v>1.34530616397</v>
      </c>
      <c r="D138" s="1050" t="n">
        <v>1.120144127693</v>
      </c>
      <c r="E138" s="731" t="n">
        <v>402.341151489942</v>
      </c>
      <c r="F138" s="1050" t="n">
        <v>0.434129439665</v>
      </c>
      <c r="G138" s="1050" t="n">
        <v>0.166234906149</v>
      </c>
      <c r="H138" s="731" t="n">
        <v>455.402271767946</v>
      </c>
      <c r="I138" s="1050" t="n">
        <v>3.817260195305</v>
      </c>
      <c r="J138" s="1050" t="n">
        <v>3.854166136774</v>
      </c>
      <c r="K138" s="731" t="n">
        <v>398.55396508111</v>
      </c>
      <c r="L138" s="1050" t="n">
        <v>1.177487565983</v>
      </c>
      <c r="M138" s="1050" t="n">
        <v>1.12220565271</v>
      </c>
      <c r="N138" s="731" t="n">
        <v>486.19876870092</v>
      </c>
      <c r="O138" s="1050" t="n">
        <v>2.05720590016</v>
      </c>
      <c r="P138" s="1050" t="n">
        <v>1.549390410943</v>
      </c>
      <c r="Q138" s="731" t="n">
        <v>450.677155666777</v>
      </c>
      <c r="R138" s="1050" t="n">
        <v>2.920753983564</v>
      </c>
      <c r="S138" s="1050" t="n">
        <v>2.868301102022</v>
      </c>
      <c r="T138" s="731" t="n">
        <v>491.366108254117</v>
      </c>
      <c r="U138" s="1050" t="n">
        <v>4.039728738015</v>
      </c>
      <c r="V138" s="1050" t="n">
        <v>2.64534806393</v>
      </c>
      <c r="W138" s="731" t="n">
        <v>513.219307895433</v>
      </c>
      <c r="X138" s="1050" t="n">
        <v>2.037365518964</v>
      </c>
      <c r="Y138" s="1050" t="n">
        <v>1.485125531479</v>
      </c>
      <c r="Z138" s="731" t="n">
        <v>272.655157636062</v>
      </c>
      <c r="AA138" s="1050" t="n">
        <v>1.869693969283</v>
      </c>
      <c r="AB138" s="1050" t="n">
        <v>1.963532739408</v>
      </c>
    </row>
    <row r="139" ht="13" customHeight="1" s="828">
      <c r="A139" s="1051" t="n">
        <v>40179</v>
      </c>
      <c r="B139" s="731" t="n">
        <v>416.646111693358</v>
      </c>
      <c r="C139" s="1050" t="n">
        <v>1.847808947506</v>
      </c>
      <c r="D139" s="1050" t="n">
        <v>1.395161134022</v>
      </c>
      <c r="E139" s="731" t="n">
        <v>405.106454343953</v>
      </c>
      <c r="F139" s="1050" t="n">
        <v>1.02711149846</v>
      </c>
      <c r="G139" s="1050" t="n">
        <v>0.482072407192</v>
      </c>
      <c r="H139" s="731" t="n">
        <v>457.054051050343</v>
      </c>
      <c r="I139" s="1050" t="n">
        <v>4.054566063162</v>
      </c>
      <c r="J139" s="1050" t="n">
        <v>3.939577010303</v>
      </c>
      <c r="K139" s="731" t="n">
        <v>401.151091376998</v>
      </c>
      <c r="L139" s="1050" t="n">
        <v>1.836359313133</v>
      </c>
      <c r="M139" s="1050" t="n">
        <v>1.366683291118</v>
      </c>
      <c r="N139" s="731" t="n">
        <v>490.386603981377</v>
      </c>
      <c r="O139" s="1050" t="n">
        <v>2.225138403728</v>
      </c>
      <c r="P139" s="1050" t="n">
        <v>1.952561330145</v>
      </c>
      <c r="Q139" s="731" t="n">
        <v>451.64580928128</v>
      </c>
      <c r="R139" s="1050" t="n">
        <v>2.9246159748</v>
      </c>
      <c r="S139" s="1050" t="n">
        <v>2.874761415669</v>
      </c>
      <c r="T139" s="731" t="n">
        <v>491.197404466203</v>
      </c>
      <c r="U139" s="1050" t="n">
        <v>4.158586757601</v>
      </c>
      <c r="V139" s="1050" t="n">
        <v>3.29911974438</v>
      </c>
      <c r="W139" s="731" t="n">
        <v>513.063400736752</v>
      </c>
      <c r="X139" s="1050" t="n">
        <v>1.377161572477</v>
      </c>
      <c r="Y139" s="1050" t="n">
        <v>1.553764618697</v>
      </c>
      <c r="Z139" s="731" t="n">
        <v>272.563560693614</v>
      </c>
      <c r="AA139" s="1050" t="n">
        <v>1.728572436511</v>
      </c>
      <c r="AB139" s="1050" t="n">
        <v>1.925080286818</v>
      </c>
    </row>
    <row r="140" ht="13" customHeight="1" s="828">
      <c r="A140" s="1051" t="n">
        <v>40210</v>
      </c>
      <c r="B140" s="731" t="n">
        <v>416.416527276067</v>
      </c>
      <c r="C140" s="1050" t="n">
        <v>1.518941552474</v>
      </c>
      <c r="D140" s="1050" t="n">
        <v>1.570665497843</v>
      </c>
      <c r="E140" s="731" t="n">
        <v>404.017654183072</v>
      </c>
      <c r="F140" s="1050" t="n">
        <v>0.604410221469</v>
      </c>
      <c r="G140" s="1050" t="n">
        <v>0.688589839055</v>
      </c>
      <c r="H140" s="731" t="n">
        <v>458.670637965472</v>
      </c>
      <c r="I140" s="1050" t="n">
        <v>3.805643721654</v>
      </c>
      <c r="J140" s="1050" t="n">
        <v>3.892351664269</v>
      </c>
      <c r="K140" s="731" t="n">
        <v>400.90490077627</v>
      </c>
      <c r="L140" s="1050" t="n">
        <v>1.228518123253</v>
      </c>
      <c r="M140" s="1050" t="n">
        <v>1.413789306004</v>
      </c>
      <c r="N140" s="731" t="n">
        <v>486.719044265543</v>
      </c>
      <c r="O140" s="1050" t="n">
        <v>1.322662877403</v>
      </c>
      <c r="P140" s="1050" t="n">
        <v>1.867651900323</v>
      </c>
      <c r="Q140" s="731" t="n">
        <v>453.52430777323</v>
      </c>
      <c r="R140" s="1050" t="n">
        <v>2.730241438542</v>
      </c>
      <c r="S140" s="1050" t="n">
        <v>2.858234705514</v>
      </c>
      <c r="T140" s="731" t="n">
        <v>492.375280587055</v>
      </c>
      <c r="U140" s="1050" t="n">
        <v>4.701225233107</v>
      </c>
      <c r="V140" s="1050" t="n">
        <v>4.299343576462</v>
      </c>
      <c r="W140" s="731" t="n">
        <v>512.752221310454</v>
      </c>
      <c r="X140" s="1050" t="n">
        <v>1.741105624895</v>
      </c>
      <c r="Y140" s="1050" t="n">
        <v>1.71785488438</v>
      </c>
      <c r="Z140" s="731" t="n">
        <v>274.024180373113</v>
      </c>
      <c r="AA140" s="1050" t="n">
        <v>1.150803258215</v>
      </c>
      <c r="AB140" s="1050" t="n">
        <v>1.581329174955</v>
      </c>
    </row>
    <row r="141" ht="13" customHeight="1" s="828">
      <c r="A141" s="1051" t="n">
        <v>40238</v>
      </c>
      <c r="B141" s="731" t="n">
        <v>418.318571159369</v>
      </c>
      <c r="C141" s="1050" t="n">
        <v>2.049896844815</v>
      </c>
      <c r="D141" s="1050" t="n">
        <v>1.805457592257</v>
      </c>
      <c r="E141" s="731" t="n">
        <v>407.119185636224</v>
      </c>
      <c r="F141" s="1050" t="n">
        <v>1.31903071844</v>
      </c>
      <c r="G141" s="1050" t="n">
        <v>0.983559370972</v>
      </c>
      <c r="H141" s="731" t="n">
        <v>457.081698412527</v>
      </c>
      <c r="I141" s="1050" t="n">
        <v>3.980707053975</v>
      </c>
      <c r="J141" s="1050" t="n">
        <v>3.946701562053</v>
      </c>
      <c r="K141" s="731" t="n">
        <v>402.662788585779</v>
      </c>
      <c r="L141" s="1050" t="n">
        <v>1.822065661701</v>
      </c>
      <c r="M141" s="1050" t="n">
        <v>1.628514954954</v>
      </c>
      <c r="N141" s="731" t="n">
        <v>494.268887472977</v>
      </c>
      <c r="O141" s="1050" t="n">
        <v>2.797518864664</v>
      </c>
      <c r="P141" s="1050" t="n">
        <v>2.11527114206</v>
      </c>
      <c r="Q141" s="731" t="n">
        <v>451.820952121036</v>
      </c>
      <c r="R141" s="1050" t="n">
        <v>2.941789750243</v>
      </c>
      <c r="S141" s="1050" t="n">
        <v>2.865281942717</v>
      </c>
      <c r="T141" s="731" t="n">
        <v>496.253495385009</v>
      </c>
      <c r="U141" s="1050" t="n">
        <v>5.476839457199</v>
      </c>
      <c r="V141" s="1050" t="n">
        <v>4.778412577199</v>
      </c>
      <c r="W141" s="731" t="n">
        <v>510.33667423913</v>
      </c>
      <c r="X141" s="1050" t="n">
        <v>1.184512908768</v>
      </c>
      <c r="Y141" s="1050" t="n">
        <v>1.434116757522</v>
      </c>
      <c r="Z141" s="731" t="n">
        <v>275.60094468059</v>
      </c>
      <c r="AA141" s="1050" t="n">
        <v>2.420762115957</v>
      </c>
      <c r="AB141" s="1050" t="n">
        <v>1.765379984781</v>
      </c>
    </row>
    <row r="142" ht="13" customHeight="1" s="828">
      <c r="A142" s="1051" t="n">
        <v>40269</v>
      </c>
      <c r="B142" s="731" t="n">
        <v>417.036538681882</v>
      </c>
      <c r="C142" s="1050" t="n">
        <v>1.43349749973</v>
      </c>
      <c r="D142" s="1050" t="n">
        <v>1.667179535722</v>
      </c>
      <c r="E142" s="731" t="n">
        <v>404.607862766503</v>
      </c>
      <c r="F142" s="1050" t="n">
        <v>0.654454627641</v>
      </c>
      <c r="G142" s="1050" t="n">
        <v>0.859320019361</v>
      </c>
      <c r="H142" s="731" t="n">
        <v>459.257535358631</v>
      </c>
      <c r="I142" s="1050" t="n">
        <v>3.401938074318</v>
      </c>
      <c r="J142" s="1050" t="n">
        <v>3.728432513186</v>
      </c>
      <c r="K142" s="731" t="n">
        <v>401.570458819361</v>
      </c>
      <c r="L142" s="1050" t="n">
        <v>1.192210309256</v>
      </c>
      <c r="M142" s="1050" t="n">
        <v>1.413915454257</v>
      </c>
      <c r="N142" s="731" t="n">
        <v>491.294877407806</v>
      </c>
      <c r="O142" s="1050" t="n">
        <v>1.918814494567</v>
      </c>
      <c r="P142" s="1050" t="n">
        <v>2.01313508245</v>
      </c>
      <c r="Q142" s="731" t="n">
        <v>454.66140131176</v>
      </c>
      <c r="R142" s="1050" t="n">
        <v>2.506281995344</v>
      </c>
      <c r="S142" s="1050" t="n">
        <v>2.725342688181</v>
      </c>
      <c r="T142" s="731" t="n">
        <v>493.28970359631</v>
      </c>
      <c r="U142" s="1050" t="n">
        <v>4.488170121467</v>
      </c>
      <c r="V142" s="1050" t="n">
        <v>4.888316012359</v>
      </c>
      <c r="W142" s="731" t="n">
        <v>511.281099403356</v>
      </c>
      <c r="X142" s="1050" t="n">
        <v>1.195677750852</v>
      </c>
      <c r="Y142" s="1050" t="n">
        <v>1.373568730746</v>
      </c>
      <c r="Z142" s="731" t="n">
        <v>273.414328538343</v>
      </c>
      <c r="AA142" s="1050" t="n">
        <v>2.117827766469</v>
      </c>
      <c r="AB142" s="1050" t="n">
        <v>1.894416571376</v>
      </c>
    </row>
    <row r="143" ht="13" customHeight="1" s="828">
      <c r="A143" s="1051" t="n">
        <v>40299</v>
      </c>
      <c r="B143" s="731" t="n">
        <v>416.87555488075</v>
      </c>
      <c r="C143" s="1050" t="n">
        <v>1.222975251974</v>
      </c>
      <c r="D143" s="1050" t="n">
        <v>1.56811578794</v>
      </c>
      <c r="E143" s="731" t="n">
        <v>403.963537666404</v>
      </c>
      <c r="F143" s="1050" t="n">
        <v>0.378847075368</v>
      </c>
      <c r="G143" s="1050" t="n">
        <v>0.783885569598</v>
      </c>
      <c r="H143" s="731" t="n">
        <v>461.394974013196</v>
      </c>
      <c r="I143" s="1050" t="n">
        <v>3.472635573084</v>
      </c>
      <c r="J143" s="1050" t="n">
        <v>3.616989951478</v>
      </c>
      <c r="K143" s="731" t="n">
        <v>401.913023782961</v>
      </c>
      <c r="L143" s="1050" t="n">
        <v>1.129510443154</v>
      </c>
      <c r="M143" s="1050" t="n">
        <v>1.38062634977</v>
      </c>
      <c r="N143" s="731" t="n">
        <v>492.442504407392</v>
      </c>
      <c r="O143" s="1050" t="n">
        <v>1.980886374725</v>
      </c>
      <c r="P143" s="1050" t="n">
        <v>2.231782074283</v>
      </c>
      <c r="Q143" s="731" t="n">
        <v>455.76767595748</v>
      </c>
      <c r="R143" s="1050" t="n">
        <v>2.391009641865</v>
      </c>
      <c r="S143" s="1050" t="n">
        <v>2.61161493364</v>
      </c>
      <c r="T143" s="731" t="n">
        <v>492.903024131604</v>
      </c>
      <c r="U143" s="1050" t="n">
        <v>4.16355255975</v>
      </c>
      <c r="V143" s="1050" t="n">
        <v>4.708221077306</v>
      </c>
      <c r="W143" s="731" t="n">
        <v>506.304917160224</v>
      </c>
      <c r="X143" s="1050" t="n">
        <v>0.395071709987</v>
      </c>
      <c r="Y143" s="1050" t="n">
        <v>0.92526179347</v>
      </c>
      <c r="Z143" s="731" t="n">
        <v>272.382214748632</v>
      </c>
      <c r="AA143" s="1050" t="n">
        <v>1.380962488272</v>
      </c>
      <c r="AB143" s="1050" t="n">
        <v>1.973248099393</v>
      </c>
    </row>
    <row r="144" ht="13" customHeight="1" s="828">
      <c r="A144" s="1051" t="n">
        <v>40330</v>
      </c>
      <c r="B144" s="731" t="n">
        <v>417.829592556714</v>
      </c>
      <c r="C144" s="1050" t="n">
        <v>1.385578821478</v>
      </c>
      <c r="D144" s="1050" t="n">
        <v>1.347310657094</v>
      </c>
      <c r="E144" s="731" t="n">
        <v>405.228824507254</v>
      </c>
      <c r="F144" s="1050" t="n">
        <v>0.789016752232</v>
      </c>
      <c r="G144" s="1050" t="n">
        <v>0.607363940009</v>
      </c>
      <c r="H144" s="731" t="n">
        <v>458.89053355042</v>
      </c>
      <c r="I144" s="1050" t="n">
        <v>2.5602784104</v>
      </c>
      <c r="J144" s="1050" t="n">
        <v>3.14394552949</v>
      </c>
      <c r="K144" s="731" t="n">
        <v>402.848773911268</v>
      </c>
      <c r="L144" s="1050" t="n">
        <v>1.244283720422</v>
      </c>
      <c r="M144" s="1050" t="n">
        <v>1.188688519608</v>
      </c>
      <c r="N144" s="731" t="n">
        <v>492.373126000091</v>
      </c>
      <c r="O144" s="1050" t="n">
        <v>1.845086306731</v>
      </c>
      <c r="P144" s="1050" t="n">
        <v>1.914899063608</v>
      </c>
      <c r="Q144" s="731" t="n">
        <v>452.958387940928</v>
      </c>
      <c r="R144" s="1050" t="n">
        <v>1.44911445116</v>
      </c>
      <c r="S144" s="1050" t="n">
        <v>2.114325748185</v>
      </c>
      <c r="T144" s="731" t="n">
        <v>494.195397787658</v>
      </c>
      <c r="U144" s="1050" t="n">
        <v>3.689738927183</v>
      </c>
      <c r="V144" s="1050" t="n">
        <v>4.112514291682</v>
      </c>
      <c r="W144" s="731" t="n">
        <v>503.891718316576</v>
      </c>
      <c r="X144" s="1050" t="n">
        <v>1.635913744861</v>
      </c>
      <c r="Y144" s="1050" t="n">
        <v>1.072452627404</v>
      </c>
      <c r="Z144" s="731" t="n">
        <v>274.455152956565</v>
      </c>
      <c r="AA144" s="1050" t="n">
        <v>2.178155592027</v>
      </c>
      <c r="AB144" s="1050" t="n">
        <v>1.892031382224</v>
      </c>
    </row>
    <row r="145" ht="13" customHeight="1" s="828">
      <c r="A145" s="1051" t="n">
        <v>40360</v>
      </c>
      <c r="B145" s="731" t="n">
        <v>419.942352966837</v>
      </c>
      <c r="C145" s="1050" t="n">
        <v>2.172608162202</v>
      </c>
      <c r="D145" s="1050" t="n">
        <v>1.593286189994</v>
      </c>
      <c r="E145" s="731" t="n">
        <v>407.180930268971</v>
      </c>
      <c r="F145" s="1050" t="n">
        <v>1.844881475814</v>
      </c>
      <c r="G145" s="1050" t="n">
        <v>1.002478236719</v>
      </c>
      <c r="H145" s="731" t="n">
        <v>461.998790369915</v>
      </c>
      <c r="I145" s="1050" t="n">
        <v>2.737258257386</v>
      </c>
      <c r="J145" s="1050" t="n">
        <v>2.922454685327</v>
      </c>
      <c r="K145" s="731" t="n">
        <v>405.229828458116</v>
      </c>
      <c r="L145" s="1050" t="n">
        <v>2.051583408974</v>
      </c>
      <c r="M145" s="1050" t="n">
        <v>1.474869418561</v>
      </c>
      <c r="N145" s="731" t="n">
        <v>500.238992208699</v>
      </c>
      <c r="O145" s="1050" t="n">
        <v>3.467340806138</v>
      </c>
      <c r="P145" s="1050" t="n">
        <v>2.431299193921</v>
      </c>
      <c r="Q145" s="731" t="n">
        <v>456.884759629014</v>
      </c>
      <c r="R145" s="1050" t="n">
        <v>2.521939962527</v>
      </c>
      <c r="S145" s="1050" t="n">
        <v>2.120159606416</v>
      </c>
      <c r="T145" s="731" t="n">
        <v>493.166360059973</v>
      </c>
      <c r="U145" s="1050" t="n">
        <v>4.391727518615</v>
      </c>
      <c r="V145" s="1050" t="n">
        <v>4.080563153427</v>
      </c>
      <c r="W145" s="731" t="n">
        <v>501.652673133711</v>
      </c>
      <c r="X145" s="1050" t="n">
        <v>-0.242047146212</v>
      </c>
      <c r="Y145" s="1050" t="n">
        <v>0.591216350655</v>
      </c>
      <c r="Z145" s="731" t="n">
        <v>274.846377095486</v>
      </c>
      <c r="AA145" s="1050" t="n">
        <v>2.011948377518</v>
      </c>
      <c r="AB145" s="1050" t="n">
        <v>1.857140061241</v>
      </c>
    </row>
    <row r="146" ht="13" customHeight="1" s="828">
      <c r="A146" s="1051" t="n">
        <v>40391</v>
      </c>
      <c r="B146" s="731" t="n">
        <v>420.82016795983</v>
      </c>
      <c r="C146" s="1050" t="n">
        <v>2.292332365177</v>
      </c>
      <c r="D146" s="1050" t="n">
        <v>1.949771495586</v>
      </c>
      <c r="E146" s="731" t="n">
        <v>408.509344596615</v>
      </c>
      <c r="F146" s="1050" t="n">
        <v>2.167163576095</v>
      </c>
      <c r="G146" s="1050" t="n">
        <v>1.598852231253</v>
      </c>
      <c r="H146" s="731" t="n">
        <v>461.977107007279</v>
      </c>
      <c r="I146" s="1050" t="n">
        <v>2.270142194089</v>
      </c>
      <c r="J146" s="1050" t="n">
        <v>2.522116172829</v>
      </c>
      <c r="K146" s="731" t="n">
        <v>406.213768226143</v>
      </c>
      <c r="L146" s="1050" t="n">
        <v>2.339130862509</v>
      </c>
      <c r="M146" s="1050" t="n">
        <v>1.877839765851</v>
      </c>
      <c r="N146" s="731" t="n">
        <v>502.141320874699</v>
      </c>
      <c r="O146" s="1050" t="n">
        <v>3.763505618483</v>
      </c>
      <c r="P146" s="1050" t="n">
        <v>3.02555969571</v>
      </c>
      <c r="Q146" s="731" t="n">
        <v>456.603276749005</v>
      </c>
      <c r="R146" s="1050" t="n">
        <v>1.958711529546</v>
      </c>
      <c r="S146" s="1050" t="n">
        <v>1.976227869448</v>
      </c>
      <c r="T146" s="731" t="n">
        <v>496.397854181922</v>
      </c>
      <c r="U146" s="1050" t="n">
        <v>4.281886525653</v>
      </c>
      <c r="V146" s="1050" t="n">
        <v>4.120254803537</v>
      </c>
      <c r="W146" s="731" t="n">
        <v>501.263684647527</v>
      </c>
      <c r="X146" s="1050" t="n">
        <v>-1.081064719726</v>
      </c>
      <c r="Y146" s="1050" t="n">
        <v>0.09400617433</v>
      </c>
      <c r="Z146" s="731" t="n">
        <v>275.880295387941</v>
      </c>
      <c r="AA146" s="1050" t="n">
        <v>2.566526826062</v>
      </c>
      <c r="AB146" s="1050" t="n">
        <v>2.252110839387</v>
      </c>
    </row>
    <row r="147" ht="12.75" customFormat="1" customHeight="1" s="26">
      <c r="A147" s="672" t="n">
        <v>40422</v>
      </c>
      <c r="B147" s="672" t="n">
        <v>421.620811476049</v>
      </c>
      <c r="C147" s="672" t="n">
        <v>2.174644264462</v>
      </c>
      <c r="D147" s="672" t="n">
        <v>2.213168072665</v>
      </c>
      <c r="E147" s="672" t="n">
        <v>408.728328430817</v>
      </c>
      <c r="F147" s="672" t="n">
        <v>1.844702434716</v>
      </c>
      <c r="G147" s="672" t="n">
        <v>1.952120031469</v>
      </c>
      <c r="H147" s="672" t="n">
        <v>464.877815103532</v>
      </c>
      <c r="I147" s="672" t="n">
        <v>2.909545545465</v>
      </c>
      <c r="J147" s="672" t="n">
        <v>2.638836770451</v>
      </c>
      <c r="K147" s="672" t="n">
        <v>407.132478869845</v>
      </c>
      <c r="L147" s="672" t="n">
        <v>2.29623158347</v>
      </c>
      <c r="M147" s="672" t="n">
        <v>2.229019053565</v>
      </c>
      <c r="N147" s="672" t="n">
        <v>503.774395027101</v>
      </c>
      <c r="O147" s="672" t="n">
        <v>4.245365512718</v>
      </c>
      <c r="P147" s="672" t="n">
        <v>3.825321829206</v>
      </c>
      <c r="Q147" s="672" t="n">
        <v>459.556666712073</v>
      </c>
      <c r="R147" s="672" t="n">
        <v>2.752941284187</v>
      </c>
      <c r="S147" s="672" t="n">
        <v>2.410867366037</v>
      </c>
      <c r="T147" s="672" t="n">
        <v>496.039925238149</v>
      </c>
      <c r="U147" s="672" t="n">
        <v>3.684662614581</v>
      </c>
      <c r="V147" s="672" t="n">
        <v>4.118008946429</v>
      </c>
      <c r="W147" s="672" t="n">
        <v>503.590311887334</v>
      </c>
      <c r="X147" s="672" t="n">
        <v>-0.306501722784</v>
      </c>
      <c r="Y147" s="672" t="n">
        <v>-0.544224898032</v>
      </c>
      <c r="Z147" s="672" t="n">
        <v>275.999654697006</v>
      </c>
      <c r="AA147" s="672" t="n">
        <v>2.007227174102</v>
      </c>
      <c r="AB147" s="672" t="n">
        <v>2.194762518952</v>
      </c>
    </row>
    <row r="148">
      <c r="A148" s="1051" t="n">
        <v>40452</v>
      </c>
      <c r="B148" s="674" t="n">
        <v>421.921896366587</v>
      </c>
      <c r="C148" s="1052" t="n">
        <v>2.228678621728</v>
      </c>
      <c r="D148" s="1052" t="n">
        <v>2.231823426946</v>
      </c>
      <c r="E148" s="674" t="n">
        <v>408.860603024306</v>
      </c>
      <c r="F148" s="1052" t="n">
        <v>1.941943736038</v>
      </c>
      <c r="G148" s="1052" t="n">
        <v>1.984387337843</v>
      </c>
      <c r="H148" s="674" t="n">
        <v>465.711308103305</v>
      </c>
      <c r="I148" s="1052" t="n">
        <v>2.946443754469</v>
      </c>
      <c r="J148" s="1052" t="n">
        <v>2.708827961883</v>
      </c>
      <c r="K148" s="674" t="n">
        <v>406.995090120768</v>
      </c>
      <c r="L148" s="1052" t="n">
        <v>2.344393179152</v>
      </c>
      <c r="M148" s="1052" t="n">
        <v>2.326569208611</v>
      </c>
      <c r="N148" s="674" t="n">
        <v>506.355490653317</v>
      </c>
      <c r="O148" s="1052" t="n">
        <v>4.675198881762</v>
      </c>
      <c r="P148" s="1052" t="n">
        <v>4.22795709379</v>
      </c>
      <c r="Q148" s="674" t="n">
        <v>460.446625570813</v>
      </c>
      <c r="R148" s="1052" t="n">
        <v>2.645563657997</v>
      </c>
      <c r="S148" s="1052" t="n">
        <v>2.452381615144</v>
      </c>
      <c r="T148" s="674" t="n">
        <v>495.761346502975</v>
      </c>
      <c r="U148" s="1052" t="n">
        <v>3.218406010315</v>
      </c>
      <c r="V148" s="1052" t="n">
        <v>3.726721539136</v>
      </c>
      <c r="W148" s="674" t="n">
        <v>506.902441681077</v>
      </c>
      <c r="X148" s="1052" t="n">
        <v>-0.49061616921</v>
      </c>
      <c r="Y148" s="1052" t="n">
        <v>-0.626160856234</v>
      </c>
      <c r="Z148" s="674" t="n">
        <v>274.4475801821</v>
      </c>
      <c r="AA148" s="1052" t="n">
        <v>1.183928433474</v>
      </c>
      <c r="AB148" s="1052" t="n">
        <v>1.917351188814</v>
      </c>
    </row>
    <row r="149">
      <c r="A149" s="1051" t="n">
        <v>40483</v>
      </c>
      <c r="B149" s="674" t="n">
        <v>422.786559351782</v>
      </c>
      <c r="C149" s="1052" t="n">
        <v>2.387144973663</v>
      </c>
      <c r="D149" s="1052" t="n">
        <v>2.263515312336</v>
      </c>
      <c r="E149" s="674" t="n">
        <v>409.350605500253</v>
      </c>
      <c r="F149" s="1052" t="n">
        <v>2.170375730751</v>
      </c>
      <c r="G149" s="1052" t="n">
        <v>1.985580273833</v>
      </c>
      <c r="H149" s="674" t="n">
        <v>467.519791246354</v>
      </c>
      <c r="I149" s="1052" t="n">
        <v>2.768005526088</v>
      </c>
      <c r="J149" s="1052" t="n">
        <v>2.87444856321</v>
      </c>
      <c r="K149" s="674" t="n">
        <v>408.006386592345</v>
      </c>
      <c r="L149" s="1052" t="n">
        <v>2.569956326648</v>
      </c>
      <c r="M149" s="1052" t="n">
        <v>2.403513662278</v>
      </c>
      <c r="N149" s="674" t="n">
        <v>507.817222193907</v>
      </c>
      <c r="O149" s="1052" t="n">
        <v>4.313115106031</v>
      </c>
      <c r="P149" s="1052" t="n">
        <v>4.411073536959</v>
      </c>
      <c r="Q149" s="674" t="n">
        <v>461.591152653805</v>
      </c>
      <c r="R149" s="1052" t="n">
        <v>2.619970266141</v>
      </c>
      <c r="S149" s="1052" t="n">
        <v>2.672697390712</v>
      </c>
      <c r="T149" s="674" t="n">
        <v>496.749457929789</v>
      </c>
      <c r="U149" s="1052" t="n">
        <v>3.217784016003</v>
      </c>
      <c r="V149" s="1052" t="n">
        <v>3.373105126345</v>
      </c>
      <c r="W149" s="674" t="n">
        <v>505.118064522098</v>
      </c>
      <c r="X149" s="1052" t="n">
        <v>-0.73262762721</v>
      </c>
      <c r="Y149" s="1052" t="n">
        <v>-0.510403178035</v>
      </c>
      <c r="Z149" s="674" t="n">
        <v>274.487567130244</v>
      </c>
      <c r="AA149" s="1052" t="n">
        <v>1.394110504319</v>
      </c>
      <c r="AB149" s="1052" t="n">
        <v>1.528115047096</v>
      </c>
    </row>
    <row r="150">
      <c r="A150" s="1051" t="n">
        <v>40513</v>
      </c>
      <c r="B150" s="674" t="n">
        <v>422.63725400647</v>
      </c>
      <c r="C150" s="1052" t="n">
        <v>1.976561959347</v>
      </c>
      <c r="D150" s="1052" t="n">
        <v>2.197186600631</v>
      </c>
      <c r="E150" s="674" t="n">
        <v>408.796954501127</v>
      </c>
      <c r="F150" s="1052" t="n">
        <v>1.604559460865</v>
      </c>
      <c r="G150" s="1052" t="n">
        <v>1.905217255132</v>
      </c>
      <c r="H150" s="674" t="n">
        <v>468.405573469464</v>
      </c>
      <c r="I150" s="1052" t="n">
        <v>2.855344056813</v>
      </c>
      <c r="J150" s="1052" t="n">
        <v>2.856429529216</v>
      </c>
      <c r="K150" s="674" t="n">
        <v>408.309983416758</v>
      </c>
      <c r="L150" s="1052" t="n">
        <v>2.44785378905</v>
      </c>
      <c r="M150" s="1052" t="n">
        <v>2.454073990738</v>
      </c>
      <c r="N150" s="674" t="n">
        <v>510.98183756246</v>
      </c>
      <c r="O150" s="1052" t="n">
        <v>5.097312140004</v>
      </c>
      <c r="P150" s="1052" t="n">
        <v>4.695079514811</v>
      </c>
      <c r="Q150" s="674" t="n">
        <v>463.146851000592</v>
      </c>
      <c r="R150" s="1052" t="n">
        <v>2.766879833385</v>
      </c>
      <c r="S150" s="1052" t="n">
        <v>2.677557989061</v>
      </c>
      <c r="T150" s="674" t="n">
        <v>497.133215133128</v>
      </c>
      <c r="U150" s="1052" t="n">
        <v>1.173688372505</v>
      </c>
      <c r="V150" s="1052" t="n">
        <v>2.526698657622</v>
      </c>
      <c r="W150" s="674" t="n">
        <v>501.859899504186</v>
      </c>
      <c r="X150" s="1052" t="n">
        <v>-2.213363413358</v>
      </c>
      <c r="Y150" s="1052" t="n">
        <v>-1.148347439143</v>
      </c>
      <c r="Z150" s="674" t="n">
        <v>273.571231533588</v>
      </c>
      <c r="AA150" s="1052" t="n">
        <v>0.335982603619</v>
      </c>
      <c r="AB150" s="1052" t="n">
        <v>0.969962557865</v>
      </c>
    </row>
    <row r="151">
      <c r="A151" s="1051" t="n">
        <v>40544</v>
      </c>
      <c r="B151" s="674" t="n">
        <v>426.008297668864</v>
      </c>
      <c r="C151" s="1052" t="n">
        <v>2.247035484732</v>
      </c>
      <c r="D151" s="1052" t="n">
        <v>2.203433957726</v>
      </c>
      <c r="E151" s="674" t="n">
        <v>413.114997915484</v>
      </c>
      <c r="F151" s="1052" t="n">
        <v>1.976898537571</v>
      </c>
      <c r="G151" s="1052" t="n">
        <v>1.917061106714</v>
      </c>
      <c r="H151" s="674" t="n">
        <v>470.279559187255</v>
      </c>
      <c r="I151" s="1052" t="n">
        <v>2.893642033479</v>
      </c>
      <c r="J151" s="1052" t="n">
        <v>2.839087871174</v>
      </c>
      <c r="K151" s="674" t="n">
        <v>411.56042171085</v>
      </c>
      <c r="L151" s="1052" t="n">
        <v>2.594865265883</v>
      </c>
      <c r="M151" s="1052" t="n">
        <v>2.537661903982</v>
      </c>
      <c r="N151" s="674" t="n">
        <v>517.497992363849</v>
      </c>
      <c r="O151" s="1052" t="n">
        <v>5.52857442727</v>
      </c>
      <c r="P151" s="1052" t="n">
        <v>4.980955026277</v>
      </c>
      <c r="Q151" s="674" t="n">
        <v>464.474589818531</v>
      </c>
      <c r="R151" s="1052" t="n">
        <v>2.84045158255</v>
      </c>
      <c r="S151" s="1052" t="n">
        <v>2.742582981845</v>
      </c>
      <c r="T151" s="674" t="n">
        <v>498.13287743169</v>
      </c>
      <c r="U151" s="1052" t="n">
        <v>1.411952282815</v>
      </c>
      <c r="V151" s="1052" t="n">
        <v>1.925678293997</v>
      </c>
      <c r="W151" s="674" t="n">
        <v>515.290774235535</v>
      </c>
      <c r="X151" s="1052" t="n">
        <v>0.434132213599</v>
      </c>
      <c r="Y151" s="1052" t="n">
        <v>-0.837713553565</v>
      </c>
      <c r="Z151" s="674" t="n">
        <v>276.121741523887</v>
      </c>
      <c r="AA151" s="1052" t="n">
        <v>1.305449936601</v>
      </c>
      <c r="AB151" s="1052" t="n">
        <v>1.010905068456</v>
      </c>
    </row>
    <row r="152" ht="13" customHeight="1" s="828">
      <c r="A152" s="1051" t="n">
        <v>40575</v>
      </c>
      <c r="B152" s="731" t="n">
        <v>425.136892076229</v>
      </c>
      <c r="C152" s="1050" t="n">
        <v>2.094144739452</v>
      </c>
      <c r="D152" s="1050" t="n">
        <v>2.106144406848</v>
      </c>
      <c r="E152" s="731" t="n">
        <v>411.585973220046</v>
      </c>
      <c r="F152" s="1050" t="n">
        <v>1.873264437485</v>
      </c>
      <c r="G152" s="1050" t="n">
        <v>1.818679110896</v>
      </c>
      <c r="H152" s="731" t="n">
        <v>470.473280026836</v>
      </c>
      <c r="I152" s="1050" t="n">
        <v>2.573228169502</v>
      </c>
      <c r="J152" s="1050" t="n">
        <v>2.773736713488</v>
      </c>
      <c r="K152" s="731" t="n">
        <v>410.949260995699</v>
      </c>
      <c r="L152" s="1050" t="n">
        <v>2.505422158716</v>
      </c>
      <c r="M152" s="1050" t="n">
        <v>2.516196763728</v>
      </c>
      <c r="N152" s="731" t="n">
        <v>513.793103798681</v>
      </c>
      <c r="O152" s="1050" t="n">
        <v>5.562564245661</v>
      </c>
      <c r="P152" s="1050" t="n">
        <v>5.396588424291</v>
      </c>
      <c r="Q152" s="731" t="n">
        <v>464.753237165968</v>
      </c>
      <c r="R152" s="1050" t="n">
        <v>2.475926692413</v>
      </c>
      <c r="S152" s="1050" t="n">
        <v>2.694064884645</v>
      </c>
      <c r="T152" s="731" t="n">
        <v>496.727640707828</v>
      </c>
      <c r="U152" s="1050" t="n">
        <v>0.883951792946</v>
      </c>
      <c r="V152" s="1050" t="n">
        <v>1.156315098814</v>
      </c>
      <c r="W152" s="731" t="n">
        <v>516.486341789128</v>
      </c>
      <c r="X152" s="1050" t="n">
        <v>0.7282504733239999</v>
      </c>
      <c r="Y152" s="1050" t="n">
        <v>-0.350733716875</v>
      </c>
      <c r="Z152" s="731" t="n">
        <v>274.763851212984</v>
      </c>
      <c r="AA152" s="1050" t="n">
        <v>0.269929040154</v>
      </c>
      <c r="AB152" s="1050" t="n">
        <v>0.636432195619</v>
      </c>
    </row>
    <row r="153" ht="13" customHeight="1" s="828">
      <c r="A153" s="1051" t="n">
        <v>40603</v>
      </c>
      <c r="B153" s="731" t="n">
        <v>425.413769354957</v>
      </c>
      <c r="C153" s="1050" t="n">
        <v>1.696123166591</v>
      </c>
      <c r="D153" s="1050" t="n">
        <v>2.011996725495</v>
      </c>
      <c r="E153" s="731" t="n">
        <v>412.008916469296</v>
      </c>
      <c r="F153" s="1050" t="n">
        <v>1.201056350472</v>
      </c>
      <c r="G153" s="1050" t="n">
        <v>1.682771328713</v>
      </c>
      <c r="H153" s="731" t="n">
        <v>471.48300187822</v>
      </c>
      <c r="I153" s="1050" t="n">
        <v>3.150706649535</v>
      </c>
      <c r="J153" s="1050" t="n">
        <v>2.872178773719</v>
      </c>
      <c r="K153" s="731" t="n">
        <v>410.950321099497</v>
      </c>
      <c r="L153" s="1050" t="n">
        <v>2.058181870449</v>
      </c>
      <c r="M153" s="1050" t="n">
        <v>2.385720512248</v>
      </c>
      <c r="N153" s="731" t="n">
        <v>513.073248552129</v>
      </c>
      <c r="O153" s="1050" t="n">
        <v>3.804480022057</v>
      </c>
      <c r="P153" s="1050" t="n">
        <v>4.960654627549</v>
      </c>
      <c r="Q153" s="731" t="n">
        <v>466.065578617366</v>
      </c>
      <c r="R153" s="1050" t="n">
        <v>3.152714903871</v>
      </c>
      <c r="S153" s="1050" t="n">
        <v>2.822593110328</v>
      </c>
      <c r="T153" s="731" t="n">
        <v>499.319045738758</v>
      </c>
      <c r="U153" s="1050" t="n">
        <v>0.617738793229</v>
      </c>
      <c r="V153" s="1050" t="n">
        <v>0.969937120301</v>
      </c>
      <c r="W153" s="731" t="n">
        <v>515.828841584365</v>
      </c>
      <c r="X153" s="1050" t="n">
        <v>1.076185119054</v>
      </c>
      <c r="Y153" s="1050" t="n">
        <v>0.745607147832</v>
      </c>
      <c r="Z153" s="731" t="n">
        <v>274.864698575029</v>
      </c>
      <c r="AA153" s="1050" t="n">
        <v>-0.267142083426</v>
      </c>
      <c r="AB153" s="1050" t="n">
        <v>0.433185912957</v>
      </c>
    </row>
    <row r="154" ht="13" customHeight="1" s="828">
      <c r="A154" s="1051" t="n">
        <v>40634</v>
      </c>
      <c r="B154" s="731" t="n">
        <v>425.646923606865</v>
      </c>
      <c r="C154" s="1050" t="n">
        <v>2.064659598461</v>
      </c>
      <c r="D154" s="1050" t="n">
        <v>1.951310222764</v>
      </c>
      <c r="E154" s="731" t="n">
        <v>412.09136245675</v>
      </c>
      <c r="F154" s="1050" t="n">
        <v>1.84956852768</v>
      </c>
      <c r="G154" s="1050" t="n">
        <v>1.640274435733</v>
      </c>
      <c r="H154" s="731" t="n">
        <v>471.337999989384</v>
      </c>
      <c r="I154" s="1050" t="n">
        <v>2.630433623984</v>
      </c>
      <c r="J154" s="1050" t="n">
        <v>2.784300749016</v>
      </c>
      <c r="K154" s="731" t="n">
        <v>411.718466977173</v>
      </c>
      <c r="L154" s="1050" t="n">
        <v>2.527080350394</v>
      </c>
      <c r="M154" s="1050" t="n">
        <v>2.363206320697</v>
      </c>
      <c r="N154" s="731" t="n">
        <v>514.612168586596</v>
      </c>
      <c r="O154" s="1050" t="n">
        <v>4.746088805529</v>
      </c>
      <c r="P154" s="1050" t="n">
        <v>4.699892667442</v>
      </c>
      <c r="Q154" s="731" t="n">
        <v>465.16114997105</v>
      </c>
      <c r="R154" s="1050" t="n">
        <v>2.309355627946</v>
      </c>
      <c r="S154" s="1050" t="n">
        <v>2.645082967201</v>
      </c>
      <c r="T154" s="731" t="n">
        <v>497.472448397849</v>
      </c>
      <c r="U154" s="1050" t="n">
        <v>0.847928665659</v>
      </c>
      <c r="V154" s="1050" t="n">
        <v>0.782813321785</v>
      </c>
      <c r="W154" s="731" t="n">
        <v>508.829060905327</v>
      </c>
      <c r="X154" s="1050" t="n">
        <v>-0.479587158784</v>
      </c>
      <c r="Y154" s="1050" t="n">
        <v>0.441500377886</v>
      </c>
      <c r="Z154" s="731" t="n">
        <v>277.229151652258</v>
      </c>
      <c r="AA154" s="1050" t="n">
        <v>1.395253545895</v>
      </c>
      <c r="AB154" s="1050" t="n">
        <v>0.46392039064</v>
      </c>
    </row>
    <row r="155" ht="13" customHeight="1" s="828">
      <c r="A155" s="1051" t="n">
        <v>40664</v>
      </c>
      <c r="B155" s="731" t="n">
        <v>426.655675479634</v>
      </c>
      <c r="C155" s="1050" t="n">
        <v>2.346052793065</v>
      </c>
      <c r="D155" s="1050" t="n">
        <v>2.035224374985</v>
      </c>
      <c r="E155" s="731" t="n">
        <v>413.515999416912</v>
      </c>
      <c r="F155" s="1050" t="n">
        <v>2.364684150874</v>
      </c>
      <c r="G155" s="1050" t="n">
        <v>1.803558613111</v>
      </c>
      <c r="H155" s="731" t="n">
        <v>471.553539661582</v>
      </c>
      <c r="I155" s="1050" t="n">
        <v>2.201707045057</v>
      </c>
      <c r="J155" s="1050" t="n">
        <v>2.659463163345</v>
      </c>
      <c r="K155" s="731" t="n">
        <v>412.688583623111</v>
      </c>
      <c r="L155" s="1050" t="n">
        <v>2.681067594856</v>
      </c>
      <c r="M155" s="1050" t="n">
        <v>2.421853900266</v>
      </c>
      <c r="N155" s="731" t="n">
        <v>518.825858909214</v>
      </c>
      <c r="O155" s="1050" t="n">
        <v>5.357651759482</v>
      </c>
      <c r="P155" s="1050" t="n">
        <v>4.634960499373</v>
      </c>
      <c r="Q155" s="731" t="n">
        <v>464.584163730891</v>
      </c>
      <c r="R155" s="1050" t="n">
        <v>1.934425857404</v>
      </c>
      <c r="S155" s="1050" t="n">
        <v>2.463634590197</v>
      </c>
      <c r="T155" s="731" t="n">
        <v>498.58874112825</v>
      </c>
      <c r="U155" s="1050" t="n">
        <v>1.153516354797</v>
      </c>
      <c r="V155" s="1050" t="n">
        <v>0.872477662277</v>
      </c>
      <c r="W155" s="731" t="n">
        <v>512.85773513889</v>
      </c>
      <c r="X155" s="1050" t="n">
        <v>1.294243400878</v>
      </c>
      <c r="Y155" s="1050" t="n">
        <v>0.627842421846</v>
      </c>
      <c r="Z155" s="731" t="n">
        <v>278.042911841913</v>
      </c>
      <c r="AA155" s="1050" t="n">
        <v>2.078218322186</v>
      </c>
      <c r="AB155" s="1050" t="n">
        <v>1.063951890486</v>
      </c>
    </row>
    <row r="156">
      <c r="A156" s="1051" t="n">
        <v>40695</v>
      </c>
      <c r="B156" s="674" t="n">
        <v>426.323705530866</v>
      </c>
      <c r="C156" s="1052" t="n">
        <v>2.032913208032</v>
      </c>
      <c r="D156" s="1052" t="n">
        <v>2.147776877302</v>
      </c>
      <c r="E156" s="674" t="n">
        <v>413.007235369023</v>
      </c>
      <c r="F156" s="1052" t="n">
        <v>1.919510753271</v>
      </c>
      <c r="G156" s="1052" t="n">
        <v>2.044353905417</v>
      </c>
      <c r="H156" s="674" t="n">
        <v>471.226083091206</v>
      </c>
      <c r="I156" s="1052" t="n">
        <v>2.688124648235</v>
      </c>
      <c r="J156" s="1052" t="n">
        <v>2.506234219897</v>
      </c>
      <c r="K156" s="674" t="n">
        <v>412.135089146708</v>
      </c>
      <c r="L156" s="1052" t="n">
        <v>2.305161598304</v>
      </c>
      <c r="M156" s="1052" t="n">
        <v>2.504275507041</v>
      </c>
      <c r="N156" s="674" t="n">
        <v>518.466760347167</v>
      </c>
      <c r="O156" s="1052" t="n">
        <v>5.299565099959</v>
      </c>
      <c r="P156" s="1052" t="n">
        <v>5.134729386885</v>
      </c>
      <c r="Q156" s="674" t="n">
        <v>464.803447439583</v>
      </c>
      <c r="R156" s="1052" t="n">
        <v>2.615043636238</v>
      </c>
      <c r="S156" s="1052" t="n">
        <v>2.285578878089</v>
      </c>
      <c r="T156" s="674" t="n">
        <v>499.782555110588</v>
      </c>
      <c r="U156" s="1052" t="n">
        <v>1.130556324066</v>
      </c>
      <c r="V156" s="1052" t="n">
        <v>1.044024796925</v>
      </c>
      <c r="W156" s="674" t="n">
        <v>515.306225331594</v>
      </c>
      <c r="X156" s="1052" t="n">
        <v>2.265269818911</v>
      </c>
      <c r="Y156" s="1052" t="n">
        <v>1.019751136672</v>
      </c>
      <c r="Z156" s="674" t="n">
        <v>276.640212557677</v>
      </c>
      <c r="AA156" s="1052" t="n">
        <v>0.796144498499</v>
      </c>
      <c r="AB156" s="1052" t="n">
        <v>1.421585576928</v>
      </c>
    </row>
    <row r="157" ht="13" customHeight="1" s="828">
      <c r="A157" s="1051" t="n">
        <v>40725</v>
      </c>
      <c r="B157" s="731" t="n">
        <v>426.811682892893</v>
      </c>
      <c r="C157" s="1050" t="n">
        <v>1.635779262921</v>
      </c>
      <c r="D157" s="1050" t="n">
        <v>2.004034080568</v>
      </c>
      <c r="E157" s="731" t="n">
        <v>414.081079149038</v>
      </c>
      <c r="F157" s="1050" t="n">
        <v>1.694614940712</v>
      </c>
      <c r="G157" s="1050" t="n">
        <v>1.99207115471</v>
      </c>
      <c r="H157" s="731" t="n">
        <v>471.005934468004</v>
      </c>
      <c r="I157" s="1050" t="n">
        <v>1.949603394173</v>
      </c>
      <c r="J157" s="1050" t="n">
        <v>2.278927665919</v>
      </c>
      <c r="K157" s="731" t="n">
        <v>412.454503638533</v>
      </c>
      <c r="L157" s="1050" t="n">
        <v>1.782858682419</v>
      </c>
      <c r="M157" s="1050" t="n">
        <v>2.255102404533</v>
      </c>
      <c r="N157" s="731" t="n">
        <v>518.8958024744491</v>
      </c>
      <c r="O157" s="1050" t="n">
        <v>3.729579372327</v>
      </c>
      <c r="P157" s="1050" t="n">
        <v>4.789978633199</v>
      </c>
      <c r="Q157" s="731" t="n">
        <v>464.495170753549</v>
      </c>
      <c r="R157" s="1050" t="n">
        <v>1.665717878336</v>
      </c>
      <c r="S157" s="1050" t="n">
        <v>2.07027931454</v>
      </c>
      <c r="T157" s="731" t="n">
        <v>500.983884957255</v>
      </c>
      <c r="U157" s="1050" t="n">
        <v>1.585169940693</v>
      </c>
      <c r="V157" s="1050" t="n">
        <v>1.289661109908</v>
      </c>
      <c r="W157" s="731" t="n">
        <v>515.280764323557</v>
      </c>
      <c r="X157" s="1050" t="n">
        <v>2.716638806032</v>
      </c>
      <c r="Y157" s="1050" t="n">
        <v>2.089852209713</v>
      </c>
      <c r="Z157" s="731" t="n">
        <v>276.630717993036</v>
      </c>
      <c r="AA157" s="1050" t="n">
        <v>0.649213905021</v>
      </c>
      <c r="AB157" s="1050" t="n">
        <v>1.171995631273</v>
      </c>
    </row>
    <row r="158" ht="13" customHeight="1" s="828">
      <c r="A158" s="1051" t="n">
        <v>40756</v>
      </c>
      <c r="B158" s="731" t="n">
        <v>427.160444446615</v>
      </c>
      <c r="C158" s="1050" t="n">
        <v>1.50664748734</v>
      </c>
      <c r="D158" s="1050" t="n">
        <v>1.724444254376</v>
      </c>
      <c r="E158" s="731" t="n">
        <v>414.28758396823</v>
      </c>
      <c r="F158" s="1050" t="n">
        <v>1.414469325621</v>
      </c>
      <c r="G158" s="1050" t="n">
        <v>1.675524539174</v>
      </c>
      <c r="H158" s="731" t="n">
        <v>472.133446521113</v>
      </c>
      <c r="I158" s="1050" t="n">
        <v>2.198450823598</v>
      </c>
      <c r="J158" s="1050" t="n">
        <v>2.277807346266</v>
      </c>
      <c r="K158" s="731" t="n">
        <v>412.572483936687</v>
      </c>
      <c r="L158" s="1050" t="n">
        <v>1.56536193697</v>
      </c>
      <c r="M158" s="1050" t="n">
        <v>1.883377239304</v>
      </c>
      <c r="N158" s="731" t="n">
        <v>517.03383118209</v>
      </c>
      <c r="O158" s="1050" t="n">
        <v>2.965800600008</v>
      </c>
      <c r="P158" s="1050" t="n">
        <v>3.990153383209</v>
      </c>
      <c r="Q158" s="731" t="n">
        <v>465.799664813414</v>
      </c>
      <c r="R158" s="1050" t="n">
        <v>2.014087180865</v>
      </c>
      <c r="S158" s="1050" t="n">
        <v>2.096815372903</v>
      </c>
      <c r="T158" s="731" t="n">
        <v>502.594051350923</v>
      </c>
      <c r="U158" s="1050" t="n">
        <v>1.248232061602</v>
      </c>
      <c r="V158" s="1050" t="n">
        <v>1.321027963715</v>
      </c>
      <c r="W158" s="731" t="n">
        <v>517.6802174225641</v>
      </c>
      <c r="X158" s="1050" t="n">
        <v>3.275029346397</v>
      </c>
      <c r="Y158" s="1050" t="n">
        <v>2.751453993216</v>
      </c>
      <c r="Z158" s="731" t="n">
        <v>277.343547604533</v>
      </c>
      <c r="AA158" s="1050" t="n">
        <v>0.530393884976</v>
      </c>
      <c r="AB158" s="1050" t="n">
        <v>0.658358260903</v>
      </c>
    </row>
    <row r="159">
      <c r="A159" s="1051" t="n">
        <v>40787</v>
      </c>
      <c r="B159" s="674" t="n">
        <v>428.69293718409</v>
      </c>
      <c r="C159" s="1052" t="n">
        <v>1.67736637176</v>
      </c>
      <c r="D159" s="1052" t="n">
        <v>1.606622299288</v>
      </c>
      <c r="E159" s="674" t="n">
        <v>415.801868032813</v>
      </c>
      <c r="F159" s="1052" t="n">
        <v>1.730621322274</v>
      </c>
      <c r="G159" s="1052" t="n">
        <v>1.613167898666</v>
      </c>
      <c r="H159" s="674" t="n">
        <v>474.064088895526</v>
      </c>
      <c r="I159" s="1052" t="n">
        <v>1.976061987374</v>
      </c>
      <c r="J159" s="1052" t="n">
        <v>2.04123423145</v>
      </c>
      <c r="K159" s="674" t="n">
        <v>414.050756029332</v>
      </c>
      <c r="L159" s="1052" t="n">
        <v>1.699269284212</v>
      </c>
      <c r="M159" s="1052" t="n">
        <v>1.682428242416</v>
      </c>
      <c r="N159" s="674" t="n">
        <v>520.1395614146689</v>
      </c>
      <c r="O159" s="1052" t="n">
        <v>3.248510950361</v>
      </c>
      <c r="P159" s="1052" t="n">
        <v>3.314034520619</v>
      </c>
      <c r="Q159" s="674" t="n">
        <v>467.117332846575</v>
      </c>
      <c r="R159" s="1052" t="n">
        <v>1.645208672218</v>
      </c>
      <c r="S159" s="1052" t="n">
        <v>1.774702984441</v>
      </c>
      <c r="T159" s="674" t="n">
        <v>504.638913003488</v>
      </c>
      <c r="U159" s="1052" t="n">
        <v>1.733527348874</v>
      </c>
      <c r="V159" s="1052" t="n">
        <v>1.522122160991</v>
      </c>
      <c r="W159" s="674" t="n">
        <v>516.876195643132</v>
      </c>
      <c r="X159" s="1052" t="n">
        <v>2.638232595462</v>
      </c>
      <c r="Y159" s="1052" t="n">
        <v>2.876224088023</v>
      </c>
      <c r="Z159" s="674" t="n">
        <v>277.268955657654</v>
      </c>
      <c r="AA159" s="1052" t="n">
        <v>0.459892227779</v>
      </c>
      <c r="AB159" s="1052" t="n">
        <v>0.54635904607</v>
      </c>
    </row>
    <row r="160" ht="13" customHeight="1" s="828">
      <c r="A160" s="1051" t="n">
        <v>40817</v>
      </c>
      <c r="B160" s="731" t="n">
        <v>429.749378482573</v>
      </c>
      <c r="C160" s="1050" t="n">
        <v>1.855196941281</v>
      </c>
      <c r="D160" s="1050" t="n">
        <v>1.679888322989</v>
      </c>
      <c r="E160" s="731" t="n">
        <v>416.71284407553</v>
      </c>
      <c r="F160" s="1050" t="n">
        <v>1.92051789611</v>
      </c>
      <c r="G160" s="1050" t="n">
        <v>1.688610157051</v>
      </c>
      <c r="H160" s="731" t="n">
        <v>475.52234185615</v>
      </c>
      <c r="I160" s="1050" t="n">
        <v>2.106677158603</v>
      </c>
      <c r="J160" s="1050" t="n">
        <v>2.093519606187</v>
      </c>
      <c r="K160" s="731" t="n">
        <v>415.36185001536</v>
      </c>
      <c r="L160" s="1050" t="n">
        <v>2.055739761408</v>
      </c>
      <c r="M160" s="1050" t="n">
        <v>1.773581874559</v>
      </c>
      <c r="N160" s="731" t="n">
        <v>524.954168837739</v>
      </c>
      <c r="O160" s="1050" t="n">
        <v>3.673047597534</v>
      </c>
      <c r="P160" s="1050" t="n">
        <v>3.296786625525</v>
      </c>
      <c r="Q160" s="731" t="n">
        <v>467.453966958913</v>
      </c>
      <c r="R160" s="1050" t="n">
        <v>1.521857474667</v>
      </c>
      <c r="S160" s="1050" t="n">
        <v>1.726302643153</v>
      </c>
      <c r="T160" s="731" t="n">
        <v>502.964640375837</v>
      </c>
      <c r="U160" s="1050" t="n">
        <v>1.452976099019</v>
      </c>
      <c r="V160" s="1050" t="n">
        <v>1.478194579207</v>
      </c>
      <c r="W160" s="731" t="n">
        <v>515.058511347973</v>
      </c>
      <c r="X160" s="1050" t="n">
        <v>1.609001850504</v>
      </c>
      <c r="Y160" s="1050" t="n">
        <v>2.504271537445</v>
      </c>
      <c r="Z160" s="731" t="n">
        <v>278.966128280878</v>
      </c>
      <c r="AA160" s="1050" t="n">
        <v>1.64641571836</v>
      </c>
      <c r="AB160" s="1050" t="n">
        <v>0.877509342291</v>
      </c>
    </row>
    <row r="161" ht="13" customFormat="1" customHeight="1" s="26">
      <c r="A161" s="672" t="n">
        <v>40848</v>
      </c>
      <c r="B161" s="672" t="n">
        <v>430.398036619755</v>
      </c>
      <c r="C161" s="672" t="n">
        <v>1.800312024971</v>
      </c>
      <c r="D161" s="672" t="n">
        <v>1.777664441246</v>
      </c>
      <c r="E161" s="672" t="n">
        <v>417.487090346237</v>
      </c>
      <c r="F161" s="672" t="n">
        <v>1.987656726693</v>
      </c>
      <c r="G161" s="672" t="n">
        <v>1.879657864513</v>
      </c>
      <c r="H161" s="672" t="n">
        <v>475.705853156429</v>
      </c>
      <c r="I161" s="672" t="n">
        <v>1.750955160262</v>
      </c>
      <c r="J161" s="672" t="n">
        <v>1.944295553365</v>
      </c>
      <c r="K161" s="672" t="n">
        <v>415.749110610931</v>
      </c>
      <c r="L161" s="672" t="n">
        <v>1.897696769713</v>
      </c>
      <c r="M161" s="672" t="n">
        <v>1.884225617615</v>
      </c>
      <c r="N161" s="672" t="n">
        <v>524.4145427233821</v>
      </c>
      <c r="O161" s="672" t="n">
        <v>3.268365034524</v>
      </c>
      <c r="P161" s="672" t="n">
        <v>3.396769547107</v>
      </c>
      <c r="Q161" s="672" t="n">
        <v>466.881505180603</v>
      </c>
      <c r="R161" s="672" t="n">
        <v>1.146112202624</v>
      </c>
      <c r="S161" s="672" t="n">
        <v>1.437350889921</v>
      </c>
      <c r="T161" s="672" t="n">
        <v>505.842471768225</v>
      </c>
      <c r="U161" s="672" t="n">
        <v>1.830503021852</v>
      </c>
      <c r="V161" s="672" t="n">
        <v>1.672451934651</v>
      </c>
      <c r="W161" s="672" t="n">
        <v>516.340350539019</v>
      </c>
      <c r="X161" s="672" t="n">
        <v>2.221715437467</v>
      </c>
      <c r="Y161" s="672" t="n">
        <v>2.155186479915</v>
      </c>
      <c r="Z161" s="672" t="n">
        <v>280.430845222504</v>
      </c>
      <c r="AA161" s="672" t="n">
        <v>2.16522670021</v>
      </c>
      <c r="AB161" s="672" t="n">
        <v>1.422067189202</v>
      </c>
    </row>
    <row r="162">
      <c r="A162" s="1051" t="n">
        <v>40878</v>
      </c>
      <c r="B162" s="674" t="n">
        <v>430.819341677963</v>
      </c>
      <c r="C162" s="1052" t="n">
        <v>1.935959879052</v>
      </c>
      <c r="D162" s="1052" t="n">
        <v>1.863820335225</v>
      </c>
      <c r="E162" s="674" t="n">
        <v>418.202969163905</v>
      </c>
      <c r="F162" s="1052" t="n">
        <v>2.300901354379</v>
      </c>
      <c r="G162" s="1052" t="n">
        <v>2.069647238317</v>
      </c>
      <c r="H162" s="674" t="n">
        <v>474.977212292612</v>
      </c>
      <c r="I162" s="1052" t="n">
        <v>1.402980492839</v>
      </c>
      <c r="J162" s="1052" t="n">
        <v>1.752860421143</v>
      </c>
      <c r="K162" s="674" t="n">
        <v>416.468743070132</v>
      </c>
      <c r="L162" s="1052" t="n">
        <v>1.998177851323</v>
      </c>
      <c r="M162" s="1052" t="n">
        <v>1.983815598685</v>
      </c>
      <c r="N162" s="674" t="n">
        <v>528.459588061064</v>
      </c>
      <c r="O162" s="1052" t="n">
        <v>3.420424996313</v>
      </c>
      <c r="P162" s="1052" t="n">
        <v>3.453666331609</v>
      </c>
      <c r="Q162" s="674" t="n">
        <v>466.778236029847</v>
      </c>
      <c r="R162" s="1052" t="n">
        <v>0.784067736056</v>
      </c>
      <c r="S162" s="1052" t="n">
        <v>1.149960706181</v>
      </c>
      <c r="T162" s="674" t="n">
        <v>504.906843584912</v>
      </c>
      <c r="U162" s="1052" t="n">
        <v>1.563691223026</v>
      </c>
      <c r="V162" s="1052" t="n">
        <v>1.615817997249</v>
      </c>
      <c r="W162" s="674" t="n">
        <v>515.864523913113</v>
      </c>
      <c r="X162" s="1052" t="n">
        <v>2.790544616687</v>
      </c>
      <c r="Y162" s="1052" t="n">
        <v>2.205126637936</v>
      </c>
      <c r="Z162" s="674" t="n">
        <v>280.287230411778</v>
      </c>
      <c r="AA162" s="1052" t="n">
        <v>2.454936083937</v>
      </c>
      <c r="AB162" s="1052" t="n">
        <v>2.088473173099</v>
      </c>
    </row>
    <row r="163">
      <c r="A163" s="1051" t="n">
        <v>40909</v>
      </c>
      <c r="B163" s="674" t="n">
        <v>430.078278169475</v>
      </c>
      <c r="C163" s="1052" t="n">
        <v>0.955375874809</v>
      </c>
      <c r="D163" s="1052" t="n">
        <v>1.562296977385</v>
      </c>
      <c r="E163" s="674" t="n">
        <v>418.241660643574</v>
      </c>
      <c r="F163" s="1052" t="n">
        <v>1.240977150178</v>
      </c>
      <c r="G163" s="1052" t="n">
        <v>1.84113145414</v>
      </c>
      <c r="H163" s="674" t="n">
        <v>473.481459452657</v>
      </c>
      <c r="I163" s="1052" t="n">
        <v>0.680850401182</v>
      </c>
      <c r="J163" s="1052" t="n">
        <v>1.277168120616</v>
      </c>
      <c r="K163" s="674" t="n">
        <v>415.533159392558</v>
      </c>
      <c r="L163" s="1052" t="n">
        <v>0.965286619445</v>
      </c>
      <c r="M163" s="1052" t="n">
        <v>1.618584330911</v>
      </c>
      <c r="N163" s="674" t="n">
        <v>524.070672702243</v>
      </c>
      <c r="O163" s="1052" t="n">
        <v>1.270088084472</v>
      </c>
      <c r="P163" s="1052" t="n">
        <v>2.64582629449</v>
      </c>
      <c r="Q163" s="674" t="n">
        <v>465.939294400972</v>
      </c>
      <c r="R163" s="1052" t="n">
        <v>0.315346547378</v>
      </c>
      <c r="S163" s="1052" t="n">
        <v>0.747649581302</v>
      </c>
      <c r="T163" s="674" t="n">
        <v>503.641237983271</v>
      </c>
      <c r="U163" s="1052" t="n">
        <v>1.10580144398</v>
      </c>
      <c r="V163" s="1052" t="n">
        <v>1.499649439604</v>
      </c>
      <c r="W163" s="674" t="n">
        <v>519.1772659209259</v>
      </c>
      <c r="X163" s="1052" t="n">
        <v>0.754232732219</v>
      </c>
      <c r="Y163" s="1052" t="n">
        <v>1.912500820616</v>
      </c>
      <c r="Z163" s="674" t="n">
        <v>282.276255165425</v>
      </c>
      <c r="AA163" s="1052" t="n">
        <v>2.228913090136</v>
      </c>
      <c r="AB163" s="1052" t="n">
        <v>2.282726865609</v>
      </c>
    </row>
    <row r="164">
      <c r="A164" s="1051" t="n">
        <v>40940</v>
      </c>
      <c r="B164" s="674" t="n">
        <v>432.116864732743</v>
      </c>
      <c r="C164" s="1052" t="n">
        <v>1.641817679578</v>
      </c>
      <c r="D164" s="1052" t="n">
        <v>1.509837172192</v>
      </c>
      <c r="E164" s="674" t="n">
        <v>419.499674639967</v>
      </c>
      <c r="F164" s="1052" t="n">
        <v>1.922733507658</v>
      </c>
      <c r="G164" s="1052" t="n">
        <v>1.819733811</v>
      </c>
      <c r="H164" s="674" t="n">
        <v>476.414489957323</v>
      </c>
      <c r="I164" s="1052" t="n">
        <v>1.262815590749</v>
      </c>
      <c r="J164" s="1052" t="n">
        <v>1.115186829074</v>
      </c>
      <c r="K164" s="674" t="n">
        <v>417.889653774572</v>
      </c>
      <c r="L164" s="1052" t="n">
        <v>1.688868538675</v>
      </c>
      <c r="M164" s="1052" t="n">
        <v>1.549527574094</v>
      </c>
      <c r="N164" s="674" t="n">
        <v>527.878827720887</v>
      </c>
      <c r="O164" s="1052" t="n">
        <v>2.741516734667</v>
      </c>
      <c r="P164" s="1052" t="n">
        <v>2.47272411551</v>
      </c>
      <c r="Q164" s="674" t="n">
        <v>468.542829149712</v>
      </c>
      <c r="R164" s="1052" t="n">
        <v>0.815398727904</v>
      </c>
      <c r="S164" s="1052" t="n">
        <v>0.638167422601</v>
      </c>
      <c r="T164" s="674" t="n">
        <v>505.224574170403</v>
      </c>
      <c r="U164" s="1052" t="n">
        <v>1.710581970125</v>
      </c>
      <c r="V164" s="1052" t="n">
        <v>1.459719433149</v>
      </c>
      <c r="W164" s="674" t="n">
        <v>518.97307768257</v>
      </c>
      <c r="X164" s="1052" t="n">
        <v>0.481471762608</v>
      </c>
      <c r="Y164" s="1052" t="n">
        <v>1.328727187817</v>
      </c>
      <c r="Z164" s="674" t="n">
        <v>282.873965254944</v>
      </c>
      <c r="AA164" s="1052" t="n">
        <v>2.951667042865</v>
      </c>
      <c r="AB164" s="1052" t="n">
        <v>2.544781721014</v>
      </c>
    </row>
    <row r="165">
      <c r="A165" s="1051" t="n">
        <v>40969</v>
      </c>
      <c r="B165" s="674" t="n">
        <v>433.348595800002</v>
      </c>
      <c r="C165" s="1052" t="n">
        <v>1.865202073049</v>
      </c>
      <c r="D165" s="1052" t="n">
        <v>1.487183922594</v>
      </c>
      <c r="E165" s="674" t="n">
        <v>421.274650216813</v>
      </c>
      <c r="F165" s="1052" t="n">
        <v>2.248915830978</v>
      </c>
      <c r="G165" s="1052" t="n">
        <v>1.803664555374</v>
      </c>
      <c r="H165" s="674" t="n">
        <v>477.482390131832</v>
      </c>
      <c r="I165" s="1052" t="n">
        <v>1.272450593068</v>
      </c>
      <c r="J165" s="1052" t="n">
        <v>1.072235812808</v>
      </c>
      <c r="K165" s="674" t="n">
        <v>418.57426499838</v>
      </c>
      <c r="L165" s="1052" t="n">
        <v>1.855198428483</v>
      </c>
      <c r="M165" s="1052" t="n">
        <v>1.502851677579</v>
      </c>
      <c r="N165" s="674" t="n">
        <v>530.147840077106</v>
      </c>
      <c r="O165" s="1052" t="n">
        <v>3.327905240268</v>
      </c>
      <c r="P165" s="1052" t="n">
        <v>2.443270327673</v>
      </c>
      <c r="Q165" s="674" t="n">
        <v>470.021388575488</v>
      </c>
      <c r="R165" s="1052" t="n">
        <v>0.848766813</v>
      </c>
      <c r="S165" s="1052" t="n">
        <v>0.6600838567240001</v>
      </c>
      <c r="T165" s="674" t="n">
        <v>508.758353979281</v>
      </c>
      <c r="U165" s="1052" t="n">
        <v>1.890436249344</v>
      </c>
      <c r="V165" s="1052" t="n">
        <v>1.569061900019</v>
      </c>
      <c r="W165" s="674" t="n">
        <v>526.348131124452</v>
      </c>
      <c r="X165" s="1052" t="n">
        <v>2.039298443991</v>
      </c>
      <c r="Y165" s="1052" t="n">
        <v>1.091525723061</v>
      </c>
      <c r="Z165" s="674" t="n">
        <v>282.483579613037</v>
      </c>
      <c r="AA165" s="1052" t="n">
        <v>2.771865968059</v>
      </c>
      <c r="AB165" s="1052" t="n">
        <v>2.650136361047</v>
      </c>
    </row>
    <row r="166">
      <c r="A166" s="1051" t="n">
        <v>41000</v>
      </c>
      <c r="B166" s="674" t="n">
        <v>432.720505407178</v>
      </c>
      <c r="C166" s="1052" t="n">
        <v>1.661842576089</v>
      </c>
      <c r="D166" s="1052" t="n">
        <v>1.722960547776</v>
      </c>
      <c r="E166" s="674" t="n">
        <v>420.113068698744</v>
      </c>
      <c r="F166" s="1052" t="n">
        <v>1.946584416177</v>
      </c>
      <c r="G166" s="1052" t="n">
        <v>2.039444993878</v>
      </c>
      <c r="H166" s="674" t="n">
        <v>477.707676446913</v>
      </c>
      <c r="I166" s="1052" t="n">
        <v>1.351403124228</v>
      </c>
      <c r="J166" s="1052" t="n">
        <v>1.29557409778</v>
      </c>
      <c r="K166" s="674" t="n">
        <v>417.983388063193</v>
      </c>
      <c r="L166" s="1052" t="n">
        <v>1.52165170827</v>
      </c>
      <c r="M166" s="1052" t="n">
        <v>1.688468953534</v>
      </c>
      <c r="N166" s="674" t="n">
        <v>528.003735417156</v>
      </c>
      <c r="O166" s="1052" t="n">
        <v>2.602263927676</v>
      </c>
      <c r="P166" s="1052" t="n">
        <v>2.890204545351</v>
      </c>
      <c r="Q166" s="674" t="n">
        <v>470.246520930266</v>
      </c>
      <c r="R166" s="1052" t="n">
        <v>1.093249287808</v>
      </c>
      <c r="S166" s="1052" t="n">
        <v>0.919122997166</v>
      </c>
      <c r="T166" s="674" t="n">
        <v>508.277409166619</v>
      </c>
      <c r="U166" s="1052" t="n">
        <v>2.171971694828</v>
      </c>
      <c r="V166" s="1052" t="n">
        <v>1.924394659655</v>
      </c>
      <c r="W166" s="674" t="n">
        <v>522.720906127244</v>
      </c>
      <c r="X166" s="1052" t="n">
        <v>2.730159554409</v>
      </c>
      <c r="Y166" s="1052" t="n">
        <v>1.745318178704</v>
      </c>
      <c r="Z166" s="674" t="n">
        <v>282.51376751686</v>
      </c>
      <c r="AA166" s="1052" t="n">
        <v>1.90622661185</v>
      </c>
      <c r="AB166" s="1052" t="n">
        <v>2.541381776812</v>
      </c>
    </row>
    <row r="167">
      <c r="A167" s="1051" t="n">
        <v>41030</v>
      </c>
      <c r="B167" s="674" t="n">
        <v>433.884186632186</v>
      </c>
      <c r="C167" s="1052" t="n">
        <v>1.694225945647</v>
      </c>
      <c r="D167" s="1052" t="n">
        <v>1.740364289536</v>
      </c>
      <c r="E167" s="674" t="n">
        <v>421.439650126692</v>
      </c>
      <c r="F167" s="1052" t="n">
        <v>1.916165449693</v>
      </c>
      <c r="G167" s="1052" t="n">
        <v>2.037068446857</v>
      </c>
      <c r="H167" s="674" t="n">
        <v>478.884224760963</v>
      </c>
      <c r="I167" s="1052" t="n">
        <v>1.554581714017</v>
      </c>
      <c r="J167" s="1052" t="n">
        <v>1.392824123462</v>
      </c>
      <c r="K167" s="674" t="n">
        <v>418.768983443288</v>
      </c>
      <c r="L167" s="1052" t="n">
        <v>1.473362739234</v>
      </c>
      <c r="M167" s="1052" t="n">
        <v>1.616476759078</v>
      </c>
      <c r="N167" s="674" t="n">
        <v>527.692710464709</v>
      </c>
      <c r="O167" s="1052" t="n">
        <v>1.709022671718</v>
      </c>
      <c r="P167" s="1052" t="n">
        <v>2.543338061624</v>
      </c>
      <c r="Q167" s="674" t="n">
        <v>470.152270581043</v>
      </c>
      <c r="R167" s="1052" t="n">
        <v>1.198514130451</v>
      </c>
      <c r="S167" s="1052" t="n">
        <v>1.046652368733</v>
      </c>
      <c r="T167" s="674" t="n">
        <v>510.655972174197</v>
      </c>
      <c r="U167" s="1052" t="n">
        <v>2.420277485336</v>
      </c>
      <c r="V167" s="1052" t="n">
        <v>2.160754789535</v>
      </c>
      <c r="W167" s="674" t="n">
        <v>529.672614680748</v>
      </c>
      <c r="X167" s="1052" t="n">
        <v>3.278663533719</v>
      </c>
      <c r="Y167" s="1052" t="n">
        <v>2.681339512582</v>
      </c>
      <c r="Z167" s="674" t="n">
        <v>283.726588147276</v>
      </c>
      <c r="AA167" s="1052" t="n">
        <v>2.044172342935</v>
      </c>
      <c r="AB167" s="1052" t="n">
        <v>2.239049522592</v>
      </c>
    </row>
    <row r="168">
      <c r="A168" s="1051" t="n">
        <v>41061</v>
      </c>
      <c r="B168" s="674" t="n">
        <v>434.678415945579</v>
      </c>
      <c r="C168" s="1052" t="n">
        <v>1.95971049846</v>
      </c>
      <c r="D168" s="1052" t="n">
        <v>1.771964434468</v>
      </c>
      <c r="E168" s="674" t="n">
        <v>421.973710677583</v>
      </c>
      <c r="F168" s="1052" t="n">
        <v>2.171021362507</v>
      </c>
      <c r="G168" s="1052" t="n">
        <v>2.011265838122</v>
      </c>
      <c r="H168" s="674" t="n">
        <v>481.990009561328</v>
      </c>
      <c r="I168" s="1052" t="n">
        <v>2.284238257677</v>
      </c>
      <c r="J168" s="1052" t="n">
        <v>1.730003758782</v>
      </c>
      <c r="K168" s="674" t="n">
        <v>419.807219308845</v>
      </c>
      <c r="L168" s="1052" t="n">
        <v>1.86155713604</v>
      </c>
      <c r="M168" s="1052" t="n">
        <v>1.618824820028</v>
      </c>
      <c r="N168" s="674" t="n">
        <v>529.308261583123</v>
      </c>
      <c r="O168" s="1052" t="n">
        <v>2.091069681824</v>
      </c>
      <c r="P168" s="1052" t="n">
        <v>2.132857626402</v>
      </c>
      <c r="Q168" s="674" t="n">
        <v>474.23213090193</v>
      </c>
      <c r="R168" s="1052" t="n">
        <v>2.028531310231</v>
      </c>
      <c r="S168" s="1052" t="n">
        <v>1.440047263408</v>
      </c>
      <c r="T168" s="674" t="n">
        <v>511.102931221691</v>
      </c>
      <c r="U168" s="1052" t="n">
        <v>2.265060273782</v>
      </c>
      <c r="V168" s="1052" t="n">
        <v>2.285838213277</v>
      </c>
      <c r="W168" s="674" t="n">
        <v>523.306094200634</v>
      </c>
      <c r="X168" s="1052" t="n">
        <v>1.552449490377</v>
      </c>
      <c r="Y168" s="1052" t="n">
        <v>2.518332425359</v>
      </c>
      <c r="Z168" s="674" t="n">
        <v>285.674775334255</v>
      </c>
      <c r="AA168" s="1052" t="n">
        <v>3.265816886507</v>
      </c>
      <c r="AB168" s="1052" t="n">
        <v>2.404442814749</v>
      </c>
    </row>
    <row r="169">
      <c r="A169" s="1051" t="n">
        <v>41091</v>
      </c>
      <c r="B169" s="674" t="n">
        <v>434.739927461307</v>
      </c>
      <c r="C169" s="1052" t="n">
        <v>1.85755097299</v>
      </c>
      <c r="D169" s="1052" t="n">
        <v>1.837133169532</v>
      </c>
      <c r="E169" s="674" t="n">
        <v>421.802152118052</v>
      </c>
      <c r="F169" s="1052" t="n">
        <v>1.864628295715</v>
      </c>
      <c r="G169" s="1052" t="n">
        <v>1.983807303498</v>
      </c>
      <c r="H169" s="674" t="n">
        <v>483.610166990415</v>
      </c>
      <c r="I169" s="1052" t="n">
        <v>2.67602414323</v>
      </c>
      <c r="J169" s="1052" t="n">
        <v>2.171393245257</v>
      </c>
      <c r="K169" s="674" t="n">
        <v>419.895349718903</v>
      </c>
      <c r="L169" s="1052" t="n">
        <v>1.804040449245</v>
      </c>
      <c r="M169" s="1052" t="n">
        <v>1.712903085724</v>
      </c>
      <c r="N169" s="674" t="n">
        <v>527.359372170165</v>
      </c>
      <c r="O169" s="1052" t="n">
        <v>1.631073070038</v>
      </c>
      <c r="P169" s="1052" t="n">
        <v>1.810315646471</v>
      </c>
      <c r="Q169" s="674" t="n">
        <v>476.40031818014</v>
      </c>
      <c r="R169" s="1052" t="n">
        <v>2.563029322195</v>
      </c>
      <c r="S169" s="1052" t="n">
        <v>1.93000000344</v>
      </c>
      <c r="T169" s="674" t="n">
        <v>511.72704625829</v>
      </c>
      <c r="U169" s="1052" t="n">
        <v>2.144412549707</v>
      </c>
      <c r="V169" s="1052" t="n">
        <v>2.276363125037</v>
      </c>
      <c r="W169" s="674" t="n">
        <v>521.387516208879</v>
      </c>
      <c r="X169" s="1052" t="n">
        <v>1.185130963183</v>
      </c>
      <c r="Y169" s="1052" t="n">
        <v>2.003408337176</v>
      </c>
      <c r="Z169" s="674" t="n">
        <v>285.085158200485</v>
      </c>
      <c r="AA169" s="1052" t="n">
        <v>3.05621887142</v>
      </c>
      <c r="AB169" s="1052" t="n">
        <v>2.78747665535</v>
      </c>
    </row>
    <row r="170">
      <c r="A170" s="1051" t="n">
        <v>41122</v>
      </c>
      <c r="B170" s="674" t="n">
        <v>436.123891097456</v>
      </c>
      <c r="C170" s="1052" t="n">
        <v>2.09837937182</v>
      </c>
      <c r="D170" s="1052" t="n">
        <v>1.971919378771</v>
      </c>
      <c r="E170" s="674" t="n">
        <v>422.866844251431</v>
      </c>
      <c r="F170" s="1052" t="n">
        <v>2.070846584642</v>
      </c>
      <c r="G170" s="1052" t="n">
        <v>2.035387394872</v>
      </c>
      <c r="H170" s="674" t="n">
        <v>486.578406369184</v>
      </c>
      <c r="I170" s="1052" t="n">
        <v>3.05950784773</v>
      </c>
      <c r="J170" s="1052" t="n">
        <v>2.673504111979</v>
      </c>
      <c r="K170" s="674" t="n">
        <v>421.730252214651</v>
      </c>
      <c r="L170" s="1052" t="n">
        <v>2.219674998823</v>
      </c>
      <c r="M170" s="1052" t="n">
        <v>1.961807994049</v>
      </c>
      <c r="N170" s="674" t="n">
        <v>529.505681943954</v>
      </c>
      <c r="O170" s="1052" t="n">
        <v>2.41219239626</v>
      </c>
      <c r="P170" s="1052" t="n">
        <v>2.044325489696</v>
      </c>
      <c r="Q170" s="674" t="n">
        <v>478.907585436991</v>
      </c>
      <c r="R170" s="1052" t="n">
        <v>2.814068281657</v>
      </c>
      <c r="S170" s="1052" t="n">
        <v>2.468768826687</v>
      </c>
      <c r="T170" s="674" t="n">
        <v>513.623480474417</v>
      </c>
      <c r="U170" s="1052" t="n">
        <v>2.194500530567</v>
      </c>
      <c r="V170" s="1052" t="n">
        <v>2.201266211566</v>
      </c>
      <c r="W170" s="674" t="n">
        <v>515.211609785151</v>
      </c>
      <c r="X170" s="1052" t="n">
        <v>-0.476859565873</v>
      </c>
      <c r="Y170" s="1052" t="n">
        <v>0.751679882113</v>
      </c>
      <c r="Z170" s="674" t="n">
        <v>284.751693465435</v>
      </c>
      <c r="AA170" s="1052" t="n">
        <v>2.671108062505</v>
      </c>
      <c r="AB170" s="1052" t="n">
        <v>2.997437379159</v>
      </c>
    </row>
    <row r="171" ht="13" customFormat="1" customHeight="1" s="26">
      <c r="A171" s="672" t="n">
        <v>41153</v>
      </c>
      <c r="B171" s="672" t="n">
        <v>435.048362537254</v>
      </c>
      <c r="C171" s="672" t="n">
        <v>1.482512260386</v>
      </c>
      <c r="D171" s="672" t="n">
        <v>1.81240740201</v>
      </c>
      <c r="E171" s="672" t="n">
        <v>422.170901165215</v>
      </c>
      <c r="F171" s="672" t="n">
        <v>1.531747118534</v>
      </c>
      <c r="G171" s="672" t="n">
        <v>1.822046561709</v>
      </c>
      <c r="H171" s="672" t="n">
        <v>484.928986889321</v>
      </c>
      <c r="I171" s="672" t="n">
        <v>2.291862692892</v>
      </c>
      <c r="J171" s="672" t="n">
        <v>2.675275016605</v>
      </c>
      <c r="K171" s="672" t="n">
        <v>420.547241192369</v>
      </c>
      <c r="L171" s="672" t="n">
        <v>1.569006955895</v>
      </c>
      <c r="M171" s="672" t="n">
        <v>1.863894306921</v>
      </c>
      <c r="N171" s="672" t="n">
        <v>527.577742492603</v>
      </c>
      <c r="O171" s="672" t="n">
        <v>1.43003563461</v>
      </c>
      <c r="P171" s="672" t="n">
        <v>1.823415155662</v>
      </c>
      <c r="Q171" s="672" t="n">
        <v>477.05133831803</v>
      </c>
      <c r="R171" s="672" t="n">
        <v>2.12666171279</v>
      </c>
      <c r="S171" s="672" t="n">
        <v>2.500842221898</v>
      </c>
      <c r="T171" s="672" t="n">
        <v>513.198213188365</v>
      </c>
      <c r="U171" s="672" t="n">
        <v>1.696123696434</v>
      </c>
      <c r="V171" s="672" t="n">
        <v>2.011109385447</v>
      </c>
      <c r="W171" s="672" t="n">
        <v>513.973988640725</v>
      </c>
      <c r="X171" s="672" t="n">
        <v>-0.561489777798</v>
      </c>
      <c r="Y171" s="672" t="n">
        <v>0.04748481042</v>
      </c>
      <c r="Z171" s="672" t="n">
        <v>284.824635921857</v>
      </c>
      <c r="AA171" s="672" t="n">
        <v>2.725036506984</v>
      </c>
      <c r="AB171" s="672" t="n">
        <v>2.817258021929</v>
      </c>
    </row>
    <row r="172">
      <c r="A172" s="1051" t="n">
        <v>41183</v>
      </c>
      <c r="B172" s="674" t="n">
        <v>435.080739398548</v>
      </c>
      <c r="C172" s="1052" t="n">
        <v>1.240574433127</v>
      </c>
      <c r="D172" s="1052" t="n">
        <v>1.606268558272</v>
      </c>
      <c r="E172" s="674" t="n">
        <v>422.235232421954</v>
      </c>
      <c r="F172" s="1052" t="n">
        <v>1.325226333898</v>
      </c>
      <c r="G172" s="1052" t="n">
        <v>1.641854673066</v>
      </c>
      <c r="H172" s="674" t="n">
        <v>484.041017889887</v>
      </c>
      <c r="I172" s="1052" t="n">
        <v>1.791435498169</v>
      </c>
      <c r="J172" s="1052" t="n">
        <v>2.379409222335</v>
      </c>
      <c r="K172" s="674" t="n">
        <v>420.477313975243</v>
      </c>
      <c r="L172" s="1052" t="n">
        <v>1.231568079662</v>
      </c>
      <c r="M172" s="1052" t="n">
        <v>1.672300059673</v>
      </c>
      <c r="N172" s="674" t="n">
        <v>525.691525289741</v>
      </c>
      <c r="O172" s="1052" t="n">
        <v>0.140461109897</v>
      </c>
      <c r="P172" s="1052" t="n">
        <v>1.321747903407</v>
      </c>
      <c r="Q172" s="674" t="n">
        <v>476.391153066519</v>
      </c>
      <c r="R172" s="1052" t="n">
        <v>1.911885819634</v>
      </c>
      <c r="S172" s="1052" t="n">
        <v>2.283617199343</v>
      </c>
      <c r="T172" s="674" t="n">
        <v>513.344488368499</v>
      </c>
      <c r="U172" s="1052" t="n">
        <v>2.063733145317</v>
      </c>
      <c r="V172" s="1052" t="n">
        <v>1.984414304934</v>
      </c>
      <c r="W172" s="674" t="n">
        <v>514.027430410295</v>
      </c>
      <c r="X172" s="1052" t="n">
        <v>-0.200187146695</v>
      </c>
      <c r="Y172" s="1052" t="n">
        <v>-0.413128156979</v>
      </c>
      <c r="Z172" s="674" t="n">
        <v>285.307016426746</v>
      </c>
      <c r="AA172" s="1052" t="n">
        <v>2.272995716341</v>
      </c>
      <c r="AB172" s="1052" t="n">
        <v>2.555813388778</v>
      </c>
    </row>
    <row r="173">
      <c r="A173" s="1051" t="n">
        <v>41214</v>
      </c>
      <c r="B173" s="674" t="n">
        <v>436.142610260486</v>
      </c>
      <c r="C173" s="1052" t="n">
        <v>1.334711860177</v>
      </c>
      <c r="D173" s="1052" t="n">
        <v>1.352484027905</v>
      </c>
      <c r="E173" s="674" t="n">
        <v>423.60792242919</v>
      </c>
      <c r="F173" s="1052" t="n">
        <v>1.466112898935</v>
      </c>
      <c r="G173" s="1052" t="n">
        <v>1.440978207104</v>
      </c>
      <c r="H173" s="674" t="n">
        <v>484.175743282979</v>
      </c>
      <c r="I173" s="1052" t="n">
        <v>1.78048894508</v>
      </c>
      <c r="J173" s="1052" t="n">
        <v>1.954228228733</v>
      </c>
      <c r="K173" s="674" t="n">
        <v>421.589065824251</v>
      </c>
      <c r="L173" s="1052" t="n">
        <v>1.404682551152</v>
      </c>
      <c r="M173" s="1052" t="n">
        <v>1.401577329499</v>
      </c>
      <c r="N173" s="674" t="n">
        <v>526.869538592322</v>
      </c>
      <c r="O173" s="1052" t="n">
        <v>0.468140310562</v>
      </c>
      <c r="P173" s="1052" t="n">
        <v>0.677316174876</v>
      </c>
      <c r="Q173" s="674" t="n">
        <v>476.845313572803</v>
      </c>
      <c r="R173" s="1052" t="n">
        <v>2.134119317566</v>
      </c>
      <c r="S173" s="1052" t="n">
        <v>2.057507742585</v>
      </c>
      <c r="T173" s="674" t="n">
        <v>512.7991117832401</v>
      </c>
      <c r="U173" s="1052" t="n">
        <v>1.37525818872</v>
      </c>
      <c r="V173" s="1052" t="n">
        <v>1.711048016399</v>
      </c>
      <c r="W173" s="674" t="n">
        <v>515.10132081534</v>
      </c>
      <c r="X173" s="1052" t="n">
        <v>-0.2399637608</v>
      </c>
      <c r="Y173" s="1052" t="n">
        <v>-0.334069688626</v>
      </c>
      <c r="Z173" s="674" t="n">
        <v>287.054320340002</v>
      </c>
      <c r="AA173" s="1052" t="n">
        <v>2.361892505884</v>
      </c>
      <c r="AB173" s="1052" t="n">
        <v>2.45259700585</v>
      </c>
    </row>
    <row r="174">
      <c r="A174" s="1051" t="n">
        <v>41244</v>
      </c>
      <c r="B174" s="674" t="n">
        <v>435.969628358663</v>
      </c>
      <c r="C174" s="1052" t="n">
        <v>1.195463198249</v>
      </c>
      <c r="D174" s="1052" t="n">
        <v>1.256904653213</v>
      </c>
      <c r="E174" s="674" t="n">
        <v>423.38314844895</v>
      </c>
      <c r="F174" s="1052" t="n">
        <v>1.238675874397</v>
      </c>
      <c r="G174" s="1052" t="n">
        <v>1.343289740566</v>
      </c>
      <c r="H174" s="674" t="n">
        <v>484.040055190137</v>
      </c>
      <c r="I174" s="1052" t="n">
        <v>1.908058463222</v>
      </c>
      <c r="J174" s="1052" t="n">
        <v>1.826623915768</v>
      </c>
      <c r="K174" s="674" t="n">
        <v>421.625398594443</v>
      </c>
      <c r="L174" s="1052" t="n">
        <v>1.238185484533</v>
      </c>
      <c r="M174" s="1052" t="n">
        <v>1.291466561197</v>
      </c>
      <c r="N174" s="674" t="n">
        <v>526.112672428467</v>
      </c>
      <c r="O174" s="1052" t="n">
        <v>-0.444105033879</v>
      </c>
      <c r="P174" s="1052" t="n">
        <v>0.053582299706</v>
      </c>
      <c r="Q174" s="674" t="n">
        <v>475.821793726168</v>
      </c>
      <c r="R174" s="1052" t="n">
        <v>1.937442022413</v>
      </c>
      <c r="S174" s="1052" t="n">
        <v>1.994452843705</v>
      </c>
      <c r="T174" s="674" t="n">
        <v>515.460362336165</v>
      </c>
      <c r="U174" s="1052" t="n">
        <v>2.090191267031</v>
      </c>
      <c r="V174" s="1052" t="n">
        <v>1.842488579389</v>
      </c>
      <c r="W174" s="674" t="n">
        <v>511.209140001824</v>
      </c>
      <c r="X174" s="1052" t="n">
        <v>-0.902443121302</v>
      </c>
      <c r="Y174" s="1052" t="n">
        <v>-0.447596358591</v>
      </c>
      <c r="Z174" s="674" t="n">
        <v>285.890644895419</v>
      </c>
      <c r="AA174" s="1052" t="n">
        <v>1.999168665447</v>
      </c>
      <c r="AB174" s="1052" t="n">
        <v>2.211281057859</v>
      </c>
    </row>
    <row r="175">
      <c r="A175" s="1051" t="n">
        <v>41275</v>
      </c>
      <c r="B175" s="674" t="n">
        <v>434.49674986159</v>
      </c>
      <c r="C175" s="1052" t="n">
        <v>1.02736453255</v>
      </c>
      <c r="D175" s="1052" t="n">
        <v>1.185888912183</v>
      </c>
      <c r="E175" s="674" t="n">
        <v>422.216440485008</v>
      </c>
      <c r="F175" s="1052" t="n">
        <v>0.9503548344079999</v>
      </c>
      <c r="G175" s="1052" t="n">
        <v>1.218231500481</v>
      </c>
      <c r="H175" s="674" t="n">
        <v>482.589170306991</v>
      </c>
      <c r="I175" s="1052" t="n">
        <v>1.923562300594</v>
      </c>
      <c r="J175" s="1052" t="n">
        <v>1.870601564117</v>
      </c>
      <c r="K175" s="674" t="n">
        <v>420.29539662759</v>
      </c>
      <c r="L175" s="1052" t="n">
        <v>1.146054683577</v>
      </c>
      <c r="M175" s="1052" t="n">
        <v>1.262980178541</v>
      </c>
      <c r="N175" s="674" t="n">
        <v>523.897864055731</v>
      </c>
      <c r="O175" s="1052" t="n">
        <v>-0.032974302038</v>
      </c>
      <c r="P175" s="1052" t="n">
        <v>-0.004104671896</v>
      </c>
      <c r="Q175" s="674" t="n">
        <v>475.354070276544</v>
      </c>
      <c r="R175" s="1052" t="n">
        <v>2.020601393509</v>
      </c>
      <c r="S175" s="1052" t="n">
        <v>2.030734606192</v>
      </c>
      <c r="T175" s="674" t="n">
        <v>513.341848844453</v>
      </c>
      <c r="U175" s="1052" t="n">
        <v>1.926095428569</v>
      </c>
      <c r="V175" s="1052" t="n">
        <v>1.796813217535</v>
      </c>
      <c r="W175" s="674" t="n">
        <v>505.569461223623</v>
      </c>
      <c r="X175" s="1052" t="n">
        <v>-2.621032466274</v>
      </c>
      <c r="Y175" s="1052" t="n">
        <v>-1.257086685785</v>
      </c>
      <c r="Z175" s="674" t="n">
        <v>284.429354620117</v>
      </c>
      <c r="AA175" s="1052" t="n">
        <v>0.76276322053</v>
      </c>
      <c r="AB175" s="1052" t="n">
        <v>1.705822747608</v>
      </c>
    </row>
    <row r="176">
      <c r="A176" s="1051" t="n">
        <v>41306</v>
      </c>
      <c r="B176" s="674" t="n">
        <v>435.209159353447</v>
      </c>
      <c r="C176" s="1052" t="n">
        <v>0.715615351559</v>
      </c>
      <c r="D176" s="1052" t="n">
        <v>0.979188798309</v>
      </c>
      <c r="E176" s="674" t="n">
        <v>423.003673100373</v>
      </c>
      <c r="F176" s="1052" t="n">
        <v>0.83528037618</v>
      </c>
      <c r="G176" s="1052" t="n">
        <v>1.007923483713</v>
      </c>
      <c r="H176" s="674" t="n">
        <v>481.147737576724</v>
      </c>
      <c r="I176" s="1052" t="n">
        <v>0.993514622073</v>
      </c>
      <c r="J176" s="1052" t="n">
        <v>1.607427382792</v>
      </c>
      <c r="K176" s="674" t="n">
        <v>420.195938274322</v>
      </c>
      <c r="L176" s="1052" t="n">
        <v>0.551888394201</v>
      </c>
      <c r="M176" s="1052" t="n">
        <v>0.978099035719</v>
      </c>
      <c r="N176" s="674" t="n">
        <v>526.642269171937</v>
      </c>
      <c r="O176" s="1052" t="n">
        <v>-0.234250453705</v>
      </c>
      <c r="P176" s="1052" t="n">
        <v>-0.23767788071</v>
      </c>
      <c r="Q176" s="674" t="n">
        <v>473.593891115106</v>
      </c>
      <c r="R176" s="1052" t="n">
        <v>1.078036339722</v>
      </c>
      <c r="S176" s="1052" t="n">
        <v>1.67773214853</v>
      </c>
      <c r="T176" s="674" t="n">
        <v>518.225259278998</v>
      </c>
      <c r="U176" s="1052" t="n">
        <v>2.57324876367</v>
      </c>
      <c r="V176" s="1052" t="n">
        <v>2.196816978756</v>
      </c>
      <c r="W176" s="674" t="n">
        <v>515.478981151088</v>
      </c>
      <c r="X176" s="1052" t="n">
        <v>-0.6732712508100001</v>
      </c>
      <c r="Y176" s="1052" t="n">
        <v>-1.400069304024</v>
      </c>
      <c r="Z176" s="674" t="n">
        <v>283.767437289008</v>
      </c>
      <c r="AA176" s="1052" t="n">
        <v>0.315855166543</v>
      </c>
      <c r="AB176" s="1052" t="n">
        <v>1.02313730766</v>
      </c>
    </row>
    <row r="177">
      <c r="A177" s="1051" t="n">
        <v>41334</v>
      </c>
      <c r="B177" s="674" t="n">
        <v>436.164938215476</v>
      </c>
      <c r="C177" s="1052" t="n">
        <v>0.649902282543</v>
      </c>
      <c r="D177" s="1052" t="n">
        <v>0.797125440059</v>
      </c>
      <c r="E177" s="674" t="n">
        <v>424.231435121621</v>
      </c>
      <c r="F177" s="1052" t="n">
        <v>0.701866324804</v>
      </c>
      <c r="G177" s="1052" t="n">
        <v>0.828866617011</v>
      </c>
      <c r="H177" s="674" t="n">
        <v>483.035370422287</v>
      </c>
      <c r="I177" s="1052" t="n">
        <v>1.162970699071</v>
      </c>
      <c r="J177" s="1052" t="n">
        <v>1.358710457272</v>
      </c>
      <c r="K177" s="674" t="n">
        <v>420.505943736016</v>
      </c>
      <c r="L177" s="1052" t="n">
        <v>0.461490086507</v>
      </c>
      <c r="M177" s="1052" t="n">
        <v>0.718867530075</v>
      </c>
      <c r="N177" s="674" t="n">
        <v>526.100345570493</v>
      </c>
      <c r="O177" s="1052" t="n">
        <v>-0.763465245095</v>
      </c>
      <c r="P177" s="1052" t="n">
        <v>-0.344913145505</v>
      </c>
      <c r="Q177" s="674" t="n">
        <v>475.468077625178</v>
      </c>
      <c r="R177" s="1052" t="n">
        <v>1.158817275571</v>
      </c>
      <c r="S177" s="1052" t="n">
        <v>1.417762698259</v>
      </c>
      <c r="T177" s="674" t="n">
        <v>521.549468220563</v>
      </c>
      <c r="U177" s="1052" t="n">
        <v>2.514182645108</v>
      </c>
      <c r="V177" s="1052" t="n">
        <v>2.33868246191</v>
      </c>
      <c r="W177" s="674" t="n">
        <v>518.038468914721</v>
      </c>
      <c r="X177" s="1052" t="n">
        <v>-1.578738807712</v>
      </c>
      <c r="Y177" s="1052" t="n">
        <v>-1.624262589514</v>
      </c>
      <c r="Z177" s="674" t="n">
        <v>286.206680509608</v>
      </c>
      <c r="AA177" s="1052" t="n">
        <v>1.31798843022</v>
      </c>
      <c r="AB177" s="1052" t="n">
        <v>0.798655313776</v>
      </c>
    </row>
    <row r="178">
      <c r="A178" s="1051" t="n">
        <v>41365</v>
      </c>
      <c r="B178" s="674" t="n">
        <v>437.927298097428</v>
      </c>
      <c r="C178" s="1052" t="n">
        <v>1.203269229257</v>
      </c>
      <c r="D178" s="1052" t="n">
        <v>0.856227845475</v>
      </c>
      <c r="E178" s="674" t="n">
        <v>425.580144368583</v>
      </c>
      <c r="F178" s="1052" t="n">
        <v>1.301334349529</v>
      </c>
      <c r="G178" s="1052" t="n">
        <v>0.945989237105</v>
      </c>
      <c r="H178" s="674" t="n">
        <v>484.307201246493</v>
      </c>
      <c r="I178" s="1052" t="n">
        <v>1.38149858689</v>
      </c>
      <c r="J178" s="1052" t="n">
        <v>1.179498390973</v>
      </c>
      <c r="K178" s="674" t="n">
        <v>422.580411453016</v>
      </c>
      <c r="L178" s="1052" t="n">
        <v>1.099810069277</v>
      </c>
      <c r="M178" s="1052" t="n">
        <v>0.704293163935</v>
      </c>
      <c r="N178" s="674" t="n">
        <v>527.7505183598651</v>
      </c>
      <c r="O178" s="1052" t="n">
        <v>-0.04795743672</v>
      </c>
      <c r="P178" s="1052" t="n">
        <v>-0.349127614554</v>
      </c>
      <c r="Q178" s="674" t="n">
        <v>476.649834001774</v>
      </c>
      <c r="R178" s="1052" t="n">
        <v>1.36169281143</v>
      </c>
      <c r="S178" s="1052" t="n">
        <v>1.199668885455</v>
      </c>
      <c r="T178" s="674" t="n">
        <v>520.651332076589</v>
      </c>
      <c r="U178" s="1052" t="n">
        <v>2.434482171903</v>
      </c>
      <c r="V178" s="1052" t="n">
        <v>2.507174451325</v>
      </c>
      <c r="W178" s="674" t="n">
        <v>529.245100473426</v>
      </c>
      <c r="X178" s="1052" t="n">
        <v>1.248121946091</v>
      </c>
      <c r="Y178" s="1052" t="n">
        <v>-0.336697869576</v>
      </c>
      <c r="Z178" s="674" t="n">
        <v>287.66016921872</v>
      </c>
      <c r="AA178" s="1052" t="n">
        <v>1.821646338546</v>
      </c>
      <c r="AB178" s="1052" t="n">
        <v>1.151468918678</v>
      </c>
    </row>
    <row r="179">
      <c r="A179" s="1051" t="n">
        <v>41395</v>
      </c>
      <c r="B179" s="674" t="n">
        <v>438.283874546335</v>
      </c>
      <c r="C179" s="1052" t="n">
        <v>1.014023568893</v>
      </c>
      <c r="D179" s="1052" t="n">
        <v>0.955636109088</v>
      </c>
      <c r="E179" s="674" t="n">
        <v>425.867170725347</v>
      </c>
      <c r="F179" s="1052" t="n">
        <v>1.0505704903</v>
      </c>
      <c r="G179" s="1052" t="n">
        <v>1.017667298662</v>
      </c>
      <c r="H179" s="674" t="n">
        <v>485.937163624832</v>
      </c>
      <c r="I179" s="1052" t="n">
        <v>1.472785800658</v>
      </c>
      <c r="J179" s="1052" t="n">
        <v>1.339222386865</v>
      </c>
      <c r="K179" s="674" t="n">
        <v>422.746450130642</v>
      </c>
      <c r="L179" s="1052" t="n">
        <v>0.949799733173</v>
      </c>
      <c r="M179" s="1052" t="n">
        <v>0.836927100031</v>
      </c>
      <c r="N179" s="674" t="n">
        <v>526.359229805979</v>
      </c>
      <c r="O179" s="1052" t="n">
        <v>-0.252700223499</v>
      </c>
      <c r="P179" s="1052" t="n">
        <v>-0.355280292808</v>
      </c>
      <c r="Q179" s="674" t="n">
        <v>477.576093992269</v>
      </c>
      <c r="R179" s="1052" t="n">
        <v>1.579025323445</v>
      </c>
      <c r="S179" s="1052" t="n">
        <v>1.366530754774</v>
      </c>
      <c r="T179" s="674" t="n">
        <v>521.501645856517</v>
      </c>
      <c r="U179" s="1052" t="n">
        <v>2.123870917664</v>
      </c>
      <c r="V179" s="1052" t="n">
        <v>2.357197463402</v>
      </c>
      <c r="W179" s="674" t="n">
        <v>523.939160002165</v>
      </c>
      <c r="X179" s="1052" t="n">
        <v>-1.082452541376</v>
      </c>
      <c r="Y179" s="1052" t="n">
        <v>-0.476260478269</v>
      </c>
      <c r="Z179" s="674" t="n">
        <v>288.013601864207</v>
      </c>
      <c r="AA179" s="1052" t="n">
        <v>1.510966506497</v>
      </c>
      <c r="AB179" s="1052" t="n">
        <v>1.55015261954</v>
      </c>
    </row>
    <row r="180">
      <c r="A180" s="1051" t="n">
        <v>41426</v>
      </c>
      <c r="B180" s="674" t="n">
        <v>438.356141562817</v>
      </c>
      <c r="C180" s="1052" t="n">
        <v>0.846079649305</v>
      </c>
      <c r="D180" s="1052" t="n">
        <v>1.020854427459</v>
      </c>
      <c r="E180" s="674" t="n">
        <v>426.222752078318</v>
      </c>
      <c r="F180" s="1052" t="n">
        <v>1.006944578114</v>
      </c>
      <c r="G180" s="1052" t="n">
        <v>1.119378062776</v>
      </c>
      <c r="H180" s="674" t="n">
        <v>484.615429623161</v>
      </c>
      <c r="I180" s="1052" t="n">
        <v>0.5447042489990001</v>
      </c>
      <c r="J180" s="1052" t="n">
        <v>1.131522897892</v>
      </c>
      <c r="K180" s="674" t="n">
        <v>422.979527652574</v>
      </c>
      <c r="L180" s="1052" t="n">
        <v>0.7556583588420001</v>
      </c>
      <c r="M180" s="1052" t="n">
        <v>0.934838149083</v>
      </c>
      <c r="N180" s="674" t="n">
        <v>523.309269806652</v>
      </c>
      <c r="O180" s="1052" t="n">
        <v>-1.13336447055</v>
      </c>
      <c r="P180" s="1052" t="n">
        <v>-0.478590975583</v>
      </c>
      <c r="Q180" s="674" t="n">
        <v>477.376016150788</v>
      </c>
      <c r="R180" s="1052" t="n">
        <v>0.662942268985</v>
      </c>
      <c r="S180" s="1052" t="n">
        <v>1.199678408177</v>
      </c>
      <c r="T180" s="674" t="n">
        <v>522.862961427987</v>
      </c>
      <c r="U180" s="1052" t="n">
        <v>2.300912299248</v>
      </c>
      <c r="V180" s="1052" t="n">
        <v>2.286195857666</v>
      </c>
      <c r="W180" s="674" t="n">
        <v>518.114887834747</v>
      </c>
      <c r="X180" s="1052" t="n">
        <v>-0.9920018940000001</v>
      </c>
      <c r="Y180" s="1052" t="n">
        <v>-0.279270658974</v>
      </c>
      <c r="Z180" s="674" t="n">
        <v>290.696855711364</v>
      </c>
      <c r="AA180" s="1052" t="n">
        <v>1.757971235379</v>
      </c>
      <c r="AB180" s="1052" t="n">
        <v>1.696823459276</v>
      </c>
    </row>
    <row r="181">
      <c r="A181" s="1051" t="n">
        <v>41456</v>
      </c>
      <c r="B181" s="674" t="n">
        <v>438.783029102772</v>
      </c>
      <c r="C181" s="1052" t="n">
        <v>0.930004673156</v>
      </c>
      <c r="D181" s="1052" t="n">
        <v>0.929984780471</v>
      </c>
      <c r="E181" s="674" t="n">
        <v>426.679859175965</v>
      </c>
      <c r="F181" s="1052" t="n">
        <v>1.156396911068</v>
      </c>
      <c r="G181" s="1052" t="n">
        <v>1.071301206701</v>
      </c>
      <c r="H181" s="674" t="n">
        <v>485.280147231542</v>
      </c>
      <c r="I181" s="1052" t="n">
        <v>0.34531537075</v>
      </c>
      <c r="J181" s="1052" t="n">
        <v>0.785632517493</v>
      </c>
      <c r="K181" s="674" t="n">
        <v>423.793398602442</v>
      </c>
      <c r="L181" s="1052" t="n">
        <v>0.928338188586</v>
      </c>
      <c r="M181" s="1052" t="n">
        <v>0.877876332836</v>
      </c>
      <c r="N181" s="674" t="n">
        <v>524.93237233735</v>
      </c>
      <c r="O181" s="1052" t="n">
        <v>-0.460217445805</v>
      </c>
      <c r="P181" s="1052" t="n">
        <v>-0.615988168577</v>
      </c>
      <c r="Q181" s="674" t="n">
        <v>478.080374674211</v>
      </c>
      <c r="R181" s="1052" t="n">
        <v>0.352656459275</v>
      </c>
      <c r="S181" s="1052" t="n">
        <v>0.862042291464</v>
      </c>
      <c r="T181" s="674" t="n">
        <v>522.15195771366</v>
      </c>
      <c r="U181" s="1052" t="n">
        <v>2.037201576816</v>
      </c>
      <c r="V181" s="1052" t="n">
        <v>2.153956177521</v>
      </c>
      <c r="W181" s="674" t="n">
        <v>514.740883846757</v>
      </c>
      <c r="X181" s="1052" t="n">
        <v>-1.274796989857</v>
      </c>
      <c r="Y181" s="1052" t="n">
        <v>-1.116086786325</v>
      </c>
      <c r="Z181" s="674" t="n">
        <v>292.716893663453</v>
      </c>
      <c r="AA181" s="1052" t="n">
        <v>2.677002026742</v>
      </c>
      <c r="AB181" s="1052" t="n">
        <v>1.982574227579</v>
      </c>
    </row>
    <row r="182">
      <c r="A182" s="1051" t="n">
        <v>41487</v>
      </c>
      <c r="B182" s="674" t="n">
        <v>438.258893274443</v>
      </c>
      <c r="C182" s="1052" t="n">
        <v>0.489540293611</v>
      </c>
      <c r="D182" s="1052" t="n">
        <v>0.754922297817</v>
      </c>
      <c r="E182" s="674" t="n">
        <v>426.57902606195</v>
      </c>
      <c r="F182" s="1052" t="n">
        <v>0.877860693262</v>
      </c>
      <c r="G182" s="1052" t="n">
        <v>1.01361893119</v>
      </c>
      <c r="H182" s="674" t="n">
        <v>483.417542263093</v>
      </c>
      <c r="I182" s="1052" t="n">
        <v>-0.649610435793</v>
      </c>
      <c r="J182" s="1052" t="n">
        <v>0.078126492858</v>
      </c>
      <c r="K182" s="674" t="n">
        <v>423.167791863035</v>
      </c>
      <c r="L182" s="1052" t="n">
        <v>0.340867092374</v>
      </c>
      <c r="M182" s="1052" t="n">
        <v>0.674462938682</v>
      </c>
      <c r="N182" s="674" t="n">
        <v>523.480252782817</v>
      </c>
      <c r="O182" s="1052" t="n">
        <v>-1.13793475058</v>
      </c>
      <c r="P182" s="1052" t="n">
        <v>-0.911087119384</v>
      </c>
      <c r="Q182" s="674" t="n">
        <v>477.6893904447</v>
      </c>
      <c r="R182" s="1052" t="n">
        <v>-0.254369533775</v>
      </c>
      <c r="S182" s="1052" t="n">
        <v>0.25223125366</v>
      </c>
      <c r="T182" s="674" t="n">
        <v>521.753810678164</v>
      </c>
      <c r="U182" s="1052" t="n">
        <v>1.582935849474</v>
      </c>
      <c r="V182" s="1052" t="n">
        <v>1.973068022885</v>
      </c>
      <c r="W182" s="674" t="n">
        <v>519.639908254743</v>
      </c>
      <c r="X182" s="1052" t="n">
        <v>0.859510613792</v>
      </c>
      <c r="Y182" s="1052" t="n">
        <v>-0.474999388584</v>
      </c>
      <c r="Z182" s="674" t="n">
        <v>292.587088157684</v>
      </c>
      <c r="AA182" s="1052" t="n">
        <v>2.751658680899</v>
      </c>
      <c r="AB182" s="1052" t="n">
        <v>2.394965759165</v>
      </c>
    </row>
    <row r="183">
      <c r="A183" s="1051" t="n">
        <v>41518</v>
      </c>
      <c r="B183" s="674" t="n">
        <v>438.067802228428</v>
      </c>
      <c r="C183" s="1052" t="n">
        <v>0.694046904019</v>
      </c>
      <c r="D183" s="1052" t="n">
        <v>0.70430030769</v>
      </c>
      <c r="E183" s="674" t="n">
        <v>425.975972751124</v>
      </c>
      <c r="F183" s="1052" t="n">
        <v>0.901310719286</v>
      </c>
      <c r="G183" s="1052" t="n">
        <v>0.978415700237</v>
      </c>
      <c r="H183" s="674" t="n">
        <v>485.501723008819</v>
      </c>
      <c r="I183" s="1052" t="n">
        <v>0.118107214661</v>
      </c>
      <c r="J183" s="1052" t="n">
        <v>-0.06309783969</v>
      </c>
      <c r="K183" s="674" t="n">
        <v>422.983355510241</v>
      </c>
      <c r="L183" s="1052" t="n">
        <v>0.579272452475</v>
      </c>
      <c r="M183" s="1052" t="n">
        <v>0.615739983008</v>
      </c>
      <c r="N183" s="674" t="n">
        <v>521.39938544737</v>
      </c>
      <c r="O183" s="1052" t="n">
        <v>-1.171079927679</v>
      </c>
      <c r="P183" s="1052" t="n">
        <v>-0.9234026037750001</v>
      </c>
      <c r="Q183" s="674" t="n">
        <v>478.508467772021</v>
      </c>
      <c r="R183" s="1052" t="n">
        <v>0.305444998672</v>
      </c>
      <c r="S183" s="1052" t="n">
        <v>0.133974138581</v>
      </c>
      <c r="T183" s="674" t="n">
        <v>521.5846177140641</v>
      </c>
      <c r="U183" s="1052" t="n">
        <v>1.634145308807</v>
      </c>
      <c r="V183" s="1052" t="n">
        <v>1.751107747565</v>
      </c>
      <c r="W183" s="674" t="n">
        <v>519.060771625648</v>
      </c>
      <c r="X183" s="1052" t="n">
        <v>0.989696579466</v>
      </c>
      <c r="Y183" s="1052" t="n">
        <v>0.184992830413</v>
      </c>
      <c r="Z183" s="674" t="n">
        <v>292.561934035711</v>
      </c>
      <c r="AA183" s="1052" t="n">
        <v>2.71651294798</v>
      </c>
      <c r="AB183" s="1052" t="n">
        <v>2.715043161072</v>
      </c>
    </row>
    <row r="184">
      <c r="A184" s="1051" t="n">
        <v>41548</v>
      </c>
      <c r="B184" s="674" t="n">
        <v>439.034667203842</v>
      </c>
      <c r="C184" s="1052" t="n">
        <v>0.908780244044</v>
      </c>
      <c r="D184" s="1052" t="n">
        <v>0.697289860543</v>
      </c>
      <c r="E184" s="674" t="n">
        <v>427.387721757854</v>
      </c>
      <c r="F184" s="1052" t="n">
        <v>1.220288820131</v>
      </c>
      <c r="G184" s="1052" t="n">
        <v>0.999764293399</v>
      </c>
      <c r="H184" s="674" t="n">
        <v>486.845285722083</v>
      </c>
      <c r="I184" s="1052" t="n">
        <v>0.579345082039</v>
      </c>
      <c r="J184" s="1052" t="n">
        <v>0.014849375256</v>
      </c>
      <c r="K184" s="674" t="n">
        <v>424.036072911544</v>
      </c>
      <c r="L184" s="1052" t="n">
        <v>0.846361698484</v>
      </c>
      <c r="M184" s="1052" t="n">
        <v>0.588587179325</v>
      </c>
      <c r="N184" s="674" t="n">
        <v>521.666576831389</v>
      </c>
      <c r="O184" s="1052" t="n">
        <v>-0.76564834408</v>
      </c>
      <c r="P184" s="1052" t="n">
        <v>-1.025334313481</v>
      </c>
      <c r="Q184" s="674" t="n">
        <v>481.040484913497</v>
      </c>
      <c r="R184" s="1052" t="n">
        <v>0.975948402285</v>
      </c>
      <c r="S184" s="1052" t="n">
        <v>0.341275948372</v>
      </c>
      <c r="T184" s="674" t="n">
        <v>524.064987390038</v>
      </c>
      <c r="U184" s="1052" t="n">
        <v>2.088363518933</v>
      </c>
      <c r="V184" s="1052" t="n">
        <v>1.768460706952</v>
      </c>
      <c r="W184" s="674" t="n">
        <v>512.922379043203</v>
      </c>
      <c r="X184" s="1052" t="n">
        <v>-0.214979065652</v>
      </c>
      <c r="Y184" s="1052" t="n">
        <v>0.5449688364650001</v>
      </c>
      <c r="Z184" s="674" t="n">
        <v>293.921583050526</v>
      </c>
      <c r="AA184" s="1052" t="n">
        <v>3.019402302709</v>
      </c>
      <c r="AB184" s="1052" t="n">
        <v>2.82930525531</v>
      </c>
    </row>
    <row r="185">
      <c r="A185" s="1051" t="n">
        <v>41579</v>
      </c>
      <c r="B185" s="674" t="n">
        <v>438.438702052009</v>
      </c>
      <c r="C185" s="1052" t="n">
        <v>0.526454360915</v>
      </c>
      <c r="D185" s="1052" t="n">
        <v>0.709611882539</v>
      </c>
      <c r="E185" s="674" t="n">
        <v>427.071842034375</v>
      </c>
      <c r="F185" s="1052" t="n">
        <v>0.81771832437</v>
      </c>
      <c r="G185" s="1052" t="n">
        <v>0.979601169881</v>
      </c>
      <c r="H185" s="674" t="n">
        <v>485.678602436381</v>
      </c>
      <c r="I185" s="1052" t="n">
        <v>0.310395383133</v>
      </c>
      <c r="J185" s="1052" t="n">
        <v>0.335813741437</v>
      </c>
      <c r="K185" s="674" t="n">
        <v>423.014206580137</v>
      </c>
      <c r="L185" s="1052" t="n">
        <v>0.338040255646</v>
      </c>
      <c r="M185" s="1052" t="n">
        <v>0.587670993461</v>
      </c>
      <c r="N185" s="674" t="n">
        <v>521.138988648469</v>
      </c>
      <c r="O185" s="1052" t="n">
        <v>-1.087660136732</v>
      </c>
      <c r="P185" s="1052" t="n">
        <v>-1.008383275137</v>
      </c>
      <c r="Q185" s="674" t="n">
        <v>480.194413202432</v>
      </c>
      <c r="R185" s="1052" t="n">
        <v>0.702345086405</v>
      </c>
      <c r="S185" s="1052" t="n">
        <v>0.661094983669</v>
      </c>
      <c r="T185" s="674" t="n">
        <v>526.975675703049</v>
      </c>
      <c r="U185" s="1052" t="n">
        <v>2.764545334431</v>
      </c>
      <c r="V185" s="1052" t="n">
        <v>2.162188227372</v>
      </c>
      <c r="W185" s="674" t="n">
        <v>514.64713292709</v>
      </c>
      <c r="X185" s="1052" t="n">
        <v>-0.088174475564</v>
      </c>
      <c r="Y185" s="1052" t="n">
        <v>0.228600704182</v>
      </c>
      <c r="Z185" s="674" t="n">
        <v>292.546377434419</v>
      </c>
      <c r="AA185" s="1052" t="n">
        <v>1.913246624511</v>
      </c>
      <c r="AB185" s="1052" t="n">
        <v>2.54832936236</v>
      </c>
    </row>
    <row r="186">
      <c r="A186" s="1051" t="n">
        <v>41609</v>
      </c>
      <c r="B186" s="674" t="n">
        <v>440.863844783364</v>
      </c>
      <c r="C186" s="1052" t="n">
        <v>1.122604903265</v>
      </c>
      <c r="D186" s="1052" t="n">
        <v>0.852531815036</v>
      </c>
      <c r="E186" s="674" t="n">
        <v>429.562033060568</v>
      </c>
      <c r="F186" s="1052" t="n">
        <v>1.459407308546</v>
      </c>
      <c r="G186" s="1052" t="n">
        <v>1.165693896686</v>
      </c>
      <c r="H186" s="674" t="n">
        <v>487.713526782494</v>
      </c>
      <c r="I186" s="1052" t="n">
        <v>0.758918926847</v>
      </c>
      <c r="J186" s="1052" t="n">
        <v>0.549530805298</v>
      </c>
      <c r="K186" s="674" t="n">
        <v>425.749136837676</v>
      </c>
      <c r="L186" s="1052" t="n">
        <v>0.978057360154</v>
      </c>
      <c r="M186" s="1052" t="n">
        <v>0.720716719942</v>
      </c>
      <c r="N186" s="674" t="n">
        <v>526.396123802958</v>
      </c>
      <c r="O186" s="1052" t="n">
        <v>0.053876553321</v>
      </c>
      <c r="P186" s="1052" t="n">
        <v>-0.600000292008</v>
      </c>
      <c r="Q186" s="674" t="n">
        <v>481.425443548422</v>
      </c>
      <c r="R186" s="1052" t="n">
        <v>1.177678260252</v>
      </c>
      <c r="S186" s="1052" t="n">
        <v>0.951821327101</v>
      </c>
      <c r="T186" s="674" t="n">
        <v>527.166681008237</v>
      </c>
      <c r="U186" s="1052" t="n">
        <v>2.271041485909</v>
      </c>
      <c r="V186" s="1052" t="n">
        <v>2.374369974656</v>
      </c>
      <c r="W186" s="674" t="n">
        <v>518.496171778003</v>
      </c>
      <c r="X186" s="1052" t="n">
        <v>1.425450213224</v>
      </c>
      <c r="Y186" s="1052" t="n">
        <v>0.371852991052</v>
      </c>
      <c r="Z186" s="674" t="n">
        <v>293.875910333131</v>
      </c>
      <c r="AA186" s="1052" t="n">
        <v>2.793118830675</v>
      </c>
      <c r="AB186" s="1052" t="n">
        <v>2.574056294414</v>
      </c>
    </row>
    <row r="187">
      <c r="A187" s="1051" t="n">
        <v>41640</v>
      </c>
      <c r="B187" s="674" t="n">
        <v>441.37351582377</v>
      </c>
      <c r="C187" s="1052" t="n">
        <v>1.582696755354</v>
      </c>
      <c r="D187" s="1052" t="n">
        <v>1.076609322485</v>
      </c>
      <c r="E187" s="674" t="n">
        <v>430.722023710796</v>
      </c>
      <c r="F187" s="1052" t="n">
        <v>2.014507823527</v>
      </c>
      <c r="G187" s="1052" t="n">
        <v>1.429899152039</v>
      </c>
      <c r="H187" s="674" t="n">
        <v>486.966533210116</v>
      </c>
      <c r="I187" s="1052" t="n">
        <v>0.907057839765</v>
      </c>
      <c r="J187" s="1052" t="n">
        <v>0.658509851735</v>
      </c>
      <c r="K187" s="674" t="n">
        <v>425.325949389953</v>
      </c>
      <c r="L187" s="1052" t="n">
        <v>1.196908841431</v>
      </c>
      <c r="M187" s="1052" t="n">
        <v>0.837305041112</v>
      </c>
      <c r="N187" s="674" t="n">
        <v>521.5293373594581</v>
      </c>
      <c r="O187" s="1052" t="n">
        <v>-0.452097032413</v>
      </c>
      <c r="P187" s="1052" t="n">
        <v>-0.495638532642</v>
      </c>
      <c r="Q187" s="674" t="n">
        <v>482.069630444986</v>
      </c>
      <c r="R187" s="1052" t="n">
        <v>1.41274906188</v>
      </c>
      <c r="S187" s="1052" t="n">
        <v>1.09720428985</v>
      </c>
      <c r="T187" s="674" t="n">
        <v>528.881394183853</v>
      </c>
      <c r="U187" s="1052" t="n">
        <v>3.027133940936</v>
      </c>
      <c r="V187" s="1052" t="n">
        <v>2.686974077814</v>
      </c>
      <c r="W187" s="674" t="n">
        <v>529.580097833978</v>
      </c>
      <c r="X187" s="1052" t="n">
        <v>4.74922606129</v>
      </c>
      <c r="Y187" s="1052" t="n">
        <v>2.013439830009</v>
      </c>
      <c r="Z187" s="674" t="n">
        <v>297.944832082837</v>
      </c>
      <c r="AA187" s="1052" t="n">
        <v>4.751787128572</v>
      </c>
      <c r="AB187" s="1052" t="n">
        <v>3.148309830343</v>
      </c>
    </row>
    <row r="188">
      <c r="A188" s="1051" t="n">
        <v>41671</v>
      </c>
      <c r="B188" s="674" t="n">
        <v>439.858680097615</v>
      </c>
      <c r="C188" s="1052" t="n">
        <v>1.068341656935</v>
      </c>
      <c r="D188" s="1052" t="n">
        <v>1.257625088202</v>
      </c>
      <c r="E188" s="674" t="n">
        <v>428.495434434988</v>
      </c>
      <c r="F188" s="1052" t="n">
        <v>1.298277458057</v>
      </c>
      <c r="G188" s="1052" t="n">
        <v>1.590428605683</v>
      </c>
      <c r="H188" s="674" t="n">
        <v>486.635127803615</v>
      </c>
      <c r="I188" s="1052" t="n">
        <v>1.140479274521</v>
      </c>
      <c r="J188" s="1052" t="n">
        <v>0.935104305958</v>
      </c>
      <c r="K188" s="674" t="n">
        <v>423.74073159351</v>
      </c>
      <c r="L188" s="1052" t="n">
        <v>0.843604851048</v>
      </c>
      <c r="M188" s="1052" t="n">
        <v>1.006173516898</v>
      </c>
      <c r="N188" s="674" t="n">
        <v>519.47248085487</v>
      </c>
      <c r="O188" s="1052" t="n">
        <v>-1.361415278789</v>
      </c>
      <c r="P188" s="1052" t="n">
        <v>-0.586994397603</v>
      </c>
      <c r="Q188" s="674" t="n">
        <v>481.890013523609</v>
      </c>
      <c r="R188" s="1052" t="n">
        <v>1.751737630941</v>
      </c>
      <c r="S188" s="1052" t="n">
        <v>1.446923780151</v>
      </c>
      <c r="T188" s="674" t="n">
        <v>533.752903443597</v>
      </c>
      <c r="U188" s="1052" t="n">
        <v>2.996311717071</v>
      </c>
      <c r="V188" s="1052" t="n">
        <v>2.764883558491</v>
      </c>
      <c r="W188" s="674" t="n">
        <v>517.43353642977</v>
      </c>
      <c r="X188" s="1052" t="n">
        <v>0.379172643338</v>
      </c>
      <c r="Y188" s="1052" t="n">
        <v>2.170145806271</v>
      </c>
      <c r="Z188" s="674" t="n">
        <v>293.216775374775</v>
      </c>
      <c r="AA188" s="1052" t="n">
        <v>3.329958566086</v>
      </c>
      <c r="AB188" s="1052" t="n">
        <v>3.623760244267</v>
      </c>
    </row>
    <row r="189">
      <c r="A189" s="1051" t="n">
        <v>41699</v>
      </c>
      <c r="B189" s="674" t="n">
        <v>439.482545528667</v>
      </c>
      <c r="C189" s="1052" t="n">
        <v>0.760631362705</v>
      </c>
      <c r="D189" s="1052" t="n">
        <v>1.136704602047</v>
      </c>
      <c r="E189" s="674" t="n">
        <v>427.642644406442</v>
      </c>
      <c r="F189" s="1052" t="n">
        <v>0.8040915883200001</v>
      </c>
      <c r="G189" s="1052" t="n">
        <v>1.371344488331</v>
      </c>
      <c r="H189" s="674" t="n">
        <v>489.670989479789</v>
      </c>
      <c r="I189" s="1052" t="n">
        <v>1.373733573941</v>
      </c>
      <c r="J189" s="1052" t="n">
        <v>1.14049546255</v>
      </c>
      <c r="K189" s="674" t="n">
        <v>424.074511131531</v>
      </c>
      <c r="L189" s="1052" t="n">
        <v>0.848636612317</v>
      </c>
      <c r="M189" s="1052" t="n">
        <v>0.963040419103</v>
      </c>
      <c r="N189" s="674" t="n">
        <v>524.68218954342</v>
      </c>
      <c r="O189" s="1052" t="n">
        <v>-0.26955998775</v>
      </c>
      <c r="P189" s="1052" t="n">
        <v>-0.694925139101</v>
      </c>
      <c r="Q189" s="674" t="n">
        <v>481.874277872938</v>
      </c>
      <c r="R189" s="1052" t="n">
        <v>1.347346025785</v>
      </c>
      <c r="S189" s="1052" t="n">
        <v>1.503625502524</v>
      </c>
      <c r="T189" s="674" t="n">
        <v>529.5331531132369</v>
      </c>
      <c r="U189" s="1052" t="n">
        <v>1.530762732807</v>
      </c>
      <c r="V189" s="1052" t="n">
        <v>2.514355650533</v>
      </c>
      <c r="W189" s="674" t="n">
        <v>512.558629903692</v>
      </c>
      <c r="X189" s="1052" t="n">
        <v>-1.057805421769</v>
      </c>
      <c r="Y189" s="1052" t="n">
        <v>1.331006892967</v>
      </c>
      <c r="Z189" s="674" t="n">
        <v>292.48371203955</v>
      </c>
      <c r="AA189" s="1052" t="n">
        <v>2.193181346699</v>
      </c>
      <c r="AB189" s="1052" t="n">
        <v>3.422486918932</v>
      </c>
    </row>
    <row r="190">
      <c r="A190" s="1051" t="n">
        <v>41730</v>
      </c>
      <c r="B190" s="674" t="n">
        <v>439.66620087783</v>
      </c>
      <c r="C190" s="1052" t="n">
        <v>0.39707567625</v>
      </c>
      <c r="D190" s="1052" t="n">
        <v>0.741313716604</v>
      </c>
      <c r="E190" s="674" t="n">
        <v>428.678033042737</v>
      </c>
      <c r="F190" s="1052" t="n">
        <v>0.727921336356</v>
      </c>
      <c r="G190" s="1052" t="n">
        <v>0.942859481701</v>
      </c>
      <c r="H190" s="674" t="n">
        <v>486.426953322266</v>
      </c>
      <c r="I190" s="1052" t="n">
        <v>0.437687498827</v>
      </c>
      <c r="J190" s="1052" t="n">
        <v>0.983283165186</v>
      </c>
      <c r="K190" s="674" t="n">
        <v>423.987213388639</v>
      </c>
      <c r="L190" s="1052" t="n">
        <v>0.332907512392</v>
      </c>
      <c r="M190" s="1052" t="n">
        <v>0.6744464554289999</v>
      </c>
      <c r="N190" s="674" t="n">
        <v>521.836057281083</v>
      </c>
      <c r="O190" s="1052" t="n">
        <v>-1.120692613844</v>
      </c>
      <c r="P190" s="1052" t="n">
        <v>-0.9175873731550001</v>
      </c>
      <c r="Q190" s="674" t="n">
        <v>482.091402733932</v>
      </c>
      <c r="R190" s="1052" t="n">
        <v>1.141628160546</v>
      </c>
      <c r="S190" s="1052" t="n">
        <v>1.412900654233</v>
      </c>
      <c r="T190" s="674" t="n">
        <v>529.87050238544</v>
      </c>
      <c r="U190" s="1052" t="n">
        <v>1.77069945679</v>
      </c>
      <c r="V190" s="1052" t="n">
        <v>2.097536064927</v>
      </c>
      <c r="W190" s="674" t="n">
        <v>513.430220666761</v>
      </c>
      <c r="X190" s="1052" t="n">
        <v>-2.988195789157</v>
      </c>
      <c r="Y190" s="1052" t="n">
        <v>-1.237562515965</v>
      </c>
      <c r="Z190" s="674" t="n">
        <v>292.460984509395</v>
      </c>
      <c r="AA190" s="1052" t="n">
        <v>1.668919024735</v>
      </c>
      <c r="AB190" s="1052" t="n">
        <v>2.39346598161</v>
      </c>
    </row>
    <row r="191">
      <c r="A191" s="1051" t="n">
        <v>41760</v>
      </c>
      <c r="B191" s="674" t="n">
        <v>440.596730594868</v>
      </c>
      <c r="C191" s="1052" t="n">
        <v>0.527707310913</v>
      </c>
      <c r="D191" s="1052" t="n">
        <v>0.561528519237</v>
      </c>
      <c r="E191" s="674" t="n">
        <v>429.648027516871</v>
      </c>
      <c r="F191" s="1052" t="n">
        <v>0.88780189022</v>
      </c>
      <c r="G191" s="1052" t="n">
        <v>0.806625864761</v>
      </c>
      <c r="H191" s="674" t="n">
        <v>487.769056465356</v>
      </c>
      <c r="I191" s="1052" t="n">
        <v>0.376981424277</v>
      </c>
      <c r="J191" s="1052" t="n">
        <v>0.728508333026</v>
      </c>
      <c r="K191" s="674" t="n">
        <v>424.808520680686</v>
      </c>
      <c r="L191" s="1052" t="n">
        <v>0.487779506938</v>
      </c>
      <c r="M191" s="1052" t="n">
        <v>0.555953349574</v>
      </c>
      <c r="N191" s="674" t="n">
        <v>522.10219244322</v>
      </c>
      <c r="O191" s="1052" t="n">
        <v>-0.808770345744</v>
      </c>
      <c r="P191" s="1052" t="n">
        <v>-0.733424910685</v>
      </c>
      <c r="Q191" s="674" t="n">
        <v>483.458382844033</v>
      </c>
      <c r="R191" s="1052" t="n">
        <v>1.231696671119</v>
      </c>
      <c r="S191" s="1052" t="n">
        <v>1.24012954954</v>
      </c>
      <c r="T191" s="674" t="n">
        <v>530.990649689766</v>
      </c>
      <c r="U191" s="1052" t="n">
        <v>1.819553957047</v>
      </c>
      <c r="V191" s="1052" t="n">
        <v>1.706965356512</v>
      </c>
      <c r="W191" s="674" t="n">
        <v>514.395102424028</v>
      </c>
      <c r="X191" s="1052" t="n">
        <v>-1.82159653386</v>
      </c>
      <c r="Y191" s="1052" t="n">
        <v>-1.962724686894</v>
      </c>
      <c r="Z191" s="674" t="n">
        <v>294.23052863457</v>
      </c>
      <c r="AA191" s="1052" t="n">
        <v>2.158553182948</v>
      </c>
      <c r="AB191" s="1052" t="n">
        <v>2.006632539237</v>
      </c>
    </row>
    <row r="192">
      <c r="A192" s="1051" t="n">
        <v>41791</v>
      </c>
      <c r="B192" s="674" t="n">
        <v>441.363003024921</v>
      </c>
      <c r="C192" s="1052" t="n">
        <v>0.685940306752</v>
      </c>
      <c r="D192" s="1052" t="n">
        <v>0.536953887013</v>
      </c>
      <c r="E192" s="674" t="n">
        <v>430.266300144747</v>
      </c>
      <c r="F192" s="1052" t="n">
        <v>0.948693622457</v>
      </c>
      <c r="G192" s="1052" t="n">
        <v>0.854860250133</v>
      </c>
      <c r="H192" s="674" t="n">
        <v>488.084392861338</v>
      </c>
      <c r="I192" s="1052" t="n">
        <v>0.715817744572</v>
      </c>
      <c r="J192" s="1052" t="n">
        <v>0.510056582947</v>
      </c>
      <c r="K192" s="674" t="n">
        <v>425.598738643148</v>
      </c>
      <c r="L192" s="1052" t="n">
        <v>0.619228785164</v>
      </c>
      <c r="M192" s="1052" t="n">
        <v>0.480016778904</v>
      </c>
      <c r="N192" s="674" t="n">
        <v>522.853513270665</v>
      </c>
      <c r="O192" s="1052" t="n">
        <v>-0.087091240741</v>
      </c>
      <c r="P192" s="1052" t="n">
        <v>-0.6737116046179999</v>
      </c>
      <c r="Q192" s="674" t="n">
        <v>483.991517595655</v>
      </c>
      <c r="R192" s="1052" t="n">
        <v>1.385805155904</v>
      </c>
      <c r="S192" s="1052" t="n">
        <v>1.253096861328</v>
      </c>
      <c r="T192" s="674" t="n">
        <v>532.2812260835869</v>
      </c>
      <c r="U192" s="1052" t="n">
        <v>1.80128740232</v>
      </c>
      <c r="V192" s="1052" t="n">
        <v>1.797198232318</v>
      </c>
      <c r="W192" s="674" t="n">
        <v>517.941443885931</v>
      </c>
      <c r="X192" s="1052" t="n">
        <v>-0.033475963129</v>
      </c>
      <c r="Y192" s="1052" t="n">
        <v>-1.624921731872</v>
      </c>
      <c r="Z192" s="674" t="n">
        <v>292.686566573096</v>
      </c>
      <c r="AA192" s="1052" t="n">
        <v>0.684462464124</v>
      </c>
      <c r="AB192" s="1052" t="n">
        <v>1.501372798256</v>
      </c>
    </row>
    <row r="193">
      <c r="A193" s="1051" t="n">
        <v>41821</v>
      </c>
      <c r="B193" s="674" t="n">
        <v>441.5656695672</v>
      </c>
      <c r="C193" s="1052" t="n">
        <v>0.634172308377</v>
      </c>
      <c r="D193" s="1052" t="n">
        <v>0.61595073954</v>
      </c>
      <c r="E193" s="674" t="n">
        <v>430.497397574916</v>
      </c>
      <c r="F193" s="1052" t="n">
        <v>0.894707897936</v>
      </c>
      <c r="G193" s="1052" t="n">
        <v>0.910401811253</v>
      </c>
      <c r="H193" s="674" t="n">
        <v>488.639904741861</v>
      </c>
      <c r="I193" s="1052" t="n">
        <v>0.692333599362</v>
      </c>
      <c r="J193" s="1052" t="n">
        <v>0.594890700574</v>
      </c>
      <c r="K193" s="674" t="n">
        <v>426.000703224264</v>
      </c>
      <c r="L193" s="1052" t="n">
        <v>0.520844503265</v>
      </c>
      <c r="M193" s="1052" t="n">
        <v>0.542613708036</v>
      </c>
      <c r="N193" s="674" t="n">
        <v>524.414588305418</v>
      </c>
      <c r="O193" s="1052" t="n">
        <v>-0.098638235936</v>
      </c>
      <c r="P193" s="1052" t="n">
        <v>-0.332184366455</v>
      </c>
      <c r="Q193" s="674" t="n">
        <v>484.40602790644</v>
      </c>
      <c r="R193" s="1052" t="n">
        <v>1.323135934316</v>
      </c>
      <c r="S193" s="1052" t="n">
        <v>1.313539206424</v>
      </c>
      <c r="T193" s="674" t="n">
        <v>529.445336777957</v>
      </c>
      <c r="U193" s="1052" t="n">
        <v>1.396792438782</v>
      </c>
      <c r="V193" s="1052" t="n">
        <v>1.672542004251</v>
      </c>
      <c r="W193" s="674" t="n">
        <v>520.991793165679</v>
      </c>
      <c r="X193" s="1052" t="n">
        <v>1.214379800611</v>
      </c>
      <c r="Y193" s="1052" t="n">
        <v>-0.222674941797</v>
      </c>
      <c r="Z193" s="674" t="n">
        <v>292.323382676694</v>
      </c>
      <c r="AA193" s="1052" t="n">
        <v>-0.134433985628</v>
      </c>
      <c r="AB193" s="1052" t="n">
        <v>0.8965895589839999</v>
      </c>
    </row>
    <row r="194">
      <c r="A194" s="1051" t="n">
        <v>41852</v>
      </c>
      <c r="B194" s="674" t="n">
        <v>442.660137980853</v>
      </c>
      <c r="C194" s="1052" t="n">
        <v>1.004256792949</v>
      </c>
      <c r="D194" s="1052" t="n">
        <v>0.774727203294</v>
      </c>
      <c r="E194" s="674" t="n">
        <v>432.069162283245</v>
      </c>
      <c r="F194" s="1052" t="n">
        <v>1.287015039623</v>
      </c>
      <c r="G194" s="1052" t="n">
        <v>1.043486854151</v>
      </c>
      <c r="H194" s="674" t="n">
        <v>488.653540618494</v>
      </c>
      <c r="I194" s="1052" t="n">
        <v>1.083121297355</v>
      </c>
      <c r="J194" s="1052" t="n">
        <v>0.830152769227</v>
      </c>
      <c r="K194" s="674" t="n">
        <v>427.450266954127</v>
      </c>
      <c r="L194" s="1052" t="n">
        <v>1.012004026166</v>
      </c>
      <c r="M194" s="1052" t="n">
        <v>0.717276843992</v>
      </c>
      <c r="N194" s="674" t="n">
        <v>530.108218789326</v>
      </c>
      <c r="O194" s="1052" t="n">
        <v>1.266134867796</v>
      </c>
      <c r="P194" s="1052" t="n">
        <v>0.359759920431</v>
      </c>
      <c r="Q194" s="674" t="n">
        <v>484.252380309279</v>
      </c>
      <c r="R194" s="1052" t="n">
        <v>1.373903209043</v>
      </c>
      <c r="S194" s="1052" t="n">
        <v>1.360932348724</v>
      </c>
      <c r="T194" s="674" t="n">
        <v>529.970784071299</v>
      </c>
      <c r="U194" s="1052" t="n">
        <v>1.574875587867</v>
      </c>
      <c r="V194" s="1052" t="n">
        <v>1.591084672458</v>
      </c>
      <c r="W194" s="674" t="n">
        <v>519.199392052162</v>
      </c>
      <c r="X194" s="1052" t="n">
        <v>-0.084773358548</v>
      </c>
      <c r="Y194" s="1052" t="n">
        <v>0.363089523557</v>
      </c>
      <c r="Z194" s="674" t="n">
        <v>293.532933357102</v>
      </c>
      <c r="AA194" s="1052" t="n">
        <v>0.323269630719</v>
      </c>
      <c r="AB194" s="1052" t="n">
        <v>0.290187516436</v>
      </c>
    </row>
    <row r="195">
      <c r="A195" s="1051" t="n">
        <v>41883</v>
      </c>
      <c r="B195" s="674" t="n">
        <v>445.357917913505</v>
      </c>
      <c r="C195" s="1052" t="n">
        <v>1.664152363628</v>
      </c>
      <c r="D195" s="1052" t="n">
        <v>1.100592641443</v>
      </c>
      <c r="E195" s="674" t="n">
        <v>435.102798076603</v>
      </c>
      <c r="F195" s="1052" t="n">
        <v>2.142568104613</v>
      </c>
      <c r="G195" s="1052" t="n">
        <v>1.441056724697</v>
      </c>
      <c r="H195" s="674" t="n">
        <v>490.223116014893</v>
      </c>
      <c r="I195" s="1052" t="n">
        <v>0.972477085522</v>
      </c>
      <c r="J195" s="1052" t="n">
        <v>0.915771850634</v>
      </c>
      <c r="K195" s="674" t="n">
        <v>430.317768322477</v>
      </c>
      <c r="L195" s="1052" t="n">
        <v>1.733971967618</v>
      </c>
      <c r="M195" s="1052" t="n">
        <v>1.08856662828</v>
      </c>
      <c r="N195" s="674" t="n">
        <v>534.277708329222</v>
      </c>
      <c r="O195" s="1052" t="n">
        <v>2.4699535982</v>
      </c>
      <c r="P195" s="1052" t="n">
        <v>1.209603744181</v>
      </c>
      <c r="Q195" s="674" t="n">
        <v>485.247322699207</v>
      </c>
      <c r="R195" s="1052" t="n">
        <v>1.408304216342</v>
      </c>
      <c r="S195" s="1052" t="n">
        <v>1.368458195481</v>
      </c>
      <c r="T195" s="674" t="n">
        <v>531.61510682722</v>
      </c>
      <c r="U195" s="1052" t="n">
        <v>1.923079932287</v>
      </c>
      <c r="V195" s="1052" t="n">
        <v>1.631491435353</v>
      </c>
      <c r="W195" s="674" t="n">
        <v>522.502049043438</v>
      </c>
      <c r="X195" s="1052" t="n">
        <v>0.662981601752</v>
      </c>
      <c r="Y195" s="1052" t="n">
        <v>0.595559611005</v>
      </c>
      <c r="Z195" s="674" t="n">
        <v>295.857661189329</v>
      </c>
      <c r="AA195" s="1052" t="n">
        <v>1.126505799355</v>
      </c>
      <c r="AB195" s="1052" t="n">
        <v>0.438342723731</v>
      </c>
    </row>
    <row r="196">
      <c r="A196" s="1051" t="n">
        <v>41913</v>
      </c>
      <c r="B196" s="674" t="n">
        <v>446.804650804944</v>
      </c>
      <c r="C196" s="1052" t="n">
        <v>1.769788169711</v>
      </c>
      <c r="D196" s="1052" t="n">
        <v>1.479543534147</v>
      </c>
      <c r="E196" s="674" t="n">
        <v>437.055791108734</v>
      </c>
      <c r="F196" s="1052" t="n">
        <v>2.262130814408</v>
      </c>
      <c r="G196" s="1052" t="n">
        <v>1.897352944577</v>
      </c>
      <c r="H196" s="674" t="n">
        <v>489.516344875912</v>
      </c>
      <c r="I196" s="1052" t="n">
        <v>0.548646404138</v>
      </c>
      <c r="J196" s="1052" t="n">
        <v>0.867478913859</v>
      </c>
      <c r="K196" s="674" t="n">
        <v>431.810629555028</v>
      </c>
      <c r="L196" s="1052" t="n">
        <v>1.833465862963</v>
      </c>
      <c r="M196" s="1052" t="n">
        <v>1.526660340864</v>
      </c>
      <c r="N196" s="674" t="n">
        <v>538.6104966243551</v>
      </c>
      <c r="O196" s="1052" t="n">
        <v>3.248036302399</v>
      </c>
      <c r="P196" s="1052" t="n">
        <v>2.326787957538</v>
      </c>
      <c r="Q196" s="674" t="n">
        <v>485.875679513653</v>
      </c>
      <c r="R196" s="1052" t="n">
        <v>1.005153360642</v>
      </c>
      <c r="S196" s="1052" t="n">
        <v>1.261936788607</v>
      </c>
      <c r="T196" s="674" t="n">
        <v>532.592272194402</v>
      </c>
      <c r="U196" s="1052" t="n">
        <v>1.627142627259</v>
      </c>
      <c r="V196" s="1052" t="n">
        <v>1.708223105874</v>
      </c>
      <c r="W196" s="674" t="n">
        <v>522.962591777884</v>
      </c>
      <c r="X196" s="1052" t="n">
        <v>1.957452656562</v>
      </c>
      <c r="Y196" s="1052" t="n">
        <v>0.840473069467</v>
      </c>
      <c r="Z196" s="674" t="n">
        <v>296.561194469241</v>
      </c>
      <c r="AA196" s="1052" t="n">
        <v>0.8980665493560001</v>
      </c>
      <c r="AB196" s="1052" t="n">
        <v>0.782779418479</v>
      </c>
    </row>
    <row r="197">
      <c r="A197" s="1051" t="n">
        <v>41944</v>
      </c>
      <c r="B197" s="674" t="n">
        <v>445.227805178182</v>
      </c>
      <c r="C197" s="1052" t="n">
        <v>1.548472590216</v>
      </c>
      <c r="D197" s="1052" t="n">
        <v>1.660852802326</v>
      </c>
      <c r="E197" s="674" t="n">
        <v>435.403663172841</v>
      </c>
      <c r="F197" s="1052" t="n">
        <v>1.950917929587</v>
      </c>
      <c r="G197" s="1052" t="n">
        <v>2.118553807719</v>
      </c>
      <c r="H197" s="674" t="n">
        <v>489.332809806168</v>
      </c>
      <c r="I197" s="1052" t="n">
        <v>0.7523920863420001</v>
      </c>
      <c r="J197" s="1052" t="n">
        <v>0.757645095195</v>
      </c>
      <c r="K197" s="674" t="n">
        <v>430.130317333253</v>
      </c>
      <c r="L197" s="1052" t="n">
        <v>1.682239187815</v>
      </c>
      <c r="M197" s="1052" t="n">
        <v>1.749959969273</v>
      </c>
      <c r="N197" s="674" t="n">
        <v>534.261172125002</v>
      </c>
      <c r="O197" s="1052" t="n">
        <v>2.517981529374</v>
      </c>
      <c r="P197" s="1052" t="n">
        <v>2.74544752757</v>
      </c>
      <c r="Q197" s="674" t="n">
        <v>485.809752859512</v>
      </c>
      <c r="R197" s="1052" t="n">
        <v>1.169388793933</v>
      </c>
      <c r="S197" s="1052" t="n">
        <v>1.19392036051</v>
      </c>
      <c r="T197" s="674" t="n">
        <v>531.610595291164</v>
      </c>
      <c r="U197" s="1052" t="n">
        <v>0.879531978764</v>
      </c>
      <c r="V197" s="1052" t="n">
        <v>1.474775573602</v>
      </c>
      <c r="W197" s="674" t="n">
        <v>522.657056312479</v>
      </c>
      <c r="X197" s="1052" t="n">
        <v>1.556391335522</v>
      </c>
      <c r="Y197" s="1052" t="n">
        <v>1.389563735161</v>
      </c>
      <c r="Z197" s="674" t="n">
        <v>296.548296745556</v>
      </c>
      <c r="AA197" s="1052" t="n">
        <v>1.367960644816</v>
      </c>
      <c r="AB197" s="1052" t="n">
        <v>1.130480083261</v>
      </c>
    </row>
    <row r="198">
      <c r="A198" s="1051" t="n">
        <v>41974</v>
      </c>
      <c r="B198" s="674" t="n">
        <v>447.311929986827</v>
      </c>
      <c r="C198" s="1052" t="n">
        <v>1.462602406562</v>
      </c>
      <c r="D198" s="1052" t="n">
        <v>1.593459678376</v>
      </c>
      <c r="E198" s="674" t="n">
        <v>437.206310737018</v>
      </c>
      <c r="F198" s="1052" t="n">
        <v>1.779551517155</v>
      </c>
      <c r="G198" s="1052" t="n">
        <v>1.997175766253</v>
      </c>
      <c r="H198" s="674" t="n">
        <v>491.69027919626</v>
      </c>
      <c r="I198" s="1052" t="n">
        <v>0.815386942413</v>
      </c>
      <c r="J198" s="1052" t="n">
        <v>0.7055030114950001</v>
      </c>
      <c r="K198" s="674" t="n">
        <v>432.431845815791</v>
      </c>
      <c r="L198" s="1052" t="n">
        <v>1.569635355635</v>
      </c>
      <c r="M198" s="1052" t="n">
        <v>1.694954923607</v>
      </c>
      <c r="N198" s="674" t="n">
        <v>534.455896700011</v>
      </c>
      <c r="O198" s="1052" t="n">
        <v>1.531123147113</v>
      </c>
      <c r="P198" s="1052" t="n">
        <v>2.429635172262</v>
      </c>
      <c r="Q198" s="674" t="n">
        <v>487.848131275654</v>
      </c>
      <c r="R198" s="1052" t="n">
        <v>1.334098106634</v>
      </c>
      <c r="S198" s="1052" t="n">
        <v>1.16959075516</v>
      </c>
      <c r="T198" s="674" t="n">
        <v>531.556296224667</v>
      </c>
      <c r="U198" s="1052" t="n">
        <v>0.832680701298</v>
      </c>
      <c r="V198" s="1052" t="n">
        <v>1.112136480324</v>
      </c>
      <c r="W198" s="674" t="n">
        <v>525.429157757097</v>
      </c>
      <c r="X198" s="1052" t="n">
        <v>1.33713349422</v>
      </c>
      <c r="Y198" s="1052" t="n">
        <v>1.615915957632</v>
      </c>
      <c r="Z198" s="674" t="n">
        <v>297.92333160794</v>
      </c>
      <c r="AA198" s="1052" t="n">
        <v>1.377255206193</v>
      </c>
      <c r="AB198" s="1052" t="n">
        <v>1.214179181452</v>
      </c>
    </row>
    <row r="199">
      <c r="A199" s="1051" t="n">
        <v>42005</v>
      </c>
      <c r="B199" s="674" t="n">
        <v>448.236429105583</v>
      </c>
      <c r="C199" s="1052" t="n">
        <v>1.554899203457</v>
      </c>
      <c r="D199" s="1052" t="n">
        <v>1.521955472637</v>
      </c>
      <c r="E199" s="674" t="n">
        <v>438.809379073327</v>
      </c>
      <c r="F199" s="1052" t="n">
        <v>1.877627545686</v>
      </c>
      <c r="G199" s="1052" t="n">
        <v>1.869215358377</v>
      </c>
      <c r="H199" s="674" t="n">
        <v>491.049313232711</v>
      </c>
      <c r="I199" s="1052" t="n">
        <v>0.8384108032399999</v>
      </c>
      <c r="J199" s="1052" t="n">
        <v>0.802113898969</v>
      </c>
      <c r="K199" s="674" t="n">
        <v>433.885719145391</v>
      </c>
      <c r="L199" s="1052" t="n">
        <v>2.012519990308</v>
      </c>
      <c r="M199" s="1052" t="n">
        <v>1.754868329314</v>
      </c>
      <c r="N199" s="674" t="n">
        <v>536.123342954474</v>
      </c>
      <c r="O199" s="1052" t="n">
        <v>2.798309615506</v>
      </c>
      <c r="P199" s="1052" t="n">
        <v>2.28008237475</v>
      </c>
      <c r="Q199" s="674" t="n">
        <v>487.44955965076</v>
      </c>
      <c r="R199" s="1052" t="n">
        <v>1.116006665014</v>
      </c>
      <c r="S199" s="1052" t="n">
        <v>1.206489120034</v>
      </c>
      <c r="T199" s="674" t="n">
        <v>531.78643637973</v>
      </c>
      <c r="U199" s="1052" t="n">
        <v>0.549280467762</v>
      </c>
      <c r="V199" s="1052" t="n">
        <v>0.753594315542</v>
      </c>
      <c r="W199" s="674" t="n">
        <v>517.509055846439</v>
      </c>
      <c r="X199" s="1052" t="n">
        <v>-2.279360957277</v>
      </c>
      <c r="Y199" s="1052" t="n">
        <v>0.183773236664</v>
      </c>
      <c r="Z199" s="674" t="n">
        <v>302.928827249619</v>
      </c>
      <c r="AA199" s="1052" t="n">
        <v>1.672791278822</v>
      </c>
      <c r="AB199" s="1052" t="n">
        <v>1.473747209748</v>
      </c>
    </row>
    <row r="200">
      <c r="A200" s="1051" t="n">
        <v>42036</v>
      </c>
      <c r="B200" s="674" t="n">
        <v>449.882992722521</v>
      </c>
      <c r="C200" s="1052" t="n">
        <v>2.278984837285</v>
      </c>
      <c r="D200" s="1052" t="n">
        <v>1.765023900816</v>
      </c>
      <c r="E200" s="674" t="n">
        <v>440.205930483219</v>
      </c>
      <c r="F200" s="1052" t="n">
        <v>2.732933680769</v>
      </c>
      <c r="G200" s="1052" t="n">
        <v>2.1293114357</v>
      </c>
      <c r="H200" s="674" t="n">
        <v>492.229321593641</v>
      </c>
      <c r="I200" s="1052" t="n">
        <v>1.149566373327</v>
      </c>
      <c r="J200" s="1052" t="n">
        <v>0.934345057138</v>
      </c>
      <c r="K200" s="674" t="n">
        <v>435.033482067038</v>
      </c>
      <c r="L200" s="1052" t="n">
        <v>2.66501415407</v>
      </c>
      <c r="M200" s="1052" t="n">
        <v>2.081495133347</v>
      </c>
      <c r="N200" s="674" t="n">
        <v>538.582574451762</v>
      </c>
      <c r="O200" s="1052" t="n">
        <v>3.678749943682</v>
      </c>
      <c r="P200" s="1052" t="n">
        <v>2.664535340349</v>
      </c>
      <c r="Q200" s="674" t="n">
        <v>488.483658120156</v>
      </c>
      <c r="R200" s="1052" t="n">
        <v>1.368288283946</v>
      </c>
      <c r="S200" s="1052" t="n">
        <v>1.272758497955</v>
      </c>
      <c r="T200" s="674" t="n">
        <v>536.285309212491</v>
      </c>
      <c r="U200" s="1052" t="n">
        <v>0.474452832492</v>
      </c>
      <c r="V200" s="1052" t="n">
        <v>0.61813166008</v>
      </c>
      <c r="W200" s="674" t="n">
        <v>524.5666487057021</v>
      </c>
      <c r="X200" s="1052" t="n">
        <v>1.378556234517</v>
      </c>
      <c r="Y200" s="1052" t="n">
        <v>0.127438120144</v>
      </c>
      <c r="Z200" s="674" t="n">
        <v>303.102569101756</v>
      </c>
      <c r="AA200" s="1052" t="n">
        <v>3.371496639081</v>
      </c>
      <c r="AB200" s="1052" t="n">
        <v>2.137447259388</v>
      </c>
    </row>
    <row r="201" ht="13" customFormat="1" customHeight="1" s="26">
      <c r="A201" s="672" t="n">
        <v>42064</v>
      </c>
      <c r="B201" s="672" t="n">
        <v>451.752180520899</v>
      </c>
      <c r="C201" s="672" t="n">
        <v>2.791836699105</v>
      </c>
      <c r="D201" s="672" t="n">
        <v>2.207657716226</v>
      </c>
      <c r="E201" s="672" t="n">
        <v>442.814355250766</v>
      </c>
      <c r="F201" s="672" t="n">
        <v>3.547754425984</v>
      </c>
      <c r="G201" s="672" t="n">
        <v>2.717433090491</v>
      </c>
      <c r="H201" s="672" t="n">
        <v>491.853286170053</v>
      </c>
      <c r="I201" s="672" t="n">
        <v>0.445665913879</v>
      </c>
      <c r="J201" s="672" t="n">
        <v>0.810462117151</v>
      </c>
      <c r="K201" s="672" t="n">
        <v>436.603596071605</v>
      </c>
      <c r="L201" s="672" t="n">
        <v>2.954453665853</v>
      </c>
      <c r="M201" s="672" t="n">
        <v>2.543441793384</v>
      </c>
      <c r="N201" s="672" t="n">
        <v>541.985580315577</v>
      </c>
      <c r="O201" s="672" t="n">
        <v>3.297880339185</v>
      </c>
      <c r="P201" s="672" t="n">
        <v>3.257840644174</v>
      </c>
      <c r="Q201" s="672" t="n">
        <v>488.509061490653</v>
      </c>
      <c r="R201" s="672" t="n">
        <v>1.376870258982</v>
      </c>
      <c r="S201" s="672" t="n">
        <v>1.287032842357</v>
      </c>
      <c r="T201" s="672" t="n">
        <v>534.832927636965</v>
      </c>
      <c r="U201" s="672" t="n">
        <v>1.000839039552</v>
      </c>
      <c r="V201" s="672" t="n">
        <v>0.674377715956</v>
      </c>
      <c r="W201" s="672" t="n">
        <v>537.936661103699</v>
      </c>
      <c r="X201" s="672" t="n">
        <v>4.95124454441</v>
      </c>
      <c r="Y201" s="672" t="n">
        <v>1.310622274968</v>
      </c>
      <c r="Z201" s="672" t="n">
        <v>304.260030668809</v>
      </c>
      <c r="AA201" s="672" t="n">
        <v>4.02631604582</v>
      </c>
      <c r="AB201" s="672" t="n">
        <v>3.015475432856</v>
      </c>
    </row>
    <row r="202" ht="13" customFormat="1" customHeight="1" s="26">
      <c r="A202" s="672" t="n">
        <v>42095</v>
      </c>
      <c r="B202" s="672" t="n">
        <v>451.632218655672</v>
      </c>
      <c r="C202" s="672" t="n">
        <v>2.721614205038</v>
      </c>
      <c r="D202" s="672" t="n">
        <v>2.597405041591</v>
      </c>
      <c r="E202" s="672" t="n">
        <v>442.25005577962</v>
      </c>
      <c r="F202" s="672" t="n">
        <v>3.166017778086</v>
      </c>
      <c r="G202" s="672" t="n">
        <v>3.148639657866</v>
      </c>
      <c r="H202" s="672" t="n">
        <v>493.034193194817</v>
      </c>
      <c r="I202" s="672" t="n">
        <v>1.358321085504</v>
      </c>
      <c r="J202" s="672" t="n">
        <v>0.983346219614</v>
      </c>
      <c r="K202" s="672" t="n">
        <v>436.341723715961</v>
      </c>
      <c r="L202" s="672" t="n">
        <v>2.913887479903</v>
      </c>
      <c r="M202" s="672" t="n">
        <v>2.844494093168</v>
      </c>
      <c r="N202" s="672" t="n">
        <v>544.060320191373</v>
      </c>
      <c r="O202" s="672" t="n">
        <v>4.258859195374</v>
      </c>
      <c r="P202" s="672" t="n">
        <v>3.744450477445</v>
      </c>
      <c r="Q202" s="672" t="n">
        <v>489.154799630414</v>
      </c>
      <c r="R202" s="672" t="n">
        <v>1.46515719974</v>
      </c>
      <c r="S202" s="672" t="n">
        <v>1.403447466654</v>
      </c>
      <c r="T202" s="672" t="n">
        <v>537.573930100119</v>
      </c>
      <c r="U202" s="672" t="n">
        <v>1.453832149553</v>
      </c>
      <c r="V202" s="672" t="n">
        <v>0.975146348305</v>
      </c>
      <c r="W202" s="672" t="n">
        <v>527.027907488566</v>
      </c>
      <c r="X202" s="672" t="n">
        <v>2.648400167046</v>
      </c>
      <c r="Y202" s="672" t="n">
        <v>2.987440812451</v>
      </c>
      <c r="Z202" s="672" t="n">
        <v>303.483585788122</v>
      </c>
      <c r="AA202" s="672" t="n">
        <v>3.76891341497</v>
      </c>
      <c r="AB202" s="672" t="n">
        <v>3.721948033471</v>
      </c>
    </row>
    <row r="203">
      <c r="A203" s="1051" t="n">
        <v>42125</v>
      </c>
      <c r="B203" s="674" t="n">
        <v>452.531992981482</v>
      </c>
      <c r="C203" s="1052" t="n">
        <v>2.708885826388</v>
      </c>
      <c r="D203" s="1052" t="n">
        <v>2.74074931773</v>
      </c>
      <c r="E203" s="674" t="n">
        <v>443.210731047591</v>
      </c>
      <c r="F203" s="1052" t="n">
        <v>3.156700988273</v>
      </c>
      <c r="G203" s="1052" t="n">
        <v>3.289849663413</v>
      </c>
      <c r="H203" s="674" t="n">
        <v>493.849914956045</v>
      </c>
      <c r="I203" s="1052" t="n">
        <v>1.246667538682</v>
      </c>
      <c r="J203" s="1052" t="n">
        <v>1.015829652622</v>
      </c>
      <c r="K203" s="674" t="n">
        <v>437.34639988247</v>
      </c>
      <c r="L203" s="1052" t="n">
        <v>2.95141895499</v>
      </c>
      <c r="M203" s="1052" t="n">
        <v>2.939928449916</v>
      </c>
      <c r="N203" s="674" t="n">
        <v>544.978653633902</v>
      </c>
      <c r="O203" s="1052" t="n">
        <v>4.381606038394</v>
      </c>
      <c r="P203" s="1052" t="n">
        <v>3.978280105942</v>
      </c>
      <c r="Q203" s="674" t="n">
        <v>489.470935593556</v>
      </c>
      <c r="R203" s="1052" t="n">
        <v>1.243654668713</v>
      </c>
      <c r="S203" s="1052" t="n">
        <v>1.361780127983</v>
      </c>
      <c r="T203" s="674" t="n">
        <v>537.498540028975</v>
      </c>
      <c r="U203" s="1052" t="n">
        <v>1.225612982641</v>
      </c>
      <c r="V203" s="1052" t="n">
        <v>1.22680850365</v>
      </c>
      <c r="W203" s="674" t="n">
        <v>527.974114826077</v>
      </c>
      <c r="X203" s="1052" t="n">
        <v>2.63980203895</v>
      </c>
      <c r="Y203" s="1052" t="n">
        <v>3.411794203757</v>
      </c>
      <c r="Z203" s="674" t="n">
        <v>304.988436323324</v>
      </c>
      <c r="AA203" s="1052" t="n">
        <v>3.656285341524</v>
      </c>
      <c r="AB203" s="1052" t="n">
        <v>3.816853186432</v>
      </c>
    </row>
    <row r="204">
      <c r="A204" s="1051" t="n">
        <v>42156</v>
      </c>
      <c r="B204" s="674" t="n">
        <v>453.439234260898</v>
      </c>
      <c r="C204" s="1052" t="n">
        <v>2.736122228916</v>
      </c>
      <c r="D204" s="1052" t="n">
        <v>2.722215905525</v>
      </c>
      <c r="E204" s="674" t="n">
        <v>443.931044936519</v>
      </c>
      <c r="F204" s="1052" t="n">
        <v>3.175880794563</v>
      </c>
      <c r="G204" s="1052" t="n">
        <v>3.166204635659</v>
      </c>
      <c r="H204" s="674" t="n">
        <v>494.472563003117</v>
      </c>
      <c r="I204" s="1052" t="n">
        <v>1.308824915365</v>
      </c>
      <c r="J204" s="1052" t="n">
        <v>1.304556121416</v>
      </c>
      <c r="K204" s="674" t="n">
        <v>438.230746121838</v>
      </c>
      <c r="L204" s="1052" t="n">
        <v>2.968055666462</v>
      </c>
      <c r="M204" s="1052" t="n">
        <v>2.944488367713</v>
      </c>
      <c r="N204" s="674" t="n">
        <v>545.533212337992</v>
      </c>
      <c r="O204" s="1052" t="n">
        <v>4.337677474032</v>
      </c>
      <c r="P204" s="1052" t="n">
        <v>4.326064558747</v>
      </c>
      <c r="Q204" s="674" t="n">
        <v>490.560988576346</v>
      </c>
      <c r="R204" s="1052" t="n">
        <v>1.357352503475</v>
      </c>
      <c r="S204" s="1052" t="n">
        <v>1.355285329482</v>
      </c>
      <c r="T204" s="674" t="n">
        <v>538.926942628904</v>
      </c>
      <c r="U204" s="1052" t="n">
        <v>1.248534838287</v>
      </c>
      <c r="V204" s="1052" t="n">
        <v>1.309175807834</v>
      </c>
      <c r="W204" s="674" t="n">
        <v>530.716200930673</v>
      </c>
      <c r="X204" s="1052" t="n">
        <v>2.466448127591</v>
      </c>
      <c r="Y204" s="1052" t="n">
        <v>2.584572079185</v>
      </c>
      <c r="Z204" s="674" t="n">
        <v>303.772666627565</v>
      </c>
      <c r="AA204" s="1052" t="n">
        <v>3.78770374885</v>
      </c>
      <c r="AB204" s="1052" t="n">
        <v>3.737483316906</v>
      </c>
    </row>
    <row r="205">
      <c r="A205" s="1051" t="n">
        <v>42186</v>
      </c>
      <c r="B205" s="674" t="n">
        <v>454.381726834284</v>
      </c>
      <c r="C205" s="1052" t="n">
        <v>2.902412517632</v>
      </c>
      <c r="D205" s="1052" t="n">
        <v>2.782534494691</v>
      </c>
      <c r="E205" s="674" t="n">
        <v>445.108311092991</v>
      </c>
      <c r="F205" s="1052" t="n">
        <v>3.393960939226</v>
      </c>
      <c r="G205" s="1052" t="n">
        <v>3.242249045195</v>
      </c>
      <c r="H205" s="674" t="n">
        <v>494.518828815023</v>
      </c>
      <c r="I205" s="1052" t="n">
        <v>1.203119928625</v>
      </c>
      <c r="J205" s="1052" t="n">
        <v>1.252853258409</v>
      </c>
      <c r="K205" s="674" t="n">
        <v>438.932460829024</v>
      </c>
      <c r="L205" s="1052" t="n">
        <v>3.035618839801</v>
      </c>
      <c r="M205" s="1052" t="n">
        <v>2.985067893902</v>
      </c>
      <c r="N205" s="674" t="n">
        <v>545.258502413959</v>
      </c>
      <c r="O205" s="1052" t="n">
        <v>3.974701423905</v>
      </c>
      <c r="P205" s="1052" t="n">
        <v>4.231001097676</v>
      </c>
      <c r="Q205" s="674" t="n">
        <v>490.846946726986</v>
      </c>
      <c r="R205" s="1052" t="n">
        <v>1.329652904689</v>
      </c>
      <c r="S205" s="1052" t="n">
        <v>1.310250017192</v>
      </c>
      <c r="T205" s="674" t="n">
        <v>541.222341772716</v>
      </c>
      <c r="U205" s="1052" t="n">
        <v>2.224404329714</v>
      </c>
      <c r="V205" s="1052" t="n">
        <v>1.565288029967</v>
      </c>
      <c r="W205" s="674" t="n">
        <v>535.712149728932</v>
      </c>
      <c r="X205" s="1052" t="n">
        <v>2.825448837458</v>
      </c>
      <c r="Y205" s="1052" t="n">
        <v>2.644265540401</v>
      </c>
      <c r="Z205" s="674" t="n">
        <v>305.562454384459</v>
      </c>
      <c r="AA205" s="1052" t="n">
        <v>4.528913009469</v>
      </c>
      <c r="AB205" s="1052" t="n">
        <v>3.990157452192</v>
      </c>
    </row>
    <row r="206">
      <c r="A206" s="1051" t="n">
        <v>42217</v>
      </c>
      <c r="B206" s="674" t="n">
        <v>453.789566931584</v>
      </c>
      <c r="C206" s="1052" t="n">
        <v>2.51421530782</v>
      </c>
      <c r="D206" s="1052" t="n">
        <v>2.717412606872</v>
      </c>
      <c r="E206" s="674" t="n">
        <v>444.589394106185</v>
      </c>
      <c r="F206" s="1052" t="n">
        <v>2.897737889179</v>
      </c>
      <c r="G206" s="1052" t="n">
        <v>3.155542483094</v>
      </c>
      <c r="H206" s="674" t="n">
        <v>494.910870888579</v>
      </c>
      <c r="I206" s="1052" t="n">
        <v>1.280524901583</v>
      </c>
      <c r="J206" s="1052" t="n">
        <v>1.264139800797</v>
      </c>
      <c r="K206" s="674" t="n">
        <v>438.434968693272</v>
      </c>
      <c r="L206" s="1052" t="n">
        <v>2.569819833643</v>
      </c>
      <c r="M206" s="1052" t="n">
        <v>2.857470399354</v>
      </c>
      <c r="N206" s="674" t="n">
        <v>546.3165528962739</v>
      </c>
      <c r="O206" s="1052" t="n">
        <v>3.057551936087</v>
      </c>
      <c r="P206" s="1052" t="n">
        <v>3.786791174156</v>
      </c>
      <c r="Q206" s="674" t="n">
        <v>491.330809266489</v>
      </c>
      <c r="R206" s="1052" t="n">
        <v>1.461723110724</v>
      </c>
      <c r="S206" s="1052" t="n">
        <v>1.382908462769</v>
      </c>
      <c r="T206" s="674" t="n">
        <v>541.2416866903681</v>
      </c>
      <c r="U206" s="1052" t="n">
        <v>2.126702633018</v>
      </c>
      <c r="V206" s="1052" t="n">
        <v>1.865532050824</v>
      </c>
      <c r="W206" s="674" t="n">
        <v>534.736619629079</v>
      </c>
      <c r="X206" s="1052" t="n">
        <v>2.992535780041</v>
      </c>
      <c r="Y206" s="1052" t="n">
        <v>2.76178936126</v>
      </c>
      <c r="Z206" s="674" t="n">
        <v>305.36044599835</v>
      </c>
      <c r="AA206" s="1052" t="n">
        <v>4.029364782336</v>
      </c>
      <c r="AB206" s="1052" t="n">
        <v>4.115073392457</v>
      </c>
    </row>
    <row r="207">
      <c r="A207" s="1051" t="n">
        <v>42248</v>
      </c>
      <c r="B207" s="674" t="n">
        <v>453.506633732635</v>
      </c>
      <c r="C207" s="1052" t="n">
        <v>1.829700447969</v>
      </c>
      <c r="D207" s="1052" t="n">
        <v>2.413853405569</v>
      </c>
      <c r="E207" s="674" t="n">
        <v>443.863743760057</v>
      </c>
      <c r="F207" s="1052" t="n">
        <v>2.013534668631</v>
      </c>
      <c r="G207" s="1052" t="n">
        <v>2.765888768584</v>
      </c>
      <c r="H207" s="674" t="n">
        <v>497.322475868031</v>
      </c>
      <c r="I207" s="1052" t="n">
        <v>1.448189532727</v>
      </c>
      <c r="J207" s="1052" t="n">
        <v>1.310759599085</v>
      </c>
      <c r="K207" s="674" t="n">
        <v>438.301882650249</v>
      </c>
      <c r="L207" s="1052" t="n">
        <v>1.855399640804</v>
      </c>
      <c r="M207" s="1052" t="n">
        <v>2.484915913199</v>
      </c>
      <c r="N207" s="674" t="n">
        <v>546.002745764016</v>
      </c>
      <c r="O207" s="1052" t="n">
        <v>2.194558607257</v>
      </c>
      <c r="P207" s="1052" t="n">
        <v>3.070069853122</v>
      </c>
      <c r="Q207" s="674" t="n">
        <v>492.998569998355</v>
      </c>
      <c r="R207" s="1052" t="n">
        <v>1.597380745149</v>
      </c>
      <c r="S207" s="1052" t="n">
        <v>1.462996852177</v>
      </c>
      <c r="T207" s="674" t="n">
        <v>542.29595720832</v>
      </c>
      <c r="U207" s="1052" t="n">
        <v>2.009132216886</v>
      </c>
      <c r="V207" s="1052" t="n">
        <v>2.119930609042</v>
      </c>
      <c r="W207" s="674" t="n">
        <v>532.404029354896</v>
      </c>
      <c r="X207" s="1052" t="n">
        <v>1.895108417199</v>
      </c>
      <c r="Y207" s="1052" t="n">
        <v>2.569894306262</v>
      </c>
      <c r="Z207" s="674" t="n">
        <v>302.402793320272</v>
      </c>
      <c r="AA207" s="1052" t="n">
        <v>2.212257105201</v>
      </c>
      <c r="AB207" s="1052" t="n">
        <v>3.585257498074</v>
      </c>
    </row>
    <row r="208">
      <c r="A208" s="1051" t="n">
        <v>42278</v>
      </c>
      <c r="B208" s="674" t="n">
        <v>453.862493032574</v>
      </c>
      <c r="C208" s="1052" t="n">
        <v>1.579625953963</v>
      </c>
      <c r="D208" s="1052" t="n">
        <v>1.972995130013</v>
      </c>
      <c r="E208" s="674" t="n">
        <v>444.687673807919</v>
      </c>
      <c r="F208" s="1052" t="n">
        <v>1.746203311899</v>
      </c>
      <c r="G208" s="1052" t="n">
        <v>2.216872028143</v>
      </c>
      <c r="H208" s="674" t="n">
        <v>496.158414723887</v>
      </c>
      <c r="I208" s="1052" t="n">
        <v>1.356863752866</v>
      </c>
      <c r="J208" s="1052" t="n">
        <v>1.361948739244</v>
      </c>
      <c r="K208" s="674" t="n">
        <v>438.551076780861</v>
      </c>
      <c r="L208" s="1052" t="n">
        <v>1.560972973912</v>
      </c>
      <c r="M208" s="1052" t="n">
        <v>1.993617294848</v>
      </c>
      <c r="N208" s="674" t="n">
        <v>547.816477184932</v>
      </c>
      <c r="O208" s="1052" t="n">
        <v>1.709209274285</v>
      </c>
      <c r="P208" s="1052" t="n">
        <v>2.316870552687</v>
      </c>
      <c r="Q208" s="674" t="n">
        <v>492.884855000068</v>
      </c>
      <c r="R208" s="1052" t="n">
        <v>1.442586196829</v>
      </c>
      <c r="S208" s="1052" t="n">
        <v>1.500564871788</v>
      </c>
      <c r="T208" s="674" t="n">
        <v>542.186331114668</v>
      </c>
      <c r="U208" s="1052" t="n">
        <v>1.801389058977</v>
      </c>
      <c r="V208" s="1052" t="n">
        <v>1.978813450765</v>
      </c>
      <c r="W208" s="674" t="n">
        <v>536.295203482435</v>
      </c>
      <c r="X208" s="1052" t="n">
        <v>2.549438891838</v>
      </c>
      <c r="Y208" s="1052" t="n">
        <v>2.477964520072</v>
      </c>
      <c r="Z208" s="674" t="n">
        <v>304.644440031548</v>
      </c>
      <c r="AA208" s="1052" t="n">
        <v>2.725658553127</v>
      </c>
      <c r="AB208" s="1052" t="n">
        <v>2.986154626302</v>
      </c>
    </row>
    <row r="209">
      <c r="A209" s="1051" t="n">
        <v>42309</v>
      </c>
      <c r="B209" s="674" t="n">
        <v>454.697949624396</v>
      </c>
      <c r="C209" s="1052" t="n">
        <v>2.127033472769</v>
      </c>
      <c r="D209" s="1052" t="n">
        <v>1.845138336167</v>
      </c>
      <c r="E209" s="674" t="n">
        <v>445.636986663107</v>
      </c>
      <c r="F209" s="1052" t="n">
        <v>2.35030716455</v>
      </c>
      <c r="G209" s="1052" t="n">
        <v>2.036320016495</v>
      </c>
      <c r="H209" s="674" t="n">
        <v>497.158163320229</v>
      </c>
      <c r="I209" s="1052" t="n">
        <v>1.599188396372</v>
      </c>
      <c r="J209" s="1052" t="n">
        <v>1.468054611428</v>
      </c>
      <c r="K209" s="674" t="n">
        <v>439.216650744546</v>
      </c>
      <c r="L209" s="1052" t="n">
        <v>2.112460583487</v>
      </c>
      <c r="M209" s="1052" t="n">
        <v>1.842579561246</v>
      </c>
      <c r="N209" s="674" t="n">
        <v>550.797358524418</v>
      </c>
      <c r="O209" s="1052" t="n">
        <v>3.095150323884</v>
      </c>
      <c r="P209" s="1052" t="n">
        <v>2.331283260234</v>
      </c>
      <c r="Q209" s="674" t="n">
        <v>493.909719218037</v>
      </c>
      <c r="R209" s="1052" t="n">
        <v>1.667312422373</v>
      </c>
      <c r="S209" s="1052" t="n">
        <v>1.5690764769</v>
      </c>
      <c r="T209" s="674" t="n">
        <v>543.678746283891</v>
      </c>
      <c r="U209" s="1052" t="n">
        <v>2.270111073711</v>
      </c>
      <c r="V209" s="1052" t="n">
        <v>2.026738689168</v>
      </c>
      <c r="W209" s="674" t="n">
        <v>537.37374322839</v>
      </c>
      <c r="X209" s="1052" t="n">
        <v>2.815744423263</v>
      </c>
      <c r="Y209" s="1052" t="n">
        <v>2.420174339867</v>
      </c>
      <c r="Z209" s="674" t="n">
        <v>305.769467856004</v>
      </c>
      <c r="AA209" s="1052" t="n">
        <v>3.109500614789</v>
      </c>
      <c r="AB209" s="1052" t="n">
        <v>2.682838026039</v>
      </c>
    </row>
    <row r="210">
      <c r="A210" s="1051" t="n">
        <v>42339</v>
      </c>
      <c r="B210" s="674" t="n">
        <v>456.256198265593</v>
      </c>
      <c r="C210" s="1052" t="n">
        <v>1.999559519691</v>
      </c>
      <c r="D210" s="1052" t="n">
        <v>1.901845053404</v>
      </c>
      <c r="E210" s="674" t="n">
        <v>447.476524378002</v>
      </c>
      <c r="F210" s="1052" t="n">
        <v>2.349054299713</v>
      </c>
      <c r="G210" s="1052" t="n">
        <v>2.148290089116</v>
      </c>
      <c r="H210" s="674" t="n">
        <v>496.947353315179</v>
      </c>
      <c r="I210" s="1052" t="n">
        <v>1.069184065935</v>
      </c>
      <c r="J210" s="1052" t="n">
        <v>1.341310340039</v>
      </c>
      <c r="K210" s="674" t="n">
        <v>440.884198553691</v>
      </c>
      <c r="L210" s="1052" t="n">
        <v>1.954609222166</v>
      </c>
      <c r="M210" s="1052" t="n">
        <v>1.87574503357</v>
      </c>
      <c r="N210" s="674" t="n">
        <v>554.389799016286</v>
      </c>
      <c r="O210" s="1052" t="n">
        <v>3.729756269761</v>
      </c>
      <c r="P210" s="1052" t="n">
        <v>2.841739932675</v>
      </c>
      <c r="Q210" s="674" t="n">
        <v>493.663792195457</v>
      </c>
      <c r="R210" s="1052" t="n">
        <v>1.192104785683</v>
      </c>
      <c r="S210" s="1052" t="n">
        <v>1.433663691326</v>
      </c>
      <c r="T210" s="674" t="n">
        <v>545.950919978362</v>
      </c>
      <c r="U210" s="1052" t="n">
        <v>2.708014909414</v>
      </c>
      <c r="V210" s="1052" t="n">
        <v>2.25954106902</v>
      </c>
      <c r="W210" s="674" t="n">
        <v>535.077163485915</v>
      </c>
      <c r="X210" s="1052" t="n">
        <v>1.836214375693</v>
      </c>
      <c r="Y210" s="1052" t="n">
        <v>2.399499252281</v>
      </c>
      <c r="Z210" s="674" t="n">
        <v>307.529274810011</v>
      </c>
      <c r="AA210" s="1052" t="n">
        <v>3.224300409849</v>
      </c>
      <c r="AB210" s="1052" t="n">
        <v>3.020131154044</v>
      </c>
    </row>
    <row r="211">
      <c r="A211" s="1051" t="n">
        <v>42370</v>
      </c>
      <c r="B211" s="674" t="n">
        <v>458.785825597414</v>
      </c>
      <c r="C211" s="1052" t="n">
        <v>2.353533940309</v>
      </c>
      <c r="D211" s="1052" t="n">
        <v>2.16022703779</v>
      </c>
      <c r="E211" s="674" t="n">
        <v>450.088478431432</v>
      </c>
      <c r="F211" s="1052" t="n">
        <v>2.570387028172</v>
      </c>
      <c r="G211" s="1052" t="n">
        <v>2.423529622089</v>
      </c>
      <c r="H211" s="674" t="n">
        <v>498.660425517446</v>
      </c>
      <c r="I211" s="1052" t="n">
        <v>1.549969031548</v>
      </c>
      <c r="J211" s="1052" t="n">
        <v>1.405741992466</v>
      </c>
      <c r="K211" s="674" t="n">
        <v>443.250267931194</v>
      </c>
      <c r="L211" s="1052" t="n">
        <v>2.158298458001</v>
      </c>
      <c r="M211" s="1052" t="n">
        <v>2.075149745887</v>
      </c>
      <c r="N211" s="674" t="n">
        <v>556.668346875587</v>
      </c>
      <c r="O211" s="1052" t="n">
        <v>3.832141277023</v>
      </c>
      <c r="P211" s="1052" t="n">
        <v>3.552695471669</v>
      </c>
      <c r="Q211" s="674" t="n">
        <v>495.281538360465</v>
      </c>
      <c r="R211" s="1052" t="n">
        <v>1.606725979056</v>
      </c>
      <c r="S211" s="1052" t="n">
        <v>1.488433043068</v>
      </c>
      <c r="T211" s="674" t="n">
        <v>546.5783765202229</v>
      </c>
      <c r="U211" s="1052" t="n">
        <v>2.78155649121</v>
      </c>
      <c r="V211" s="1052" t="n">
        <v>2.586578187924</v>
      </c>
      <c r="W211" s="674" t="n">
        <v>542.918225182048</v>
      </c>
      <c r="X211" s="1052" t="n">
        <v>4.909898493283</v>
      </c>
      <c r="Y211" s="1052" t="n">
        <v>3.179229200342</v>
      </c>
      <c r="Z211" s="674" t="n">
        <v>308.331397854927</v>
      </c>
      <c r="AA211" s="1052" t="n">
        <v>1.78344552229</v>
      </c>
      <c r="AB211" s="1052" t="n">
        <v>2.699985805283</v>
      </c>
    </row>
    <row r="212">
      <c r="A212" s="1051" t="n">
        <v>42401</v>
      </c>
      <c r="B212" s="674" t="n">
        <v>460.601467831066</v>
      </c>
      <c r="C212" s="1052" t="n">
        <v>2.382502846725</v>
      </c>
      <c r="D212" s="1052" t="n">
        <v>2.24553559261</v>
      </c>
      <c r="E212" s="674" t="n">
        <v>451.963527913997</v>
      </c>
      <c r="F212" s="1052" t="n">
        <v>2.670931174842</v>
      </c>
      <c r="G212" s="1052" t="n">
        <v>2.530494098892</v>
      </c>
      <c r="H212" s="674" t="n">
        <v>499.299130996696</v>
      </c>
      <c r="I212" s="1052" t="n">
        <v>1.436283677731</v>
      </c>
      <c r="J212" s="1052" t="n">
        <v>1.351757017871</v>
      </c>
      <c r="K212" s="674" t="n">
        <v>445.11152317984</v>
      </c>
      <c r="L212" s="1052" t="n">
        <v>2.316612750108</v>
      </c>
      <c r="M212" s="1052" t="n">
        <v>2.143537110928</v>
      </c>
      <c r="N212" s="674" t="n">
        <v>557.053977732609</v>
      </c>
      <c r="O212" s="1052" t="n">
        <v>3.429632549781</v>
      </c>
      <c r="P212" s="1052" t="n">
        <v>3.663417128188</v>
      </c>
      <c r="Q212" s="674" t="n">
        <v>495.611917961482</v>
      </c>
      <c r="R212" s="1052" t="n">
        <v>1.459262704664</v>
      </c>
      <c r="S212" s="1052" t="n">
        <v>1.419330795844</v>
      </c>
      <c r="T212" s="674" t="n">
        <v>547.069932541826</v>
      </c>
      <c r="U212" s="1052" t="n">
        <v>2.010986156822</v>
      </c>
      <c r="V212" s="1052" t="n">
        <v>2.498780102537</v>
      </c>
      <c r="W212" s="674" t="n">
        <v>545.736266399743</v>
      </c>
      <c r="X212" s="1052" t="n">
        <v>4.035639274108</v>
      </c>
      <c r="Y212" s="1052" t="n">
        <v>3.587025093857</v>
      </c>
      <c r="Z212" s="674" t="n">
        <v>311.086878969467</v>
      </c>
      <c r="AA212" s="1052" t="n">
        <v>2.63419405892</v>
      </c>
      <c r="AB212" s="1052" t="n">
        <v>2.543581328127</v>
      </c>
    </row>
    <row r="213">
      <c r="A213" s="1051" t="n">
        <v>42430</v>
      </c>
      <c r="B213" s="674" t="n">
        <v>461.474749470579</v>
      </c>
      <c r="C213" s="1052" t="n">
        <v>2.152190818087</v>
      </c>
      <c r="D213" s="1052" t="n">
        <v>2.295806541609</v>
      </c>
      <c r="E213" s="674" t="n">
        <v>453.017046717722</v>
      </c>
      <c r="F213" s="1052" t="n">
        <v>2.304056168454</v>
      </c>
      <c r="G213" s="1052" t="n">
        <v>2.514649893312</v>
      </c>
      <c r="H213" s="674" t="n">
        <v>499.956728522609</v>
      </c>
      <c r="I213" s="1052" t="n">
        <v>1.647532420827</v>
      </c>
      <c r="J213" s="1052" t="n">
        <v>1.544564504099</v>
      </c>
      <c r="K213" s="674" t="n">
        <v>445.607097753151</v>
      </c>
      <c r="L213" s="1052" t="n">
        <v>2.062168466443</v>
      </c>
      <c r="M213" s="1052" t="n">
        <v>2.178904239691</v>
      </c>
      <c r="N213" s="674" t="n">
        <v>556.682665903469</v>
      </c>
      <c r="O213" s="1052" t="n">
        <v>2.711711551317</v>
      </c>
      <c r="P213" s="1052" t="n">
        <v>3.322433059464</v>
      </c>
      <c r="Q213" s="674" t="n">
        <v>496.900579853208</v>
      </c>
      <c r="R213" s="1052" t="n">
        <v>1.717781516058</v>
      </c>
      <c r="S213" s="1052" t="n">
        <v>1.594583633939</v>
      </c>
      <c r="T213" s="674" t="n">
        <v>547.7518544434211</v>
      </c>
      <c r="U213" s="1052" t="n">
        <v>2.415507000202</v>
      </c>
      <c r="V213" s="1052" t="n">
        <v>2.401608212841</v>
      </c>
      <c r="W213" s="674" t="n">
        <v>548.862546840804</v>
      </c>
      <c r="X213" s="1052" t="n">
        <v>2.031072898934</v>
      </c>
      <c r="Y213" s="1052" t="n">
        <v>3.639507766946</v>
      </c>
      <c r="Z213" s="674" t="n">
        <v>310.76246662525</v>
      </c>
      <c r="AA213" s="1052" t="n">
        <v>2.137131171041</v>
      </c>
      <c r="AB213" s="1052" t="n">
        <v>2.184939442368</v>
      </c>
    </row>
    <row r="214">
      <c r="A214" s="1051" t="n">
        <v>42461</v>
      </c>
      <c r="B214" s="674" t="n">
        <v>462.933194033511</v>
      </c>
      <c r="C214" s="1052" t="n">
        <v>2.502251812654</v>
      </c>
      <c r="D214" s="1052" t="n">
        <v>2.345583705488</v>
      </c>
      <c r="E214" s="674" t="n">
        <v>454.140404144188</v>
      </c>
      <c r="F214" s="1052" t="n">
        <v>2.688603022018</v>
      </c>
      <c r="G214" s="1052" t="n">
        <v>2.554243930611</v>
      </c>
      <c r="H214" s="674" t="n">
        <v>502.29172277729</v>
      </c>
      <c r="I214" s="1052" t="n">
        <v>1.877664817218</v>
      </c>
      <c r="J214" s="1052" t="n">
        <v>1.65395054218</v>
      </c>
      <c r="K214" s="674" t="n">
        <v>447.42963911524</v>
      </c>
      <c r="L214" s="1052" t="n">
        <v>2.541108217856</v>
      </c>
      <c r="M214" s="1052" t="n">
        <v>2.306570882559</v>
      </c>
      <c r="N214" s="674" t="n">
        <v>562.107105653239</v>
      </c>
      <c r="O214" s="1052" t="n">
        <v>3.317055993997</v>
      </c>
      <c r="P214" s="1052" t="n">
        <v>3.152429932136</v>
      </c>
      <c r="Q214" s="674" t="n">
        <v>498.51318756787</v>
      </c>
      <c r="R214" s="1052" t="n">
        <v>1.913175122584</v>
      </c>
      <c r="S214" s="1052" t="n">
        <v>1.696839220804</v>
      </c>
      <c r="T214" s="674" t="n">
        <v>551.673486495406</v>
      </c>
      <c r="U214" s="1052" t="n">
        <v>2.622812529741</v>
      </c>
      <c r="V214" s="1052" t="n">
        <v>2.349927929516</v>
      </c>
      <c r="W214" s="674" t="n">
        <v>550.561684203647</v>
      </c>
      <c r="X214" s="1052" t="n">
        <v>4.4653758142</v>
      </c>
      <c r="Y214" s="1052" t="n">
        <v>3.499728696162</v>
      </c>
      <c r="Z214" s="674" t="n">
        <v>312.87957812456</v>
      </c>
      <c r="AA214" s="1052" t="n">
        <v>3.096046302484</v>
      </c>
      <c r="AB214" s="1052" t="n">
        <v>2.622038554835</v>
      </c>
    </row>
    <row r="215">
      <c r="A215" s="1051" t="n">
        <v>42491</v>
      </c>
      <c r="B215" s="674" t="n">
        <v>461.990407225849</v>
      </c>
      <c r="C215" s="1052" t="n">
        <v>2.090109515142</v>
      </c>
      <c r="D215" s="1052" t="n">
        <v>2.248070658942</v>
      </c>
      <c r="E215" s="674" t="n">
        <v>453.351207640362</v>
      </c>
      <c r="F215" s="1052" t="n">
        <v>2.287958274115</v>
      </c>
      <c r="G215" s="1052" t="n">
        <v>2.426719841634</v>
      </c>
      <c r="H215" s="674" t="n">
        <v>500.382577007967</v>
      </c>
      <c r="I215" s="1052" t="n">
        <v>1.322803113675</v>
      </c>
      <c r="J215" s="1052" t="n">
        <v>1.615813198389</v>
      </c>
      <c r="K215" s="674" t="n">
        <v>445.666880825838</v>
      </c>
      <c r="L215" s="1052" t="n">
        <v>1.902492153955</v>
      </c>
      <c r="M215" s="1052" t="n">
        <v>2.168364311372</v>
      </c>
      <c r="N215" s="674" t="n">
        <v>556.223334637931</v>
      </c>
      <c r="O215" s="1052" t="n">
        <v>2.063325036504</v>
      </c>
      <c r="P215" s="1052" t="n">
        <v>2.696988953484</v>
      </c>
      <c r="Q215" s="674" t="n">
        <v>496.428344223272</v>
      </c>
      <c r="R215" s="1052" t="n">
        <v>1.421414046021</v>
      </c>
      <c r="S215" s="1052" t="n">
        <v>1.684052139248</v>
      </c>
      <c r="T215" s="674" t="n">
        <v>554.031282273128</v>
      </c>
      <c r="U215" s="1052" t="n">
        <v>3.075867376916</v>
      </c>
      <c r="V215" s="1052" t="n">
        <v>2.705204014244</v>
      </c>
      <c r="W215" s="674" t="n">
        <v>548.201527011464</v>
      </c>
      <c r="X215" s="1052" t="n">
        <v>3.831137098842</v>
      </c>
      <c r="Y215" s="1052" t="n">
        <v>3.433093514951</v>
      </c>
      <c r="Z215" s="674" t="n">
        <v>313.167527599056</v>
      </c>
      <c r="AA215" s="1052" t="n">
        <v>2.681770946575</v>
      </c>
      <c r="AB215" s="1052" t="n">
        <v>2.637961436247</v>
      </c>
    </row>
    <row r="216">
      <c r="A216" s="1051" t="n">
        <v>42522</v>
      </c>
      <c r="B216" s="674" t="n">
        <v>463.90588855248</v>
      </c>
      <c r="C216" s="1052" t="n">
        <v>2.308281573526</v>
      </c>
      <c r="D216" s="1052" t="n">
        <v>2.3000857878</v>
      </c>
      <c r="E216" s="674" t="n">
        <v>454.874821610791</v>
      </c>
      <c r="F216" s="1052" t="n">
        <v>2.465197421784</v>
      </c>
      <c r="G216" s="1052" t="n">
        <v>2.480427579269</v>
      </c>
      <c r="H216" s="674" t="n">
        <v>503.298577312653</v>
      </c>
      <c r="I216" s="1052" t="n">
        <v>1.784935094464</v>
      </c>
      <c r="J216" s="1052" t="n">
        <v>1.661733897263</v>
      </c>
      <c r="K216" s="674" t="n">
        <v>447.966662522575</v>
      </c>
      <c r="L216" s="1052" t="n">
        <v>2.221641563696</v>
      </c>
      <c r="M216" s="1052" t="n">
        <v>2.221502671853</v>
      </c>
      <c r="N216" s="674" t="n">
        <v>559.230247114099</v>
      </c>
      <c r="O216" s="1052" t="n">
        <v>2.510760933767</v>
      </c>
      <c r="P216" s="1052" t="n">
        <v>2.629954284424</v>
      </c>
      <c r="Q216" s="674" t="n">
        <v>499.790410797182</v>
      </c>
      <c r="R216" s="1052" t="n">
        <v>1.881401586298</v>
      </c>
      <c r="S216" s="1052" t="n">
        <v>1.738731937485</v>
      </c>
      <c r="T216" s="674" t="n">
        <v>553.992902489952</v>
      </c>
      <c r="U216" s="1052" t="n">
        <v>2.795547720727</v>
      </c>
      <c r="V216" s="1052" t="n">
        <v>2.831367727848</v>
      </c>
      <c r="W216" s="674" t="n">
        <v>548.9090493797549</v>
      </c>
      <c r="X216" s="1052" t="n">
        <v>3.42798060756</v>
      </c>
      <c r="Y216" s="1052" t="n">
        <v>3.907001662802</v>
      </c>
      <c r="Z216" s="674" t="n">
        <v>314.057918911414</v>
      </c>
      <c r="AA216" s="1052" t="n">
        <v>3.38583862664</v>
      </c>
      <c r="AB216" s="1052" t="n">
        <v>3.054041995523</v>
      </c>
    </row>
    <row r="217">
      <c r="A217" s="1051" t="n">
        <v>42552</v>
      </c>
      <c r="B217" s="674" t="n">
        <v>464.121028940888</v>
      </c>
      <c r="C217" s="1052" t="n">
        <v>2.143418524873</v>
      </c>
      <c r="D217" s="1052" t="n">
        <v>2.180637793571</v>
      </c>
      <c r="E217" s="674" t="n">
        <v>455.454503980964</v>
      </c>
      <c r="F217" s="1052" t="n">
        <v>2.324421411626</v>
      </c>
      <c r="G217" s="1052" t="n">
        <v>2.35920015768</v>
      </c>
      <c r="H217" s="674" t="n">
        <v>501.998609979198</v>
      </c>
      <c r="I217" s="1052" t="n">
        <v>1.512537183285</v>
      </c>
      <c r="J217" s="1052" t="n">
        <v>1.540182177371</v>
      </c>
      <c r="K217" s="674" t="n">
        <v>447.880614761504</v>
      </c>
      <c r="L217" s="1052" t="n">
        <v>2.038617493812</v>
      </c>
      <c r="M217" s="1052" t="n">
        <v>2.054344155129</v>
      </c>
      <c r="N217" s="674" t="n">
        <v>556.218018050705</v>
      </c>
      <c r="O217" s="1052" t="n">
        <v>2.009966940126</v>
      </c>
      <c r="P217" s="1052" t="n">
        <v>2.194759858152</v>
      </c>
      <c r="Q217" s="674" t="n">
        <v>498.000433258426</v>
      </c>
      <c r="R217" s="1052" t="n">
        <v>1.457376190102</v>
      </c>
      <c r="S217" s="1052" t="n">
        <v>1.586827973656</v>
      </c>
      <c r="T217" s="674" t="n">
        <v>555.7651241234259</v>
      </c>
      <c r="U217" s="1052" t="n">
        <v>2.687025502879</v>
      </c>
      <c r="V217" s="1052" t="n">
        <v>2.852381325469</v>
      </c>
      <c r="W217" s="674" t="n">
        <v>551.308140783979</v>
      </c>
      <c r="X217" s="1052" t="n">
        <v>2.911263271318</v>
      </c>
      <c r="Y217" s="1052" t="n">
        <v>3.387868048301</v>
      </c>
      <c r="Z217" s="674" t="n">
        <v>314.03953724593</v>
      </c>
      <c r="AA217" s="1052" t="n">
        <v>2.774255390293</v>
      </c>
      <c r="AB217" s="1052" t="n">
        <v>2.946596552709</v>
      </c>
    </row>
    <row r="218">
      <c r="A218" s="1051" t="n">
        <v>42583</v>
      </c>
      <c r="B218" s="674" t="n">
        <v>464.377100008936</v>
      </c>
      <c r="C218" s="1052" t="n">
        <v>2.333137173898</v>
      </c>
      <c r="D218" s="1052" t="n">
        <v>2.261549014325</v>
      </c>
      <c r="E218" s="674" t="n">
        <v>455.555283632544</v>
      </c>
      <c r="F218" s="1052" t="n">
        <v>2.466520720407</v>
      </c>
      <c r="G218" s="1052" t="n">
        <v>2.418653548472</v>
      </c>
      <c r="H218" s="674" t="n">
        <v>503.907251676423</v>
      </c>
      <c r="I218" s="1052" t="n">
        <v>1.817777971151</v>
      </c>
      <c r="J218" s="1052" t="n">
        <v>1.705110700175</v>
      </c>
      <c r="K218" s="674" t="n">
        <v>448.499530790813</v>
      </c>
      <c r="L218" s="1052" t="n">
        <v>2.295565549331</v>
      </c>
      <c r="M218" s="1052" t="n">
        <v>2.185213765342</v>
      </c>
      <c r="N218" s="674" t="n">
        <v>556.581745880815</v>
      </c>
      <c r="O218" s="1052" t="n">
        <v>1.878982602691</v>
      </c>
      <c r="P218" s="1052" t="n">
        <v>2.133135852252</v>
      </c>
      <c r="Q218" s="674" t="n">
        <v>499.683055731374</v>
      </c>
      <c r="R218" s="1052" t="n">
        <v>1.699923210058</v>
      </c>
      <c r="S218" s="1052" t="n">
        <v>1.679534493702</v>
      </c>
      <c r="T218" s="674" t="n">
        <v>553.589088836315</v>
      </c>
      <c r="U218" s="1052" t="n">
        <v>2.281310262971</v>
      </c>
      <c r="V218" s="1052" t="n">
        <v>2.587663623749</v>
      </c>
      <c r="W218" s="674" t="n">
        <v>555.0980570578701</v>
      </c>
      <c r="X218" s="1052" t="n">
        <v>3.80775070967</v>
      </c>
      <c r="Y218" s="1052" t="n">
        <v>3.381929903398</v>
      </c>
      <c r="Z218" s="674" t="n">
        <v>315.343253715867</v>
      </c>
      <c r="AA218" s="1052" t="n">
        <v>3.269188216201</v>
      </c>
      <c r="AB218" s="1052" t="n">
        <v>3.142591251075</v>
      </c>
    </row>
    <row r="219">
      <c r="A219" s="1051" t="n">
        <v>42614</v>
      </c>
      <c r="B219" s="674" t="n">
        <v>465.488867090098</v>
      </c>
      <c r="C219" s="1052" t="n">
        <v>2.642129677099</v>
      </c>
      <c r="D219" s="1052" t="n">
        <v>2.372739389319</v>
      </c>
      <c r="E219" s="674" t="n">
        <v>457.215198229754</v>
      </c>
      <c r="F219" s="1052" t="n">
        <v>3.008007447645</v>
      </c>
      <c r="G219" s="1052" t="n">
        <v>2.599320557075</v>
      </c>
      <c r="H219" s="674" t="n">
        <v>503.50163263186</v>
      </c>
      <c r="I219" s="1052" t="n">
        <v>1.242484919477</v>
      </c>
      <c r="J219" s="1052" t="n">
        <v>1.523812716611</v>
      </c>
      <c r="K219" s="674" t="n">
        <v>449.691628305947</v>
      </c>
      <c r="L219" s="1052" t="n">
        <v>2.598607513805</v>
      </c>
      <c r="M219" s="1052" t="n">
        <v>2.310798116551</v>
      </c>
      <c r="N219" s="674" t="n">
        <v>557.924894201008</v>
      </c>
      <c r="O219" s="1052" t="n">
        <v>2.183532689073</v>
      </c>
      <c r="P219" s="1052" t="n">
        <v>2.024139374418</v>
      </c>
      <c r="Q219" s="674" t="n">
        <v>499.841699502313</v>
      </c>
      <c r="R219" s="1052" t="n">
        <v>1.388062749144</v>
      </c>
      <c r="S219" s="1052" t="n">
        <v>1.514996011426</v>
      </c>
      <c r="T219" s="674" t="n">
        <v>554.24196948234</v>
      </c>
      <c r="U219" s="1052" t="n">
        <v>2.202858442006</v>
      </c>
      <c r="V219" s="1052" t="n">
        <v>2.390272847262</v>
      </c>
      <c r="W219" s="674" t="n">
        <v>556.445132545849</v>
      </c>
      <c r="X219" s="1052" t="n">
        <v>4.515574989183</v>
      </c>
      <c r="Y219" s="1052" t="n">
        <v>3.743234046381</v>
      </c>
      <c r="Z219" s="674" t="n">
        <v>315.358451194776</v>
      </c>
      <c r="AA219" s="1052" t="n">
        <v>4.28423882341</v>
      </c>
      <c r="AB219" s="1052" t="n">
        <v>3.439687361265</v>
      </c>
    </row>
    <row r="220">
      <c r="A220" s="1051" t="n">
        <v>42644</v>
      </c>
      <c r="B220" s="674" t="n">
        <v>465.44285742919</v>
      </c>
      <c r="C220" s="1052" t="n">
        <v>2.551513855935</v>
      </c>
      <c r="D220" s="1052" t="n">
        <v>2.508901496172</v>
      </c>
      <c r="E220" s="674" t="n">
        <v>457.297595971437</v>
      </c>
      <c r="F220" s="1052" t="n">
        <v>2.835680615012</v>
      </c>
      <c r="G220" s="1052" t="n">
        <v>2.769944917762</v>
      </c>
      <c r="H220" s="674" t="n">
        <v>503.571939434043</v>
      </c>
      <c r="I220" s="1052" t="n">
        <v>1.494185020379</v>
      </c>
      <c r="J220" s="1052" t="n">
        <v>1.517682564929</v>
      </c>
      <c r="K220" s="674" t="n">
        <v>449.485281462185</v>
      </c>
      <c r="L220" s="1052" t="n">
        <v>2.49325683147</v>
      </c>
      <c r="M220" s="1052" t="n">
        <v>2.46246557442</v>
      </c>
      <c r="N220" s="674" t="n">
        <v>555.9154665626251</v>
      </c>
      <c r="O220" s="1052" t="n">
        <v>1.478412883693</v>
      </c>
      <c r="P220" s="1052" t="n">
        <v>1.84657460957</v>
      </c>
      <c r="Q220" s="674" t="n">
        <v>500.175354115832</v>
      </c>
      <c r="R220" s="1052" t="n">
        <v>1.47914853577</v>
      </c>
      <c r="S220" s="1052" t="n">
        <v>1.522181046123</v>
      </c>
      <c r="T220" s="674" t="n">
        <v>552.950161941385</v>
      </c>
      <c r="U220" s="1052" t="n">
        <v>1.985264144263</v>
      </c>
      <c r="V220" s="1052" t="n">
        <v>2.15640820862</v>
      </c>
      <c r="W220" s="674" t="n">
        <v>558.866603143697</v>
      </c>
      <c r="X220" s="1052" t="n">
        <v>4.208764037921</v>
      </c>
      <c r="Y220" s="1052" t="n">
        <v>4.176901756187</v>
      </c>
      <c r="Z220" s="674" t="n">
        <v>316.866063482212</v>
      </c>
      <c r="AA220" s="1052" t="n">
        <v>4.011766454493</v>
      </c>
      <c r="AB220" s="1052" t="n">
        <v>3.853550319494</v>
      </c>
    </row>
    <row r="221">
      <c r="A221" s="1051" t="n">
        <v>42675</v>
      </c>
      <c r="B221" s="674" t="n">
        <v>466.921920905487</v>
      </c>
      <c r="C221" s="1052" t="n">
        <v>2.688371762219</v>
      </c>
      <c r="D221" s="1052" t="n">
        <v>2.627372003589</v>
      </c>
      <c r="E221" s="674" t="n">
        <v>459.026325927568</v>
      </c>
      <c r="F221" s="1052" t="n">
        <v>3.004539494067</v>
      </c>
      <c r="G221" s="1052" t="n">
        <v>2.949412224906</v>
      </c>
      <c r="H221" s="674" t="n">
        <v>504.448755049219</v>
      </c>
      <c r="I221" s="1052" t="n">
        <v>1.466453186708</v>
      </c>
      <c r="J221" s="1052" t="n">
        <v>1.400961094382</v>
      </c>
      <c r="K221" s="674" t="n">
        <v>451.336598996965</v>
      </c>
      <c r="L221" s="1052" t="n">
        <v>2.759446444454</v>
      </c>
      <c r="M221" s="1052" t="n">
        <v>2.617179085599</v>
      </c>
      <c r="N221" s="674" t="n">
        <v>559.974920967959</v>
      </c>
      <c r="O221" s="1052" t="n">
        <v>1.666232109051</v>
      </c>
      <c r="P221" s="1052" t="n">
        <v>1.775410791011</v>
      </c>
      <c r="Q221" s="674" t="n">
        <v>500.747680518285</v>
      </c>
      <c r="R221" s="1052" t="n">
        <v>1.384455708034</v>
      </c>
      <c r="S221" s="1052" t="n">
        <v>1.417197396943</v>
      </c>
      <c r="T221" s="674" t="n">
        <v>552.111642557947</v>
      </c>
      <c r="U221" s="1052" t="n">
        <v>1.55108073135</v>
      </c>
      <c r="V221" s="1052" t="n">
        <v>1.912755477674</v>
      </c>
      <c r="W221" s="674" t="n">
        <v>560.894608940847</v>
      </c>
      <c r="X221" s="1052" t="n">
        <v>4.377003158202</v>
      </c>
      <c r="Y221" s="1052" t="n">
        <v>4.366761013343</v>
      </c>
      <c r="Z221" s="674" t="n">
        <v>318.533475285132</v>
      </c>
      <c r="AA221" s="1052" t="n">
        <v>4.174389130029</v>
      </c>
      <c r="AB221" s="1052" t="n">
        <v>4.156506854453</v>
      </c>
    </row>
    <row r="222">
      <c r="A222" s="1051" t="n">
        <v>42705</v>
      </c>
      <c r="B222" s="674" t="n">
        <v>466.551921984419</v>
      </c>
      <c r="C222" s="1052" t="n">
        <v>2.256566323474</v>
      </c>
      <c r="D222" s="1052" t="n">
        <v>2.498508471694</v>
      </c>
      <c r="E222" s="674" t="n">
        <v>458.643427813728</v>
      </c>
      <c r="F222" s="1052" t="n">
        <v>2.495528329949</v>
      </c>
      <c r="G222" s="1052" t="n">
        <v>2.77815308318</v>
      </c>
      <c r="H222" s="674" t="n">
        <v>504.092156940878</v>
      </c>
      <c r="I222" s="1052" t="n">
        <v>1.43773854072</v>
      </c>
      <c r="J222" s="1052" t="n">
        <v>1.466110774413</v>
      </c>
      <c r="K222" s="674" t="n">
        <v>450.876043340582</v>
      </c>
      <c r="L222" s="1052" t="n">
        <v>2.266319550501</v>
      </c>
      <c r="M222" s="1052" t="n">
        <v>2.506044018674</v>
      </c>
      <c r="N222" s="674" t="n">
        <v>559.450730372548</v>
      </c>
      <c r="O222" s="1052" t="n">
        <v>0.912883203342</v>
      </c>
      <c r="P222" s="1052" t="n">
        <v>1.351326924408</v>
      </c>
      <c r="Q222" s="674" t="n">
        <v>500.893571432697</v>
      </c>
      <c r="R222" s="1052" t="n">
        <v>1.464514787501</v>
      </c>
      <c r="S222" s="1052" t="n">
        <v>1.442677493525</v>
      </c>
      <c r="T222" s="674" t="n">
        <v>552.818513389166</v>
      </c>
      <c r="U222" s="1052" t="n">
        <v>1.257914065073</v>
      </c>
      <c r="V222" s="1052" t="n">
        <v>1.597258548358</v>
      </c>
      <c r="W222" s="674" t="n">
        <v>558.426254727598</v>
      </c>
      <c r="X222" s="1052" t="n">
        <v>4.363686741846</v>
      </c>
      <c r="Y222" s="1052" t="n">
        <v>4.31648948055</v>
      </c>
      <c r="Z222" s="674" t="n">
        <v>317.240552447843</v>
      </c>
      <c r="AA222" s="1052" t="n">
        <v>3.157838434676</v>
      </c>
      <c r="AB222" s="1052" t="n">
        <v>3.779853608767</v>
      </c>
    </row>
    <row r="223">
      <c r="A223" s="1051" t="n">
        <v>42736</v>
      </c>
      <c r="B223" s="674" t="n">
        <v>467.63267094981</v>
      </c>
      <c r="C223" s="1052" t="n">
        <v>1.928317061861</v>
      </c>
      <c r="D223" s="1052" t="n">
        <v>2.289963128728</v>
      </c>
      <c r="E223" s="674" t="n">
        <v>459.870042228151</v>
      </c>
      <c r="F223" s="1052" t="n">
        <v>2.17325354135</v>
      </c>
      <c r="G223" s="1052" t="n">
        <v>2.556414207694</v>
      </c>
      <c r="H223" s="674" t="n">
        <v>504.684446188143</v>
      </c>
      <c r="I223" s="1052" t="n">
        <v>1.20804065501</v>
      </c>
      <c r="J223" s="1052" t="n">
        <v>1.370570927943</v>
      </c>
      <c r="K223" s="674" t="n">
        <v>451.528424716249</v>
      </c>
      <c r="L223" s="1052" t="n">
        <v>1.867603334724</v>
      </c>
      <c r="M223" s="1052" t="n">
        <v>2.296438898846</v>
      </c>
      <c r="N223" s="674" t="n">
        <v>562.814451169746</v>
      </c>
      <c r="O223" s="1052" t="n">
        <v>1.104087259255</v>
      </c>
      <c r="P223" s="1052" t="n">
        <v>1.22661675698</v>
      </c>
      <c r="Q223" s="674" t="n">
        <v>501.151259738794</v>
      </c>
      <c r="R223" s="1052" t="n">
        <v>1.185128239942</v>
      </c>
      <c r="S223" s="1052" t="n">
        <v>1.344532084836</v>
      </c>
      <c r="T223" s="674" t="n">
        <v>555.920489860659</v>
      </c>
      <c r="U223" s="1052" t="n">
        <v>1.709199218585</v>
      </c>
      <c r="V223" s="1052" t="n">
        <v>1.506080057117</v>
      </c>
      <c r="W223" s="674" t="n">
        <v>557.607743608977</v>
      </c>
      <c r="X223" s="1052" t="n">
        <v>2.70565947975</v>
      </c>
      <c r="Y223" s="1052" t="n">
        <v>3.810861193615</v>
      </c>
      <c r="Z223" s="674" t="n">
        <v>318.584984305307</v>
      </c>
      <c r="AA223" s="1052" t="n">
        <v>3.325508372392</v>
      </c>
      <c r="AB223" s="1052" t="n">
        <v>3.55119370324</v>
      </c>
    </row>
    <row r="224">
      <c r="A224" s="1051" t="n">
        <v>42767</v>
      </c>
      <c r="B224" s="674" t="n">
        <v>468.550879215539</v>
      </c>
      <c r="C224" s="1052" t="n">
        <v>1.725876259558</v>
      </c>
      <c r="D224" s="1052" t="n">
        <v>1.969404182063</v>
      </c>
      <c r="E224" s="674" t="n">
        <v>460.569559511595</v>
      </c>
      <c r="F224" s="1052" t="n">
        <v>1.904142937665</v>
      </c>
      <c r="G224" s="1052" t="n">
        <v>2.189986958942</v>
      </c>
      <c r="H224" s="674" t="n">
        <v>505.196206660836</v>
      </c>
      <c r="I224" s="1052" t="n">
        <v>1.181070684495</v>
      </c>
      <c r="J224" s="1052" t="n">
        <v>1.275390449745</v>
      </c>
      <c r="K224" s="674" t="n">
        <v>452.550897035996</v>
      </c>
      <c r="L224" s="1052" t="n">
        <v>1.671350542221</v>
      </c>
      <c r="M224" s="1052" t="n">
        <v>1.934132254526</v>
      </c>
      <c r="N224" s="674" t="n">
        <v>562.913568692712</v>
      </c>
      <c r="O224" s="1052" t="n">
        <v>1.05188925927</v>
      </c>
      <c r="P224" s="1052" t="n">
        <v>1.023110279508</v>
      </c>
      <c r="Q224" s="674" t="n">
        <v>501.817983529397</v>
      </c>
      <c r="R224" s="1052" t="n">
        <v>1.252202649493</v>
      </c>
      <c r="S224" s="1052" t="n">
        <v>1.300425847691</v>
      </c>
      <c r="T224" s="674" t="n">
        <v>556.819448619049</v>
      </c>
      <c r="U224" s="1052" t="n">
        <v>1.782133416093</v>
      </c>
      <c r="V224" s="1052" t="n">
        <v>1.583266347573</v>
      </c>
      <c r="W224" s="674" t="n">
        <v>556.367983028169</v>
      </c>
      <c r="X224" s="1052" t="n">
        <v>1.948141855876</v>
      </c>
      <c r="Y224" s="1052" t="n">
        <v>2.997436561955</v>
      </c>
      <c r="Z224" s="674" t="n">
        <v>317.751766866145</v>
      </c>
      <c r="AA224" s="1052" t="n">
        <v>2.142452268883</v>
      </c>
      <c r="AB224" s="1052" t="n">
        <v>2.87284344599</v>
      </c>
    </row>
    <row r="225">
      <c r="A225" s="1051" t="n">
        <v>42795</v>
      </c>
      <c r="B225" s="674" t="n">
        <v>470.017362424109</v>
      </c>
      <c r="C225" s="1052" t="n">
        <v>1.851155011911</v>
      </c>
      <c r="D225" s="1052" t="n">
        <v>1.835003708061</v>
      </c>
      <c r="E225" s="674" t="n">
        <v>462.147459474063</v>
      </c>
      <c r="F225" s="1052" t="n">
        <v>2.01546781131</v>
      </c>
      <c r="G225" s="1052" t="n">
        <v>2.030745819813</v>
      </c>
      <c r="H225" s="674" t="n">
        <v>506.135806596063</v>
      </c>
      <c r="I225" s="1052" t="n">
        <v>1.235922575082</v>
      </c>
      <c r="J225" s="1052" t="n">
        <v>1.208356874753</v>
      </c>
      <c r="K225" s="674" t="n">
        <v>454.136619482393</v>
      </c>
      <c r="L225" s="1052" t="n">
        <v>1.914135069268</v>
      </c>
      <c r="M225" s="1052" t="n">
        <v>1.817662508689</v>
      </c>
      <c r="N225" s="674" t="n">
        <v>563.173882166303</v>
      </c>
      <c r="O225" s="1052" t="n">
        <v>1.166053240098</v>
      </c>
      <c r="P225" s="1052" t="n">
        <v>1.107330954</v>
      </c>
      <c r="Q225" s="674" t="n">
        <v>502.69468889249</v>
      </c>
      <c r="R225" s="1052" t="n">
        <v>1.166049965366</v>
      </c>
      <c r="S225" s="1052" t="n">
        <v>1.201100122129</v>
      </c>
      <c r="T225" s="674" t="n">
        <v>558.549092643077</v>
      </c>
      <c r="U225" s="1052" t="n">
        <v>1.971191537202</v>
      </c>
      <c r="V225" s="1052" t="n">
        <v>1.82093728768</v>
      </c>
      <c r="W225" s="674" t="n">
        <v>555.722191083627</v>
      </c>
      <c r="X225" s="1052" t="n">
        <v>1.249792736325</v>
      </c>
      <c r="Y225" s="1052" t="n">
        <v>1.965224088855</v>
      </c>
      <c r="Z225" s="674" t="n">
        <v>319.930311754343</v>
      </c>
      <c r="AA225" s="1052" t="n">
        <v>2.95011338681</v>
      </c>
      <c r="AB225" s="1052" t="n">
        <v>2.804435552967</v>
      </c>
    </row>
    <row r="226">
      <c r="A226" s="1051" t="n">
        <v>42826</v>
      </c>
      <c r="B226" s="674" t="n">
        <v>471.048094946035</v>
      </c>
      <c r="C226" s="1052" t="n">
        <v>1.752931312144</v>
      </c>
      <c r="D226" s="1052" t="n">
        <v>1.77666123054</v>
      </c>
      <c r="E226" s="674" t="n">
        <v>463.503509664451</v>
      </c>
      <c r="F226" s="1052" t="n">
        <v>2.061720435976</v>
      </c>
      <c r="G226" s="1052" t="n">
        <v>1.993902698685</v>
      </c>
      <c r="H226" s="674" t="n">
        <v>506.472554686731</v>
      </c>
      <c r="I226" s="1052" t="n">
        <v>0.832351344817</v>
      </c>
      <c r="J226" s="1052" t="n">
        <v>1.082682016788</v>
      </c>
      <c r="K226" s="674" t="n">
        <v>454.981062783774</v>
      </c>
      <c r="L226" s="1052" t="n">
        <v>1.687734340413</v>
      </c>
      <c r="M226" s="1052" t="n">
        <v>1.75767663092</v>
      </c>
      <c r="N226" s="674" t="n">
        <v>566.831302241456</v>
      </c>
      <c r="O226" s="1052" t="n">
        <v>0.84044420373</v>
      </c>
      <c r="P226" s="1052" t="n">
        <v>1.018889966227</v>
      </c>
      <c r="Q226" s="674" t="n">
        <v>502.794130835459</v>
      </c>
      <c r="R226" s="1052" t="n">
        <v>0.858742230767</v>
      </c>
      <c r="S226" s="1052" t="n">
        <v>1.091940805205</v>
      </c>
      <c r="T226" s="674" t="n">
        <v>558.946161743329</v>
      </c>
      <c r="U226" s="1052" t="n">
        <v>1.318293415572</v>
      </c>
      <c r="V226" s="1052" t="n">
        <v>1.689614903418</v>
      </c>
      <c r="W226" s="674" t="n">
        <v>554.1801315616131</v>
      </c>
      <c r="X226" s="1052" t="n">
        <v>0.657228329138</v>
      </c>
      <c r="Y226" s="1052" t="n">
        <v>1.283145824496</v>
      </c>
      <c r="Z226" s="674" t="n">
        <v>320.609474756326</v>
      </c>
      <c r="AA226" s="1052" t="n">
        <v>2.470566049117</v>
      </c>
      <c r="AB226" s="1052" t="n">
        <v>2.520798175773</v>
      </c>
    </row>
    <row r="227">
      <c r="A227" s="1051" t="n">
        <v>42856</v>
      </c>
      <c r="B227" s="674" t="n">
        <v>472.799781286452</v>
      </c>
      <c r="C227" s="1052" t="n">
        <v>2.339739936487</v>
      </c>
      <c r="D227" s="1052" t="n">
        <v>1.981168537325</v>
      </c>
      <c r="E227" s="674" t="n">
        <v>464.376782383167</v>
      </c>
      <c r="F227" s="1052" t="n">
        <v>2.432016184581</v>
      </c>
      <c r="G227" s="1052" t="n">
        <v>2.16971004447</v>
      </c>
      <c r="H227" s="674" t="n">
        <v>510.930748422694</v>
      </c>
      <c r="I227" s="1052" t="n">
        <v>2.108021321965</v>
      </c>
      <c r="J227" s="1052" t="n">
        <v>1.391431496072</v>
      </c>
      <c r="K227" s="674" t="n">
        <v>456.890326322476</v>
      </c>
      <c r="L227" s="1052" t="n">
        <v>2.518348564704</v>
      </c>
      <c r="M227" s="1052" t="n">
        <v>2.039614335355</v>
      </c>
      <c r="N227" s="674" t="n">
        <v>569.6935024816</v>
      </c>
      <c r="O227" s="1052" t="n">
        <v>2.421719299575</v>
      </c>
      <c r="P227" s="1052" t="n">
        <v>1.473754480095</v>
      </c>
      <c r="Q227" s="674" t="n">
        <v>506.964764784286</v>
      </c>
      <c r="R227" s="1052" t="n">
        <v>2.122445400957</v>
      </c>
      <c r="S227" s="1052" t="n">
        <v>1.381612216669</v>
      </c>
      <c r="T227" s="674" t="n">
        <v>559.605795468136</v>
      </c>
      <c r="U227" s="1052" t="n">
        <v>1.00617300383</v>
      </c>
      <c r="V227" s="1052" t="n">
        <v>1.429999814368</v>
      </c>
      <c r="W227" s="674" t="n">
        <v>557.066163853742</v>
      </c>
      <c r="X227" s="1052" t="n">
        <v>1.617039793852</v>
      </c>
      <c r="Y227" s="1052" t="n">
        <v>1.173975846669</v>
      </c>
      <c r="Z227" s="674" t="n">
        <v>319.523293299434</v>
      </c>
      <c r="AA227" s="1052" t="n">
        <v>2.029509811923</v>
      </c>
      <c r="AB227" s="1052" t="n">
        <v>2.482202162274</v>
      </c>
    </row>
    <row r="228">
      <c r="A228" s="1051" t="n">
        <v>42887</v>
      </c>
      <c r="B228" s="674" t="n">
        <v>473.421689808206</v>
      </c>
      <c r="C228" s="1052" t="n">
        <v>2.051235280806</v>
      </c>
      <c r="D228" s="1052" t="n">
        <v>2.047773066275</v>
      </c>
      <c r="E228" s="674" t="n">
        <v>465.334621090632</v>
      </c>
      <c r="F228" s="1052" t="n">
        <v>2.299489658012</v>
      </c>
      <c r="G228" s="1052" t="n">
        <v>2.264330578523</v>
      </c>
      <c r="H228" s="674" t="n">
        <v>509.509047596661</v>
      </c>
      <c r="I228" s="1052" t="n">
        <v>1.233953474927</v>
      </c>
      <c r="J228" s="1052" t="n">
        <v>1.390428335504</v>
      </c>
      <c r="K228" s="674" t="n">
        <v>457.438083570984</v>
      </c>
      <c r="L228" s="1052" t="n">
        <v>2.114313818594</v>
      </c>
      <c r="M228" s="1052" t="n">
        <v>2.106260956452</v>
      </c>
      <c r="N228" s="674" t="n">
        <v>569.44761423815</v>
      </c>
      <c r="O228" s="1052" t="n">
        <v>1.827041219029</v>
      </c>
      <c r="P228" s="1052" t="n">
        <v>1.693633605583</v>
      </c>
      <c r="Q228" s="674" t="n">
        <v>506.217802496868</v>
      </c>
      <c r="R228" s="1052" t="n">
        <v>1.286017410665</v>
      </c>
      <c r="S228" s="1052" t="n">
        <v>1.421308725864</v>
      </c>
      <c r="T228" s="674" t="n">
        <v>561.256948777305</v>
      </c>
      <c r="U228" s="1052" t="n">
        <v>1.311216489364</v>
      </c>
      <c r="V228" s="1052" t="n">
        <v>1.211740853684</v>
      </c>
      <c r="W228" s="674" t="n">
        <v>559.1044531199919</v>
      </c>
      <c r="X228" s="1052" t="n">
        <v>1.85739399847</v>
      </c>
      <c r="Y228" s="1052" t="n">
        <v>1.376395566209</v>
      </c>
      <c r="Z228" s="674" t="n">
        <v>320.151533568511</v>
      </c>
      <c r="AA228" s="1052" t="n">
        <v>1.940283715252</v>
      </c>
      <c r="AB228" s="1052" t="n">
        <v>2.146491770648</v>
      </c>
    </row>
    <row r="229">
      <c r="A229" s="1051" t="n">
        <v>42917</v>
      </c>
      <c r="B229" s="674" t="n">
        <v>473.721722539679</v>
      </c>
      <c r="C229" s="1052" t="n">
        <v>2.068575436174</v>
      </c>
      <c r="D229" s="1052" t="n">
        <v>2.152913376182</v>
      </c>
      <c r="E229" s="674" t="n">
        <v>465.395572983821</v>
      </c>
      <c r="F229" s="1052" t="n">
        <v>2.1826700397</v>
      </c>
      <c r="G229" s="1052" t="n">
        <v>2.304531190382</v>
      </c>
      <c r="H229" s="674" t="n">
        <v>510.585301097936</v>
      </c>
      <c r="I229" s="1052" t="n">
        <v>1.710500975111</v>
      </c>
      <c r="J229" s="1052" t="n">
        <v>1.683314966331</v>
      </c>
      <c r="K229" s="674" t="n">
        <v>457.80591688367</v>
      </c>
      <c r="L229" s="1052" t="n">
        <v>2.21605977018</v>
      </c>
      <c r="M229" s="1052" t="n">
        <v>2.282508051227</v>
      </c>
      <c r="N229" s="674" t="n">
        <v>570.47147654152</v>
      </c>
      <c r="O229" s="1052" t="n">
        <v>2.562566840385</v>
      </c>
      <c r="P229" s="1052" t="n">
        <v>2.269643957761</v>
      </c>
      <c r="Q229" s="674" t="n">
        <v>507.058817802821</v>
      </c>
      <c r="R229" s="1052" t="n">
        <v>1.818951137276</v>
      </c>
      <c r="S229" s="1052" t="n">
        <v>1.741524738085</v>
      </c>
      <c r="T229" s="674" t="n">
        <v>560.273222404864</v>
      </c>
      <c r="U229" s="1052" t="n">
        <v>0.811151705237</v>
      </c>
      <c r="V229" s="1052" t="n">
        <v>1.042599424768</v>
      </c>
      <c r="W229" s="674" t="n">
        <v>563.937044812013</v>
      </c>
      <c r="X229" s="1052" t="n">
        <v>2.290716043132</v>
      </c>
      <c r="Y229" s="1052" t="n">
        <v>1.922384420923</v>
      </c>
      <c r="Z229" s="674" t="n">
        <v>317.247577138144</v>
      </c>
      <c r="AA229" s="1052" t="n">
        <v>1.021540128465</v>
      </c>
      <c r="AB229" s="1052" t="n">
        <v>1.663444462494</v>
      </c>
    </row>
    <row r="230">
      <c r="A230" s="1051" t="n">
        <v>42948</v>
      </c>
      <c r="B230" s="674" t="n">
        <v>475.090583763844</v>
      </c>
      <c r="C230" s="1052" t="n">
        <v>2.307065476463</v>
      </c>
      <c r="D230" s="1052" t="n">
        <v>2.142336436441</v>
      </c>
      <c r="E230" s="674" t="n">
        <v>466.714335771799</v>
      </c>
      <c r="F230" s="1052" t="n">
        <v>2.449549492714</v>
      </c>
      <c r="G230" s="1052" t="n">
        <v>2.310584686936</v>
      </c>
      <c r="H230" s="674" t="n">
        <v>513.0652197288071</v>
      </c>
      <c r="I230" s="1052" t="n">
        <v>1.817391597743</v>
      </c>
      <c r="J230" s="1052" t="n">
        <v>1.587268685183</v>
      </c>
      <c r="K230" s="674" t="n">
        <v>459.053966953866</v>
      </c>
      <c r="L230" s="1052" t="n">
        <v>2.35327696875</v>
      </c>
      <c r="M230" s="1052" t="n">
        <v>2.227933979069</v>
      </c>
      <c r="N230" s="674" t="n">
        <v>572.029496712462</v>
      </c>
      <c r="O230" s="1052" t="n">
        <v>2.775468463703</v>
      </c>
      <c r="P230" s="1052" t="n">
        <v>2.387431815386</v>
      </c>
      <c r="Q230" s="674" t="n">
        <v>509.026830117891</v>
      </c>
      <c r="R230" s="1052" t="n">
        <v>1.869940210968</v>
      </c>
      <c r="S230" s="1052" t="n">
        <v>1.65809571934</v>
      </c>
      <c r="T230" s="674" t="n">
        <v>563.89484092791</v>
      </c>
      <c r="U230" s="1052" t="n">
        <v>1.861624858477</v>
      </c>
      <c r="V230" s="1052" t="n">
        <v>1.327317458594</v>
      </c>
      <c r="W230" s="674" t="n">
        <v>567.232395034776</v>
      </c>
      <c r="X230" s="1052" t="n">
        <v>2.185980985273</v>
      </c>
      <c r="Y230" s="1052" t="n">
        <v>2.111902600055</v>
      </c>
      <c r="Z230" s="674" t="n">
        <v>318.684215267796</v>
      </c>
      <c r="AA230" s="1052" t="n">
        <v>1.059468218381</v>
      </c>
      <c r="AB230" s="1052" t="n">
        <v>1.340054119876</v>
      </c>
    </row>
    <row r="231">
      <c r="A231" s="1051" t="n">
        <v>42979</v>
      </c>
      <c r="B231" s="674" t="n">
        <v>475.995590263187</v>
      </c>
      <c r="C231" s="1052" t="n">
        <v>2.257137370174</v>
      </c>
      <c r="D231" s="1052" t="n">
        <v>2.210989099206</v>
      </c>
      <c r="E231" s="674" t="n">
        <v>468.334250520397</v>
      </c>
      <c r="F231" s="1052" t="n">
        <v>2.431907848578</v>
      </c>
      <c r="G231" s="1052" t="n">
        <v>2.354815455508</v>
      </c>
      <c r="H231" s="674" t="n">
        <v>512.113417301059</v>
      </c>
      <c r="I231" s="1052" t="n">
        <v>1.710378698115</v>
      </c>
      <c r="J231" s="1052" t="n">
        <v>1.746145023135</v>
      </c>
      <c r="K231" s="674" t="n">
        <v>459.925623254278</v>
      </c>
      <c r="L231" s="1052" t="n">
        <v>2.275780624799</v>
      </c>
      <c r="M231" s="1052" t="n">
        <v>2.281730724173</v>
      </c>
      <c r="N231" s="674" t="n">
        <v>572.938145348026</v>
      </c>
      <c r="O231" s="1052" t="n">
        <v>2.690908992064</v>
      </c>
      <c r="P231" s="1052" t="n">
        <v>2.676351261821</v>
      </c>
      <c r="Q231" s="674" t="n">
        <v>508.36604494697</v>
      </c>
      <c r="R231" s="1052" t="n">
        <v>1.705409023126</v>
      </c>
      <c r="S231" s="1052" t="n">
        <v>1.798066876103</v>
      </c>
      <c r="T231" s="674" t="n">
        <v>565.2799395863721</v>
      </c>
      <c r="U231" s="1052" t="n">
        <v>1.991543533656</v>
      </c>
      <c r="V231" s="1052" t="n">
        <v>1.553972096709</v>
      </c>
      <c r="W231" s="674" t="n">
        <v>572.960336249276</v>
      </c>
      <c r="X231" s="1052" t="n">
        <v>2.967984215778</v>
      </c>
      <c r="Y231" s="1052" t="n">
        <v>2.482389432779</v>
      </c>
      <c r="Z231" s="674" t="n">
        <v>321.125187455714</v>
      </c>
      <c r="AA231" s="1052" t="n">
        <v>1.828629053412</v>
      </c>
      <c r="AB231" s="1052" t="n">
        <v>1.303609618753</v>
      </c>
    </row>
    <row r="232">
      <c r="A232" s="1051" t="n">
        <v>43009</v>
      </c>
      <c r="B232" s="674" t="n">
        <v>476.534593127694</v>
      </c>
      <c r="C232" s="1052" t="n">
        <v>2.383049932223</v>
      </c>
      <c r="D232" s="1052" t="n">
        <v>2.315755627606</v>
      </c>
      <c r="E232" s="674" t="n">
        <v>468.53352829906</v>
      </c>
      <c r="F232" s="1052" t="n">
        <v>2.457028514168</v>
      </c>
      <c r="G232" s="1052" t="n">
        <v>2.446158501154</v>
      </c>
      <c r="H232" s="674" t="n">
        <v>515.0560183783369</v>
      </c>
      <c r="I232" s="1052" t="n">
        <v>2.280524001635</v>
      </c>
      <c r="J232" s="1052" t="n">
        <v>1.936082259034</v>
      </c>
      <c r="K232" s="674" t="n">
        <v>460.322455035504</v>
      </c>
      <c r="L232" s="1052" t="n">
        <v>2.411018562847</v>
      </c>
      <c r="M232" s="1052" t="n">
        <v>2.346676378166</v>
      </c>
      <c r="N232" s="674" t="n">
        <v>571.658788137928</v>
      </c>
      <c r="O232" s="1052" t="n">
        <v>2.831963225029</v>
      </c>
      <c r="P232" s="1052" t="n">
        <v>2.766026824608</v>
      </c>
      <c r="Q232" s="674" t="n">
        <v>511.385474141734</v>
      </c>
      <c r="R232" s="1052" t="n">
        <v>2.24123798457</v>
      </c>
      <c r="S232" s="1052" t="n">
        <v>1.938936969851</v>
      </c>
      <c r="T232" s="674" t="n">
        <v>566.026787475993</v>
      </c>
      <c r="U232" s="1052" t="n">
        <v>2.36488320913</v>
      </c>
      <c r="V232" s="1052" t="n">
        <v>2.072539556104</v>
      </c>
      <c r="W232" s="674" t="n">
        <v>572.603018449251</v>
      </c>
      <c r="X232" s="1052" t="n">
        <v>2.457905916776</v>
      </c>
      <c r="Y232" s="1052" t="n">
        <v>2.537458602669</v>
      </c>
      <c r="Z232" s="674" t="n">
        <v>322.214289314214</v>
      </c>
      <c r="AA232" s="1052" t="n">
        <v>1.687850624717</v>
      </c>
      <c r="AB232" s="1052" t="n">
        <v>1.525582035086</v>
      </c>
    </row>
    <row r="233">
      <c r="A233" s="1051" t="n">
        <v>43040</v>
      </c>
      <c r="B233" s="674" t="n">
        <v>477.607101535624</v>
      </c>
      <c r="C233" s="1052" t="n">
        <v>2.288429853414</v>
      </c>
      <c r="D233" s="1052" t="n">
        <v>2.309514991601</v>
      </c>
      <c r="E233" s="674" t="n">
        <v>470.256707147976</v>
      </c>
      <c r="F233" s="1052" t="n">
        <v>2.446565825547</v>
      </c>
      <c r="G233" s="1052" t="n">
        <v>2.445169951587</v>
      </c>
      <c r="H233" s="674" t="n">
        <v>513.367359608344</v>
      </c>
      <c r="I233" s="1052" t="n">
        <v>1.767990201156</v>
      </c>
      <c r="J233" s="1052" t="n">
        <v>1.919552735155</v>
      </c>
      <c r="K233" s="674" t="n">
        <v>461.619579194447</v>
      </c>
      <c r="L233" s="1052" t="n">
        <v>2.278339540896</v>
      </c>
      <c r="M233" s="1052" t="n">
        <v>2.321646434163</v>
      </c>
      <c r="N233" s="674" t="n">
        <v>572.547487599365</v>
      </c>
      <c r="O233" s="1052" t="n">
        <v>2.245201733262</v>
      </c>
      <c r="P233" s="1052" t="n">
        <v>2.588645224275</v>
      </c>
      <c r="Q233" s="674" t="n">
        <v>509.884844872586</v>
      </c>
      <c r="R233" s="1052" t="n">
        <v>1.824704279178</v>
      </c>
      <c r="S233" s="1052" t="n">
        <v>1.923794527426</v>
      </c>
      <c r="T233" s="674" t="n">
        <v>567.512003256251</v>
      </c>
      <c r="U233" s="1052" t="n">
        <v>2.789356266235</v>
      </c>
      <c r="V233" s="1052" t="n">
        <v>2.381417854678</v>
      </c>
      <c r="W233" s="674" t="n">
        <v>571.111707854487</v>
      </c>
      <c r="X233" s="1052" t="n">
        <v>1.821571958578</v>
      </c>
      <c r="Y233" s="1052" t="n">
        <v>2.414304065383</v>
      </c>
      <c r="Z233" s="674" t="n">
        <v>324.252586096952</v>
      </c>
      <c r="AA233" s="1052" t="n">
        <v>1.795450480268</v>
      </c>
      <c r="AB233" s="1052" t="n">
        <v>1.770594944506</v>
      </c>
    </row>
    <row r="234">
      <c r="A234" s="1051" t="n">
        <v>43070</v>
      </c>
      <c r="B234" s="674" t="n">
        <v>478.975081678395</v>
      </c>
      <c r="C234" s="1052" t="n">
        <v>2.662760372122</v>
      </c>
      <c r="D234" s="1052" t="n">
        <v>2.44475428843</v>
      </c>
      <c r="E234" s="674" t="n">
        <v>471.858569205633</v>
      </c>
      <c r="F234" s="1052" t="n">
        <v>2.881354139293</v>
      </c>
      <c r="G234" s="1052" t="n">
        <v>2.595076526536</v>
      </c>
      <c r="H234" s="674" t="n">
        <v>514.414462751559</v>
      </c>
      <c r="I234" s="1052" t="n">
        <v>2.047702125207</v>
      </c>
      <c r="J234" s="1052" t="n">
        <v>2.031924355723</v>
      </c>
      <c r="K234" s="674" t="n">
        <v>462.193924399425</v>
      </c>
      <c r="L234" s="1052" t="n">
        <v>2.510197919363</v>
      </c>
      <c r="M234" s="1052" t="n">
        <v>2.399799116245</v>
      </c>
      <c r="N234" s="674" t="n">
        <v>573.524023643144</v>
      </c>
      <c r="O234" s="1052" t="n">
        <v>2.51555543796</v>
      </c>
      <c r="P234" s="1052" t="n">
        <v>2.530182123767</v>
      </c>
      <c r="Q234" s="674" t="n">
        <v>511.150762634435</v>
      </c>
      <c r="R234" s="1052" t="n">
        <v>2.047778567491</v>
      </c>
      <c r="S234" s="1052" t="n">
        <v>2.037830415399</v>
      </c>
      <c r="T234" s="674" t="n">
        <v>569.846007760777</v>
      </c>
      <c r="U234" s="1052" t="n">
        <v>3.080123758378</v>
      </c>
      <c r="V234" s="1052" t="n">
        <v>2.744738574524</v>
      </c>
      <c r="W234" s="674" t="n">
        <v>583.997983382063</v>
      </c>
      <c r="X234" s="1052" t="n">
        <v>4.579248994469</v>
      </c>
      <c r="Y234" s="1052" t="n">
        <v>2.951115048412</v>
      </c>
      <c r="Z234" s="674" t="n">
        <v>325.391673716772</v>
      </c>
      <c r="AA234" s="1052" t="n">
        <v>2.569381879471</v>
      </c>
      <c r="AB234" s="1052" t="n">
        <v>2.017389157771</v>
      </c>
    </row>
    <row r="235">
      <c r="A235" s="1051" t="n">
        <v>43101</v>
      </c>
      <c r="B235" s="674" t="n">
        <v>480.346677737648</v>
      </c>
      <c r="C235" s="1052" t="n">
        <v>2.718802080705</v>
      </c>
      <c r="D235" s="1052" t="n">
        <v>2.556718333553</v>
      </c>
      <c r="E235" s="674" t="n">
        <v>472.83201289182</v>
      </c>
      <c r="F235" s="1052" t="n">
        <v>2.818616016139</v>
      </c>
      <c r="G235" s="1052" t="n">
        <v>2.715529045726</v>
      </c>
      <c r="H235" s="674" t="n">
        <v>516.224422352179</v>
      </c>
      <c r="I235" s="1052" t="n">
        <v>2.286572580391</v>
      </c>
      <c r="J235" s="1052" t="n">
        <v>2.034124419571</v>
      </c>
      <c r="K235" s="674" t="n">
        <v>463.416309677026</v>
      </c>
      <c r="L235" s="1052" t="n">
        <v>2.632809876421</v>
      </c>
      <c r="M235" s="1052" t="n">
        <v>2.473792590926</v>
      </c>
      <c r="N235" s="674" t="n">
        <v>574.598136483236</v>
      </c>
      <c r="O235" s="1052" t="n">
        <v>2.093706955996</v>
      </c>
      <c r="P235" s="1052" t="n">
        <v>2.284426887586</v>
      </c>
      <c r="Q235" s="674" t="n">
        <v>512.519872904711</v>
      </c>
      <c r="R235" s="1052" t="n">
        <v>2.268499369201</v>
      </c>
      <c r="S235" s="1052" t="n">
        <v>2.047053633995</v>
      </c>
      <c r="T235" s="674" t="n">
        <v>571.549642541984</v>
      </c>
      <c r="U235" s="1052" t="n">
        <v>2.811400724813</v>
      </c>
      <c r="V235" s="1052" t="n">
        <v>2.893517720726</v>
      </c>
      <c r="W235" s="674" t="n">
        <v>580.058136988196</v>
      </c>
      <c r="X235" s="1052" t="n">
        <v>4.026198279442</v>
      </c>
      <c r="Y235" s="1052" t="n">
        <v>3.472969612098</v>
      </c>
      <c r="Z235" s="674" t="n">
        <v>325.143443196788</v>
      </c>
      <c r="AA235" s="1052" t="n">
        <v>2.058621471374</v>
      </c>
      <c r="AB235" s="1052" t="n">
        <v>2.140566675071</v>
      </c>
    </row>
    <row r="236">
      <c r="A236" s="1051" t="n">
        <v>43132</v>
      </c>
      <c r="B236" s="674" t="n">
        <v>482.14043800821</v>
      </c>
      <c r="C236" s="1052" t="n">
        <v>2.900337913232</v>
      </c>
      <c r="D236" s="1052" t="n">
        <v>2.760800310777</v>
      </c>
      <c r="E236" s="674" t="n">
        <v>474.552940608171</v>
      </c>
      <c r="F236" s="1052" t="n">
        <v>3.036106231468</v>
      </c>
      <c r="G236" s="1052" t="n">
        <v>2.912115680602</v>
      </c>
      <c r="H236" s="674" t="n">
        <v>517.71880041981</v>
      </c>
      <c r="I236" s="1052" t="n">
        <v>2.478758469258</v>
      </c>
      <c r="J236" s="1052" t="n">
        <v>2.271168643938</v>
      </c>
      <c r="K236" s="674" t="n">
        <v>465.628485854007</v>
      </c>
      <c r="L236" s="1052" t="n">
        <v>2.889749838894</v>
      </c>
      <c r="M236" s="1052" t="n">
        <v>2.677826574394</v>
      </c>
      <c r="N236" s="674" t="n">
        <v>580.805010722059</v>
      </c>
      <c r="O236" s="1052" t="n">
        <v>3.178363966407</v>
      </c>
      <c r="P236" s="1052" t="n">
        <v>2.596070037516</v>
      </c>
      <c r="Q236" s="674" t="n">
        <v>514.438268397101</v>
      </c>
      <c r="R236" s="1052" t="n">
        <v>2.514912833323</v>
      </c>
      <c r="S236" s="1052" t="n">
        <v>2.27720832649</v>
      </c>
      <c r="T236" s="674" t="n">
        <v>572.728431399368</v>
      </c>
      <c r="U236" s="1052" t="n">
        <v>2.857116937954</v>
      </c>
      <c r="V236" s="1052" t="n">
        <v>2.91587664058</v>
      </c>
      <c r="W236" s="674" t="n">
        <v>577.804629838271</v>
      </c>
      <c r="X236" s="1052" t="n">
        <v>3.852961971936</v>
      </c>
      <c r="Y236" s="1052" t="n">
        <v>4.15323406799</v>
      </c>
      <c r="Z236" s="674" t="n">
        <v>326.268439574803</v>
      </c>
      <c r="AA236" s="1052" t="n">
        <v>2.680291219984</v>
      </c>
      <c r="AB236" s="1052" t="n">
        <v>2.435696904793</v>
      </c>
    </row>
    <row r="237">
      <c r="A237" s="1051" t="n">
        <v>43160</v>
      </c>
      <c r="B237" s="674" t="n">
        <v>484.345546602379</v>
      </c>
      <c r="C237" s="1052" t="n">
        <v>3.048437211845</v>
      </c>
      <c r="D237" s="1052" t="n">
        <v>2.889469733308</v>
      </c>
      <c r="E237" s="674" t="n">
        <v>476.933216751622</v>
      </c>
      <c r="F237" s="1052" t="n">
        <v>3.199359203313</v>
      </c>
      <c r="G237" s="1052" t="n">
        <v>3.018334990143</v>
      </c>
      <c r="H237" s="674" t="n">
        <v>518.712078472973</v>
      </c>
      <c r="I237" s="1052" t="n">
        <v>2.484762333155</v>
      </c>
      <c r="J237" s="1052" t="n">
        <v>2.416783905719</v>
      </c>
      <c r="K237" s="674" t="n">
        <v>467.412312926744</v>
      </c>
      <c r="L237" s="1052" t="n">
        <v>2.923281866035</v>
      </c>
      <c r="M237" s="1052" t="n">
        <v>2.815543983998</v>
      </c>
      <c r="N237" s="674" t="n">
        <v>579.608224727056</v>
      </c>
      <c r="O237" s="1052" t="n">
        <v>2.91816490096</v>
      </c>
      <c r="P237" s="1052" t="n">
        <v>2.730144944961</v>
      </c>
      <c r="Q237" s="674" t="n">
        <v>515.359825519694</v>
      </c>
      <c r="R237" s="1052" t="n">
        <v>2.519449062632</v>
      </c>
      <c r="S237" s="1052" t="n">
        <v>2.434410088327</v>
      </c>
      <c r="T237" s="674" t="n">
        <v>573.5187690144789</v>
      </c>
      <c r="U237" s="1052" t="n">
        <v>2.680100383042</v>
      </c>
      <c r="V237" s="1052" t="n">
        <v>2.78275097646</v>
      </c>
      <c r="W237" s="674" t="n">
        <v>585.565082503395</v>
      </c>
      <c r="X237" s="1052" t="n">
        <v>5.370109723633</v>
      </c>
      <c r="Y237" s="1052" t="n">
        <v>4.415764721665</v>
      </c>
      <c r="Z237" s="674" t="n">
        <v>328.125805323765</v>
      </c>
      <c r="AA237" s="1052" t="n">
        <v>2.561649605654</v>
      </c>
      <c r="AB237" s="1052" t="n">
        <v>2.433486007388</v>
      </c>
    </row>
    <row r="238">
      <c r="A238" s="1051" t="n">
        <v>43191</v>
      </c>
      <c r="B238" s="674" t="n">
        <v>483.487192300507</v>
      </c>
      <c r="C238" s="1052" t="n">
        <v>2.640727664103</v>
      </c>
      <c r="D238" s="1052" t="n">
        <v>2.862966275147</v>
      </c>
      <c r="E238" s="674" t="n">
        <v>475.850651663707</v>
      </c>
      <c r="F238" s="1052" t="n">
        <v>2.663872385388</v>
      </c>
      <c r="G238" s="1052" t="n">
        <v>2.966070659293</v>
      </c>
      <c r="H238" s="674" t="n">
        <v>518.450476900784</v>
      </c>
      <c r="I238" s="1052" t="n">
        <v>2.364969652001</v>
      </c>
      <c r="J238" s="1052" t="n">
        <v>2.442790635435</v>
      </c>
      <c r="K238" s="674" t="n">
        <v>466.730408998125</v>
      </c>
      <c r="L238" s="1052" t="n">
        <v>2.582381372636</v>
      </c>
      <c r="M238" s="1052" t="n">
        <v>2.798230718979</v>
      </c>
      <c r="N238" s="674" t="n">
        <v>580.62556318538</v>
      </c>
      <c r="O238" s="1052" t="n">
        <v>2.433574308507</v>
      </c>
      <c r="P238" s="1052" t="n">
        <v>2.842430887241</v>
      </c>
      <c r="Q238" s="674" t="n">
        <v>514.889645038309</v>
      </c>
      <c r="R238" s="1052" t="n">
        <v>2.405659386428</v>
      </c>
      <c r="S238" s="1052" t="n">
        <v>2.479981886699</v>
      </c>
      <c r="T238" s="674" t="n">
        <v>573.4119350709</v>
      </c>
      <c r="U238" s="1052" t="n">
        <v>2.58804412977</v>
      </c>
      <c r="V238" s="1052" t="n">
        <v>2.70823832568</v>
      </c>
      <c r="W238" s="674" t="n">
        <v>587.703309619873</v>
      </c>
      <c r="X238" s="1052" t="n">
        <v>6.049148309196</v>
      </c>
      <c r="Y238" s="1052" t="n">
        <v>5.089373314725</v>
      </c>
      <c r="Z238" s="674" t="n">
        <v>327.404998718158</v>
      </c>
      <c r="AA238" s="1052" t="n">
        <v>2.119564297654</v>
      </c>
      <c r="AB238" s="1052" t="n">
        <v>2.453083318649</v>
      </c>
    </row>
    <row r="239">
      <c r="A239" s="1051" t="n">
        <v>43221</v>
      </c>
      <c r="B239" s="674" t="n">
        <v>485.448465481675</v>
      </c>
      <c r="C239" s="1052" t="n">
        <v>2.675272852455</v>
      </c>
      <c r="D239" s="1052" t="n">
        <v>2.787816310232</v>
      </c>
      <c r="E239" s="674" t="n">
        <v>477.62671837013</v>
      </c>
      <c r="F239" s="1052" t="n">
        <v>2.853272706479</v>
      </c>
      <c r="G239" s="1052" t="n">
        <v>2.905181944718</v>
      </c>
      <c r="H239" s="674" t="n">
        <v>520.297937980594</v>
      </c>
      <c r="I239" s="1052" t="n">
        <v>1.833357962271</v>
      </c>
      <c r="J239" s="1052" t="n">
        <v>2.22648591249</v>
      </c>
      <c r="K239" s="674" t="n">
        <v>468.549469593429</v>
      </c>
      <c r="L239" s="1052" t="n">
        <v>2.55184725945</v>
      </c>
      <c r="M239" s="1052" t="n">
        <v>2.685502771507</v>
      </c>
      <c r="N239" s="674" t="n">
        <v>581.7971114315681</v>
      </c>
      <c r="O239" s="1052" t="n">
        <v>2.124582586469</v>
      </c>
      <c r="P239" s="1052" t="n">
        <v>2.490571580785</v>
      </c>
      <c r="Q239" s="674" t="n">
        <v>516.938196708176</v>
      </c>
      <c r="R239" s="1052" t="n">
        <v>1.967283057262</v>
      </c>
      <c r="S239" s="1052" t="n">
        <v>2.296538757263</v>
      </c>
      <c r="T239" s="674" t="n">
        <v>571.893394487175</v>
      </c>
      <c r="U239" s="1052" t="n">
        <v>2.195759786362</v>
      </c>
      <c r="V239" s="1052" t="n">
        <v>2.487807679903</v>
      </c>
      <c r="W239" s="674" t="n">
        <v>588.453791818244</v>
      </c>
      <c r="X239" s="1052" t="n">
        <v>5.634452422557</v>
      </c>
      <c r="Y239" s="1052" t="n">
        <v>5.684192485338</v>
      </c>
      <c r="Z239" s="674" t="n">
        <v>329.280883641289</v>
      </c>
      <c r="AA239" s="1052" t="n">
        <v>3.053796247872</v>
      </c>
      <c r="AB239" s="1052" t="n">
        <v>2.577810603654</v>
      </c>
    </row>
    <row r="240">
      <c r="A240" s="1051" t="n">
        <v>43252</v>
      </c>
      <c r="B240" s="674" t="n">
        <v>486.70284975224</v>
      </c>
      <c r="C240" s="1052" t="n">
        <v>2.805355189665</v>
      </c>
      <c r="D240" s="1052" t="n">
        <v>2.707243732109</v>
      </c>
      <c r="E240" s="674" t="n">
        <v>478.731767365135</v>
      </c>
      <c r="F240" s="1052" t="n">
        <v>2.879034928264</v>
      </c>
      <c r="G240" s="1052" t="n">
        <v>2.798866412712</v>
      </c>
      <c r="H240" s="674" t="n">
        <v>522.4278761205099</v>
      </c>
      <c r="I240" s="1052" t="n">
        <v>2.535544478511</v>
      </c>
      <c r="J240" s="1052" t="n">
        <v>2.244001777833</v>
      </c>
      <c r="K240" s="674" t="n">
        <v>469.850898485433</v>
      </c>
      <c r="L240" s="1052" t="n">
        <v>2.713550830213</v>
      </c>
      <c r="M240" s="1052" t="n">
        <v>2.616012312375</v>
      </c>
      <c r="N240" s="674" t="n">
        <v>582.17730045306</v>
      </c>
      <c r="O240" s="1052" t="n">
        <v>2.23544464787</v>
      </c>
      <c r="P240" s="1052" t="n">
        <v>2.264254432221</v>
      </c>
      <c r="Q240" s="674" t="n">
        <v>519.131180436192</v>
      </c>
      <c r="R240" s="1052" t="n">
        <v>2.550952944687</v>
      </c>
      <c r="S240" s="1052" t="n">
        <v>2.307576634227</v>
      </c>
      <c r="T240" s="674" t="n">
        <v>574.155936082427</v>
      </c>
      <c r="U240" s="1052" t="n">
        <v>2.298232090172</v>
      </c>
      <c r="V240" s="1052" t="n">
        <v>2.360528004725</v>
      </c>
      <c r="W240" s="674" t="n">
        <v>589.811319247113</v>
      </c>
      <c r="X240" s="1052" t="n">
        <v>5.492151950457</v>
      </c>
      <c r="Y240" s="1052" t="n">
        <v>5.724406818971</v>
      </c>
      <c r="Z240" s="674" t="n">
        <v>329.762236249314</v>
      </c>
      <c r="AA240" s="1052" t="n">
        <v>3.0019230499</v>
      </c>
      <c r="AB240" s="1052" t="n">
        <v>2.724590721751</v>
      </c>
    </row>
    <row r="241">
      <c r="A241" s="1051" t="n">
        <v>43282</v>
      </c>
      <c r="B241" s="674" t="n">
        <v>488.853942267279</v>
      </c>
      <c r="C241" s="1052" t="n">
        <v>3.194326755057</v>
      </c>
      <c r="D241" s="1052" t="n">
        <v>2.891810323888</v>
      </c>
      <c r="E241" s="674" t="n">
        <v>480.533700206619</v>
      </c>
      <c r="F241" s="1052" t="n">
        <v>3.252744138871</v>
      </c>
      <c r="G241" s="1052" t="n">
        <v>2.995125835466</v>
      </c>
      <c r="H241" s="674" t="n">
        <v>525.474114502934</v>
      </c>
      <c r="I241" s="1052" t="n">
        <v>2.916028599527</v>
      </c>
      <c r="J241" s="1052" t="n">
        <v>2.428100725242</v>
      </c>
      <c r="K241" s="674" t="n">
        <v>472.509228597567</v>
      </c>
      <c r="L241" s="1052" t="n">
        <v>3.211691062008</v>
      </c>
      <c r="M241" s="1052" t="n">
        <v>2.825909179779</v>
      </c>
      <c r="N241" s="674" t="n">
        <v>585.984197803802</v>
      </c>
      <c r="O241" s="1052" t="n">
        <v>2.719280787942</v>
      </c>
      <c r="P241" s="1052" t="n">
        <v>2.359950820799</v>
      </c>
      <c r="Q241" s="674" t="n">
        <v>522.044535100343</v>
      </c>
      <c r="R241" s="1052" t="n">
        <v>2.95541991804</v>
      </c>
      <c r="S241" s="1052" t="n">
        <v>2.491218008688</v>
      </c>
      <c r="T241" s="674" t="n">
        <v>575.172571542672</v>
      </c>
      <c r="U241" s="1052" t="n">
        <v>2.659300595137</v>
      </c>
      <c r="V241" s="1052" t="n">
        <v>2.384455288399</v>
      </c>
      <c r="W241" s="674" t="n">
        <v>587.812841650181</v>
      </c>
      <c r="X241" s="1052" t="n">
        <v>4.233769896448</v>
      </c>
      <c r="Y241" s="1052" t="n">
        <v>5.116951305276</v>
      </c>
      <c r="Z241" s="674" t="n">
        <v>331.527415799976</v>
      </c>
      <c r="AA241" s="1052" t="n">
        <v>4.501165553619</v>
      </c>
      <c r="AB241" s="1052" t="n">
        <v>3.516286330388</v>
      </c>
    </row>
    <row r="242">
      <c r="A242" s="1051" t="n">
        <v>43313</v>
      </c>
      <c r="B242" s="674" t="n">
        <v>490.593847207645</v>
      </c>
      <c r="C242" s="1052" t="n">
        <v>3.263222630299</v>
      </c>
      <c r="D242" s="1052" t="n">
        <v>3.087863406127</v>
      </c>
      <c r="E242" s="674" t="n">
        <v>482.526151114109</v>
      </c>
      <c r="F242" s="1052" t="n">
        <v>3.387900077284</v>
      </c>
      <c r="G242" s="1052" t="n">
        <v>3.173441799832</v>
      </c>
      <c r="H242" s="674" t="n">
        <v>526.986154743456</v>
      </c>
      <c r="I242" s="1052" t="n">
        <v>2.713287605425</v>
      </c>
      <c r="J242" s="1052" t="n">
        <v>2.721737371825</v>
      </c>
      <c r="K242" s="674" t="n">
        <v>474.758212104183</v>
      </c>
      <c r="L242" s="1052" t="n">
        <v>3.421001947663</v>
      </c>
      <c r="M242" s="1052" t="n">
        <v>3.115799687851</v>
      </c>
      <c r="N242" s="674" t="n">
        <v>585.301417483685</v>
      </c>
      <c r="O242" s="1052" t="n">
        <v>2.320146224539</v>
      </c>
      <c r="P242" s="1052" t="n">
        <v>2.424975174589</v>
      </c>
      <c r="Q242" s="674" t="n">
        <v>523.2336683921339</v>
      </c>
      <c r="R242" s="1052" t="n">
        <v>2.790980245767</v>
      </c>
      <c r="S242" s="1052" t="n">
        <v>2.765935628638</v>
      </c>
      <c r="T242" s="674" t="n">
        <v>575.333707421421</v>
      </c>
      <c r="U242" s="1052" t="n">
        <v>2.028546044984</v>
      </c>
      <c r="V242" s="1052" t="n">
        <v>2.328030179599</v>
      </c>
      <c r="W242" s="674" t="n">
        <v>589.382072622618</v>
      </c>
      <c r="X242" s="1052" t="n">
        <v>3.904868230681</v>
      </c>
      <c r="Y242" s="1052" t="n">
        <v>4.539639455618</v>
      </c>
      <c r="Z242" s="674" t="n">
        <v>333.626711400184</v>
      </c>
      <c r="AA242" s="1052" t="n">
        <v>4.688809616702</v>
      </c>
      <c r="AB242" s="1052" t="n">
        <v>4.061679188416</v>
      </c>
    </row>
    <row r="243">
      <c r="A243" s="1051" t="n">
        <v>43344</v>
      </c>
      <c r="B243" s="674" t="n">
        <v>490.820863294141</v>
      </c>
      <c r="C243" s="1052" t="n">
        <v>3.114582011728</v>
      </c>
      <c r="D243" s="1052" t="n">
        <v>3.190658636291</v>
      </c>
      <c r="E243" s="674" t="n">
        <v>483.247781253212</v>
      </c>
      <c r="F243" s="1052" t="n">
        <v>3.18437755006</v>
      </c>
      <c r="G243" s="1052" t="n">
        <v>3.27492338728</v>
      </c>
      <c r="H243" s="674" t="n">
        <v>526.798231201439</v>
      </c>
      <c r="I243" s="1052" t="n">
        <v>2.867492513235</v>
      </c>
      <c r="J243" s="1052" t="n">
        <v>2.832112490742</v>
      </c>
      <c r="K243" s="674" t="n">
        <v>475.230867759384</v>
      </c>
      <c r="L243" s="1052" t="n">
        <v>3.327765127938</v>
      </c>
      <c r="M243" s="1052" t="n">
        <v>3.320255852045</v>
      </c>
      <c r="N243" s="674" t="n">
        <v>588.796154450321</v>
      </c>
      <c r="O243" s="1052" t="n">
        <v>2.767839640466</v>
      </c>
      <c r="P243" s="1052" t="n">
        <v>2.602403702452</v>
      </c>
      <c r="Q243" s="674" t="n">
        <v>523.5897125546149</v>
      </c>
      <c r="R243" s="1052" t="n">
        <v>2.994627150842</v>
      </c>
      <c r="S243" s="1052" t="n">
        <v>2.913586792367</v>
      </c>
      <c r="T243" s="674" t="n">
        <v>577.462506793516</v>
      </c>
      <c r="U243" s="1052" t="n">
        <v>2.155138782398</v>
      </c>
      <c r="V243" s="1052" t="n">
        <v>2.280080995207</v>
      </c>
      <c r="W243" s="674" t="n">
        <v>590.24009412081</v>
      </c>
      <c r="X243" s="1052" t="n">
        <v>3.015873312392</v>
      </c>
      <c r="Y243" s="1052" t="n">
        <v>3.714812873147</v>
      </c>
      <c r="Z243" s="674" t="n">
        <v>330.468452469329</v>
      </c>
      <c r="AA243" s="1052" t="n">
        <v>2.909539761624</v>
      </c>
      <c r="AB243" s="1052" t="n">
        <v>4.029603317183</v>
      </c>
    </row>
    <row r="244">
      <c r="A244" s="1051" t="n">
        <v>43374</v>
      </c>
      <c r="B244" s="674" t="n">
        <v>493.060443090892</v>
      </c>
      <c r="C244" s="1052" t="n">
        <v>3.467922413509</v>
      </c>
      <c r="D244" s="1052" t="n">
        <v>3.281991094269</v>
      </c>
      <c r="E244" s="674" t="n">
        <v>485.615481429045</v>
      </c>
      <c r="F244" s="1052" t="n">
        <v>3.645833670004</v>
      </c>
      <c r="G244" s="1052" t="n">
        <v>3.406092077415</v>
      </c>
      <c r="H244" s="674" t="n">
        <v>529.094938415456</v>
      </c>
      <c r="I244" s="1052" t="n">
        <v>2.725707405831</v>
      </c>
      <c r="J244" s="1052" t="n">
        <v>2.76871246874</v>
      </c>
      <c r="K244" s="674" t="n">
        <v>477.35687062388</v>
      </c>
      <c r="L244" s="1052" t="n">
        <v>3.700539785108</v>
      </c>
      <c r="M244" s="1052" t="n">
        <v>3.483204089305</v>
      </c>
      <c r="N244" s="674" t="n">
        <v>591.500902994258</v>
      </c>
      <c r="O244" s="1052" t="n">
        <v>3.470971717405</v>
      </c>
      <c r="P244" s="1052" t="n">
        <v>2.85280733585</v>
      </c>
      <c r="Q244" s="674" t="n">
        <v>525.1000460097069</v>
      </c>
      <c r="R244" s="1052" t="n">
        <v>2.681846192638</v>
      </c>
      <c r="S244" s="1052" t="n">
        <v>2.82219314345</v>
      </c>
      <c r="T244" s="674" t="n">
        <v>577.921201202038</v>
      </c>
      <c r="U244" s="1052" t="n">
        <v>2.101387070228</v>
      </c>
      <c r="V244" s="1052" t="n">
        <v>2.095081086363</v>
      </c>
      <c r="W244" s="674" t="n">
        <v>589.853137657467</v>
      </c>
      <c r="X244" s="1052" t="n">
        <v>3.012579160853</v>
      </c>
      <c r="Y244" s="1052" t="n">
        <v>3.309183519192</v>
      </c>
      <c r="Z244" s="674" t="n">
        <v>334.543444727927</v>
      </c>
      <c r="AA244" s="1052" t="n">
        <v>3.82638381431</v>
      </c>
      <c r="AB244" s="1052" t="n">
        <v>3.806030647973</v>
      </c>
    </row>
    <row r="245">
      <c r="A245" s="1051" t="n">
        <v>43405</v>
      </c>
      <c r="B245" s="674" t="n">
        <v>493.979054822518</v>
      </c>
      <c r="C245" s="1052" t="n">
        <v>3.427912448172</v>
      </c>
      <c r="D245" s="1052" t="n">
        <v>3.336957702176</v>
      </c>
      <c r="E245" s="674" t="n">
        <v>486.69649239019</v>
      </c>
      <c r="F245" s="1052" t="n">
        <v>3.495917228256</v>
      </c>
      <c r="G245" s="1052" t="n">
        <v>3.442145281959</v>
      </c>
      <c r="H245" s="674" t="n">
        <v>529.301362411401</v>
      </c>
      <c r="I245" s="1052" t="n">
        <v>3.103820783466</v>
      </c>
      <c r="J245" s="1052" t="n">
        <v>2.898842590268</v>
      </c>
      <c r="K245" s="674" t="n">
        <v>477.754561049552</v>
      </c>
      <c r="L245" s="1052" t="n">
        <v>3.495298419374</v>
      </c>
      <c r="M245" s="1052" t="n">
        <v>3.507907699124</v>
      </c>
      <c r="N245" s="674" t="n">
        <v>593.375149666275</v>
      </c>
      <c r="O245" s="1052" t="n">
        <v>3.637717834417</v>
      </c>
      <c r="P245" s="1052" t="n">
        <v>3.291964573941</v>
      </c>
      <c r="Q245" s="674" t="n">
        <v>525.712938739759</v>
      </c>
      <c r="R245" s="1052" t="n">
        <v>3.104248738973</v>
      </c>
      <c r="S245" s="1052" t="n">
        <v>2.9265997068</v>
      </c>
      <c r="T245" s="674" t="n">
        <v>578.876899881264</v>
      </c>
      <c r="U245" s="1052" t="n">
        <v>2.0025825991</v>
      </c>
      <c r="V245" s="1052" t="n">
        <v>2.086265999172</v>
      </c>
      <c r="W245" s="674" t="n">
        <v>599.107793526975</v>
      </c>
      <c r="X245" s="1052" t="n">
        <v>4.902033225279</v>
      </c>
      <c r="Y245" s="1052" t="n">
        <v>3.642271278715</v>
      </c>
      <c r="Z245" s="674" t="n">
        <v>334.294441476896</v>
      </c>
      <c r="AA245" s="1052" t="n">
        <v>3.096923759597</v>
      </c>
      <c r="AB245" s="1052" t="n">
        <v>3.277649437647</v>
      </c>
    </row>
    <row r="246">
      <c r="A246" s="1051" t="n">
        <v>43435</v>
      </c>
      <c r="B246" s="674" t="n">
        <v>494.984035733944</v>
      </c>
      <c r="C246" s="1052" t="n">
        <v>3.342335471702</v>
      </c>
      <c r="D246" s="1052" t="n">
        <v>3.412614946179</v>
      </c>
      <c r="E246" s="674" t="n">
        <v>488.103866207034</v>
      </c>
      <c r="F246" s="1052" t="n">
        <v>3.442831827501</v>
      </c>
      <c r="G246" s="1052" t="n">
        <v>3.527953606132</v>
      </c>
      <c r="H246" s="674" t="n">
        <v>529.4404301053401</v>
      </c>
      <c r="I246" s="1052" t="n">
        <v>2.920984622673</v>
      </c>
      <c r="J246" s="1052" t="n">
        <v>2.916631223695</v>
      </c>
      <c r="K246" s="674" t="n">
        <v>478.441748976264</v>
      </c>
      <c r="L246" s="1052" t="n">
        <v>3.51536957089</v>
      </c>
      <c r="M246" s="1052" t="n">
        <v>3.570257799621</v>
      </c>
      <c r="N246" s="674" t="n">
        <v>595.897001655343</v>
      </c>
      <c r="O246" s="1052" t="n">
        <v>3.900966147866</v>
      </c>
      <c r="P246" s="1052" t="n">
        <v>3.670119515164</v>
      </c>
      <c r="Q246" s="674" t="n">
        <v>525.9380967046141</v>
      </c>
      <c r="R246" s="1052" t="n">
        <v>2.892949624875</v>
      </c>
      <c r="S246" s="1052" t="n">
        <v>2.892808010552</v>
      </c>
      <c r="T246" s="674" t="n">
        <v>578.807541818358</v>
      </c>
      <c r="U246" s="1052" t="n">
        <v>1.572623820389</v>
      </c>
      <c r="V246" s="1052" t="n">
        <v>1.891577548252</v>
      </c>
      <c r="W246" s="674" t="n">
        <v>607.371240364782</v>
      </c>
      <c r="X246" s="1052" t="n">
        <v>4.002283851626</v>
      </c>
      <c r="Y246" s="1052" t="n">
        <v>3.971693990484</v>
      </c>
      <c r="Z246" s="674" t="n">
        <v>335.104566144301</v>
      </c>
      <c r="AA246" s="1052" t="n">
        <v>2.984984931109</v>
      </c>
      <c r="AB246" s="1052" t="n">
        <v>3.301293511281</v>
      </c>
    </row>
    <row r="247" customFormat="1" s="220">
      <c r="A247" s="1051" t="n">
        <v>43466</v>
      </c>
      <c r="B247" s="674" t="n">
        <v>498.06649711162</v>
      </c>
      <c r="C247" s="1052" t="n">
        <v>3.688964698877</v>
      </c>
      <c r="D247" s="1052" t="n">
        <v>3.486653242056</v>
      </c>
      <c r="E247" s="674" t="n">
        <v>491.366470142652</v>
      </c>
      <c r="F247" s="1052" t="n">
        <v>3.919882060751</v>
      </c>
      <c r="G247" s="1052" t="n">
        <v>3.619890287345</v>
      </c>
      <c r="H247" s="674" t="n">
        <v>529.745738871488</v>
      </c>
      <c r="I247" s="1052" t="n">
        <v>2.619270986386</v>
      </c>
      <c r="J247" s="1052" t="n">
        <v>2.880900697681</v>
      </c>
      <c r="K247" s="674" t="n">
        <v>481.273983495618</v>
      </c>
      <c r="L247" s="1052" t="n">
        <v>3.853484101809</v>
      </c>
      <c r="M247" s="1052" t="n">
        <v>3.621640752665</v>
      </c>
      <c r="N247" s="674" t="n">
        <v>601.173424486775</v>
      </c>
      <c r="O247" s="1052" t="n">
        <v>4.625021613573</v>
      </c>
      <c r="P247" s="1052" t="n">
        <v>4.055161208595</v>
      </c>
      <c r="Q247" s="674" t="n">
        <v>526.631513009033</v>
      </c>
      <c r="R247" s="1052" t="n">
        <v>2.753383985746</v>
      </c>
      <c r="S247" s="1052" t="n">
        <v>2.916560151424</v>
      </c>
      <c r="T247" s="674" t="n">
        <v>584.434135797095</v>
      </c>
      <c r="U247" s="1052" t="n">
        <v>2.254308689234</v>
      </c>
      <c r="V247" s="1052" t="n">
        <v>1.943400737222</v>
      </c>
      <c r="W247" s="674" t="n">
        <v>602.7944049716521</v>
      </c>
      <c r="X247" s="1052" t="n">
        <v>3.919653312943</v>
      </c>
      <c r="Y247" s="1052" t="n">
        <v>4.27080363255</v>
      </c>
      <c r="Z247" s="674" t="n">
        <v>335.293026427539</v>
      </c>
      <c r="AA247" s="1052" t="n">
        <v>3.121570938341</v>
      </c>
      <c r="AB247" s="1052" t="n">
        <v>3.067778855423</v>
      </c>
    </row>
    <row r="248" customFormat="1" s="220">
      <c r="A248" s="1051" t="n">
        <v>43497</v>
      </c>
      <c r="B248" s="674" t="n">
        <v>497.711158740373</v>
      </c>
      <c r="C248" s="1052" t="n">
        <v>3.229499022419</v>
      </c>
      <c r="D248" s="1052" t="n">
        <v>3.420103159818</v>
      </c>
      <c r="E248" s="674" t="n">
        <v>491.186565412791</v>
      </c>
      <c r="F248" s="1052" t="n">
        <v>3.505114684002</v>
      </c>
      <c r="G248" s="1052" t="n">
        <v>3.622590361296</v>
      </c>
      <c r="H248" s="674" t="n">
        <v>528.656237768684</v>
      </c>
      <c r="I248" s="1052" t="n">
        <v>2.112621241493</v>
      </c>
      <c r="J248" s="1052" t="n">
        <v>2.550103350868</v>
      </c>
      <c r="K248" s="674" t="n">
        <v>480.739804907938</v>
      </c>
      <c r="L248" s="1052" t="n">
        <v>3.245359661838</v>
      </c>
      <c r="M248" s="1052" t="n">
        <v>3.53762562415</v>
      </c>
      <c r="N248" s="674" t="n">
        <v>600.018984476564</v>
      </c>
      <c r="O248" s="1052" t="n">
        <v>3.308162533002</v>
      </c>
      <c r="P248" s="1052" t="n">
        <v>3.942458706158</v>
      </c>
      <c r="Q248" s="674" t="n">
        <v>525.252811988233</v>
      </c>
      <c r="R248" s="1052" t="n">
        <v>2.102204337331</v>
      </c>
      <c r="S248" s="1052" t="n">
        <v>2.581970474522</v>
      </c>
      <c r="T248" s="674" t="n">
        <v>585.826413694424</v>
      </c>
      <c r="U248" s="1052" t="n">
        <v>2.286944662945</v>
      </c>
      <c r="V248" s="1052" t="n">
        <v>2.038592770545</v>
      </c>
      <c r="W248" s="674" t="n">
        <v>606.3957259082021</v>
      </c>
      <c r="X248" s="1052" t="n">
        <v>4.948228967624</v>
      </c>
      <c r="Y248" s="1052" t="n">
        <v>4.288552975728</v>
      </c>
      <c r="Z248" s="674" t="n">
        <v>334.709707440916</v>
      </c>
      <c r="AA248" s="1052" t="n">
        <v>2.587215569215</v>
      </c>
      <c r="AB248" s="1052" t="n">
        <v>2.89758809091</v>
      </c>
    </row>
    <row r="249" customFormat="1" s="220">
      <c r="A249" s="1051" t="n">
        <v>43525</v>
      </c>
      <c r="B249" s="674" t="n">
        <v>499.635205651131</v>
      </c>
      <c r="C249" s="1052" t="n">
        <v>3.156766724915</v>
      </c>
      <c r="D249" s="1052" t="n">
        <v>3.357693008951</v>
      </c>
      <c r="E249" s="674" t="n">
        <v>493.111742747677</v>
      </c>
      <c r="F249" s="1052" t="n">
        <v>3.3921994585</v>
      </c>
      <c r="G249" s="1052" t="n">
        <v>3.604995648018</v>
      </c>
      <c r="H249" s="674" t="n">
        <v>529.873675495055</v>
      </c>
      <c r="I249" s="1052" t="n">
        <v>2.151790460508</v>
      </c>
      <c r="J249" s="1052" t="n">
        <v>2.294157039344</v>
      </c>
      <c r="K249" s="674" t="n">
        <v>482.853218734216</v>
      </c>
      <c r="L249" s="1052" t="n">
        <v>3.303487174051</v>
      </c>
      <c r="M249" s="1052" t="n">
        <v>3.466622668666</v>
      </c>
      <c r="N249" s="674" t="n">
        <v>605.1834340819109</v>
      </c>
      <c r="O249" s="1052" t="n">
        <v>4.41249938558</v>
      </c>
      <c r="P249" s="1052" t="n">
        <v>4.113199041077</v>
      </c>
      <c r="Q249" s="674" t="n">
        <v>526.152973534065</v>
      </c>
      <c r="R249" s="1052" t="n">
        <v>2.094293633286</v>
      </c>
      <c r="S249" s="1052" t="n">
        <v>2.315951216171</v>
      </c>
      <c r="T249" s="674" t="n">
        <v>586.609379231753</v>
      </c>
      <c r="U249" s="1052" t="n">
        <v>2.282507726777</v>
      </c>
      <c r="V249" s="1052" t="n">
        <v>2.274604585965</v>
      </c>
      <c r="W249" s="674" t="n">
        <v>608.214886979118</v>
      </c>
      <c r="X249" s="1052" t="n">
        <v>3.868025118385</v>
      </c>
      <c r="Y249" s="1052" t="n">
        <v>4.243202181125</v>
      </c>
      <c r="Z249" s="674" t="n">
        <v>335.155623545927</v>
      </c>
      <c r="AA249" s="1052" t="n">
        <v>2.142415533343</v>
      </c>
      <c r="AB249" s="1052" t="n">
        <v>2.615587907479</v>
      </c>
    </row>
    <row r="250" customFormat="1" s="220">
      <c r="A250" s="1051" t="n">
        <v>43556</v>
      </c>
      <c r="B250" s="674" t="n">
        <v>502.512453486858</v>
      </c>
      <c r="C250" s="1052" t="n">
        <v>3.93500830825</v>
      </c>
      <c r="D250" s="1052" t="n">
        <v>3.440452676065</v>
      </c>
      <c r="E250" s="674" t="n">
        <v>494.258044066706</v>
      </c>
      <c r="F250" s="1052" t="n">
        <v>3.86831295463</v>
      </c>
      <c r="G250" s="1052" t="n">
        <v>3.588469300299</v>
      </c>
      <c r="H250" s="674" t="n">
        <v>541.4578539959221</v>
      </c>
      <c r="I250" s="1052" t="n">
        <v>4.437719342583</v>
      </c>
      <c r="J250" s="1052" t="n">
        <v>2.900955194943</v>
      </c>
      <c r="K250" s="674" t="n">
        <v>485.292602357865</v>
      </c>
      <c r="L250" s="1052" t="n">
        <v>3.977069632036</v>
      </c>
      <c r="M250" s="1052" t="n">
        <v>3.508746139955</v>
      </c>
      <c r="N250" s="674" t="n">
        <v>605.060619847833</v>
      </c>
      <c r="O250" s="1052" t="n">
        <v>4.208401801739</v>
      </c>
      <c r="P250" s="1052" t="n">
        <v>3.976030851587</v>
      </c>
      <c r="Q250" s="674" t="n">
        <v>537.779752379676</v>
      </c>
      <c r="R250" s="1052" t="n">
        <v>4.445633654113</v>
      </c>
      <c r="S250" s="1052" t="n">
        <v>2.880698656738</v>
      </c>
      <c r="T250" s="674" t="n">
        <v>586.714880183277</v>
      </c>
      <c r="U250" s="1052" t="n">
        <v>2.31996306647</v>
      </c>
      <c r="V250" s="1052" t="n">
        <v>2.296474737918</v>
      </c>
      <c r="W250" s="674" t="n">
        <v>613.909804806738</v>
      </c>
      <c r="X250" s="1052" t="n">
        <v>4.459136907671</v>
      </c>
      <c r="Y250" s="1052" t="n">
        <v>4.422853573848</v>
      </c>
      <c r="Z250" s="674" t="n">
        <v>337.270708715936</v>
      </c>
      <c r="AA250" s="1052" t="n">
        <v>3.013304633834</v>
      </c>
      <c r="AB250" s="1052" t="n">
        <v>2.580649379268</v>
      </c>
    </row>
    <row r="251" customFormat="1" s="220">
      <c r="A251" s="1051" t="n">
        <v>43586</v>
      </c>
      <c r="B251" s="674" t="n">
        <v>503.875010791866</v>
      </c>
      <c r="C251" s="1052" t="n">
        <v>3.79577784676</v>
      </c>
      <c r="D251" s="1052" t="n">
        <v>3.629130094449</v>
      </c>
      <c r="E251" s="674" t="n">
        <v>495.873781262361</v>
      </c>
      <c r="F251" s="1052" t="n">
        <v>3.82036058504</v>
      </c>
      <c r="G251" s="1052" t="n">
        <v>3.693553569819</v>
      </c>
      <c r="H251" s="674" t="n">
        <v>540.082769570432</v>
      </c>
      <c r="I251" s="1052" t="n">
        <v>3.802596578919</v>
      </c>
      <c r="J251" s="1052" t="n">
        <v>3.464216648658</v>
      </c>
      <c r="K251" s="674" t="n">
        <v>486.802597404713</v>
      </c>
      <c r="L251" s="1052" t="n">
        <v>3.895667159142</v>
      </c>
      <c r="M251" s="1052" t="n">
        <v>3.725423674166</v>
      </c>
      <c r="N251" s="674" t="n">
        <v>606.492483005365</v>
      </c>
      <c r="O251" s="1052" t="n">
        <v>4.244670708837</v>
      </c>
      <c r="P251" s="1052" t="n">
        <v>4.288422072148</v>
      </c>
      <c r="Q251" s="674" t="n">
        <v>537.013680182407</v>
      </c>
      <c r="R251" s="1052" t="n">
        <v>3.883536485033</v>
      </c>
      <c r="S251" s="1052" t="n">
        <v>3.474610092062</v>
      </c>
      <c r="T251" s="674" t="n">
        <v>586.734950145348</v>
      </c>
      <c r="U251" s="1052" t="n">
        <v>2.595161231313</v>
      </c>
      <c r="V251" s="1052" t="n">
        <v>2.399030303454</v>
      </c>
      <c r="W251" s="674" t="n">
        <v>617.994230684959</v>
      </c>
      <c r="X251" s="1052" t="n">
        <v>5.020009944271</v>
      </c>
      <c r="Y251" s="1052" t="n">
        <v>4.450005752548</v>
      </c>
      <c r="Z251" s="674" t="n">
        <v>339.126465232695</v>
      </c>
      <c r="AA251" s="1052" t="n">
        <v>2.990025258233</v>
      </c>
      <c r="AB251" s="1052" t="n">
        <v>2.715352604543</v>
      </c>
    </row>
    <row r="252" customFormat="1" s="220">
      <c r="A252" s="1051" t="n">
        <v>43617</v>
      </c>
      <c r="B252" s="674" t="n">
        <v>506.230891288311</v>
      </c>
      <c r="C252" s="1052" t="n">
        <v>4.012312963857</v>
      </c>
      <c r="D252" s="1052" t="n">
        <v>3.914422965433</v>
      </c>
      <c r="E252" s="674" t="n">
        <v>498.559539905785</v>
      </c>
      <c r="F252" s="1052" t="n">
        <v>4.141729020779</v>
      </c>
      <c r="G252" s="1052" t="n">
        <v>3.943713691037</v>
      </c>
      <c r="H252" s="674" t="n">
        <v>540.552762936774</v>
      </c>
      <c r="I252" s="1052" t="n">
        <v>3.469356756163</v>
      </c>
      <c r="J252" s="1052" t="n">
        <v>3.901999783903</v>
      </c>
      <c r="K252" s="674" t="n">
        <v>489.592790636485</v>
      </c>
      <c r="L252" s="1052" t="n">
        <v>4.201735532419</v>
      </c>
      <c r="M252" s="1052" t="n">
        <v>4.025049785026</v>
      </c>
      <c r="N252" s="674" t="n">
        <v>612.229560869577</v>
      </c>
      <c r="O252" s="1052" t="n">
        <v>5.162046062794</v>
      </c>
      <c r="P252" s="1052" t="n">
        <v>4.538730355627</v>
      </c>
      <c r="Q252" s="674" t="n">
        <v>537.84653268276</v>
      </c>
      <c r="R252" s="1052" t="n">
        <v>3.605129676634</v>
      </c>
      <c r="S252" s="1052" t="n">
        <v>3.976955043942</v>
      </c>
      <c r="T252" s="674" t="n">
        <v>587.560006535027</v>
      </c>
      <c r="U252" s="1052" t="n">
        <v>2.334569689213</v>
      </c>
      <c r="V252" s="1052" t="n">
        <v>2.416371456188</v>
      </c>
      <c r="W252" s="674" t="n">
        <v>620.297527151759</v>
      </c>
      <c r="X252" s="1052" t="n">
        <v>5.16880685565</v>
      </c>
      <c r="Y252" s="1052" t="n">
        <v>4.883051188694</v>
      </c>
      <c r="Z252" s="674" t="n">
        <v>341.14533486664</v>
      </c>
      <c r="AA252" s="1052" t="n">
        <v>3.451910912176</v>
      </c>
      <c r="AB252" s="1052" t="n">
        <v>3.152156674024</v>
      </c>
    </row>
    <row r="253" customFormat="1" s="220">
      <c r="A253" s="1051" t="n">
        <v>43647</v>
      </c>
      <c r="B253" s="674" t="n">
        <v>507.282605435382</v>
      </c>
      <c r="C253" s="1052" t="n">
        <v>3.769768753962</v>
      </c>
      <c r="D253" s="1052" t="n">
        <v>3.859209248213</v>
      </c>
      <c r="E253" s="674" t="n">
        <v>499.186418464987</v>
      </c>
      <c r="F253" s="1052" t="n">
        <v>3.881667040282</v>
      </c>
      <c r="G253" s="1052" t="n">
        <v>3.94793389833</v>
      </c>
      <c r="H253" s="674" t="n">
        <v>542.47918618049</v>
      </c>
      <c r="I253" s="1052" t="n">
        <v>3.236138795084</v>
      </c>
      <c r="J253" s="1052" t="n">
        <v>3.501772260157</v>
      </c>
      <c r="K253" s="674" t="n">
        <v>490.769364662027</v>
      </c>
      <c r="L253" s="1052" t="n">
        <v>3.864503582006</v>
      </c>
      <c r="M253" s="1052" t="n">
        <v>3.987155247885</v>
      </c>
      <c r="N253" s="674" t="n">
        <v>610.959099936398</v>
      </c>
      <c r="O253" s="1052" t="n">
        <v>4.262043622712</v>
      </c>
      <c r="P253" s="1052" t="n">
        <v>4.55568112763</v>
      </c>
      <c r="Q253" s="674" t="n">
        <v>539.126025465273</v>
      </c>
      <c r="R253" s="1052" t="n">
        <v>3.272037003825</v>
      </c>
      <c r="S253" s="1052" t="n">
        <v>3.585894821081</v>
      </c>
      <c r="T253" s="674" t="n">
        <v>588.867274278762</v>
      </c>
      <c r="U253" s="1052" t="n">
        <v>2.380972844265</v>
      </c>
      <c r="V253" s="1052" t="n">
        <v>2.436660188637</v>
      </c>
      <c r="W253" s="674" t="n">
        <v>621.468250134461</v>
      </c>
      <c r="X253" s="1052" t="n">
        <v>5.725531342561</v>
      </c>
      <c r="Y253" s="1052" t="n">
        <v>5.304525494562</v>
      </c>
      <c r="Z253" s="674" t="n">
        <v>342.141814539315</v>
      </c>
      <c r="AA253" s="1052" t="n">
        <v>3.201665453135</v>
      </c>
      <c r="AB253" s="1052" t="n">
        <v>3.21462003974</v>
      </c>
    </row>
    <row r="254" customFormat="1" s="220">
      <c r="A254" s="1051" t="n">
        <v>43678</v>
      </c>
      <c r="B254" s="674" t="n">
        <v>508.008011915275</v>
      </c>
      <c r="C254" s="1052" t="n">
        <v>3.549609275931</v>
      </c>
      <c r="D254" s="1052" t="n">
        <v>3.77661530339</v>
      </c>
      <c r="E254" s="674" t="n">
        <v>500.001275503366</v>
      </c>
      <c r="F254" s="1052" t="n">
        <v>3.621591150844</v>
      </c>
      <c r="G254" s="1052" t="n">
        <v>3.880977976504</v>
      </c>
      <c r="H254" s="674" t="n">
        <v>544.153343446447</v>
      </c>
      <c r="I254" s="1052" t="n">
        <v>3.25761664675</v>
      </c>
      <c r="J254" s="1052" t="n">
        <v>3.320689621715</v>
      </c>
      <c r="K254" s="674" t="n">
        <v>491.440443026316</v>
      </c>
      <c r="L254" s="1052" t="n">
        <v>3.513837253746</v>
      </c>
      <c r="M254" s="1052" t="n">
        <v>3.858835047538</v>
      </c>
      <c r="N254" s="674" t="n">
        <v>612.054110463649</v>
      </c>
      <c r="O254" s="1052" t="n">
        <v>4.570754859091</v>
      </c>
      <c r="P254" s="1052" t="n">
        <v>4.663905623264</v>
      </c>
      <c r="Q254" s="674" t="n">
        <v>540.934376405344</v>
      </c>
      <c r="R254" s="1052" t="n">
        <v>3.382945150988</v>
      </c>
      <c r="S254" s="1052" t="n">
        <v>3.419664390555</v>
      </c>
      <c r="T254" s="674" t="n">
        <v>592.708317061778</v>
      </c>
      <c r="U254" s="1052" t="n">
        <v>3.019918599629</v>
      </c>
      <c r="V254" s="1052" t="n">
        <v>2.578672069293</v>
      </c>
      <c r="W254" s="674" t="n">
        <v>622.151218413402</v>
      </c>
      <c r="X254" s="1052" t="n">
        <v>5.559915598547</v>
      </c>
      <c r="Y254" s="1052" t="n">
        <v>5.484460685046</v>
      </c>
      <c r="Z254" s="674" t="n">
        <v>342.25135512215</v>
      </c>
      <c r="AA254" s="1052" t="n">
        <v>2.585117865944</v>
      </c>
      <c r="AB254" s="1052" t="n">
        <v>3.077860833695</v>
      </c>
    </row>
    <row r="255" customFormat="1" s="220">
      <c r="A255" s="1051" t="n">
        <v>43709</v>
      </c>
      <c r="B255" s="674" t="n">
        <v>508.463270085738</v>
      </c>
      <c r="C255" s="1052" t="n">
        <v>3.594469614268</v>
      </c>
      <c r="D255" s="1052" t="n">
        <v>3.637786507017</v>
      </c>
      <c r="E255" s="674" t="n">
        <v>500.641426014042</v>
      </c>
      <c r="F255" s="1052" t="n">
        <v>3.599322218453</v>
      </c>
      <c r="G255" s="1052" t="n">
        <v>3.700560392757</v>
      </c>
      <c r="H255" s="674" t="n">
        <v>545.115495320186</v>
      </c>
      <c r="I255" s="1052" t="n">
        <v>3.477092942581</v>
      </c>
      <c r="J255" s="1052" t="n">
        <v>3.323681619216</v>
      </c>
      <c r="K255" s="674" t="n">
        <v>492.518454938953</v>
      </c>
      <c r="L255" s="1052" t="n">
        <v>3.637723967948</v>
      </c>
      <c r="M255" s="1052" t="n">
        <v>3.671705889244</v>
      </c>
      <c r="N255" s="674" t="n">
        <v>615.997583695557</v>
      </c>
      <c r="O255" s="1052" t="n">
        <v>4.619838128975</v>
      </c>
      <c r="P255" s="1052" t="n">
        <v>4.484395311336</v>
      </c>
      <c r="Q255" s="674" t="n">
        <v>542.260980159748</v>
      </c>
      <c r="R255" s="1052" t="n">
        <v>3.566011164359</v>
      </c>
      <c r="S255" s="1052" t="n">
        <v>3.407136154454</v>
      </c>
      <c r="T255" s="674" t="n">
        <v>591.9747700576009</v>
      </c>
      <c r="U255" s="1052" t="n">
        <v>2.513109179099</v>
      </c>
      <c r="V255" s="1052" t="n">
        <v>2.637870314338</v>
      </c>
      <c r="W255" s="674" t="n">
        <v>622.89702462081</v>
      </c>
      <c r="X255" s="1052" t="n">
        <v>5.532821444237</v>
      </c>
      <c r="Y255" s="1052" t="n">
        <v>5.60594784558</v>
      </c>
      <c r="Z255" s="674" t="n">
        <v>341.840751918389</v>
      </c>
      <c r="AA255" s="1052" t="n">
        <v>3.441266288532</v>
      </c>
      <c r="AB255" s="1052" t="n">
        <v>3.074592976841</v>
      </c>
    </row>
    <row r="256" customFormat="1" s="220">
      <c r="A256" s="1051" t="n">
        <v>43739</v>
      </c>
      <c r="B256" s="674" t="n">
        <v>508.967038165363</v>
      </c>
      <c r="C256" s="1052" t="n">
        <v>3.226094345504</v>
      </c>
      <c r="D256" s="1052" t="n">
        <v>3.456359807049</v>
      </c>
      <c r="E256" s="674" t="n">
        <v>501.188035045277</v>
      </c>
      <c r="F256" s="1052" t="n">
        <v>3.206766302097</v>
      </c>
      <c r="G256" s="1052" t="n">
        <v>3.475381747093</v>
      </c>
      <c r="H256" s="674" t="n">
        <v>546.828274190928</v>
      </c>
      <c r="I256" s="1052" t="n">
        <v>3.351635876272</v>
      </c>
      <c r="J256" s="1052" t="n">
        <v>3.362087543769</v>
      </c>
      <c r="K256" s="674" t="n">
        <v>492.671761551619</v>
      </c>
      <c r="L256" s="1052" t="n">
        <v>3.208268670717</v>
      </c>
      <c r="M256" s="1052" t="n">
        <v>3.452891642185</v>
      </c>
      <c r="N256" s="674" t="n">
        <v>618.372602248773</v>
      </c>
      <c r="O256" s="1052" t="n">
        <v>4.542968424644</v>
      </c>
      <c r="P256" s="1052" t="n">
        <v>4.577814414061</v>
      </c>
      <c r="Q256" s="674" t="n">
        <v>543.112345359672</v>
      </c>
      <c r="R256" s="1052" t="n">
        <v>3.43026047833</v>
      </c>
      <c r="S256" s="1052" t="n">
        <v>3.459728001739</v>
      </c>
      <c r="T256" s="674" t="n">
        <v>593.814438801944</v>
      </c>
      <c r="U256" s="1052" t="n">
        <v>2.750070003808</v>
      </c>
      <c r="V256" s="1052" t="n">
        <v>2.760711256426</v>
      </c>
      <c r="W256" s="674" t="n">
        <v>619.521372260789</v>
      </c>
      <c r="X256" s="1052" t="n">
        <v>5.029766345085</v>
      </c>
      <c r="Y256" s="1052" t="n">
        <v>5.374153041729</v>
      </c>
      <c r="Z256" s="674" t="n">
        <v>339.079828090019</v>
      </c>
      <c r="AA256" s="1052" t="n">
        <v>1.355992303416</v>
      </c>
      <c r="AB256" s="1052" t="n">
        <v>2.456677152466</v>
      </c>
    </row>
    <row r="257" customFormat="1" s="220">
      <c r="A257" s="1051" t="n">
        <v>43770</v>
      </c>
      <c r="B257" s="674" t="n">
        <v>509.743955562505</v>
      </c>
      <c r="C257" s="1052" t="n">
        <v>3.191410766526</v>
      </c>
      <c r="D257" s="1052" t="n">
        <v>3.336844528786</v>
      </c>
      <c r="E257" s="674" t="n">
        <v>502.031227175245</v>
      </c>
      <c r="F257" s="1052" t="n">
        <v>3.150779803188</v>
      </c>
      <c r="G257" s="1052" t="n">
        <v>3.318375147004</v>
      </c>
      <c r="H257" s="674" t="n">
        <v>547.3353992286191</v>
      </c>
      <c r="I257" s="1052" t="n">
        <v>3.40713969355</v>
      </c>
      <c r="J257" s="1052" t="n">
        <v>3.411861170265</v>
      </c>
      <c r="K257" s="674" t="n">
        <v>493.265267845351</v>
      </c>
      <c r="L257" s="1052" t="n">
        <v>3.246584765559</v>
      </c>
      <c r="M257" s="1052" t="n">
        <v>3.363753202446</v>
      </c>
      <c r="N257" s="674" t="n">
        <v>617.442669981043</v>
      </c>
      <c r="O257" s="1052" t="n">
        <v>4.05603779132</v>
      </c>
      <c r="P257" s="1052" t="n">
        <v>4.405585682701</v>
      </c>
      <c r="Q257" s="674" t="n">
        <v>543.60949942849</v>
      </c>
      <c r="R257" s="1052" t="n">
        <v>3.40424580982</v>
      </c>
      <c r="S257" s="1052" t="n">
        <v>3.466719647857</v>
      </c>
      <c r="T257" s="674" t="n">
        <v>595.72311403333</v>
      </c>
      <c r="U257" s="1052" t="n">
        <v>2.910154845619</v>
      </c>
      <c r="V257" s="1052" t="n">
        <v>2.724602911549</v>
      </c>
      <c r="W257" s="674" t="n">
        <v>619.491599267923</v>
      </c>
      <c r="X257" s="1052" t="n">
        <v>3.402360303302</v>
      </c>
      <c r="Y257" s="1052" t="n">
        <v>4.648658002548</v>
      </c>
      <c r="Z257" s="674" t="n">
        <v>339.566376587233</v>
      </c>
      <c r="AA257" s="1052" t="n">
        <v>1.577033434073</v>
      </c>
      <c r="AB257" s="1052" t="n">
        <v>2.119532029547</v>
      </c>
    </row>
    <row r="258" customFormat="1" s="220">
      <c r="A258" s="1051" t="n">
        <v>43800</v>
      </c>
      <c r="B258" s="674" t="n">
        <v>510.694322870951</v>
      </c>
      <c r="C258" s="1052" t="n">
        <v>3.173897742725</v>
      </c>
      <c r="D258" s="1052" t="n">
        <v>3.197100577401</v>
      </c>
      <c r="E258" s="674" t="n">
        <v>503.556315361431</v>
      </c>
      <c r="F258" s="1052" t="n">
        <v>3.165811669241</v>
      </c>
      <c r="G258" s="1052" t="n">
        <v>3.174420345567</v>
      </c>
      <c r="H258" s="674" t="n">
        <v>546.968984298089</v>
      </c>
      <c r="I258" s="1052" t="n">
        <v>3.310769861165</v>
      </c>
      <c r="J258" s="1052" t="n">
        <v>3.356511771468</v>
      </c>
      <c r="K258" s="674" t="n">
        <v>494.364136855569</v>
      </c>
      <c r="L258" s="1052" t="n">
        <v>3.327967911114</v>
      </c>
      <c r="M258" s="1052" t="n">
        <v>3.260987191396</v>
      </c>
      <c r="N258" s="674" t="n">
        <v>619.517122882082</v>
      </c>
      <c r="O258" s="1052" t="n">
        <v>3.963792595218</v>
      </c>
      <c r="P258" s="1052" t="n">
        <v>4.186908635849</v>
      </c>
      <c r="Q258" s="674" t="n">
        <v>543.478358614867</v>
      </c>
      <c r="R258" s="1052" t="n">
        <v>3.335043044068</v>
      </c>
      <c r="S258" s="1052" t="n">
        <v>3.389826243192</v>
      </c>
      <c r="T258" s="674" t="n">
        <v>594.7754593407529</v>
      </c>
      <c r="U258" s="1052" t="n">
        <v>2.758761137118</v>
      </c>
      <c r="V258" s="1052" t="n">
        <v>2.806361541493</v>
      </c>
      <c r="W258" s="674" t="n">
        <v>620.764991126184</v>
      </c>
      <c r="X258" s="1052" t="n">
        <v>2.205200027805</v>
      </c>
      <c r="Y258" s="1052" t="n">
        <v>3.531963192028</v>
      </c>
      <c r="Z258" s="674" t="n">
        <v>339.550961340723</v>
      </c>
      <c r="AA258" s="1052" t="n">
        <v>1.326867982607</v>
      </c>
      <c r="AB258" s="1052" t="n">
        <v>1.419873582943</v>
      </c>
    </row>
    <row r="259" customFormat="1" s="220">
      <c r="A259" s="1051" t="n">
        <v>43831</v>
      </c>
      <c r="B259" s="674" t="n">
        <v>512.005580450844</v>
      </c>
      <c r="C259" s="1052" t="n">
        <v>2.798639021107</v>
      </c>
      <c r="D259" s="1052" t="n">
        <v>3.05402606598</v>
      </c>
      <c r="E259" s="674" t="n">
        <v>504.813298235577</v>
      </c>
      <c r="F259" s="1052" t="n">
        <v>2.736618981963</v>
      </c>
      <c r="G259" s="1052" t="n">
        <v>3.016983549573</v>
      </c>
      <c r="H259" s="674" t="n">
        <v>545.066836977399</v>
      </c>
      <c r="I259" s="1052" t="n">
        <v>2.892160706861</v>
      </c>
      <c r="J259" s="1052" t="n">
        <v>3.203279101058</v>
      </c>
      <c r="K259" s="674" t="n">
        <v>495.566459235878</v>
      </c>
      <c r="L259" s="1052" t="n">
        <v>2.969717090554</v>
      </c>
      <c r="M259" s="1052" t="n">
        <v>3.180974982332</v>
      </c>
      <c r="N259" s="674" t="n">
        <v>616.453790631751</v>
      </c>
      <c r="O259" s="1052" t="n">
        <v>2.54175675813</v>
      </c>
      <c r="P259" s="1052" t="n">
        <v>3.516890350496</v>
      </c>
      <c r="Q259" s="674" t="n">
        <v>542.287189741691</v>
      </c>
      <c r="R259" s="1052" t="n">
        <v>2.972795274481</v>
      </c>
      <c r="S259" s="1052" t="n">
        <v>3.237221331612</v>
      </c>
      <c r="T259" s="674" t="n">
        <v>594.274478565102</v>
      </c>
      <c r="U259" s="1052" t="n">
        <v>1.683738537036</v>
      </c>
      <c r="V259" s="1052" t="n">
        <v>2.448425439775</v>
      </c>
      <c r="W259" s="674" t="n">
        <v>618.418061904876</v>
      </c>
      <c r="X259" s="1052" t="n">
        <v>2.591871590772</v>
      </c>
      <c r="Y259" s="1052" t="n">
        <v>2.730444850095</v>
      </c>
      <c r="Z259" s="674" t="n">
        <v>345.243846274125</v>
      </c>
      <c r="AA259" s="1052" t="n">
        <v>2.967798034039</v>
      </c>
      <c r="AB259" s="1052" t="n">
        <v>1.957729282881</v>
      </c>
    </row>
    <row r="260" customFormat="1" s="220">
      <c r="A260" s="1051" t="n">
        <v>43862</v>
      </c>
      <c r="B260" s="674" t="n">
        <v>511.898124739524</v>
      </c>
      <c r="C260" s="1052" t="n">
        <v>2.850441616591</v>
      </c>
      <c r="D260" s="1052" t="n">
        <v>2.940532797616</v>
      </c>
      <c r="E260" s="674" t="n">
        <v>504.509445688391</v>
      </c>
      <c r="F260" s="1052" t="n">
        <v>2.712386944949</v>
      </c>
      <c r="G260" s="1052" t="n">
        <v>2.870972656663</v>
      </c>
      <c r="H260" s="674" t="n">
        <v>546.817067514419</v>
      </c>
      <c r="I260" s="1052" t="n">
        <v>3.435281464262</v>
      </c>
      <c r="J260" s="1052" t="n">
        <v>3.212565795427</v>
      </c>
      <c r="K260" s="674" t="n">
        <v>495.399766954261</v>
      </c>
      <c r="L260" s="1052" t="n">
        <v>3.049458750172</v>
      </c>
      <c r="M260" s="1052" t="n">
        <v>3.115321820173</v>
      </c>
      <c r="N260" s="674" t="n">
        <v>619.442944991472</v>
      </c>
      <c r="O260" s="1052" t="n">
        <v>3.237224324136</v>
      </c>
      <c r="P260" s="1052" t="n">
        <v>3.245495051164</v>
      </c>
      <c r="Q260" s="674" t="n">
        <v>543.216057438273</v>
      </c>
      <c r="R260" s="1052" t="n">
        <v>3.419923709127</v>
      </c>
      <c r="S260" s="1052" t="n">
        <v>3.242391753932</v>
      </c>
      <c r="T260" s="674" t="n">
        <v>597.27362970609</v>
      </c>
      <c r="U260" s="1052" t="n">
        <v>1.954028658332</v>
      </c>
      <c r="V260" s="1052" t="n">
        <v>2.130018636048</v>
      </c>
      <c r="W260" s="674" t="n">
        <v>619.735605190075</v>
      </c>
      <c r="X260" s="1052" t="n">
        <v>2.199863671845</v>
      </c>
      <c r="Y260" s="1052" t="n">
        <v>2.331728927357</v>
      </c>
      <c r="Z260" s="674" t="n">
        <v>342.5306277596</v>
      </c>
      <c r="AA260" s="1052" t="n">
        <v>2.336627873294</v>
      </c>
      <c r="AB260" s="1052" t="n">
        <v>2.210523728303</v>
      </c>
    </row>
    <row r="261" customFormat="1" s="220">
      <c r="A261" s="1051" t="n">
        <v>43891</v>
      </c>
      <c r="B261" s="674" t="n">
        <v>511.632992232164</v>
      </c>
      <c r="C261" s="1052" t="n">
        <v>2.40130928432</v>
      </c>
      <c r="D261" s="1052" t="n">
        <v>2.683127646707</v>
      </c>
      <c r="E261" s="674" t="n">
        <v>503.59059994139</v>
      </c>
      <c r="F261" s="1052" t="n">
        <v>2.125047182069</v>
      </c>
      <c r="G261" s="1052" t="n">
        <v>2.52418883407</v>
      </c>
      <c r="H261" s="674" t="n">
        <v>548.270573243047</v>
      </c>
      <c r="I261" s="1052" t="n">
        <v>3.471940313095</v>
      </c>
      <c r="J261" s="1052" t="n">
        <v>3.266361574573</v>
      </c>
      <c r="K261" s="674" t="n">
        <v>495.773284161929</v>
      </c>
      <c r="L261" s="1052" t="n">
        <v>2.675774940795</v>
      </c>
      <c r="M261" s="1052" t="n">
        <v>2.898017811151</v>
      </c>
      <c r="N261" s="674" t="n">
        <v>619.427202663534</v>
      </c>
      <c r="O261" s="1052" t="n">
        <v>2.353628301679</v>
      </c>
      <c r="P261" s="1052" t="n">
        <v>2.709740358296</v>
      </c>
      <c r="Q261" s="674" t="n">
        <v>544.852067655102</v>
      </c>
      <c r="R261" s="1052" t="n">
        <v>3.553927291418</v>
      </c>
      <c r="S261" s="1052" t="n">
        <v>3.315385279703</v>
      </c>
      <c r="T261" s="674" t="n">
        <v>592.068320715063</v>
      </c>
      <c r="U261" s="1052" t="n">
        <v>0.930592260638</v>
      </c>
      <c r="V261" s="1052" t="n">
        <v>1.522395017736</v>
      </c>
      <c r="W261" s="674" t="n">
        <v>615.697416718622</v>
      </c>
      <c r="X261" s="1052" t="n">
        <v>1.23024442507</v>
      </c>
      <c r="Y261" s="1052" t="n">
        <v>2.005390410858</v>
      </c>
      <c r="Z261" s="674" t="n">
        <v>341.20946387363</v>
      </c>
      <c r="AA261" s="1052" t="n">
        <v>1.806277413356</v>
      </c>
      <c r="AB261" s="1052" t="n">
        <v>2.37033103463</v>
      </c>
    </row>
    <row r="262" customFormat="1" s="220">
      <c r="A262" s="1051" t="n">
        <v>43922</v>
      </c>
      <c r="B262" s="674" t="n">
        <v>501.930286590302</v>
      </c>
      <c r="C262" s="1052" t="n">
        <v>-0.115851237619</v>
      </c>
      <c r="D262" s="1052" t="n">
        <v>1.706999710802</v>
      </c>
      <c r="E262" s="674" t="n">
        <v>489.842318596589</v>
      </c>
      <c r="F262" s="1052" t="n">
        <v>-0.893404876891</v>
      </c>
      <c r="G262" s="1052" t="n">
        <v>1.311144615489</v>
      </c>
      <c r="H262" s="674" t="n">
        <v>557.933900485693</v>
      </c>
      <c r="I262" s="1052" t="n">
        <v>3.042904700371</v>
      </c>
      <c r="J262" s="1052" t="n">
        <v>3.314636215896</v>
      </c>
      <c r="K262" s="674" t="n">
        <v>489.078299351355</v>
      </c>
      <c r="L262" s="1052" t="n">
        <v>0.78008545259</v>
      </c>
      <c r="M262" s="1052" t="n">
        <v>2.164817146687</v>
      </c>
      <c r="N262" s="674" t="n">
        <v>614.0708882099231</v>
      </c>
      <c r="O262" s="1052" t="n">
        <v>1.489151345588</v>
      </c>
      <c r="P262" s="1052" t="n">
        <v>2.357557799788</v>
      </c>
      <c r="Q262" s="674" t="n">
        <v>554.610559555639</v>
      </c>
      <c r="R262" s="1052" t="n">
        <v>3.129684057737</v>
      </c>
      <c r="S262" s="1052" t="n">
        <v>3.366073090349</v>
      </c>
      <c r="T262" s="674" t="n">
        <v>569.511509995769</v>
      </c>
      <c r="U262" s="1052" t="n">
        <v>-2.932151675126</v>
      </c>
      <c r="V262" s="1052" t="n">
        <v>-0.016895237973</v>
      </c>
      <c r="W262" s="674" t="n">
        <v>561.637741528416</v>
      </c>
      <c r="X262" s="1052" t="n">
        <v>-8.514616132378</v>
      </c>
      <c r="Y262" s="1052" t="n">
        <v>-1.719950947915</v>
      </c>
      <c r="Z262" s="674" t="n">
        <v>324.220069051401</v>
      </c>
      <c r="AA262" s="1052" t="n">
        <v>-3.869485053778</v>
      </c>
      <c r="AB262" s="1052" t="n">
        <v>0.081828169122</v>
      </c>
    </row>
    <row r="263" customFormat="1" s="220">
      <c r="A263" s="1051" t="n">
        <v>43952</v>
      </c>
      <c r="B263" s="674" t="n">
        <v>502.816676397237</v>
      </c>
      <c r="C263" s="1052" t="n">
        <v>-0.210039071588</v>
      </c>
      <c r="D263" s="1052" t="n">
        <v>0.687724394635</v>
      </c>
      <c r="E263" s="674" t="n">
        <v>489.013310738471</v>
      </c>
      <c r="F263" s="1052" t="n">
        <v>-1.383511446486</v>
      </c>
      <c r="G263" s="1052" t="n">
        <v>-0.053756430667</v>
      </c>
      <c r="H263" s="674" t="n">
        <v>565.50899222075</v>
      </c>
      <c r="I263" s="1052" t="n">
        <v>4.707838146835</v>
      </c>
      <c r="J263" s="1052" t="n">
        <v>3.742002719177</v>
      </c>
      <c r="K263" s="674" t="n">
        <v>490.600288830948</v>
      </c>
      <c r="L263" s="1052" t="n">
        <v>0.780129655528</v>
      </c>
      <c r="M263" s="1052" t="n">
        <v>1.409222044354</v>
      </c>
      <c r="N263" s="674" t="n">
        <v>613.29393516957</v>
      </c>
      <c r="O263" s="1052" t="n">
        <v>1.121440472024</v>
      </c>
      <c r="P263" s="1052" t="n">
        <v>1.654366964988</v>
      </c>
      <c r="Q263" s="674" t="n">
        <v>562.656870406805</v>
      </c>
      <c r="R263" s="1052" t="n">
        <v>4.775146550398</v>
      </c>
      <c r="S263" s="1052" t="n">
        <v>3.821058049692</v>
      </c>
      <c r="T263" s="674" t="n">
        <v>570.636523569807</v>
      </c>
      <c r="U263" s="1052" t="n">
        <v>-2.743730635367</v>
      </c>
      <c r="V263" s="1052" t="n">
        <v>-1.58192719475</v>
      </c>
      <c r="W263" s="674" t="n">
        <v>558.422723341116</v>
      </c>
      <c r="X263" s="1052" t="n">
        <v>-9.639492471931</v>
      </c>
      <c r="Y263" s="1052" t="n">
        <v>-5.671429145597</v>
      </c>
      <c r="Z263" s="674" t="n">
        <v>323.804973270965</v>
      </c>
      <c r="AA263" s="1052" t="n">
        <v>-4.5179287176</v>
      </c>
      <c r="AB263" s="1052" t="n">
        <v>-2.206339733708</v>
      </c>
    </row>
    <row r="264" customFormat="1" s="221">
      <c r="A264" s="697" t="n">
        <v>43983</v>
      </c>
      <c r="B264" s="697" t="n">
        <v>505.428073620031</v>
      </c>
      <c r="C264" s="697" t="n">
        <v>-0.15858725378</v>
      </c>
      <c r="D264" s="697" t="n">
        <v>-0.161529109473</v>
      </c>
      <c r="E264" s="697" t="n">
        <v>491.822972868622</v>
      </c>
      <c r="F264" s="697" t="n">
        <v>-1.351206124435</v>
      </c>
      <c r="G264" s="697" t="n">
        <v>-1.209972963626</v>
      </c>
      <c r="H264" s="697" t="n">
        <v>565.799572425827</v>
      </c>
      <c r="I264" s="697" t="n">
        <v>4.670554147552</v>
      </c>
      <c r="J264" s="697" t="n">
        <v>4.139655533267</v>
      </c>
      <c r="K264" s="697" t="n">
        <v>492.641294741521</v>
      </c>
      <c r="L264" s="697" t="n">
        <v>0.622661150928</v>
      </c>
      <c r="M264" s="697" t="n">
        <v>0.727370861264</v>
      </c>
      <c r="N264" s="697" t="n">
        <v>614.205612465739</v>
      </c>
      <c r="O264" s="697" t="n">
        <v>0.322763179445</v>
      </c>
      <c r="P264" s="697" t="n">
        <v>0.975323018267</v>
      </c>
      <c r="Q264" s="697" t="n">
        <v>562.795263217543</v>
      </c>
      <c r="R264" s="697" t="n">
        <v>4.638633702878</v>
      </c>
      <c r="S264" s="697" t="n">
        <v>4.18089154357</v>
      </c>
      <c r="T264" s="697" t="n">
        <v>576.63520514487</v>
      </c>
      <c r="U264" s="697" t="n">
        <v>-1.859350750332</v>
      </c>
      <c r="V264" s="697" t="n">
        <v>-2.511433907262</v>
      </c>
      <c r="W264" s="697" t="n">
        <v>569.509895421177</v>
      </c>
      <c r="X264" s="697" t="n">
        <v>-8.18762440724</v>
      </c>
      <c r="Y264" s="697" t="n">
        <v>-8.780426797644999</v>
      </c>
      <c r="Z264" s="697" t="n">
        <v>329.681532841976</v>
      </c>
      <c r="AA264" s="697" t="n">
        <v>-3.360386572235</v>
      </c>
      <c r="AB264" s="697" t="n">
        <v>-3.914915918089</v>
      </c>
    </row>
    <row r="265" ht="13" customFormat="1" customHeight="1" s="222">
      <c r="A265" s="695" t="n">
        <v>44013</v>
      </c>
      <c r="B265" s="695" t="n">
        <v>512.058628842628</v>
      </c>
      <c r="C265" s="695" t="n">
        <v>0.941491656933</v>
      </c>
      <c r="D265" s="695" t="n">
        <v>0.192097892524</v>
      </c>
      <c r="E265" s="695" t="n">
        <v>500.113939560312</v>
      </c>
      <c r="F265" s="695" t="n">
        <v>0.185806556632</v>
      </c>
      <c r="G265" s="695" t="n">
        <v>-0.848242436113</v>
      </c>
      <c r="H265" s="695" t="n">
        <v>563.798379782421</v>
      </c>
      <c r="I265" s="695" t="n">
        <v>3.929956050855</v>
      </c>
      <c r="J265" s="695" t="n">
        <v>4.435436689251</v>
      </c>
      <c r="K265" s="695" t="n">
        <v>498.44112089397</v>
      </c>
      <c r="L265" s="695" t="n">
        <v>1.563210091002</v>
      </c>
      <c r="M265" s="695" t="n">
        <v>0.9895243009669999</v>
      </c>
      <c r="N265" s="695" t="n">
        <v>624.058753764691</v>
      </c>
      <c r="O265" s="695" t="n">
        <v>2.144113055957</v>
      </c>
      <c r="P265" s="695" t="n">
        <v>1.195681425841</v>
      </c>
      <c r="Q265" s="695" t="n">
        <v>560.642809595228</v>
      </c>
      <c r="R265" s="695" t="n">
        <v>3.991049052285</v>
      </c>
      <c r="S265" s="695" t="n">
        <v>4.467739759896</v>
      </c>
      <c r="T265" s="695" t="n">
        <v>585.055884187464</v>
      </c>
      <c r="U265" s="695" t="n">
        <v>-0.647240941682</v>
      </c>
      <c r="V265" s="695" t="n">
        <v>-1.748824782857</v>
      </c>
      <c r="W265" s="695" t="n">
        <v>591.502135442527</v>
      </c>
      <c r="X265" s="695" t="n">
        <v>-4.821825521328</v>
      </c>
      <c r="Y265" s="695" t="n">
        <v>-7.545342042248</v>
      </c>
      <c r="Z265" s="695" t="n">
        <v>337.032746215314</v>
      </c>
      <c r="AA265" s="695" t="n">
        <v>-1.493260427954</v>
      </c>
      <c r="AB265" s="695" t="n">
        <v>-3.119516588369</v>
      </c>
    </row>
    <row r="266" customFormat="1" s="220">
      <c r="A266" s="1051" t="n">
        <v>44044</v>
      </c>
      <c r="B266" s="674" t="n">
        <v>517.738581298043</v>
      </c>
      <c r="C266" s="1052" t="n">
        <v>1.915436204654</v>
      </c>
      <c r="D266" s="1052" t="n">
        <v>0.900662596219</v>
      </c>
      <c r="E266" s="674" t="n">
        <v>507.086372544476</v>
      </c>
      <c r="F266" s="1052" t="n">
        <v>1.417015793405</v>
      </c>
      <c r="G266" s="1052" t="n">
        <v>0.08519802743800001</v>
      </c>
      <c r="H266" s="674" t="n">
        <v>565.467465331875</v>
      </c>
      <c r="I266" s="1052" t="n">
        <v>3.916933000987</v>
      </c>
      <c r="J266" s="1052" t="n">
        <v>4.171628473206</v>
      </c>
      <c r="K266" s="674" t="n">
        <v>504.090337277793</v>
      </c>
      <c r="L266" s="1052" t="n">
        <v>2.57404420637</v>
      </c>
      <c r="M266" s="1052" t="n">
        <v>1.587859310417</v>
      </c>
      <c r="N266" s="674" t="n">
        <v>639.324327319952</v>
      </c>
      <c r="O266" s="1052" t="n">
        <v>4.455523848315</v>
      </c>
      <c r="P266" s="1052" t="n">
        <v>2.307374421721</v>
      </c>
      <c r="Q266" s="674" t="n">
        <v>561.915579784323</v>
      </c>
      <c r="R266" s="1052" t="n">
        <v>3.878696620911</v>
      </c>
      <c r="S266" s="1052" t="n">
        <v>4.168763765286</v>
      </c>
      <c r="T266" s="674" t="n">
        <v>591.789147431602</v>
      </c>
      <c r="U266" s="1052" t="n">
        <v>-0.155079590368</v>
      </c>
      <c r="V266" s="1052" t="n">
        <v>-0.884915838584</v>
      </c>
      <c r="W266" s="674" t="n">
        <v>606.741829996261</v>
      </c>
      <c r="X266" s="1052" t="n">
        <v>-2.476791487516</v>
      </c>
      <c r="Y266" s="1052" t="n">
        <v>-5.159196201415</v>
      </c>
      <c r="Z266" s="674" t="n">
        <v>341.457880212053</v>
      </c>
      <c r="AA266" s="1052" t="n">
        <v>-0.231839815452</v>
      </c>
      <c r="AB266" s="1052" t="n">
        <v>-1.693387930544</v>
      </c>
    </row>
    <row r="267" customFormat="1" s="220">
      <c r="A267" s="1051" t="n">
        <v>44075</v>
      </c>
      <c r="B267" s="674" t="n">
        <v>523.332141290466</v>
      </c>
      <c r="C267" s="1052" t="n">
        <v>2.924276359671</v>
      </c>
      <c r="D267" s="1052" t="n">
        <v>1.927835212559</v>
      </c>
      <c r="E267" s="674" t="n">
        <v>513.163435343267</v>
      </c>
      <c r="F267" s="1052" t="n">
        <v>2.501193205069</v>
      </c>
      <c r="G267" s="1052" t="n">
        <v>1.369131135812</v>
      </c>
      <c r="H267" s="674" t="n">
        <v>569.334066374107</v>
      </c>
      <c r="I267" s="1052" t="n">
        <v>4.442832988942</v>
      </c>
      <c r="J267" s="1052" t="n">
        <v>4.096949131803</v>
      </c>
      <c r="K267" s="674" t="n">
        <v>510.410361115821</v>
      </c>
      <c r="L267" s="1052" t="n">
        <v>3.632738224822</v>
      </c>
      <c r="M267" s="1052" t="n">
        <v>2.591226982536</v>
      </c>
      <c r="N267" s="674" t="n">
        <v>644.3935878649251</v>
      </c>
      <c r="O267" s="1052" t="n">
        <v>4.609759018698</v>
      </c>
      <c r="P267" s="1052" t="n">
        <v>3.739286091998</v>
      </c>
      <c r="Q267" s="674" t="n">
        <v>566.3868155965901</v>
      </c>
      <c r="R267" s="1052" t="n">
        <v>4.449118841215</v>
      </c>
      <c r="S267" s="1052" t="n">
        <v>4.106696964223</v>
      </c>
      <c r="T267" s="674" t="n">
        <v>595.095219865455</v>
      </c>
      <c r="U267" s="1052" t="n">
        <v>0.527125473194</v>
      </c>
      <c r="V267" s="1052" t="n">
        <v>-0.090784561221</v>
      </c>
      <c r="W267" s="674" t="n">
        <v>615.76973512369</v>
      </c>
      <c r="X267" s="1052" t="n">
        <v>-1.144216333584</v>
      </c>
      <c r="Y267" s="1052" t="n">
        <v>-2.812875900018</v>
      </c>
      <c r="Z267" s="674" t="n">
        <v>345.723440771494</v>
      </c>
      <c r="AA267" s="1052" t="n">
        <v>1.135818017985</v>
      </c>
      <c r="AB267" s="1052" t="n">
        <v>-0.196822024542</v>
      </c>
    </row>
    <row r="268" customFormat="1" s="220">
      <c r="A268" s="1051" t="n">
        <v>44105</v>
      </c>
      <c r="B268" s="674" t="n">
        <v>526.855922468692</v>
      </c>
      <c r="C268" s="1052" t="n">
        <v>3.514743188048</v>
      </c>
      <c r="D268" s="1052" t="n">
        <v>2.785319100034</v>
      </c>
      <c r="E268" s="674" t="n">
        <v>517.925365046193</v>
      </c>
      <c r="F268" s="1052" t="n">
        <v>3.339531040362</v>
      </c>
      <c r="G268" s="1052" t="n">
        <v>2.420008825657</v>
      </c>
      <c r="H268" s="674" t="n">
        <v>568.814361919404</v>
      </c>
      <c r="I268" s="1052" t="n">
        <v>4.020656715494</v>
      </c>
      <c r="J268" s="1052" t="n">
        <v>4.126819864976</v>
      </c>
      <c r="K268" s="674" t="n">
        <v>513.006871469383</v>
      </c>
      <c r="L268" s="1052" t="n">
        <v>4.127516838741</v>
      </c>
      <c r="M268" s="1052" t="n">
        <v>3.44547297716</v>
      </c>
      <c r="N268" s="674" t="n">
        <v>647.773983725348</v>
      </c>
      <c r="O268" s="1052" t="n">
        <v>4.754638444468</v>
      </c>
      <c r="P268" s="1052" t="n">
        <v>4.607153549037</v>
      </c>
      <c r="Q268" s="674" t="n">
        <v>565.340846417972</v>
      </c>
      <c r="R268" s="1052" t="n">
        <v>4.09279981356</v>
      </c>
      <c r="S268" s="1052" t="n">
        <v>4.140393591842</v>
      </c>
      <c r="T268" s="674" t="n">
        <v>601.555889229629</v>
      </c>
      <c r="U268" s="1052" t="n">
        <v>1.303681743291</v>
      </c>
      <c r="V268" s="1052" t="n">
        <v>0.559052259587</v>
      </c>
      <c r="W268" s="674" t="n">
        <v>621.148596508405</v>
      </c>
      <c r="X268" s="1052" t="n">
        <v>0.262658290815</v>
      </c>
      <c r="Y268" s="1052" t="n">
        <v>-1.121409117425</v>
      </c>
      <c r="Z268" s="674" t="n">
        <v>350.523236907986</v>
      </c>
      <c r="AA268" s="1052" t="n">
        <v>3.374842107956</v>
      </c>
      <c r="AB268" s="1052" t="n">
        <v>1.420350017626</v>
      </c>
    </row>
    <row r="269" customFormat="1" s="220">
      <c r="A269" s="1051" t="n">
        <v>44136</v>
      </c>
      <c r="B269" s="674" t="n">
        <v>530.876660344674</v>
      </c>
      <c r="C269" s="1052" t="n">
        <v>4.14574896898</v>
      </c>
      <c r="D269" s="1052" t="n">
        <v>3.528769543016</v>
      </c>
      <c r="E269" s="674" t="n">
        <v>522.175301156872</v>
      </c>
      <c r="F269" s="1052" t="n">
        <v>4.012514140798</v>
      </c>
      <c r="G269" s="1052" t="n">
        <v>3.285105708147</v>
      </c>
      <c r="H269" s="674" t="n">
        <v>570.9148312780979</v>
      </c>
      <c r="I269" s="1052" t="n">
        <v>4.308040752107</v>
      </c>
      <c r="J269" s="1052" t="n">
        <v>4.25699857368</v>
      </c>
      <c r="K269" s="674" t="n">
        <v>517.141854704716</v>
      </c>
      <c r="L269" s="1052" t="n">
        <v>4.840516536601</v>
      </c>
      <c r="M269" s="1052" t="n">
        <v>4.200573071829</v>
      </c>
      <c r="N269" s="674" t="n">
        <v>652.708785346016</v>
      </c>
      <c r="O269" s="1052" t="n">
        <v>5.711642081046</v>
      </c>
      <c r="P269" s="1052" t="n">
        <v>5.025534881299</v>
      </c>
      <c r="Q269" s="674" t="n">
        <v>567.552006105438</v>
      </c>
      <c r="R269" s="1052" t="n">
        <v>4.4043576689</v>
      </c>
      <c r="S269" s="1052" t="n">
        <v>4.315382709719</v>
      </c>
      <c r="T269" s="674" t="n">
        <v>604.612122057132</v>
      </c>
      <c r="U269" s="1052" t="n">
        <v>1.492137507242</v>
      </c>
      <c r="V269" s="1052" t="n">
        <v>1.108659648633</v>
      </c>
      <c r="W269" s="674" t="n">
        <v>626.446407133038</v>
      </c>
      <c r="X269" s="1052" t="n">
        <v>1.122663789684</v>
      </c>
      <c r="Y269" s="1052" t="n">
        <v>0.078131736691</v>
      </c>
      <c r="Z269" s="674" t="n">
        <v>349.635839210016</v>
      </c>
      <c r="AA269" s="1052" t="n">
        <v>2.965388600598</v>
      </c>
      <c r="AB269" s="1052" t="n">
        <v>2.488572747522</v>
      </c>
    </row>
    <row r="270" customFormat="1" s="220">
      <c r="A270" s="1051" t="n">
        <v>44166</v>
      </c>
      <c r="B270" s="674" t="n">
        <v>533.081483142238</v>
      </c>
      <c r="C270" s="1052" t="n">
        <v>4.383671262573</v>
      </c>
      <c r="D270" s="1052" t="n">
        <v>4.015204386326</v>
      </c>
      <c r="E270" s="674" t="n">
        <v>525.433386790277</v>
      </c>
      <c r="F270" s="1052" t="n">
        <v>4.344513366523</v>
      </c>
      <c r="G270" s="1052" t="n">
        <v>3.899616922759</v>
      </c>
      <c r="H270" s="674" t="n">
        <v>570.875573363543</v>
      </c>
      <c r="I270" s="1052" t="n">
        <v>4.370739429793</v>
      </c>
      <c r="J270" s="1052" t="n">
        <v>4.233180572985</v>
      </c>
      <c r="K270" s="674" t="n">
        <v>518.211723049732</v>
      </c>
      <c r="L270" s="1052" t="n">
        <v>4.823890815755</v>
      </c>
      <c r="M270" s="1052" t="n">
        <v>4.59766461872</v>
      </c>
      <c r="N270" s="674" t="n">
        <v>655.644340116814</v>
      </c>
      <c r="O270" s="1052" t="n">
        <v>5.83151230214</v>
      </c>
      <c r="P270" s="1052" t="n">
        <v>5.432703829343</v>
      </c>
      <c r="Q270" s="674" t="n">
        <v>567.372778414339</v>
      </c>
      <c r="R270" s="1052" t="n">
        <v>4.396572452373</v>
      </c>
      <c r="S270" s="1052" t="n">
        <v>4.297964592843</v>
      </c>
      <c r="T270" s="674" t="n">
        <v>609.051278025685</v>
      </c>
      <c r="U270" s="1052" t="n">
        <v>2.400203044819</v>
      </c>
      <c r="V270" s="1052" t="n">
        <v>1.732110729761</v>
      </c>
      <c r="W270" s="674" t="n">
        <v>637.976357088985</v>
      </c>
      <c r="X270" s="1052" t="n">
        <v>2.772605770112</v>
      </c>
      <c r="Y270" s="1052" t="n">
        <v>1.386907393973</v>
      </c>
      <c r="Z270" s="674" t="n">
        <v>351.61167674642</v>
      </c>
      <c r="AA270" s="1052" t="n">
        <v>3.551960317849</v>
      </c>
      <c r="AB270" s="1052" t="n">
        <v>3.29735614741</v>
      </c>
    </row>
    <row r="271" customFormat="1" s="220">
      <c r="A271" s="1051" t="n">
        <v>44197</v>
      </c>
      <c r="B271" s="674" t="n">
        <v>534.206493862724</v>
      </c>
      <c r="C271" s="1052" t="n">
        <v>4.336068640567</v>
      </c>
      <c r="D271" s="1052" t="n">
        <v>4.288625523494</v>
      </c>
      <c r="E271" s="674" t="n">
        <v>524.799415872443</v>
      </c>
      <c r="F271" s="1052" t="n">
        <v>3.959110765648</v>
      </c>
      <c r="G271" s="1052" t="n">
        <v>4.10535146522</v>
      </c>
      <c r="H271" s="674" t="n">
        <v>574.258168026452</v>
      </c>
      <c r="I271" s="1052" t="n">
        <v>5.355550745103</v>
      </c>
      <c r="J271" s="1052" t="n">
        <v>4.677241567069</v>
      </c>
      <c r="K271" s="674" t="n">
        <v>519.902145306125</v>
      </c>
      <c r="L271" s="1052" t="n">
        <v>4.910680619461</v>
      </c>
      <c r="M271" s="1052" t="n">
        <v>4.858418289578</v>
      </c>
      <c r="N271" s="674" t="n">
        <v>661.471961208745</v>
      </c>
      <c r="O271" s="1052" t="n">
        <v>7.302764823761</v>
      </c>
      <c r="P271" s="1052" t="n">
        <v>6.280924247743</v>
      </c>
      <c r="Q271" s="674" t="n">
        <v>571.381936562977</v>
      </c>
      <c r="R271" s="1052" t="n">
        <v>5.365191612796</v>
      </c>
      <c r="S271" s="1052" t="n">
        <v>4.721544828018</v>
      </c>
      <c r="T271" s="674" t="n">
        <v>605.123274593893</v>
      </c>
      <c r="U271" s="1052" t="n">
        <v>1.825553076919</v>
      </c>
      <c r="V271" s="1052" t="n">
        <v>1.905767385975</v>
      </c>
      <c r="W271" s="674" t="n">
        <v>627.157771094889</v>
      </c>
      <c r="X271" s="1052" t="n">
        <v>1.413236405659</v>
      </c>
      <c r="Y271" s="1052" t="n">
        <v>1.770394995016</v>
      </c>
      <c r="Z271" s="674" t="n">
        <v>349.08967731362</v>
      </c>
      <c r="AA271" s="1052" t="n">
        <v>1.113946296509</v>
      </c>
      <c r="AB271" s="1052" t="n">
        <v>2.535825201949</v>
      </c>
    </row>
    <row r="272" customFormat="1" s="220">
      <c r="A272" s="1051" t="n">
        <v>44228</v>
      </c>
      <c r="B272" s="674" t="n">
        <v>534.8643228149811</v>
      </c>
      <c r="C272" s="1052" t="n">
        <v>4.486478259154</v>
      </c>
      <c r="D272" s="1052" t="n">
        <v>4.402082533885</v>
      </c>
      <c r="E272" s="674" t="n">
        <v>525.239646851683</v>
      </c>
      <c r="F272" s="1052" t="n">
        <v>4.108981772384</v>
      </c>
      <c r="G272" s="1052" t="n">
        <v>4.137369067595</v>
      </c>
      <c r="H272" s="674" t="n">
        <v>576.768348748565</v>
      </c>
      <c r="I272" s="1052" t="n">
        <v>5.477385951081</v>
      </c>
      <c r="J272" s="1052" t="n">
        <v>5.06752020982</v>
      </c>
      <c r="K272" s="674" t="n">
        <v>520.903560265104</v>
      </c>
      <c r="L272" s="1052" t="n">
        <v>5.148123800631</v>
      </c>
      <c r="M272" s="1052" t="n">
        <v>4.960988303246</v>
      </c>
      <c r="N272" s="674" t="n">
        <v>660.820340059735</v>
      </c>
      <c r="O272" s="1052" t="n">
        <v>6.679775014442</v>
      </c>
      <c r="P272" s="1052" t="n">
        <v>6.603528496801</v>
      </c>
      <c r="Q272" s="674" t="n">
        <v>573.562601903488</v>
      </c>
      <c r="R272" s="1052" t="n">
        <v>5.586459393031</v>
      </c>
      <c r="S272" s="1052" t="n">
        <v>5.11581658071</v>
      </c>
      <c r="T272" s="674" t="n">
        <v>607.3787782960489</v>
      </c>
      <c r="U272" s="1052" t="n">
        <v>1.691879247194</v>
      </c>
      <c r="V272" s="1052" t="n">
        <v>1.972193836684</v>
      </c>
      <c r="W272" s="674" t="n">
        <v>623.371097695003</v>
      </c>
      <c r="X272" s="1052" t="n">
        <v>0.586619918959</v>
      </c>
      <c r="Y272" s="1052" t="n">
        <v>1.591600984093</v>
      </c>
      <c r="Z272" s="674" t="n">
        <v>349.83011246479</v>
      </c>
      <c r="AA272" s="1052" t="n">
        <v>2.131045843385</v>
      </c>
      <c r="AB272" s="1052" t="n">
        <v>2.258878282511</v>
      </c>
    </row>
    <row r="273" customFormat="1" s="220">
      <c r="A273" s="1051" t="n">
        <v>44256</v>
      </c>
      <c r="B273" s="674" t="n">
        <v>537.174636505234</v>
      </c>
      <c r="C273" s="1052" t="n">
        <v>4.992180852458</v>
      </c>
      <c r="D273" s="1052" t="n">
        <v>4.604823569446</v>
      </c>
      <c r="E273" s="674" t="n">
        <v>527.621267270124</v>
      </c>
      <c r="F273" s="1052" t="n">
        <v>4.771865744025</v>
      </c>
      <c r="G273" s="1052" t="n">
        <v>4.279622913727</v>
      </c>
      <c r="H273" s="674" t="n">
        <v>577.628482683214</v>
      </c>
      <c r="I273" s="1052" t="n">
        <v>5.354638908762</v>
      </c>
      <c r="J273" s="1052" t="n">
        <v>5.395865019104</v>
      </c>
      <c r="K273" s="674" t="n">
        <v>523.046152675425</v>
      </c>
      <c r="L273" s="1052" t="n">
        <v>5.501076678547</v>
      </c>
      <c r="M273" s="1052" t="n">
        <v>5.186675093899</v>
      </c>
      <c r="N273" s="674" t="n">
        <v>664.964419924517</v>
      </c>
      <c r="O273" s="1052" t="n">
        <v>7.351504271232</v>
      </c>
      <c r="P273" s="1052" t="n">
        <v>7.11103760285</v>
      </c>
      <c r="Q273" s="674" t="n">
        <v>574.219102786003</v>
      </c>
      <c r="R273" s="1052" t="n">
        <v>5.389909825852</v>
      </c>
      <c r="S273" s="1052" t="n">
        <v>5.447176183579</v>
      </c>
      <c r="T273" s="674" t="n">
        <v>608.405200076302</v>
      </c>
      <c r="U273" s="1052" t="n">
        <v>2.759289559946</v>
      </c>
      <c r="V273" s="1052" t="n">
        <v>2.090742346502</v>
      </c>
      <c r="W273" s="674" t="n">
        <v>628.051220796026</v>
      </c>
      <c r="X273" s="1052" t="n">
        <v>2.006473267867</v>
      </c>
      <c r="Y273" s="1052" t="n">
        <v>1.333926224617</v>
      </c>
      <c r="Z273" s="674" t="n">
        <v>351.339887207424</v>
      </c>
      <c r="AA273" s="1052" t="n">
        <v>2.968974898523</v>
      </c>
      <c r="AB273" s="1052" t="n">
        <v>2.067645401905</v>
      </c>
    </row>
    <row r="274" customFormat="1" s="220">
      <c r="A274" s="1051" t="n">
        <v>44287</v>
      </c>
      <c r="B274" s="674" t="n">
        <v>539.815842705057</v>
      </c>
      <c r="C274" s="1052" t="n">
        <v>7.547971725739</v>
      </c>
      <c r="D274" s="1052" t="n">
        <v>5.663427357883</v>
      </c>
      <c r="E274" s="674" t="n">
        <v>531.0714844371</v>
      </c>
      <c r="F274" s="1052" t="n">
        <v>8.416824001370999</v>
      </c>
      <c r="G274" s="1052" t="n">
        <v>5.740543587399</v>
      </c>
      <c r="H274" s="674" t="n">
        <v>578.37959414191</v>
      </c>
      <c r="I274" s="1052" t="n">
        <v>3.664536899159</v>
      </c>
      <c r="J274" s="1052" t="n">
        <v>4.824794011489</v>
      </c>
      <c r="K274" s="674" t="n">
        <v>525.548022865958</v>
      </c>
      <c r="L274" s="1052" t="n">
        <v>7.456827171226</v>
      </c>
      <c r="M274" s="1052" t="n">
        <v>6.029137234751</v>
      </c>
      <c r="N274" s="674" t="n">
        <v>675.5053956070921</v>
      </c>
      <c r="O274" s="1052" t="n">
        <v>10.004465050649</v>
      </c>
      <c r="P274" s="1052" t="n">
        <v>8.006143576888</v>
      </c>
      <c r="Q274" s="674" t="n">
        <v>575.643221319546</v>
      </c>
      <c r="R274" s="1052" t="n">
        <v>3.792329843261</v>
      </c>
      <c r="S274" s="1052" t="n">
        <v>4.915522561692</v>
      </c>
      <c r="T274" s="674" t="n">
        <v>607.743849985517</v>
      </c>
      <c r="U274" s="1052" t="n">
        <v>6.713181264771</v>
      </c>
      <c r="V274" s="1052" t="n">
        <v>3.677075401473</v>
      </c>
      <c r="W274" s="674" t="n">
        <v>629.854455594548</v>
      </c>
      <c r="X274" s="1052" t="n">
        <v>12.146034538293</v>
      </c>
      <c r="Y274" s="1052" t="n">
        <v>4.685737053972</v>
      </c>
      <c r="Z274" s="674" t="n">
        <v>351.241851223748</v>
      </c>
      <c r="AA274" s="1052" t="n">
        <v>8.334395292496</v>
      </c>
      <c r="AB274" s="1052" t="n">
        <v>4.41006420146</v>
      </c>
    </row>
    <row r="275" customFormat="1" s="220">
      <c r="A275" s="1051" t="n">
        <v>44317</v>
      </c>
      <c r="B275" s="674" t="n">
        <v>540.217408748812</v>
      </c>
      <c r="C275" s="1052" t="n">
        <v>7.438244216472</v>
      </c>
      <c r="D275" s="1052" t="n">
        <v>6.649252543357</v>
      </c>
      <c r="E275" s="674" t="n">
        <v>531.221201493333</v>
      </c>
      <c r="F275" s="1052" t="n">
        <v>8.631235556988001</v>
      </c>
      <c r="G275" s="1052" t="n">
        <v>7.249350553278</v>
      </c>
      <c r="H275" s="674" t="n">
        <v>578.195196525077</v>
      </c>
      <c r="I275" s="1052" t="n">
        <v>2.243324947762</v>
      </c>
      <c r="J275" s="1052" t="n">
        <v>3.738069272847</v>
      </c>
      <c r="K275" s="674" t="n">
        <v>526.48648383611</v>
      </c>
      <c r="L275" s="1052" t="n">
        <v>7.314752115347</v>
      </c>
      <c r="M275" s="1052" t="n">
        <v>6.752425402732</v>
      </c>
      <c r="N275" s="674" t="n">
        <v>674.12713886242</v>
      </c>
      <c r="O275" s="1052" t="n">
        <v>9.919094288129999</v>
      </c>
      <c r="P275" s="1052" t="n">
        <v>9.086292662339</v>
      </c>
      <c r="Q275" s="674" t="n">
        <v>575.566984256952</v>
      </c>
      <c r="R275" s="1052" t="n">
        <v>2.294491461699</v>
      </c>
      <c r="S275" s="1052" t="n">
        <v>3.808980692165</v>
      </c>
      <c r="T275" s="674" t="n">
        <v>607.794064680854</v>
      </c>
      <c r="U275" s="1052" t="n">
        <v>6.511595310899</v>
      </c>
      <c r="V275" s="1052" t="n">
        <v>5.295340864053</v>
      </c>
      <c r="W275" s="674" t="n">
        <v>631.732358553386</v>
      </c>
      <c r="X275" s="1052" t="n">
        <v>13.127982108903</v>
      </c>
      <c r="Y275" s="1052" t="n">
        <v>8.865300569167999</v>
      </c>
      <c r="Z275" s="674" t="n">
        <v>355.102853723997</v>
      </c>
      <c r="AA275" s="1052" t="n">
        <v>9.665657737394</v>
      </c>
      <c r="AB275" s="1052" t="n">
        <v>6.919500434977</v>
      </c>
    </row>
    <row r="276" customFormat="1" s="220">
      <c r="A276" s="1051" t="n">
        <v>44348</v>
      </c>
      <c r="B276" s="674" t="n">
        <v>541.351843945105</v>
      </c>
      <c r="C276" s="1052" t="n">
        <v>7.107592989004</v>
      </c>
      <c r="D276" s="1052" t="n">
        <v>7.364050927582</v>
      </c>
      <c r="E276" s="674" t="n">
        <v>532.25972307431</v>
      </c>
      <c r="F276" s="1052" t="n">
        <v>8.221809967484001</v>
      </c>
      <c r="G276" s="1052" t="n">
        <v>8.422901279413001</v>
      </c>
      <c r="H276" s="674" t="n">
        <v>579.147664192036</v>
      </c>
      <c r="I276" s="1052" t="n">
        <v>2.359155506071</v>
      </c>
      <c r="J276" s="1052" t="n">
        <v>2.751528610377</v>
      </c>
      <c r="K276" s="674" t="n">
        <v>527.642759440736</v>
      </c>
      <c r="L276" s="1052" t="n">
        <v>7.104858052466</v>
      </c>
      <c r="M276" s="1052" t="n">
        <v>7.291715914736</v>
      </c>
      <c r="N276" s="674" t="n">
        <v>677.0590839549041</v>
      </c>
      <c r="O276" s="1052" t="n">
        <v>10.233294879355</v>
      </c>
      <c r="P276" s="1052" t="n">
        <v>10.052354174236</v>
      </c>
      <c r="Q276" s="674" t="n">
        <v>576.4627634947039</v>
      </c>
      <c r="R276" s="1052" t="n">
        <v>2.428503075705</v>
      </c>
      <c r="S276" s="1052" t="n">
        <v>2.8338392421</v>
      </c>
      <c r="T276" s="674" t="n">
        <v>608.858017737447</v>
      </c>
      <c r="U276" s="1052" t="n">
        <v>5.588075841551</v>
      </c>
      <c r="V276" s="1052" t="n">
        <v>6.268274949737</v>
      </c>
      <c r="W276" s="674" t="n">
        <v>634.767450442239</v>
      </c>
      <c r="X276" s="1052" t="n">
        <v>11.458546294933</v>
      </c>
      <c r="Y276" s="1052" t="n">
        <v>12.238845398773</v>
      </c>
      <c r="Z276" s="674" t="n">
        <v>354.780484281528</v>
      </c>
      <c r="AA276" s="1052" t="n">
        <v>7.613089888047</v>
      </c>
      <c r="AB276" s="1052" t="n">
        <v>8.532070478395999</v>
      </c>
    </row>
    <row r="277" customFormat="1" s="220">
      <c r="A277" s="1051" t="n">
        <v>44378</v>
      </c>
      <c r="B277" s="674" t="n">
        <v>542.621626786715</v>
      </c>
      <c r="C277" s="1052" t="n">
        <v>5.96865206884</v>
      </c>
      <c r="D277" s="1052" t="n">
        <v>6.833340112593</v>
      </c>
      <c r="E277" s="674" t="n">
        <v>533.590624817208</v>
      </c>
      <c r="F277" s="1052" t="n">
        <v>6.693811671462</v>
      </c>
      <c r="G277" s="1052" t="n">
        <v>7.84100129774</v>
      </c>
      <c r="H277" s="674" t="n">
        <v>579.392857800255</v>
      </c>
      <c r="I277" s="1052" t="n">
        <v>2.76596715724</v>
      </c>
      <c r="J277" s="1052" t="n">
        <v>2.455819924824</v>
      </c>
      <c r="K277" s="674" t="n">
        <v>529.491512992962</v>
      </c>
      <c r="L277" s="1052" t="n">
        <v>6.229500496127</v>
      </c>
      <c r="M277" s="1052" t="n">
        <v>6.879884032937</v>
      </c>
      <c r="N277" s="674" t="n">
        <v>685.077482508794</v>
      </c>
      <c r="O277" s="1052" t="n">
        <v>9.777721789175001</v>
      </c>
      <c r="P277" s="1052" t="n">
        <v>9.975673128222001</v>
      </c>
      <c r="Q277" s="674" t="n">
        <v>577.373763128895</v>
      </c>
      <c r="R277" s="1052" t="n">
        <v>2.9842447361</v>
      </c>
      <c r="S277" s="1052" t="n">
        <v>2.568572299866</v>
      </c>
      <c r="T277" s="674" t="n">
        <v>607.60034121417</v>
      </c>
      <c r="U277" s="1052" t="n">
        <v>3.853385229689</v>
      </c>
      <c r="V277" s="1052" t="n">
        <v>5.306433381636</v>
      </c>
      <c r="W277" s="674" t="n">
        <v>636.8030826856721</v>
      </c>
      <c r="X277" s="1052" t="n">
        <v>7.658627844049</v>
      </c>
      <c r="Y277" s="1052" t="n">
        <v>10.693522218673</v>
      </c>
      <c r="Z277" s="674" t="n">
        <v>356.100826481999</v>
      </c>
      <c r="AA277" s="1052" t="n">
        <v>5.657634304325</v>
      </c>
      <c r="AB277" s="1052" t="n">
        <v>7.618722400588</v>
      </c>
    </row>
    <row r="278" customFormat="1" s="220">
      <c r="A278" s="1051" t="n">
        <v>44409</v>
      </c>
      <c r="B278" s="674" t="n">
        <v>543.925850171934</v>
      </c>
      <c r="C278" s="1052" t="n">
        <v>5.058009933939</v>
      </c>
      <c r="D278" s="1052" t="n">
        <v>6.036510610093</v>
      </c>
      <c r="E278" s="674" t="n">
        <v>535.1569810268541</v>
      </c>
      <c r="F278" s="1052" t="n">
        <v>5.535666111776</v>
      </c>
      <c r="G278" s="1052" t="n">
        <v>6.803366229683</v>
      </c>
      <c r="H278" s="674" t="n">
        <v>581.248094892258</v>
      </c>
      <c r="I278" s="1052" t="n">
        <v>2.790722813933</v>
      </c>
      <c r="J278" s="1052" t="n">
        <v>2.638435005613</v>
      </c>
      <c r="K278" s="674" t="n">
        <v>531.226540845652</v>
      </c>
      <c r="L278" s="1052" t="n">
        <v>5.383202485967</v>
      </c>
      <c r="M278" s="1052" t="n">
        <v>6.232594874705</v>
      </c>
      <c r="N278" s="674" t="n">
        <v>687.468737956639</v>
      </c>
      <c r="O278" s="1052" t="n">
        <v>7.530514416448</v>
      </c>
      <c r="P278" s="1052" t="n">
        <v>9.161570447289</v>
      </c>
      <c r="Q278" s="674" t="n">
        <v>578.226120985796</v>
      </c>
      <c r="R278" s="1052" t="n">
        <v>2.902667551545</v>
      </c>
      <c r="S278" s="1052" t="n">
        <v>2.77146549867</v>
      </c>
      <c r="T278" s="674" t="n">
        <v>609.960212287631</v>
      </c>
      <c r="U278" s="1052" t="n">
        <v>3.070530261478</v>
      </c>
      <c r="V278" s="1052" t="n">
        <v>4.15963253797</v>
      </c>
      <c r="W278" s="674" t="n">
        <v>640.819580847226</v>
      </c>
      <c r="X278" s="1052" t="n">
        <v>5.616515817143</v>
      </c>
      <c r="Y278" s="1052" t="n">
        <v>8.181922626084001</v>
      </c>
      <c r="Z278" s="674" t="n">
        <v>356.53480294571</v>
      </c>
      <c r="AA278" s="1052" t="n">
        <v>4.41545608035</v>
      </c>
      <c r="AB278" s="1052" t="n">
        <v>5.876372789627</v>
      </c>
    </row>
    <row r="279" customFormat="1" s="220">
      <c r="A279" s="1051" t="n">
        <v>44440</v>
      </c>
      <c r="B279" s="674" t="n">
        <v>545.1748185376759</v>
      </c>
      <c r="C279" s="1052" t="n">
        <v>4.173769490509</v>
      </c>
      <c r="D279" s="1052" t="n">
        <v>5.060296104299</v>
      </c>
      <c r="E279" s="674" t="n">
        <v>536.659076970935</v>
      </c>
      <c r="F279" s="1052" t="n">
        <v>4.578588420266</v>
      </c>
      <c r="G279" s="1052" t="n">
        <v>5.593591369808</v>
      </c>
      <c r="H279" s="674" t="n">
        <v>582.567198015848</v>
      </c>
      <c r="I279" s="1052" t="n">
        <v>2.324317553316</v>
      </c>
      <c r="J279" s="1052" t="n">
        <v>2.626176942448</v>
      </c>
      <c r="K279" s="674" t="n">
        <v>533.368004455219</v>
      </c>
      <c r="L279" s="1052" t="n">
        <v>4.497879566788</v>
      </c>
      <c r="M279" s="1052" t="n">
        <v>5.363341667987</v>
      </c>
      <c r="N279" s="674" t="n">
        <v>685.408731763344</v>
      </c>
      <c r="O279" s="1052" t="n">
        <v>6.364921170975</v>
      </c>
      <c r="P279" s="1052" t="n">
        <v>7.87190061203</v>
      </c>
      <c r="Q279" s="674" t="n">
        <v>580.614804645104</v>
      </c>
      <c r="R279" s="1052" t="n">
        <v>2.512062190842</v>
      </c>
      <c r="S279" s="1052" t="n">
        <v>2.798757688786</v>
      </c>
      <c r="T279" s="674" t="n">
        <v>612.074975556672</v>
      </c>
      <c r="U279" s="1052" t="n">
        <v>2.853283831629</v>
      </c>
      <c r="V279" s="1052" t="n">
        <v>3.256050960274</v>
      </c>
      <c r="W279" s="674" t="n">
        <v>636.029295389713</v>
      </c>
      <c r="X279" s="1052" t="n">
        <v>3.290119522024</v>
      </c>
      <c r="Y279" s="1052" t="n">
        <v>5.492696021493</v>
      </c>
      <c r="Z279" s="674" t="n">
        <v>361.786271908158</v>
      </c>
      <c r="AA279" s="1052" t="n">
        <v>4.646150431923</v>
      </c>
      <c r="AB279" s="1052" t="n">
        <v>4.902084021783</v>
      </c>
    </row>
    <row r="280" customFormat="1" s="220">
      <c r="A280" s="1051" t="n">
        <v>44470</v>
      </c>
      <c r="B280" s="674" t="n">
        <v>548.1114368542339</v>
      </c>
      <c r="C280" s="1052" t="n">
        <v>4.034407411792</v>
      </c>
      <c r="D280" s="1052" t="n">
        <v>4.418922321721</v>
      </c>
      <c r="E280" s="674" t="n">
        <v>540.236290079735</v>
      </c>
      <c r="F280" s="1052" t="n">
        <v>4.307749057927</v>
      </c>
      <c r="G280" s="1052" t="n">
        <v>4.802910386512</v>
      </c>
      <c r="H280" s="674" t="n">
        <v>585.572292199719</v>
      </c>
      <c r="I280" s="1052" t="n">
        <v>2.946115886344</v>
      </c>
      <c r="J280" s="1052" t="n">
        <v>2.686737759005</v>
      </c>
      <c r="K280" s="674" t="n">
        <v>535.855398655527</v>
      </c>
      <c r="L280" s="1052" t="n">
        <v>4.453844277115</v>
      </c>
      <c r="M280" s="1052" t="n">
        <v>4.775254508228</v>
      </c>
      <c r="N280" s="674" t="n">
        <v>690.562298573512</v>
      </c>
      <c r="O280" s="1052" t="n">
        <v>6.60543892209</v>
      </c>
      <c r="P280" s="1052" t="n">
        <v>6.831396469109</v>
      </c>
      <c r="Q280" s="674" t="n">
        <v>582.77269256253</v>
      </c>
      <c r="R280" s="1052" t="n">
        <v>3.083422373424</v>
      </c>
      <c r="S280" s="1052" t="n">
        <v>2.832377871009</v>
      </c>
      <c r="T280" s="674" t="n">
        <v>612.835866071916</v>
      </c>
      <c r="U280" s="1052" t="n">
        <v>1.87513363999</v>
      </c>
      <c r="V280" s="1052" t="n">
        <v>2.596161499949</v>
      </c>
      <c r="W280" s="674" t="n">
        <v>640.021385244662</v>
      </c>
      <c r="X280" s="1052" t="n">
        <v>3.038369376079</v>
      </c>
      <c r="Y280" s="1052" t="n">
        <v>3.970910766363</v>
      </c>
      <c r="Z280" s="674" t="n">
        <v>366.289392057331</v>
      </c>
      <c r="AA280" s="1052" t="n">
        <v>4.497891577295</v>
      </c>
      <c r="AB280" s="1052" t="n">
        <v>4.520160257846</v>
      </c>
    </row>
    <row r="281" customFormat="1" s="220">
      <c r="A281" s="1051" t="n">
        <v>44501</v>
      </c>
      <c r="B281" s="674" t="n">
        <v>550.501612030396</v>
      </c>
      <c r="C281" s="1052" t="n">
        <v>3.696706438927</v>
      </c>
      <c r="D281" s="1052" t="n">
        <v>3.967145832947</v>
      </c>
      <c r="E281" s="674" t="n">
        <v>542.81810435043</v>
      </c>
      <c r="F281" s="1052" t="n">
        <v>3.953232400656</v>
      </c>
      <c r="G281" s="1052" t="n">
        <v>4.278047100208</v>
      </c>
      <c r="H281" s="674" t="n">
        <v>586.0668742208489</v>
      </c>
      <c r="I281" s="1052" t="n">
        <v>2.653993575334</v>
      </c>
      <c r="J281" s="1052" t="n">
        <v>2.641394612633</v>
      </c>
      <c r="K281" s="674" t="n">
        <v>538.038998354574</v>
      </c>
      <c r="L281" s="1052" t="n">
        <v>4.040891964119</v>
      </c>
      <c r="M281" s="1052" t="n">
        <v>4.329812126372</v>
      </c>
      <c r="N281" s="674" t="n">
        <v>693.498259282533</v>
      </c>
      <c r="O281" s="1052" t="n">
        <v>6.24926075032</v>
      </c>
      <c r="P281" s="1052" t="n">
        <v>6.406213548679</v>
      </c>
      <c r="Q281" s="674" t="n">
        <v>582.5868302000069</v>
      </c>
      <c r="R281" s="1052" t="n">
        <v>2.649065448246</v>
      </c>
      <c r="S281" s="1052" t="n">
        <v>2.747909020726</v>
      </c>
      <c r="T281" s="674" t="n">
        <v>616.586083873295</v>
      </c>
      <c r="U281" s="1052" t="n">
        <v>1.980436941195</v>
      </c>
      <c r="V281" s="1052" t="n">
        <v>2.2336376857</v>
      </c>
      <c r="W281" s="674" t="n">
        <v>642.3340611141861</v>
      </c>
      <c r="X281" s="1052" t="n">
        <v>2.536155335914</v>
      </c>
      <c r="Y281" s="1052" t="n">
        <v>2.952723202216</v>
      </c>
      <c r="Z281" s="674" t="n">
        <v>366.3955090381</v>
      </c>
      <c r="AA281" s="1052" t="n">
        <v>4.793464498935</v>
      </c>
      <c r="AB281" s="1052" t="n">
        <v>4.645708798977</v>
      </c>
    </row>
    <row r="282" ht="14.15" customFormat="1" customHeight="1" s="220">
      <c r="A282" s="1051" t="n">
        <v>44531</v>
      </c>
      <c r="B282" s="674" t="n">
        <v>554.008696001423</v>
      </c>
      <c r="C282" s="1052" t="n">
        <v>3.925706204581</v>
      </c>
      <c r="D282" s="1052" t="n">
        <v>3.885286172229</v>
      </c>
      <c r="E282" s="674" t="n">
        <v>547.654105727182</v>
      </c>
      <c r="F282" s="1052" t="n">
        <v>4.229026836807</v>
      </c>
      <c r="G282" s="1052" t="n">
        <v>4.163080773579</v>
      </c>
      <c r="H282" s="674" t="n">
        <v>585.788536427794</v>
      </c>
      <c r="I282" s="1052" t="n">
        <v>2.612296577411</v>
      </c>
      <c r="J282" s="1052" t="n">
        <v>2.73721535229</v>
      </c>
      <c r="K282" s="674" t="n">
        <v>541.117630408696</v>
      </c>
      <c r="L282" s="1052" t="n">
        <v>4.420183168409</v>
      </c>
      <c r="M282" s="1052" t="n">
        <v>4.304655174341</v>
      </c>
      <c r="N282" s="674" t="n">
        <v>701.3948206564201</v>
      </c>
      <c r="O282" s="1052" t="n">
        <v>6.977941810869</v>
      </c>
      <c r="P282" s="1052" t="n">
        <v>6.611445070048</v>
      </c>
      <c r="Q282" s="674" t="n">
        <v>582.5765610521649</v>
      </c>
      <c r="R282" s="1052" t="n">
        <v>2.679681369331</v>
      </c>
      <c r="S282" s="1052" t="n">
        <v>2.803706197993</v>
      </c>
      <c r="T282" s="674" t="n">
        <v>620.38912278403</v>
      </c>
      <c r="U282" s="1052" t="n">
        <v>1.861558323151</v>
      </c>
      <c r="V282" s="1052" t="n">
        <v>1.90565314177</v>
      </c>
      <c r="W282" s="674" t="n">
        <v>645.469135609997</v>
      </c>
      <c r="X282" s="1052" t="n">
        <v>1.174460219059</v>
      </c>
      <c r="Y282" s="1052" t="n">
        <v>2.24087096985</v>
      </c>
      <c r="Z282" s="674" t="n">
        <v>368.710339665554</v>
      </c>
      <c r="AA282" s="1052" t="n">
        <v>4.862939444262</v>
      </c>
      <c r="AB282" s="1052" t="n">
        <v>4.718184809895</v>
      </c>
    </row>
    <row r="283" customFormat="1" s="220">
      <c r="A283" s="1051" t="n">
        <v>44562</v>
      </c>
      <c r="B283" s="674" t="n">
        <v>558.641491779061</v>
      </c>
      <c r="C283" s="1052" t="n">
        <v>4.574073545915</v>
      </c>
      <c r="D283" s="1052" t="n">
        <v>4.066362184626</v>
      </c>
      <c r="E283" s="674" t="n">
        <v>552.525476192171</v>
      </c>
      <c r="F283" s="1052" t="n">
        <v>5.28317286208</v>
      </c>
      <c r="G283" s="1052" t="n">
        <v>4.489266004081</v>
      </c>
      <c r="H283" s="674" t="n">
        <v>584.655480452987</v>
      </c>
      <c r="I283" s="1052" t="n">
        <v>1.810564133945</v>
      </c>
      <c r="J283" s="1052" t="n">
        <v>2.357877223174</v>
      </c>
      <c r="K283" s="674" t="n">
        <v>544.969784676426</v>
      </c>
      <c r="L283" s="1052" t="n">
        <v>4.821607219093</v>
      </c>
      <c r="M283" s="1052" t="n">
        <v>4.42825506815</v>
      </c>
      <c r="N283" s="674" t="n">
        <v>697.48567260296</v>
      </c>
      <c r="O283" s="1052" t="n">
        <v>5.444480417342</v>
      </c>
      <c r="P283" s="1052" t="n">
        <v>6.221550669629</v>
      </c>
      <c r="Q283" s="674" t="n">
        <v>581.378717287451</v>
      </c>
      <c r="R283" s="1052" t="n">
        <v>1.749579411734</v>
      </c>
      <c r="S283" s="1052" t="n">
        <v>2.358039557585</v>
      </c>
      <c r="T283" s="674" t="n">
        <v>624.670249116535</v>
      </c>
      <c r="U283" s="1052" t="n">
        <v>3.230246685811</v>
      </c>
      <c r="V283" s="1052" t="n">
        <v>2.356449037915</v>
      </c>
      <c r="W283" s="674" t="n">
        <v>651.702177432143</v>
      </c>
      <c r="X283" s="1052" t="n">
        <v>3.913593591355</v>
      </c>
      <c r="Y283" s="1052" t="n">
        <v>2.53358701597</v>
      </c>
      <c r="Z283" s="674" t="n">
        <v>379.663704234624</v>
      </c>
      <c r="AA283" s="1052" t="n">
        <v>8.758215698695</v>
      </c>
      <c r="AB283" s="1052" t="n">
        <v>6.134445212553</v>
      </c>
    </row>
    <row r="284" customFormat="1" s="220">
      <c r="A284" s="1051" t="n">
        <v>44593</v>
      </c>
      <c r="B284" s="674" t="n">
        <v>559.027792176444</v>
      </c>
      <c r="C284" s="1052" t="n">
        <v>4.517682023413</v>
      </c>
      <c r="D284" s="1052" t="n">
        <v>4.339517544293</v>
      </c>
      <c r="E284" s="674" t="n">
        <v>552.964995957912</v>
      </c>
      <c r="F284" s="1052" t="n">
        <v>5.278609349545</v>
      </c>
      <c r="G284" s="1052" t="n">
        <v>4.930084838158</v>
      </c>
      <c r="H284" s="674" t="n">
        <v>586.520250189629</v>
      </c>
      <c r="I284" s="1052" t="n">
        <v>1.690783043526</v>
      </c>
      <c r="J284" s="1052" t="n">
        <v>2.036246841946</v>
      </c>
      <c r="K284" s="674" t="n">
        <v>545.915511653362</v>
      </c>
      <c r="L284" s="1052" t="n">
        <v>4.801647233037</v>
      </c>
      <c r="M284" s="1052" t="n">
        <v>4.68150623448</v>
      </c>
      <c r="N284" s="674" t="n">
        <v>700.198236306764</v>
      </c>
      <c r="O284" s="1052" t="n">
        <v>5.958941312773</v>
      </c>
      <c r="P284" s="1052" t="n">
        <v>6.124669802163</v>
      </c>
      <c r="Q284" s="674" t="n">
        <v>583.156374754917</v>
      </c>
      <c r="R284" s="1052" t="n">
        <v>1.67266359759</v>
      </c>
      <c r="S284" s="1052" t="n">
        <v>2.032002822766</v>
      </c>
      <c r="T284" s="674" t="n">
        <v>620.864058369884</v>
      </c>
      <c r="U284" s="1052" t="n">
        <v>2.220242220459</v>
      </c>
      <c r="V284" s="1052" t="n">
        <v>2.435838611023</v>
      </c>
      <c r="W284" s="674" t="n">
        <v>651.9668077615059</v>
      </c>
      <c r="X284" s="1052" t="n">
        <v>4.587269151913</v>
      </c>
      <c r="Y284" s="1052" t="n">
        <v>3.210628919311</v>
      </c>
      <c r="Z284" s="674" t="n">
        <v>376.246819120875</v>
      </c>
      <c r="AA284" s="1052" t="n">
        <v>7.55129581898</v>
      </c>
      <c r="AB284" s="1052" t="n">
        <v>7.052563284117</v>
      </c>
    </row>
    <row r="285" customFormat="1" s="220">
      <c r="A285" s="1051" t="n">
        <v>44621</v>
      </c>
      <c r="B285" s="674" t="n">
        <v>561.766040969885</v>
      </c>
      <c r="C285" s="1052" t="n">
        <v>4.57791615491</v>
      </c>
      <c r="D285" s="1052" t="n">
        <v>4.556580788909</v>
      </c>
      <c r="E285" s="674" t="n">
        <v>555.783538886865</v>
      </c>
      <c r="F285" s="1052" t="n">
        <v>5.33759220178</v>
      </c>
      <c r="G285" s="1052" t="n">
        <v>5.299853172007</v>
      </c>
      <c r="H285" s="674" t="n">
        <v>587.247013411099</v>
      </c>
      <c r="I285" s="1052" t="n">
        <v>1.665175976642</v>
      </c>
      <c r="J285" s="1052" t="n">
        <v>1.722017672978</v>
      </c>
      <c r="K285" s="674" t="n">
        <v>548.269252792465</v>
      </c>
      <c r="L285" s="1052" t="n">
        <v>4.822346935929</v>
      </c>
      <c r="M285" s="1052" t="n">
        <v>4.815206151306</v>
      </c>
      <c r="N285" s="674" t="n">
        <v>704.844948797674</v>
      </c>
      <c r="O285" s="1052" t="n">
        <v>5.997392894748</v>
      </c>
      <c r="P285" s="1052" t="n">
        <v>5.800565940227</v>
      </c>
      <c r="Q285" s="674" t="n">
        <v>584.182484947373</v>
      </c>
      <c r="R285" s="1052" t="n">
        <v>1.735118548483</v>
      </c>
      <c r="S285" s="1052" t="n">
        <v>1.719087993028</v>
      </c>
      <c r="T285" s="674" t="n">
        <v>624.730415908403</v>
      </c>
      <c r="U285" s="1052" t="n">
        <v>2.683280128121</v>
      </c>
      <c r="V285" s="1052" t="n">
        <v>2.710597717054</v>
      </c>
      <c r="W285" s="674" t="n">
        <v>658.15971375522</v>
      </c>
      <c r="X285" s="1052" t="n">
        <v>4.793955009121</v>
      </c>
      <c r="Y285" s="1052" t="n">
        <v>4.431464478116</v>
      </c>
      <c r="Z285" s="674" t="n">
        <v>378.176296083728</v>
      </c>
      <c r="AA285" s="1052" t="n">
        <v>7.638304062089</v>
      </c>
      <c r="AB285" s="1052" t="n">
        <v>7.981563444764</v>
      </c>
    </row>
    <row r="286" customFormat="1" s="220">
      <c r="A286" s="1051" t="n">
        <v>44652</v>
      </c>
      <c r="B286" s="674" t="n">
        <v>563.4905756022</v>
      </c>
      <c r="C286" s="1052" t="n">
        <v>4.385705461794</v>
      </c>
      <c r="D286" s="1052" t="n">
        <v>4.49355653079</v>
      </c>
      <c r="E286" s="674" t="n">
        <v>558.185746367988</v>
      </c>
      <c r="F286" s="1052" t="n">
        <v>5.10557669268</v>
      </c>
      <c r="G286" s="1052" t="n">
        <v>5.240241485645</v>
      </c>
      <c r="H286" s="674" t="n">
        <v>587.827455337623</v>
      </c>
      <c r="I286" s="1052" t="n">
        <v>1.633505277746</v>
      </c>
      <c r="J286" s="1052" t="n">
        <v>1.663128199307</v>
      </c>
      <c r="K286" s="674" t="n">
        <v>549.603683356475</v>
      </c>
      <c r="L286" s="1052" t="n">
        <v>4.577252590417</v>
      </c>
      <c r="M286" s="1052" t="n">
        <v>4.73340676453</v>
      </c>
      <c r="N286" s="674" t="n">
        <v>706.106245902107</v>
      </c>
      <c r="O286" s="1052" t="n">
        <v>4.530067486362</v>
      </c>
      <c r="P286" s="1052" t="n">
        <v>5.489422666087</v>
      </c>
      <c r="Q286" s="674" t="n">
        <v>584.601283519933</v>
      </c>
      <c r="R286" s="1052" t="n">
        <v>1.556183043353</v>
      </c>
      <c r="S286" s="1052" t="n">
        <v>1.654566832755</v>
      </c>
      <c r="T286" s="674" t="n">
        <v>626.604548595841</v>
      </c>
      <c r="U286" s="1052" t="n">
        <v>3.103396046011</v>
      </c>
      <c r="V286" s="1052" t="n">
        <v>2.669067823335</v>
      </c>
      <c r="W286" s="674" t="n">
        <v>663.235372010174</v>
      </c>
      <c r="X286" s="1052" t="n">
        <v>5.299782532159</v>
      </c>
      <c r="Y286" s="1052" t="n">
        <v>4.894820406534</v>
      </c>
      <c r="Z286" s="674" t="n">
        <v>380.664921240411</v>
      </c>
      <c r="AA286" s="1052" t="n">
        <v>8.376869075866001</v>
      </c>
      <c r="AB286" s="1052" t="n">
        <v>7.855877475977</v>
      </c>
    </row>
    <row r="287" customFormat="1" s="220">
      <c r="A287" s="1051" t="n">
        <v>44682</v>
      </c>
      <c r="B287" s="674" t="n">
        <v>567.639047221791</v>
      </c>
      <c r="C287" s="1052" t="n">
        <v>5.076037541347</v>
      </c>
      <c r="D287" s="1052" t="n">
        <v>4.680151290277</v>
      </c>
      <c r="E287" s="674" t="n">
        <v>562.392589117593</v>
      </c>
      <c r="F287" s="1052" t="n">
        <v>5.867873408786</v>
      </c>
      <c r="G287" s="1052" t="n">
        <v>5.437270425728</v>
      </c>
      <c r="H287" s="674" t="n">
        <v>589.124979428103</v>
      </c>
      <c r="I287" s="1052" t="n">
        <v>1.890327517197</v>
      </c>
      <c r="J287" s="1052" t="n">
        <v>1.729680441018</v>
      </c>
      <c r="K287" s="674" t="n">
        <v>554.402019044653</v>
      </c>
      <c r="L287" s="1052" t="n">
        <v>5.302232073489</v>
      </c>
      <c r="M287" s="1052" t="n">
        <v>4.900974141007</v>
      </c>
      <c r="N287" s="674" t="n">
        <v>717.02885740437</v>
      </c>
      <c r="O287" s="1052" t="n">
        <v>6.364039669779</v>
      </c>
      <c r="P287" s="1052" t="n">
        <v>5.628078483035</v>
      </c>
      <c r="Q287" s="674" t="n">
        <v>586.4264597594999</v>
      </c>
      <c r="R287" s="1052" t="n">
        <v>1.886743993241</v>
      </c>
      <c r="S287" s="1052" t="n">
        <v>1.72600057968</v>
      </c>
      <c r="T287" s="674" t="n">
        <v>630.578361063031</v>
      </c>
      <c r="U287" s="1052" t="n">
        <v>3.748686883631</v>
      </c>
      <c r="V287" s="1052" t="n">
        <v>3.178290504569</v>
      </c>
      <c r="W287" s="674" t="n">
        <v>666.303316085822</v>
      </c>
      <c r="X287" s="1052" t="n">
        <v>5.472405689587</v>
      </c>
      <c r="Y287" s="1052" t="n">
        <v>5.189373048906</v>
      </c>
      <c r="Z287" s="674" t="n">
        <v>380.638602699508</v>
      </c>
      <c r="AA287" s="1052" t="n">
        <v>7.191085260993</v>
      </c>
      <c r="AB287" s="1052" t="n">
        <v>7.733423411398</v>
      </c>
    </row>
    <row r="288" customFormat="1" s="220">
      <c r="A288" s="1051" t="n">
        <v>44713</v>
      </c>
      <c r="B288" s="674" t="n">
        <v>569.433319236304</v>
      </c>
      <c r="C288" s="1052" t="n">
        <v>5.187287270799</v>
      </c>
      <c r="D288" s="1052" t="n">
        <v>4.883346151757</v>
      </c>
      <c r="E288" s="674" t="n">
        <v>564.217877230932</v>
      </c>
      <c r="F288" s="1052" t="n">
        <v>6.004240556102</v>
      </c>
      <c r="G288" s="1052" t="n">
        <v>5.659506906273</v>
      </c>
      <c r="H288" s="674" t="n">
        <v>590.425048298562</v>
      </c>
      <c r="I288" s="1052" t="n">
        <v>1.947238123158</v>
      </c>
      <c r="J288" s="1052" t="n">
        <v>1.823737897534</v>
      </c>
      <c r="K288" s="674" t="n">
        <v>556.088493731108</v>
      </c>
      <c r="L288" s="1052" t="n">
        <v>5.391097249306</v>
      </c>
      <c r="M288" s="1052" t="n">
        <v>5.090718953359</v>
      </c>
      <c r="N288" s="674" t="n">
        <v>719.7617048070661</v>
      </c>
      <c r="O288" s="1052" t="n">
        <v>6.307074502675</v>
      </c>
      <c r="P288" s="1052" t="n">
        <v>5.733738109573</v>
      </c>
      <c r="Q288" s="674" t="n">
        <v>587.775172656108</v>
      </c>
      <c r="R288" s="1052" t="n">
        <v>1.962383327732</v>
      </c>
      <c r="S288" s="1052" t="n">
        <v>1.801842560579</v>
      </c>
      <c r="T288" s="674" t="n">
        <v>635.304794539029</v>
      </c>
      <c r="U288" s="1052" t="n">
        <v>4.343668972261</v>
      </c>
      <c r="V288" s="1052" t="n">
        <v>3.732291362016</v>
      </c>
      <c r="W288" s="674" t="n">
        <v>667.8350740594429</v>
      </c>
      <c r="X288" s="1052" t="n">
        <v>5.20940757031</v>
      </c>
      <c r="Y288" s="1052" t="n">
        <v>5.327037223559</v>
      </c>
      <c r="Z288" s="674" t="n">
        <v>380.791583485481</v>
      </c>
      <c r="AA288" s="1052" t="n">
        <v>7.331603725788</v>
      </c>
      <c r="AB288" s="1052" t="n">
        <v>7.630571681645</v>
      </c>
    </row>
    <row r="289" customFormat="1" s="220">
      <c r="A289" s="1051" t="n">
        <v>44743</v>
      </c>
      <c r="B289" s="674" t="n">
        <v>572.781969353865</v>
      </c>
      <c r="C289" s="1052" t="n">
        <v>5.55826400539</v>
      </c>
      <c r="D289" s="1052" t="n">
        <v>5.274223455726</v>
      </c>
      <c r="E289" s="674" t="n">
        <v>567.7106899762171</v>
      </c>
      <c r="F289" s="1052" t="n">
        <v>6.394427407846</v>
      </c>
      <c r="G289" s="1052" t="n">
        <v>6.089245467891</v>
      </c>
      <c r="H289" s="674" t="n">
        <v>591.9685012686371</v>
      </c>
      <c r="I289" s="1052" t="n">
        <v>2.170486449579</v>
      </c>
      <c r="J289" s="1052" t="n">
        <v>2.002769339461</v>
      </c>
      <c r="K289" s="674" t="n">
        <v>560.126059750242</v>
      </c>
      <c r="L289" s="1052" t="n">
        <v>5.785653972831</v>
      </c>
      <c r="M289" s="1052" t="n">
        <v>5.493475373555</v>
      </c>
      <c r="N289" s="674" t="n">
        <v>720.5150225025239</v>
      </c>
      <c r="O289" s="1052" t="n">
        <v>5.172778393468</v>
      </c>
      <c r="P289" s="1052" t="n">
        <v>5.944312569695</v>
      </c>
      <c r="Q289" s="674" t="n">
        <v>589.4208126757291</v>
      </c>
      <c r="R289" s="1052" t="n">
        <v>2.086525283302</v>
      </c>
      <c r="S289" s="1052" t="n">
        <v>1.978655299096</v>
      </c>
      <c r="T289" s="674" t="n">
        <v>635.8435300881411</v>
      </c>
      <c r="U289" s="1052" t="n">
        <v>4.648316822458</v>
      </c>
      <c r="V289" s="1052" t="n">
        <v>4.246904707599</v>
      </c>
      <c r="W289" s="674" t="n">
        <v>671.258312851553</v>
      </c>
      <c r="X289" s="1052" t="n">
        <v>5.41065693661</v>
      </c>
      <c r="Y289" s="1052" t="n">
        <v>5.364033846727</v>
      </c>
      <c r="Z289" s="674" t="n">
        <v>385.595300952734</v>
      </c>
      <c r="AA289" s="1052" t="n">
        <v>8.282618931868001</v>
      </c>
      <c r="AB289" s="1052" t="n">
        <v>7.602488418687</v>
      </c>
    </row>
    <row r="290" customFormat="1" s="220">
      <c r="A290" s="1051" t="n">
        <v>44774</v>
      </c>
      <c r="B290" s="674" t="n">
        <v>575.851067856411</v>
      </c>
      <c r="C290" s="1052" t="n">
        <v>5.869406220422</v>
      </c>
      <c r="D290" s="1052" t="n">
        <v>5.538858231894</v>
      </c>
      <c r="E290" s="674" t="n">
        <v>570.93958678935</v>
      </c>
      <c r="F290" s="1052" t="n">
        <v>6.686375592791</v>
      </c>
      <c r="G290" s="1052" t="n">
        <v>6.362295989422</v>
      </c>
      <c r="H290" s="674" t="n">
        <v>595.853134570531</v>
      </c>
      <c r="I290" s="1052" t="n">
        <v>2.512703234061</v>
      </c>
      <c r="J290" s="1052" t="n">
        <v>2.210502292057</v>
      </c>
      <c r="K290" s="674" t="n">
        <v>564.017621009784</v>
      </c>
      <c r="L290" s="1052" t="n">
        <v>6.172711196231</v>
      </c>
      <c r="M290" s="1052" t="n">
        <v>5.784035997596</v>
      </c>
      <c r="N290" s="674" t="n">
        <v>731.193983424959</v>
      </c>
      <c r="O290" s="1052" t="n">
        <v>6.360324921579</v>
      </c>
      <c r="P290" s="1052" t="n">
        <v>5.945798737512</v>
      </c>
      <c r="Q290" s="674" t="n">
        <v>592.604894128491</v>
      </c>
      <c r="R290" s="1052" t="n">
        <v>2.486704183855</v>
      </c>
      <c r="S290" s="1052" t="n">
        <v>2.178802937816</v>
      </c>
      <c r="T290" s="674" t="n">
        <v>638.635086465856</v>
      </c>
      <c r="U290" s="1052" t="n">
        <v>4.701105678792</v>
      </c>
      <c r="V290" s="1052" t="n">
        <v>4.564388534289</v>
      </c>
      <c r="W290" s="674" t="n">
        <v>669.266231265614</v>
      </c>
      <c r="X290" s="1052" t="n">
        <v>4.439104432605</v>
      </c>
      <c r="Y290" s="1052" t="n">
        <v>5.018301626857</v>
      </c>
      <c r="Z290" s="674" t="n">
        <v>385.839177998567</v>
      </c>
      <c r="AA290" s="1052" t="n">
        <v>8.21921865993</v>
      </c>
      <c r="AB290" s="1052" t="n">
        <v>7.945350237672</v>
      </c>
    </row>
    <row r="291" customFormat="1" s="220">
      <c r="A291" s="1051" t="n">
        <v>44805</v>
      </c>
      <c r="B291" s="674" t="n">
        <v>578.3359768708179</v>
      </c>
      <c r="C291" s="1052" t="n">
        <v>6.082665083852</v>
      </c>
      <c r="D291" s="1052" t="n">
        <v>5.837189259941</v>
      </c>
      <c r="E291" s="674" t="n">
        <v>574.775911074286</v>
      </c>
      <c r="F291" s="1052" t="n">
        <v>7.10261611869</v>
      </c>
      <c r="G291" s="1052" t="n">
        <v>6.728482332928</v>
      </c>
      <c r="H291" s="674" t="n">
        <v>593.81336444072</v>
      </c>
      <c r="I291" s="1052" t="n">
        <v>1.930449648242</v>
      </c>
      <c r="J291" s="1052" t="n">
        <v>2.204375281054</v>
      </c>
      <c r="K291" s="674" t="n">
        <v>566.756870108332</v>
      </c>
      <c r="L291" s="1052" t="n">
        <v>6.260005357317</v>
      </c>
      <c r="M291" s="1052" t="n">
        <v>6.073354200095</v>
      </c>
      <c r="N291" s="674" t="n">
        <v>736.615007344116</v>
      </c>
      <c r="O291" s="1052" t="n">
        <v>7.470910889774</v>
      </c>
      <c r="P291" s="1052" t="n">
        <v>6.334884099462</v>
      </c>
      <c r="Q291" s="674" t="n">
        <v>592.049140518886</v>
      </c>
      <c r="R291" s="1052" t="n">
        <v>1.969349693171</v>
      </c>
      <c r="S291" s="1052" t="n">
        <v>2.180615036171</v>
      </c>
      <c r="T291" s="674" t="n">
        <v>644.034590601831</v>
      </c>
      <c r="U291" s="1052" t="n">
        <v>5.22151963754</v>
      </c>
      <c r="V291" s="1052" t="n">
        <v>4.857671196574</v>
      </c>
      <c r="W291" s="674" t="n">
        <v>675.04485184485</v>
      </c>
      <c r="X291" s="1052" t="n">
        <v>6.134238900306</v>
      </c>
      <c r="Y291" s="1052" t="n">
        <v>5.325808413813</v>
      </c>
      <c r="Z291" s="674" t="n">
        <v>385.746558965707</v>
      </c>
      <c r="AA291" s="1052" t="n">
        <v>6.622773974031</v>
      </c>
      <c r="AB291" s="1052" t="n">
        <v>7.702666566853</v>
      </c>
    </row>
    <row r="292" customFormat="1" s="220">
      <c r="A292" s="1051" t="n">
        <v>44835</v>
      </c>
      <c r="B292" s="674" t="n">
        <v>584.307403200567</v>
      </c>
      <c r="C292" s="1052" t="n">
        <v>6.603760460477</v>
      </c>
      <c r="D292" s="1052" t="n">
        <v>6.186268842</v>
      </c>
      <c r="E292" s="674" t="n">
        <v>579.486529078069</v>
      </c>
      <c r="F292" s="1052" t="n">
        <v>7.265383632881</v>
      </c>
      <c r="G292" s="1052" t="n">
        <v>7.018982913248</v>
      </c>
      <c r="H292" s="674" t="n">
        <v>608.75675812516</v>
      </c>
      <c r="I292" s="1052" t="n">
        <v>3.959283291624</v>
      </c>
      <c r="J292" s="1052" t="n">
        <v>2.803019322077</v>
      </c>
      <c r="K292" s="674" t="n">
        <v>572.194098170459</v>
      </c>
      <c r="L292" s="1052" t="n">
        <v>6.781437605389</v>
      </c>
      <c r="M292" s="1052" t="n">
        <v>6.405613978701</v>
      </c>
      <c r="N292" s="674" t="n">
        <v>743.112696406709</v>
      </c>
      <c r="O292" s="1052" t="n">
        <v>7.609798267549</v>
      </c>
      <c r="P292" s="1052" t="n">
        <v>7.147381820806</v>
      </c>
      <c r="Q292" s="674" t="n">
        <v>606.107333265306</v>
      </c>
      <c r="R292" s="1052" t="n">
        <v>4.004072428337</v>
      </c>
      <c r="S292" s="1052" t="n">
        <v>2.821966319386</v>
      </c>
      <c r="T292" s="674" t="n">
        <v>647.8938001558161</v>
      </c>
      <c r="U292" s="1052" t="n">
        <v>5.720607429296</v>
      </c>
      <c r="V292" s="1052" t="n">
        <v>5.215212431579</v>
      </c>
      <c r="W292" s="674" t="n">
        <v>681.45363557795</v>
      </c>
      <c r="X292" s="1052" t="n">
        <v>6.473572803735</v>
      </c>
      <c r="Y292" s="1052" t="n">
        <v>5.680846502499</v>
      </c>
      <c r="Z292" s="674" t="n">
        <v>387.600952387869</v>
      </c>
      <c r="AA292" s="1052" t="n">
        <v>5.818230282575</v>
      </c>
      <c r="AB292" s="1052" t="n">
        <v>6.875853102665</v>
      </c>
    </row>
    <row r="293" customFormat="1" s="220">
      <c r="A293" s="1051" t="n">
        <v>44866</v>
      </c>
      <c r="B293" s="674" t="n">
        <v>588.911893773419</v>
      </c>
      <c r="C293" s="1052" t="n">
        <v>6.977324117427</v>
      </c>
      <c r="D293" s="1052" t="n">
        <v>6.556040992777</v>
      </c>
      <c r="E293" s="674" t="n">
        <v>584.271573741548</v>
      </c>
      <c r="F293" s="1052" t="n">
        <v>7.636714593505</v>
      </c>
      <c r="G293" s="1052" t="n">
        <v>7.335898885253</v>
      </c>
      <c r="H293" s="674" t="n">
        <v>611.232248038229</v>
      </c>
      <c r="I293" s="1052" t="n">
        <v>4.293942368068</v>
      </c>
      <c r="J293" s="1052" t="n">
        <v>3.397320142938</v>
      </c>
      <c r="K293" s="674" t="n">
        <v>577.228349367439</v>
      </c>
      <c r="L293" s="1052" t="n">
        <v>7.283738006485</v>
      </c>
      <c r="M293" s="1052" t="n">
        <v>6.776548501453</v>
      </c>
      <c r="N293" s="674" t="n">
        <v>748.308778331325</v>
      </c>
      <c r="O293" s="1052" t="n">
        <v>7.903483291436</v>
      </c>
      <c r="P293" s="1052" t="n">
        <v>7.662215296363</v>
      </c>
      <c r="Q293" s="674" t="n">
        <v>607.60251044316</v>
      </c>
      <c r="R293" s="1052" t="n">
        <v>4.293897312194</v>
      </c>
      <c r="S293" s="1052" t="n">
        <v>3.424142948796</v>
      </c>
      <c r="T293" s="674" t="n">
        <v>649.557409254698</v>
      </c>
      <c r="U293" s="1052" t="n">
        <v>5.34740018365</v>
      </c>
      <c r="V293" s="1052" t="n">
        <v>5.429760599965</v>
      </c>
      <c r="W293" s="674" t="n">
        <v>680.625754153208</v>
      </c>
      <c r="X293" s="1052" t="n">
        <v>5.961336220066</v>
      </c>
      <c r="Y293" s="1052" t="n">
        <v>6.189556101203</v>
      </c>
      <c r="Z293" s="674" t="n">
        <v>389.342507450609</v>
      </c>
      <c r="AA293" s="1052" t="n">
        <v>6.262903842013</v>
      </c>
      <c r="AB293" s="1052" t="n">
        <v>6.233041808984</v>
      </c>
    </row>
    <row r="294" customFormat="1" s="220">
      <c r="A294" s="1051" t="n">
        <v>44896</v>
      </c>
      <c r="B294" s="674" t="n">
        <v>590.723264286327</v>
      </c>
      <c r="C294" s="1052" t="n">
        <v>6.627074367224</v>
      </c>
      <c r="D294" s="1052" t="n">
        <v>6.736013048281</v>
      </c>
      <c r="E294" s="674" t="n">
        <v>586.615344432152</v>
      </c>
      <c r="F294" s="1052" t="n">
        <v>7.114205535488</v>
      </c>
      <c r="G294" s="1052" t="n">
        <v>7.338218147687</v>
      </c>
      <c r="H294" s="674" t="n">
        <v>613.508477105956</v>
      </c>
      <c r="I294" s="1052" t="n">
        <v>4.732072916142</v>
      </c>
      <c r="J294" s="1052" t="n">
        <v>4.328472818409</v>
      </c>
      <c r="K294" s="674" t="n">
        <v>578.300771683107</v>
      </c>
      <c r="L294" s="1052" t="n">
        <v>6.871544962659</v>
      </c>
      <c r="M294" s="1052" t="n">
        <v>6.97896918962</v>
      </c>
      <c r="N294" s="674" t="n">
        <v>749.272006102385</v>
      </c>
      <c r="O294" s="1052" t="n">
        <v>6.825996433957</v>
      </c>
      <c r="P294" s="1052" t="n">
        <v>7.443846745773</v>
      </c>
      <c r="Q294" s="674" t="n">
        <v>610.167505048379</v>
      </c>
      <c r="R294" s="1052" t="n">
        <v>4.736020265969</v>
      </c>
      <c r="S294" s="1052" t="n">
        <v>4.3446248204</v>
      </c>
      <c r="T294" s="674" t="n">
        <v>655.150592259857</v>
      </c>
      <c r="U294" s="1052" t="n">
        <v>5.603171976941</v>
      </c>
      <c r="V294" s="1052" t="n">
        <v>5.556823097046</v>
      </c>
      <c r="W294" s="674" t="n">
        <v>684.6428189177281</v>
      </c>
      <c r="X294" s="1052" t="n">
        <v>6.069025015535</v>
      </c>
      <c r="Y294" s="1052" t="n">
        <v>6.167450492752</v>
      </c>
      <c r="Z294" s="674" t="n">
        <v>392.70429113263</v>
      </c>
      <c r="AA294" s="1052" t="n">
        <v>6.507534203907</v>
      </c>
      <c r="AB294" s="1052" t="n">
        <v>6.196913486113</v>
      </c>
    </row>
    <row r="295" customFormat="1" s="220">
      <c r="A295" s="1051" t="n">
        <v>44927</v>
      </c>
      <c r="B295" s="674" t="n">
        <v>594.315486633081</v>
      </c>
      <c r="C295" s="1052" t="n">
        <v>6.3858477</v>
      </c>
      <c r="D295" s="1052" t="n">
        <v>6.661980277119</v>
      </c>
      <c r="E295" s="674" t="n">
        <v>588.607274558831</v>
      </c>
      <c r="F295" s="1052" t="n">
        <v>6.53034111935</v>
      </c>
      <c r="G295" s="1052" t="n">
        <v>7.090485119747</v>
      </c>
      <c r="H295" s="674" t="n">
        <v>618.122380186041</v>
      </c>
      <c r="I295" s="1052" t="n">
        <v>5.724208675359</v>
      </c>
      <c r="J295" s="1052" t="n">
        <v>4.916121765373</v>
      </c>
      <c r="K295" s="674" t="n">
        <v>580.703203358077</v>
      </c>
      <c r="L295" s="1052" t="n">
        <v>6.556954107624</v>
      </c>
      <c r="M295" s="1052" t="n">
        <v>6.902536036681</v>
      </c>
      <c r="N295" s="674" t="n">
        <v>757.7405207680119</v>
      </c>
      <c r="O295" s="1052" t="n">
        <v>8.638865360515</v>
      </c>
      <c r="P295" s="1052" t="n">
        <v>7.787431050036</v>
      </c>
      <c r="Q295" s="674" t="n">
        <v>614.194943678793</v>
      </c>
      <c r="R295" s="1052" t="n">
        <v>5.644552408876</v>
      </c>
      <c r="S295" s="1052" t="n">
        <v>4.890970003703</v>
      </c>
      <c r="T295" s="674" t="n">
        <v>658.3666961797441</v>
      </c>
      <c r="U295" s="1052" t="n">
        <v>5.394277558578</v>
      </c>
      <c r="V295" s="1052" t="n">
        <v>5.448365133428</v>
      </c>
      <c r="W295" s="674" t="n">
        <v>694.047500855721</v>
      </c>
      <c r="X295" s="1052" t="n">
        <v>6.497649523043</v>
      </c>
      <c r="Y295" s="1052" t="n">
        <v>6.177384263369</v>
      </c>
      <c r="Z295" s="674" t="n">
        <v>393.600910425483</v>
      </c>
      <c r="AA295" s="1052" t="n">
        <v>3.670934575891</v>
      </c>
      <c r="AB295" s="1052" t="n">
        <v>5.461052996109</v>
      </c>
    </row>
    <row r="296" customFormat="1" s="220">
      <c r="A296" s="1051" t="n">
        <v>44958</v>
      </c>
      <c r="B296" s="674" t="n">
        <v>598.723542150682</v>
      </c>
      <c r="C296" s="1052" t="n">
        <v>7.100854470883</v>
      </c>
      <c r="D296" s="1052" t="n">
        <v>6.704898578376</v>
      </c>
      <c r="E296" s="674" t="n">
        <v>594.587953767965</v>
      </c>
      <c r="F296" s="1052" t="n">
        <v>7.527231943127</v>
      </c>
      <c r="G296" s="1052" t="n">
        <v>7.057216679227</v>
      </c>
      <c r="H296" s="674" t="n">
        <v>618.247123633442</v>
      </c>
      <c r="I296" s="1052" t="n">
        <v>5.409339819649</v>
      </c>
      <c r="J296" s="1052" t="n">
        <v>5.288309819183</v>
      </c>
      <c r="K296" s="674" t="n">
        <v>585.614836574695</v>
      </c>
      <c r="L296" s="1052" t="n">
        <v>7.272063913535</v>
      </c>
      <c r="M296" s="1052" t="n">
        <v>6.900470767075</v>
      </c>
      <c r="N296" s="674" t="n">
        <v>764.311322476905</v>
      </c>
      <c r="O296" s="1052" t="n">
        <v>9.156419260394999</v>
      </c>
      <c r="P296" s="1052" t="n">
        <v>8.205748424536999</v>
      </c>
      <c r="Q296" s="674" t="n">
        <v>614.433707828812</v>
      </c>
      <c r="R296" s="1052" t="n">
        <v>5.363455571765</v>
      </c>
      <c r="S296" s="1052" t="n">
        <v>5.247775853309</v>
      </c>
      <c r="T296" s="674" t="n">
        <v>662.3744195947839</v>
      </c>
      <c r="U296" s="1052" t="n">
        <v>6.685901795296</v>
      </c>
      <c r="V296" s="1052" t="n">
        <v>5.893504308909</v>
      </c>
      <c r="W296" s="674" t="n">
        <v>692.789760570618</v>
      </c>
      <c r="X296" s="1052" t="n">
        <v>6.26150784413</v>
      </c>
      <c r="Y296" s="1052" t="n">
        <v>6.276720886767</v>
      </c>
      <c r="Z296" s="674" t="n">
        <v>395.727467233739</v>
      </c>
      <c r="AA296" s="1052" t="n">
        <v>5.177624666271</v>
      </c>
      <c r="AB296" s="1052" t="n">
        <v>5.104992060753</v>
      </c>
    </row>
    <row r="297" customFormat="1" s="220">
      <c r="A297" s="1051" t="n">
        <v>44986</v>
      </c>
      <c r="B297" s="674" t="n">
        <v>601.954491951117</v>
      </c>
      <c r="C297" s="1052" t="n">
        <v>7.153948094094</v>
      </c>
      <c r="D297" s="1052" t="n">
        <v>6.880776776243</v>
      </c>
      <c r="E297" s="674" t="n">
        <v>597.836790211999</v>
      </c>
      <c r="F297" s="1052" t="n">
        <v>7.566480182079</v>
      </c>
      <c r="G297" s="1052" t="n">
        <v>7.208805212519</v>
      </c>
      <c r="H297" s="674" t="n">
        <v>619.629444885929</v>
      </c>
      <c r="I297" s="1052" t="n">
        <v>5.514277763072</v>
      </c>
      <c r="J297" s="1052" t="n">
        <v>5.549075441708</v>
      </c>
      <c r="K297" s="674" t="n">
        <v>587.904066241016</v>
      </c>
      <c r="L297" s="1052" t="n">
        <v>7.229078276172</v>
      </c>
      <c r="M297" s="1052" t="n">
        <v>7.019933362181</v>
      </c>
      <c r="N297" s="674" t="n">
        <v>765.995294573224</v>
      </c>
      <c r="O297" s="1052" t="n">
        <v>8.675715968435</v>
      </c>
      <c r="P297" s="1052" t="n">
        <v>8.823578303369001</v>
      </c>
      <c r="Q297" s="674" t="n">
        <v>616.314649279728</v>
      </c>
      <c r="R297" s="1052" t="n">
        <v>5.500364211578</v>
      </c>
      <c r="S297" s="1052" t="n">
        <v>5.502645199189</v>
      </c>
      <c r="T297" s="674" t="n">
        <v>668.841550258001</v>
      </c>
      <c r="U297" s="1052" t="n">
        <v>7.06082707458</v>
      </c>
      <c r="V297" s="1052" t="n">
        <v>6.379735507235</v>
      </c>
      <c r="W297" s="674" t="n">
        <v>703.983730119459</v>
      </c>
      <c r="X297" s="1052" t="n">
        <v>6.962446258338</v>
      </c>
      <c r="Y297" s="1052" t="n">
        <v>6.575104781882</v>
      </c>
      <c r="Z297" s="674" t="n">
        <v>398.925837823821</v>
      </c>
      <c r="AA297" s="1052" t="n">
        <v>5.486737787368</v>
      </c>
      <c r="AB297" s="1052" t="n">
        <v>4.776300642538</v>
      </c>
    </row>
    <row r="298" customFormat="1" s="220">
      <c r="A298" s="1051" t="n">
        <v>45017</v>
      </c>
      <c r="B298" s="674" t="n">
        <v>606.917067272058</v>
      </c>
      <c r="C298" s="1052" t="n">
        <v>7.706693518955</v>
      </c>
      <c r="D298" s="1052" t="n">
        <v>7.321251208218</v>
      </c>
      <c r="E298" s="674" t="n">
        <v>603.4096253990469</v>
      </c>
      <c r="F298" s="1052" t="n">
        <v>8.101940854872</v>
      </c>
      <c r="G298" s="1052" t="n">
        <v>7.732763649954</v>
      </c>
      <c r="H298" s="674" t="n">
        <v>623.579596742281</v>
      </c>
      <c r="I298" s="1052" t="n">
        <v>6.082080903166</v>
      </c>
      <c r="J298" s="1052" t="n">
        <v>5.668809360616</v>
      </c>
      <c r="K298" s="674" t="n">
        <v>592.780590091893</v>
      </c>
      <c r="L298" s="1052" t="n">
        <v>7.856007527412</v>
      </c>
      <c r="M298" s="1052" t="n">
        <v>7.452969101291</v>
      </c>
      <c r="N298" s="674" t="n">
        <v>775.11938998777</v>
      </c>
      <c r="O298" s="1052" t="n">
        <v>9.773762020402</v>
      </c>
      <c r="P298" s="1052" t="n">
        <v>9.202407616344001</v>
      </c>
      <c r="Q298" s="674" t="n">
        <v>620.32279953235</v>
      </c>
      <c r="R298" s="1052" t="n">
        <v>6.110406702725</v>
      </c>
      <c r="S298" s="1052" t="n">
        <v>5.658356183125</v>
      </c>
      <c r="T298" s="674" t="n">
        <v>677.839109762596</v>
      </c>
      <c r="U298" s="1052" t="n">
        <v>8.176538341697</v>
      </c>
      <c r="V298" s="1052" t="n">
        <v>7.309909634028</v>
      </c>
      <c r="W298" s="674" t="n">
        <v>702.322561621124</v>
      </c>
      <c r="X298" s="1052" t="n">
        <v>5.893411488667</v>
      </c>
      <c r="Y298" s="1052" t="n">
        <v>6.371571235704</v>
      </c>
      <c r="Z298" s="674" t="n">
        <v>402.081432014547</v>
      </c>
      <c r="AA298" s="1052" t="n">
        <v>5.626079415027</v>
      </c>
      <c r="AB298" s="1052" t="n">
        <v>5.431006111223</v>
      </c>
    </row>
    <row r="299" customFormat="1" s="220">
      <c r="A299" s="1051" t="n">
        <v>45047</v>
      </c>
      <c r="B299" s="674" t="n">
        <v>611.626870135413</v>
      </c>
      <c r="C299" s="1052" t="n">
        <v>7.74925952133</v>
      </c>
      <c r="D299" s="1052" t="n">
        <v>7.537544592603</v>
      </c>
      <c r="E299" s="674" t="n">
        <v>608.077840351532</v>
      </c>
      <c r="F299" s="1052" t="n">
        <v>8.123373621551</v>
      </c>
      <c r="G299" s="1052" t="n">
        <v>7.931603767826</v>
      </c>
      <c r="H299" s="674" t="n">
        <v>624.919417157756</v>
      </c>
      <c r="I299" s="1052" t="n">
        <v>6.075864880895</v>
      </c>
      <c r="J299" s="1052" t="n">
        <v>5.891001196976</v>
      </c>
      <c r="K299" s="674" t="n">
        <v>598.056771168479</v>
      </c>
      <c r="L299" s="1052" t="n">
        <v>7.874205111852</v>
      </c>
      <c r="M299" s="1052" t="n">
        <v>7.654081538322</v>
      </c>
      <c r="N299" s="674" t="n">
        <v>781.261788213527</v>
      </c>
      <c r="O299" s="1052" t="n">
        <v>8.958207211029</v>
      </c>
      <c r="P299" s="1052" t="n">
        <v>9.135255778274001</v>
      </c>
      <c r="Q299" s="674" t="n">
        <v>621.503183431387</v>
      </c>
      <c r="R299" s="1052" t="n">
        <v>5.981436050186</v>
      </c>
      <c r="S299" s="1052" t="n">
        <v>5.86427781478</v>
      </c>
      <c r="T299" s="674" t="n">
        <v>684.008174266378</v>
      </c>
      <c r="U299" s="1052" t="n">
        <v>8.473144101119001</v>
      </c>
      <c r="V299" s="1052" t="n">
        <v>7.905545207554</v>
      </c>
      <c r="W299" s="674" t="n">
        <v>704.0805127623059</v>
      </c>
      <c r="X299" s="1052" t="n">
        <v>5.669669618096</v>
      </c>
      <c r="Y299" s="1052" t="n">
        <v>6.172385233968</v>
      </c>
      <c r="Z299" s="674" t="n">
        <v>405.650721450724</v>
      </c>
      <c r="AA299" s="1052" t="n">
        <v>6.571093571127</v>
      </c>
      <c r="AB299" s="1052" t="n">
        <v>5.895512152558</v>
      </c>
    </row>
    <row r="300" customFormat="1" s="220">
      <c r="A300" s="1051" t="n">
        <v>45078</v>
      </c>
      <c r="B300" s="674" t="n">
        <v>614.748905727305</v>
      </c>
      <c r="C300" s="1052" t="n">
        <v>7.958014566442</v>
      </c>
      <c r="D300" s="1052" t="n">
        <v>7.805056654573</v>
      </c>
      <c r="E300" s="674" t="n">
        <v>610.864176237391</v>
      </c>
      <c r="F300" s="1052" t="n">
        <v>8.267426625223001</v>
      </c>
      <c r="G300" s="1052" t="n">
        <v>8.164514392495001</v>
      </c>
      <c r="H300" s="674" t="n">
        <v>629.2191646285939</v>
      </c>
      <c r="I300" s="1052" t="n">
        <v>6.570540399976</v>
      </c>
      <c r="J300" s="1052" t="n">
        <v>6.243187803493</v>
      </c>
      <c r="K300" s="674" t="n">
        <v>601.571680061783</v>
      </c>
      <c r="L300" s="1052" t="n">
        <v>8.179127394905001</v>
      </c>
      <c r="M300" s="1052" t="n">
        <v>7.970321533452</v>
      </c>
      <c r="N300" s="674" t="n">
        <v>788.475608669975</v>
      </c>
      <c r="O300" s="1052" t="n">
        <v>9.546757406512</v>
      </c>
      <c r="P300" s="1052" t="n">
        <v>9.424624554624</v>
      </c>
      <c r="Q300" s="674" t="n">
        <v>626.717356347731</v>
      </c>
      <c r="R300" s="1052" t="n">
        <v>6.625353622142</v>
      </c>
      <c r="S300" s="1052" t="n">
        <v>6.239495191964</v>
      </c>
      <c r="T300" s="674" t="n">
        <v>685.043061809101</v>
      </c>
      <c r="U300" s="1052" t="n">
        <v>7.829040123357</v>
      </c>
      <c r="V300" s="1052" t="n">
        <v>8.158713068396001</v>
      </c>
      <c r="W300" s="674" t="n">
        <v>705.286756783166</v>
      </c>
      <c r="X300" s="1052" t="n">
        <v>5.607923898946</v>
      </c>
      <c r="Y300" s="1052" t="n">
        <v>5.723318848836</v>
      </c>
      <c r="Z300" s="674" t="n">
        <v>407.9744128389</v>
      </c>
      <c r="AA300" s="1052" t="n">
        <v>7.138505821113</v>
      </c>
      <c r="AB300" s="1052" t="n">
        <v>6.44530025566</v>
      </c>
    </row>
    <row r="301" customFormat="1" s="220">
      <c r="A301" s="1051" t="n">
        <v>45108</v>
      </c>
      <c r="B301" s="674" t="n">
        <v>617.545346309642</v>
      </c>
      <c r="C301" s="1052" t="n">
        <v>7.815081366174</v>
      </c>
      <c r="D301" s="1052" t="n">
        <v>7.840830856316</v>
      </c>
      <c r="E301" s="674" t="n">
        <v>612.916458110217</v>
      </c>
      <c r="F301" s="1052" t="n">
        <v>7.96281784581</v>
      </c>
      <c r="G301" s="1052" t="n">
        <v>8.117547128594</v>
      </c>
      <c r="H301" s="674" t="n">
        <v>633.892374749146</v>
      </c>
      <c r="I301" s="1052" t="n">
        <v>7.082112205407</v>
      </c>
      <c r="J301" s="1052" t="n">
        <v>6.576980462421</v>
      </c>
      <c r="K301" s="674" t="n">
        <v>604.769263687314</v>
      </c>
      <c r="L301" s="1052" t="n">
        <v>7.970206556177</v>
      </c>
      <c r="M301" s="1052" t="n">
        <v>8.007890295814001</v>
      </c>
      <c r="N301" s="674" t="n">
        <v>792.5675172618541</v>
      </c>
      <c r="O301" s="1052" t="n">
        <v>10.000137749949</v>
      </c>
      <c r="P301" s="1052" t="n">
        <v>9.502563331035001</v>
      </c>
      <c r="Q301" s="674" t="n">
        <v>631.479155799286</v>
      </c>
      <c r="R301" s="1052" t="n">
        <v>7.135537500386</v>
      </c>
      <c r="S301" s="1052" t="n">
        <v>6.581751712797</v>
      </c>
      <c r="T301" s="674" t="n">
        <v>686.779450790644</v>
      </c>
      <c r="U301" s="1052" t="n">
        <v>8.010763386307</v>
      </c>
      <c r="V301" s="1052" t="n">
        <v>8.103372705210001</v>
      </c>
      <c r="W301" s="674" t="n">
        <v>706.567364393193</v>
      </c>
      <c r="X301" s="1052" t="n">
        <v>5.260128756044</v>
      </c>
      <c r="Y301" s="1052" t="n">
        <v>5.512023171109</v>
      </c>
      <c r="Z301" s="674" t="n">
        <v>408.198614649926</v>
      </c>
      <c r="AA301" s="1052" t="n">
        <v>5.861926647276</v>
      </c>
      <c r="AB301" s="1052" t="n">
        <v>6.521063624181</v>
      </c>
    </row>
    <row r="302" customFormat="1" s="220">
      <c r="A302" s="1051" t="n">
        <v>45139</v>
      </c>
      <c r="B302" s="674" t="n">
        <v>620.920799341472</v>
      </c>
      <c r="C302" s="1052" t="n">
        <v>7.826629835529</v>
      </c>
      <c r="D302" s="1052" t="n">
        <v>7.866325676231</v>
      </c>
      <c r="E302" s="674" t="n">
        <v>616.762253004525</v>
      </c>
      <c r="F302" s="1052" t="n">
        <v>8.025834479766001</v>
      </c>
      <c r="G302" s="1052" t="n">
        <v>8.084873337523</v>
      </c>
      <c r="H302" s="674" t="n">
        <v>636.59775690751</v>
      </c>
      <c r="I302" s="1052" t="n">
        <v>6.838031047088</v>
      </c>
      <c r="J302" s="1052" t="n">
        <v>6.830470329622</v>
      </c>
      <c r="K302" s="674" t="n">
        <v>608.696512057742</v>
      </c>
      <c r="L302" s="1052" t="n">
        <v>7.921541700766</v>
      </c>
      <c r="M302" s="1052" t="n">
        <v>8.023015114356999</v>
      </c>
      <c r="N302" s="674" t="n">
        <v>803.702696986591</v>
      </c>
      <c r="O302" s="1052" t="n">
        <v>9.916481153469</v>
      </c>
      <c r="P302" s="1052" t="n">
        <v>9.821689564108</v>
      </c>
      <c r="Q302" s="674" t="n">
        <v>633.476591140529</v>
      </c>
      <c r="R302" s="1052" t="n">
        <v>6.896955697969</v>
      </c>
      <c r="S302" s="1052" t="n">
        <v>6.88621105581</v>
      </c>
      <c r="T302" s="674" t="n">
        <v>689.85871297336</v>
      </c>
      <c r="U302" s="1052" t="n">
        <v>8.020797415152</v>
      </c>
      <c r="V302" s="1052" t="n">
        <v>7.953667080664</v>
      </c>
      <c r="W302" s="674" t="n">
        <v>711.698598999164</v>
      </c>
      <c r="X302" s="1052" t="n">
        <v>6.34013278293</v>
      </c>
      <c r="Y302" s="1052" t="n">
        <v>5.735681048173</v>
      </c>
      <c r="Z302" s="674" t="n">
        <v>410.250526316055</v>
      </c>
      <c r="AA302" s="1052" t="n">
        <v>6.32681949099</v>
      </c>
      <c r="AB302" s="1052" t="n">
        <v>6.439490807141</v>
      </c>
    </row>
    <row r="303" customFormat="1" s="220">
      <c r="A303" s="1051" t="n">
        <v>45170</v>
      </c>
      <c r="B303" s="674" t="n">
        <v>622.458888943448</v>
      </c>
      <c r="C303" s="1052" t="n">
        <v>7.62928709906</v>
      </c>
      <c r="D303" s="1052" t="n">
        <v>7.756712449456</v>
      </c>
      <c r="E303" s="674" t="n">
        <v>617.718306117035</v>
      </c>
      <c r="F303" s="1052" t="n">
        <v>7.471154273408</v>
      </c>
      <c r="G303" s="1052" t="n">
        <v>7.818885362131</v>
      </c>
      <c r="H303" s="674" t="n">
        <v>642.815117805254</v>
      </c>
      <c r="I303" s="1052" t="n">
        <v>8.252046231847</v>
      </c>
      <c r="J303" s="1052" t="n">
        <v>7.390416620763</v>
      </c>
      <c r="K303" s="674" t="n">
        <v>611.016289951397</v>
      </c>
      <c r="L303" s="1052" t="n">
        <v>7.809242759528</v>
      </c>
      <c r="M303" s="1052" t="n">
        <v>7.900021959275</v>
      </c>
      <c r="N303" s="674" t="n">
        <v>798.8336225979619</v>
      </c>
      <c r="O303" s="1052" t="n">
        <v>8.446558193021</v>
      </c>
      <c r="P303" s="1052" t="n">
        <v>9.449232486631001</v>
      </c>
      <c r="Q303" s="674" t="n">
        <v>640.7220298137059</v>
      </c>
      <c r="R303" s="1052" t="n">
        <v>8.221089427164999</v>
      </c>
      <c r="S303" s="1052" t="n">
        <v>7.418115962187</v>
      </c>
      <c r="T303" s="674" t="n">
        <v>690.108024979035</v>
      </c>
      <c r="U303" s="1052" t="n">
        <v>7.153875746666</v>
      </c>
      <c r="V303" s="1052" t="n">
        <v>7.726450932645</v>
      </c>
      <c r="W303" s="674" t="n">
        <v>713.4179687947679</v>
      </c>
      <c r="X303" s="1052" t="n">
        <v>5.684528493929</v>
      </c>
      <c r="Y303" s="1052" t="n">
        <v>5.760880099575</v>
      </c>
      <c r="Z303" s="674" t="n">
        <v>413.242069839773</v>
      </c>
      <c r="AA303" s="1052" t="n">
        <v>7.127869383408</v>
      </c>
      <c r="AB303" s="1052" t="n">
        <v>6.438938285998</v>
      </c>
    </row>
    <row r="304" customFormat="1" s="220">
      <c r="A304" s="1051" t="n">
        <v>45200</v>
      </c>
      <c r="B304" s="674" t="n">
        <v>619.99230197023</v>
      </c>
      <c r="C304" s="1052" t="n">
        <v>6.10721318508</v>
      </c>
      <c r="D304" s="1052" t="n">
        <v>7.183085483891</v>
      </c>
      <c r="E304" s="674" t="n">
        <v>615.057452846597</v>
      </c>
      <c r="F304" s="1052" t="n">
        <v>6.1383521417</v>
      </c>
      <c r="G304" s="1052" t="n">
        <v>7.207039122651</v>
      </c>
      <c r="H304" s="674" t="n">
        <v>644.273306400599</v>
      </c>
      <c r="I304" s="1052" t="n">
        <v>5.834275809081</v>
      </c>
      <c r="J304" s="1052" t="n">
        <v>6.965152584626</v>
      </c>
      <c r="K304" s="674" t="n">
        <v>607.620377479662</v>
      </c>
      <c r="L304" s="1052" t="n">
        <v>6.191304562993</v>
      </c>
      <c r="M304" s="1052" t="n">
        <v>7.302811747819</v>
      </c>
      <c r="N304" s="674" t="n">
        <v>789.852832904883</v>
      </c>
      <c r="O304" s="1052" t="n">
        <v>6.289777677623</v>
      </c>
      <c r="P304" s="1052" t="n">
        <v>8.207774448378</v>
      </c>
      <c r="Q304" s="674" t="n">
        <v>641.339831042829</v>
      </c>
      <c r="R304" s="1052" t="n">
        <v>5.812913958278</v>
      </c>
      <c r="S304" s="1052" t="n">
        <v>6.967823090232</v>
      </c>
      <c r="T304" s="674" t="n">
        <v>692.741729574935</v>
      </c>
      <c r="U304" s="1052" t="n">
        <v>6.922111217661</v>
      </c>
      <c r="V304" s="1052" t="n">
        <v>7.36287576041</v>
      </c>
      <c r="W304" s="674" t="n">
        <v>704.690360894535</v>
      </c>
      <c r="X304" s="1052" t="n">
        <v>3.409876197502</v>
      </c>
      <c r="Y304" s="1052" t="n">
        <v>5.135947380277</v>
      </c>
      <c r="Z304" s="674" t="n">
        <v>414.886005714003</v>
      </c>
      <c r="AA304" s="1052" t="n">
        <v>7.039470145272</v>
      </c>
      <c r="AB304" s="1052" t="n">
        <v>6.83167890428</v>
      </c>
    </row>
    <row r="305" customFormat="1" s="220">
      <c r="A305" s="1051" t="n">
        <v>45231</v>
      </c>
      <c r="B305" s="674" t="n">
        <v>625.462545563465</v>
      </c>
      <c r="C305" s="1052" t="n">
        <v>6.206471999716</v>
      </c>
      <c r="D305" s="1052" t="n">
        <v>6.643151053802</v>
      </c>
      <c r="E305" s="674" t="n">
        <v>620.720962096473</v>
      </c>
      <c r="F305" s="1052" t="n">
        <v>6.238432604467</v>
      </c>
      <c r="G305" s="1052" t="n">
        <v>6.612623408426</v>
      </c>
      <c r="H305" s="674" t="n">
        <v>647.52797845032</v>
      </c>
      <c r="I305" s="1052" t="n">
        <v>5.938124261045</v>
      </c>
      <c r="J305" s="1052" t="n">
        <v>6.660815643979</v>
      </c>
      <c r="K305" s="674" t="n">
        <v>613.226147938067</v>
      </c>
      <c r="L305" s="1052" t="n">
        <v>6.236318540154</v>
      </c>
      <c r="M305" s="1052" t="n">
        <v>6.740758179137</v>
      </c>
      <c r="N305" s="674" t="n">
        <v>799.063904526445</v>
      </c>
      <c r="O305" s="1052" t="n">
        <v>6.782644767084</v>
      </c>
      <c r="P305" s="1052" t="n">
        <v>7.168369065388</v>
      </c>
      <c r="Q305" s="674" t="n">
        <v>644.196907396537</v>
      </c>
      <c r="R305" s="1052" t="n">
        <v>6.022752757668</v>
      </c>
      <c r="S305" s="1052" t="n">
        <v>6.673082348101</v>
      </c>
      <c r="T305" s="674" t="n">
        <v>696.2820163698429</v>
      </c>
      <c r="U305" s="1052" t="n">
        <v>7.193299075559</v>
      </c>
      <c r="V305" s="1052" t="n">
        <v>7.089723288761</v>
      </c>
      <c r="W305" s="674" t="n">
        <v>708.899444699478</v>
      </c>
      <c r="X305" s="1052" t="n">
        <v>4.154072979716</v>
      </c>
      <c r="Y305" s="1052" t="n">
        <v>4.412275450771</v>
      </c>
      <c r="Z305" s="674" t="n">
        <v>418.148953670049</v>
      </c>
      <c r="AA305" s="1052" t="n">
        <v>7.398741639607</v>
      </c>
      <c r="AB305" s="1052" t="n">
        <v>7.189105356354</v>
      </c>
    </row>
    <row r="306" customFormat="1" s="220">
      <c r="A306" s="1051" t="n">
        <v>45261</v>
      </c>
      <c r="B306" s="674" t="n">
        <v>627.1077843495279</v>
      </c>
      <c r="C306" s="1052" t="n">
        <v>6.159317274758</v>
      </c>
      <c r="D306" s="1052" t="n">
        <v>6.157800883567</v>
      </c>
      <c r="E306" s="674" t="n">
        <v>622.861903910006</v>
      </c>
      <c r="F306" s="1052" t="n">
        <v>6.178931359687</v>
      </c>
      <c r="G306" s="1052" t="n">
        <v>6.185358431442</v>
      </c>
      <c r="H306" s="674" t="n">
        <v>650.481505423891</v>
      </c>
      <c r="I306" s="1052" t="n">
        <v>6.026490211243</v>
      </c>
      <c r="J306" s="1052" t="n">
        <v>5.93321278039</v>
      </c>
      <c r="K306" s="674" t="n">
        <v>614.358250933925</v>
      </c>
      <c r="L306" s="1052" t="n">
        <v>6.235073687672</v>
      </c>
      <c r="M306" s="1052" t="n">
        <v>6.220993961007</v>
      </c>
      <c r="N306" s="674" t="n">
        <v>802.45690229072</v>
      </c>
      <c r="O306" s="1052" t="n">
        <v>7.098209429309</v>
      </c>
      <c r="P306" s="1052" t="n">
        <v>6.724710906246</v>
      </c>
      <c r="Q306" s="674" t="n">
        <v>646.735423860718</v>
      </c>
      <c r="R306" s="1052" t="n">
        <v>5.993095094345</v>
      </c>
      <c r="S306" s="1052" t="n">
        <v>5.943097742681</v>
      </c>
      <c r="T306" s="674" t="n">
        <v>699.271617433051</v>
      </c>
      <c r="U306" s="1052" t="n">
        <v>6.734486039462</v>
      </c>
      <c r="V306" s="1052" t="n">
        <v>6.949371940115</v>
      </c>
      <c r="W306" s="674" t="n">
        <v>711.060232032179</v>
      </c>
      <c r="X306" s="1052" t="n">
        <v>3.858568641122</v>
      </c>
      <c r="Y306" s="1052" t="n">
        <v>3.8074453215</v>
      </c>
      <c r="Z306" s="674" t="n">
        <v>419.337143570316</v>
      </c>
      <c r="AA306" s="1052" t="n">
        <v>6.781910215667</v>
      </c>
      <c r="AB306" s="1052" t="n">
        <v>7.072586760807</v>
      </c>
    </row>
    <row r="307" customFormat="1" s="220">
      <c r="A307" s="1051" t="n">
        <v>45292</v>
      </c>
      <c r="B307" s="674" t="n">
        <v>629.554571114862</v>
      </c>
      <c r="C307" s="1052" t="n">
        <v>5.929356591634</v>
      </c>
      <c r="D307" s="1052" t="n">
        <v>6.097929311543</v>
      </c>
      <c r="E307" s="674" t="n">
        <v>623.028287808712</v>
      </c>
      <c r="F307" s="1052" t="n">
        <v>5.847874251245</v>
      </c>
      <c r="G307" s="1052" t="n">
        <v>6.087940586852</v>
      </c>
      <c r="H307" s="674" t="n">
        <v>655.4383572141689</v>
      </c>
      <c r="I307" s="1052" t="n">
        <v>6.036988503296</v>
      </c>
      <c r="J307" s="1052" t="n">
        <v>6.000702680427</v>
      </c>
      <c r="K307" s="674" t="n">
        <v>615.87138549603</v>
      </c>
      <c r="L307" s="1052" t="n">
        <v>6.056137099741</v>
      </c>
      <c r="M307" s="1052" t="n">
        <v>6.175640117513</v>
      </c>
      <c r="N307" s="674" t="n">
        <v>805.283260884987</v>
      </c>
      <c r="O307" s="1052" t="n">
        <v>6.274277119137</v>
      </c>
      <c r="P307" s="1052" t="n">
        <v>6.716682104277</v>
      </c>
      <c r="Q307" s="674" t="n">
        <v>650.414635559169</v>
      </c>
      <c r="R307" s="1052" t="n">
        <v>5.897100302297</v>
      </c>
      <c r="S307" s="1052" t="n">
        <v>5.970747808169</v>
      </c>
      <c r="T307" s="674" t="n">
        <v>703.348681303785</v>
      </c>
      <c r="U307" s="1052" t="n">
        <v>6.832360352529</v>
      </c>
      <c r="V307" s="1052" t="n">
        <v>6.919126285511</v>
      </c>
      <c r="W307" s="674" t="n">
        <v>707.419831881725</v>
      </c>
      <c r="X307" s="1052" t="n">
        <v>1.926716976794</v>
      </c>
      <c r="Y307" s="1052" t="n">
        <v>3.305147546241</v>
      </c>
      <c r="Z307" s="674" t="n">
        <v>421.539175437122</v>
      </c>
      <c r="AA307" s="1052" t="n">
        <v>7.098120017415</v>
      </c>
      <c r="AB307" s="1052" t="n">
        <v>7.09205342977</v>
      </c>
    </row>
    <row r="308" customFormat="1" s="220">
      <c r="A308" s="1051" t="n">
        <v>45323</v>
      </c>
      <c r="B308" s="674" t="n">
        <v>633.623796150268</v>
      </c>
      <c r="C308" s="1052" t="n">
        <v>5.829110022001</v>
      </c>
      <c r="D308" s="1052" t="n">
        <v>5.971864017891</v>
      </c>
      <c r="E308" s="674" t="n">
        <v>628.594282975753</v>
      </c>
      <c r="F308" s="1052" t="n">
        <v>5.719310152903</v>
      </c>
      <c r="G308" s="1052" t="n">
        <v>5.914412736971</v>
      </c>
      <c r="H308" s="674" t="n">
        <v>656.510575692111</v>
      </c>
      <c r="I308" s="1052" t="n">
        <v>6.189022252751</v>
      </c>
      <c r="J308" s="1052" t="n">
        <v>6.084317915305</v>
      </c>
      <c r="K308" s="674" t="n">
        <v>619.51835587844</v>
      </c>
      <c r="L308" s="1052" t="n">
        <v>5.789388722125</v>
      </c>
      <c r="M308" s="1052" t="n">
        <v>6.025911218689</v>
      </c>
      <c r="N308" s="674" t="n">
        <v>816.259188206676</v>
      </c>
      <c r="O308" s="1052" t="n">
        <v>6.796689281198</v>
      </c>
      <c r="P308" s="1052" t="n">
        <v>6.721872888314</v>
      </c>
      <c r="Q308" s="674" t="n">
        <v>652.310888337181</v>
      </c>
      <c r="R308" s="1052" t="n">
        <v>6.164567475019</v>
      </c>
      <c r="S308" s="1052" t="n">
        <v>6.018328394179</v>
      </c>
      <c r="T308" s="674" t="n">
        <v>708.390329008412</v>
      </c>
      <c r="U308" s="1052" t="n">
        <v>6.947114509914</v>
      </c>
      <c r="V308" s="1052" t="n">
        <v>6.838376777505</v>
      </c>
      <c r="W308" s="674" t="n">
        <v>718.136482605785</v>
      </c>
      <c r="X308" s="1052" t="n">
        <v>3.658645591743</v>
      </c>
      <c r="Y308" s="1052" t="n">
        <v>3.144440865915</v>
      </c>
      <c r="Z308" s="674" t="n">
        <v>414.539582847746</v>
      </c>
      <c r="AA308" s="1052" t="n">
        <v>4.75380588199</v>
      </c>
      <c r="AB308" s="1052" t="n">
        <v>6.20822376579</v>
      </c>
    </row>
    <row r="309" customFormat="1" s="220">
      <c r="A309" s="1051" t="n">
        <v>45352</v>
      </c>
      <c r="B309" s="674" t="n">
        <v>638.804284285277</v>
      </c>
      <c r="C309" s="1052" t="n">
        <v>6.121690730261</v>
      </c>
      <c r="D309" s="1052" t="n">
        <v>5.960418774756</v>
      </c>
      <c r="E309" s="674" t="n">
        <v>633.649335473013</v>
      </c>
      <c r="F309" s="1052" t="n">
        <v>5.990354867307</v>
      </c>
      <c r="G309" s="1052" t="n">
        <v>5.852780109153</v>
      </c>
      <c r="H309" s="674" t="n">
        <v>661.985953586994</v>
      </c>
      <c r="I309" s="1052" t="n">
        <v>6.835780489557</v>
      </c>
      <c r="J309" s="1052" t="n">
        <v>6.354310592154</v>
      </c>
      <c r="K309" s="674" t="n">
        <v>624.441173899408</v>
      </c>
      <c r="L309" s="1052" t="n">
        <v>6.214807781822</v>
      </c>
      <c r="M309" s="1052" t="n">
        <v>6.020264408276</v>
      </c>
      <c r="N309" s="674" t="n">
        <v>820.847271038258</v>
      </c>
      <c r="O309" s="1052" t="n">
        <v>7.160876424913</v>
      </c>
      <c r="P309" s="1052" t="n">
        <v>6.745603259685</v>
      </c>
      <c r="Q309" s="674" t="n">
        <v>658.251221108889</v>
      </c>
      <c r="R309" s="1052" t="n">
        <v>6.804409383774</v>
      </c>
      <c r="S309" s="1052" t="n">
        <v>6.289268844652</v>
      </c>
      <c r="T309" s="674" t="n">
        <v>713.625391405717</v>
      </c>
      <c r="U309" s="1052" t="n">
        <v>6.695732513992</v>
      </c>
      <c r="V309" s="1052" t="n">
        <v>6.824634030219</v>
      </c>
      <c r="W309" s="674" t="n">
        <v>718.945304492058</v>
      </c>
      <c r="X309" s="1052" t="n">
        <v>2.125272748855</v>
      </c>
      <c r="Y309" s="1052" t="n">
        <v>2.567442533379</v>
      </c>
      <c r="Z309" s="674" t="n">
        <v>422.064375078412</v>
      </c>
      <c r="AA309" s="1052" t="n">
        <v>5.800210229754</v>
      </c>
      <c r="AB309" s="1052" t="n">
        <v>5.8816469548</v>
      </c>
    </row>
    <row r="310" customFormat="1" s="220">
      <c r="A310" s="1051" t="n">
        <v>45383</v>
      </c>
      <c r="B310" s="674" t="n">
        <v>641.5682886</v>
      </c>
      <c r="C310" s="1052" t="n">
        <v>5.709383241386</v>
      </c>
      <c r="D310" s="1052" t="n">
        <v>5.886344103324</v>
      </c>
      <c r="E310" s="674" t="n">
        <v>636.7602522</v>
      </c>
      <c r="F310" s="1052" t="n">
        <v>5.527029301015</v>
      </c>
      <c r="G310" s="1052" t="n">
        <v>5.744934111347</v>
      </c>
      <c r="H310" s="674" t="n">
        <v>660.9310089000001</v>
      </c>
      <c r="I310" s="1052" t="n">
        <v>5.989838723533</v>
      </c>
      <c r="J310" s="1052" t="n">
        <v>6.337585333409</v>
      </c>
      <c r="K310" s="674" t="n">
        <v>628.0335605</v>
      </c>
      <c r="L310" s="1052" t="n">
        <v>5.947052079192</v>
      </c>
      <c r="M310" s="1052" t="n">
        <v>5.983900114032</v>
      </c>
      <c r="N310" s="674" t="n">
        <v>827.3283053</v>
      </c>
      <c r="O310" s="1052" t="n">
        <v>6.735596604422</v>
      </c>
      <c r="P310" s="1052" t="n">
        <v>6.897152934929</v>
      </c>
      <c r="Q310" s="674" t="n">
        <v>656.8669702</v>
      </c>
      <c r="R310" s="1052" t="n">
        <v>5.891153879109</v>
      </c>
      <c r="S310" s="1052" t="n">
        <v>6.285977855996</v>
      </c>
      <c r="T310" s="674" t="n">
        <v>719.0666289</v>
      </c>
      <c r="U310" s="1052" t="n">
        <v>6.082198348196</v>
      </c>
      <c r="V310" s="1052" t="n">
        <v>6.571610257894</v>
      </c>
      <c r="W310" s="674" t="n">
        <v>724.4645828</v>
      </c>
      <c r="X310" s="1052" t="n">
        <v>3.152685445241</v>
      </c>
      <c r="Y310" s="1052" t="n">
        <v>2.975105284862</v>
      </c>
      <c r="Z310" s="674" t="n">
        <v>424.5602999</v>
      </c>
      <c r="AA310" s="1052" t="n">
        <v>5.590625703064</v>
      </c>
      <c r="AB310" s="1052" t="n">
        <v>5.383776267052</v>
      </c>
    </row>
    <row r="311" customFormat="1" s="220">
      <c r="A311" s="1051" t="n">
        <v>45413</v>
      </c>
      <c r="B311" s="674" t="n">
        <v>644.7761197999999</v>
      </c>
      <c r="C311" s="1052" t="n">
        <v>5.419848486586</v>
      </c>
      <c r="D311" s="1052" t="n">
        <v>5.748440187535</v>
      </c>
      <c r="E311" s="674" t="n">
        <v>639.347079</v>
      </c>
      <c r="F311" s="1052" t="n">
        <v>5.142308529183</v>
      </c>
      <c r="G311" s="1052" t="n">
        <v>5.550824313523</v>
      </c>
      <c r="H311" s="674" t="n">
        <v>664.7238145</v>
      </c>
      <c r="I311" s="1052" t="n">
        <v>6.36952481382</v>
      </c>
      <c r="J311" s="1052" t="n">
        <v>6.397435767276</v>
      </c>
      <c r="K311" s="674" t="n">
        <v>630.7441638</v>
      </c>
      <c r="L311" s="1052" t="n">
        <v>5.465600292035</v>
      </c>
      <c r="M311" s="1052" t="n">
        <v>5.873673884393</v>
      </c>
      <c r="N311" s="674" t="n">
        <v>827.9833992</v>
      </c>
      <c r="O311" s="1052" t="n">
        <v>5.980275970403</v>
      </c>
      <c r="P311" s="1052" t="n">
        <v>6.621773195111</v>
      </c>
      <c r="Q311" s="674" t="n">
        <v>661.2783593</v>
      </c>
      <c r="R311" s="1052" t="n">
        <v>6.399834615329</v>
      </c>
      <c r="S311" s="1052" t="n">
        <v>6.364207117232</v>
      </c>
      <c r="T311" s="674" t="n">
        <v>724.2022319</v>
      </c>
      <c r="U311" s="1052" t="n">
        <v>5.8762539902</v>
      </c>
      <c r="V311" s="1052" t="n">
        <v>6.214906773891</v>
      </c>
      <c r="W311" s="674" t="n">
        <v>732.9201673</v>
      </c>
      <c r="X311" s="1052" t="n">
        <v>4.096073391457</v>
      </c>
      <c r="Y311" s="1052" t="n">
        <v>3.124699697158</v>
      </c>
      <c r="Z311" s="674" t="n">
        <v>425.9440355</v>
      </c>
      <c r="AA311" s="1052" t="n">
        <v>5.002656959835</v>
      </c>
      <c r="AB311" s="1052" t="n">
        <v>5.462253568545</v>
      </c>
    </row>
    <row r="312" customFormat="1" s="220">
      <c r="A312" s="1051" t="n">
        <v>45444</v>
      </c>
      <c r="B312" s="674" t="n">
        <v>647.585672</v>
      </c>
      <c r="C312" s="1052" t="n">
        <v>5.341492431588</v>
      </c>
      <c r="D312" s="1052" t="n">
        <v>5.489425087873</v>
      </c>
      <c r="E312" s="674" t="n">
        <v>642.8460732999999</v>
      </c>
      <c r="F312" s="1052" t="n">
        <v>5.235516880299</v>
      </c>
      <c r="G312" s="1052" t="n">
        <v>5.300939746549</v>
      </c>
      <c r="H312" s="674" t="n">
        <v>664.6746055</v>
      </c>
      <c r="I312" s="1052" t="n">
        <v>5.634831687356</v>
      </c>
      <c r="J312" s="1052" t="n">
        <v>5.99723918419</v>
      </c>
      <c r="K312" s="674" t="n">
        <v>634.0973145</v>
      </c>
      <c r="L312" s="1052" t="n">
        <v>5.406776202443</v>
      </c>
      <c r="M312" s="1052" t="n">
        <v>5.605082052238</v>
      </c>
      <c r="N312" s="674" t="n">
        <v>831.3133238</v>
      </c>
      <c r="O312" s="1052" t="n">
        <v>5.432979112986</v>
      </c>
      <c r="P312" s="1052" t="n">
        <v>6.04592324028</v>
      </c>
      <c r="Q312" s="674" t="n">
        <v>661.8546115</v>
      </c>
      <c r="R312" s="1052" t="n">
        <v>5.606555299032</v>
      </c>
      <c r="S312" s="1052" t="n">
        <v>5.964892509777</v>
      </c>
      <c r="T312" s="674" t="n">
        <v>724.9061263999999</v>
      </c>
      <c r="U312" s="1052" t="n">
        <v>5.819059678617</v>
      </c>
      <c r="V312" s="1052" t="n">
        <v>5.925312101282</v>
      </c>
      <c r="W312" s="674" t="n">
        <v>734.0246345</v>
      </c>
      <c r="X312" s="1052" t="n">
        <v>4.074637364227</v>
      </c>
      <c r="Y312" s="1052" t="n">
        <v>3.775154487975</v>
      </c>
      <c r="Z312" s="674" t="n">
        <v>431.4631551</v>
      </c>
      <c r="AA312" s="1052" t="n">
        <v>5.757405739652</v>
      </c>
      <c r="AB312" s="1052" t="n">
        <v>5.450404401225</v>
      </c>
    </row>
    <row r="313" customFormat="1" s="220">
      <c r="A313" s="1051" t="n">
        <v>45474</v>
      </c>
      <c r="B313" s="674" t="n">
        <v>649.940213767806</v>
      </c>
      <c r="C313" s="1052" t="n">
        <v>5.245747158772</v>
      </c>
      <c r="D313" s="1052" t="n">
        <v>5.335417128881</v>
      </c>
      <c r="E313" s="674" t="n">
        <v>644.812647181517</v>
      </c>
      <c r="F313" s="1052" t="n">
        <v>5.204002706934</v>
      </c>
      <c r="G313" s="1052" t="n">
        <v>5.194032513784</v>
      </c>
      <c r="H313" s="674" t="n">
        <v>667.3537333720089</v>
      </c>
      <c r="I313" s="1052" t="n">
        <v>5.278712910233</v>
      </c>
      <c r="J313" s="1052" t="n">
        <v>5.758443549888</v>
      </c>
      <c r="K313" s="674" t="n">
        <v>636.5940252861971</v>
      </c>
      <c r="L313" s="1052" t="n">
        <v>5.262298120914</v>
      </c>
      <c r="M313" s="1052" t="n">
        <v>5.377849232815</v>
      </c>
      <c r="N313" s="674" t="n">
        <v>828.246238569383</v>
      </c>
      <c r="O313" s="1052" t="n">
        <v>4.501663332203</v>
      </c>
      <c r="P313" s="1052" t="n">
        <v>5.301519150814</v>
      </c>
      <c r="Q313" s="674" t="n">
        <v>663.311558305464</v>
      </c>
      <c r="R313" s="1052" t="n">
        <v>5.040926879983</v>
      </c>
      <c r="S313" s="1052" t="n">
        <v>5.678823791809</v>
      </c>
      <c r="T313" s="674" t="n">
        <v>729.291566420767</v>
      </c>
      <c r="U313" s="1052" t="n">
        <v>6.190068089717</v>
      </c>
      <c r="V313" s="1052" t="n">
        <v>5.96202978376</v>
      </c>
      <c r="W313" s="674" t="n">
        <v>737.770361784908</v>
      </c>
      <c r="X313" s="1052" t="n">
        <v>4.416139063897</v>
      </c>
      <c r="Y313" s="1052" t="n">
        <v>4.195806818521</v>
      </c>
      <c r="Z313" s="674" t="n">
        <v>434.544925057077</v>
      </c>
      <c r="AA313" s="1052" t="n">
        <v>6.454287070461</v>
      </c>
      <c r="AB313" s="1052" t="n">
        <v>5.739646718964</v>
      </c>
    </row>
    <row r="314" customFormat="1" s="220">
      <c r="A314" s="1051" t="n">
        <v>45505</v>
      </c>
      <c r="B314" s="674" t="n">
        <v>651.5156169000001</v>
      </c>
      <c r="C314" s="1052" t="n">
        <v>4.927330118588</v>
      </c>
      <c r="D314" s="1052" t="n">
        <v>5.170821984103</v>
      </c>
      <c r="E314" s="674" t="n">
        <v>647.2081514</v>
      </c>
      <c r="F314" s="1052" t="n">
        <v>4.936407545559</v>
      </c>
      <c r="G314" s="1052" t="n">
        <v>5.12479145026</v>
      </c>
      <c r="H314" s="674" t="n">
        <v>667.8360504</v>
      </c>
      <c r="I314" s="1052" t="n">
        <v>4.907069362644</v>
      </c>
      <c r="J314" s="1052" t="n">
        <v>5.272127329303</v>
      </c>
      <c r="K314" s="674" t="n">
        <v>638.6244041</v>
      </c>
      <c r="L314" s="1052" t="n">
        <v>4.916718175546</v>
      </c>
      <c r="M314" s="1052" t="n">
        <v>5.194288843888</v>
      </c>
      <c r="N314" s="674" t="n">
        <v>833.1555589</v>
      </c>
      <c r="O314" s="1052" t="n">
        <v>3.66464639522</v>
      </c>
      <c r="P314" s="1052" t="n">
        <v>4.527497115765</v>
      </c>
      <c r="Q314" s="674" t="n">
        <v>665.1350691</v>
      </c>
      <c r="R314" s="1052" t="n">
        <v>4.997576611706</v>
      </c>
      <c r="S314" s="1052" t="n">
        <v>5.213804406613</v>
      </c>
      <c r="T314" s="674" t="n">
        <v>729.8334755</v>
      </c>
      <c r="U314" s="1052" t="n">
        <v>5.794630375015</v>
      </c>
      <c r="V314" s="1052" t="n">
        <v>5.934474313004</v>
      </c>
      <c r="W314" s="674" t="n">
        <v>739.948136</v>
      </c>
      <c r="X314" s="1052" t="n">
        <v>3.969311874516</v>
      </c>
      <c r="Y314" s="1052" t="n">
        <v>4.152965512535</v>
      </c>
      <c r="Z314" s="674" t="n">
        <v>437.5215616</v>
      </c>
      <c r="AA314" s="1052" t="n">
        <v>6.647410188314</v>
      </c>
      <c r="AB314" s="1052" t="n">
        <v>6.287068420447</v>
      </c>
    </row>
    <row r="315" customFormat="1" s="220">
      <c r="A315" s="1051" t="n">
        <v>45536</v>
      </c>
      <c r="B315" s="674" t="n">
        <v>654.6898584</v>
      </c>
      <c r="C315" s="1052" t="n">
        <v>5.178007741404</v>
      </c>
      <c r="D315" s="1052" t="n">
        <v>5.116845262603</v>
      </c>
      <c r="E315" s="674" t="n">
        <v>651.0960304</v>
      </c>
      <c r="F315" s="1052" t="n">
        <v>5.403389207093</v>
      </c>
      <c r="G315" s="1052" t="n">
        <v>5.181334107228</v>
      </c>
      <c r="H315" s="674" t="n">
        <v>669.535927</v>
      </c>
      <c r="I315" s="1052" t="n">
        <v>4.156842061521</v>
      </c>
      <c r="J315" s="1052" t="n">
        <v>4.778143024267</v>
      </c>
      <c r="K315" s="674" t="n">
        <v>642.0442653</v>
      </c>
      <c r="L315" s="1052" t="n">
        <v>5.078092983588</v>
      </c>
      <c r="M315" s="1052" t="n">
        <v>5.085313291601</v>
      </c>
      <c r="N315" s="674" t="n">
        <v>837.4743287</v>
      </c>
      <c r="O315" s="1052" t="n">
        <v>4.837140677225</v>
      </c>
      <c r="P315" s="1052" t="n">
        <v>4.332684359089</v>
      </c>
      <c r="Q315" s="674" t="n">
        <v>665.3189058</v>
      </c>
      <c r="R315" s="1052" t="n">
        <v>3.838930900104</v>
      </c>
      <c r="S315" s="1052" t="n">
        <v>4.622384619608</v>
      </c>
      <c r="T315" s="674" t="n">
        <v>732.9557821</v>
      </c>
      <c r="U315" s="1052" t="n">
        <v>6.208847828174</v>
      </c>
      <c r="V315" s="1052" t="n">
        <v>6.064345779873</v>
      </c>
      <c r="W315" s="674" t="n">
        <v>746.8061274</v>
      </c>
      <c r="X315" s="1052" t="n">
        <v>4.680027706849</v>
      </c>
      <c r="Y315" s="1052" t="n">
        <v>4.355274794539</v>
      </c>
      <c r="Z315" s="674" t="n">
        <v>438.3972074</v>
      </c>
      <c r="AA315" s="1052" t="n">
        <v>6.087264438004</v>
      </c>
      <c r="AB315" s="1052" t="n">
        <v>6.395473358927</v>
      </c>
    </row>
    <row r="316" customFormat="1" s="220">
      <c r="A316" s="1051" t="n">
        <v>45566</v>
      </c>
      <c r="B316" s="674" t="n">
        <v>658.1966952</v>
      </c>
      <c r="C316" s="1052" t="n">
        <v>6.162075417447</v>
      </c>
      <c r="D316" s="1052" t="n">
        <v>5.421900767705</v>
      </c>
      <c r="E316" s="674" t="n">
        <v>656.1428848</v>
      </c>
      <c r="F316" s="1052" t="n">
        <v>6.679934006694</v>
      </c>
      <c r="G316" s="1052" t="n">
        <v>5.67217618416</v>
      </c>
      <c r="H316" s="674" t="n">
        <v>669.2996116</v>
      </c>
      <c r="I316" s="1052" t="n">
        <v>3.884423729926</v>
      </c>
      <c r="J316" s="1052" t="n">
        <v>4.313874513493</v>
      </c>
      <c r="K316" s="674" t="n">
        <v>644.984099</v>
      </c>
      <c r="L316" s="1052" t="n">
        <v>6.149188359238</v>
      </c>
      <c r="M316" s="1052" t="n">
        <v>5.38049601544</v>
      </c>
      <c r="N316" s="674" t="n">
        <v>845.8107523</v>
      </c>
      <c r="O316" s="1052" t="n">
        <v>7.084600708377</v>
      </c>
      <c r="P316" s="1052" t="n">
        <v>5.18525538713</v>
      </c>
      <c r="Q316" s="674" t="n">
        <v>669.2851166</v>
      </c>
      <c r="R316" s="1052" t="n">
        <v>4.35732886132</v>
      </c>
      <c r="S316" s="1052" t="n">
        <v>4.395664279939</v>
      </c>
      <c r="T316" s="674" t="n">
        <v>734.9443674</v>
      </c>
      <c r="U316" s="1052" t="n">
        <v>6.092117166229</v>
      </c>
      <c r="V316" s="1052" t="n">
        <v>6.031970218263</v>
      </c>
      <c r="W316" s="674" t="n">
        <v>754.5679106</v>
      </c>
      <c r="X316" s="1052" t="n">
        <v>7.077938407182</v>
      </c>
      <c r="Y316" s="1052" t="n">
        <v>5.235932131191</v>
      </c>
      <c r="Z316" s="674" t="n">
        <v>441.7831322</v>
      </c>
      <c r="AA316" s="1052" t="n">
        <v>6.483016085276</v>
      </c>
      <c r="AB316" s="1052" t="n">
        <v>6.405415856702</v>
      </c>
    </row>
    <row r="317" customFormat="1" s="220">
      <c r="A317" s="1051" t="n">
        <v>45597</v>
      </c>
      <c r="B317" s="674" t="n">
        <v>660.183737798897</v>
      </c>
      <c r="C317" s="1052" t="n">
        <v>5.551282403993</v>
      </c>
      <c r="D317" s="1052" t="n">
        <v>5.62962586913</v>
      </c>
      <c r="E317" s="674" t="n">
        <v>656.9886032935671</v>
      </c>
      <c r="F317" s="1052" t="n">
        <v>5.84282526477</v>
      </c>
      <c r="G317" s="1052" t="n">
        <v>5.974156640004</v>
      </c>
      <c r="H317" s="674" t="n">
        <v>675.239413144632</v>
      </c>
      <c r="I317" s="1052" t="n">
        <v>4.279573333747</v>
      </c>
      <c r="J317" s="1052" t="n">
        <v>4.107199183226</v>
      </c>
      <c r="K317" s="674" t="n">
        <v>647.149586049354</v>
      </c>
      <c r="L317" s="1052" t="n">
        <v>5.531962103272</v>
      </c>
      <c r="M317" s="1052" t="n">
        <v>5.585305521888</v>
      </c>
      <c r="N317" s="674" t="n">
        <v>841.334786945014</v>
      </c>
      <c r="O317" s="1052" t="n">
        <v>5.290050292488</v>
      </c>
      <c r="P317" s="1052" t="n">
        <v>5.732153168393</v>
      </c>
      <c r="Q317" s="674" t="n">
        <v>673.975829966408</v>
      </c>
      <c r="R317" s="1052" t="n">
        <v>4.622642895046</v>
      </c>
      <c r="S317" s="1052" t="n">
        <v>4.273625406414</v>
      </c>
      <c r="T317" s="674" t="n">
        <v>737.544242499627</v>
      </c>
      <c r="U317" s="1052" t="n">
        <v>5.92607954244</v>
      </c>
      <c r="V317" s="1052" t="n">
        <v>6.075258088124</v>
      </c>
      <c r="W317" s="674" t="n">
        <v>752.174284820821</v>
      </c>
      <c r="X317" s="1052" t="n">
        <v>6.104510370958</v>
      </c>
      <c r="Y317" s="1052" t="n">
        <v>5.94922829882</v>
      </c>
      <c r="Z317" s="674" t="n">
        <v>444.650486231383</v>
      </c>
      <c r="AA317" s="1052" t="n">
        <v>6.337821087135</v>
      </c>
      <c r="AB317" s="1052" t="n">
        <v>6.303076664783</v>
      </c>
    </row>
    <row r="318" customFormat="1" s="220">
      <c r="A318" s="1051" t="n">
        <v>45627</v>
      </c>
      <c r="B318" s="674" t="n">
        <v>664.613181229084</v>
      </c>
      <c r="C318" s="1052" t="n">
        <v>5.980693879994</v>
      </c>
      <c r="D318" s="1052" t="n">
        <v>5.897318490955</v>
      </c>
      <c r="E318" s="674" t="n">
        <v>660.271562671118</v>
      </c>
      <c r="F318" s="1052" t="n">
        <v>6.006091964571</v>
      </c>
      <c r="G318" s="1052" t="n">
        <v>6.174553018544</v>
      </c>
      <c r="H318" s="674" t="n">
        <v>688.230097685543</v>
      </c>
      <c r="I318" s="1052" t="n">
        <v>5.803176869272</v>
      </c>
      <c r="J318" s="1052" t="n">
        <v>4.658761978865</v>
      </c>
      <c r="K318" s="674" t="n">
        <v>651.863349077465</v>
      </c>
      <c r="L318" s="1052" t="n">
        <v>6.104760225247</v>
      </c>
      <c r="M318" s="1052" t="n">
        <v>5.928071852093</v>
      </c>
      <c r="N318" s="674" t="n">
        <v>845.735666335413</v>
      </c>
      <c r="O318" s="1052" t="n">
        <v>5.393282046817</v>
      </c>
      <c r="P318" s="1052" t="n">
        <v>5.917417651004</v>
      </c>
      <c r="Q318" s="674" t="n">
        <v>686.71788437236</v>
      </c>
      <c r="R318" s="1052" t="n">
        <v>6.182197392709</v>
      </c>
      <c r="S318" s="1052" t="n">
        <v>5.05656866279</v>
      </c>
      <c r="T318" s="674" t="n">
        <v>739.40415304403</v>
      </c>
      <c r="U318" s="1052" t="n">
        <v>5.739191268523</v>
      </c>
      <c r="V318" s="1052" t="n">
        <v>5.918578460372</v>
      </c>
      <c r="W318" s="674" t="n">
        <v>751.0463566475599</v>
      </c>
      <c r="X318" s="1052" t="n">
        <v>5.623451124682</v>
      </c>
      <c r="Y318" s="1052" t="n">
        <v>6.266373853783</v>
      </c>
      <c r="Z318" s="674" t="n">
        <v>445.204192855672</v>
      </c>
      <c r="AA318" s="1052" t="n">
        <v>6.16855665709</v>
      </c>
      <c r="AB318" s="1052" t="n">
        <v>6.329245768546</v>
      </c>
    </row>
    <row r="319" customFormat="1" s="220">
      <c r="A319" s="1051" t="n">
        <v>45658</v>
      </c>
      <c r="B319" s="674" t="n">
        <v>666.504142702801</v>
      </c>
      <c r="C319" s="1052" t="n">
        <v>5.869161035954</v>
      </c>
      <c r="D319" s="1052" t="n">
        <v>5.80068626919</v>
      </c>
      <c r="E319" s="674" t="n">
        <v>659.737423915084</v>
      </c>
      <c r="F319" s="1052" t="n">
        <v>5.89204965885</v>
      </c>
      <c r="G319" s="1052" t="n">
        <v>5.913734943615</v>
      </c>
      <c r="H319" s="674" t="n">
        <v>692.367269800939</v>
      </c>
      <c r="I319" s="1052" t="n">
        <v>5.634231225608</v>
      </c>
      <c r="J319" s="1052" t="n">
        <v>5.241447321454</v>
      </c>
      <c r="K319" s="674" t="n">
        <v>652.170268757959</v>
      </c>
      <c r="L319" s="1052" t="n">
        <v>5.893906441634</v>
      </c>
      <c r="M319" s="1052" t="n">
        <v>5.843775610473</v>
      </c>
      <c r="N319" s="674" t="n">
        <v>846.950483808572</v>
      </c>
      <c r="O319" s="1052" t="n">
        <v>5.174231844555</v>
      </c>
      <c r="P319" s="1052" t="n">
        <v>5.285717732242</v>
      </c>
      <c r="Q319" s="674" t="n">
        <v>690.27375782129</v>
      </c>
      <c r="R319" s="1052" t="n">
        <v>6.128263431196</v>
      </c>
      <c r="S319" s="1052" t="n">
        <v>5.646620991373</v>
      </c>
      <c r="T319" s="674" t="n">
        <v>743.52186121856</v>
      </c>
      <c r="U319" s="1052" t="n">
        <v>5.711701888785</v>
      </c>
      <c r="V319" s="1052" t="n">
        <v>5.791977110157</v>
      </c>
      <c r="W319" s="674" t="n">
        <v>755.40254428746</v>
      </c>
      <c r="X319" s="1052" t="n">
        <v>6.782777389503</v>
      </c>
      <c r="Y319" s="1052" t="n">
        <v>6.169264891905</v>
      </c>
      <c r="Z319" s="674" t="n">
        <v>443.890687587124</v>
      </c>
      <c r="AA319" s="1052" t="n">
        <v>5.302357041151</v>
      </c>
      <c r="AB319" s="1052" t="n">
        <v>5.934757277572</v>
      </c>
    </row>
    <row r="320" customFormat="1" s="220">
      <c r="A320" s="1051" t="n">
        <v>45689</v>
      </c>
      <c r="B320" s="674" t="n">
        <v>670.308238076776</v>
      </c>
      <c r="C320" s="1052" t="n">
        <v>5.789625034507</v>
      </c>
      <c r="D320" s="1052" t="n">
        <v>5.879501910283</v>
      </c>
      <c r="E320" s="674" t="n">
        <v>665.098611754591</v>
      </c>
      <c r="F320" s="1052" t="n">
        <v>5.807295702091</v>
      </c>
      <c r="G320" s="1052" t="n">
        <v>5.901522532714</v>
      </c>
      <c r="H320" s="674" t="n">
        <v>694.265911610025</v>
      </c>
      <c r="I320" s="1052" t="n">
        <v>5.750910543689</v>
      </c>
      <c r="J320" s="1052" t="n">
        <v>5.729265026179</v>
      </c>
      <c r="K320" s="674" t="n">
        <v>655.19242505258</v>
      </c>
      <c r="L320" s="1052" t="n">
        <v>5.758355476579</v>
      </c>
      <c r="M320" s="1052" t="n">
        <v>5.918538689315</v>
      </c>
      <c r="N320" s="674" t="n">
        <v>847.332501210093</v>
      </c>
      <c r="O320" s="1052" t="n">
        <v>3.806794882357</v>
      </c>
      <c r="P320" s="1052" t="n">
        <v>4.786276032027</v>
      </c>
      <c r="Q320" s="674" t="n">
        <v>692.569406102778</v>
      </c>
      <c r="R320" s="1052" t="n">
        <v>6.171676494351</v>
      </c>
      <c r="S320" s="1052" t="n">
        <v>6.160682555736</v>
      </c>
      <c r="T320" s="674" t="n">
        <v>748.17000531669</v>
      </c>
      <c r="U320" s="1052" t="n">
        <v>5.615502453846</v>
      </c>
      <c r="V320" s="1052" t="n">
        <v>5.688526161628</v>
      </c>
      <c r="W320" s="674" t="n">
        <v>765.107344554344</v>
      </c>
      <c r="X320" s="1052" t="n">
        <v>6.540659482738</v>
      </c>
      <c r="Y320" s="1052" t="n">
        <v>6.315578674586</v>
      </c>
      <c r="Z320" s="674" t="n">
        <v>453.106810877672</v>
      </c>
      <c r="AA320" s="1052" t="n">
        <v>9.30362976799</v>
      </c>
      <c r="AB320" s="1052" t="n">
        <v>6.91291143732</v>
      </c>
    </row>
    <row r="321" customFormat="1" s="220">
      <c r="A321" s="1051" t="n">
        <v>45717</v>
      </c>
      <c r="B321" s="674" t="n">
        <v>670.318171934079</v>
      </c>
      <c r="C321" s="1052" t="n">
        <v>4.933261786755</v>
      </c>
      <c r="D321" s="1052" t="n">
        <v>5.52833124306</v>
      </c>
      <c r="E321" s="674" t="n">
        <v>664.415060039858</v>
      </c>
      <c r="F321" s="1052" t="n">
        <v>4.855323416994</v>
      </c>
      <c r="G321" s="1052" t="n">
        <v>5.515341798015</v>
      </c>
      <c r="H321" s="674" t="n">
        <v>696.429291327107</v>
      </c>
      <c r="I321" s="1052" t="n">
        <v>5.203031507463</v>
      </c>
      <c r="J321" s="1052" t="n">
        <v>5.528428875314</v>
      </c>
      <c r="K321" s="674" t="n">
        <v>654.925134203044</v>
      </c>
      <c r="L321" s="1052" t="n">
        <v>4.881798570917</v>
      </c>
      <c r="M321" s="1052" t="n">
        <v>5.50893696294</v>
      </c>
      <c r="N321" s="674" t="n">
        <v>844.585551665453</v>
      </c>
      <c r="O321" s="1052" t="n">
        <v>2.891924169665</v>
      </c>
      <c r="P321" s="1052" t="n">
        <v>3.950181077124</v>
      </c>
      <c r="Q321" s="674" t="n">
        <v>695.192511255</v>
      </c>
      <c r="R321" s="1052" t="n">
        <v>5.612035186791</v>
      </c>
      <c r="S321" s="1052" t="n">
        <v>5.969419600308</v>
      </c>
      <c r="T321" s="674" t="n">
        <v>750.579146324924</v>
      </c>
      <c r="U321" s="1052" t="n">
        <v>5.17831279047</v>
      </c>
      <c r="V321" s="1052" t="n">
        <v>5.500544332434</v>
      </c>
      <c r="W321" s="674" t="n">
        <v>761.426186692293</v>
      </c>
      <c r="X321" s="1052" t="n">
        <v>5.908778030096</v>
      </c>
      <c r="Y321" s="1052" t="n">
        <v>6.408689801779</v>
      </c>
      <c r="Z321" s="674" t="n">
        <v>451.798230292678</v>
      </c>
      <c r="AA321" s="1052" t="n">
        <v>7.044862577834</v>
      </c>
      <c r="AB321" s="1052" t="n">
        <v>7.205268859344</v>
      </c>
    </row>
    <row r="322" customFormat="1" s="220">
      <c r="A322" s="1051" t="n">
        <v>45748</v>
      </c>
      <c r="B322" s="674" t="n">
        <v>674.3239093</v>
      </c>
      <c r="C322" s="1052" t="n">
        <v>5.105554822773</v>
      </c>
      <c r="D322" s="1052" t="n">
        <v>5.274511065357</v>
      </c>
      <c r="E322" s="674" t="n">
        <v>668.2439959</v>
      </c>
      <c r="F322" s="1052" t="n">
        <v>4.944363846711</v>
      </c>
      <c r="G322" s="1052" t="n">
        <v>5.200294668802</v>
      </c>
      <c r="H322" s="674" t="n">
        <v>699.2118240999999</v>
      </c>
      <c r="I322" s="1052" t="n">
        <v>5.791953272659</v>
      </c>
      <c r="J322" s="1052" t="n">
        <v>5.581385866727</v>
      </c>
      <c r="K322" s="674" t="n">
        <v>659.6273014</v>
      </c>
      <c r="L322" s="1052" t="n">
        <v>5.030581626059</v>
      </c>
      <c r="M322" s="1052" t="n">
        <v>5.221801879796</v>
      </c>
      <c r="N322" s="674" t="n">
        <v>854.5673885</v>
      </c>
      <c r="O322" s="1052" t="n">
        <v>3.292415238969</v>
      </c>
      <c r="P322" s="1052" t="n">
        <v>3.329391307534</v>
      </c>
      <c r="Q322" s="674" t="n">
        <v>697.806379</v>
      </c>
      <c r="R322" s="1052" t="n">
        <v>6.232526623699</v>
      </c>
      <c r="S322" s="1052" t="n">
        <v>6.004750968353</v>
      </c>
      <c r="T322" s="674" t="n">
        <v>753.4960843</v>
      </c>
      <c r="U322" s="1052" t="n">
        <v>4.788075821662</v>
      </c>
      <c r="V322" s="1052" t="n">
        <v>5.191901500804</v>
      </c>
      <c r="W322" s="674" t="n">
        <v>760.8497404</v>
      </c>
      <c r="X322" s="1052" t="n">
        <v>5.022351466703</v>
      </c>
      <c r="Y322" s="1052" t="n">
        <v>5.821614724589</v>
      </c>
      <c r="Z322" s="674" t="n">
        <v>454.5584244</v>
      </c>
      <c r="AA322" s="1052" t="n">
        <v>7.065692319104</v>
      </c>
      <c r="AB322" s="1052" t="n">
        <v>7.794322360009</v>
      </c>
    </row>
    <row r="323" customFormat="1" s="220">
      <c r="A323" s="1051" t="n">
        <v>45778</v>
      </c>
      <c r="B323" s="674" t="n">
        <v>677.0874724</v>
      </c>
      <c r="C323" s="1052" t="n">
        <v>5.011251441822</v>
      </c>
      <c r="D323" s="1052" t="n">
        <v>5.016800069302</v>
      </c>
      <c r="E323" s="674" t="n">
        <v>670.7631035000001</v>
      </c>
      <c r="F323" s="1052" t="n">
        <v>4.913766799269</v>
      </c>
      <c r="G323" s="1052" t="n">
        <v>4.904577342307</v>
      </c>
      <c r="H323" s="674" t="n">
        <v>701.1754255</v>
      </c>
      <c r="I323" s="1052" t="n">
        <v>5.483722743922</v>
      </c>
      <c r="J323" s="1052" t="n">
        <v>5.49273114157</v>
      </c>
      <c r="K323" s="674" t="n">
        <v>663.3835153</v>
      </c>
      <c r="L323" s="1052" t="n">
        <v>5.174736981054</v>
      </c>
      <c r="M323" s="1052" t="n">
        <v>5.029529641732</v>
      </c>
      <c r="N323" s="674" t="n">
        <v>854.2650628</v>
      </c>
      <c r="O323" s="1052" t="n">
        <v>3.174177601313</v>
      </c>
      <c r="P323" s="1052" t="n">
        <v>3.120115799932</v>
      </c>
      <c r="Q323" s="674" t="n">
        <v>700.4426134</v>
      </c>
      <c r="R323" s="1052" t="n">
        <v>5.922506543456</v>
      </c>
      <c r="S323" s="1052" t="n">
        <v>5.922139107663</v>
      </c>
      <c r="T323" s="674" t="n">
        <v>756.5745036</v>
      </c>
      <c r="U323" s="1052" t="n">
        <v>4.470059642742</v>
      </c>
      <c r="V323" s="1052" t="n">
        <v>4.810411169352</v>
      </c>
      <c r="W323" s="674" t="n">
        <v>760.1720017</v>
      </c>
      <c r="X323" s="1052" t="n">
        <v>3.718254131332</v>
      </c>
      <c r="Y323" s="1052" t="n">
        <v>4.876000952904</v>
      </c>
      <c r="Z323" s="674" t="n">
        <v>457.6115312</v>
      </c>
      <c r="AA323" s="1052" t="n">
        <v>7.434661143412</v>
      </c>
      <c r="AB323" s="1052" t="n">
        <v>7.182282155901</v>
      </c>
    </row>
    <row r="324" ht="14.5" customHeight="1" s="828">
      <c r="A324" s="1051" t="n">
        <v>45809</v>
      </c>
      <c r="B324" s="674" t="n">
        <v>678.7515019</v>
      </c>
      <c r="C324" s="1052" t="n">
        <v>4.812618815939</v>
      </c>
      <c r="D324" s="1052" t="n">
        <v>4.976022875661</v>
      </c>
      <c r="E324" s="674" t="n">
        <v>672.0908836</v>
      </c>
      <c r="F324" s="1052" t="n">
        <v>4.549271048647</v>
      </c>
      <c r="G324" s="1052" t="n">
        <v>4.801814274589</v>
      </c>
      <c r="H324" s="674" t="n">
        <v>703.6980076</v>
      </c>
      <c r="I324" s="1052" t="n">
        <v>5.871053561712</v>
      </c>
      <c r="J324" s="1052" t="n">
        <v>5.715427137249</v>
      </c>
      <c r="K324" s="674" t="n">
        <v>664.7174491</v>
      </c>
      <c r="L324" s="1052" t="n">
        <v>4.828933020185</v>
      </c>
      <c r="M324" s="1052" t="n">
        <v>5.011066502316</v>
      </c>
      <c r="N324" s="674" t="n">
        <v>852.7847741</v>
      </c>
      <c r="O324" s="1052" t="n">
        <v>2.582834857242</v>
      </c>
      <c r="P324" s="1052" t="n">
        <v>3.015822500237</v>
      </c>
      <c r="Q324" s="674" t="n">
        <v>703.2085448</v>
      </c>
      <c r="R324" s="1052" t="n">
        <v>6.248189947076</v>
      </c>
      <c r="S324" s="1052" t="n">
        <v>6.13422221309</v>
      </c>
      <c r="T324" s="674" t="n">
        <v>758.6473558</v>
      </c>
      <c r="U324" s="1052" t="n">
        <v>4.654565352836</v>
      </c>
      <c r="V324" s="1052" t="n">
        <v>4.637215957825</v>
      </c>
      <c r="W324" s="674" t="n">
        <v>764.4322525</v>
      </c>
      <c r="X324" s="1052" t="n">
        <v>4.142588214456</v>
      </c>
      <c r="Y324" s="1052" t="n">
        <v>4.291512606494</v>
      </c>
      <c r="Z324" s="674" t="n">
        <v>458.1140763</v>
      </c>
      <c r="AA324" s="1052" t="n">
        <v>6.176870697991</v>
      </c>
      <c r="AB324" s="1052" t="n">
        <v>6.889140485579</v>
      </c>
    </row>
    <row r="325" ht="14.5" customHeight="1" s="828">
      <c r="A325" s="1051" t="n">
        <v>45839</v>
      </c>
      <c r="B325" s="674" t="n">
        <v>680.385462777787</v>
      </c>
      <c r="C325" s="1052" t="n">
        <v>4.684315320864</v>
      </c>
      <c r="D325" s="1052" t="n">
        <v>4.835624493037</v>
      </c>
      <c r="E325" s="674" t="n">
        <v>673.867229472733</v>
      </c>
      <c r="F325" s="1052" t="n">
        <v>4.50589522681</v>
      </c>
      <c r="G325" s="1052" t="n">
        <v>4.655690040754</v>
      </c>
      <c r="H325" s="674" t="n">
        <v>703.50858347215</v>
      </c>
      <c r="I325" s="1052" t="n">
        <v>5.417644090707</v>
      </c>
      <c r="J325" s="1052" t="n">
        <v>5.590571819924</v>
      </c>
      <c r="K325" s="674" t="n">
        <v>666.747671148534</v>
      </c>
      <c r="L325" s="1052" t="n">
        <v>4.736715184969</v>
      </c>
      <c r="M325" s="1052" t="n">
        <v>4.912768894141</v>
      </c>
      <c r="N325" s="674" t="n">
        <v>855.093535874125</v>
      </c>
      <c r="O325" s="1052" t="n">
        <v>3.241463233339</v>
      </c>
      <c r="P325" s="1052" t="n">
        <v>2.998959710737</v>
      </c>
      <c r="Q325" s="674" t="n">
        <v>702.323569261929</v>
      </c>
      <c r="R325" s="1052" t="n">
        <v>5.881400748711</v>
      </c>
      <c r="S325" s="1052" t="n">
        <v>6.017293541556</v>
      </c>
      <c r="T325" s="674" t="n">
        <v>761.498679632833</v>
      </c>
      <c r="U325" s="1052" t="n">
        <v>4.416219067243</v>
      </c>
      <c r="V325" s="1052" t="n">
        <v>4.513432689577</v>
      </c>
      <c r="W325" s="674" t="n">
        <v>764.767126826296</v>
      </c>
      <c r="X325" s="1052" t="n">
        <v>3.659236862819</v>
      </c>
      <c r="Y325" s="1052" t="n">
        <v>3.839780250966</v>
      </c>
      <c r="Z325" s="674" t="n">
        <v>459.966068434582</v>
      </c>
      <c r="AA325" s="1052" t="n">
        <v>5.850061043554</v>
      </c>
      <c r="AB325" s="1052" t="n">
        <v>6.48163033774</v>
      </c>
    </row>
    <row r="326" ht="14.5" customHeight="1" s="828">
      <c r="A326" s="1051" t="n">
        <v>45870</v>
      </c>
      <c r="B326" s="674" t="n">
        <v>682.2095289</v>
      </c>
      <c r="C326" s="1052" t="n">
        <v>4.711155220814</v>
      </c>
      <c r="D326" s="1052" t="n">
        <v>4.735917156389</v>
      </c>
      <c r="E326" s="674" t="n">
        <v>674.6100921</v>
      </c>
      <c r="F326" s="1052" t="n">
        <v>4.233868291171</v>
      </c>
      <c r="G326" s="1052" t="n">
        <v>4.429314209503</v>
      </c>
      <c r="H326" s="674" t="n">
        <v>712.2559766000001</v>
      </c>
      <c r="I326" s="1052" t="n">
        <v>6.651322008357</v>
      </c>
      <c r="J326" s="1052" t="n">
        <v>5.980314417403</v>
      </c>
      <c r="K326" s="674" t="n">
        <v>668.9360641</v>
      </c>
      <c r="L326" s="1052" t="n">
        <v>4.74639863516</v>
      </c>
      <c r="M326" s="1052" t="n">
        <v>4.77058028532</v>
      </c>
      <c r="N326" s="674" t="n">
        <v>855.7326973</v>
      </c>
      <c r="O326" s="1052" t="n">
        <v>2.709834695193</v>
      </c>
      <c r="P326" s="1052" t="n">
        <v>2.844123076874</v>
      </c>
      <c r="Q326" s="674" t="n">
        <v>711.9372067</v>
      </c>
      <c r="R326" s="1052" t="n">
        <v>7.0364862378</v>
      </c>
      <c r="S326" s="1052" t="n">
        <v>6.389388669948</v>
      </c>
      <c r="T326" s="674" t="n">
        <v>763.9062977999999</v>
      </c>
      <c r="U326" s="1052" t="n">
        <v>4.668574879586</v>
      </c>
      <c r="V326" s="1052" t="n">
        <v>4.579658310873</v>
      </c>
      <c r="W326" s="674" t="n">
        <v>769.0836929</v>
      </c>
      <c r="X326" s="1052" t="n">
        <v>3.937513385398</v>
      </c>
      <c r="Y326" s="1052" t="n">
        <v>3.912748215566</v>
      </c>
      <c r="Z326" s="674" t="n">
        <v>462.1816427</v>
      </c>
      <c r="AA326" s="1052" t="n">
        <v>5.636312187637</v>
      </c>
      <c r="AB326" s="1052" t="n">
        <v>5.886490281423</v>
      </c>
    </row>
    <row r="327">
      <c r="A327" s="1051" t="n">
        <v>45901</v>
      </c>
      <c r="B327" s="674" t="n">
        <v>685.1269035</v>
      </c>
      <c r="C327" s="1052" t="n">
        <v>4.64907844676</v>
      </c>
      <c r="D327" s="1052" t="n">
        <v>4.681461438264</v>
      </c>
      <c r="E327" s="674" t="n">
        <v>676.4054346</v>
      </c>
      <c r="F327" s="1052" t="n">
        <v>3.887199893455</v>
      </c>
      <c r="G327" s="1052" t="n">
        <v>4.207977923493</v>
      </c>
      <c r="H327" s="674" t="n">
        <v>721.5421368999999</v>
      </c>
      <c r="I327" s="1052" t="n">
        <v>7.767501011189</v>
      </c>
      <c r="J327" s="1052" t="n">
        <v>6.613422748446</v>
      </c>
      <c r="K327" s="674" t="n">
        <v>672.6968783999999</v>
      </c>
      <c r="L327" s="1052" t="n">
        <v>4.774221149016</v>
      </c>
      <c r="M327" s="1052" t="n">
        <v>4.752500490145</v>
      </c>
      <c r="N327" s="674" t="n">
        <v>858.793504</v>
      </c>
      <c r="O327" s="1052" t="n">
        <v>2.54565120021</v>
      </c>
      <c r="P327" s="1052" t="n">
        <v>2.831017122613</v>
      </c>
      <c r="Q327" s="674" t="n">
        <v>721.7322167</v>
      </c>
      <c r="R327" s="1052" t="n">
        <v>8.479138411400999</v>
      </c>
      <c r="S327" s="1052" t="n">
        <v>7.133610100472</v>
      </c>
      <c r="T327" s="674" t="n">
        <v>762.9689258</v>
      </c>
      <c r="U327" s="1052" t="n">
        <v>4.094809596018</v>
      </c>
      <c r="V327" s="1052" t="n">
        <v>4.392770474377</v>
      </c>
      <c r="W327" s="674" t="n">
        <v>767.9964123</v>
      </c>
      <c r="X327" s="1052" t="n">
        <v>2.837454611383</v>
      </c>
      <c r="Y327" s="1052" t="n">
        <v>3.475915976204</v>
      </c>
      <c r="Z327" s="674" t="n">
        <v>463.0448288</v>
      </c>
      <c r="AA327" s="1052" t="n">
        <v>5.622212227623</v>
      </c>
      <c r="AB327" s="1052" t="n">
        <v>5.702473576063</v>
      </c>
    </row>
    <row r="328" ht="13" customHeight="1" s="828">
      <c r="A328" s="1053" t="n">
        <v>45931</v>
      </c>
      <c r="B328" s="670" t="n">
        <v>687.4368426</v>
      </c>
      <c r="C328" s="1054" t="n">
        <v>4.442463417583</v>
      </c>
      <c r="D328" s="1054" t="n">
        <v>4.600438029296</v>
      </c>
      <c r="E328" s="670" t="n">
        <v>678.971688</v>
      </c>
      <c r="F328" s="1054" t="n">
        <v>3.479242666322</v>
      </c>
      <c r="G328" s="1054" t="n">
        <v>3.865039344934</v>
      </c>
      <c r="H328" s="670" t="n">
        <v>726.060304</v>
      </c>
      <c r="I328" s="1054" t="n">
        <v>8.480610389763999</v>
      </c>
      <c r="J328" s="1054" t="n">
        <v>7.633876382151</v>
      </c>
      <c r="K328" s="670" t="n">
        <v>674.38606</v>
      </c>
      <c r="L328" s="1054" t="n">
        <v>4.558555946664</v>
      </c>
      <c r="M328" s="1054" t="n">
        <v>4.692758506773</v>
      </c>
      <c r="N328" s="670" t="n">
        <v>859.7447839</v>
      </c>
      <c r="O328" s="1054" t="n">
        <v>1.647417174836</v>
      </c>
      <c r="P328" s="1054" t="n">
        <v>2.29810091218</v>
      </c>
      <c r="Q328" s="670" t="n">
        <v>726.0847328999999</v>
      </c>
      <c r="R328" s="1054" t="n">
        <v>8.4866098007</v>
      </c>
      <c r="S328" s="1054" t="n">
        <v>8.00179710844</v>
      </c>
      <c r="T328" s="670" t="n">
        <v>768.8908093</v>
      </c>
      <c r="U328" s="1054" t="n">
        <v>4.618913132172</v>
      </c>
      <c r="V328" s="1054" t="n">
        <v>4.460613733386</v>
      </c>
      <c r="W328" s="670" t="n">
        <v>769.4074169</v>
      </c>
      <c r="X328" s="1054" t="n">
        <v>1.966623029092</v>
      </c>
      <c r="Y328" s="1054" t="n">
        <v>2.90745118466</v>
      </c>
      <c r="Z328" s="670" t="n">
        <v>465.3907506</v>
      </c>
      <c r="AA328" s="1054" t="n">
        <v>5.343712034101</v>
      </c>
      <c r="AB328" s="1054" t="n">
        <v>5.533521719411</v>
      </c>
    </row>
    <row r="329" ht="14.5" customHeight="1" s="828">
      <c r="A329" s="60" t="inlineStr">
        <is>
          <t xml:space="preserve">3. From July 2009 Royal Bank of Scotland Group plc is classified to the public sector; for earlier time periods it is classified to the private sector. Between July 2009 and March 2014 Lloyds Banking Group plc is classified to the public sector; it is classified to the private sector for earlier and later time periods. </t>
        </is>
      </c>
      <c r="B329" s="61" t="n"/>
      <c r="C329" s="61" t="n"/>
      <c r="D329" s="61" t="n"/>
      <c r="E329" s="61" t="n"/>
      <c r="F329" s="61" t="n"/>
      <c r="G329" s="61" t="n"/>
      <c r="H329" s="61" t="n"/>
      <c r="I329" s="61" t="n"/>
      <c r="J329" s="61" t="n"/>
      <c r="L329" s="922" t="n"/>
      <c r="M329" s="922" t="n"/>
      <c r="O329" s="922" t="n"/>
      <c r="P329" s="922" t="n"/>
      <c r="R329" s="922" t="n"/>
      <c r="S329" s="922" t="n"/>
    </row>
    <row r="330" ht="14.5" customHeight="1" s="828">
      <c r="A330" s="60" t="inlineStr">
        <is>
          <t xml:space="preserve">4. Between June 2010 and May 2012 English Further Education Corporations and Sixth Form College Corporations are classified to the public sector. Before June 2010 and after May 2012 they are classified to the private sector. </t>
        </is>
      </c>
      <c r="C330" s="922" t="n"/>
      <c r="D330" s="922" t="n"/>
      <c r="F330" s="922" t="n"/>
      <c r="G330" s="922" t="n"/>
      <c r="I330" s="922" t="n"/>
      <c r="J330" s="922" t="n"/>
      <c r="L330" s="922" t="n"/>
      <c r="M330" s="922" t="n"/>
      <c r="O330" s="922" t="n"/>
      <c r="P330" s="922" t="n"/>
      <c r="R330" s="922" t="n"/>
      <c r="S330" s="922" t="n"/>
    </row>
    <row r="331" ht="14.5" customHeight="1" s="828">
      <c r="A331" s="60" t="inlineStr">
        <is>
          <t>5. From October 2013 Royal Mail plc is classified to the private sector; previously it is in the public sector.</t>
        </is>
      </c>
      <c r="C331" s="922" t="n"/>
      <c r="D331" s="922" t="n"/>
      <c r="F331" s="922" t="n"/>
      <c r="G331" s="922" t="n"/>
      <c r="I331" s="922" t="n"/>
      <c r="J331" s="922" t="n"/>
      <c r="L331" s="922" t="n"/>
      <c r="M331" s="922" t="n"/>
      <c r="O331" s="922" t="n"/>
      <c r="P331" s="922" t="n"/>
      <c r="R331" s="922" t="n"/>
      <c r="S331" s="922" t="n"/>
      <c r="U331" s="922" t="n"/>
      <c r="V331" s="922" t="n"/>
      <c r="X331" s="922" t="n"/>
      <c r="Y331" s="922" t="n"/>
      <c r="AA331" s="922" t="n"/>
      <c r="AB331" s="922" t="n"/>
    </row>
    <row r="332" ht="14.5" customHeight="1" s="828">
      <c r="C332" s="922" t="n"/>
      <c r="D332" s="922" t="n"/>
      <c r="F332" s="922" t="n"/>
      <c r="G332" s="922" t="n"/>
      <c r="I332" s="922" t="n"/>
      <c r="J332" s="922" t="n"/>
      <c r="L332" s="922" t="n"/>
      <c r="M332" s="922" t="n"/>
      <c r="O332" s="922" t="n"/>
      <c r="P332" s="922" t="n"/>
      <c r="R332" s="922" t="n"/>
      <c r="S332" s="922" t="n"/>
      <c r="U332" s="922" t="n"/>
      <c r="V332" s="922" t="n"/>
      <c r="X332" s="922" t="n"/>
      <c r="Y332" s="922" t="n"/>
      <c r="AA332" s="922" t="n"/>
      <c r="AB332" s="922" t="n"/>
    </row>
    <row r="333" ht="14.5" customHeight="1" s="828">
      <c r="C333" s="922" t="n"/>
      <c r="D333" s="922" t="n"/>
      <c r="F333" s="922" t="n"/>
      <c r="G333" s="922" t="n"/>
      <c r="I333" s="922" t="n"/>
      <c r="J333" s="922" t="n"/>
      <c r="L333" s="922" t="n"/>
      <c r="M333" s="922" t="n"/>
      <c r="O333" s="922" t="n"/>
      <c r="P333" s="922" t="n"/>
      <c r="R333" s="922" t="n"/>
      <c r="S333" s="922" t="n"/>
      <c r="U333" s="922" t="n"/>
      <c r="V333" s="922" t="n"/>
      <c r="X333" s="922" t="n"/>
      <c r="Y333" s="922" t="n"/>
      <c r="AA333" s="922" t="n"/>
      <c r="AB333" s="922" t="n"/>
    </row>
    <row r="334" ht="14.5" customHeight="1" s="828">
      <c r="C334" s="922" t="n"/>
      <c r="D334" s="922" t="n"/>
      <c r="F334" s="922" t="n"/>
      <c r="G334" s="922" t="n"/>
      <c r="I334" s="922" t="n"/>
      <c r="J334" s="922" t="n"/>
      <c r="L334" s="922" t="n"/>
      <c r="M334" s="922" t="n"/>
      <c r="O334" s="922" t="n"/>
      <c r="P334" s="922" t="n"/>
      <c r="R334" s="922" t="n"/>
      <c r="S334" s="922" t="n"/>
      <c r="U334" s="922" t="n"/>
      <c r="V334" s="922" t="n"/>
      <c r="X334" s="922" t="n"/>
      <c r="Y334" s="922" t="n"/>
      <c r="AA334" s="922" t="n"/>
      <c r="AB334" s="922" t="n"/>
    </row>
    <row r="335" ht="14.5" customHeight="1" s="828">
      <c r="C335" s="922" t="n"/>
      <c r="D335" s="922" t="n"/>
      <c r="F335" s="922" t="n"/>
      <c r="G335" s="922" t="n"/>
      <c r="I335" s="922" t="n"/>
      <c r="J335" s="922" t="n"/>
      <c r="L335" s="922" t="n"/>
      <c r="M335" s="922" t="n"/>
      <c r="O335" s="922" t="n"/>
      <c r="P335" s="922" t="n"/>
      <c r="R335" s="922" t="n"/>
      <c r="S335" s="922" t="n"/>
      <c r="U335" s="922" t="n"/>
      <c r="V335" s="922" t="n"/>
      <c r="X335" s="922" t="n"/>
      <c r="Y335" s="922" t="n"/>
      <c r="AA335" s="922" t="n"/>
      <c r="AB335" s="922" t="n"/>
    </row>
    <row r="336" ht="14.5" customHeight="1" s="828">
      <c r="C336" s="922" t="n"/>
      <c r="D336" s="922" t="n"/>
      <c r="F336" s="922" t="n"/>
      <c r="G336" s="922" t="n"/>
      <c r="I336" s="922" t="n"/>
      <c r="J336" s="922" t="n"/>
      <c r="L336" s="922" t="n"/>
      <c r="M336" s="922" t="n"/>
      <c r="O336" s="922" t="n"/>
      <c r="P336" s="922" t="n"/>
      <c r="R336" s="922" t="n"/>
      <c r="S336" s="922" t="n"/>
      <c r="U336" s="922" t="n"/>
      <c r="V336" s="922" t="n"/>
      <c r="X336" s="922" t="n"/>
      <c r="Y336" s="922" t="n"/>
      <c r="AA336" s="922" t="n"/>
      <c r="AB336" s="922" t="n"/>
    </row>
    <row r="337" ht="14.5" customHeight="1" s="828">
      <c r="C337" s="922" t="n"/>
      <c r="D337" s="922" t="n"/>
      <c r="F337" s="922" t="n"/>
      <c r="G337" s="922" t="n"/>
      <c r="I337" s="922" t="n"/>
      <c r="J337" s="922" t="n"/>
      <c r="L337" s="922" t="n"/>
      <c r="M337" s="922" t="n"/>
      <c r="O337" s="922" t="n"/>
      <c r="P337" s="922" t="n"/>
      <c r="R337" s="922" t="n"/>
      <c r="S337" s="922" t="n"/>
      <c r="U337" s="922" t="n"/>
      <c r="V337" s="922" t="n"/>
      <c r="X337" s="922" t="n"/>
      <c r="Y337" s="922" t="n"/>
      <c r="AA337" s="922" t="n"/>
      <c r="AB337" s="922" t="n"/>
    </row>
    <row r="338" ht="14.5" customHeight="1" s="828">
      <c r="C338" s="922" t="n"/>
      <c r="D338" s="922" t="n"/>
      <c r="F338" s="922" t="n"/>
      <c r="G338" s="922" t="n"/>
      <c r="I338" s="922" t="n"/>
      <c r="J338" s="922" t="n"/>
      <c r="L338" s="922" t="n"/>
      <c r="M338" s="922" t="n"/>
      <c r="O338" s="922" t="n"/>
      <c r="P338" s="922" t="n"/>
      <c r="R338" s="922" t="n"/>
      <c r="S338" s="922" t="n"/>
      <c r="U338" s="922" t="n"/>
      <c r="V338" s="922" t="n"/>
      <c r="X338" s="922" t="n"/>
      <c r="Y338" s="922" t="n"/>
      <c r="AA338" s="922" t="n"/>
      <c r="AB338" s="922" t="n"/>
    </row>
    <row r="339" ht="14.5" customHeight="1" s="828">
      <c r="C339" s="922" t="n"/>
      <c r="D339" s="922" t="n"/>
      <c r="F339" s="922" t="n"/>
      <c r="G339" s="922" t="n"/>
      <c r="I339" s="922" t="n"/>
      <c r="J339" s="922" t="n"/>
      <c r="L339" s="922" t="n"/>
      <c r="M339" s="922" t="n"/>
      <c r="O339" s="922" t="n"/>
      <c r="P339" s="922" t="n"/>
      <c r="R339" s="922" t="n"/>
      <c r="S339" s="922" t="n"/>
      <c r="U339" s="922" t="n"/>
      <c r="V339" s="922" t="n"/>
      <c r="X339" s="922" t="n"/>
      <c r="Y339" s="922" t="n"/>
      <c r="AA339" s="922" t="n"/>
      <c r="AB339" s="922" t="n"/>
    </row>
    <row r="340" ht="14.5" customHeight="1" s="828">
      <c r="C340" s="922" t="n"/>
      <c r="D340" s="922" t="n"/>
      <c r="F340" s="922" t="n"/>
      <c r="G340" s="922" t="n"/>
      <c r="I340" s="922" t="n"/>
      <c r="J340" s="922" t="n"/>
      <c r="L340" s="922" t="n"/>
      <c r="M340" s="922" t="n"/>
      <c r="O340" s="922" t="n"/>
      <c r="P340" s="922" t="n"/>
      <c r="R340" s="922" t="n"/>
      <c r="S340" s="922" t="n"/>
      <c r="U340" s="922" t="n"/>
      <c r="V340" s="922" t="n"/>
      <c r="X340" s="922" t="n"/>
      <c r="Y340" s="922" t="n"/>
      <c r="AA340" s="922" t="n"/>
      <c r="AB340" s="922" t="n"/>
    </row>
    <row r="341" ht="14.5" customHeight="1" s="828">
      <c r="C341" s="922" t="n"/>
      <c r="D341" s="922" t="n"/>
      <c r="F341" s="922" t="n"/>
      <c r="G341" s="922" t="n"/>
      <c r="I341" s="922" t="n"/>
      <c r="J341" s="922" t="n"/>
      <c r="L341" s="922" t="n"/>
      <c r="M341" s="922" t="n"/>
      <c r="O341" s="922" t="n"/>
      <c r="P341" s="922" t="n"/>
      <c r="R341" s="922" t="n"/>
      <c r="S341" s="922" t="n"/>
      <c r="U341" s="922" t="n"/>
      <c r="V341" s="922" t="n"/>
      <c r="X341" s="922" t="n"/>
      <c r="Y341" s="922" t="n"/>
      <c r="AA341" s="922" t="n"/>
      <c r="AB341" s="922" t="n"/>
    </row>
    <row r="342" ht="14.5" customHeight="1" s="828">
      <c r="C342" s="922" t="n"/>
      <c r="D342" s="922" t="n"/>
      <c r="F342" s="922" t="n"/>
      <c r="G342" s="922" t="n"/>
      <c r="I342" s="922" t="n"/>
      <c r="J342" s="922" t="n"/>
      <c r="L342" s="922" t="n"/>
      <c r="M342" s="922" t="n"/>
      <c r="O342" s="922" t="n"/>
      <c r="P342" s="922" t="n"/>
      <c r="R342" s="922" t="n"/>
      <c r="S342" s="922" t="n"/>
      <c r="U342" s="922" t="n"/>
      <c r="V342" s="922" t="n"/>
      <c r="X342" s="922" t="n"/>
      <c r="Y342" s="922" t="n"/>
      <c r="AA342" s="922" t="n"/>
      <c r="AB342" s="922" t="n"/>
    </row>
    <row r="343" ht="14.5" customHeight="1" s="828">
      <c r="C343" s="922" t="n"/>
      <c r="D343" s="922" t="n"/>
      <c r="F343" s="922" t="n"/>
      <c r="G343" s="922" t="n"/>
      <c r="I343" s="922" t="n"/>
      <c r="J343" s="922" t="n"/>
      <c r="L343" s="922" t="n"/>
      <c r="M343" s="922" t="n"/>
      <c r="O343" s="922" t="n"/>
      <c r="P343" s="922" t="n"/>
      <c r="R343" s="922" t="n"/>
      <c r="S343" s="922" t="n"/>
      <c r="U343" s="922" t="n"/>
      <c r="V343" s="922" t="n"/>
      <c r="X343" s="922" t="n"/>
      <c r="Y343" s="922" t="n"/>
      <c r="AA343" s="922" t="n"/>
      <c r="AB343" s="922" t="n"/>
    </row>
    <row r="344" ht="14.5" customHeight="1" s="828">
      <c r="C344" s="922" t="n"/>
      <c r="D344" s="922" t="n"/>
      <c r="F344" s="922" t="n"/>
      <c r="G344" s="922" t="n"/>
      <c r="I344" s="922" t="n"/>
      <c r="J344" s="922" t="n"/>
      <c r="L344" s="922" t="n"/>
      <c r="M344" s="922" t="n"/>
      <c r="O344" s="922" t="n"/>
      <c r="P344" s="922" t="n"/>
      <c r="R344" s="922" t="n"/>
      <c r="S344" s="922" t="n"/>
      <c r="U344" s="922" t="n"/>
      <c r="V344" s="922" t="n"/>
      <c r="X344" s="922" t="n"/>
      <c r="Y344" s="922" t="n"/>
      <c r="AA344" s="922" t="n"/>
      <c r="AB344" s="922" t="n"/>
    </row>
    <row r="345" ht="14.5" customHeight="1" s="828">
      <c r="C345" s="922" t="n"/>
      <c r="D345" s="922" t="n"/>
      <c r="F345" s="922" t="n"/>
      <c r="G345" s="922" t="n"/>
      <c r="I345" s="922" t="n"/>
      <c r="J345" s="922" t="n"/>
      <c r="L345" s="922" t="n"/>
      <c r="M345" s="922" t="n"/>
      <c r="O345" s="922" t="n"/>
      <c r="P345" s="922" t="n"/>
      <c r="R345" s="922" t="n"/>
      <c r="S345" s="922" t="n"/>
      <c r="U345" s="922" t="n"/>
      <c r="V345" s="922" t="n"/>
      <c r="X345" s="922" t="n"/>
      <c r="Y345" s="922" t="n"/>
      <c r="AA345" s="922" t="n"/>
      <c r="AB345" s="922" t="n"/>
    </row>
    <row r="346" ht="14.5" customHeight="1" s="828">
      <c r="C346" s="922" t="n"/>
      <c r="D346" s="922" t="n"/>
      <c r="F346" s="922" t="n"/>
      <c r="G346" s="922" t="n"/>
      <c r="I346" s="922" t="n"/>
      <c r="J346" s="922" t="n"/>
      <c r="L346" s="922" t="n"/>
      <c r="M346" s="922" t="n"/>
      <c r="O346" s="922" t="n"/>
      <c r="P346" s="922" t="n"/>
      <c r="R346" s="922" t="n"/>
      <c r="S346" s="922" t="n"/>
      <c r="U346" s="922" t="n"/>
      <c r="V346" s="922" t="n"/>
      <c r="X346" s="922" t="n"/>
      <c r="Y346" s="922" t="n"/>
      <c r="AA346" s="922" t="n"/>
      <c r="AB346" s="922" t="n"/>
    </row>
    <row r="347" ht="14.5" customHeight="1" s="828">
      <c r="C347" s="922" t="n"/>
      <c r="D347" s="922" t="n"/>
      <c r="F347" s="922" t="n"/>
      <c r="G347" s="922" t="n"/>
      <c r="I347" s="922" t="n"/>
      <c r="J347" s="922" t="n"/>
      <c r="L347" s="922" t="n"/>
      <c r="M347" s="922" t="n"/>
      <c r="O347" s="922" t="n"/>
      <c r="P347" s="922" t="n"/>
      <c r="R347" s="922" t="n"/>
      <c r="S347" s="922" t="n"/>
      <c r="U347" s="922" t="n"/>
      <c r="V347" s="922" t="n"/>
      <c r="X347" s="922" t="n"/>
      <c r="Y347" s="922" t="n"/>
      <c r="AA347" s="922" t="n"/>
      <c r="AB347" s="922" t="n"/>
    </row>
    <row r="348" ht="14.5" customHeight="1" s="828">
      <c r="C348" s="922" t="n"/>
      <c r="D348" s="922" t="n"/>
      <c r="F348" s="922" t="n"/>
      <c r="G348" s="922" t="n"/>
      <c r="I348" s="922" t="n"/>
      <c r="J348" s="922" t="n"/>
      <c r="L348" s="922" t="n"/>
      <c r="M348" s="922" t="n"/>
      <c r="O348" s="922" t="n"/>
      <c r="P348" s="922" t="n"/>
      <c r="R348" s="922" t="n"/>
      <c r="S348" s="922" t="n"/>
      <c r="U348" s="922" t="n"/>
      <c r="V348" s="922" t="n"/>
      <c r="X348" s="922" t="n"/>
      <c r="Y348" s="922" t="n"/>
      <c r="AA348" s="922" t="n"/>
      <c r="AB348" s="922" t="n"/>
    </row>
    <row r="349" ht="14.5" customHeight="1" s="828">
      <c r="C349" s="922" t="n"/>
      <c r="D349" s="922" t="n"/>
      <c r="F349" s="922" t="n"/>
      <c r="G349" s="922" t="n"/>
      <c r="I349" s="922" t="n"/>
      <c r="J349" s="922" t="n"/>
      <c r="L349" s="922" t="n"/>
      <c r="M349" s="922" t="n"/>
      <c r="O349" s="922" t="n"/>
      <c r="P349" s="922" t="n"/>
      <c r="R349" s="922" t="n"/>
      <c r="S349" s="922" t="n"/>
      <c r="U349" s="922" t="n"/>
      <c r="V349" s="922" t="n"/>
      <c r="X349" s="922" t="n"/>
      <c r="Y349" s="922" t="n"/>
      <c r="AA349" s="922" t="n"/>
      <c r="AB349" s="922" t="n"/>
    </row>
    <row r="350" ht="14.5" customHeight="1" s="828">
      <c r="C350" s="922" t="n"/>
      <c r="D350" s="922" t="n"/>
      <c r="F350" s="922" t="n"/>
      <c r="G350" s="922" t="n"/>
      <c r="I350" s="922" t="n"/>
      <c r="J350" s="922" t="n"/>
      <c r="L350" s="922" t="n"/>
      <c r="M350" s="922" t="n"/>
      <c r="O350" s="922" t="n"/>
      <c r="P350" s="922" t="n"/>
      <c r="R350" s="922" t="n"/>
      <c r="S350" s="922" t="n"/>
      <c r="U350" s="922" t="n"/>
      <c r="V350" s="922" t="n"/>
      <c r="X350" s="922" t="n"/>
      <c r="Y350" s="922" t="n"/>
      <c r="AA350" s="922" t="n"/>
      <c r="AB350" s="922" t="n"/>
    </row>
    <row r="351" ht="14.5" customHeight="1" s="828">
      <c r="C351" s="922" t="n"/>
      <c r="D351" s="922" t="n"/>
      <c r="F351" s="922" t="n"/>
      <c r="G351" s="922" t="n"/>
      <c r="I351" s="922" t="n"/>
      <c r="J351" s="922" t="n"/>
      <c r="L351" s="922" t="n"/>
      <c r="M351" s="922" t="n"/>
      <c r="O351" s="922" t="n"/>
      <c r="P351" s="922" t="n"/>
      <c r="R351" s="922" t="n"/>
      <c r="S351" s="922" t="n"/>
      <c r="U351" s="922" t="n"/>
      <c r="V351" s="922" t="n"/>
      <c r="X351" s="922" t="n"/>
      <c r="Y351" s="922" t="n"/>
      <c r="AA351" s="922" t="n"/>
      <c r="AB351" s="922" t="n"/>
    </row>
    <row r="352" ht="14.5" customHeight="1" s="828">
      <c r="C352" s="922" t="n"/>
      <c r="D352" s="922" t="n"/>
      <c r="F352" s="922" t="n"/>
      <c r="G352" s="922" t="n"/>
      <c r="I352" s="922" t="n"/>
      <c r="J352" s="922" t="n"/>
      <c r="L352" s="922" t="n"/>
      <c r="M352" s="922" t="n"/>
      <c r="O352" s="922" t="n"/>
      <c r="P352" s="922" t="n"/>
      <c r="R352" s="922" t="n"/>
      <c r="S352" s="922" t="n"/>
      <c r="U352" s="922" t="n"/>
      <c r="V352" s="922" t="n"/>
      <c r="X352" s="922" t="n"/>
      <c r="Y352" s="922" t="n"/>
      <c r="AA352" s="922" t="n"/>
      <c r="AB352" s="922" t="n"/>
    </row>
    <row r="353" ht="14.5" customHeight="1" s="828">
      <c r="C353" s="922" t="n"/>
      <c r="D353" s="922" t="n"/>
      <c r="F353" s="922" t="n"/>
      <c r="G353" s="922" t="n"/>
      <c r="I353" s="922" t="n"/>
      <c r="J353" s="922" t="n"/>
      <c r="L353" s="922" t="n"/>
      <c r="M353" s="922" t="n"/>
      <c r="O353" s="922" t="n"/>
      <c r="P353" s="922" t="n"/>
      <c r="R353" s="922" t="n"/>
      <c r="S353" s="922" t="n"/>
      <c r="U353" s="922" t="n"/>
      <c r="V353" s="922" t="n"/>
      <c r="X353" s="922" t="n"/>
      <c r="Y353" s="922" t="n"/>
      <c r="AA353" s="922" t="n"/>
      <c r="AB353" s="922" t="n"/>
    </row>
    <row r="354" ht="14.5" customHeight="1" s="828">
      <c r="C354" s="922" t="n"/>
      <c r="D354" s="922" t="n"/>
      <c r="F354" s="922" t="n"/>
      <c r="G354" s="922" t="n"/>
      <c r="I354" s="922" t="n"/>
      <c r="J354" s="922" t="n"/>
      <c r="L354" s="922" t="n"/>
      <c r="M354" s="922" t="n"/>
      <c r="O354" s="922" t="n"/>
      <c r="P354" s="922" t="n"/>
      <c r="R354" s="922" t="n"/>
      <c r="S354" s="922" t="n"/>
      <c r="U354" s="922" t="n"/>
      <c r="V354" s="922" t="n"/>
      <c r="X354" s="922" t="n"/>
      <c r="Y354" s="922" t="n"/>
      <c r="AA354" s="922" t="n"/>
      <c r="AB354" s="922" t="n"/>
    </row>
    <row r="355" ht="14.5" customHeight="1" s="828">
      <c r="C355" s="922" t="n"/>
      <c r="D355" s="922" t="n"/>
      <c r="F355" s="922" t="n"/>
      <c r="G355" s="922" t="n"/>
      <c r="I355" s="922" t="n"/>
      <c r="J355" s="922" t="n"/>
      <c r="L355" s="922" t="n"/>
      <c r="M355" s="922" t="n"/>
      <c r="O355" s="922" t="n"/>
      <c r="P355" s="922" t="n"/>
      <c r="R355" s="922" t="n"/>
      <c r="S355" s="922" t="n"/>
      <c r="U355" s="922" t="n"/>
      <c r="V355" s="922" t="n"/>
      <c r="X355" s="922" t="n"/>
      <c r="Y355" s="922" t="n"/>
      <c r="AA355" s="922" t="n"/>
      <c r="AB355" s="922" t="n"/>
    </row>
    <row r="356" ht="14.5" customHeight="1" s="828">
      <c r="C356" s="922" t="n"/>
      <c r="D356" s="922" t="n"/>
      <c r="F356" s="922" t="n"/>
      <c r="G356" s="922" t="n"/>
      <c r="I356" s="922" t="n"/>
      <c r="J356" s="922" t="n"/>
      <c r="L356" s="922" t="n"/>
      <c r="M356" s="922" t="n"/>
      <c r="O356" s="922" t="n"/>
      <c r="P356" s="922" t="n"/>
      <c r="R356" s="922" t="n"/>
      <c r="S356" s="922" t="n"/>
      <c r="U356" s="922" t="n"/>
      <c r="V356" s="922" t="n"/>
      <c r="X356" s="922" t="n"/>
      <c r="Y356" s="922" t="n"/>
      <c r="AA356" s="922" t="n"/>
      <c r="AB356" s="922" t="n"/>
    </row>
    <row r="357" ht="14.5" customHeight="1" s="828">
      <c r="C357" s="922" t="n"/>
      <c r="D357" s="922" t="n"/>
      <c r="F357" s="922" t="n"/>
      <c r="G357" s="922" t="n"/>
      <c r="I357" s="922" t="n"/>
      <c r="J357" s="922" t="n"/>
      <c r="L357" s="922" t="n"/>
      <c r="M357" s="922" t="n"/>
      <c r="O357" s="922" t="n"/>
      <c r="P357" s="922" t="n"/>
      <c r="R357" s="922" t="n"/>
      <c r="S357" s="922" t="n"/>
      <c r="U357" s="922" t="n"/>
      <c r="V357" s="922" t="n"/>
      <c r="X357" s="922" t="n"/>
      <c r="Y357" s="922" t="n"/>
      <c r="AA357" s="922" t="n"/>
      <c r="AB357" s="922" t="n"/>
    </row>
    <row r="358" ht="14.5" customHeight="1" s="828">
      <c r="C358" s="922" t="n"/>
      <c r="D358" s="922" t="n"/>
      <c r="F358" s="922" t="n"/>
      <c r="G358" s="922" t="n"/>
      <c r="I358" s="922" t="n"/>
      <c r="J358" s="922" t="n"/>
      <c r="L358" s="922" t="n"/>
      <c r="M358" s="922" t="n"/>
      <c r="O358" s="922" t="n"/>
      <c r="P358" s="922" t="n"/>
      <c r="R358" s="922" t="n"/>
      <c r="S358" s="922" t="n"/>
      <c r="U358" s="922" t="n"/>
      <c r="V358" s="922" t="n"/>
      <c r="X358" s="922" t="n"/>
      <c r="Y358" s="922" t="n"/>
      <c r="AA358" s="922" t="n"/>
      <c r="AB358" s="922" t="n"/>
    </row>
    <row r="359" ht="14.5" customHeight="1" s="828">
      <c r="C359" s="922" t="n"/>
      <c r="D359" s="922" t="n"/>
      <c r="F359" s="922" t="n"/>
      <c r="G359" s="922" t="n"/>
      <c r="I359" s="922" t="n"/>
      <c r="J359" s="922" t="n"/>
      <c r="L359" s="922" t="n"/>
      <c r="M359" s="922" t="n"/>
      <c r="O359" s="922" t="n"/>
      <c r="P359" s="922" t="n"/>
      <c r="R359" s="922" t="n"/>
      <c r="S359" s="922" t="n"/>
      <c r="U359" s="922" t="n"/>
      <c r="V359" s="922" t="n"/>
      <c r="X359" s="922" t="n"/>
      <c r="Y359" s="922" t="n"/>
      <c r="AA359" s="922" t="n"/>
      <c r="AB359" s="922" t="n"/>
    </row>
    <row r="360" ht="14.5" customHeight="1" s="828">
      <c r="C360" s="922" t="n"/>
      <c r="D360" s="922" t="n"/>
      <c r="F360" s="922" t="n"/>
      <c r="G360" s="922" t="n"/>
      <c r="I360" s="922" t="n"/>
      <c r="J360" s="922" t="n"/>
      <c r="L360" s="922" t="n"/>
      <c r="M360" s="922" t="n"/>
      <c r="O360" s="922" t="n"/>
      <c r="P360" s="922" t="n"/>
      <c r="R360" s="922" t="n"/>
      <c r="S360" s="922" t="n"/>
      <c r="U360" s="922" t="n"/>
      <c r="V360" s="922" t="n"/>
      <c r="X360" s="922" t="n"/>
      <c r="Y360" s="922" t="n"/>
      <c r="AA360" s="922" t="n"/>
      <c r="AB360" s="922" t="n"/>
    </row>
    <row r="361" ht="14.5" customHeight="1" s="828">
      <c r="C361" s="922" t="n"/>
      <c r="D361" s="922" t="n"/>
      <c r="F361" s="922" t="n"/>
      <c r="G361" s="922" t="n"/>
      <c r="I361" s="922" t="n"/>
      <c r="J361" s="922" t="n"/>
      <c r="L361" s="922" t="n"/>
      <c r="M361" s="922" t="n"/>
      <c r="O361" s="922" t="n"/>
      <c r="P361" s="922" t="n"/>
      <c r="R361" s="922" t="n"/>
      <c r="S361" s="922" t="n"/>
      <c r="U361" s="922" t="n"/>
      <c r="V361" s="922" t="n"/>
      <c r="X361" s="922" t="n"/>
      <c r="Y361" s="922" t="n"/>
      <c r="AA361" s="922" t="n"/>
      <c r="AB361" s="922" t="n"/>
    </row>
    <row r="362" ht="14.5" customHeight="1" s="828">
      <c r="C362" s="922" t="n"/>
      <c r="D362" s="922" t="n"/>
      <c r="F362" s="922" t="n"/>
      <c r="G362" s="922" t="n"/>
      <c r="I362" s="922" t="n"/>
      <c r="J362" s="922" t="n"/>
      <c r="L362" s="922" t="n"/>
      <c r="M362" s="922" t="n"/>
      <c r="O362" s="922" t="n"/>
      <c r="P362" s="922" t="n"/>
      <c r="R362" s="922" t="n"/>
      <c r="S362" s="922" t="n"/>
      <c r="U362" s="922" t="n"/>
      <c r="V362" s="922" t="n"/>
      <c r="X362" s="922" t="n"/>
      <c r="Y362" s="922" t="n"/>
      <c r="AA362" s="922" t="n"/>
      <c r="AB362" s="922" t="n"/>
    </row>
    <row r="363" ht="14.5" customHeight="1" s="828">
      <c r="C363" s="922" t="n"/>
      <c r="D363" s="922" t="n"/>
      <c r="F363" s="922" t="n"/>
      <c r="G363" s="922" t="n"/>
      <c r="I363" s="922" t="n"/>
      <c r="J363" s="922" t="n"/>
      <c r="L363" s="922" t="n"/>
      <c r="M363" s="922" t="n"/>
      <c r="O363" s="922" t="n"/>
      <c r="P363" s="922" t="n"/>
      <c r="R363" s="922" t="n"/>
      <c r="S363" s="922" t="n"/>
      <c r="U363" s="922" t="n"/>
      <c r="V363" s="922" t="n"/>
      <c r="X363" s="922" t="n"/>
      <c r="Y363" s="922" t="n"/>
      <c r="AA363" s="922" t="n"/>
      <c r="AB363" s="922" t="n"/>
    </row>
    <row r="364" ht="14.5" customHeight="1" s="828">
      <c r="C364" s="922" t="n"/>
      <c r="D364" s="922" t="n"/>
      <c r="F364" s="922" t="n"/>
      <c r="G364" s="922" t="n"/>
      <c r="I364" s="922" t="n"/>
      <c r="J364" s="922" t="n"/>
      <c r="L364" s="922" t="n"/>
      <c r="M364" s="922" t="n"/>
      <c r="O364" s="922" t="n"/>
      <c r="P364" s="922" t="n"/>
      <c r="R364" s="922" t="n"/>
      <c r="S364" s="922" t="n"/>
      <c r="U364" s="922" t="n"/>
      <c r="V364" s="922" t="n"/>
      <c r="X364" s="922" t="n"/>
      <c r="Y364" s="922" t="n"/>
      <c r="AA364" s="922" t="n"/>
      <c r="AB364" s="922" t="n"/>
    </row>
    <row r="365" ht="14.5" customHeight="1" s="828">
      <c r="C365" s="922" t="n"/>
      <c r="D365" s="922" t="n"/>
      <c r="F365" s="922" t="n"/>
      <c r="G365" s="922" t="n"/>
      <c r="I365" s="922" t="n"/>
      <c r="J365" s="922" t="n"/>
      <c r="L365" s="922" t="n"/>
      <c r="M365" s="922" t="n"/>
      <c r="O365" s="922" t="n"/>
      <c r="P365" s="922" t="n"/>
      <c r="R365" s="922" t="n"/>
      <c r="S365" s="922" t="n"/>
      <c r="U365" s="922" t="n"/>
      <c r="V365" s="922" t="n"/>
      <c r="X365" s="922" t="n"/>
      <c r="Y365" s="922" t="n"/>
      <c r="AA365" s="922" t="n"/>
      <c r="AB365" s="922" t="n"/>
    </row>
    <row r="366" ht="14.5" customHeight="1" s="828">
      <c r="C366" s="922" t="n"/>
      <c r="D366" s="922" t="n"/>
      <c r="F366" s="922" t="n"/>
      <c r="G366" s="922" t="n"/>
      <c r="I366" s="922" t="n"/>
      <c r="J366" s="922" t="n"/>
      <c r="L366" s="922" t="n"/>
      <c r="M366" s="922" t="n"/>
      <c r="O366" s="922" t="n"/>
      <c r="P366" s="922" t="n"/>
      <c r="R366" s="922" t="n"/>
      <c r="S366" s="922" t="n"/>
      <c r="U366" s="922" t="n"/>
      <c r="V366" s="922" t="n"/>
      <c r="X366" s="922" t="n"/>
      <c r="Y366" s="922" t="n"/>
      <c r="AA366" s="922" t="n"/>
      <c r="AB366" s="922" t="n"/>
    </row>
    <row r="367" ht="14.5" customHeight="1" s="828">
      <c r="C367" s="922" t="n"/>
      <c r="D367" s="922" t="n"/>
      <c r="F367" s="922" t="n"/>
      <c r="G367" s="922" t="n"/>
      <c r="I367" s="922" t="n"/>
      <c r="J367" s="922" t="n"/>
      <c r="L367" s="922" t="n"/>
      <c r="M367" s="922" t="n"/>
      <c r="O367" s="922" t="n"/>
      <c r="P367" s="922" t="n"/>
      <c r="R367" s="922" t="n"/>
      <c r="S367" s="922" t="n"/>
      <c r="U367" s="922" t="n"/>
      <c r="V367" s="922" t="n"/>
      <c r="X367" s="922" t="n"/>
      <c r="Y367" s="922" t="n"/>
      <c r="AA367" s="922" t="n"/>
      <c r="AB367" s="922" t="n"/>
    </row>
    <row r="368" ht="14.5" customHeight="1" s="828">
      <c r="C368" s="922" t="n"/>
      <c r="D368" s="922" t="n"/>
      <c r="F368" s="922" t="n"/>
      <c r="G368" s="922" t="n"/>
      <c r="I368" s="922" t="n"/>
      <c r="J368" s="922" t="n"/>
      <c r="L368" s="922" t="n"/>
      <c r="M368" s="922" t="n"/>
      <c r="O368" s="922" t="n"/>
      <c r="P368" s="922" t="n"/>
      <c r="R368" s="922" t="n"/>
      <c r="S368" s="922" t="n"/>
      <c r="U368" s="922" t="n"/>
      <c r="V368" s="922" t="n"/>
      <c r="X368" s="922" t="n"/>
      <c r="Y368" s="922" t="n"/>
      <c r="AA368" s="922" t="n"/>
      <c r="AB368" s="922" t="n"/>
    </row>
    <row r="369" ht="14.5" customHeight="1" s="828">
      <c r="C369" s="922" t="n"/>
      <c r="D369" s="922" t="n"/>
      <c r="F369" s="922" t="n"/>
      <c r="G369" s="922" t="n"/>
      <c r="I369" s="922" t="n"/>
      <c r="J369" s="922" t="n"/>
      <c r="L369" s="922" t="n"/>
      <c r="M369" s="922" t="n"/>
      <c r="O369" s="922" t="n"/>
      <c r="P369" s="922" t="n"/>
      <c r="R369" s="922" t="n"/>
      <c r="S369" s="922" t="n"/>
      <c r="U369" s="922" t="n"/>
      <c r="V369" s="922" t="n"/>
      <c r="X369" s="922" t="n"/>
      <c r="Y369" s="922" t="n"/>
      <c r="AA369" s="922" t="n"/>
      <c r="AB369" s="922" t="n"/>
    </row>
    <row r="370" ht="14.5" customHeight="1" s="828">
      <c r="C370" s="922" t="n"/>
      <c r="D370" s="922" t="n"/>
      <c r="F370" s="922" t="n"/>
      <c r="G370" s="922" t="n"/>
      <c r="I370" s="922" t="n"/>
      <c r="J370" s="922" t="n"/>
      <c r="L370" s="922" t="n"/>
      <c r="M370" s="922" t="n"/>
      <c r="O370" s="922" t="n"/>
      <c r="P370" s="922" t="n"/>
      <c r="R370" s="922" t="n"/>
      <c r="S370" s="922" t="n"/>
      <c r="U370" s="922" t="n"/>
      <c r="V370" s="922" t="n"/>
      <c r="X370" s="922" t="n"/>
      <c r="Y370" s="922" t="n"/>
      <c r="AA370" s="922" t="n"/>
      <c r="AB370" s="922" t="n"/>
    </row>
    <row r="371" ht="14.5" customHeight="1" s="828">
      <c r="C371" s="922" t="n"/>
      <c r="D371" s="922" t="n"/>
      <c r="F371" s="922" t="n"/>
      <c r="G371" s="922" t="n"/>
      <c r="I371" s="922" t="n"/>
      <c r="J371" s="922" t="n"/>
      <c r="L371" s="922" t="n"/>
      <c r="M371" s="922" t="n"/>
      <c r="O371" s="922" t="n"/>
      <c r="P371" s="922" t="n"/>
      <c r="R371" s="922" t="n"/>
      <c r="S371" s="922" t="n"/>
      <c r="U371" s="922" t="n"/>
      <c r="V371" s="922" t="n"/>
      <c r="X371" s="922" t="n"/>
      <c r="Y371" s="922" t="n"/>
      <c r="AA371" s="922" t="n"/>
      <c r="AB371" s="922" t="n"/>
    </row>
    <row r="372" ht="14.5" customHeight="1" s="828">
      <c r="C372" s="922" t="n"/>
      <c r="D372" s="922" t="n"/>
      <c r="F372" s="922" t="n"/>
      <c r="G372" s="922" t="n"/>
      <c r="I372" s="922" t="n"/>
      <c r="J372" s="922" t="n"/>
      <c r="L372" s="922" t="n"/>
      <c r="M372" s="922" t="n"/>
      <c r="O372" s="922" t="n"/>
      <c r="P372" s="922" t="n"/>
      <c r="R372" s="922" t="n"/>
      <c r="S372" s="922" t="n"/>
      <c r="U372" s="922" t="n"/>
      <c r="V372" s="922" t="n"/>
      <c r="X372" s="922" t="n"/>
      <c r="Y372" s="922" t="n"/>
      <c r="AA372" s="922" t="n"/>
      <c r="AB372" s="922" t="n"/>
    </row>
    <row r="373" ht="14.5" customHeight="1" s="828">
      <c r="C373" s="922" t="n"/>
      <c r="D373" s="922" t="n"/>
      <c r="F373" s="922" t="n"/>
      <c r="G373" s="922" t="n"/>
      <c r="I373" s="922" t="n"/>
      <c r="J373" s="922" t="n"/>
      <c r="L373" s="922" t="n"/>
      <c r="M373" s="922" t="n"/>
      <c r="O373" s="922" t="n"/>
      <c r="P373" s="922" t="n"/>
      <c r="R373" s="922" t="n"/>
      <c r="S373" s="922" t="n"/>
      <c r="U373" s="922" t="n"/>
      <c r="V373" s="922" t="n"/>
      <c r="X373" s="922" t="n"/>
      <c r="Y373" s="922" t="n"/>
      <c r="AA373" s="922" t="n"/>
      <c r="AB373" s="922" t="n"/>
    </row>
    <row r="374" ht="14.5" customHeight="1" s="828">
      <c r="C374" s="922" t="n"/>
      <c r="D374" s="922" t="n"/>
      <c r="F374" s="922" t="n"/>
      <c r="G374" s="922" t="n"/>
      <c r="I374" s="922" t="n"/>
      <c r="J374" s="922" t="n"/>
      <c r="L374" s="922" t="n"/>
      <c r="M374" s="922" t="n"/>
      <c r="O374" s="922" t="n"/>
      <c r="P374" s="922" t="n"/>
      <c r="R374" s="922" t="n"/>
      <c r="S374" s="922" t="n"/>
      <c r="U374" s="922" t="n"/>
      <c r="V374" s="922" t="n"/>
      <c r="X374" s="922" t="n"/>
      <c r="Y374" s="922" t="n"/>
      <c r="AA374" s="922" t="n"/>
      <c r="AB374" s="922" t="n"/>
    </row>
    <row r="375" ht="14.5" customHeight="1" s="828">
      <c r="C375" s="922" t="n"/>
      <c r="D375" s="922" t="n"/>
      <c r="F375" s="922" t="n"/>
      <c r="G375" s="922" t="n"/>
      <c r="I375" s="922" t="n"/>
      <c r="J375" s="922" t="n"/>
      <c r="L375" s="922" t="n"/>
      <c r="M375" s="922" t="n"/>
      <c r="O375" s="922" t="n"/>
      <c r="P375" s="922" t="n"/>
      <c r="R375" s="922" t="n"/>
      <c r="S375" s="922" t="n"/>
      <c r="U375" s="922" t="n"/>
      <c r="V375" s="922" t="n"/>
      <c r="X375" s="922" t="n"/>
      <c r="Y375" s="922" t="n"/>
      <c r="AA375" s="922" t="n"/>
      <c r="AB375" s="922" t="n"/>
    </row>
    <row r="376" ht="14.5" customHeight="1" s="828">
      <c r="C376" s="922" t="n"/>
      <c r="D376" s="922" t="n"/>
      <c r="F376" s="922" t="n"/>
      <c r="G376" s="922" t="n"/>
      <c r="I376" s="922" t="n"/>
      <c r="J376" s="922" t="n"/>
      <c r="L376" s="922" t="n"/>
      <c r="M376" s="922" t="n"/>
      <c r="O376" s="922" t="n"/>
      <c r="P376" s="922" t="n"/>
      <c r="R376" s="922" t="n"/>
      <c r="S376" s="922" t="n"/>
      <c r="U376" s="922" t="n"/>
      <c r="V376" s="922" t="n"/>
      <c r="X376" s="922" t="n"/>
      <c r="Y376" s="922" t="n"/>
      <c r="AA376" s="922" t="n"/>
      <c r="AB376" s="922" t="n"/>
    </row>
    <row r="377" ht="14.5" customHeight="1" s="828">
      <c r="C377" s="922" t="n"/>
      <c r="D377" s="922" t="n"/>
      <c r="F377" s="922" t="n"/>
      <c r="G377" s="922" t="n"/>
      <c r="I377" s="922" t="n"/>
      <c r="J377" s="922" t="n"/>
      <c r="L377" s="922" t="n"/>
      <c r="M377" s="922" t="n"/>
      <c r="O377" s="922" t="n"/>
      <c r="P377" s="922" t="n"/>
      <c r="R377" s="922" t="n"/>
      <c r="S377" s="922" t="n"/>
      <c r="U377" s="922" t="n"/>
      <c r="V377" s="922" t="n"/>
      <c r="X377" s="922" t="n"/>
      <c r="Y377" s="922" t="n"/>
      <c r="AA377" s="922" t="n"/>
      <c r="AB377" s="922" t="n"/>
    </row>
    <row r="378" ht="14.5" customHeight="1" s="828">
      <c r="C378" s="922" t="n"/>
      <c r="D378" s="922" t="n"/>
      <c r="F378" s="922" t="n"/>
      <c r="G378" s="922" t="n"/>
      <c r="I378" s="922" t="n"/>
      <c r="J378" s="922" t="n"/>
      <c r="L378" s="922" t="n"/>
      <c r="M378" s="922" t="n"/>
      <c r="O378" s="922" t="n"/>
      <c r="P378" s="922" t="n"/>
      <c r="R378" s="922" t="n"/>
      <c r="S378" s="922" t="n"/>
      <c r="U378" s="922" t="n"/>
      <c r="V378" s="922" t="n"/>
      <c r="X378" s="922" t="n"/>
      <c r="Y378" s="922" t="n"/>
      <c r="AA378" s="922" t="n"/>
      <c r="AB378" s="922" t="n"/>
    </row>
    <row r="379" ht="14.5" customHeight="1" s="828">
      <c r="C379" s="922" t="n"/>
      <c r="D379" s="922" t="n"/>
      <c r="F379" s="922" t="n"/>
      <c r="G379" s="922" t="n"/>
      <c r="I379" s="922" t="n"/>
      <c r="J379" s="922" t="n"/>
      <c r="L379" s="922" t="n"/>
      <c r="M379" s="922" t="n"/>
      <c r="O379" s="922" t="n"/>
      <c r="P379" s="922" t="n"/>
      <c r="R379" s="922" t="n"/>
      <c r="S379" s="922" t="n"/>
      <c r="U379" s="922" t="n"/>
      <c r="V379" s="922" t="n"/>
      <c r="X379" s="922" t="n"/>
      <c r="Y379" s="922" t="n"/>
      <c r="AA379" s="922" t="n"/>
      <c r="AB379" s="922" t="n"/>
    </row>
    <row r="380" ht="14.5" customHeight="1" s="828">
      <c r="C380" s="922" t="n"/>
      <c r="D380" s="922" t="n"/>
      <c r="F380" s="922" t="n"/>
      <c r="G380" s="922" t="n"/>
      <c r="I380" s="922" t="n"/>
      <c r="J380" s="922" t="n"/>
      <c r="L380" s="922" t="n"/>
      <c r="M380" s="922" t="n"/>
      <c r="O380" s="922" t="n"/>
      <c r="P380" s="922" t="n"/>
      <c r="R380" s="922" t="n"/>
      <c r="S380" s="922" t="n"/>
      <c r="U380" s="922" t="n"/>
      <c r="V380" s="922" t="n"/>
      <c r="X380" s="922" t="n"/>
      <c r="Y380" s="922" t="n"/>
      <c r="AA380" s="922" t="n"/>
      <c r="AB380" s="922" t="n"/>
    </row>
    <row r="381" ht="14.5" customHeight="1" s="828">
      <c r="C381" s="922" t="n"/>
      <c r="D381" s="922" t="n"/>
      <c r="F381" s="922" t="n"/>
      <c r="G381" s="922" t="n"/>
      <c r="I381" s="922" t="n"/>
      <c r="J381" s="922" t="n"/>
      <c r="L381" s="922" t="n"/>
      <c r="M381" s="922" t="n"/>
      <c r="O381" s="922" t="n"/>
      <c r="P381" s="922" t="n"/>
      <c r="R381" s="922" t="n"/>
      <c r="S381" s="922" t="n"/>
      <c r="U381" s="922" t="n"/>
      <c r="V381" s="922" t="n"/>
      <c r="X381" s="922" t="n"/>
      <c r="Y381" s="922" t="n"/>
      <c r="AA381" s="922" t="n"/>
      <c r="AB381" s="922" t="n"/>
    </row>
    <row r="382" ht="14.5" customHeight="1" s="828">
      <c r="C382" s="922" t="n"/>
      <c r="D382" s="922" t="n"/>
      <c r="F382" s="922" t="n"/>
      <c r="G382" s="922" t="n"/>
      <c r="I382" s="922" t="n"/>
      <c r="J382" s="922" t="n"/>
      <c r="L382" s="922" t="n"/>
      <c r="M382" s="922" t="n"/>
      <c r="O382" s="922" t="n"/>
      <c r="P382" s="922" t="n"/>
      <c r="R382" s="922" t="n"/>
      <c r="S382" s="922" t="n"/>
      <c r="U382" s="922" t="n"/>
      <c r="V382" s="922" t="n"/>
      <c r="X382" s="922" t="n"/>
      <c r="Y382" s="922" t="n"/>
      <c r="AA382" s="922" t="n"/>
      <c r="AB382" s="922" t="n"/>
    </row>
    <row r="383" ht="14.5" customHeight="1" s="828">
      <c r="C383" s="922" t="n"/>
      <c r="D383" s="922" t="n"/>
      <c r="F383" s="922" t="n"/>
      <c r="G383" s="922" t="n"/>
      <c r="I383" s="922" t="n"/>
      <c r="J383" s="922" t="n"/>
      <c r="L383" s="922" t="n"/>
      <c r="M383" s="922" t="n"/>
      <c r="O383" s="922" t="n"/>
      <c r="P383" s="922" t="n"/>
      <c r="R383" s="922" t="n"/>
      <c r="S383" s="922" t="n"/>
      <c r="U383" s="922" t="n"/>
      <c r="V383" s="922" t="n"/>
      <c r="X383" s="922" t="n"/>
      <c r="Y383" s="922" t="n"/>
      <c r="AA383" s="922" t="n"/>
      <c r="AB383" s="922" t="n"/>
    </row>
    <row r="384" ht="14.5" customHeight="1" s="828">
      <c r="C384" s="922" t="n"/>
      <c r="D384" s="922" t="n"/>
      <c r="F384" s="922" t="n"/>
      <c r="G384" s="922" t="n"/>
      <c r="I384" s="922" t="n"/>
      <c r="J384" s="922" t="n"/>
      <c r="L384" s="922" t="n"/>
      <c r="M384" s="922" t="n"/>
      <c r="O384" s="922" t="n"/>
      <c r="P384" s="922" t="n"/>
      <c r="R384" s="922" t="n"/>
      <c r="S384" s="922" t="n"/>
      <c r="U384" s="922" t="n"/>
      <c r="V384" s="922" t="n"/>
      <c r="X384" s="922" t="n"/>
      <c r="Y384" s="922" t="n"/>
      <c r="AA384" s="922" t="n"/>
      <c r="AB384" s="922" t="n"/>
    </row>
    <row r="385" ht="14.5" customHeight="1" s="828">
      <c r="C385" s="922" t="n"/>
      <c r="D385" s="922" t="n"/>
      <c r="F385" s="922" t="n"/>
      <c r="G385" s="922" t="n"/>
      <c r="I385" s="922" t="n"/>
      <c r="J385" s="922" t="n"/>
      <c r="L385" s="922" t="n"/>
      <c r="M385" s="922" t="n"/>
      <c r="O385" s="922" t="n"/>
      <c r="P385" s="922" t="n"/>
      <c r="R385" s="922" t="n"/>
      <c r="S385" s="922" t="n"/>
      <c r="U385" s="922" t="n"/>
      <c r="V385" s="922" t="n"/>
      <c r="X385" s="922" t="n"/>
      <c r="Y385" s="922" t="n"/>
      <c r="AA385" s="922" t="n"/>
      <c r="AB385" s="922" t="n"/>
    </row>
    <row r="386" ht="14.5" customHeight="1" s="828">
      <c r="C386" s="922" t="n"/>
      <c r="D386" s="922" t="n"/>
      <c r="F386" s="922" t="n"/>
      <c r="G386" s="922" t="n"/>
      <c r="I386" s="922" t="n"/>
      <c r="J386" s="922" t="n"/>
      <c r="L386" s="922" t="n"/>
      <c r="M386" s="922" t="n"/>
      <c r="O386" s="922" t="n"/>
      <c r="P386" s="922" t="n"/>
      <c r="R386" s="922" t="n"/>
      <c r="S386" s="922" t="n"/>
      <c r="U386" s="922" t="n"/>
      <c r="V386" s="922" t="n"/>
      <c r="X386" s="922" t="n"/>
      <c r="Y386" s="922" t="n"/>
      <c r="AA386" s="922" t="n"/>
      <c r="AB386" s="922" t="n"/>
    </row>
    <row r="387" ht="14.5" customHeight="1" s="828">
      <c r="C387" s="922" t="n"/>
      <c r="D387" s="922" t="n"/>
      <c r="F387" s="922" t="n"/>
      <c r="G387" s="922" t="n"/>
      <c r="I387" s="922" t="n"/>
      <c r="J387" s="922" t="n"/>
      <c r="L387" s="922" t="n"/>
      <c r="M387" s="922" t="n"/>
      <c r="O387" s="922" t="n"/>
      <c r="P387" s="922" t="n"/>
      <c r="R387" s="922" t="n"/>
      <c r="S387" s="922" t="n"/>
      <c r="U387" s="922" t="n"/>
      <c r="V387" s="922" t="n"/>
      <c r="X387" s="922" t="n"/>
      <c r="Y387" s="922" t="n"/>
      <c r="AA387" s="922" t="n"/>
      <c r="AB387" s="922" t="n"/>
    </row>
    <row r="388" ht="14.5" customHeight="1" s="828">
      <c r="C388" s="922" t="n"/>
      <c r="D388" s="922" t="n"/>
      <c r="F388" s="922" t="n"/>
      <c r="G388" s="922" t="n"/>
      <c r="I388" s="922" t="n"/>
      <c r="J388" s="922" t="n"/>
      <c r="L388" s="922" t="n"/>
      <c r="M388" s="922" t="n"/>
      <c r="O388" s="922" t="n"/>
      <c r="P388" s="922" t="n"/>
      <c r="R388" s="922" t="n"/>
      <c r="S388" s="922" t="n"/>
      <c r="U388" s="922" t="n"/>
      <c r="V388" s="922" t="n"/>
      <c r="X388" s="922" t="n"/>
      <c r="Y388" s="922" t="n"/>
      <c r="AA388" s="922" t="n"/>
      <c r="AB388" s="922" t="n"/>
    </row>
    <row r="389" ht="14.5" customHeight="1" s="828">
      <c r="C389" s="922" t="n"/>
      <c r="D389" s="922" t="n"/>
      <c r="F389" s="922" t="n"/>
      <c r="G389" s="922" t="n"/>
      <c r="I389" s="922" t="n"/>
      <c r="J389" s="922" t="n"/>
      <c r="L389" s="922" t="n"/>
      <c r="M389" s="922" t="n"/>
      <c r="O389" s="922" t="n"/>
      <c r="P389" s="922" t="n"/>
      <c r="R389" s="922" t="n"/>
      <c r="S389" s="922" t="n"/>
      <c r="U389" s="922" t="n"/>
      <c r="V389" s="922" t="n"/>
      <c r="X389" s="922" t="n"/>
      <c r="Y389" s="922" t="n"/>
      <c r="AA389" s="922" t="n"/>
      <c r="AB389" s="922" t="n"/>
    </row>
    <row r="390" ht="14.5" customHeight="1" s="828">
      <c r="C390" s="922" t="n"/>
      <c r="D390" s="922" t="n"/>
      <c r="F390" s="922" t="n"/>
      <c r="G390" s="922" t="n"/>
      <c r="I390" s="922" t="n"/>
      <c r="J390" s="922" t="n"/>
      <c r="L390" s="922" t="n"/>
      <c r="M390" s="922" t="n"/>
      <c r="O390" s="922" t="n"/>
      <c r="P390" s="922" t="n"/>
      <c r="R390" s="922" t="n"/>
      <c r="S390" s="922" t="n"/>
      <c r="U390" s="922" t="n"/>
      <c r="V390" s="922" t="n"/>
      <c r="X390" s="922" t="n"/>
      <c r="Y390" s="922" t="n"/>
      <c r="AA390" s="922" t="n"/>
      <c r="AB390" s="922" t="n"/>
    </row>
    <row r="391" ht="14.5" customHeight="1" s="828">
      <c r="C391" s="922" t="n"/>
      <c r="D391" s="922" t="n"/>
      <c r="F391" s="922" t="n"/>
      <c r="G391" s="922" t="n"/>
      <c r="I391" s="922" t="n"/>
      <c r="J391" s="922" t="n"/>
      <c r="L391" s="922" t="n"/>
      <c r="M391" s="922" t="n"/>
      <c r="O391" s="922" t="n"/>
      <c r="P391" s="922" t="n"/>
      <c r="R391" s="922" t="n"/>
      <c r="S391" s="922" t="n"/>
      <c r="U391" s="922" t="n"/>
      <c r="V391" s="922" t="n"/>
      <c r="X391" s="922" t="n"/>
      <c r="Y391" s="922" t="n"/>
      <c r="AA391" s="922" t="n"/>
      <c r="AB391" s="922" t="n"/>
    </row>
    <row r="392" ht="14.5" customHeight="1" s="828">
      <c r="C392" s="922" t="n"/>
      <c r="D392" s="922" t="n"/>
      <c r="F392" s="922" t="n"/>
      <c r="G392" s="922" t="n"/>
      <c r="I392" s="922" t="n"/>
      <c r="J392" s="922" t="n"/>
      <c r="L392" s="922" t="n"/>
      <c r="M392" s="922" t="n"/>
      <c r="O392" s="922" t="n"/>
      <c r="P392" s="922" t="n"/>
      <c r="R392" s="922" t="n"/>
      <c r="S392" s="922" t="n"/>
      <c r="U392" s="922" t="n"/>
      <c r="V392" s="922" t="n"/>
      <c r="X392" s="922" t="n"/>
      <c r="Y392" s="922" t="n"/>
      <c r="AA392" s="922" t="n"/>
      <c r="AB392" s="922" t="n"/>
    </row>
    <row r="393" ht="14.5" customHeight="1" s="828">
      <c r="C393" s="922" t="n"/>
      <c r="D393" s="922" t="n"/>
      <c r="F393" s="922" t="n"/>
      <c r="G393" s="922" t="n"/>
      <c r="I393" s="922" t="n"/>
      <c r="J393" s="922" t="n"/>
      <c r="L393" s="922" t="n"/>
      <c r="M393" s="922" t="n"/>
      <c r="O393" s="922" t="n"/>
      <c r="P393" s="922" t="n"/>
      <c r="R393" s="922" t="n"/>
      <c r="S393" s="922" t="n"/>
      <c r="U393" s="922" t="n"/>
      <c r="V393" s="922" t="n"/>
      <c r="X393" s="922" t="n"/>
      <c r="Y393" s="922" t="n"/>
      <c r="AA393" s="922" t="n"/>
      <c r="AB393" s="922" t="n"/>
    </row>
    <row r="394" ht="14.5" customHeight="1" s="828">
      <c r="C394" s="922" t="n"/>
      <c r="D394" s="922" t="n"/>
      <c r="F394" s="922" t="n"/>
      <c r="G394" s="922" t="n"/>
      <c r="I394" s="922" t="n"/>
      <c r="J394" s="922" t="n"/>
      <c r="L394" s="922" t="n"/>
      <c r="M394" s="922" t="n"/>
      <c r="O394" s="922" t="n"/>
      <c r="P394" s="922" t="n"/>
      <c r="R394" s="922" t="n"/>
      <c r="S394" s="922" t="n"/>
      <c r="U394" s="922" t="n"/>
      <c r="V394" s="922" t="n"/>
      <c r="X394" s="922" t="n"/>
      <c r="Y394" s="922" t="n"/>
      <c r="AA394" s="922" t="n"/>
      <c r="AB394" s="922" t="n"/>
    </row>
    <row r="395" ht="14.5" customHeight="1" s="828">
      <c r="C395" s="922" t="n"/>
      <c r="D395" s="922" t="n"/>
      <c r="F395" s="922" t="n"/>
      <c r="G395" s="922" t="n"/>
      <c r="I395" s="922" t="n"/>
      <c r="J395" s="922" t="n"/>
      <c r="L395" s="922" t="n"/>
      <c r="M395" s="922" t="n"/>
      <c r="O395" s="922" t="n"/>
      <c r="P395" s="922" t="n"/>
      <c r="R395" s="922" t="n"/>
      <c r="S395" s="922" t="n"/>
      <c r="U395" s="922" t="n"/>
      <c r="V395" s="922" t="n"/>
      <c r="X395" s="922" t="n"/>
      <c r="Y395" s="922" t="n"/>
      <c r="AA395" s="922" t="n"/>
      <c r="AB395" s="922" t="n"/>
    </row>
    <row r="396" ht="14.5" customHeight="1" s="828">
      <c r="C396" s="922" t="n"/>
      <c r="D396" s="922" t="n"/>
      <c r="F396" s="922" t="n"/>
      <c r="G396" s="922" t="n"/>
      <c r="I396" s="922" t="n"/>
      <c r="J396" s="922" t="n"/>
      <c r="L396" s="922" t="n"/>
      <c r="M396" s="922" t="n"/>
      <c r="O396" s="922" t="n"/>
      <c r="P396" s="922" t="n"/>
      <c r="R396" s="922" t="n"/>
      <c r="S396" s="922" t="n"/>
      <c r="U396" s="922" t="n"/>
      <c r="V396" s="922" t="n"/>
      <c r="X396" s="922" t="n"/>
      <c r="Y396" s="922" t="n"/>
      <c r="AA396" s="922" t="n"/>
      <c r="AB396" s="922" t="n"/>
    </row>
    <row r="397" ht="14.5" customHeight="1" s="828">
      <c r="C397" s="922" t="n"/>
      <c r="D397" s="922" t="n"/>
      <c r="F397" s="922" t="n"/>
      <c r="G397" s="922" t="n"/>
      <c r="I397" s="922" t="n"/>
      <c r="J397" s="922" t="n"/>
      <c r="L397" s="922" t="n"/>
      <c r="M397" s="922" t="n"/>
      <c r="O397" s="922" t="n"/>
      <c r="P397" s="922" t="n"/>
      <c r="R397" s="922" t="n"/>
      <c r="S397" s="922" t="n"/>
      <c r="U397" s="922" t="n"/>
      <c r="V397" s="922" t="n"/>
      <c r="X397" s="922" t="n"/>
      <c r="Y397" s="922" t="n"/>
      <c r="AA397" s="922" t="n"/>
      <c r="AB397" s="922" t="n"/>
    </row>
    <row r="398" ht="14.5" customHeight="1" s="828">
      <c r="C398" s="922" t="n"/>
      <c r="D398" s="922" t="n"/>
      <c r="F398" s="922" t="n"/>
      <c r="G398" s="922" t="n"/>
      <c r="I398" s="922" t="n"/>
      <c r="J398" s="922" t="n"/>
      <c r="L398" s="922" t="n"/>
      <c r="M398" s="922" t="n"/>
      <c r="O398" s="922" t="n"/>
      <c r="P398" s="922" t="n"/>
      <c r="R398" s="922" t="n"/>
      <c r="S398" s="922" t="n"/>
      <c r="U398" s="922" t="n"/>
      <c r="V398" s="922" t="n"/>
      <c r="X398" s="922" t="n"/>
      <c r="Y398" s="922" t="n"/>
      <c r="AA398" s="922" t="n"/>
      <c r="AB398" s="922" t="n"/>
    </row>
    <row r="399" ht="14.5" customHeight="1" s="828">
      <c r="C399" s="922" t="n"/>
      <c r="D399" s="922" t="n"/>
      <c r="F399" s="922" t="n"/>
      <c r="G399" s="922" t="n"/>
      <c r="I399" s="922" t="n"/>
      <c r="J399" s="922" t="n"/>
      <c r="L399" s="922" t="n"/>
      <c r="M399" s="922" t="n"/>
      <c r="O399" s="922" t="n"/>
      <c r="P399" s="922" t="n"/>
      <c r="R399" s="922" t="n"/>
      <c r="S399" s="922" t="n"/>
      <c r="U399" s="922" t="n"/>
      <c r="V399" s="922" t="n"/>
      <c r="X399" s="922" t="n"/>
      <c r="Y399" s="922" t="n"/>
      <c r="AA399" s="922" t="n"/>
      <c r="AB399" s="922" t="n"/>
    </row>
    <row r="400" ht="14.5" customHeight="1" s="828">
      <c r="C400" s="922" t="n"/>
      <c r="D400" s="922" t="n"/>
      <c r="F400" s="922" t="n"/>
      <c r="G400" s="922" t="n"/>
      <c r="I400" s="922" t="n"/>
      <c r="J400" s="922" t="n"/>
      <c r="L400" s="922" t="n"/>
      <c r="M400" s="922" t="n"/>
      <c r="O400" s="922" t="n"/>
      <c r="P400" s="922" t="n"/>
      <c r="R400" s="922" t="n"/>
      <c r="S400" s="922" t="n"/>
      <c r="U400" s="922" t="n"/>
      <c r="V400" s="922" t="n"/>
      <c r="X400" s="922" t="n"/>
      <c r="Y400" s="922" t="n"/>
      <c r="AA400" s="922" t="n"/>
      <c r="AB400" s="922" t="n"/>
    </row>
    <row r="401" ht="14.5" customHeight="1" s="828">
      <c r="C401" s="922" t="n"/>
      <c r="D401" s="922" t="n"/>
      <c r="F401" s="922" t="n"/>
      <c r="G401" s="922" t="n"/>
      <c r="I401" s="922" t="n"/>
      <c r="J401" s="922" t="n"/>
      <c r="L401" s="922" t="n"/>
      <c r="M401" s="922" t="n"/>
      <c r="O401" s="922" t="n"/>
      <c r="P401" s="922" t="n"/>
      <c r="R401" s="922" t="n"/>
      <c r="S401" s="922" t="n"/>
      <c r="U401" s="922" t="n"/>
      <c r="V401" s="922" t="n"/>
      <c r="X401" s="922" t="n"/>
      <c r="Y401" s="922" t="n"/>
      <c r="AA401" s="922" t="n"/>
      <c r="AB401" s="922" t="n"/>
    </row>
    <row r="402" ht="14.5" customHeight="1" s="828">
      <c r="C402" s="922" t="n"/>
      <c r="D402" s="922" t="n"/>
      <c r="F402" s="922" t="n"/>
      <c r="G402" s="922" t="n"/>
      <c r="I402" s="922" t="n"/>
      <c r="J402" s="922" t="n"/>
      <c r="L402" s="922" t="n"/>
      <c r="M402" s="922" t="n"/>
      <c r="O402" s="922" t="n"/>
      <c r="P402" s="922" t="n"/>
      <c r="R402" s="922" t="n"/>
      <c r="S402" s="922" t="n"/>
      <c r="U402" s="922" t="n"/>
      <c r="V402" s="922" t="n"/>
      <c r="X402" s="922" t="n"/>
      <c r="Y402" s="922" t="n"/>
      <c r="AA402" s="922" t="n"/>
      <c r="AB402" s="922" t="n"/>
    </row>
    <row r="403" ht="14.5" customHeight="1" s="828">
      <c r="C403" s="922" t="n"/>
      <c r="D403" s="922" t="n"/>
      <c r="F403" s="922" t="n"/>
      <c r="G403" s="922" t="n"/>
      <c r="I403" s="922" t="n"/>
      <c r="J403" s="922" t="n"/>
      <c r="L403" s="922" t="n"/>
      <c r="M403" s="922" t="n"/>
      <c r="O403" s="922" t="n"/>
      <c r="P403" s="922" t="n"/>
      <c r="R403" s="922" t="n"/>
      <c r="S403" s="922" t="n"/>
      <c r="U403" s="922" t="n"/>
      <c r="V403" s="922" t="n"/>
      <c r="X403" s="922" t="n"/>
      <c r="Y403" s="922" t="n"/>
      <c r="AA403" s="922" t="n"/>
      <c r="AB403" s="922" t="n"/>
    </row>
    <row r="404" ht="14.5" customHeight="1" s="828">
      <c r="C404" s="922" t="n"/>
      <c r="D404" s="922" t="n"/>
      <c r="F404" s="922" t="n"/>
      <c r="G404" s="922" t="n"/>
      <c r="I404" s="922" t="n"/>
      <c r="J404" s="922" t="n"/>
      <c r="L404" s="922" t="n"/>
      <c r="M404" s="922" t="n"/>
      <c r="O404" s="922" t="n"/>
      <c r="P404" s="922" t="n"/>
      <c r="R404" s="922" t="n"/>
      <c r="S404" s="922" t="n"/>
      <c r="U404" s="922" t="n"/>
      <c r="V404" s="922" t="n"/>
      <c r="X404" s="922" t="n"/>
      <c r="Y404" s="922" t="n"/>
      <c r="AA404" s="922" t="n"/>
      <c r="AB404" s="922" t="n"/>
    </row>
    <row r="405" ht="14.5" customHeight="1" s="828">
      <c r="C405" s="922" t="n"/>
      <c r="D405" s="922" t="n"/>
      <c r="F405" s="922" t="n"/>
      <c r="G405" s="922" t="n"/>
      <c r="I405" s="922" t="n"/>
      <c r="J405" s="922" t="n"/>
      <c r="L405" s="922" t="n"/>
      <c r="M405" s="922" t="n"/>
      <c r="O405" s="922" t="n"/>
      <c r="P405" s="922" t="n"/>
      <c r="R405" s="922" t="n"/>
      <c r="S405" s="922" t="n"/>
      <c r="U405" s="922" t="n"/>
      <c r="V405" s="922" t="n"/>
      <c r="X405" s="922" t="n"/>
      <c r="Y405" s="922" t="n"/>
      <c r="AA405" s="922" t="n"/>
      <c r="AB405" s="922" t="n"/>
    </row>
    <row r="406" ht="14.5" customHeight="1" s="828">
      <c r="C406" s="922" t="n"/>
      <c r="D406" s="922" t="n"/>
      <c r="F406" s="922" t="n"/>
      <c r="G406" s="922" t="n"/>
      <c r="I406" s="922" t="n"/>
      <c r="J406" s="922" t="n"/>
      <c r="L406" s="922" t="n"/>
      <c r="M406" s="922" t="n"/>
      <c r="O406" s="922" t="n"/>
      <c r="P406" s="922" t="n"/>
      <c r="R406" s="922" t="n"/>
      <c r="S406" s="922" t="n"/>
      <c r="U406" s="922" t="n"/>
      <c r="V406" s="922" t="n"/>
      <c r="X406" s="922" t="n"/>
      <c r="Y406" s="922" t="n"/>
      <c r="AA406" s="922" t="n"/>
      <c r="AB406" s="922" t="n"/>
    </row>
    <row r="407" ht="14.5" customHeight="1" s="828">
      <c r="C407" s="922" t="n"/>
      <c r="D407" s="922" t="n"/>
      <c r="F407" s="922" t="n"/>
      <c r="G407" s="922" t="n"/>
      <c r="I407" s="922" t="n"/>
      <c r="J407" s="922" t="n"/>
      <c r="L407" s="922" t="n"/>
      <c r="M407" s="922" t="n"/>
      <c r="O407" s="922" t="n"/>
      <c r="P407" s="922" t="n"/>
      <c r="R407" s="922" t="n"/>
      <c r="S407" s="922" t="n"/>
      <c r="U407" s="922" t="n"/>
      <c r="V407" s="922" t="n"/>
      <c r="X407" s="922" t="n"/>
      <c r="Y407" s="922" t="n"/>
      <c r="AA407" s="922" t="n"/>
      <c r="AB407" s="922" t="n"/>
    </row>
    <row r="408" ht="14.5" customHeight="1" s="828">
      <c r="C408" s="922" t="n"/>
      <c r="D408" s="922" t="n"/>
      <c r="F408" s="922" t="n"/>
      <c r="G408" s="922" t="n"/>
      <c r="I408" s="922" t="n"/>
      <c r="J408" s="922" t="n"/>
      <c r="L408" s="922" t="n"/>
      <c r="M408" s="922" t="n"/>
      <c r="O408" s="922" t="n"/>
      <c r="P408" s="922" t="n"/>
      <c r="R408" s="922" t="n"/>
      <c r="S408" s="922" t="n"/>
      <c r="U408" s="922" t="n"/>
      <c r="V408" s="922" t="n"/>
      <c r="X408" s="922" t="n"/>
      <c r="Y408" s="922" t="n"/>
      <c r="AA408" s="922" t="n"/>
      <c r="AB408" s="922" t="n"/>
    </row>
    <row r="409" ht="14.5" customHeight="1" s="828">
      <c r="C409" s="922" t="n"/>
      <c r="D409" s="922" t="n"/>
      <c r="F409" s="922" t="n"/>
      <c r="G409" s="922" t="n"/>
      <c r="I409" s="922" t="n"/>
      <c r="J409" s="922" t="n"/>
      <c r="L409" s="922" t="n"/>
      <c r="M409" s="922" t="n"/>
      <c r="O409" s="922" t="n"/>
      <c r="P409" s="922" t="n"/>
      <c r="R409" s="922" t="n"/>
      <c r="S409" s="922" t="n"/>
      <c r="U409" s="922" t="n"/>
      <c r="V409" s="922" t="n"/>
      <c r="X409" s="922" t="n"/>
      <c r="Y409" s="922" t="n"/>
      <c r="AA409" s="922" t="n"/>
      <c r="AB409" s="922" t="n"/>
    </row>
    <row r="410" ht="14.5" customHeight="1" s="828">
      <c r="C410" s="922" t="n"/>
      <c r="D410" s="922" t="n"/>
      <c r="F410" s="922" t="n"/>
      <c r="G410" s="922" t="n"/>
      <c r="I410" s="922" t="n"/>
      <c r="J410" s="922" t="n"/>
      <c r="L410" s="922" t="n"/>
      <c r="M410" s="922" t="n"/>
      <c r="O410" s="922" t="n"/>
      <c r="P410" s="922" t="n"/>
      <c r="R410" s="922" t="n"/>
      <c r="S410" s="922" t="n"/>
      <c r="U410" s="922" t="n"/>
      <c r="V410" s="922" t="n"/>
      <c r="X410" s="922" t="n"/>
      <c r="Y410" s="922" t="n"/>
      <c r="AA410" s="922" t="n"/>
      <c r="AB410" s="922" t="n"/>
    </row>
    <row r="411" ht="14.5" customHeight="1" s="828">
      <c r="C411" s="922" t="n"/>
      <c r="D411" s="922" t="n"/>
      <c r="F411" s="922" t="n"/>
      <c r="G411" s="922" t="n"/>
      <c r="I411" s="922" t="n"/>
      <c r="J411" s="922" t="n"/>
      <c r="L411" s="922" t="n"/>
      <c r="M411" s="922" t="n"/>
      <c r="O411" s="922" t="n"/>
      <c r="P411" s="922" t="n"/>
      <c r="R411" s="922" t="n"/>
      <c r="S411" s="922" t="n"/>
      <c r="U411" s="922" t="n"/>
      <c r="V411" s="922" t="n"/>
      <c r="X411" s="922" t="n"/>
      <c r="Y411" s="922" t="n"/>
      <c r="AA411" s="922" t="n"/>
      <c r="AB411" s="922" t="n"/>
    </row>
    <row r="412" ht="14.5" customHeight="1" s="828">
      <c r="C412" s="922" t="n"/>
      <c r="D412" s="922" t="n"/>
      <c r="F412" s="922" t="n"/>
      <c r="G412" s="922" t="n"/>
      <c r="I412" s="922" t="n"/>
      <c r="J412" s="922" t="n"/>
      <c r="L412" s="922" t="n"/>
      <c r="M412" s="922" t="n"/>
      <c r="O412" s="922" t="n"/>
      <c r="P412" s="922" t="n"/>
      <c r="R412" s="922" t="n"/>
      <c r="S412" s="922" t="n"/>
      <c r="U412" s="922" t="n"/>
      <c r="V412" s="922" t="n"/>
      <c r="X412" s="922" t="n"/>
      <c r="Y412" s="922" t="n"/>
      <c r="AA412" s="922" t="n"/>
      <c r="AB412" s="922" t="n"/>
    </row>
    <row r="413" ht="14.5" customHeight="1" s="828">
      <c r="C413" s="922" t="n"/>
      <c r="D413" s="922" t="n"/>
      <c r="F413" s="922" t="n"/>
      <c r="G413" s="922" t="n"/>
      <c r="I413" s="922" t="n"/>
      <c r="J413" s="922" t="n"/>
      <c r="L413" s="922" t="n"/>
      <c r="M413" s="922" t="n"/>
      <c r="O413" s="922" t="n"/>
      <c r="P413" s="922" t="n"/>
      <c r="R413" s="922" t="n"/>
      <c r="S413" s="922" t="n"/>
      <c r="U413" s="922" t="n"/>
      <c r="V413" s="922" t="n"/>
      <c r="X413" s="922" t="n"/>
      <c r="Y413" s="922" t="n"/>
      <c r="AA413" s="922" t="n"/>
      <c r="AB413" s="922" t="n"/>
    </row>
    <row r="414" ht="14.5" customHeight="1" s="828">
      <c r="C414" s="922" t="n"/>
      <c r="D414" s="922" t="n"/>
      <c r="F414" s="922" t="n"/>
      <c r="G414" s="922" t="n"/>
      <c r="I414" s="922" t="n"/>
      <c r="J414" s="922" t="n"/>
      <c r="L414" s="922" t="n"/>
      <c r="M414" s="922" t="n"/>
      <c r="O414" s="922" t="n"/>
      <c r="P414" s="922" t="n"/>
      <c r="R414" s="922" t="n"/>
      <c r="S414" s="922" t="n"/>
      <c r="U414" s="922" t="n"/>
      <c r="V414" s="922" t="n"/>
      <c r="X414" s="922" t="n"/>
      <c r="Y414" s="922" t="n"/>
      <c r="AA414" s="922" t="n"/>
      <c r="AB414" s="922" t="n"/>
    </row>
    <row r="415" ht="14.5" customHeight="1" s="828">
      <c r="C415" s="922" t="n"/>
      <c r="D415" s="922" t="n"/>
      <c r="F415" s="922" t="n"/>
      <c r="G415" s="922" t="n"/>
      <c r="I415" s="922" t="n"/>
      <c r="J415" s="922" t="n"/>
      <c r="L415" s="922" t="n"/>
      <c r="M415" s="922" t="n"/>
      <c r="O415" s="922" t="n"/>
      <c r="P415" s="922" t="n"/>
      <c r="R415" s="922" t="n"/>
      <c r="S415" s="922" t="n"/>
      <c r="U415" s="922" t="n"/>
      <c r="V415" s="922" t="n"/>
      <c r="X415" s="922" t="n"/>
      <c r="Y415" s="922" t="n"/>
      <c r="AA415" s="922" t="n"/>
      <c r="AB415" s="922" t="n"/>
    </row>
    <row r="416" ht="14.5" customHeight="1" s="828">
      <c r="C416" s="922" t="n"/>
      <c r="D416" s="922" t="n"/>
      <c r="F416" s="922" t="n"/>
      <c r="G416" s="922" t="n"/>
      <c r="I416" s="922" t="n"/>
      <c r="J416" s="922" t="n"/>
      <c r="L416" s="922" t="n"/>
      <c r="M416" s="922" t="n"/>
      <c r="O416" s="922" t="n"/>
      <c r="P416" s="922" t="n"/>
      <c r="R416" s="922" t="n"/>
      <c r="S416" s="922" t="n"/>
      <c r="U416" s="922" t="n"/>
      <c r="V416" s="922" t="n"/>
      <c r="X416" s="922" t="n"/>
      <c r="Y416" s="922" t="n"/>
      <c r="AA416" s="922" t="n"/>
      <c r="AB416" s="922" t="n"/>
    </row>
    <row r="417" ht="14.5" customHeight="1" s="828">
      <c r="C417" s="922" t="n"/>
      <c r="D417" s="922" t="n"/>
      <c r="F417" s="922" t="n"/>
      <c r="G417" s="922" t="n"/>
      <c r="I417" s="922" t="n"/>
      <c r="J417" s="922" t="n"/>
      <c r="L417" s="922" t="n"/>
      <c r="M417" s="922" t="n"/>
      <c r="O417" s="922" t="n"/>
      <c r="P417" s="922" t="n"/>
      <c r="R417" s="922" t="n"/>
      <c r="S417" s="922" t="n"/>
      <c r="U417" s="922" t="n"/>
      <c r="V417" s="922" t="n"/>
      <c r="X417" s="922" t="n"/>
      <c r="Y417" s="922" t="n"/>
      <c r="AA417" s="922" t="n"/>
      <c r="AB417" s="922" t="n"/>
    </row>
    <row r="418" ht="14.5" customHeight="1" s="828">
      <c r="C418" s="922" t="n"/>
      <c r="D418" s="922" t="n"/>
      <c r="F418" s="922" t="n"/>
      <c r="G418" s="922" t="n"/>
      <c r="I418" s="922" t="n"/>
      <c r="J418" s="922" t="n"/>
      <c r="L418" s="922" t="n"/>
      <c r="M418" s="922" t="n"/>
      <c r="O418" s="922" t="n"/>
      <c r="P418" s="922" t="n"/>
      <c r="R418" s="922" t="n"/>
      <c r="S418" s="922" t="n"/>
      <c r="U418" s="922" t="n"/>
      <c r="V418" s="922" t="n"/>
      <c r="X418" s="922" t="n"/>
      <c r="Y418" s="922" t="n"/>
      <c r="AA418" s="922" t="n"/>
      <c r="AB418" s="922" t="n"/>
    </row>
    <row r="419" ht="14.5" customHeight="1" s="828">
      <c r="C419" s="922" t="n"/>
      <c r="D419" s="922" t="n"/>
      <c r="F419" s="922" t="n"/>
      <c r="G419" s="922" t="n"/>
      <c r="I419" s="922" t="n"/>
      <c r="J419" s="922" t="n"/>
      <c r="L419" s="922" t="n"/>
      <c r="M419" s="922" t="n"/>
      <c r="O419" s="922" t="n"/>
      <c r="P419" s="922" t="n"/>
      <c r="R419" s="922" t="n"/>
      <c r="S419" s="922" t="n"/>
      <c r="U419" s="922" t="n"/>
      <c r="V419" s="922" t="n"/>
      <c r="X419" s="922" t="n"/>
      <c r="Y419" s="922" t="n"/>
      <c r="AA419" s="922" t="n"/>
      <c r="AB419" s="922" t="n"/>
    </row>
    <row r="420" ht="14.5" customHeight="1" s="828">
      <c r="C420" s="922" t="n"/>
      <c r="D420" s="922" t="n"/>
      <c r="F420" s="922" t="n"/>
      <c r="G420" s="922" t="n"/>
      <c r="I420" s="922" t="n"/>
      <c r="J420" s="922" t="n"/>
      <c r="L420" s="922" t="n"/>
      <c r="M420" s="922" t="n"/>
      <c r="O420" s="922" t="n"/>
      <c r="P420" s="922" t="n"/>
      <c r="R420" s="922" t="n"/>
      <c r="S420" s="922" t="n"/>
      <c r="U420" s="922" t="n"/>
      <c r="V420" s="922" t="n"/>
      <c r="X420" s="922" t="n"/>
      <c r="Y420" s="922" t="n"/>
      <c r="AA420" s="922" t="n"/>
      <c r="AB420" s="922" t="n"/>
    </row>
    <row r="421" ht="14.5" customHeight="1" s="828">
      <c r="C421" s="922" t="n"/>
      <c r="D421" s="922" t="n"/>
      <c r="F421" s="922" t="n"/>
      <c r="G421" s="922" t="n"/>
      <c r="I421" s="922" t="n"/>
      <c r="J421" s="922" t="n"/>
      <c r="L421" s="922" t="n"/>
      <c r="M421" s="922" t="n"/>
      <c r="O421" s="922" t="n"/>
      <c r="P421" s="922" t="n"/>
      <c r="R421" s="922" t="n"/>
      <c r="S421" s="922" t="n"/>
      <c r="U421" s="922" t="n"/>
      <c r="V421" s="922" t="n"/>
      <c r="X421" s="922" t="n"/>
      <c r="Y421" s="922" t="n"/>
      <c r="AA421" s="922" t="n"/>
      <c r="AB421" s="922" t="n"/>
    </row>
    <row r="422" ht="14.5" customHeight="1" s="828">
      <c r="C422" s="922" t="n"/>
      <c r="D422" s="922" t="n"/>
      <c r="F422" s="922" t="n"/>
      <c r="G422" s="922" t="n"/>
      <c r="I422" s="922" t="n"/>
      <c r="J422" s="922" t="n"/>
      <c r="L422" s="922" t="n"/>
      <c r="M422" s="922" t="n"/>
      <c r="O422" s="922" t="n"/>
      <c r="P422" s="922" t="n"/>
      <c r="R422" s="922" t="n"/>
      <c r="S422" s="922" t="n"/>
      <c r="U422" s="922" t="n"/>
      <c r="V422" s="922" t="n"/>
      <c r="X422" s="922" t="n"/>
      <c r="Y422" s="922" t="n"/>
      <c r="AA422" s="922" t="n"/>
      <c r="AB422" s="922" t="n"/>
    </row>
    <row r="423" ht="14.5" customHeight="1" s="828">
      <c r="C423" s="922" t="n"/>
      <c r="D423" s="922" t="n"/>
      <c r="F423" s="922" t="n"/>
      <c r="G423" s="922" t="n"/>
      <c r="I423" s="922" t="n"/>
      <c r="J423" s="922" t="n"/>
      <c r="L423" s="922" t="n"/>
      <c r="M423" s="922" t="n"/>
      <c r="O423" s="922" t="n"/>
      <c r="P423" s="922" t="n"/>
      <c r="R423" s="922" t="n"/>
      <c r="S423" s="922" t="n"/>
      <c r="U423" s="922" t="n"/>
      <c r="V423" s="922" t="n"/>
      <c r="X423" s="922" t="n"/>
      <c r="Y423" s="922" t="n"/>
      <c r="AA423" s="922" t="n"/>
      <c r="AB423" s="922" t="n"/>
    </row>
    <row r="424" ht="14.5" customHeight="1" s="828">
      <c r="C424" s="922" t="n"/>
      <c r="D424" s="922" t="n"/>
      <c r="F424" s="922" t="n"/>
      <c r="G424" s="922" t="n"/>
      <c r="I424" s="922" t="n"/>
      <c r="J424" s="922" t="n"/>
      <c r="L424" s="922" t="n"/>
      <c r="M424" s="922" t="n"/>
      <c r="O424" s="922" t="n"/>
      <c r="P424" s="922" t="n"/>
      <c r="R424" s="922" t="n"/>
      <c r="S424" s="922" t="n"/>
      <c r="U424" s="922" t="n"/>
      <c r="V424" s="922" t="n"/>
      <c r="X424" s="922" t="n"/>
      <c r="Y424" s="922" t="n"/>
      <c r="AA424" s="922" t="n"/>
      <c r="AB424" s="922" t="n"/>
    </row>
    <row r="425" ht="14.5" customHeight="1" s="828">
      <c r="C425" s="922" t="n"/>
      <c r="D425" s="922" t="n"/>
      <c r="F425" s="922" t="n"/>
      <c r="G425" s="922" t="n"/>
      <c r="I425" s="922" t="n"/>
      <c r="J425" s="922" t="n"/>
      <c r="L425" s="922" t="n"/>
      <c r="M425" s="922" t="n"/>
      <c r="O425" s="922" t="n"/>
      <c r="P425" s="922" t="n"/>
      <c r="R425" s="922" t="n"/>
      <c r="S425" s="922" t="n"/>
      <c r="U425" s="922" t="n"/>
      <c r="V425" s="922" t="n"/>
      <c r="X425" s="922" t="n"/>
      <c r="Y425" s="922" t="n"/>
      <c r="AA425" s="922" t="n"/>
      <c r="AB425" s="922" t="n"/>
    </row>
    <row r="426" ht="14.5" customHeight="1" s="828">
      <c r="C426" s="922" t="n"/>
      <c r="D426" s="922" t="n"/>
      <c r="F426" s="922" t="n"/>
      <c r="G426" s="922" t="n"/>
      <c r="I426" s="922" t="n"/>
      <c r="J426" s="922" t="n"/>
      <c r="L426" s="922" t="n"/>
      <c r="M426" s="922" t="n"/>
      <c r="O426" s="922" t="n"/>
      <c r="P426" s="922" t="n"/>
      <c r="R426" s="922" t="n"/>
      <c r="S426" s="922" t="n"/>
      <c r="U426" s="922" t="n"/>
      <c r="V426" s="922" t="n"/>
      <c r="X426" s="922" t="n"/>
      <c r="Y426" s="922" t="n"/>
      <c r="AA426" s="922" t="n"/>
      <c r="AB426" s="922" t="n"/>
    </row>
    <row r="427" ht="14.5" customHeight="1" s="828">
      <c r="C427" s="922" t="n"/>
      <c r="D427" s="922" t="n"/>
      <c r="F427" s="922" t="n"/>
      <c r="G427" s="922" t="n"/>
      <c r="I427" s="922" t="n"/>
      <c r="J427" s="922" t="n"/>
      <c r="L427" s="922" t="n"/>
      <c r="M427" s="922" t="n"/>
      <c r="O427" s="922" t="n"/>
      <c r="P427" s="922" t="n"/>
      <c r="R427" s="922" t="n"/>
      <c r="S427" s="922" t="n"/>
      <c r="U427" s="922" t="n"/>
      <c r="V427" s="922" t="n"/>
      <c r="X427" s="922" t="n"/>
      <c r="Y427" s="922" t="n"/>
      <c r="AA427" s="922" t="n"/>
      <c r="AB427" s="922" t="n"/>
    </row>
    <row r="428" ht="14.5" customHeight="1" s="828">
      <c r="C428" s="922" t="n"/>
      <c r="D428" s="922" t="n"/>
      <c r="F428" s="922" t="n"/>
      <c r="G428" s="922" t="n"/>
      <c r="I428" s="922" t="n"/>
      <c r="J428" s="922" t="n"/>
      <c r="L428" s="922" t="n"/>
      <c r="M428" s="922" t="n"/>
      <c r="O428" s="922" t="n"/>
      <c r="P428" s="922" t="n"/>
      <c r="R428" s="922" t="n"/>
      <c r="S428" s="922" t="n"/>
      <c r="U428" s="922" t="n"/>
      <c r="V428" s="922" t="n"/>
      <c r="X428" s="922" t="n"/>
      <c r="Y428" s="922" t="n"/>
      <c r="AA428" s="922" t="n"/>
      <c r="AB428" s="922" t="n"/>
    </row>
    <row r="429" ht="14.5" customHeight="1" s="828">
      <c r="C429" s="922" t="n"/>
      <c r="D429" s="922" t="n"/>
      <c r="F429" s="922" t="n"/>
      <c r="G429" s="922" t="n"/>
      <c r="I429" s="922" t="n"/>
      <c r="J429" s="922" t="n"/>
      <c r="L429" s="922" t="n"/>
      <c r="M429" s="922" t="n"/>
      <c r="O429" s="922" t="n"/>
      <c r="P429" s="922" t="n"/>
      <c r="R429" s="922" t="n"/>
      <c r="S429" s="922" t="n"/>
      <c r="U429" s="922" t="n"/>
      <c r="V429" s="922" t="n"/>
      <c r="X429" s="922" t="n"/>
      <c r="Y429" s="922" t="n"/>
      <c r="AA429" s="922" t="n"/>
      <c r="AB429" s="922" t="n"/>
    </row>
    <row r="430" ht="14.5" customHeight="1" s="828">
      <c r="C430" s="922" t="n"/>
      <c r="D430" s="922" t="n"/>
      <c r="F430" s="922" t="n"/>
      <c r="G430" s="922" t="n"/>
      <c r="I430" s="922" t="n"/>
      <c r="J430" s="922" t="n"/>
      <c r="L430" s="922" t="n"/>
      <c r="M430" s="922" t="n"/>
      <c r="O430" s="922" t="n"/>
      <c r="P430" s="922" t="n"/>
      <c r="R430" s="922" t="n"/>
      <c r="S430" s="922" t="n"/>
      <c r="U430" s="922" t="n"/>
      <c r="V430" s="922" t="n"/>
      <c r="X430" s="922" t="n"/>
      <c r="Y430" s="922" t="n"/>
      <c r="AA430" s="922" t="n"/>
      <c r="AB430" s="922" t="n"/>
    </row>
    <row r="431" ht="14.5" customHeight="1" s="828">
      <c r="C431" s="922" t="n"/>
      <c r="D431" s="922" t="n"/>
      <c r="F431" s="922" t="n"/>
      <c r="G431" s="922" t="n"/>
      <c r="I431" s="922" t="n"/>
      <c r="J431" s="922" t="n"/>
      <c r="L431" s="922" t="n"/>
      <c r="M431" s="922" t="n"/>
      <c r="O431" s="922" t="n"/>
      <c r="P431" s="922" t="n"/>
      <c r="R431" s="922" t="n"/>
      <c r="S431" s="922" t="n"/>
      <c r="U431" s="922" t="n"/>
      <c r="V431" s="922" t="n"/>
      <c r="X431" s="922" t="n"/>
      <c r="Y431" s="922" t="n"/>
      <c r="AA431" s="922" t="n"/>
      <c r="AB431" s="922" t="n"/>
    </row>
    <row r="432" ht="14.5" customHeight="1" s="828">
      <c r="C432" s="922" t="n"/>
      <c r="D432" s="922" t="n"/>
      <c r="F432" s="922" t="n"/>
      <c r="G432" s="922" t="n"/>
      <c r="I432" s="922" t="n"/>
      <c r="J432" s="922" t="n"/>
      <c r="L432" s="922" t="n"/>
      <c r="M432" s="922" t="n"/>
      <c r="O432" s="922" t="n"/>
      <c r="P432" s="922" t="n"/>
      <c r="R432" s="922" t="n"/>
      <c r="S432" s="922" t="n"/>
      <c r="U432" s="922" t="n"/>
      <c r="V432" s="922" t="n"/>
      <c r="X432" s="922" t="n"/>
      <c r="Y432" s="922" t="n"/>
      <c r="AA432" s="922" t="n"/>
      <c r="AB432" s="922" t="n"/>
    </row>
    <row r="433" ht="14.5" customHeight="1" s="828">
      <c r="C433" s="922" t="n"/>
      <c r="D433" s="922" t="n"/>
      <c r="F433" s="922" t="n"/>
      <c r="G433" s="922" t="n"/>
      <c r="I433" s="922" t="n"/>
      <c r="J433" s="922" t="n"/>
      <c r="L433" s="922" t="n"/>
      <c r="M433" s="922" t="n"/>
      <c r="O433" s="922" t="n"/>
      <c r="P433" s="922" t="n"/>
      <c r="R433" s="922" t="n"/>
      <c r="S433" s="922" t="n"/>
      <c r="U433" s="922" t="n"/>
      <c r="V433" s="922" t="n"/>
      <c r="X433" s="922" t="n"/>
      <c r="Y433" s="922" t="n"/>
      <c r="AA433" s="922" t="n"/>
      <c r="AB433" s="922" t="n"/>
    </row>
    <row r="434" ht="14.5" customHeight="1" s="828">
      <c r="C434" s="922" t="n"/>
      <c r="D434" s="922" t="n"/>
      <c r="F434" s="922" t="n"/>
      <c r="G434" s="922" t="n"/>
      <c r="I434" s="922" t="n"/>
      <c r="J434" s="922" t="n"/>
      <c r="L434" s="922" t="n"/>
      <c r="M434" s="922" t="n"/>
      <c r="O434" s="922" t="n"/>
      <c r="P434" s="922" t="n"/>
      <c r="R434" s="922" t="n"/>
      <c r="S434" s="922" t="n"/>
      <c r="U434" s="922" t="n"/>
      <c r="V434" s="922" t="n"/>
      <c r="X434" s="922" t="n"/>
      <c r="Y434" s="922" t="n"/>
      <c r="AA434" s="922" t="n"/>
      <c r="AB434" s="922" t="n"/>
    </row>
    <row r="435" ht="14.5" customHeight="1" s="828">
      <c r="C435" s="922" t="n"/>
      <c r="D435" s="922" t="n"/>
      <c r="F435" s="922" t="n"/>
      <c r="G435" s="922" t="n"/>
      <c r="I435" s="922" t="n"/>
      <c r="J435" s="922" t="n"/>
      <c r="L435" s="922" t="n"/>
      <c r="M435" s="922" t="n"/>
      <c r="O435" s="922" t="n"/>
      <c r="P435" s="922" t="n"/>
      <c r="R435" s="922" t="n"/>
      <c r="S435" s="922" t="n"/>
      <c r="U435" s="922" t="n"/>
      <c r="V435" s="922" t="n"/>
      <c r="X435" s="922" t="n"/>
      <c r="Y435" s="922" t="n"/>
      <c r="AA435" s="922" t="n"/>
      <c r="AB435" s="922" t="n"/>
    </row>
    <row r="436" ht="14.5" customHeight="1" s="828">
      <c r="C436" s="922" t="n"/>
      <c r="D436" s="922" t="n"/>
      <c r="F436" s="922" t="n"/>
      <c r="G436" s="922" t="n"/>
      <c r="I436" s="922" t="n"/>
      <c r="J436" s="922" t="n"/>
      <c r="L436" s="922" t="n"/>
      <c r="M436" s="922" t="n"/>
      <c r="O436" s="922" t="n"/>
      <c r="P436" s="922" t="n"/>
      <c r="R436" s="922" t="n"/>
      <c r="S436" s="922" t="n"/>
      <c r="U436" s="922" t="n"/>
      <c r="V436" s="922" t="n"/>
      <c r="X436" s="922" t="n"/>
      <c r="Y436" s="922" t="n"/>
      <c r="AA436" s="922" t="n"/>
      <c r="AB436" s="922" t="n"/>
    </row>
    <row r="437" ht="14.5" customHeight="1" s="828">
      <c r="C437" s="922" t="n"/>
      <c r="D437" s="922" t="n"/>
      <c r="F437" s="922" t="n"/>
      <c r="G437" s="922" t="n"/>
      <c r="I437" s="922" t="n"/>
      <c r="J437" s="922" t="n"/>
      <c r="L437" s="922" t="n"/>
      <c r="M437" s="922" t="n"/>
      <c r="O437" s="922" t="n"/>
      <c r="P437" s="922" t="n"/>
      <c r="R437" s="922" t="n"/>
      <c r="S437" s="922" t="n"/>
      <c r="U437" s="922" t="n"/>
      <c r="V437" s="922" t="n"/>
      <c r="X437" s="922" t="n"/>
      <c r="Y437" s="922" t="n"/>
      <c r="AA437" s="922" t="n"/>
      <c r="AB437" s="922" t="n"/>
    </row>
    <row r="438" ht="14.5" customHeight="1" s="828">
      <c r="C438" s="922" t="n"/>
      <c r="D438" s="922" t="n"/>
      <c r="F438" s="922" t="n"/>
      <c r="G438" s="922" t="n"/>
      <c r="I438" s="922" t="n"/>
      <c r="J438" s="922" t="n"/>
      <c r="L438" s="922" t="n"/>
      <c r="M438" s="922" t="n"/>
      <c r="O438" s="922" t="n"/>
      <c r="P438" s="922" t="n"/>
      <c r="R438" s="922" t="n"/>
      <c r="S438" s="922" t="n"/>
      <c r="U438" s="922" t="n"/>
      <c r="V438" s="922" t="n"/>
      <c r="X438" s="922" t="n"/>
      <c r="Y438" s="922" t="n"/>
      <c r="AA438" s="922" t="n"/>
      <c r="AB438" s="922" t="n"/>
    </row>
    <row r="439" ht="14.5" customHeight="1" s="828">
      <c r="C439" s="922" t="n"/>
      <c r="D439" s="922" t="n"/>
      <c r="F439" s="922" t="n"/>
      <c r="G439" s="922" t="n"/>
      <c r="I439" s="922" t="n"/>
      <c r="J439" s="922" t="n"/>
      <c r="L439" s="922" t="n"/>
      <c r="M439" s="922" t="n"/>
      <c r="O439" s="922" t="n"/>
      <c r="P439" s="922" t="n"/>
      <c r="R439" s="922" t="n"/>
      <c r="S439" s="922" t="n"/>
      <c r="U439" s="922" t="n"/>
      <c r="V439" s="922" t="n"/>
      <c r="X439" s="922" t="n"/>
      <c r="Y439" s="922" t="n"/>
      <c r="AA439" s="922" t="n"/>
      <c r="AB439" s="922" t="n"/>
    </row>
    <row r="440" ht="14.5" customHeight="1" s="828">
      <c r="C440" s="922" t="n"/>
      <c r="D440" s="922" t="n"/>
      <c r="F440" s="922" t="n"/>
      <c r="G440" s="922" t="n"/>
      <c r="I440" s="922" t="n"/>
      <c r="J440" s="922" t="n"/>
      <c r="L440" s="922" t="n"/>
      <c r="M440" s="922" t="n"/>
      <c r="O440" s="922" t="n"/>
      <c r="P440" s="922" t="n"/>
      <c r="R440" s="922" t="n"/>
      <c r="S440" s="922" t="n"/>
      <c r="U440" s="922" t="n"/>
      <c r="V440" s="922" t="n"/>
      <c r="X440" s="922" t="n"/>
      <c r="Y440" s="922" t="n"/>
      <c r="AA440" s="922" t="n"/>
      <c r="AB440" s="922" t="n"/>
    </row>
    <row r="441" ht="14.5" customHeight="1" s="828">
      <c r="C441" s="922" t="n"/>
      <c r="D441" s="922" t="n"/>
      <c r="F441" s="922" t="n"/>
      <c r="G441" s="922" t="n"/>
      <c r="I441" s="922" t="n"/>
      <c r="J441" s="922" t="n"/>
      <c r="L441" s="922" t="n"/>
      <c r="M441" s="922" t="n"/>
      <c r="O441" s="922" t="n"/>
      <c r="P441" s="922" t="n"/>
      <c r="R441" s="922" t="n"/>
      <c r="S441" s="922" t="n"/>
      <c r="U441" s="922" t="n"/>
      <c r="V441" s="922" t="n"/>
      <c r="X441" s="922" t="n"/>
      <c r="Y441" s="922" t="n"/>
      <c r="AA441" s="922" t="n"/>
      <c r="AB441" s="922" t="n"/>
    </row>
    <row r="442" ht="14.5" customHeight="1" s="828">
      <c r="C442" s="922" t="n"/>
      <c r="D442" s="922" t="n"/>
      <c r="F442" s="922" t="n"/>
      <c r="G442" s="922" t="n"/>
      <c r="I442" s="922" t="n"/>
      <c r="J442" s="922" t="n"/>
      <c r="L442" s="922" t="n"/>
      <c r="M442" s="922" t="n"/>
      <c r="O442" s="922" t="n"/>
      <c r="P442" s="922" t="n"/>
      <c r="R442" s="922" t="n"/>
      <c r="S442" s="922" t="n"/>
      <c r="U442" s="922" t="n"/>
      <c r="V442" s="922" t="n"/>
      <c r="X442" s="922" t="n"/>
      <c r="Y442" s="922" t="n"/>
      <c r="AA442" s="922" t="n"/>
      <c r="AB442" s="922" t="n"/>
    </row>
    <row r="443" ht="14.5" customHeight="1" s="828">
      <c r="C443" s="922" t="n"/>
      <c r="D443" s="922" t="n"/>
      <c r="F443" s="922" t="n"/>
      <c r="G443" s="922" t="n"/>
      <c r="I443" s="922" t="n"/>
      <c r="J443" s="922" t="n"/>
      <c r="L443" s="922" t="n"/>
      <c r="M443" s="922" t="n"/>
      <c r="O443" s="922" t="n"/>
      <c r="P443" s="922" t="n"/>
      <c r="R443" s="922" t="n"/>
      <c r="S443" s="922" t="n"/>
      <c r="U443" s="922" t="n"/>
      <c r="V443" s="922" t="n"/>
      <c r="X443" s="922" t="n"/>
      <c r="Y443" s="922" t="n"/>
      <c r="AA443" s="922" t="n"/>
      <c r="AB443" s="922" t="n"/>
    </row>
    <row r="444" ht="14.5" customHeight="1" s="828">
      <c r="C444" s="922" t="n"/>
      <c r="D444" s="922" t="n"/>
      <c r="F444" s="922" t="n"/>
      <c r="G444" s="922" t="n"/>
      <c r="I444" s="922" t="n"/>
      <c r="J444" s="922" t="n"/>
      <c r="L444" s="922" t="n"/>
      <c r="M444" s="922" t="n"/>
      <c r="O444" s="922" t="n"/>
      <c r="P444" s="922" t="n"/>
      <c r="R444" s="922" t="n"/>
      <c r="S444" s="922" t="n"/>
      <c r="U444" s="922" t="n"/>
      <c r="V444" s="922" t="n"/>
      <c r="X444" s="922" t="n"/>
      <c r="Y444" s="922" t="n"/>
      <c r="AA444" s="922" t="n"/>
      <c r="AB444" s="922" t="n"/>
    </row>
    <row r="445" ht="14.5" customHeight="1" s="828">
      <c r="C445" s="922" t="n"/>
      <c r="D445" s="922" t="n"/>
      <c r="F445" s="922" t="n"/>
      <c r="G445" s="922" t="n"/>
      <c r="I445" s="922" t="n"/>
      <c r="J445" s="922" t="n"/>
      <c r="L445" s="922" t="n"/>
      <c r="M445" s="922" t="n"/>
      <c r="O445" s="922" t="n"/>
      <c r="P445" s="922" t="n"/>
      <c r="R445" s="922" t="n"/>
      <c r="S445" s="922" t="n"/>
      <c r="U445" s="922" t="n"/>
      <c r="V445" s="922" t="n"/>
      <c r="X445" s="922" t="n"/>
      <c r="Y445" s="922" t="n"/>
      <c r="AA445" s="922" t="n"/>
      <c r="AB445" s="922" t="n"/>
    </row>
    <row r="446" ht="14.5" customHeight="1" s="828">
      <c r="C446" s="922" t="n"/>
      <c r="D446" s="922" t="n"/>
      <c r="F446" s="922" t="n"/>
      <c r="G446" s="922" t="n"/>
      <c r="I446" s="922" t="n"/>
      <c r="J446" s="922" t="n"/>
      <c r="L446" s="922" t="n"/>
      <c r="M446" s="922" t="n"/>
      <c r="O446" s="922" t="n"/>
      <c r="P446" s="922" t="n"/>
      <c r="R446" s="922" t="n"/>
      <c r="S446" s="922" t="n"/>
      <c r="U446" s="922" t="n"/>
      <c r="V446" s="922" t="n"/>
      <c r="X446" s="922" t="n"/>
      <c r="Y446" s="922" t="n"/>
      <c r="AA446" s="922" t="n"/>
      <c r="AB446" s="922" t="n"/>
    </row>
    <row r="447" ht="14.5" customHeight="1" s="828">
      <c r="C447" s="922" t="n"/>
      <c r="D447" s="922" t="n"/>
      <c r="F447" s="922" t="n"/>
      <c r="G447" s="922" t="n"/>
      <c r="I447" s="922" t="n"/>
      <c r="J447" s="922" t="n"/>
      <c r="L447" s="922" t="n"/>
      <c r="M447" s="922" t="n"/>
      <c r="O447" s="922" t="n"/>
      <c r="P447" s="922" t="n"/>
      <c r="R447" s="922" t="n"/>
      <c r="S447" s="922" t="n"/>
      <c r="U447" s="922" t="n"/>
      <c r="V447" s="922" t="n"/>
      <c r="X447" s="922" t="n"/>
      <c r="Y447" s="922" t="n"/>
      <c r="AA447" s="922" t="n"/>
      <c r="AB447" s="922" t="n"/>
    </row>
    <row r="448" ht="14.5" customHeight="1" s="828">
      <c r="C448" s="922" t="n"/>
      <c r="D448" s="922" t="n"/>
      <c r="F448" s="922" t="n"/>
      <c r="G448" s="922" t="n"/>
      <c r="I448" s="922" t="n"/>
      <c r="J448" s="922" t="n"/>
      <c r="L448" s="922" t="n"/>
      <c r="M448" s="922" t="n"/>
      <c r="O448" s="922" t="n"/>
      <c r="P448" s="922" t="n"/>
      <c r="R448" s="922" t="n"/>
      <c r="S448" s="922" t="n"/>
      <c r="U448" s="922" t="n"/>
      <c r="V448" s="922" t="n"/>
      <c r="X448" s="922" t="n"/>
      <c r="Y448" s="922" t="n"/>
      <c r="AA448" s="922" t="n"/>
      <c r="AB448" s="922" t="n"/>
    </row>
    <row r="449" ht="14.5" customHeight="1" s="828">
      <c r="C449" s="922" t="n"/>
      <c r="D449" s="922" t="n"/>
      <c r="F449" s="922" t="n"/>
      <c r="G449" s="922" t="n"/>
      <c r="I449" s="922" t="n"/>
      <c r="J449" s="922" t="n"/>
      <c r="L449" s="922" t="n"/>
      <c r="M449" s="922" t="n"/>
      <c r="O449" s="922" t="n"/>
      <c r="P449" s="922" t="n"/>
      <c r="R449" s="922" t="n"/>
      <c r="S449" s="922" t="n"/>
      <c r="U449" s="922" t="n"/>
      <c r="V449" s="922" t="n"/>
      <c r="X449" s="922" t="n"/>
      <c r="Y449" s="922" t="n"/>
      <c r="AA449" s="922" t="n"/>
      <c r="AB449" s="922" t="n"/>
    </row>
    <row r="450" ht="14.5" customHeight="1" s="828">
      <c r="C450" s="922" t="n"/>
      <c r="D450" s="922" t="n"/>
      <c r="F450" s="922" t="n"/>
      <c r="G450" s="922" t="n"/>
      <c r="I450" s="922" t="n"/>
      <c r="J450" s="922" t="n"/>
      <c r="L450" s="922" t="n"/>
      <c r="M450" s="922" t="n"/>
      <c r="O450" s="922" t="n"/>
      <c r="P450" s="922" t="n"/>
      <c r="R450" s="922" t="n"/>
      <c r="S450" s="922" t="n"/>
      <c r="U450" s="922" t="n"/>
      <c r="V450" s="922" t="n"/>
      <c r="X450" s="922" t="n"/>
      <c r="Y450" s="922" t="n"/>
      <c r="AA450" s="922" t="n"/>
      <c r="AB450" s="922" t="n"/>
    </row>
    <row r="451" ht="14.5" customHeight="1" s="828">
      <c r="C451" s="922" t="n"/>
      <c r="D451" s="922" t="n"/>
      <c r="F451" s="922" t="n"/>
      <c r="G451" s="922" t="n"/>
      <c r="I451" s="922" t="n"/>
      <c r="J451" s="922" t="n"/>
      <c r="L451" s="922" t="n"/>
      <c r="M451" s="922" t="n"/>
      <c r="O451" s="922" t="n"/>
      <c r="P451" s="922" t="n"/>
      <c r="R451" s="922" t="n"/>
      <c r="S451" s="922" t="n"/>
      <c r="U451" s="922" t="n"/>
      <c r="V451" s="922" t="n"/>
      <c r="X451" s="922" t="n"/>
      <c r="Y451" s="922" t="n"/>
      <c r="AA451" s="922" t="n"/>
      <c r="AB451" s="922" t="n"/>
    </row>
    <row r="452" ht="14.5" customHeight="1" s="828">
      <c r="C452" s="922" t="n"/>
      <c r="D452" s="922" t="n"/>
      <c r="F452" s="922" t="n"/>
      <c r="G452" s="922" t="n"/>
      <c r="I452" s="922" t="n"/>
      <c r="J452" s="922" t="n"/>
      <c r="L452" s="922" t="n"/>
      <c r="M452" s="922" t="n"/>
      <c r="O452" s="922" t="n"/>
      <c r="P452" s="922" t="n"/>
      <c r="R452" s="922" t="n"/>
      <c r="S452" s="922" t="n"/>
      <c r="U452" s="922" t="n"/>
      <c r="V452" s="922" t="n"/>
      <c r="X452" s="922" t="n"/>
      <c r="Y452" s="922" t="n"/>
      <c r="AA452" s="922" t="n"/>
      <c r="AB452" s="922" t="n"/>
    </row>
    <row r="453" ht="14.5" customHeight="1" s="828">
      <c r="C453" s="922" t="n"/>
      <c r="D453" s="922" t="n"/>
      <c r="F453" s="922" t="n"/>
      <c r="G453" s="922" t="n"/>
      <c r="I453" s="922" t="n"/>
      <c r="J453" s="922" t="n"/>
      <c r="L453" s="922" t="n"/>
      <c r="M453" s="922" t="n"/>
      <c r="O453" s="922" t="n"/>
      <c r="P453" s="922" t="n"/>
      <c r="R453" s="922" t="n"/>
      <c r="S453" s="922" t="n"/>
      <c r="U453" s="922" t="n"/>
      <c r="V453" s="922" t="n"/>
      <c r="X453" s="922" t="n"/>
      <c r="Y453" s="922" t="n"/>
      <c r="AA453" s="922" t="n"/>
      <c r="AB453" s="922" t="n"/>
    </row>
    <row r="454" ht="14.5" customHeight="1" s="828">
      <c r="C454" s="922" t="n"/>
      <c r="D454" s="922" t="n"/>
      <c r="F454" s="922" t="n"/>
      <c r="G454" s="922" t="n"/>
      <c r="I454" s="922" t="n"/>
      <c r="J454" s="922" t="n"/>
      <c r="L454" s="922" t="n"/>
      <c r="M454" s="922" t="n"/>
      <c r="O454" s="922" t="n"/>
      <c r="P454" s="922" t="n"/>
      <c r="R454" s="922" t="n"/>
      <c r="S454" s="922" t="n"/>
      <c r="U454" s="922" t="n"/>
      <c r="V454" s="922" t="n"/>
      <c r="X454" s="922" t="n"/>
      <c r="Y454" s="922" t="n"/>
      <c r="AA454" s="922" t="n"/>
      <c r="AB454" s="922" t="n"/>
    </row>
    <row r="455" ht="14.5" customHeight="1" s="828">
      <c r="C455" s="922" t="n"/>
      <c r="D455" s="922" t="n"/>
      <c r="F455" s="922" t="n"/>
      <c r="G455" s="922" t="n"/>
      <c r="I455" s="922" t="n"/>
      <c r="J455" s="922" t="n"/>
      <c r="L455" s="922" t="n"/>
      <c r="M455" s="922" t="n"/>
      <c r="O455" s="922" t="n"/>
      <c r="P455" s="922" t="n"/>
      <c r="R455" s="922" t="n"/>
      <c r="S455" s="922" t="n"/>
      <c r="U455" s="922" t="n"/>
      <c r="V455" s="922" t="n"/>
      <c r="X455" s="922" t="n"/>
      <c r="Y455" s="922" t="n"/>
      <c r="AA455" s="922" t="n"/>
      <c r="AB455" s="922" t="n"/>
    </row>
    <row r="456" ht="14.5" customHeight="1" s="828">
      <c r="C456" s="922" t="n"/>
      <c r="D456" s="922" t="n"/>
      <c r="F456" s="922" t="n"/>
      <c r="G456" s="922" t="n"/>
      <c r="I456" s="922" t="n"/>
      <c r="J456" s="922" t="n"/>
      <c r="L456" s="922" t="n"/>
      <c r="M456" s="922" t="n"/>
      <c r="O456" s="922" t="n"/>
      <c r="P456" s="922" t="n"/>
      <c r="R456" s="922" t="n"/>
      <c r="S456" s="922" t="n"/>
      <c r="U456" s="922" t="n"/>
      <c r="V456" s="922" t="n"/>
      <c r="X456" s="922" t="n"/>
      <c r="Y456" s="922" t="n"/>
      <c r="AA456" s="922" t="n"/>
      <c r="AB456" s="922" t="n"/>
    </row>
    <row r="457" ht="14.5" customHeight="1" s="828">
      <c r="C457" s="922" t="n"/>
      <c r="D457" s="922" t="n"/>
      <c r="F457" s="922" t="n"/>
      <c r="G457" s="922" t="n"/>
      <c r="I457" s="922" t="n"/>
      <c r="J457" s="922" t="n"/>
      <c r="L457" s="922" t="n"/>
      <c r="M457" s="922" t="n"/>
      <c r="O457" s="922" t="n"/>
      <c r="P457" s="922" t="n"/>
      <c r="R457" s="922" t="n"/>
      <c r="S457" s="922" t="n"/>
      <c r="U457" s="922" t="n"/>
      <c r="V457" s="922" t="n"/>
      <c r="X457" s="922" t="n"/>
      <c r="Y457" s="922" t="n"/>
      <c r="AA457" s="922" t="n"/>
      <c r="AB457" s="922" t="n"/>
    </row>
    <row r="458" ht="14.5" customHeight="1" s="828">
      <c r="C458" s="922" t="n"/>
      <c r="D458" s="922" t="n"/>
      <c r="F458" s="922" t="n"/>
      <c r="G458" s="922" t="n"/>
      <c r="I458" s="922" t="n"/>
      <c r="J458" s="922" t="n"/>
      <c r="L458" s="922" t="n"/>
      <c r="M458" s="922" t="n"/>
      <c r="O458" s="922" t="n"/>
      <c r="P458" s="922" t="n"/>
      <c r="R458" s="922" t="n"/>
      <c r="S458" s="922" t="n"/>
      <c r="U458" s="922" t="n"/>
      <c r="V458" s="922" t="n"/>
      <c r="X458" s="922" t="n"/>
      <c r="Y458" s="922" t="n"/>
      <c r="AA458" s="922" t="n"/>
      <c r="AB458" s="922" t="n"/>
    </row>
    <row r="459" ht="14.5" customHeight="1" s="828">
      <c r="C459" s="922" t="n"/>
      <c r="D459" s="922" t="n"/>
      <c r="F459" s="922" t="n"/>
      <c r="G459" s="922" t="n"/>
      <c r="I459" s="922" t="n"/>
      <c r="J459" s="922" t="n"/>
      <c r="L459" s="922" t="n"/>
      <c r="M459" s="922" t="n"/>
      <c r="O459" s="922" t="n"/>
      <c r="P459" s="922" t="n"/>
      <c r="R459" s="922" t="n"/>
      <c r="S459" s="922" t="n"/>
      <c r="U459" s="922" t="n"/>
      <c r="V459" s="922" t="n"/>
      <c r="X459" s="922" t="n"/>
      <c r="Y459" s="922" t="n"/>
      <c r="AA459" s="922" t="n"/>
      <c r="AB459" s="922" t="n"/>
    </row>
    <row r="460" ht="14.5" customHeight="1" s="828">
      <c r="C460" s="922" t="n"/>
      <c r="D460" s="922" t="n"/>
      <c r="F460" s="922" t="n"/>
      <c r="G460" s="922" t="n"/>
      <c r="I460" s="922" t="n"/>
      <c r="J460" s="922" t="n"/>
      <c r="L460" s="922" t="n"/>
      <c r="M460" s="922" t="n"/>
      <c r="O460" s="922" t="n"/>
      <c r="P460" s="922" t="n"/>
      <c r="R460" s="922" t="n"/>
      <c r="S460" s="922" t="n"/>
      <c r="U460" s="922" t="n"/>
      <c r="V460" s="922" t="n"/>
      <c r="X460" s="922" t="n"/>
      <c r="Y460" s="922" t="n"/>
      <c r="AA460" s="922" t="n"/>
      <c r="AB460" s="922" t="n"/>
    </row>
    <row r="461" ht="14.5" customHeight="1" s="828">
      <c r="C461" s="922" t="n"/>
      <c r="D461" s="922" t="n"/>
      <c r="F461" s="922" t="n"/>
      <c r="G461" s="922" t="n"/>
      <c r="I461" s="922" t="n"/>
      <c r="J461" s="922" t="n"/>
      <c r="L461" s="922" t="n"/>
      <c r="M461" s="922" t="n"/>
      <c r="O461" s="922" t="n"/>
      <c r="P461" s="922" t="n"/>
      <c r="R461" s="922" t="n"/>
      <c r="S461" s="922" t="n"/>
      <c r="U461" s="922" t="n"/>
      <c r="V461" s="922" t="n"/>
      <c r="X461" s="922" t="n"/>
      <c r="Y461" s="922" t="n"/>
      <c r="AA461" s="922" t="n"/>
      <c r="AB461" s="922" t="n"/>
    </row>
    <row r="462" ht="14.5" customHeight="1" s="828">
      <c r="C462" s="922" t="n"/>
      <c r="D462" s="922" t="n"/>
      <c r="F462" s="922" t="n"/>
      <c r="G462" s="922" t="n"/>
      <c r="I462" s="922" t="n"/>
      <c r="J462" s="922" t="n"/>
      <c r="L462" s="922" t="n"/>
      <c r="M462" s="922" t="n"/>
      <c r="O462" s="922" t="n"/>
      <c r="P462" s="922" t="n"/>
      <c r="R462" s="922" t="n"/>
      <c r="S462" s="922" t="n"/>
      <c r="U462" s="922" t="n"/>
      <c r="V462" s="922" t="n"/>
      <c r="X462" s="922" t="n"/>
      <c r="Y462" s="922" t="n"/>
      <c r="AA462" s="922" t="n"/>
      <c r="AB462" s="922" t="n"/>
    </row>
    <row r="463" ht="14.5" customHeight="1" s="828">
      <c r="C463" s="922" t="n"/>
      <c r="D463" s="922" t="n"/>
      <c r="F463" s="922" t="n"/>
      <c r="G463" s="922" t="n"/>
      <c r="I463" s="922" t="n"/>
      <c r="J463" s="922" t="n"/>
      <c r="L463" s="922" t="n"/>
      <c r="M463" s="922" t="n"/>
      <c r="O463" s="922" t="n"/>
      <c r="P463" s="922" t="n"/>
      <c r="R463" s="922" t="n"/>
      <c r="S463" s="922" t="n"/>
      <c r="U463" s="922" t="n"/>
      <c r="V463" s="922" t="n"/>
      <c r="X463" s="922" t="n"/>
      <c r="Y463" s="922" t="n"/>
      <c r="AA463" s="922" t="n"/>
      <c r="AB463" s="922" t="n"/>
    </row>
    <row r="464" ht="14.5" customHeight="1" s="828">
      <c r="C464" s="922" t="n"/>
      <c r="D464" s="922" t="n"/>
      <c r="F464" s="922" t="n"/>
      <c r="G464" s="922" t="n"/>
      <c r="I464" s="922" t="n"/>
      <c r="J464" s="922" t="n"/>
      <c r="L464" s="922" t="n"/>
      <c r="M464" s="922" t="n"/>
      <c r="O464" s="922" t="n"/>
      <c r="P464" s="922" t="n"/>
      <c r="R464" s="922" t="n"/>
      <c r="S464" s="922" t="n"/>
      <c r="U464" s="922" t="n"/>
      <c r="V464" s="922" t="n"/>
      <c r="X464" s="922" t="n"/>
      <c r="Y464" s="922" t="n"/>
      <c r="AA464" s="922" t="n"/>
      <c r="AB464" s="922" t="n"/>
    </row>
    <row r="465" ht="14.5" customHeight="1" s="828">
      <c r="C465" s="922" t="n"/>
      <c r="D465" s="922" t="n"/>
      <c r="F465" s="922" t="n"/>
      <c r="G465" s="922" t="n"/>
      <c r="I465" s="922" t="n"/>
      <c r="J465" s="922" t="n"/>
      <c r="L465" s="922" t="n"/>
      <c r="M465" s="922" t="n"/>
      <c r="O465" s="922" t="n"/>
      <c r="P465" s="922" t="n"/>
      <c r="R465" s="922" t="n"/>
      <c r="S465" s="922" t="n"/>
      <c r="U465" s="922" t="n"/>
      <c r="V465" s="922" t="n"/>
      <c r="X465" s="922" t="n"/>
      <c r="Y465" s="922" t="n"/>
      <c r="AA465" s="922" t="n"/>
      <c r="AB465" s="922" t="n"/>
    </row>
    <row r="466" ht="14.5" customHeight="1" s="828">
      <c r="C466" s="922" t="n"/>
      <c r="D466" s="922" t="n"/>
      <c r="F466" s="922" t="n"/>
      <c r="G466" s="922" t="n"/>
      <c r="I466" s="922" t="n"/>
      <c r="J466" s="922" t="n"/>
      <c r="L466" s="922" t="n"/>
      <c r="M466" s="922" t="n"/>
      <c r="O466" s="922" t="n"/>
      <c r="P466" s="922" t="n"/>
      <c r="R466" s="922" t="n"/>
      <c r="S466" s="922" t="n"/>
      <c r="U466" s="922" t="n"/>
      <c r="V466" s="922" t="n"/>
      <c r="X466" s="922" t="n"/>
      <c r="Y466" s="922" t="n"/>
      <c r="AA466" s="922" t="n"/>
      <c r="AB466" s="922" t="n"/>
    </row>
    <row r="467" ht="14.5" customHeight="1" s="828">
      <c r="C467" s="922" t="n"/>
      <c r="D467" s="922" t="n"/>
      <c r="F467" s="922" t="n"/>
      <c r="G467" s="922" t="n"/>
      <c r="I467" s="922" t="n"/>
      <c r="J467" s="922" t="n"/>
      <c r="L467" s="922" t="n"/>
      <c r="M467" s="922" t="n"/>
      <c r="O467" s="922" t="n"/>
      <c r="P467" s="922" t="n"/>
      <c r="R467" s="922" t="n"/>
      <c r="S467" s="922" t="n"/>
      <c r="U467" s="922" t="n"/>
      <c r="V467" s="922" t="n"/>
      <c r="X467" s="922" t="n"/>
      <c r="Y467" s="922" t="n"/>
      <c r="AA467" s="922" t="n"/>
      <c r="AB467" s="922" t="n"/>
    </row>
    <row r="468" ht="14.5" customHeight="1" s="828">
      <c r="C468" s="922" t="n"/>
      <c r="D468" s="922" t="n"/>
      <c r="F468" s="922" t="n"/>
      <c r="G468" s="922" t="n"/>
      <c r="I468" s="922" t="n"/>
      <c r="J468" s="922" t="n"/>
      <c r="L468" s="922" t="n"/>
      <c r="M468" s="922" t="n"/>
      <c r="O468" s="922" t="n"/>
      <c r="P468" s="922" t="n"/>
      <c r="R468" s="922" t="n"/>
      <c r="S468" s="922" t="n"/>
      <c r="U468" s="922" t="n"/>
      <c r="V468" s="922" t="n"/>
      <c r="X468" s="922" t="n"/>
      <c r="Y468" s="922" t="n"/>
      <c r="AA468" s="922" t="n"/>
      <c r="AB468" s="922" t="n"/>
    </row>
    <row r="469" ht="14.5" customHeight="1" s="828">
      <c r="C469" s="922" t="n"/>
      <c r="D469" s="922" t="n"/>
      <c r="F469" s="922" t="n"/>
      <c r="G469" s="922" t="n"/>
      <c r="I469" s="922" t="n"/>
      <c r="J469" s="922" t="n"/>
      <c r="L469" s="922" t="n"/>
      <c r="M469" s="922" t="n"/>
      <c r="O469" s="922" t="n"/>
      <c r="P469" s="922" t="n"/>
      <c r="R469" s="922" t="n"/>
      <c r="S469" s="922" t="n"/>
      <c r="U469" s="922" t="n"/>
      <c r="V469" s="922" t="n"/>
      <c r="X469" s="922" t="n"/>
      <c r="Y469" s="922" t="n"/>
      <c r="AA469" s="922" t="n"/>
      <c r="AB469" s="922" t="n"/>
    </row>
    <row r="470" ht="14.5" customHeight="1" s="828">
      <c r="C470" s="922" t="n"/>
      <c r="D470" s="922" t="n"/>
      <c r="F470" s="922" t="n"/>
      <c r="G470" s="922" t="n"/>
      <c r="I470" s="922" t="n"/>
      <c r="J470" s="922" t="n"/>
      <c r="L470" s="922" t="n"/>
      <c r="M470" s="922" t="n"/>
      <c r="O470" s="922" t="n"/>
      <c r="P470" s="922" t="n"/>
      <c r="R470" s="922" t="n"/>
      <c r="S470" s="922" t="n"/>
      <c r="U470" s="922" t="n"/>
      <c r="V470" s="922" t="n"/>
      <c r="X470" s="922" t="n"/>
      <c r="Y470" s="922" t="n"/>
      <c r="AA470" s="922" t="n"/>
      <c r="AB470" s="922" t="n"/>
    </row>
    <row r="471" ht="14.5" customHeight="1" s="828">
      <c r="C471" s="922" t="n"/>
      <c r="D471" s="922" t="n"/>
      <c r="F471" s="922" t="n"/>
      <c r="G471" s="922" t="n"/>
      <c r="I471" s="922" t="n"/>
      <c r="J471" s="922" t="n"/>
      <c r="L471" s="922" t="n"/>
      <c r="M471" s="922" t="n"/>
      <c r="O471" s="922" t="n"/>
      <c r="P471" s="922" t="n"/>
      <c r="R471" s="922" t="n"/>
      <c r="S471" s="922" t="n"/>
      <c r="U471" s="922" t="n"/>
      <c r="V471" s="922" t="n"/>
      <c r="X471" s="922" t="n"/>
      <c r="Y471" s="922" t="n"/>
      <c r="AA471" s="922" t="n"/>
      <c r="AB471" s="922" t="n"/>
    </row>
    <row r="472" ht="14.5" customHeight="1" s="828">
      <c r="C472" s="922" t="n"/>
      <c r="D472" s="922" t="n"/>
      <c r="F472" s="922" t="n"/>
      <c r="G472" s="922" t="n"/>
      <c r="I472" s="922" t="n"/>
      <c r="J472" s="922" t="n"/>
      <c r="L472" s="922" t="n"/>
      <c r="M472" s="922" t="n"/>
      <c r="O472" s="922" t="n"/>
      <c r="P472" s="922" t="n"/>
      <c r="R472" s="922" t="n"/>
      <c r="S472" s="922" t="n"/>
      <c r="U472" s="922" t="n"/>
      <c r="V472" s="922" t="n"/>
      <c r="X472" s="922" t="n"/>
      <c r="Y472" s="922" t="n"/>
      <c r="AA472" s="922" t="n"/>
      <c r="AB472" s="922" t="n"/>
    </row>
    <row r="473" ht="14.5" customHeight="1" s="828">
      <c r="C473" s="922" t="n"/>
      <c r="D473" s="922" t="n"/>
      <c r="F473" s="922" t="n"/>
      <c r="G473" s="922" t="n"/>
      <c r="I473" s="922" t="n"/>
      <c r="J473" s="922" t="n"/>
      <c r="L473" s="922" t="n"/>
      <c r="M473" s="922" t="n"/>
      <c r="O473" s="922" t="n"/>
      <c r="P473" s="922" t="n"/>
      <c r="R473" s="922" t="n"/>
      <c r="S473" s="922" t="n"/>
      <c r="U473" s="922" t="n"/>
      <c r="V473" s="922" t="n"/>
      <c r="X473" s="922" t="n"/>
      <c r="Y473" s="922" t="n"/>
      <c r="AA473" s="922" t="n"/>
      <c r="AB473" s="922" t="n"/>
    </row>
    <row r="474" ht="14.5" customHeight="1" s="828">
      <c r="C474" s="922" t="n"/>
      <c r="D474" s="922" t="n"/>
      <c r="F474" s="922" t="n"/>
      <c r="G474" s="922" t="n"/>
      <c r="I474" s="922" t="n"/>
      <c r="J474" s="922" t="n"/>
      <c r="L474" s="922" t="n"/>
      <c r="M474" s="922" t="n"/>
      <c r="O474" s="922" t="n"/>
      <c r="P474" s="922" t="n"/>
      <c r="R474" s="922" t="n"/>
      <c r="S474" s="922" t="n"/>
      <c r="U474" s="922" t="n"/>
      <c r="V474" s="922" t="n"/>
      <c r="X474" s="922" t="n"/>
      <c r="Y474" s="922" t="n"/>
      <c r="AA474" s="922" t="n"/>
      <c r="AB474" s="922" t="n"/>
    </row>
    <row r="475" ht="14.5" customHeight="1" s="828">
      <c r="C475" s="922" t="n"/>
      <c r="D475" s="922" t="n"/>
      <c r="F475" s="922" t="n"/>
      <c r="G475" s="922" t="n"/>
      <c r="I475" s="922" t="n"/>
      <c r="J475" s="922" t="n"/>
      <c r="L475" s="922" t="n"/>
      <c r="M475" s="922" t="n"/>
      <c r="O475" s="922" t="n"/>
      <c r="P475" s="922" t="n"/>
      <c r="R475" s="922" t="n"/>
      <c r="S475" s="922" t="n"/>
      <c r="U475" s="922" t="n"/>
      <c r="V475" s="922" t="n"/>
      <c r="X475" s="922" t="n"/>
      <c r="Y475" s="922" t="n"/>
      <c r="AA475" s="922" t="n"/>
      <c r="AB475" s="922" t="n"/>
    </row>
    <row r="476" ht="14.5" customHeight="1" s="828">
      <c r="C476" s="922" t="n"/>
      <c r="D476" s="922" t="n"/>
      <c r="F476" s="922" t="n"/>
      <c r="G476" s="922" t="n"/>
      <c r="I476" s="922" t="n"/>
      <c r="J476" s="922" t="n"/>
      <c r="L476" s="922" t="n"/>
      <c r="M476" s="922" t="n"/>
      <c r="O476" s="922" t="n"/>
      <c r="P476" s="922" t="n"/>
      <c r="R476" s="922" t="n"/>
      <c r="S476" s="922" t="n"/>
      <c r="U476" s="922" t="n"/>
      <c r="V476" s="922" t="n"/>
      <c r="X476" s="922" t="n"/>
      <c r="Y476" s="922" t="n"/>
      <c r="AA476" s="922" t="n"/>
      <c r="AB476" s="922" t="n"/>
    </row>
    <row r="477" ht="14.5" customHeight="1" s="828">
      <c r="C477" s="922" t="n"/>
      <c r="D477" s="922" t="n"/>
      <c r="F477" s="922" t="n"/>
      <c r="G477" s="922" t="n"/>
      <c r="I477" s="922" t="n"/>
      <c r="J477" s="922" t="n"/>
      <c r="L477" s="922" t="n"/>
      <c r="M477" s="922" t="n"/>
      <c r="O477" s="922" t="n"/>
      <c r="P477" s="922" t="n"/>
      <c r="R477" s="922" t="n"/>
      <c r="S477" s="922" t="n"/>
      <c r="U477" s="922" t="n"/>
      <c r="V477" s="922" t="n"/>
      <c r="X477" s="922" t="n"/>
      <c r="Y477" s="922" t="n"/>
      <c r="AA477" s="922" t="n"/>
      <c r="AB477" s="922" t="n"/>
    </row>
    <row r="478" ht="14.5" customHeight="1" s="828">
      <c r="C478" s="922" t="n"/>
      <c r="D478" s="922" t="n"/>
      <c r="F478" s="922" t="n"/>
      <c r="G478" s="922" t="n"/>
      <c r="I478" s="922" t="n"/>
      <c r="J478" s="922" t="n"/>
      <c r="L478" s="922" t="n"/>
      <c r="M478" s="922" t="n"/>
      <c r="O478" s="922" t="n"/>
      <c r="P478" s="922" t="n"/>
      <c r="R478" s="922" t="n"/>
      <c r="S478" s="922" t="n"/>
      <c r="U478" s="922" t="n"/>
      <c r="V478" s="922" t="n"/>
      <c r="X478" s="922" t="n"/>
      <c r="Y478" s="922" t="n"/>
      <c r="AA478" s="922" t="n"/>
      <c r="AB478" s="922" t="n"/>
    </row>
    <row r="479" ht="14.5" customHeight="1" s="828">
      <c r="C479" s="922" t="n"/>
      <c r="D479" s="922" t="n"/>
      <c r="F479" s="922" t="n"/>
      <c r="G479" s="922" t="n"/>
      <c r="I479" s="922" t="n"/>
      <c r="J479" s="922" t="n"/>
      <c r="L479" s="922" t="n"/>
      <c r="M479" s="922" t="n"/>
      <c r="O479" s="922" t="n"/>
      <c r="P479" s="922" t="n"/>
      <c r="R479" s="922" t="n"/>
      <c r="S479" s="922" t="n"/>
      <c r="U479" s="922" t="n"/>
      <c r="V479" s="922" t="n"/>
      <c r="X479" s="922" t="n"/>
      <c r="Y479" s="922" t="n"/>
      <c r="AA479" s="922" t="n"/>
      <c r="AB479" s="922" t="n"/>
    </row>
    <row r="480" ht="14.5" customHeight="1" s="828">
      <c r="C480" s="922" t="n"/>
      <c r="D480" s="922" t="n"/>
      <c r="F480" s="922" t="n"/>
      <c r="G480" s="922" t="n"/>
      <c r="I480" s="922" t="n"/>
      <c r="J480" s="922" t="n"/>
      <c r="L480" s="922" t="n"/>
      <c r="M480" s="922" t="n"/>
      <c r="O480" s="922" t="n"/>
      <c r="P480" s="922" t="n"/>
      <c r="R480" s="922" t="n"/>
      <c r="S480" s="922" t="n"/>
      <c r="U480" s="922" t="n"/>
      <c r="V480" s="922" t="n"/>
      <c r="X480" s="922" t="n"/>
      <c r="Y480" s="922" t="n"/>
      <c r="AA480" s="922" t="n"/>
      <c r="AB480" s="922" t="n"/>
    </row>
    <row r="481" ht="14.5" customHeight="1" s="828">
      <c r="C481" s="922" t="n"/>
      <c r="D481" s="922" t="n"/>
      <c r="F481" s="922" t="n"/>
      <c r="G481" s="922" t="n"/>
      <c r="I481" s="922" t="n"/>
      <c r="J481" s="922" t="n"/>
      <c r="L481" s="922" t="n"/>
      <c r="M481" s="922" t="n"/>
      <c r="O481" s="922" t="n"/>
      <c r="P481" s="922" t="n"/>
      <c r="R481" s="922" t="n"/>
      <c r="S481" s="922" t="n"/>
      <c r="U481" s="922" t="n"/>
      <c r="V481" s="922" t="n"/>
      <c r="X481" s="922" t="n"/>
      <c r="Y481" s="922" t="n"/>
      <c r="AA481" s="922" t="n"/>
      <c r="AB481" s="922" t="n"/>
    </row>
    <row r="482" ht="14.5" customHeight="1" s="828">
      <c r="C482" s="922" t="n"/>
      <c r="D482" s="922" t="n"/>
      <c r="F482" s="922" t="n"/>
      <c r="G482" s="922" t="n"/>
      <c r="I482" s="922" t="n"/>
      <c r="J482" s="922" t="n"/>
      <c r="L482" s="922" t="n"/>
      <c r="M482" s="922" t="n"/>
      <c r="O482" s="922" t="n"/>
      <c r="P482" s="922" t="n"/>
      <c r="R482" s="922" t="n"/>
      <c r="S482" s="922" t="n"/>
      <c r="U482" s="922" t="n"/>
      <c r="V482" s="922" t="n"/>
      <c r="X482" s="922" t="n"/>
      <c r="Y482" s="922" t="n"/>
      <c r="AA482" s="922" t="n"/>
      <c r="AB482" s="922" t="n"/>
    </row>
    <row r="483" ht="14.5" customHeight="1" s="828">
      <c r="C483" s="922" t="n"/>
      <c r="D483" s="922" t="n"/>
      <c r="F483" s="922" t="n"/>
      <c r="G483" s="922" t="n"/>
      <c r="I483" s="922" t="n"/>
      <c r="J483" s="922" t="n"/>
      <c r="L483" s="922" t="n"/>
      <c r="M483" s="922" t="n"/>
      <c r="O483" s="922" t="n"/>
      <c r="P483" s="922" t="n"/>
      <c r="R483" s="922" t="n"/>
      <c r="S483" s="922" t="n"/>
      <c r="U483" s="922" t="n"/>
      <c r="V483" s="922" t="n"/>
      <c r="X483" s="922" t="n"/>
      <c r="Y483" s="922" t="n"/>
      <c r="AA483" s="922" t="n"/>
      <c r="AB483" s="922" t="n"/>
    </row>
    <row r="484" ht="14.5" customHeight="1" s="828">
      <c r="C484" s="922" t="n"/>
      <c r="D484" s="922" t="n"/>
      <c r="F484" s="922" t="n"/>
      <c r="G484" s="922" t="n"/>
      <c r="I484" s="922" t="n"/>
      <c r="J484" s="922" t="n"/>
      <c r="L484" s="922" t="n"/>
      <c r="M484" s="922" t="n"/>
      <c r="O484" s="922" t="n"/>
      <c r="P484" s="922" t="n"/>
      <c r="R484" s="922" t="n"/>
      <c r="S484" s="922" t="n"/>
      <c r="U484" s="922" t="n"/>
      <c r="V484" s="922" t="n"/>
      <c r="X484" s="922" t="n"/>
      <c r="Y484" s="922" t="n"/>
      <c r="AA484" s="922" t="n"/>
      <c r="AB484" s="922" t="n"/>
    </row>
    <row r="485" ht="14.5" customHeight="1" s="828">
      <c r="C485" s="922" t="n"/>
      <c r="D485" s="922" t="n"/>
      <c r="F485" s="922" t="n"/>
      <c r="G485" s="922" t="n"/>
      <c r="I485" s="922" t="n"/>
      <c r="J485" s="922" t="n"/>
      <c r="L485" s="922" t="n"/>
      <c r="M485" s="922" t="n"/>
      <c r="O485" s="922" t="n"/>
      <c r="P485" s="922" t="n"/>
      <c r="R485" s="922" t="n"/>
      <c r="S485" s="922" t="n"/>
      <c r="U485" s="922" t="n"/>
      <c r="V485" s="922" t="n"/>
      <c r="X485" s="922" t="n"/>
      <c r="Y485" s="922" t="n"/>
      <c r="AA485" s="922" t="n"/>
      <c r="AB485" s="922" t="n"/>
    </row>
    <row r="486" ht="14.5" customHeight="1" s="828">
      <c r="C486" s="922" t="n"/>
      <c r="D486" s="922" t="n"/>
      <c r="F486" s="922" t="n"/>
      <c r="G486" s="922" t="n"/>
      <c r="I486" s="922" t="n"/>
      <c r="J486" s="922" t="n"/>
      <c r="L486" s="922" t="n"/>
      <c r="M486" s="922" t="n"/>
      <c r="O486" s="922" t="n"/>
      <c r="P486" s="922" t="n"/>
      <c r="R486" s="922" t="n"/>
      <c r="S486" s="922" t="n"/>
      <c r="U486" s="922" t="n"/>
      <c r="V486" s="922" t="n"/>
      <c r="X486" s="922" t="n"/>
      <c r="Y486" s="922" t="n"/>
      <c r="AA486" s="922" t="n"/>
      <c r="AB486" s="922" t="n"/>
    </row>
    <row r="487" ht="14.5" customHeight="1" s="828">
      <c r="C487" s="922" t="n"/>
      <c r="D487" s="922" t="n"/>
      <c r="F487" s="922" t="n"/>
      <c r="G487" s="922" t="n"/>
      <c r="I487" s="922" t="n"/>
      <c r="J487" s="922" t="n"/>
      <c r="L487" s="922" t="n"/>
      <c r="M487" s="922" t="n"/>
      <c r="O487" s="922" t="n"/>
      <c r="P487" s="922" t="n"/>
      <c r="R487" s="922" t="n"/>
      <c r="S487" s="922" t="n"/>
      <c r="U487" s="922" t="n"/>
      <c r="V487" s="922" t="n"/>
      <c r="X487" s="922" t="n"/>
      <c r="Y487" s="922" t="n"/>
      <c r="AA487" s="922" t="n"/>
      <c r="AB487" s="922" t="n"/>
    </row>
    <row r="488" ht="14.5" customHeight="1" s="828">
      <c r="C488" s="922" t="n"/>
      <c r="D488" s="922" t="n"/>
      <c r="F488" s="922" t="n"/>
      <c r="G488" s="922" t="n"/>
      <c r="I488" s="922" t="n"/>
      <c r="J488" s="922" t="n"/>
      <c r="L488" s="922" t="n"/>
      <c r="M488" s="922" t="n"/>
      <c r="O488" s="922" t="n"/>
      <c r="P488" s="922" t="n"/>
      <c r="R488" s="922" t="n"/>
      <c r="S488" s="922" t="n"/>
      <c r="U488" s="922" t="n"/>
      <c r="V488" s="922" t="n"/>
      <c r="X488" s="922" t="n"/>
      <c r="Y488" s="922" t="n"/>
      <c r="AA488" s="922" t="n"/>
      <c r="AB488" s="922" t="n"/>
    </row>
    <row r="489" ht="14.5" customHeight="1" s="828">
      <c r="C489" s="922" t="n"/>
      <c r="D489" s="922" t="n"/>
      <c r="F489" s="922" t="n"/>
      <c r="G489" s="922" t="n"/>
      <c r="I489" s="922" t="n"/>
      <c r="J489" s="922" t="n"/>
      <c r="L489" s="922" t="n"/>
      <c r="M489" s="922" t="n"/>
      <c r="O489" s="922" t="n"/>
      <c r="P489" s="922" t="n"/>
      <c r="R489" s="922" t="n"/>
      <c r="S489" s="922" t="n"/>
      <c r="U489" s="922" t="n"/>
      <c r="V489" s="922" t="n"/>
      <c r="X489" s="922" t="n"/>
      <c r="Y489" s="922" t="n"/>
      <c r="AA489" s="922" t="n"/>
      <c r="AB489" s="922" t="n"/>
    </row>
    <row r="490" ht="14.5" customHeight="1" s="828">
      <c r="C490" s="922" t="n"/>
      <c r="D490" s="922" t="n"/>
      <c r="F490" s="922" t="n"/>
      <c r="G490" s="922" t="n"/>
      <c r="I490" s="922" t="n"/>
      <c r="J490" s="922" t="n"/>
      <c r="L490" s="922" t="n"/>
      <c r="M490" s="922" t="n"/>
      <c r="O490" s="922" t="n"/>
      <c r="P490" s="922" t="n"/>
      <c r="R490" s="922" t="n"/>
      <c r="S490" s="922" t="n"/>
      <c r="U490" s="922" t="n"/>
      <c r="V490" s="922" t="n"/>
      <c r="X490" s="922" t="n"/>
      <c r="Y490" s="922" t="n"/>
      <c r="AA490" s="922" t="n"/>
      <c r="AB490" s="922" t="n"/>
    </row>
    <row r="491" ht="14.5" customHeight="1" s="828">
      <c r="C491" s="922" t="n"/>
      <c r="D491" s="922" t="n"/>
      <c r="F491" s="922" t="n"/>
      <c r="G491" s="922" t="n"/>
      <c r="I491" s="922" t="n"/>
      <c r="J491" s="922" t="n"/>
      <c r="L491" s="922" t="n"/>
      <c r="M491" s="922" t="n"/>
      <c r="O491" s="922" t="n"/>
      <c r="P491" s="922" t="n"/>
      <c r="R491" s="922" t="n"/>
      <c r="S491" s="922" t="n"/>
      <c r="U491" s="922" t="n"/>
      <c r="V491" s="922" t="n"/>
      <c r="X491" s="922" t="n"/>
      <c r="Y491" s="922" t="n"/>
      <c r="AA491" s="922" t="n"/>
      <c r="AB491" s="922" t="n"/>
    </row>
    <row r="492" ht="14.5" customHeight="1" s="828">
      <c r="C492" s="922" t="n"/>
      <c r="D492" s="922" t="n"/>
      <c r="F492" s="922" t="n"/>
      <c r="G492" s="922" t="n"/>
      <c r="I492" s="922" t="n"/>
      <c r="J492" s="922" t="n"/>
      <c r="L492" s="922" t="n"/>
      <c r="M492" s="922" t="n"/>
      <c r="O492" s="922" t="n"/>
      <c r="P492" s="922" t="n"/>
      <c r="R492" s="922" t="n"/>
      <c r="S492" s="922" t="n"/>
      <c r="U492" s="922" t="n"/>
      <c r="V492" s="922" t="n"/>
      <c r="X492" s="922" t="n"/>
      <c r="Y492" s="922" t="n"/>
      <c r="AA492" s="922" t="n"/>
      <c r="AB492" s="922" t="n"/>
    </row>
    <row r="493" ht="14.5" customHeight="1" s="828">
      <c r="C493" s="922" t="n"/>
      <c r="D493" s="922" t="n"/>
      <c r="F493" s="922" t="n"/>
      <c r="G493" s="922" t="n"/>
      <c r="I493" s="922" t="n"/>
      <c r="J493" s="922" t="n"/>
      <c r="L493" s="922" t="n"/>
      <c r="M493" s="922" t="n"/>
      <c r="O493" s="922" t="n"/>
      <c r="P493" s="922" t="n"/>
      <c r="R493" s="922" t="n"/>
      <c r="S493" s="922" t="n"/>
      <c r="U493" s="922" t="n"/>
      <c r="V493" s="922" t="n"/>
      <c r="X493" s="922" t="n"/>
      <c r="Y493" s="922" t="n"/>
      <c r="AA493" s="922" t="n"/>
      <c r="AB493" s="922" t="n"/>
    </row>
    <row r="494" ht="14.5" customHeight="1" s="828">
      <c r="C494" s="922" t="n"/>
      <c r="D494" s="922" t="n"/>
      <c r="F494" s="922" t="n"/>
      <c r="G494" s="922" t="n"/>
      <c r="I494" s="922" t="n"/>
      <c r="J494" s="922" t="n"/>
      <c r="L494" s="922" t="n"/>
      <c r="M494" s="922" t="n"/>
      <c r="O494" s="922" t="n"/>
      <c r="P494" s="922" t="n"/>
      <c r="R494" s="922" t="n"/>
      <c r="S494" s="922" t="n"/>
      <c r="U494" s="922" t="n"/>
      <c r="V494" s="922" t="n"/>
      <c r="X494" s="922" t="n"/>
      <c r="Y494" s="922" t="n"/>
      <c r="AA494" s="922" t="n"/>
      <c r="AB494" s="922" t="n"/>
    </row>
    <row r="495" ht="14.5" customHeight="1" s="828">
      <c r="C495" s="922" t="n"/>
      <c r="D495" s="922" t="n"/>
      <c r="F495" s="922" t="n"/>
      <c r="G495" s="922" t="n"/>
      <c r="I495" s="922" t="n"/>
      <c r="J495" s="922" t="n"/>
      <c r="L495" s="922" t="n"/>
      <c r="M495" s="922" t="n"/>
      <c r="O495" s="922" t="n"/>
      <c r="P495" s="922" t="n"/>
      <c r="R495" s="922" t="n"/>
      <c r="S495" s="922" t="n"/>
      <c r="U495" s="922" t="n"/>
      <c r="V495" s="922" t="n"/>
      <c r="X495" s="922" t="n"/>
      <c r="Y495" s="922" t="n"/>
      <c r="AA495" s="922" t="n"/>
      <c r="AB495" s="922" t="n"/>
    </row>
    <row r="496" ht="14.5" customHeight="1" s="828">
      <c r="C496" s="922" t="n"/>
      <c r="D496" s="922" t="n"/>
      <c r="F496" s="922" t="n"/>
      <c r="G496" s="922" t="n"/>
      <c r="I496" s="922" t="n"/>
      <c r="J496" s="922" t="n"/>
      <c r="L496" s="922" t="n"/>
      <c r="M496" s="922" t="n"/>
      <c r="O496" s="922" t="n"/>
      <c r="P496" s="922" t="n"/>
      <c r="R496" s="922" t="n"/>
      <c r="S496" s="922" t="n"/>
      <c r="U496" s="922" t="n"/>
      <c r="V496" s="922" t="n"/>
      <c r="X496" s="922" t="n"/>
      <c r="Y496" s="922" t="n"/>
      <c r="AA496" s="922" t="n"/>
      <c r="AB496" s="922" t="n"/>
    </row>
    <row r="497" ht="14.5" customHeight="1" s="828">
      <c r="C497" s="922" t="n"/>
      <c r="D497" s="922" t="n"/>
      <c r="F497" s="922" t="n"/>
      <c r="G497" s="922" t="n"/>
      <c r="I497" s="922" t="n"/>
      <c r="J497" s="922" t="n"/>
      <c r="L497" s="922" t="n"/>
      <c r="M497" s="922" t="n"/>
      <c r="O497" s="922" t="n"/>
      <c r="P497" s="922" t="n"/>
      <c r="R497" s="922" t="n"/>
      <c r="S497" s="922" t="n"/>
      <c r="U497" s="922" t="n"/>
      <c r="V497" s="922" t="n"/>
      <c r="X497" s="922" t="n"/>
      <c r="Y497" s="922" t="n"/>
      <c r="AA497" s="922" t="n"/>
      <c r="AB497" s="922" t="n"/>
    </row>
    <row r="498" ht="14.5" customHeight="1" s="828">
      <c r="C498" s="922" t="n"/>
      <c r="D498" s="922" t="n"/>
      <c r="F498" s="922" t="n"/>
      <c r="G498" s="922" t="n"/>
      <c r="I498" s="922" t="n"/>
      <c r="J498" s="922" t="n"/>
      <c r="L498" s="922" t="n"/>
      <c r="M498" s="922" t="n"/>
      <c r="O498" s="922" t="n"/>
      <c r="P498" s="922" t="n"/>
      <c r="R498" s="922" t="n"/>
      <c r="S498" s="922" t="n"/>
      <c r="U498" s="922" t="n"/>
      <c r="V498" s="922" t="n"/>
      <c r="X498" s="922" t="n"/>
      <c r="Y498" s="922" t="n"/>
      <c r="AA498" s="922" t="n"/>
      <c r="AB498" s="922" t="n"/>
    </row>
    <row r="499" ht="14.5" customHeight="1" s="828">
      <c r="C499" s="922" t="n"/>
      <c r="D499" s="922" t="n"/>
      <c r="F499" s="922" t="n"/>
      <c r="G499" s="922" t="n"/>
      <c r="I499" s="922" t="n"/>
      <c r="J499" s="922" t="n"/>
      <c r="L499" s="922" t="n"/>
      <c r="M499" s="922" t="n"/>
      <c r="O499" s="922" t="n"/>
      <c r="P499" s="922" t="n"/>
      <c r="R499" s="922" t="n"/>
      <c r="S499" s="922" t="n"/>
      <c r="U499" s="922" t="n"/>
      <c r="V499" s="922" t="n"/>
      <c r="X499" s="922" t="n"/>
      <c r="Y499" s="922" t="n"/>
      <c r="AA499" s="922" t="n"/>
      <c r="AB499" s="922" t="n"/>
    </row>
    <row r="500" ht="14.5" customHeight="1" s="828">
      <c r="C500" s="922" t="n"/>
      <c r="D500" s="922" t="n"/>
      <c r="F500" s="922" t="n"/>
      <c r="G500" s="922" t="n"/>
      <c r="I500" s="922" t="n"/>
      <c r="J500" s="922" t="n"/>
      <c r="L500" s="922" t="n"/>
      <c r="M500" s="922" t="n"/>
      <c r="O500" s="922" t="n"/>
      <c r="P500" s="922" t="n"/>
      <c r="R500" s="922" t="n"/>
      <c r="S500" s="922" t="n"/>
      <c r="U500" s="922" t="n"/>
      <c r="V500" s="922" t="n"/>
      <c r="X500" s="922" t="n"/>
      <c r="Y500" s="922" t="n"/>
      <c r="AA500" s="922" t="n"/>
      <c r="AB500" s="922" t="n"/>
    </row>
    <row r="501" ht="14.5" customHeight="1" s="828">
      <c r="C501" s="922" t="n"/>
      <c r="D501" s="922" t="n"/>
      <c r="F501" s="922" t="n"/>
      <c r="G501" s="922" t="n"/>
      <c r="I501" s="922" t="n"/>
      <c r="J501" s="922" t="n"/>
      <c r="L501" s="922" t="n"/>
      <c r="M501" s="922" t="n"/>
      <c r="O501" s="922" t="n"/>
      <c r="P501" s="922" t="n"/>
      <c r="R501" s="922" t="n"/>
      <c r="S501" s="922" t="n"/>
      <c r="U501" s="922" t="n"/>
      <c r="V501" s="922" t="n"/>
      <c r="X501" s="922" t="n"/>
      <c r="Y501" s="922" t="n"/>
      <c r="AA501" s="922" t="n"/>
      <c r="AB501" s="922" t="n"/>
    </row>
    <row r="502" ht="14.5" customHeight="1" s="828">
      <c r="C502" s="922" t="n"/>
      <c r="D502" s="922" t="n"/>
      <c r="F502" s="922" t="n"/>
      <c r="G502" s="922" t="n"/>
      <c r="I502" s="922" t="n"/>
      <c r="J502" s="922" t="n"/>
      <c r="L502" s="922" t="n"/>
      <c r="M502" s="922" t="n"/>
      <c r="O502" s="922" t="n"/>
      <c r="P502" s="922" t="n"/>
      <c r="R502" s="922" t="n"/>
      <c r="S502" s="922" t="n"/>
      <c r="U502" s="922" t="n"/>
      <c r="V502" s="922" t="n"/>
      <c r="X502" s="922" t="n"/>
      <c r="Y502" s="922" t="n"/>
      <c r="AA502" s="922" t="n"/>
      <c r="AB502" s="922" t="n"/>
    </row>
    <row r="503" ht="14.5" customHeight="1" s="828">
      <c r="C503" s="922" t="n"/>
      <c r="D503" s="922" t="n"/>
      <c r="F503" s="922" t="n"/>
      <c r="G503" s="922" t="n"/>
      <c r="I503" s="922" t="n"/>
      <c r="J503" s="922" t="n"/>
      <c r="L503" s="922" t="n"/>
      <c r="M503" s="922" t="n"/>
      <c r="O503" s="922" t="n"/>
      <c r="P503" s="922" t="n"/>
      <c r="R503" s="922" t="n"/>
      <c r="S503" s="922" t="n"/>
      <c r="U503" s="922" t="n"/>
      <c r="V503" s="922" t="n"/>
      <c r="X503" s="922" t="n"/>
      <c r="Y503" s="922" t="n"/>
      <c r="AA503" s="922" t="n"/>
      <c r="AB503" s="922" t="n"/>
    </row>
    <row r="504" ht="14.5" customHeight="1" s="828">
      <c r="C504" s="922" t="n"/>
      <c r="D504" s="922" t="n"/>
      <c r="F504" s="922" t="n"/>
      <c r="G504" s="922" t="n"/>
      <c r="I504" s="922" t="n"/>
      <c r="J504" s="922" t="n"/>
      <c r="L504" s="922" t="n"/>
      <c r="M504" s="922" t="n"/>
      <c r="O504" s="922" t="n"/>
      <c r="P504" s="922" t="n"/>
      <c r="R504" s="922" t="n"/>
      <c r="S504" s="922" t="n"/>
      <c r="U504" s="922" t="n"/>
      <c r="V504" s="922" t="n"/>
      <c r="X504" s="922" t="n"/>
      <c r="Y504" s="922" t="n"/>
      <c r="AA504" s="922" t="n"/>
      <c r="AB504" s="922" t="n"/>
    </row>
    <row r="505" ht="14.5" customHeight="1" s="828">
      <c r="C505" s="922" t="n"/>
      <c r="D505" s="922" t="n"/>
      <c r="F505" s="922" t="n"/>
      <c r="G505" s="922" t="n"/>
      <c r="I505" s="922" t="n"/>
      <c r="J505" s="922" t="n"/>
      <c r="L505" s="922" t="n"/>
      <c r="M505" s="922" t="n"/>
      <c r="O505" s="922" t="n"/>
      <c r="P505" s="922" t="n"/>
      <c r="R505" s="922" t="n"/>
      <c r="S505" s="922" t="n"/>
      <c r="U505" s="922" t="n"/>
      <c r="V505" s="922" t="n"/>
      <c r="X505" s="922" t="n"/>
      <c r="Y505" s="922" t="n"/>
      <c r="AA505" s="922" t="n"/>
      <c r="AB505" s="922" t="n"/>
    </row>
    <row r="506" ht="14.5" customHeight="1" s="828">
      <c r="C506" s="922" t="n"/>
      <c r="D506" s="922" t="n"/>
      <c r="F506" s="922" t="n"/>
      <c r="G506" s="922" t="n"/>
      <c r="I506" s="922" t="n"/>
      <c r="J506" s="922" t="n"/>
      <c r="L506" s="922" t="n"/>
      <c r="M506" s="922" t="n"/>
      <c r="O506" s="922" t="n"/>
      <c r="P506" s="922" t="n"/>
      <c r="R506" s="922" t="n"/>
      <c r="S506" s="922" t="n"/>
      <c r="U506" s="922" t="n"/>
      <c r="V506" s="922" t="n"/>
      <c r="X506" s="922" t="n"/>
      <c r="Y506" s="922" t="n"/>
      <c r="AA506" s="922" t="n"/>
      <c r="AB506" s="922" t="n"/>
    </row>
    <row r="507" ht="14.5" customHeight="1" s="828">
      <c r="C507" s="922" t="n"/>
      <c r="D507" s="922" t="n"/>
      <c r="F507" s="922" t="n"/>
      <c r="G507" s="922" t="n"/>
      <c r="I507" s="922" t="n"/>
      <c r="J507" s="922" t="n"/>
      <c r="L507" s="922" t="n"/>
      <c r="M507" s="922" t="n"/>
      <c r="O507" s="922" t="n"/>
      <c r="P507" s="922" t="n"/>
      <c r="R507" s="922" t="n"/>
      <c r="S507" s="922" t="n"/>
      <c r="U507" s="922" t="n"/>
      <c r="V507" s="922" t="n"/>
      <c r="X507" s="922" t="n"/>
      <c r="Y507" s="922" t="n"/>
      <c r="AA507" s="922" t="n"/>
      <c r="AB507" s="922" t="n"/>
    </row>
    <row r="508" ht="14.5" customHeight="1" s="828">
      <c r="C508" s="922" t="n"/>
      <c r="D508" s="922" t="n"/>
      <c r="F508" s="922" t="n"/>
      <c r="G508" s="922" t="n"/>
      <c r="I508" s="922" t="n"/>
      <c r="J508" s="922" t="n"/>
      <c r="L508" s="922" t="n"/>
      <c r="M508" s="922" t="n"/>
      <c r="O508" s="922" t="n"/>
      <c r="P508" s="922" t="n"/>
      <c r="R508" s="922" t="n"/>
      <c r="S508" s="922" t="n"/>
      <c r="U508" s="922" t="n"/>
      <c r="V508" s="922" t="n"/>
      <c r="X508" s="922" t="n"/>
      <c r="Y508" s="922" t="n"/>
      <c r="AA508" s="922" t="n"/>
      <c r="AB508" s="922" t="n"/>
    </row>
    <row r="509" ht="14.5" customHeight="1" s="828">
      <c r="C509" s="922" t="n"/>
      <c r="D509" s="922" t="n"/>
      <c r="F509" s="922" t="n"/>
      <c r="G509" s="922" t="n"/>
      <c r="I509" s="922" t="n"/>
      <c r="J509" s="922" t="n"/>
      <c r="L509" s="922" t="n"/>
      <c r="M509" s="922" t="n"/>
      <c r="O509" s="922" t="n"/>
      <c r="P509" s="922" t="n"/>
      <c r="R509" s="922" t="n"/>
      <c r="S509" s="922" t="n"/>
      <c r="U509" s="922" t="n"/>
      <c r="V509" s="922" t="n"/>
      <c r="X509" s="922" t="n"/>
      <c r="Y509" s="922" t="n"/>
      <c r="AA509" s="922" t="n"/>
      <c r="AB509" s="922" t="n"/>
    </row>
    <row r="510" ht="14.5" customHeight="1" s="828">
      <c r="C510" s="922" t="n"/>
      <c r="D510" s="922" t="n"/>
      <c r="F510" s="922" t="n"/>
      <c r="G510" s="922" t="n"/>
      <c r="I510" s="922" t="n"/>
      <c r="J510" s="922" t="n"/>
      <c r="L510" s="922" t="n"/>
      <c r="M510" s="922" t="n"/>
      <c r="O510" s="922" t="n"/>
      <c r="P510" s="922" t="n"/>
      <c r="R510" s="922" t="n"/>
      <c r="S510" s="922" t="n"/>
      <c r="U510" s="922" t="n"/>
      <c r="V510" s="922" t="n"/>
      <c r="X510" s="922" t="n"/>
      <c r="Y510" s="922" t="n"/>
      <c r="AA510" s="922" t="n"/>
      <c r="AB510" s="922" t="n"/>
    </row>
    <row r="511" ht="14.5" customHeight="1" s="828">
      <c r="C511" s="922" t="n"/>
      <c r="D511" s="922" t="n"/>
      <c r="F511" s="922" t="n"/>
      <c r="G511" s="922" t="n"/>
      <c r="I511" s="922" t="n"/>
      <c r="J511" s="922" t="n"/>
      <c r="L511" s="922" t="n"/>
      <c r="M511" s="922" t="n"/>
      <c r="O511" s="922" t="n"/>
      <c r="P511" s="922" t="n"/>
      <c r="R511" s="922" t="n"/>
      <c r="S511" s="922" t="n"/>
      <c r="U511" s="922" t="n"/>
      <c r="V511" s="922" t="n"/>
      <c r="X511" s="922" t="n"/>
      <c r="Y511" s="922" t="n"/>
      <c r="AA511" s="922" t="n"/>
      <c r="AB511" s="922" t="n"/>
    </row>
    <row r="512" ht="14.5" customHeight="1" s="828">
      <c r="C512" s="922" t="n"/>
      <c r="D512" s="922" t="n"/>
      <c r="F512" s="922" t="n"/>
      <c r="G512" s="922" t="n"/>
      <c r="I512" s="922" t="n"/>
      <c r="J512" s="922" t="n"/>
      <c r="L512" s="922" t="n"/>
      <c r="M512" s="922" t="n"/>
      <c r="O512" s="922" t="n"/>
      <c r="P512" s="922" t="n"/>
      <c r="R512" s="922" t="n"/>
      <c r="S512" s="922" t="n"/>
      <c r="U512" s="922" t="n"/>
      <c r="V512" s="922" t="n"/>
      <c r="X512" s="922" t="n"/>
      <c r="Y512" s="922" t="n"/>
      <c r="AA512" s="922" t="n"/>
      <c r="AB512" s="922" t="n"/>
    </row>
    <row r="513" ht="14.5" customHeight="1" s="828">
      <c r="C513" s="922" t="n"/>
      <c r="D513" s="922" t="n"/>
      <c r="F513" s="922" t="n"/>
      <c r="G513" s="922" t="n"/>
      <c r="I513" s="922" t="n"/>
      <c r="J513" s="922" t="n"/>
      <c r="L513" s="922" t="n"/>
      <c r="M513" s="922" t="n"/>
      <c r="O513" s="922" t="n"/>
      <c r="P513" s="922" t="n"/>
      <c r="R513" s="922" t="n"/>
      <c r="S513" s="922" t="n"/>
      <c r="U513" s="922" t="n"/>
      <c r="V513" s="922" t="n"/>
      <c r="X513" s="922" t="n"/>
      <c r="Y513" s="922" t="n"/>
      <c r="AA513" s="922" t="n"/>
      <c r="AB513" s="922" t="n"/>
    </row>
    <row r="514" ht="14.5" customHeight="1" s="828">
      <c r="C514" s="922" t="n"/>
      <c r="D514" s="922" t="n"/>
      <c r="F514" s="922" t="n"/>
      <c r="G514" s="922" t="n"/>
      <c r="I514" s="922" t="n"/>
      <c r="J514" s="922" t="n"/>
      <c r="L514" s="922" t="n"/>
      <c r="M514" s="922" t="n"/>
      <c r="O514" s="922" t="n"/>
      <c r="P514" s="922" t="n"/>
      <c r="R514" s="922" t="n"/>
      <c r="S514" s="922" t="n"/>
      <c r="U514" s="922" t="n"/>
      <c r="V514" s="922" t="n"/>
      <c r="X514" s="922" t="n"/>
      <c r="Y514" s="922" t="n"/>
      <c r="AA514" s="922" t="n"/>
      <c r="AB514" s="922" t="n"/>
    </row>
    <row r="515" ht="14.5" customHeight="1" s="828">
      <c r="C515" s="922" t="n"/>
      <c r="D515" s="922" t="n"/>
      <c r="F515" s="922" t="n"/>
      <c r="G515" s="922" t="n"/>
      <c r="I515" s="922" t="n"/>
      <c r="J515" s="922" t="n"/>
      <c r="L515" s="922" t="n"/>
      <c r="M515" s="922" t="n"/>
      <c r="O515" s="922" t="n"/>
      <c r="P515" s="922" t="n"/>
      <c r="R515" s="922" t="n"/>
      <c r="S515" s="922" t="n"/>
      <c r="U515" s="922" t="n"/>
      <c r="V515" s="922" t="n"/>
      <c r="X515" s="922" t="n"/>
      <c r="Y515" s="922" t="n"/>
      <c r="AA515" s="922" t="n"/>
      <c r="AB515" s="922" t="n"/>
    </row>
    <row r="516" ht="14.5" customHeight="1" s="828">
      <c r="C516" s="922" t="n"/>
      <c r="D516" s="922" t="n"/>
      <c r="F516" s="922" t="n"/>
      <c r="G516" s="922" t="n"/>
      <c r="I516" s="922" t="n"/>
      <c r="J516" s="922" t="n"/>
      <c r="L516" s="922" t="n"/>
      <c r="M516" s="922" t="n"/>
      <c r="O516" s="922" t="n"/>
      <c r="P516" s="922" t="n"/>
      <c r="R516" s="922" t="n"/>
      <c r="S516" s="922" t="n"/>
      <c r="U516" s="922" t="n"/>
      <c r="V516" s="922" t="n"/>
      <c r="X516" s="922" t="n"/>
      <c r="Y516" s="922" t="n"/>
      <c r="AA516" s="922" t="n"/>
      <c r="AB516" s="922" t="n"/>
    </row>
    <row r="517" ht="14.5" customHeight="1" s="828">
      <c r="C517" s="922" t="n"/>
      <c r="D517" s="922" t="n"/>
      <c r="F517" s="922" t="n"/>
      <c r="G517" s="922" t="n"/>
      <c r="I517" s="922" t="n"/>
      <c r="J517" s="922" t="n"/>
      <c r="L517" s="922" t="n"/>
      <c r="M517" s="922" t="n"/>
      <c r="O517" s="922" t="n"/>
      <c r="P517" s="922" t="n"/>
      <c r="R517" s="922" t="n"/>
      <c r="S517" s="922" t="n"/>
      <c r="U517" s="922" t="n"/>
      <c r="V517" s="922" t="n"/>
      <c r="X517" s="922" t="n"/>
      <c r="Y517" s="922" t="n"/>
      <c r="AA517" s="922" t="n"/>
      <c r="AB517" s="922" t="n"/>
    </row>
    <row r="518" ht="14.5" customHeight="1" s="828">
      <c r="C518" s="922" t="n"/>
      <c r="D518" s="922" t="n"/>
      <c r="F518" s="922" t="n"/>
      <c r="G518" s="922" t="n"/>
      <c r="I518" s="922" t="n"/>
      <c r="J518" s="922" t="n"/>
      <c r="L518" s="922" t="n"/>
      <c r="M518" s="922" t="n"/>
      <c r="O518" s="922" t="n"/>
      <c r="P518" s="922" t="n"/>
      <c r="R518" s="922" t="n"/>
      <c r="S518" s="922" t="n"/>
      <c r="U518" s="922" t="n"/>
      <c r="V518" s="922" t="n"/>
      <c r="X518" s="922" t="n"/>
      <c r="Y518" s="922" t="n"/>
      <c r="AA518" s="922" t="n"/>
      <c r="AB518" s="922" t="n"/>
    </row>
    <row r="519" ht="14.5" customHeight="1" s="828">
      <c r="C519" s="922" t="n"/>
      <c r="D519" s="922" t="n"/>
      <c r="F519" s="922" t="n"/>
      <c r="G519" s="922" t="n"/>
      <c r="I519" s="922" t="n"/>
      <c r="J519" s="922" t="n"/>
      <c r="L519" s="922" t="n"/>
      <c r="M519" s="922" t="n"/>
      <c r="O519" s="922" t="n"/>
      <c r="P519" s="922" t="n"/>
      <c r="R519" s="922" t="n"/>
      <c r="S519" s="922" t="n"/>
      <c r="U519" s="922" t="n"/>
      <c r="V519" s="922" t="n"/>
      <c r="X519" s="922" t="n"/>
      <c r="Y519" s="922" t="n"/>
      <c r="AA519" s="922" t="n"/>
      <c r="AB519" s="922" t="n"/>
    </row>
    <row r="520" ht="14.5" customHeight="1" s="828">
      <c r="C520" s="922" t="n"/>
      <c r="D520" s="922" t="n"/>
      <c r="F520" s="922" t="n"/>
      <c r="G520" s="922" t="n"/>
      <c r="I520" s="922" t="n"/>
      <c r="J520" s="922" t="n"/>
      <c r="L520" s="922" t="n"/>
      <c r="M520" s="922" t="n"/>
      <c r="O520" s="922" t="n"/>
      <c r="P520" s="922" t="n"/>
      <c r="R520" s="922" t="n"/>
      <c r="S520" s="922" t="n"/>
      <c r="U520" s="922" t="n"/>
      <c r="V520" s="922" t="n"/>
      <c r="X520" s="922" t="n"/>
      <c r="Y520" s="922" t="n"/>
      <c r="AA520" s="922" t="n"/>
      <c r="AB520" s="922" t="n"/>
    </row>
    <row r="521" ht="14.5" customHeight="1" s="828">
      <c r="C521" s="922" t="n"/>
      <c r="D521" s="922" t="n"/>
      <c r="F521" s="922" t="n"/>
      <c r="G521" s="922" t="n"/>
      <c r="I521" s="922" t="n"/>
      <c r="J521" s="922" t="n"/>
      <c r="L521" s="922" t="n"/>
      <c r="M521" s="922" t="n"/>
      <c r="O521" s="922" t="n"/>
      <c r="P521" s="922" t="n"/>
      <c r="R521" s="922" t="n"/>
      <c r="S521" s="922" t="n"/>
      <c r="U521" s="922" t="n"/>
      <c r="V521" s="922" t="n"/>
      <c r="X521" s="922" t="n"/>
      <c r="Y521" s="922" t="n"/>
      <c r="AA521" s="922" t="n"/>
      <c r="AB521" s="922" t="n"/>
    </row>
    <row r="522" ht="14.5" customHeight="1" s="828">
      <c r="C522" s="922" t="n"/>
      <c r="D522" s="922" t="n"/>
      <c r="F522" s="922" t="n"/>
      <c r="G522" s="922" t="n"/>
      <c r="I522" s="922" t="n"/>
      <c r="J522" s="922" t="n"/>
      <c r="L522" s="922" t="n"/>
      <c r="M522" s="922" t="n"/>
      <c r="O522" s="922" t="n"/>
      <c r="P522" s="922" t="n"/>
      <c r="R522" s="922" t="n"/>
      <c r="S522" s="922" t="n"/>
      <c r="U522" s="922" t="n"/>
      <c r="V522" s="922" t="n"/>
      <c r="X522" s="922" t="n"/>
      <c r="Y522" s="922" t="n"/>
      <c r="AA522" s="922" t="n"/>
      <c r="AB522" s="922" t="n"/>
    </row>
    <row r="523" ht="14.5" customHeight="1" s="828">
      <c r="C523" s="922" t="n"/>
      <c r="D523" s="922" t="n"/>
      <c r="F523" s="922" t="n"/>
      <c r="G523" s="922" t="n"/>
      <c r="I523" s="922" t="n"/>
      <c r="J523" s="922" t="n"/>
      <c r="L523" s="922" t="n"/>
      <c r="M523" s="922" t="n"/>
      <c r="O523" s="922" t="n"/>
      <c r="P523" s="922" t="n"/>
      <c r="R523" s="922" t="n"/>
      <c r="S523" s="922" t="n"/>
      <c r="U523" s="922" t="n"/>
      <c r="V523" s="922" t="n"/>
      <c r="X523" s="922" t="n"/>
      <c r="Y523" s="922" t="n"/>
      <c r="AA523" s="922" t="n"/>
      <c r="AB523" s="922" t="n"/>
    </row>
    <row r="524" ht="14.5" customHeight="1" s="828">
      <c r="C524" s="922" t="n"/>
      <c r="D524" s="922" t="n"/>
      <c r="F524" s="922" t="n"/>
      <c r="G524" s="922" t="n"/>
      <c r="I524" s="922" t="n"/>
      <c r="J524" s="922" t="n"/>
      <c r="L524" s="922" t="n"/>
      <c r="M524" s="922" t="n"/>
      <c r="O524" s="922" t="n"/>
      <c r="P524" s="922" t="n"/>
      <c r="R524" s="922" t="n"/>
      <c r="S524" s="922" t="n"/>
      <c r="U524" s="922" t="n"/>
      <c r="V524" s="922" t="n"/>
      <c r="X524" s="922" t="n"/>
      <c r="Y524" s="922" t="n"/>
      <c r="AA524" s="922" t="n"/>
      <c r="AB524" s="922" t="n"/>
    </row>
    <row r="525" ht="14.5" customHeight="1" s="828">
      <c r="C525" s="922" t="n"/>
      <c r="D525" s="922" t="n"/>
      <c r="F525" s="922" t="n"/>
      <c r="G525" s="922" t="n"/>
      <c r="I525" s="922" t="n"/>
      <c r="J525" s="922" t="n"/>
      <c r="L525" s="922" t="n"/>
      <c r="M525" s="922" t="n"/>
      <c r="O525" s="922" t="n"/>
      <c r="P525" s="922" t="n"/>
      <c r="R525" s="922" t="n"/>
      <c r="S525" s="922" t="n"/>
      <c r="U525" s="922" t="n"/>
      <c r="V525" s="922" t="n"/>
      <c r="X525" s="922" t="n"/>
      <c r="Y525" s="922" t="n"/>
      <c r="AA525" s="922" t="n"/>
      <c r="AB525" s="922" t="n"/>
    </row>
    <row r="526" ht="14.5" customHeight="1" s="828">
      <c r="C526" s="922" t="n"/>
      <c r="D526" s="922" t="n"/>
      <c r="F526" s="922" t="n"/>
      <c r="G526" s="922" t="n"/>
      <c r="I526" s="922" t="n"/>
      <c r="J526" s="922" t="n"/>
      <c r="L526" s="922" t="n"/>
      <c r="M526" s="922" t="n"/>
      <c r="O526" s="922" t="n"/>
      <c r="P526" s="922" t="n"/>
      <c r="R526" s="922" t="n"/>
      <c r="S526" s="922" t="n"/>
      <c r="U526" s="922" t="n"/>
      <c r="V526" s="922" t="n"/>
      <c r="X526" s="922" t="n"/>
      <c r="Y526" s="922" t="n"/>
      <c r="AA526" s="922" t="n"/>
      <c r="AB526" s="922" t="n"/>
    </row>
    <row r="527" ht="14.5" customHeight="1" s="828">
      <c r="C527" s="922" t="n"/>
      <c r="D527" s="922" t="n"/>
      <c r="F527" s="922" t="n"/>
      <c r="G527" s="922" t="n"/>
      <c r="I527" s="922" t="n"/>
      <c r="J527" s="922" t="n"/>
      <c r="L527" s="922" t="n"/>
      <c r="M527" s="922" t="n"/>
      <c r="O527" s="922" t="n"/>
      <c r="P527" s="922" t="n"/>
      <c r="R527" s="922" t="n"/>
      <c r="S527" s="922" t="n"/>
      <c r="U527" s="922" t="n"/>
      <c r="V527" s="922" t="n"/>
      <c r="X527" s="922" t="n"/>
      <c r="Y527" s="922" t="n"/>
      <c r="AA527" s="922" t="n"/>
      <c r="AB527" s="922" t="n"/>
    </row>
    <row r="528" ht="14.5" customHeight="1" s="828">
      <c r="C528" s="922" t="n"/>
      <c r="D528" s="922" t="n"/>
      <c r="F528" s="922" t="n"/>
      <c r="G528" s="922" t="n"/>
      <c r="I528" s="922" t="n"/>
      <c r="J528" s="922" t="n"/>
      <c r="L528" s="922" t="n"/>
      <c r="M528" s="922" t="n"/>
      <c r="O528" s="922" t="n"/>
      <c r="P528" s="922" t="n"/>
      <c r="R528" s="922" t="n"/>
      <c r="S528" s="922" t="n"/>
      <c r="U528" s="922" t="n"/>
      <c r="V528" s="922" t="n"/>
      <c r="X528" s="922" t="n"/>
      <c r="Y528" s="922" t="n"/>
      <c r="AA528" s="922" t="n"/>
      <c r="AB528" s="922" t="n"/>
    </row>
    <row r="529" ht="14.5" customHeight="1" s="828">
      <c r="C529" s="922" t="n"/>
      <c r="D529" s="922" t="n"/>
      <c r="F529" s="922" t="n"/>
      <c r="G529" s="922" t="n"/>
      <c r="I529" s="922" t="n"/>
      <c r="J529" s="922" t="n"/>
      <c r="L529" s="922" t="n"/>
      <c r="M529" s="922" t="n"/>
      <c r="O529" s="922" t="n"/>
      <c r="P529" s="922" t="n"/>
      <c r="R529" s="922" t="n"/>
      <c r="S529" s="922" t="n"/>
      <c r="U529" s="922" t="n"/>
      <c r="V529" s="922" t="n"/>
      <c r="X529" s="922" t="n"/>
      <c r="Y529" s="922" t="n"/>
      <c r="AA529" s="922" t="n"/>
      <c r="AB529" s="922" t="n"/>
    </row>
    <row r="530" ht="14.5" customHeight="1" s="828">
      <c r="C530" s="922" t="n"/>
      <c r="D530" s="922" t="n"/>
      <c r="F530" s="922" t="n"/>
      <c r="G530" s="922" t="n"/>
      <c r="I530" s="922" t="n"/>
      <c r="J530" s="922" t="n"/>
      <c r="L530" s="922" t="n"/>
      <c r="M530" s="922" t="n"/>
      <c r="O530" s="922" t="n"/>
      <c r="P530" s="922" t="n"/>
      <c r="R530" s="922" t="n"/>
      <c r="S530" s="922" t="n"/>
      <c r="U530" s="922" t="n"/>
      <c r="V530" s="922" t="n"/>
      <c r="X530" s="922" t="n"/>
      <c r="Y530" s="922" t="n"/>
      <c r="AA530" s="922" t="n"/>
      <c r="AB530" s="922" t="n"/>
    </row>
    <row r="531" ht="14.5" customHeight="1" s="828">
      <c r="C531" s="922" t="n"/>
      <c r="D531" s="922" t="n"/>
      <c r="F531" s="922" t="n"/>
      <c r="G531" s="922" t="n"/>
      <c r="I531" s="922" t="n"/>
      <c r="J531" s="922" t="n"/>
      <c r="L531" s="922" t="n"/>
      <c r="M531" s="922" t="n"/>
      <c r="O531" s="922" t="n"/>
      <c r="P531" s="922" t="n"/>
      <c r="R531" s="922" t="n"/>
      <c r="S531" s="922" t="n"/>
      <c r="U531" s="922" t="n"/>
      <c r="V531" s="922" t="n"/>
      <c r="X531" s="922" t="n"/>
      <c r="Y531" s="922" t="n"/>
      <c r="AA531" s="922" t="n"/>
      <c r="AB531" s="922" t="n"/>
    </row>
    <row r="532" ht="14.5" customHeight="1" s="828">
      <c r="C532" s="922" t="n"/>
      <c r="D532" s="922" t="n"/>
      <c r="F532" s="922" t="n"/>
      <c r="G532" s="922" t="n"/>
      <c r="I532" s="922" t="n"/>
      <c r="J532" s="922" t="n"/>
      <c r="L532" s="922" t="n"/>
      <c r="M532" s="922" t="n"/>
      <c r="O532" s="922" t="n"/>
      <c r="P532" s="922" t="n"/>
      <c r="R532" s="922" t="n"/>
      <c r="S532" s="922" t="n"/>
      <c r="U532" s="922" t="n"/>
      <c r="V532" s="922" t="n"/>
      <c r="X532" s="922" t="n"/>
      <c r="Y532" s="922" t="n"/>
      <c r="AA532" s="922" t="n"/>
      <c r="AB532" s="922" t="n"/>
    </row>
  </sheetData>
  <mergeCells count="57">
    <mergeCell ref="W15:W16"/>
    <mergeCell ref="L2:M2"/>
    <mergeCell ref="Q14:S14"/>
    <mergeCell ref="B14:D14"/>
    <mergeCell ref="W1:Y1"/>
    <mergeCell ref="C15:D15"/>
    <mergeCell ref="I15:J15"/>
    <mergeCell ref="B1:D1"/>
    <mergeCell ref="U15:V15"/>
    <mergeCell ref="X2:Y2"/>
    <mergeCell ref="N14:P14"/>
    <mergeCell ref="I2:J2"/>
    <mergeCell ref="O15:P15"/>
    <mergeCell ref="N1:P1"/>
    <mergeCell ref="B2:B3"/>
    <mergeCell ref="N2:N3"/>
    <mergeCell ref="Q1:S1"/>
    <mergeCell ref="H11:J11"/>
    <mergeCell ref="H2:H3"/>
    <mergeCell ref="AA15:AB15"/>
    <mergeCell ref="T1:V1"/>
    <mergeCell ref="F15:G15"/>
    <mergeCell ref="Z14:AB14"/>
    <mergeCell ref="R15:S15"/>
    <mergeCell ref="U2:V2"/>
    <mergeCell ref="K14:M14"/>
    <mergeCell ref="L15:M15"/>
    <mergeCell ref="E15:E16"/>
    <mergeCell ref="Z2:Z3"/>
    <mergeCell ref="T2:T3"/>
    <mergeCell ref="Q15:Q16"/>
    <mergeCell ref="E2:E3"/>
    <mergeCell ref="K2:K3"/>
    <mergeCell ref="B15:B16"/>
    <mergeCell ref="W2:W3"/>
    <mergeCell ref="Z1:AB1"/>
    <mergeCell ref="F2:G2"/>
    <mergeCell ref="W14:Y14"/>
    <mergeCell ref="C2:D2"/>
    <mergeCell ref="H14:J14"/>
    <mergeCell ref="X15:Y15"/>
    <mergeCell ref="E11:F11"/>
    <mergeCell ref="Q2:Q3"/>
    <mergeCell ref="H15:H16"/>
    <mergeCell ref="N15:N16"/>
    <mergeCell ref="H1:J1"/>
    <mergeCell ref="T15:T16"/>
    <mergeCell ref="Z15:Z16"/>
    <mergeCell ref="O2:P2"/>
    <mergeCell ref="T14:V14"/>
    <mergeCell ref="E14:G14"/>
    <mergeCell ref="AA2:AB2"/>
    <mergeCell ref="R2:S2"/>
    <mergeCell ref="L11:M11"/>
    <mergeCell ref="K15:K16"/>
    <mergeCell ref="E1:G1"/>
    <mergeCell ref="K1:M1"/>
  </mergeCells>
  <hyperlinks>
    <hyperlink xmlns:r="http://schemas.openxmlformats.org/officeDocument/2006/relationships" ref="C12" r:id="rId1"/>
  </hyperlinks>
  <pageMargins left="0.75" right="0.75" top="1" bottom="1" header="0.5" footer="0.5"/>
  <pageSetup orientation="portrait" paperSize="9"/>
</worksheet>
</file>

<file path=xl/worksheets/sheet12.xml><?xml version="1.0" encoding="utf-8"?>
<worksheet xmlns="http://schemas.openxmlformats.org/spreadsheetml/2006/main">
  <sheetPr codeName="Sheet20">
    <tabColor rgb="FF00B0F0"/>
    <outlinePr summaryBelow="1" summaryRight="1"/>
    <pageSetUpPr fitToPage="1"/>
  </sheetPr>
  <dimension ref="A1:N1155"/>
  <sheetViews>
    <sheetView workbookViewId="0">
      <selection activeCell="A1" sqref="A1"/>
    </sheetView>
  </sheetViews>
  <sheetFormatPr baseColWidth="8" defaultColWidth="8.81640625" defaultRowHeight="14.5"/>
  <cols>
    <col width="23.1796875" customWidth="1" style="828" min="1" max="1"/>
    <col width="31.26953125" customWidth="1" style="828" min="2" max="2"/>
    <col width="27.81640625" customWidth="1" style="828" min="3" max="3"/>
    <col width="27.54296875" customWidth="1" style="828" min="4" max="4"/>
    <col width="28.453125" bestFit="1" customWidth="1" style="828" min="5" max="5"/>
    <col width="15.81640625" customWidth="1" style="828" min="6" max="6"/>
    <col width="30.81640625" customWidth="1" style="828" min="7" max="7"/>
    <col width="20.81640625" customWidth="1" style="828" min="8" max="8"/>
    <col width="13.81640625" customWidth="1" style="828" min="9" max="9"/>
  </cols>
  <sheetData>
    <row r="1">
      <c r="B1" s="490" t="inlineStr">
        <is>
          <t xml:space="preserve">Working days lost (thousands) </t>
        </is>
      </c>
      <c r="C1" s="389" t="inlineStr">
        <is>
          <t>Number of stoppages 1,2</t>
        </is>
      </c>
      <c r="D1" s="389" t="inlineStr">
        <is>
          <t>Workers involved (thousands) 3</t>
        </is>
      </c>
    </row>
    <row r="2" ht="15" customHeight="1" s="828" thickBot="1">
      <c r="A2" s="443" t="inlineStr">
        <is>
          <t>Current  (singular month)</t>
        </is>
      </c>
      <c r="B2" s="1060">
        <f t="array" ref="B2">INDEX(B$16:B$1048576,COUNTA(B$16:B$1048576))</f>
        <v/>
      </c>
      <c r="C2" s="489">
        <f t="array" ref="C2">INDEX(C$16:C$1048576,COUNTA(C$16:C$1048576))</f>
        <v/>
      </c>
      <c r="D2" s="267">
        <f t="array" ref="D2">INDEX(D$16:D$1048576,COUNTA(D$16:D$1048576))</f>
        <v/>
      </c>
    </row>
    <row r="3" ht="27" customHeight="1" s="828" thickBot="1">
      <c r="A3" s="419" t="inlineStr">
        <is>
          <t>Change on quarter  (3mo avg)</t>
        </is>
      </c>
      <c r="B3" s="584">
        <f>(AVERAGE(OFFSET(INDEX(B$16:B$1048576,COUNTA(B$16:B$1048576)),-2,0,3,1))-AVERAGE(OFFSET(INDEX(B$16:B$1048576,COUNTA(B$16:B$1048576)),-5,0,3,1)))*52</f>
        <v/>
      </c>
      <c r="C3" s="1060">
        <f>AVERAGE(OFFSET(INDEX(C$16:C$1048576,COUNTA(C$16:C$1048576)),-2,0,3,1))-AVERAGE(OFFSET(INDEX(C$16:C$1048576,COUNTA(C$16:C$1048576)),-5,0,3,1))</f>
        <v/>
      </c>
      <c r="D3" s="1060">
        <f>AVERAGE(OFFSET(INDEX(D$16:D$1048576,COUNTA(D$16:D$1048576)),-2,0,3,1))-AVERAGE(OFFSET(INDEX(D$16:D$1048576,COUNTA(D$16:D$1048576)),-5,0,3,1))</f>
        <v/>
      </c>
    </row>
    <row r="4" ht="26.5" customHeight="1" s="828">
      <c r="A4" s="419" t="inlineStr">
        <is>
          <t>Change since Covid-19 (2019 average)</t>
        </is>
      </c>
      <c r="B4" s="1060">
        <f>(AVERAGE(OFFSET(INDEX(B$16:B$1048576,COUNTA(B$16:B$1048576)),-2,0,3,1))-AVERAGE(B$1072:B$1083))*52</f>
        <v/>
      </c>
      <c r="C4" s="1060">
        <f>AVERAGE(OFFSET(INDEX(C$16:C$1048576,COUNTA(C$16:C$1048576)),-2,0,3,1))-AVERAGE(C$1072:C$1083)</f>
        <v/>
      </c>
      <c r="D4" s="1060">
        <f>AVERAGE(OFFSET(INDEX(D$16:D$1048576,COUNTA(D$16:D$1048576)),-2,0,3,1))-AVERAGE(D$1072:D$1083)</f>
        <v/>
      </c>
    </row>
    <row r="5" ht="27" customHeight="1" s="828" thickBot="1">
      <c r="A5" s="419" t="inlineStr">
        <is>
          <t>Change since 2024 election (3mo avg)</t>
        </is>
      </c>
      <c r="B5" s="1061">
        <f>(AVERAGE(OFFSET(INDEX(B$16:B$1048576,COUNTA(B$16:B$1048576)),-2,0,3,1))-AVERAGE(B$1135:B$1137))*52</f>
        <v/>
      </c>
      <c r="C5" s="1060">
        <f>AVERAGE(OFFSET(INDEX(C$16:C$1048576,COUNTA(C$16:C$1048576)),-2,0,3,1))-AVERAGE(C$1135:C$1137)</f>
        <v/>
      </c>
      <c r="D5" s="1060">
        <f>AVERAGE(OFFSET(INDEX(D$16:D$1048576,COUNTA(D$16:D$1048576)),-2,0,3,1))-AVERAGE(D$1135:D$1137)</f>
        <v/>
      </c>
    </row>
    <row r="6" ht="15" customHeight="1" s="828" thickBot="1">
      <c r="A6" s="443" t="inlineStr">
        <is>
          <t>2019 average</t>
        </is>
      </c>
      <c r="B6" s="1062">
        <f>AVERAGE(B$1072:B$1083)</f>
        <v/>
      </c>
      <c r="C6" s="492">
        <f>AVERAGE(C$1072:C$1083)</f>
        <v/>
      </c>
      <c r="D6" s="425">
        <f>AVERAGE(D$1072:D$1083)</f>
        <v/>
      </c>
    </row>
    <row r="7">
      <c r="A7" s="419" t="inlineStr">
        <is>
          <t>2023 average</t>
        </is>
      </c>
      <c r="B7" s="1063">
        <f>AVERAGE(B$1120:B$1131)</f>
        <v/>
      </c>
      <c r="C7" s="425">
        <f>AVERAGE(C$1120:C$1131)</f>
        <v/>
      </c>
      <c r="D7" s="425">
        <f>AVERAGE(D$1120:D$1131)</f>
        <v/>
      </c>
    </row>
    <row r="9" ht="15.5" customHeight="1" s="828">
      <c r="A9" s="11" t="inlineStr">
        <is>
          <t>Table 18:  Labour Disputes summary, UK (not seasonally adjusted)</t>
        </is>
      </c>
      <c r="B9" s="11" t="n"/>
      <c r="C9" s="11" t="n"/>
      <c r="D9" s="11" t="n"/>
      <c r="E9" s="11" t="n"/>
      <c r="F9" s="11" t="n"/>
      <c r="G9" s="20" t="n"/>
      <c r="H9" s="11" t="n"/>
      <c r="I9" s="11" t="n"/>
      <c r="J9" s="11" t="n"/>
      <c r="K9" s="11" t="n"/>
      <c r="L9" s="11" t="n"/>
      <c r="M9" s="11" t="n"/>
      <c r="N9" s="74" t="n"/>
    </row>
    <row r="10" ht="15.5" customHeight="1" s="828">
      <c r="A10" s="75" t="inlineStr">
        <is>
          <t xml:space="preserve">Date of publication: </t>
        </is>
      </c>
      <c r="B10" s="954" t="n">
        <v>45307</v>
      </c>
      <c r="D10" s="75" t="inlineStr">
        <is>
          <t xml:space="preserve">Date of next publication: </t>
        </is>
      </c>
      <c r="E10" s="1044" t="n"/>
      <c r="G10" s="1044" t="n"/>
      <c r="I10" s="817" t="n"/>
      <c r="J10" s="76" t="n"/>
      <c r="K10" s="76" t="n"/>
      <c r="L10" s="76" t="n"/>
      <c r="M10" s="76" t="n"/>
    </row>
    <row r="11" ht="15.5" customHeight="1" s="828">
      <c r="A11" s="77" t="inlineStr">
        <is>
          <t xml:space="preserve">Inquiries: Email: </t>
        </is>
      </c>
      <c r="B11" s="19" t="inlineStr">
        <is>
          <t xml:space="preserve">labour.market@ons.gov.uk </t>
        </is>
      </c>
      <c r="C11" s="19" t="n"/>
      <c r="D11" s="75" t="inlineStr">
        <is>
          <t>Tel: 01633 455400</t>
        </is>
      </c>
      <c r="E11" s="78" t="n"/>
      <c r="F11" s="16" t="n"/>
      <c r="H11" s="11" t="n"/>
      <c r="I11" s="11" t="n"/>
      <c r="J11" s="20" t="n"/>
      <c r="K11" s="16" t="n"/>
      <c r="L11" s="16" t="n"/>
      <c r="M11" s="16" t="n"/>
      <c r="N11" s="74" t="n"/>
    </row>
    <row r="13" ht="15.5" customHeight="1" s="828">
      <c r="B13" s="1064" t="n"/>
      <c r="C13" s="853" t="inlineStr">
        <is>
          <t>Source: Labour Disputes Inquiry, Office for National Statistics</t>
        </is>
      </c>
    </row>
    <row r="14" ht="65.15000000000001" customHeight="1" s="828">
      <c r="A14" s="80" t="inlineStr">
        <is>
          <t>Time period and dataset code row</t>
        </is>
      </c>
      <c r="B14" s="1065" t="inlineStr">
        <is>
          <t xml:space="preserve">Working days lost (thousands) </t>
        </is>
      </c>
      <c r="C14" s="1065" t="inlineStr">
        <is>
          <t>Number of stoppages 1,2</t>
        </is>
      </c>
      <c r="D14" s="1065" t="inlineStr">
        <is>
          <t>Workers involved (thousands) 3</t>
        </is>
      </c>
      <c r="F14" s="80" t="n"/>
      <c r="G14" s="1065" t="n"/>
    </row>
    <row r="15" ht="15.5" customHeight="1" s="828">
      <c r="A15" s="1066" t="inlineStr">
        <is>
          <t>Dataset identifier code</t>
        </is>
      </c>
      <c r="B15" s="1067" t="inlineStr">
        <is>
          <t xml:space="preserve">    BBFW</t>
        </is>
      </c>
      <c r="C15" s="1067" t="inlineStr">
        <is>
          <t>BLUU</t>
        </is>
      </c>
      <c r="D15" s="1067" t="inlineStr">
        <is>
          <t>BLUT</t>
        </is>
      </c>
      <c r="F15" s="1066" t="n"/>
      <c r="G15" s="1067" t="n"/>
    </row>
    <row r="16" ht="15.5" customHeight="1" s="828">
      <c r="A16" s="1068" t="inlineStr">
        <is>
          <t>January 1931</t>
        </is>
      </c>
      <c r="B16" s="667" t="n">
        <v>3647</v>
      </c>
      <c r="C16" s="667" t="n">
        <v>50</v>
      </c>
      <c r="D16" s="1069" t="inlineStr">
        <is>
          <t>[x]</t>
        </is>
      </c>
      <c r="F16" s="1070" t="n"/>
      <c r="G16" s="85" t="n"/>
    </row>
    <row r="17" ht="15.5" customHeight="1" s="828">
      <c r="A17" s="1068" t="inlineStr">
        <is>
          <t>February 1931</t>
        </is>
      </c>
      <c r="B17" s="725" t="n">
        <v>1794</v>
      </c>
      <c r="C17" s="725" t="n">
        <v>34</v>
      </c>
      <c r="D17" s="1069" t="inlineStr">
        <is>
          <t>[x]</t>
        </is>
      </c>
      <c r="F17" s="1070" t="n"/>
      <c r="G17" s="85" t="n"/>
    </row>
    <row r="18" ht="15.5" customHeight="1" s="828">
      <c r="A18" s="1068" t="inlineStr">
        <is>
          <t>March 1931</t>
        </is>
      </c>
      <c r="B18" s="725" t="n">
        <v>177</v>
      </c>
      <c r="C18" s="725" t="n">
        <v>42</v>
      </c>
      <c r="D18" s="1069" t="inlineStr">
        <is>
          <t>[x]</t>
        </is>
      </c>
      <c r="F18" s="1070" t="n"/>
      <c r="G18" s="85" t="n"/>
    </row>
    <row r="19" ht="15.5" customHeight="1" s="828">
      <c r="A19" s="1068" t="inlineStr">
        <is>
          <t>April 1931</t>
        </is>
      </c>
      <c r="B19" s="725" t="n">
        <v>123</v>
      </c>
      <c r="C19" s="725" t="n">
        <v>56</v>
      </c>
      <c r="D19" s="1069" t="inlineStr">
        <is>
          <t>[x]</t>
        </is>
      </c>
      <c r="F19" s="1070" t="n"/>
      <c r="G19" s="85" t="n"/>
    </row>
    <row r="20" ht="15.5" customHeight="1" s="828">
      <c r="A20" s="1068" t="inlineStr">
        <is>
          <t>May 1931</t>
        </is>
      </c>
      <c r="B20" s="725" t="n">
        <v>192</v>
      </c>
      <c r="C20" s="725" t="n">
        <v>53</v>
      </c>
      <c r="D20" s="1069" t="inlineStr">
        <is>
          <t>[x]</t>
        </is>
      </c>
      <c r="F20" s="1070" t="n"/>
      <c r="G20" s="85" t="n"/>
    </row>
    <row r="21" ht="15.5" customHeight="1" s="828">
      <c r="A21" s="1068" t="inlineStr">
        <is>
          <t>June 1931</t>
        </is>
      </c>
      <c r="B21" s="725" t="n">
        <v>116</v>
      </c>
      <c r="C21" s="725" t="n">
        <v>41</v>
      </c>
      <c r="D21" s="1069" t="inlineStr">
        <is>
          <t>[x]</t>
        </is>
      </c>
      <c r="F21" s="1070" t="n"/>
      <c r="G21" s="85" t="n"/>
    </row>
    <row r="22" ht="15.5" customHeight="1" s="828">
      <c r="A22" s="1068" t="inlineStr">
        <is>
          <t>July 1931</t>
        </is>
      </c>
      <c r="B22" s="725" t="n">
        <v>358</v>
      </c>
      <c r="C22" s="725" t="n">
        <v>51</v>
      </c>
      <c r="D22" s="1069" t="inlineStr">
        <is>
          <t>[x]</t>
        </is>
      </c>
      <c r="F22" s="1070" t="n"/>
      <c r="G22" s="85" t="n"/>
    </row>
    <row r="23" ht="15.5" customHeight="1" s="828">
      <c r="A23" s="1068" t="inlineStr">
        <is>
          <t>August 1931</t>
        </is>
      </c>
      <c r="B23" s="725" t="n">
        <v>347</v>
      </c>
      <c r="C23" s="725" t="n">
        <v>50</v>
      </c>
      <c r="D23" s="1069" t="inlineStr">
        <is>
          <t>[x]</t>
        </is>
      </c>
      <c r="F23" s="1070" t="n"/>
      <c r="G23" s="85" t="n"/>
    </row>
    <row r="24" ht="15.5" customHeight="1" s="828">
      <c r="A24" s="1068" t="inlineStr">
        <is>
          <t>September 1931</t>
        </is>
      </c>
      <c r="B24" s="725" t="n">
        <v>79</v>
      </c>
      <c r="C24" s="725" t="n">
        <v>40</v>
      </c>
      <c r="D24" s="1069" t="inlineStr">
        <is>
          <t>[x]</t>
        </is>
      </c>
      <c r="F24" s="1070" t="n"/>
      <c r="G24" s="85" t="n"/>
    </row>
    <row r="25" ht="15.5" customHeight="1" s="828">
      <c r="A25" s="1068" t="inlineStr">
        <is>
          <t>October 1931</t>
        </is>
      </c>
      <c r="B25" s="725" t="n">
        <v>57</v>
      </c>
      <c r="C25" s="725" t="n">
        <v>36</v>
      </c>
      <c r="D25" s="1069" t="inlineStr">
        <is>
          <t>[x]</t>
        </is>
      </c>
      <c r="F25" s="1070" t="n"/>
      <c r="G25" s="85" t="n"/>
    </row>
    <row r="26" ht="15.5" customHeight="1" s="828">
      <c r="A26" s="1068" t="inlineStr">
        <is>
          <t>November 1931</t>
        </is>
      </c>
      <c r="B26" s="725" t="n">
        <v>42</v>
      </c>
      <c r="C26" s="725" t="n">
        <v>36</v>
      </c>
      <c r="D26" s="1069" t="inlineStr">
        <is>
          <t>[x]</t>
        </is>
      </c>
      <c r="F26" s="1070" t="n"/>
      <c r="G26" s="85" t="n"/>
    </row>
    <row r="27" ht="15.5" customHeight="1" s="828">
      <c r="A27" s="1068" t="inlineStr">
        <is>
          <t>December 1931</t>
        </is>
      </c>
      <c r="B27" s="725" t="n">
        <v>51</v>
      </c>
      <c r="C27" s="725" t="n">
        <v>26</v>
      </c>
      <c r="D27" s="1069" t="inlineStr">
        <is>
          <t>[x]</t>
        </is>
      </c>
      <c r="F27" s="238" t="n"/>
      <c r="G27" s="85" t="n"/>
    </row>
    <row r="28" ht="15.5" customHeight="1" s="828">
      <c r="A28" s="1068" t="inlineStr">
        <is>
          <t>January 1932</t>
        </is>
      </c>
      <c r="B28" s="725" t="n">
        <v>217</v>
      </c>
      <c r="C28" s="725" t="n">
        <v>39</v>
      </c>
      <c r="D28" s="1069" t="inlineStr">
        <is>
          <t>[x]</t>
        </is>
      </c>
      <c r="F28" s="1070" t="n"/>
      <c r="G28" s="85" t="n"/>
    </row>
    <row r="29" ht="15.5" customHeight="1" s="828">
      <c r="A29" s="1068" t="inlineStr">
        <is>
          <t>February 1932</t>
        </is>
      </c>
      <c r="B29" s="725" t="n">
        <v>178</v>
      </c>
      <c r="C29" s="725" t="n">
        <v>44</v>
      </c>
      <c r="D29" s="1069" t="inlineStr">
        <is>
          <t>[x]</t>
        </is>
      </c>
      <c r="F29" s="1070" t="n"/>
      <c r="G29" s="85" t="n"/>
    </row>
    <row r="30" ht="15.5" customHeight="1" s="828">
      <c r="A30" s="1068" t="inlineStr">
        <is>
          <t>March 1932</t>
        </is>
      </c>
      <c r="B30" s="725" t="n">
        <v>25</v>
      </c>
      <c r="C30" s="725" t="n">
        <v>42</v>
      </c>
      <c r="D30" s="1069" t="inlineStr">
        <is>
          <t>[x]</t>
        </is>
      </c>
      <c r="F30" s="1070" t="n"/>
      <c r="G30" s="85" t="n"/>
    </row>
    <row r="31" ht="15.5" customHeight="1" s="828">
      <c r="A31" s="1068" t="inlineStr">
        <is>
          <t>April 1932</t>
        </is>
      </c>
      <c r="B31" s="725" t="n">
        <v>58</v>
      </c>
      <c r="C31" s="725" t="n">
        <v>46</v>
      </c>
      <c r="D31" s="1069" t="inlineStr">
        <is>
          <t>[x]</t>
        </is>
      </c>
      <c r="F31" s="1070" t="n"/>
      <c r="G31" s="85" t="n"/>
    </row>
    <row r="32" ht="15.5" customHeight="1" s="828">
      <c r="A32" s="1068" t="inlineStr">
        <is>
          <t>May 1932</t>
        </is>
      </c>
      <c r="B32" s="725" t="n">
        <v>92</v>
      </c>
      <c r="C32" s="725" t="n">
        <v>44</v>
      </c>
      <c r="D32" s="1069" t="inlineStr">
        <is>
          <t>[x]</t>
        </is>
      </c>
      <c r="F32" s="1070" t="n"/>
      <c r="G32" s="85" t="n"/>
    </row>
    <row r="33" ht="15.5" customHeight="1" s="828">
      <c r="A33" s="1068" t="inlineStr">
        <is>
          <t>June 1932</t>
        </is>
      </c>
      <c r="B33" s="725" t="n">
        <v>80</v>
      </c>
      <c r="C33" s="725" t="n">
        <v>59</v>
      </c>
      <c r="D33" s="1069" t="inlineStr">
        <is>
          <t>[x]</t>
        </is>
      </c>
      <c r="F33" s="1070" t="n"/>
      <c r="G33" s="85" t="n"/>
    </row>
    <row r="34" ht="15.5" customHeight="1" s="828">
      <c r="A34" s="1068" t="inlineStr">
        <is>
          <t>July 1932</t>
        </is>
      </c>
      <c r="B34" s="725" t="n">
        <v>251</v>
      </c>
      <c r="C34" s="725" t="n">
        <v>49</v>
      </c>
      <c r="D34" s="1069" t="inlineStr">
        <is>
          <t>[x]</t>
        </is>
      </c>
      <c r="F34" s="1070" t="n"/>
      <c r="G34" s="85" t="n"/>
    </row>
    <row r="35" ht="15.5" customHeight="1" s="828">
      <c r="A35" s="1068" t="inlineStr">
        <is>
          <t>August 1932</t>
        </is>
      </c>
      <c r="B35" s="725" t="n">
        <v>1257</v>
      </c>
      <c r="C35" s="725" t="n">
        <v>52</v>
      </c>
      <c r="D35" s="1069" t="inlineStr">
        <is>
          <t>[x]</t>
        </is>
      </c>
      <c r="F35" s="1070" t="n"/>
      <c r="G35" s="85" t="n"/>
    </row>
    <row r="36" ht="15.5" customHeight="1" s="828">
      <c r="A36" s="1068" t="inlineStr">
        <is>
          <t>September 1932</t>
        </is>
      </c>
      <c r="B36" s="725" t="n">
        <v>3327</v>
      </c>
      <c r="C36" s="725" t="n">
        <v>53</v>
      </c>
      <c r="D36" s="1069" t="inlineStr">
        <is>
          <t>[x]</t>
        </is>
      </c>
      <c r="F36" s="1070" t="n"/>
      <c r="G36" s="85" t="n"/>
    </row>
    <row r="37" ht="15.5" customHeight="1" s="828">
      <c r="A37" s="1068" t="inlineStr">
        <is>
          <t>October 1932</t>
        </is>
      </c>
      <c r="B37" s="725" t="n">
        <v>205</v>
      </c>
      <c r="C37" s="725" t="n">
        <v>38</v>
      </c>
      <c r="D37" s="1069" t="inlineStr">
        <is>
          <t>[x]</t>
        </is>
      </c>
      <c r="F37" s="1070" t="n"/>
      <c r="G37" s="85" t="n"/>
    </row>
    <row r="38" ht="15.5" customHeight="1" s="828">
      <c r="A38" s="1068" t="inlineStr">
        <is>
          <t>November 1932</t>
        </is>
      </c>
      <c r="B38" s="725" t="n">
        <v>740</v>
      </c>
      <c r="C38" s="725" t="n">
        <v>29</v>
      </c>
      <c r="D38" s="1069" t="inlineStr">
        <is>
          <t>[x]</t>
        </is>
      </c>
      <c r="F38" s="1070" t="n"/>
      <c r="G38" s="85" t="n"/>
    </row>
    <row r="39" ht="15.5" customHeight="1" s="828">
      <c r="A39" s="1068" t="inlineStr">
        <is>
          <t>December 1932</t>
        </is>
      </c>
      <c r="B39" s="725" t="n">
        <v>58</v>
      </c>
      <c r="C39" s="725" t="n">
        <v>21</v>
      </c>
      <c r="D39" s="1069" t="inlineStr">
        <is>
          <t>[x]</t>
        </is>
      </c>
      <c r="F39" s="238" t="n"/>
      <c r="G39" s="85" t="n"/>
    </row>
    <row r="40" ht="15.5" customHeight="1" s="828">
      <c r="A40" s="1068" t="inlineStr">
        <is>
          <t>January 1933</t>
        </is>
      </c>
      <c r="B40" s="725" t="n">
        <v>115</v>
      </c>
      <c r="C40" s="725" t="n">
        <v>33</v>
      </c>
      <c r="D40" s="1069" t="inlineStr">
        <is>
          <t>[x]</t>
        </is>
      </c>
      <c r="F40" s="1070" t="n"/>
      <c r="G40" s="85" t="n"/>
    </row>
    <row r="41" ht="15.5" customHeight="1" s="828">
      <c r="A41" s="1068" t="inlineStr">
        <is>
          <t>February 1933</t>
        </is>
      </c>
      <c r="B41" s="725" t="n">
        <v>106</v>
      </c>
      <c r="C41" s="725" t="n">
        <v>37</v>
      </c>
      <c r="D41" s="1069" t="inlineStr">
        <is>
          <t>[x]</t>
        </is>
      </c>
      <c r="F41" s="1070" t="n"/>
      <c r="G41" s="85" t="n"/>
    </row>
    <row r="42" ht="15.5" customHeight="1" s="828">
      <c r="A42" s="1068" t="inlineStr">
        <is>
          <t>March 1933</t>
        </is>
      </c>
      <c r="B42" s="725" t="n">
        <v>150</v>
      </c>
      <c r="C42" s="725" t="n">
        <v>46</v>
      </c>
      <c r="D42" s="1069" t="inlineStr">
        <is>
          <t>[x]</t>
        </is>
      </c>
      <c r="F42" s="1070" t="n"/>
      <c r="G42" s="85" t="n"/>
    </row>
    <row r="43" ht="15.5" customHeight="1" s="828">
      <c r="A43" s="1068" t="inlineStr">
        <is>
          <t>April 1933</t>
        </is>
      </c>
      <c r="B43" s="725" t="n">
        <v>105</v>
      </c>
      <c r="C43" s="725" t="n">
        <v>34</v>
      </c>
      <c r="D43" s="1069" t="inlineStr">
        <is>
          <t>[x]</t>
        </is>
      </c>
      <c r="F43" s="1070" t="n"/>
      <c r="G43" s="85" t="n"/>
    </row>
    <row r="44" ht="15.5" customHeight="1" s="828">
      <c r="A44" s="1068" t="inlineStr">
        <is>
          <t>May 1933</t>
        </is>
      </c>
      <c r="B44" s="725" t="n">
        <v>56</v>
      </c>
      <c r="C44" s="725" t="n">
        <v>40</v>
      </c>
      <c r="D44" s="1069" t="inlineStr">
        <is>
          <t>[x]</t>
        </is>
      </c>
      <c r="F44" s="1070" t="n"/>
      <c r="G44" s="85" t="n"/>
    </row>
    <row r="45" ht="15.5" customHeight="1" s="828">
      <c r="A45" s="1068" t="inlineStr">
        <is>
          <t>June 1933</t>
        </is>
      </c>
      <c r="B45" s="725" t="n">
        <v>99</v>
      </c>
      <c r="C45" s="725" t="n">
        <v>51</v>
      </c>
      <c r="D45" s="1069" t="inlineStr">
        <is>
          <t>[x]</t>
        </is>
      </c>
      <c r="F45" s="1070" t="n"/>
      <c r="G45" s="85" t="n"/>
    </row>
    <row r="46" ht="15.5" customHeight="1" s="828">
      <c r="A46" s="1068" t="inlineStr">
        <is>
          <t>July 1933</t>
        </is>
      </c>
      <c r="B46" s="725" t="n">
        <v>63</v>
      </c>
      <c r="C46" s="725" t="n">
        <v>36</v>
      </c>
      <c r="D46" s="1069" t="inlineStr">
        <is>
          <t>[x]</t>
        </is>
      </c>
      <c r="F46" s="1070" t="n"/>
      <c r="G46" s="85" t="n"/>
    </row>
    <row r="47" ht="15.5" customHeight="1" s="828">
      <c r="A47" s="1068" t="inlineStr">
        <is>
          <t>August 1933</t>
        </is>
      </c>
      <c r="B47" s="725" t="n">
        <v>140</v>
      </c>
      <c r="C47" s="725" t="n">
        <v>36</v>
      </c>
      <c r="D47" s="1069" t="inlineStr">
        <is>
          <t>[x]</t>
        </is>
      </c>
      <c r="F47" s="1070" t="n"/>
      <c r="G47" s="85" t="n"/>
    </row>
    <row r="48" ht="15.5" customHeight="1" s="828">
      <c r="A48" s="1068" t="inlineStr">
        <is>
          <t>September 1933</t>
        </is>
      </c>
      <c r="B48" s="725" t="n">
        <v>71</v>
      </c>
      <c r="C48" s="725" t="n">
        <v>44</v>
      </c>
      <c r="D48" s="1069" t="inlineStr">
        <is>
          <t>[x]</t>
        </is>
      </c>
      <c r="F48" s="1070" t="n"/>
      <c r="G48" s="85" t="n"/>
    </row>
    <row r="49" ht="15.5" customHeight="1" s="828">
      <c r="A49" s="1068" t="inlineStr">
        <is>
          <t>October 1933</t>
        </is>
      </c>
      <c r="B49" s="725" t="n">
        <v>58</v>
      </c>
      <c r="C49" s="725" t="n">
        <v>29</v>
      </c>
      <c r="D49" s="1069" t="inlineStr">
        <is>
          <t>[x]</t>
        </is>
      </c>
      <c r="F49" s="1070" t="n"/>
      <c r="G49" s="85" t="n"/>
    </row>
    <row r="50" ht="15.5" customHeight="1" s="828">
      <c r="A50" s="1068" t="inlineStr">
        <is>
          <t>November 1933</t>
        </is>
      </c>
      <c r="B50" s="725" t="n">
        <v>43</v>
      </c>
      <c r="C50" s="725" t="n">
        <v>32</v>
      </c>
      <c r="D50" s="1069" t="inlineStr">
        <is>
          <t>[x]</t>
        </is>
      </c>
      <c r="F50" s="1070" t="n"/>
      <c r="G50" s="85" t="n"/>
    </row>
    <row r="51" ht="15.5" customHeight="1" s="828">
      <c r="A51" s="1068" t="inlineStr">
        <is>
          <t>December 1933</t>
        </is>
      </c>
      <c r="B51" s="725" t="n">
        <v>66</v>
      </c>
      <c r="C51" s="725" t="n">
        <v>29</v>
      </c>
      <c r="D51" s="1069" t="inlineStr">
        <is>
          <t>[x]</t>
        </is>
      </c>
      <c r="F51" s="238" t="n"/>
      <c r="G51" s="85" t="n"/>
    </row>
    <row r="52" ht="15.5" customHeight="1" s="828">
      <c r="A52" s="1068" t="inlineStr">
        <is>
          <t>January 1934</t>
        </is>
      </c>
      <c r="B52" s="725" t="n">
        <v>41</v>
      </c>
      <c r="C52" s="725" t="n">
        <v>41</v>
      </c>
      <c r="D52" s="1069" t="inlineStr">
        <is>
          <t>[x]</t>
        </is>
      </c>
      <c r="F52" s="1070" t="n"/>
      <c r="G52" s="85" t="n"/>
    </row>
    <row r="53" ht="15.5" customHeight="1" s="828">
      <c r="A53" s="1068" t="inlineStr">
        <is>
          <t>February 1934</t>
        </is>
      </c>
      <c r="B53" s="725" t="n">
        <v>44</v>
      </c>
      <c r="C53" s="725" t="n">
        <v>56</v>
      </c>
      <c r="D53" s="1069" t="inlineStr">
        <is>
          <t>[x]</t>
        </is>
      </c>
      <c r="F53" s="1070" t="n"/>
      <c r="G53" s="85" t="n"/>
    </row>
    <row r="54" ht="15.5" customHeight="1" s="828">
      <c r="A54" s="1068" t="inlineStr">
        <is>
          <t>March 1934</t>
        </is>
      </c>
      <c r="B54" s="725" t="n">
        <v>106</v>
      </c>
      <c r="C54" s="725" t="n">
        <v>56</v>
      </c>
      <c r="D54" s="1069" t="inlineStr">
        <is>
          <t>[x]</t>
        </is>
      </c>
      <c r="F54" s="1070" t="n"/>
      <c r="G54" s="85" t="n"/>
    </row>
    <row r="55" ht="15.5" customHeight="1" s="828">
      <c r="A55" s="1068" t="inlineStr">
        <is>
          <t>April 1934</t>
        </is>
      </c>
      <c r="B55" s="725" t="n">
        <v>71</v>
      </c>
      <c r="C55" s="725" t="n">
        <v>47</v>
      </c>
      <c r="D55" s="1069" t="inlineStr">
        <is>
          <t>[x]</t>
        </is>
      </c>
      <c r="F55" s="1070" t="n"/>
      <c r="G55" s="85" t="n"/>
    </row>
    <row r="56" ht="15.5" customHeight="1" s="828">
      <c r="A56" s="1068" t="inlineStr">
        <is>
          <t>May 1934</t>
        </is>
      </c>
      <c r="B56" s="725" t="n">
        <v>133</v>
      </c>
      <c r="C56" s="725" t="n">
        <v>61</v>
      </c>
      <c r="D56" s="1069" t="inlineStr">
        <is>
          <t>[x]</t>
        </is>
      </c>
      <c r="F56" s="1070" t="n"/>
      <c r="G56" s="85" t="n"/>
    </row>
    <row r="57" ht="15.5" customHeight="1" s="828">
      <c r="A57" s="1068" t="inlineStr">
        <is>
          <t>June 1934</t>
        </is>
      </c>
      <c r="B57" s="725" t="n">
        <v>101</v>
      </c>
      <c r="C57" s="725" t="n">
        <v>48</v>
      </c>
      <c r="D57" s="1069" t="inlineStr">
        <is>
          <t>[x]</t>
        </is>
      </c>
      <c r="F57" s="1070" t="n"/>
      <c r="G57" s="85" t="n"/>
    </row>
    <row r="58" ht="15.5" customHeight="1" s="828">
      <c r="A58" s="1068" t="inlineStr">
        <is>
          <t>July 1934</t>
        </is>
      </c>
      <c r="B58" s="725" t="n">
        <v>113</v>
      </c>
      <c r="C58" s="725" t="n">
        <v>52</v>
      </c>
      <c r="D58" s="1069" t="inlineStr">
        <is>
          <t>[x]</t>
        </is>
      </c>
      <c r="F58" s="1070" t="n"/>
      <c r="G58" s="85" t="n"/>
    </row>
    <row r="59" ht="15.5" customHeight="1" s="828">
      <c r="A59" s="1068" t="inlineStr">
        <is>
          <t>August 1934</t>
        </is>
      </c>
      <c r="B59" s="725" t="n">
        <v>68</v>
      </c>
      <c r="C59" s="725" t="n">
        <v>46</v>
      </c>
      <c r="D59" s="1069" t="inlineStr">
        <is>
          <t>[x]</t>
        </is>
      </c>
      <c r="F59" s="1070" t="n"/>
      <c r="G59" s="85" t="n"/>
    </row>
    <row r="60" ht="15.5" customHeight="1" s="828">
      <c r="A60" s="1068" t="inlineStr">
        <is>
          <t>September 1934</t>
        </is>
      </c>
      <c r="B60" s="725" t="n">
        <v>30</v>
      </c>
      <c r="C60" s="725" t="n">
        <v>24</v>
      </c>
      <c r="D60" s="1069" t="inlineStr">
        <is>
          <t>[x]</t>
        </is>
      </c>
      <c r="F60" s="1070" t="n"/>
      <c r="G60" s="85" t="n"/>
    </row>
    <row r="61" ht="15.5" customHeight="1" s="828">
      <c r="A61" s="1068" t="inlineStr">
        <is>
          <t>October 1934</t>
        </is>
      </c>
      <c r="B61" s="725" t="n">
        <v>74</v>
      </c>
      <c r="C61" s="725" t="n">
        <v>53</v>
      </c>
      <c r="D61" s="1069" t="inlineStr">
        <is>
          <t>[x]</t>
        </is>
      </c>
      <c r="F61" s="1070" t="n"/>
      <c r="G61" s="85" t="n"/>
    </row>
    <row r="62" ht="15.5" customHeight="1" s="828">
      <c r="A62" s="1068" t="inlineStr">
        <is>
          <t>November 1934</t>
        </is>
      </c>
      <c r="B62" s="725" t="n">
        <v>70</v>
      </c>
      <c r="C62" s="725" t="n">
        <v>52</v>
      </c>
      <c r="D62" s="1069" t="inlineStr">
        <is>
          <t>[x]</t>
        </is>
      </c>
      <c r="F62" s="1070" t="n"/>
      <c r="G62" s="85" t="n"/>
    </row>
    <row r="63" ht="15.5" customHeight="1" s="828">
      <c r="A63" s="1068" t="inlineStr">
        <is>
          <t>December 1934</t>
        </is>
      </c>
      <c r="B63" s="725" t="n">
        <v>108</v>
      </c>
      <c r="C63" s="725" t="n">
        <v>42</v>
      </c>
      <c r="D63" s="1069" t="inlineStr">
        <is>
          <t>[x]</t>
        </is>
      </c>
      <c r="F63" s="238" t="n"/>
      <c r="G63" s="85" t="n"/>
    </row>
    <row r="64" ht="15.5" customHeight="1" s="828">
      <c r="A64" s="1068" t="inlineStr">
        <is>
          <t>January 1935</t>
        </is>
      </c>
      <c r="B64" s="725" t="n">
        <v>102</v>
      </c>
      <c r="C64" s="725" t="n">
        <v>51</v>
      </c>
      <c r="D64" s="1069" t="inlineStr">
        <is>
          <t>[x]</t>
        </is>
      </c>
      <c r="F64" s="1070" t="n"/>
      <c r="G64" s="85" t="n"/>
    </row>
    <row r="65" ht="15.5" customHeight="1" s="828">
      <c r="A65" s="1068" t="inlineStr">
        <is>
          <t>February 1935</t>
        </is>
      </c>
      <c r="B65" s="725" t="n">
        <v>75</v>
      </c>
      <c r="C65" s="725" t="n">
        <v>58</v>
      </c>
      <c r="D65" s="1069" t="inlineStr">
        <is>
          <t>[x]</t>
        </is>
      </c>
      <c r="F65" s="1070" t="n"/>
      <c r="G65" s="85" t="n"/>
    </row>
    <row r="66" ht="15.5" customHeight="1" s="828">
      <c r="A66" s="1068" t="inlineStr">
        <is>
          <t>March 1935</t>
        </is>
      </c>
      <c r="B66" s="725" t="n">
        <v>179</v>
      </c>
      <c r="C66" s="725" t="n">
        <v>68</v>
      </c>
      <c r="D66" s="1069" t="inlineStr">
        <is>
          <t>[x]</t>
        </is>
      </c>
      <c r="F66" s="1070" t="n"/>
      <c r="G66" s="85" t="n"/>
    </row>
    <row r="67" ht="15.5" customHeight="1" s="828">
      <c r="A67" s="1068" t="inlineStr">
        <is>
          <t>April 1935</t>
        </is>
      </c>
      <c r="B67" s="725" t="n">
        <v>205</v>
      </c>
      <c r="C67" s="725" t="n">
        <v>55</v>
      </c>
      <c r="D67" s="1069" t="inlineStr">
        <is>
          <t>[x]</t>
        </is>
      </c>
      <c r="F67" s="1070" t="n"/>
      <c r="G67" s="85" t="n"/>
    </row>
    <row r="68" ht="15.5" customHeight="1" s="828">
      <c r="A68" s="1068" t="inlineStr">
        <is>
          <t>May 1935</t>
        </is>
      </c>
      <c r="B68" s="725" t="n">
        <v>88</v>
      </c>
      <c r="C68" s="725" t="n">
        <v>56</v>
      </c>
      <c r="D68" s="1069" t="inlineStr">
        <is>
          <t>[x]</t>
        </is>
      </c>
      <c r="F68" s="1070" t="n"/>
      <c r="G68" s="85" t="n"/>
    </row>
    <row r="69" ht="15.5" customHeight="1" s="828">
      <c r="A69" s="1068" t="inlineStr">
        <is>
          <t>June 1935</t>
        </is>
      </c>
      <c r="B69" s="725" t="n">
        <v>75</v>
      </c>
      <c r="C69" s="725" t="n">
        <v>42</v>
      </c>
      <c r="D69" s="1069" t="inlineStr">
        <is>
          <t>[x]</t>
        </is>
      </c>
      <c r="F69" s="1070" t="n"/>
      <c r="G69" s="85" t="n"/>
    </row>
    <row r="70" ht="15.5" customHeight="1" s="828">
      <c r="A70" s="1068" t="inlineStr">
        <is>
          <t>July 1935</t>
        </is>
      </c>
      <c r="B70" s="725" t="n">
        <v>115</v>
      </c>
      <c r="C70" s="725" t="n">
        <v>58</v>
      </c>
      <c r="D70" s="1069" t="inlineStr">
        <is>
          <t>[x]</t>
        </is>
      </c>
      <c r="F70" s="1070" t="n"/>
      <c r="G70" s="85" t="n"/>
    </row>
    <row r="71" ht="15.5" customHeight="1" s="828">
      <c r="A71" s="1068" t="inlineStr">
        <is>
          <t>August 1935</t>
        </is>
      </c>
      <c r="B71" s="725" t="n">
        <v>136</v>
      </c>
      <c r="C71" s="725" t="n">
        <v>64</v>
      </c>
      <c r="D71" s="1069" t="inlineStr">
        <is>
          <t>[x]</t>
        </is>
      </c>
      <c r="F71" s="1070" t="n"/>
      <c r="G71" s="85" t="n"/>
    </row>
    <row r="72" ht="15.5" customHeight="1" s="828">
      <c r="A72" s="1068" t="inlineStr">
        <is>
          <t>September 1935</t>
        </is>
      </c>
      <c r="B72" s="725" t="n">
        <v>126</v>
      </c>
      <c r="C72" s="725" t="n">
        <v>58</v>
      </c>
      <c r="D72" s="1069" t="inlineStr">
        <is>
          <t>[x]</t>
        </is>
      </c>
      <c r="F72" s="1070" t="n"/>
      <c r="G72" s="85" t="n"/>
    </row>
    <row r="73" ht="15.5" customHeight="1" s="828">
      <c r="A73" s="1068" t="inlineStr">
        <is>
          <t>October 1935</t>
        </is>
      </c>
      <c r="B73" s="725" t="n">
        <v>471</v>
      </c>
      <c r="C73" s="725" t="n">
        <v>74</v>
      </c>
      <c r="D73" s="1069" t="inlineStr">
        <is>
          <t>[x]</t>
        </is>
      </c>
      <c r="F73" s="1070" t="n"/>
      <c r="G73" s="85" t="n"/>
    </row>
    <row r="74" ht="15.5" customHeight="1" s="828">
      <c r="A74" s="1068" t="inlineStr">
        <is>
          <t>November 1935</t>
        </is>
      </c>
      <c r="B74" s="725" t="n">
        <v>210</v>
      </c>
      <c r="C74" s="725" t="n">
        <v>69</v>
      </c>
      <c r="D74" s="1069" t="inlineStr">
        <is>
          <t>[x]</t>
        </is>
      </c>
      <c r="F74" s="1070" t="n"/>
      <c r="G74" s="85" t="n"/>
    </row>
    <row r="75" ht="15.5" customHeight="1" s="828">
      <c r="A75" s="1068" t="inlineStr">
        <is>
          <t>December 1935</t>
        </is>
      </c>
      <c r="B75" s="725" t="n">
        <v>173</v>
      </c>
      <c r="C75" s="725" t="n">
        <v>51</v>
      </c>
      <c r="D75" s="1069" t="inlineStr">
        <is>
          <t>[x]</t>
        </is>
      </c>
      <c r="F75" s="238" t="n"/>
      <c r="G75" s="85" t="n"/>
    </row>
    <row r="76" ht="15.5" customHeight="1" s="828">
      <c r="A76" s="1068" t="inlineStr">
        <is>
          <t>January 1936</t>
        </is>
      </c>
      <c r="B76" s="725" t="n">
        <v>114</v>
      </c>
      <c r="C76" s="725" t="n">
        <v>53</v>
      </c>
      <c r="D76" s="1069" t="inlineStr">
        <is>
          <t>[x]</t>
        </is>
      </c>
      <c r="F76" s="1070" t="n"/>
      <c r="G76" s="85" t="n"/>
    </row>
    <row r="77" ht="15.5" customHeight="1" s="828">
      <c r="A77" s="1068" t="inlineStr">
        <is>
          <t>February 1936</t>
        </is>
      </c>
      <c r="B77" s="725" t="n">
        <v>212</v>
      </c>
      <c r="C77" s="725" t="n">
        <v>62</v>
      </c>
      <c r="D77" s="1069" t="inlineStr">
        <is>
          <t>[x]</t>
        </is>
      </c>
      <c r="F77" s="1070" t="n"/>
      <c r="G77" s="85" t="n"/>
    </row>
    <row r="78" ht="15.5" customHeight="1" s="828">
      <c r="A78" s="1068" t="inlineStr">
        <is>
          <t>March 1936</t>
        </is>
      </c>
      <c r="B78" s="725" t="n">
        <v>184</v>
      </c>
      <c r="C78" s="725" t="n">
        <v>79</v>
      </c>
      <c r="D78" s="1069" t="inlineStr">
        <is>
          <t>[x]</t>
        </is>
      </c>
      <c r="F78" s="1070" t="n"/>
      <c r="G78" s="85" t="n"/>
    </row>
    <row r="79" ht="15.5" customHeight="1" s="828">
      <c r="A79" s="1068" t="inlineStr">
        <is>
          <t>April 1936</t>
        </is>
      </c>
      <c r="B79" s="725" t="n">
        <v>140</v>
      </c>
      <c r="C79" s="725" t="n">
        <v>75</v>
      </c>
      <c r="D79" s="1069" t="inlineStr">
        <is>
          <t>[x]</t>
        </is>
      </c>
      <c r="F79" s="1070" t="n"/>
      <c r="G79" s="85" t="n"/>
    </row>
    <row r="80" ht="15.5" customHeight="1" s="828">
      <c r="A80" s="1068" t="inlineStr">
        <is>
          <t>May 1936</t>
        </is>
      </c>
      <c r="B80" s="725" t="n">
        <v>165</v>
      </c>
      <c r="C80" s="725" t="n">
        <v>68</v>
      </c>
      <c r="D80" s="1069" t="inlineStr">
        <is>
          <t>[x]</t>
        </is>
      </c>
      <c r="F80" s="1070" t="n"/>
      <c r="G80" s="85" t="n"/>
    </row>
    <row r="81" ht="15.5" customHeight="1" s="828">
      <c r="A81" s="1068" t="inlineStr">
        <is>
          <t>June 1936</t>
        </is>
      </c>
      <c r="B81" s="725" t="n">
        <v>193</v>
      </c>
      <c r="C81" s="725" t="n">
        <v>84</v>
      </c>
      <c r="D81" s="1069" t="inlineStr">
        <is>
          <t>[x]</t>
        </is>
      </c>
      <c r="F81" s="1070" t="n"/>
      <c r="G81" s="85" t="n"/>
    </row>
    <row r="82" ht="15.5" customHeight="1" s="828">
      <c r="A82" s="1068" t="inlineStr">
        <is>
          <t>July 1936</t>
        </is>
      </c>
      <c r="B82" s="725" t="n">
        <v>87</v>
      </c>
      <c r="C82" s="725" t="n">
        <v>71</v>
      </c>
      <c r="D82" s="1069" t="inlineStr">
        <is>
          <t>[x]</t>
        </is>
      </c>
      <c r="F82" s="1070" t="n"/>
      <c r="G82" s="85" t="n"/>
    </row>
    <row r="83" ht="15.5" customHeight="1" s="828">
      <c r="A83" s="1068" t="inlineStr">
        <is>
          <t>August 1936</t>
        </is>
      </c>
      <c r="B83" s="725" t="n">
        <v>78</v>
      </c>
      <c r="C83" s="725" t="n">
        <v>74</v>
      </c>
      <c r="D83" s="1069" t="inlineStr">
        <is>
          <t>[x]</t>
        </is>
      </c>
      <c r="F83" s="1070" t="n"/>
      <c r="G83" s="85" t="n"/>
    </row>
    <row r="84" ht="15.5" customHeight="1" s="828">
      <c r="A84" s="1068" t="inlineStr">
        <is>
          <t>September 1936</t>
        </is>
      </c>
      <c r="B84" s="725" t="n">
        <v>167</v>
      </c>
      <c r="C84" s="725" t="n">
        <v>109</v>
      </c>
      <c r="D84" s="1069" t="inlineStr">
        <is>
          <t>[x]</t>
        </is>
      </c>
      <c r="F84" s="1070" t="n"/>
      <c r="G84" s="85" t="n"/>
    </row>
    <row r="85" ht="15.5" customHeight="1" s="828">
      <c r="A85" s="1068" t="inlineStr">
        <is>
          <t>October 1936</t>
        </is>
      </c>
      <c r="B85" s="725" t="n">
        <v>148</v>
      </c>
      <c r="C85" s="725" t="n">
        <v>102</v>
      </c>
      <c r="D85" s="1069" t="inlineStr">
        <is>
          <t>[x]</t>
        </is>
      </c>
      <c r="F85" s="1070" t="n"/>
      <c r="G85" s="85" t="n"/>
    </row>
    <row r="86" ht="15.5" customHeight="1" s="828">
      <c r="A86" s="1068" t="inlineStr">
        <is>
          <t>November 1936</t>
        </is>
      </c>
      <c r="B86" s="725" t="n">
        <v>146</v>
      </c>
      <c r="C86" s="725" t="n">
        <v>116</v>
      </c>
      <c r="D86" s="1069" t="inlineStr">
        <is>
          <t>[x]</t>
        </is>
      </c>
      <c r="F86" s="1070" t="n"/>
      <c r="G86" s="85" t="n"/>
    </row>
    <row r="87" ht="15.5" customHeight="1" s="828">
      <c r="A87" s="1068" t="inlineStr">
        <is>
          <t>December 1936</t>
        </is>
      </c>
      <c r="B87" s="725" t="n">
        <v>195</v>
      </c>
      <c r="C87" s="725" t="n">
        <v>76</v>
      </c>
      <c r="D87" s="1069" t="inlineStr">
        <is>
          <t>[x]</t>
        </is>
      </c>
      <c r="F87" s="238" t="n"/>
      <c r="G87" s="85" t="n"/>
    </row>
    <row r="88" ht="15.5" customHeight="1" s="828">
      <c r="A88" s="1068" t="inlineStr">
        <is>
          <t>January 1937</t>
        </is>
      </c>
      <c r="B88" s="725" t="n">
        <v>306</v>
      </c>
      <c r="C88" s="725" t="n">
        <v>83</v>
      </c>
      <c r="D88" s="1069" t="inlineStr">
        <is>
          <t>[x]</t>
        </is>
      </c>
      <c r="F88" s="1070" t="n"/>
      <c r="G88" s="85" t="n"/>
    </row>
    <row r="89" ht="15.5" customHeight="1" s="828">
      <c r="A89" s="1068" t="inlineStr">
        <is>
          <t>February 1937</t>
        </is>
      </c>
      <c r="B89" s="725" t="n">
        <v>84</v>
      </c>
      <c r="C89" s="725" t="n">
        <v>86</v>
      </c>
      <c r="D89" s="1069" t="inlineStr">
        <is>
          <t>[x]</t>
        </is>
      </c>
      <c r="F89" s="1070" t="n"/>
      <c r="G89" s="85" t="n"/>
    </row>
    <row r="90" ht="15.5" customHeight="1" s="828">
      <c r="A90" s="1068" t="inlineStr">
        <is>
          <t>March 1937</t>
        </is>
      </c>
      <c r="B90" s="725" t="n">
        <v>220</v>
      </c>
      <c r="C90" s="725" t="n">
        <v>73</v>
      </c>
      <c r="D90" s="1069" t="inlineStr">
        <is>
          <t>[x]</t>
        </is>
      </c>
      <c r="F90" s="1070" t="n"/>
      <c r="G90" s="85" t="n"/>
    </row>
    <row r="91" ht="15.5" customHeight="1" s="828">
      <c r="A91" s="1068" t="inlineStr">
        <is>
          <t>April 1937</t>
        </is>
      </c>
      <c r="B91" s="725" t="n">
        <v>474</v>
      </c>
      <c r="C91" s="725" t="n">
        <v>126</v>
      </c>
      <c r="D91" s="1069" t="inlineStr">
        <is>
          <t>[x]</t>
        </is>
      </c>
      <c r="F91" s="1070" t="n"/>
      <c r="G91" s="85" t="n"/>
    </row>
    <row r="92" ht="15.5" customHeight="1" s="828">
      <c r="A92" s="1068" t="inlineStr">
        <is>
          <t>May 1937</t>
        </is>
      </c>
      <c r="B92" s="725" t="n">
        <v>795</v>
      </c>
      <c r="C92" s="725" t="n">
        <v>115</v>
      </c>
      <c r="D92" s="1069" t="inlineStr">
        <is>
          <t>[x]</t>
        </is>
      </c>
      <c r="F92" s="1070" t="n"/>
      <c r="G92" s="85" t="n"/>
    </row>
    <row r="93" ht="15.5" customHeight="1" s="828">
      <c r="A93" s="1068" t="inlineStr">
        <is>
          <t>June 1937</t>
        </is>
      </c>
      <c r="B93" s="725" t="n">
        <v>115</v>
      </c>
      <c r="C93" s="725" t="n">
        <v>106</v>
      </c>
      <c r="D93" s="1069" t="inlineStr">
        <is>
          <t>[x]</t>
        </is>
      </c>
      <c r="F93" s="1070" t="n"/>
      <c r="G93" s="85" t="n"/>
    </row>
    <row r="94" ht="15.5" customHeight="1" s="828">
      <c r="A94" s="1068" t="inlineStr">
        <is>
          <t>July 1937</t>
        </is>
      </c>
      <c r="B94" s="725" t="n">
        <v>517</v>
      </c>
      <c r="C94" s="725" t="n">
        <v>90</v>
      </c>
      <c r="D94" s="1069" t="inlineStr">
        <is>
          <t>[x]</t>
        </is>
      </c>
      <c r="F94" s="1070" t="n"/>
      <c r="G94" s="85" t="n"/>
    </row>
    <row r="95" ht="15.5" customHeight="1" s="828">
      <c r="A95" s="1068" t="inlineStr">
        <is>
          <t>August 1937</t>
        </is>
      </c>
      <c r="B95" s="725" t="n">
        <v>235</v>
      </c>
      <c r="C95" s="725" t="n">
        <v>146</v>
      </c>
      <c r="D95" s="1069" t="inlineStr">
        <is>
          <t>[x]</t>
        </is>
      </c>
      <c r="F95" s="1070" t="n"/>
      <c r="G95" s="85" t="n"/>
    </row>
    <row r="96" ht="15.5" customHeight="1" s="828">
      <c r="A96" s="1068" t="inlineStr">
        <is>
          <t>September 1937</t>
        </is>
      </c>
      <c r="B96" s="725" t="n">
        <v>235</v>
      </c>
      <c r="C96" s="725" t="n">
        <v>127</v>
      </c>
      <c r="D96" s="1069" t="inlineStr">
        <is>
          <t>[x]</t>
        </is>
      </c>
      <c r="F96" s="1070" t="n"/>
      <c r="G96" s="85" t="n"/>
    </row>
    <row r="97" ht="15.5" customHeight="1" s="828">
      <c r="A97" s="1068" t="inlineStr">
        <is>
          <t>October 1937</t>
        </is>
      </c>
      <c r="B97" s="725" t="n">
        <v>266</v>
      </c>
      <c r="C97" s="725" t="n">
        <v>150</v>
      </c>
      <c r="D97" s="1069" t="inlineStr">
        <is>
          <t>[x]</t>
        </is>
      </c>
      <c r="F97" s="1070" t="n"/>
      <c r="G97" s="85" t="n"/>
    </row>
    <row r="98" ht="15.5" customHeight="1" s="828">
      <c r="A98" s="1068" t="inlineStr">
        <is>
          <t>November 1937</t>
        </is>
      </c>
      <c r="B98" s="725" t="n">
        <v>159</v>
      </c>
      <c r="C98" s="725" t="n">
        <v>117</v>
      </c>
      <c r="D98" s="1069" t="inlineStr">
        <is>
          <t>[x]</t>
        </is>
      </c>
      <c r="F98" s="1070" t="n"/>
      <c r="G98" s="85" t="n"/>
    </row>
    <row r="99" ht="15.5" customHeight="1" s="828">
      <c r="A99" s="1068" t="inlineStr">
        <is>
          <t>December 1937</t>
        </is>
      </c>
      <c r="B99" s="725" t="n">
        <v>7</v>
      </c>
      <c r="C99" s="725" t="n">
        <v>56</v>
      </c>
      <c r="D99" s="1069" t="inlineStr">
        <is>
          <t>[x]</t>
        </is>
      </c>
      <c r="F99" s="238" t="n"/>
      <c r="G99" s="85" t="n"/>
    </row>
    <row r="100" ht="15.5" customHeight="1" s="828">
      <c r="A100" s="1068" t="inlineStr">
        <is>
          <t>January 1938</t>
        </is>
      </c>
      <c r="B100" s="725" t="n">
        <v>103</v>
      </c>
      <c r="C100" s="725" t="n">
        <v>72</v>
      </c>
      <c r="D100" s="1069" t="inlineStr">
        <is>
          <t>[x]</t>
        </is>
      </c>
      <c r="F100" s="1070" t="n"/>
      <c r="G100" s="85" t="n"/>
    </row>
    <row r="101" ht="15.5" customHeight="1" s="828">
      <c r="A101" s="1068" t="inlineStr">
        <is>
          <t>February 1938</t>
        </is>
      </c>
      <c r="B101" s="725" t="n">
        <v>133</v>
      </c>
      <c r="C101" s="725" t="n">
        <v>95</v>
      </c>
      <c r="D101" s="1069" t="inlineStr">
        <is>
          <t>[x]</t>
        </is>
      </c>
      <c r="F101" s="1070" t="n"/>
      <c r="G101" s="85" t="n"/>
    </row>
    <row r="102" ht="15.5" customHeight="1" s="828">
      <c r="A102" s="1068" t="inlineStr">
        <is>
          <t>March 1938</t>
        </is>
      </c>
      <c r="B102" s="725" t="n">
        <v>116</v>
      </c>
      <c r="C102" s="725" t="n">
        <v>98</v>
      </c>
      <c r="D102" s="1069" t="inlineStr">
        <is>
          <t>[x]</t>
        </is>
      </c>
      <c r="F102" s="1070" t="n"/>
      <c r="G102" s="85" t="n"/>
    </row>
    <row r="103" ht="15.5" customHeight="1" s="828">
      <c r="A103" s="1068" t="inlineStr">
        <is>
          <t>April 1938</t>
        </is>
      </c>
      <c r="B103" s="725" t="n">
        <v>150</v>
      </c>
      <c r="C103" s="725" t="n">
        <v>104</v>
      </c>
      <c r="D103" s="1069" t="inlineStr">
        <is>
          <t>[x]</t>
        </is>
      </c>
      <c r="F103" s="1070" t="n"/>
      <c r="G103" s="85" t="n"/>
    </row>
    <row r="104" ht="15.5" customHeight="1" s="828">
      <c r="A104" s="1068" t="inlineStr">
        <is>
          <t>May 1938</t>
        </is>
      </c>
      <c r="B104" s="725" t="n">
        <v>187</v>
      </c>
      <c r="C104" s="725" t="n">
        <v>100</v>
      </c>
      <c r="D104" s="1069" t="inlineStr">
        <is>
          <t>[x]</t>
        </is>
      </c>
      <c r="F104" s="1070" t="n"/>
      <c r="G104" s="85" t="n"/>
    </row>
    <row r="105" ht="15.5" customHeight="1" s="828">
      <c r="A105" s="1068" t="inlineStr">
        <is>
          <t>June 1938</t>
        </is>
      </c>
      <c r="B105" s="725" t="n">
        <v>177</v>
      </c>
      <c r="C105" s="725" t="n">
        <v>92</v>
      </c>
      <c r="D105" s="1069" t="inlineStr">
        <is>
          <t>[x]</t>
        </is>
      </c>
      <c r="F105" s="1070" t="n"/>
      <c r="G105" s="85" t="n"/>
    </row>
    <row r="106" ht="15.5" customHeight="1" s="828">
      <c r="A106" s="1068" t="inlineStr">
        <is>
          <t>July 1938</t>
        </is>
      </c>
      <c r="B106" s="725" t="n">
        <v>85</v>
      </c>
      <c r="C106" s="725" t="n">
        <v>63</v>
      </c>
      <c r="D106" s="1069" t="inlineStr">
        <is>
          <t>[x]</t>
        </is>
      </c>
      <c r="F106" s="1070" t="n"/>
      <c r="G106" s="85" t="n"/>
    </row>
    <row r="107" ht="15.5" customHeight="1" s="828">
      <c r="A107" s="1068" t="inlineStr">
        <is>
          <t>August 1938</t>
        </is>
      </c>
      <c r="B107" s="725" t="n">
        <v>82</v>
      </c>
      <c r="C107" s="725" t="n">
        <v>89</v>
      </c>
      <c r="D107" s="1069" t="inlineStr">
        <is>
          <t>[x]</t>
        </is>
      </c>
      <c r="F107" s="1070" t="n"/>
      <c r="G107" s="85" t="n"/>
    </row>
    <row r="108" ht="15.5" customHeight="1" s="828">
      <c r="A108" s="1068" t="inlineStr">
        <is>
          <t>September 1938</t>
        </is>
      </c>
      <c r="B108" s="725" t="n">
        <v>89</v>
      </c>
      <c r="C108" s="725" t="n">
        <v>73</v>
      </c>
      <c r="D108" s="1069" t="inlineStr">
        <is>
          <t>[x]</t>
        </is>
      </c>
      <c r="F108" s="1070" t="n"/>
      <c r="G108" s="85" t="n"/>
    </row>
    <row r="109" ht="15.5" customHeight="1" s="828">
      <c r="A109" s="1068" t="inlineStr">
        <is>
          <t>October 1938</t>
        </is>
      </c>
      <c r="B109" s="725" t="n">
        <v>91</v>
      </c>
      <c r="C109" s="725" t="n">
        <v>75</v>
      </c>
      <c r="D109" s="1069" t="inlineStr">
        <is>
          <t>[x]</t>
        </is>
      </c>
      <c r="F109" s="1070" t="n"/>
      <c r="G109" s="85" t="n"/>
    </row>
    <row r="110" ht="15.5" customHeight="1" s="828">
      <c r="A110" s="1068" t="inlineStr">
        <is>
          <t>November 1938</t>
        </is>
      </c>
      <c r="B110" s="725" t="n">
        <v>87</v>
      </c>
      <c r="C110" s="725" t="n">
        <v>94</v>
      </c>
      <c r="D110" s="1069" t="inlineStr">
        <is>
          <t>[x]</t>
        </is>
      </c>
      <c r="F110" s="1070" t="n"/>
      <c r="G110" s="85" t="n"/>
    </row>
    <row r="111" ht="15.5" customHeight="1" s="828">
      <c r="A111" s="1068" t="inlineStr">
        <is>
          <t>December 1938</t>
        </is>
      </c>
      <c r="B111" s="725" t="n">
        <v>34</v>
      </c>
      <c r="C111" s="725" t="n">
        <v>41</v>
      </c>
      <c r="D111" s="1069" t="inlineStr">
        <is>
          <t>[x]</t>
        </is>
      </c>
      <c r="F111" s="238" t="n"/>
      <c r="G111" s="85" t="n"/>
    </row>
    <row r="112" ht="15.5" customHeight="1" s="828">
      <c r="A112" s="1068" t="inlineStr">
        <is>
          <t>January 1939</t>
        </is>
      </c>
      <c r="B112" s="725" t="n">
        <v>81</v>
      </c>
      <c r="C112" s="725" t="n">
        <v>65</v>
      </c>
      <c r="D112" s="1069" t="inlineStr">
        <is>
          <t>[x]</t>
        </is>
      </c>
      <c r="F112" s="1070" t="n"/>
      <c r="G112" s="85" t="n"/>
    </row>
    <row r="113" ht="15.5" customHeight="1" s="828">
      <c r="A113" s="1068" t="inlineStr">
        <is>
          <t>February 1939</t>
        </is>
      </c>
      <c r="B113" s="725" t="n">
        <v>116</v>
      </c>
      <c r="C113" s="725" t="n">
        <v>77</v>
      </c>
      <c r="D113" s="1069" t="inlineStr">
        <is>
          <t>[x]</t>
        </is>
      </c>
      <c r="F113" s="1070" t="n"/>
      <c r="G113" s="85" t="n"/>
    </row>
    <row r="114" ht="15.5" customHeight="1" s="828">
      <c r="A114" s="1068" t="inlineStr">
        <is>
          <t>March 1939</t>
        </is>
      </c>
      <c r="B114" s="725" t="n">
        <v>99</v>
      </c>
      <c r="C114" s="725" t="n">
        <v>82</v>
      </c>
      <c r="D114" s="1069" t="inlineStr">
        <is>
          <t>[x]</t>
        </is>
      </c>
      <c r="F114" s="1070" t="n"/>
      <c r="G114" s="85" t="n"/>
    </row>
    <row r="115" ht="15.5" customHeight="1" s="828">
      <c r="A115" s="1068" t="inlineStr">
        <is>
          <t>April 1939</t>
        </is>
      </c>
      <c r="B115" s="725" t="n">
        <v>146</v>
      </c>
      <c r="C115" s="725" t="n">
        <v>80</v>
      </c>
      <c r="D115" s="1069" t="inlineStr">
        <is>
          <t>[x]</t>
        </is>
      </c>
      <c r="F115" s="1070" t="n"/>
      <c r="G115" s="85" t="n"/>
    </row>
    <row r="116" ht="15.5" customHeight="1" s="828">
      <c r="A116" s="1068" t="inlineStr">
        <is>
          <t>May 1939</t>
        </is>
      </c>
      <c r="B116" s="725" t="n">
        <v>134</v>
      </c>
      <c r="C116" s="725" t="n">
        <v>87</v>
      </c>
      <c r="D116" s="1069" t="inlineStr">
        <is>
          <t>[x]</t>
        </is>
      </c>
      <c r="F116" s="1070" t="n"/>
      <c r="G116" s="85" t="n"/>
    </row>
    <row r="117" ht="15.5" customHeight="1" s="828">
      <c r="A117" s="1068" t="inlineStr">
        <is>
          <t>June 1939</t>
        </is>
      </c>
      <c r="B117" s="725" t="n">
        <v>132</v>
      </c>
      <c r="C117" s="725" t="n">
        <v>102</v>
      </c>
      <c r="D117" s="1069" t="inlineStr">
        <is>
          <t>[x]</t>
        </is>
      </c>
      <c r="F117" s="1070" t="n"/>
      <c r="G117" s="85" t="n"/>
    </row>
    <row r="118" ht="15.5" customHeight="1" s="828">
      <c r="A118" s="1068" t="inlineStr">
        <is>
          <t>July 1939</t>
        </is>
      </c>
      <c r="B118" s="725" t="n">
        <v>122</v>
      </c>
      <c r="C118" s="725" t="n">
        <v>87</v>
      </c>
      <c r="D118" s="1069" t="inlineStr">
        <is>
          <t>[x]</t>
        </is>
      </c>
      <c r="F118" s="1070" t="n"/>
      <c r="G118" s="85" t="n"/>
    </row>
    <row r="119" ht="15.5" customHeight="1" s="828">
      <c r="A119" s="1068" t="inlineStr">
        <is>
          <t>August 1939</t>
        </is>
      </c>
      <c r="B119" s="725" t="n">
        <v>119</v>
      </c>
      <c r="C119" s="725" t="n">
        <v>106</v>
      </c>
      <c r="D119" s="1069" t="inlineStr">
        <is>
          <t>[x]</t>
        </is>
      </c>
      <c r="F119" s="1070" t="n"/>
      <c r="G119" s="85" t="n"/>
    </row>
    <row r="120" ht="15.5" customHeight="1" s="828">
      <c r="A120" s="1068" t="inlineStr">
        <is>
          <t>September 1939</t>
        </is>
      </c>
      <c r="B120" s="725" t="n">
        <v>115</v>
      </c>
      <c r="C120" s="725" t="n">
        <v>80</v>
      </c>
      <c r="D120" s="1069" t="inlineStr">
        <is>
          <t>[x]</t>
        </is>
      </c>
      <c r="F120" s="1070" t="n"/>
      <c r="G120" s="85" t="n"/>
    </row>
    <row r="121" ht="15.5" customHeight="1" s="828">
      <c r="A121" s="1068" t="inlineStr">
        <is>
          <t>October 1939</t>
        </is>
      </c>
      <c r="B121" s="725" t="n">
        <v>100</v>
      </c>
      <c r="C121" s="725" t="n">
        <v>90</v>
      </c>
      <c r="D121" s="1069" t="inlineStr">
        <is>
          <t>[x]</t>
        </is>
      </c>
      <c r="F121" s="1070" t="n"/>
      <c r="G121" s="85" t="n"/>
    </row>
    <row r="122" ht="15.5" customHeight="1" s="828">
      <c r="A122" s="1068" t="inlineStr">
        <is>
          <t>November 1939</t>
        </is>
      </c>
      <c r="B122" s="725" t="n">
        <v>143</v>
      </c>
      <c r="C122" s="725" t="n">
        <v>89</v>
      </c>
      <c r="D122" s="1069" t="inlineStr">
        <is>
          <t>[x]</t>
        </is>
      </c>
      <c r="F122" s="1070" t="n"/>
      <c r="G122" s="85" t="n"/>
    </row>
    <row r="123" ht="15.5" customHeight="1" s="828">
      <c r="A123" s="1068" t="inlineStr">
        <is>
          <t>December 1939</t>
        </is>
      </c>
      <c r="B123" s="725" t="n">
        <v>49</v>
      </c>
      <c r="C123" s="725" t="n">
        <v>52</v>
      </c>
      <c r="D123" s="1069" t="inlineStr">
        <is>
          <t>[x]</t>
        </is>
      </c>
      <c r="F123" s="238" t="n"/>
      <c r="G123" s="85" t="n"/>
    </row>
    <row r="124" ht="15.5" customHeight="1" s="828">
      <c r="A124" s="1068" t="inlineStr">
        <is>
          <t>January 1940</t>
        </is>
      </c>
      <c r="B124" s="725" t="n">
        <v>108</v>
      </c>
      <c r="C124" s="725" t="n">
        <v>76</v>
      </c>
      <c r="D124" s="1069" t="inlineStr">
        <is>
          <t>[x]</t>
        </is>
      </c>
      <c r="F124" s="1070" t="n"/>
      <c r="G124" s="85" t="n"/>
    </row>
    <row r="125" ht="15.5" customHeight="1" s="828">
      <c r="A125" s="1068" t="inlineStr">
        <is>
          <t>February 1940</t>
        </is>
      </c>
      <c r="B125" s="725" t="n">
        <v>168</v>
      </c>
      <c r="C125" s="725" t="n">
        <v>71</v>
      </c>
      <c r="D125" s="1069" t="inlineStr">
        <is>
          <t>[x]</t>
        </is>
      </c>
      <c r="F125" s="1070" t="n"/>
      <c r="G125" s="85" t="n"/>
    </row>
    <row r="126" ht="15.5" customHeight="1" s="828">
      <c r="A126" s="1068" t="inlineStr">
        <is>
          <t>March 1940</t>
        </is>
      </c>
      <c r="B126" s="725" t="n">
        <v>173</v>
      </c>
      <c r="C126" s="725" t="n">
        <v>97</v>
      </c>
      <c r="D126" s="1069" t="inlineStr">
        <is>
          <t>[x]</t>
        </is>
      </c>
      <c r="F126" s="1070" t="n"/>
      <c r="G126" s="85" t="n"/>
    </row>
    <row r="127" ht="15.5" customHeight="1" s="828">
      <c r="A127" s="1068" t="inlineStr">
        <is>
          <t>April 1940</t>
        </is>
      </c>
      <c r="B127" s="725" t="n">
        <v>84</v>
      </c>
      <c r="C127" s="725" t="n">
        <v>99</v>
      </c>
      <c r="D127" s="1069" t="inlineStr">
        <is>
          <t>[x]</t>
        </is>
      </c>
      <c r="F127" s="1070" t="n"/>
      <c r="G127" s="85" t="n"/>
    </row>
    <row r="128" ht="15.5" customHeight="1" s="828">
      <c r="A128" s="1068" t="inlineStr">
        <is>
          <t>May 1940</t>
        </is>
      </c>
      <c r="B128" s="725" t="n">
        <v>94</v>
      </c>
      <c r="C128" s="725" t="n">
        <v>105</v>
      </c>
      <c r="D128" s="1069" t="inlineStr">
        <is>
          <t>[x]</t>
        </is>
      </c>
      <c r="F128" s="1070" t="n"/>
      <c r="G128" s="85" t="n"/>
    </row>
    <row r="129" ht="15.5" customHeight="1" s="828">
      <c r="A129" s="1068" t="inlineStr">
        <is>
          <t>June 1940</t>
        </is>
      </c>
      <c r="B129" s="725" t="n">
        <v>13</v>
      </c>
      <c r="C129" s="725" t="n">
        <v>35</v>
      </c>
      <c r="D129" s="1069" t="inlineStr">
        <is>
          <t>[x]</t>
        </is>
      </c>
      <c r="F129" s="1070" t="n"/>
      <c r="G129" s="85" t="n"/>
    </row>
    <row r="130" ht="15.5" customHeight="1" s="828">
      <c r="A130" s="1068" t="inlineStr">
        <is>
          <t>July 1940</t>
        </is>
      </c>
      <c r="B130" s="725" t="n">
        <v>35</v>
      </c>
      <c r="C130" s="725" t="n">
        <v>42</v>
      </c>
      <c r="D130" s="1069" t="inlineStr">
        <is>
          <t>[x]</t>
        </is>
      </c>
      <c r="F130" s="1070" t="n"/>
      <c r="G130" s="85" t="n"/>
    </row>
    <row r="131" ht="15.5" customHeight="1" s="828">
      <c r="A131" s="1068" t="inlineStr">
        <is>
          <t>August 1940</t>
        </is>
      </c>
      <c r="B131" s="725" t="n">
        <v>14</v>
      </c>
      <c r="C131" s="725" t="n">
        <v>52</v>
      </c>
      <c r="D131" s="1069" t="inlineStr">
        <is>
          <t>[x]</t>
        </is>
      </c>
      <c r="F131" s="1070" t="n"/>
      <c r="G131" s="85" t="n"/>
    </row>
    <row r="132" ht="15.5" customHeight="1" s="828">
      <c r="A132" s="1068" t="inlineStr">
        <is>
          <t>September 1940</t>
        </is>
      </c>
      <c r="B132" s="725" t="n">
        <v>54</v>
      </c>
      <c r="C132" s="725" t="n">
        <v>85</v>
      </c>
      <c r="D132" s="1069" t="inlineStr">
        <is>
          <t>[x]</t>
        </is>
      </c>
      <c r="F132" s="1070" t="n"/>
      <c r="G132" s="85" t="n"/>
    </row>
    <row r="133" ht="15.5" customHeight="1" s="828">
      <c r="A133" s="1068" t="inlineStr">
        <is>
          <t>October 1940</t>
        </is>
      </c>
      <c r="B133" s="725" t="n">
        <v>101</v>
      </c>
      <c r="C133" s="725" t="n">
        <v>101</v>
      </c>
      <c r="D133" s="1069" t="inlineStr">
        <is>
          <t>[x]</t>
        </is>
      </c>
      <c r="F133" s="1070" t="n"/>
      <c r="G133" s="85" t="n"/>
    </row>
    <row r="134" ht="15.5" customHeight="1" s="828">
      <c r="A134" s="1068" t="inlineStr">
        <is>
          <t>November 1940</t>
        </is>
      </c>
      <c r="B134" s="725" t="n">
        <v>46</v>
      </c>
      <c r="C134" s="725" t="n">
        <v>88</v>
      </c>
      <c r="D134" s="1069" t="inlineStr">
        <is>
          <t>[x]</t>
        </is>
      </c>
      <c r="F134" s="1070" t="n"/>
      <c r="G134" s="85" t="n"/>
    </row>
    <row r="135" ht="15.5" customHeight="1" s="828">
      <c r="A135" s="1068" t="inlineStr">
        <is>
          <t>December 1940</t>
        </is>
      </c>
      <c r="B135" s="725" t="n">
        <v>50</v>
      </c>
      <c r="C135" s="725" t="n">
        <v>69</v>
      </c>
      <c r="D135" s="1069" t="inlineStr">
        <is>
          <t>[x]</t>
        </is>
      </c>
      <c r="F135" s="238" t="n"/>
      <c r="G135" s="85" t="n"/>
    </row>
    <row r="136" ht="15.5" customHeight="1" s="828">
      <c r="A136" s="1068" t="inlineStr">
        <is>
          <t>January 1941</t>
        </is>
      </c>
      <c r="B136" s="725" t="n">
        <v>24</v>
      </c>
      <c r="C136" s="725" t="n">
        <v>74</v>
      </c>
      <c r="D136" s="1069" t="inlineStr">
        <is>
          <t>[x]</t>
        </is>
      </c>
      <c r="F136" s="1070" t="n"/>
      <c r="G136" s="85" t="n"/>
    </row>
    <row r="137" ht="15.5" customHeight="1" s="828">
      <c r="A137" s="1068" t="inlineStr">
        <is>
          <t>February 1941</t>
        </is>
      </c>
      <c r="B137" s="725" t="n">
        <v>23</v>
      </c>
      <c r="C137" s="725" t="n">
        <v>68</v>
      </c>
      <c r="D137" s="1069" t="inlineStr">
        <is>
          <t>[x]</t>
        </is>
      </c>
      <c r="F137" s="1070" t="n"/>
      <c r="G137" s="85" t="n"/>
    </row>
    <row r="138" ht="15.5" customHeight="1" s="828">
      <c r="A138" s="1068" t="inlineStr">
        <is>
          <t>March 1941</t>
        </is>
      </c>
      <c r="B138" s="725" t="n">
        <v>284</v>
      </c>
      <c r="C138" s="725" t="n">
        <v>129</v>
      </c>
      <c r="D138" s="1069" t="inlineStr">
        <is>
          <t>[x]</t>
        </is>
      </c>
      <c r="F138" s="1070" t="n"/>
      <c r="G138" s="85" t="n"/>
    </row>
    <row r="139" ht="15.5" customHeight="1" s="828">
      <c r="A139" s="1068" t="inlineStr">
        <is>
          <t>April 1941</t>
        </is>
      </c>
      <c r="B139" s="725" t="n">
        <v>198</v>
      </c>
      <c r="C139" s="725" t="n">
        <v>117</v>
      </c>
      <c r="D139" s="1069" t="inlineStr">
        <is>
          <t>[x]</t>
        </is>
      </c>
      <c r="F139" s="1070" t="n"/>
      <c r="G139" s="85" t="n"/>
    </row>
    <row r="140" ht="15.5" customHeight="1" s="828">
      <c r="A140" s="1068" t="inlineStr">
        <is>
          <t>May 1941</t>
        </is>
      </c>
      <c r="B140" s="725" t="n">
        <v>65</v>
      </c>
      <c r="C140" s="725" t="n">
        <v>124</v>
      </c>
      <c r="D140" s="1069" t="inlineStr">
        <is>
          <t>[x]</t>
        </is>
      </c>
      <c r="F140" s="1070" t="n"/>
      <c r="G140" s="85" t="n"/>
    </row>
    <row r="141" ht="15.5" customHeight="1" s="828">
      <c r="A141" s="1068" t="inlineStr">
        <is>
          <t>June 1941</t>
        </is>
      </c>
      <c r="B141" s="725" t="n">
        <v>97</v>
      </c>
      <c r="C141" s="725" t="n">
        <v>94</v>
      </c>
      <c r="D141" s="1069" t="inlineStr">
        <is>
          <t>[x]</t>
        </is>
      </c>
      <c r="F141" s="1070" t="n"/>
      <c r="G141" s="85" t="n"/>
    </row>
    <row r="142" ht="15.5" customHeight="1" s="828">
      <c r="A142" s="1068" t="inlineStr">
        <is>
          <t>July 1941</t>
        </is>
      </c>
      <c r="B142" s="725" t="n">
        <v>31</v>
      </c>
      <c r="C142" s="725" t="n">
        <v>65</v>
      </c>
      <c r="D142" s="1069" t="inlineStr">
        <is>
          <t>[x]</t>
        </is>
      </c>
      <c r="F142" s="1070" t="n"/>
      <c r="G142" s="85" t="n"/>
    </row>
    <row r="143" ht="15.5" customHeight="1" s="828">
      <c r="A143" s="1068" t="inlineStr">
        <is>
          <t>August 1941</t>
        </is>
      </c>
      <c r="B143" s="725" t="n">
        <v>39</v>
      </c>
      <c r="C143" s="725" t="n">
        <v>98</v>
      </c>
      <c r="D143" s="1069" t="inlineStr">
        <is>
          <t>[x]</t>
        </is>
      </c>
      <c r="F143" s="1070" t="n"/>
      <c r="G143" s="85" t="n"/>
    </row>
    <row r="144" ht="15.5" customHeight="1" s="828">
      <c r="A144" s="1068" t="inlineStr">
        <is>
          <t>September 1941</t>
        </is>
      </c>
      <c r="B144" s="725" t="n">
        <v>94</v>
      </c>
      <c r="C144" s="725" t="n">
        <v>148</v>
      </c>
      <c r="D144" s="1069" t="inlineStr">
        <is>
          <t>[x]</t>
        </is>
      </c>
      <c r="F144" s="1070" t="n"/>
      <c r="G144" s="85" t="n"/>
    </row>
    <row r="145" ht="15.5" customHeight="1" s="828">
      <c r="A145" s="1068" t="inlineStr">
        <is>
          <t>October 1941</t>
        </is>
      </c>
      <c r="B145" s="725" t="n">
        <v>104</v>
      </c>
      <c r="C145" s="725" t="n">
        <v>156</v>
      </c>
      <c r="D145" s="1069" t="inlineStr">
        <is>
          <t>[x]</t>
        </is>
      </c>
      <c r="F145" s="1070" t="n"/>
      <c r="G145" s="85" t="n"/>
    </row>
    <row r="146" ht="15.5" customHeight="1" s="828">
      <c r="A146" s="1068" t="inlineStr">
        <is>
          <t>November 1941</t>
        </is>
      </c>
      <c r="B146" s="725" t="n">
        <v>75</v>
      </c>
      <c r="C146" s="725" t="n">
        <v>124</v>
      </c>
      <c r="D146" s="1069" t="inlineStr">
        <is>
          <t>[x]</t>
        </is>
      </c>
      <c r="F146" s="1070" t="n"/>
      <c r="G146" s="85" t="n"/>
    </row>
    <row r="147" ht="15.5" customHeight="1" s="828">
      <c r="A147" s="1068" t="inlineStr">
        <is>
          <t>December 1941</t>
        </is>
      </c>
      <c r="B147" s="725" t="n">
        <v>45</v>
      </c>
      <c r="C147" s="725" t="n">
        <v>79</v>
      </c>
      <c r="D147" s="1069" t="inlineStr">
        <is>
          <t>[x]</t>
        </is>
      </c>
      <c r="F147" s="238" t="n"/>
      <c r="G147" s="85" t="n"/>
    </row>
    <row r="148" ht="15.5" customHeight="1" s="828">
      <c r="A148" s="1068" t="inlineStr">
        <is>
          <t>January 1942</t>
        </is>
      </c>
      <c r="B148" s="725" t="n">
        <v>59</v>
      </c>
      <c r="C148" s="725" t="n">
        <v>62</v>
      </c>
      <c r="D148" s="1069" t="inlineStr">
        <is>
          <t>[x]</t>
        </is>
      </c>
      <c r="F148" s="1070" t="n"/>
      <c r="G148" s="85" t="n"/>
    </row>
    <row r="149" ht="15.5" customHeight="1" s="828">
      <c r="A149" s="1068" t="inlineStr">
        <is>
          <t>February 1942</t>
        </is>
      </c>
      <c r="B149" s="725" t="n">
        <v>30</v>
      </c>
      <c r="C149" s="725" t="n">
        <v>66</v>
      </c>
      <c r="D149" s="1069" t="inlineStr">
        <is>
          <t>[x]</t>
        </is>
      </c>
      <c r="F149" s="1070" t="n"/>
      <c r="G149" s="85" t="n"/>
    </row>
    <row r="150" ht="15.5" customHeight="1" s="828">
      <c r="A150" s="1068" t="inlineStr">
        <is>
          <t>March 1942</t>
        </is>
      </c>
      <c r="B150" s="725" t="n">
        <v>44</v>
      </c>
      <c r="C150" s="725" t="n">
        <v>70</v>
      </c>
      <c r="D150" s="1069" t="inlineStr">
        <is>
          <t>[x]</t>
        </is>
      </c>
      <c r="F150" s="1070" t="n"/>
      <c r="G150" s="85" t="n"/>
    </row>
    <row r="151" ht="15.5" customHeight="1" s="828">
      <c r="A151" s="1068" t="inlineStr">
        <is>
          <t>April 1942</t>
        </is>
      </c>
      <c r="B151" s="725" t="n">
        <v>66</v>
      </c>
      <c r="C151" s="725" t="n">
        <v>96</v>
      </c>
      <c r="D151" s="1069" t="inlineStr">
        <is>
          <t>[x]</t>
        </is>
      </c>
      <c r="F151" s="1070" t="n"/>
      <c r="G151" s="85" t="n"/>
    </row>
    <row r="152" ht="15.5" customHeight="1" s="828">
      <c r="A152" s="1068" t="inlineStr">
        <is>
          <t>May 1942</t>
        </is>
      </c>
      <c r="B152" s="725" t="n">
        <v>312</v>
      </c>
      <c r="C152" s="725" t="n">
        <v>193</v>
      </c>
      <c r="D152" s="1069" t="inlineStr">
        <is>
          <t>[x]</t>
        </is>
      </c>
      <c r="F152" s="1070" t="n"/>
      <c r="G152" s="85" t="n"/>
    </row>
    <row r="153" ht="15.5" customHeight="1" s="828">
      <c r="A153" s="1068" t="inlineStr">
        <is>
          <t>June 1942</t>
        </is>
      </c>
      <c r="B153" s="725" t="n">
        <v>360</v>
      </c>
      <c r="C153" s="725" t="n">
        <v>165</v>
      </c>
      <c r="D153" s="1069" t="inlineStr">
        <is>
          <t>[x]</t>
        </is>
      </c>
      <c r="F153" s="1070" t="n"/>
      <c r="G153" s="85" t="n"/>
    </row>
    <row r="154" ht="15.5" customHeight="1" s="828">
      <c r="A154" s="1068" t="inlineStr">
        <is>
          <t>July 1942</t>
        </is>
      </c>
      <c r="B154" s="725" t="n">
        <v>43</v>
      </c>
      <c r="C154" s="725" t="n">
        <v>80</v>
      </c>
      <c r="D154" s="1069" t="inlineStr">
        <is>
          <t>[x]</t>
        </is>
      </c>
      <c r="F154" s="1070" t="n"/>
      <c r="G154" s="85" t="n"/>
    </row>
    <row r="155" ht="15.5" customHeight="1" s="828">
      <c r="A155" s="1068" t="inlineStr">
        <is>
          <t>August 1942</t>
        </is>
      </c>
      <c r="B155" s="725" t="n">
        <v>37</v>
      </c>
      <c r="C155" s="725" t="n">
        <v>129</v>
      </c>
      <c r="D155" s="1069" t="inlineStr">
        <is>
          <t>[x]</t>
        </is>
      </c>
      <c r="F155" s="1070" t="n"/>
      <c r="G155" s="85" t="n"/>
    </row>
    <row r="156" ht="15.5" customHeight="1" s="828">
      <c r="A156" s="1068" t="inlineStr">
        <is>
          <t>September 1942</t>
        </is>
      </c>
      <c r="B156" s="725" t="n">
        <v>55</v>
      </c>
      <c r="C156" s="725" t="n">
        <v>137</v>
      </c>
      <c r="D156" s="1069" t="inlineStr">
        <is>
          <t>[x]</t>
        </is>
      </c>
      <c r="F156" s="1070" t="n"/>
      <c r="G156" s="85" t="n"/>
    </row>
    <row r="157" ht="15.5" customHeight="1" s="828">
      <c r="A157" s="1068" t="inlineStr">
        <is>
          <t>October 1942</t>
        </is>
      </c>
      <c r="B157" s="725" t="n">
        <v>334</v>
      </c>
      <c r="C157" s="725" t="n">
        <v>118</v>
      </c>
      <c r="D157" s="1069" t="inlineStr">
        <is>
          <t>[x]</t>
        </is>
      </c>
      <c r="F157" s="1070" t="n"/>
      <c r="G157" s="85" t="n"/>
    </row>
    <row r="158" ht="15.5" customHeight="1" s="828">
      <c r="A158" s="1068" t="inlineStr">
        <is>
          <t>November 1942</t>
        </is>
      </c>
      <c r="B158" s="725" t="n">
        <v>97</v>
      </c>
      <c r="C158" s="725" t="n">
        <v>151</v>
      </c>
      <c r="D158" s="1069" t="inlineStr">
        <is>
          <t>[x]</t>
        </is>
      </c>
      <c r="F158" s="1070" t="n"/>
      <c r="G158" s="85" t="n"/>
    </row>
    <row r="159" ht="15.5" customHeight="1" s="828">
      <c r="A159" s="1068" t="inlineStr">
        <is>
          <t>December 1942</t>
        </is>
      </c>
      <c r="B159" s="725" t="n">
        <v>90</v>
      </c>
      <c r="C159" s="725" t="n">
        <v>114</v>
      </c>
      <c r="D159" s="1069" t="inlineStr">
        <is>
          <t>[x]</t>
        </is>
      </c>
      <c r="F159" s="238" t="n"/>
      <c r="G159" s="85" t="n"/>
    </row>
    <row r="160" ht="15.5" customHeight="1" s="828">
      <c r="A160" s="1068" t="inlineStr">
        <is>
          <t>January 1943</t>
        </is>
      </c>
      <c r="B160" s="725" t="n">
        <v>45</v>
      </c>
      <c r="C160" s="725" t="n">
        <v>110</v>
      </c>
      <c r="D160" s="1069" t="inlineStr">
        <is>
          <t>[x]</t>
        </is>
      </c>
      <c r="F160" s="1070" t="n"/>
      <c r="G160" s="85" t="n"/>
    </row>
    <row r="161" ht="15.5" customHeight="1" s="828">
      <c r="A161" s="1068" t="inlineStr">
        <is>
          <t>February 1943</t>
        </is>
      </c>
      <c r="B161" s="725" t="n">
        <v>42</v>
      </c>
      <c r="C161" s="725" t="n">
        <v>110</v>
      </c>
      <c r="D161" s="1069" t="inlineStr">
        <is>
          <t>[x]</t>
        </is>
      </c>
      <c r="F161" s="1070" t="n"/>
      <c r="G161" s="85" t="n"/>
    </row>
    <row r="162" ht="15.5" customHeight="1" s="828">
      <c r="A162" s="1068" t="inlineStr">
        <is>
          <t>March 1943</t>
        </is>
      </c>
      <c r="B162" s="725" t="n">
        <v>123</v>
      </c>
      <c r="C162" s="725" t="n">
        <v>180</v>
      </c>
      <c r="D162" s="1069" t="inlineStr">
        <is>
          <t>[x]</t>
        </is>
      </c>
      <c r="F162" s="1070" t="n"/>
      <c r="G162" s="85" t="n"/>
    </row>
    <row r="163" ht="15.5" customHeight="1" s="828">
      <c r="A163" s="1068" t="inlineStr">
        <is>
          <t>April 1943</t>
        </is>
      </c>
      <c r="B163" s="725" t="n">
        <v>73</v>
      </c>
      <c r="C163" s="725" t="n">
        <v>158</v>
      </c>
      <c r="D163" s="1069" t="inlineStr">
        <is>
          <t>[x]</t>
        </is>
      </c>
      <c r="F163" s="1070" t="n"/>
      <c r="G163" s="85" t="n"/>
    </row>
    <row r="164" ht="15.5" customHeight="1" s="828">
      <c r="A164" s="1068" t="inlineStr">
        <is>
          <t>May 1943</t>
        </is>
      </c>
      <c r="B164" s="725" t="n">
        <v>185</v>
      </c>
      <c r="C164" s="725" t="n">
        <v>172</v>
      </c>
      <c r="D164" s="1069" t="inlineStr">
        <is>
          <t>[x]</t>
        </is>
      </c>
      <c r="F164" s="1070" t="n"/>
      <c r="G164" s="85" t="n"/>
    </row>
    <row r="165" ht="15.5" customHeight="1" s="828">
      <c r="A165" s="1068" t="inlineStr">
        <is>
          <t>June 1943</t>
        </is>
      </c>
      <c r="B165" s="725" t="n">
        <v>116</v>
      </c>
      <c r="C165" s="725" t="n">
        <v>159</v>
      </c>
      <c r="D165" s="1069" t="inlineStr">
        <is>
          <t>[x]</t>
        </is>
      </c>
      <c r="F165" s="1070" t="n"/>
      <c r="G165" s="85" t="n"/>
    </row>
    <row r="166" ht="15.5" customHeight="1" s="828">
      <c r="A166" s="1068" t="inlineStr">
        <is>
          <t>July 1943</t>
        </is>
      </c>
      <c r="B166" s="725" t="n">
        <v>98</v>
      </c>
      <c r="C166" s="725" t="n">
        <v>127</v>
      </c>
      <c r="D166" s="1069" t="inlineStr">
        <is>
          <t>[x]</t>
        </is>
      </c>
      <c r="F166" s="1070" t="n"/>
      <c r="G166" s="85" t="n"/>
    </row>
    <row r="167" ht="15.5" customHeight="1" s="828">
      <c r="A167" s="1068" t="inlineStr">
        <is>
          <t>August 1943</t>
        </is>
      </c>
      <c r="B167" s="725" t="n">
        <v>142</v>
      </c>
      <c r="C167" s="725" t="n">
        <v>153</v>
      </c>
      <c r="D167" s="1069" t="inlineStr">
        <is>
          <t>[x]</t>
        </is>
      </c>
      <c r="F167" s="1070" t="n"/>
      <c r="G167" s="85" t="n"/>
    </row>
    <row r="168" ht="15.5" customHeight="1" s="828">
      <c r="A168" s="1068" t="inlineStr">
        <is>
          <t>September 1943</t>
        </is>
      </c>
      <c r="B168" s="725" t="n">
        <v>329</v>
      </c>
      <c r="C168" s="725" t="n">
        <v>210</v>
      </c>
      <c r="D168" s="1069" t="inlineStr">
        <is>
          <t>[x]</t>
        </is>
      </c>
      <c r="F168" s="1070" t="n"/>
      <c r="G168" s="85" t="n"/>
    </row>
    <row r="169" ht="15.5" customHeight="1" s="828">
      <c r="A169" s="1068" t="inlineStr">
        <is>
          <t>October 1943</t>
        </is>
      </c>
      <c r="B169" s="725" t="n">
        <v>160</v>
      </c>
      <c r="C169" s="725" t="n">
        <v>177</v>
      </c>
      <c r="D169" s="1069" t="inlineStr">
        <is>
          <t>[x]</t>
        </is>
      </c>
      <c r="F169" s="1070" t="n"/>
      <c r="G169" s="85" t="n"/>
    </row>
    <row r="170" ht="15.5" customHeight="1" s="828">
      <c r="A170" s="1068" t="inlineStr">
        <is>
          <t>November 1943</t>
        </is>
      </c>
      <c r="B170" s="725" t="n">
        <v>363</v>
      </c>
      <c r="C170" s="725" t="n">
        <v>212</v>
      </c>
      <c r="D170" s="1069" t="inlineStr">
        <is>
          <t>[x]</t>
        </is>
      </c>
      <c r="F170" s="1070" t="n"/>
      <c r="G170" s="85" t="n"/>
    </row>
    <row r="171" ht="15.5" customHeight="1" s="828">
      <c r="A171" s="1068" t="inlineStr">
        <is>
          <t>December 1943</t>
        </is>
      </c>
      <c r="B171" s="725" t="n">
        <v>131</v>
      </c>
      <c r="C171" s="725" t="n">
        <v>153</v>
      </c>
      <c r="D171" s="1069" t="inlineStr">
        <is>
          <t>[x]</t>
        </is>
      </c>
      <c r="F171" s="238" t="n"/>
      <c r="G171" s="85" t="n"/>
    </row>
    <row r="172" ht="15.5" customHeight="1" s="828">
      <c r="A172" s="1068" t="inlineStr">
        <is>
          <t>January 1944</t>
        </is>
      </c>
      <c r="B172" s="725" t="n">
        <v>236</v>
      </c>
      <c r="C172" s="725" t="n">
        <v>230</v>
      </c>
      <c r="D172" s="1069" t="inlineStr">
        <is>
          <t>[x]</t>
        </is>
      </c>
      <c r="F172" s="1070" t="n"/>
      <c r="G172" s="85" t="n"/>
    </row>
    <row r="173" ht="15.5" customHeight="1" s="828">
      <c r="A173" s="1068" t="inlineStr">
        <is>
          <t>February 1944</t>
        </is>
      </c>
      <c r="B173" s="725" t="n">
        <v>273</v>
      </c>
      <c r="C173" s="725" t="n">
        <v>250</v>
      </c>
      <c r="D173" s="1069" t="inlineStr">
        <is>
          <t>[x]</t>
        </is>
      </c>
      <c r="F173" s="1070" t="n"/>
      <c r="G173" s="85" t="n"/>
    </row>
    <row r="174" ht="15.5" customHeight="1" s="828">
      <c r="A174" s="1068" t="inlineStr">
        <is>
          <t>March 1944</t>
        </is>
      </c>
      <c r="B174" s="725" t="n">
        <v>1601</v>
      </c>
      <c r="C174" s="725" t="n">
        <v>333</v>
      </c>
      <c r="D174" s="1069" t="inlineStr">
        <is>
          <t>[x]</t>
        </is>
      </c>
      <c r="F174" s="1070" t="n"/>
      <c r="G174" s="85" t="n"/>
    </row>
    <row r="175" ht="15.5" customHeight="1" s="828">
      <c r="A175" s="1068" t="inlineStr">
        <is>
          <t>April 1944</t>
        </is>
      </c>
      <c r="B175" s="725" t="n">
        <v>718</v>
      </c>
      <c r="C175" s="725" t="n">
        <v>188</v>
      </c>
      <c r="D175" s="1069" t="inlineStr">
        <is>
          <t>[x]</t>
        </is>
      </c>
      <c r="F175" s="1070" t="n"/>
      <c r="G175" s="85" t="n"/>
    </row>
    <row r="176" ht="15.5" customHeight="1" s="828">
      <c r="A176" s="1068" t="inlineStr">
        <is>
          <t>May 1944</t>
        </is>
      </c>
      <c r="B176" s="725" t="n">
        <v>46</v>
      </c>
      <c r="C176" s="725" t="n">
        <v>162</v>
      </c>
      <c r="D176" s="1069" t="inlineStr">
        <is>
          <t>[x]</t>
        </is>
      </c>
      <c r="F176" s="1070" t="n"/>
      <c r="G176" s="85" t="n"/>
    </row>
    <row r="177" ht="15.5" customHeight="1" s="828">
      <c r="A177" s="1068" t="inlineStr">
        <is>
          <t>June 1944</t>
        </is>
      </c>
      <c r="B177" s="725" t="n">
        <v>42</v>
      </c>
      <c r="C177" s="725" t="n">
        <v>127</v>
      </c>
      <c r="D177" s="1069" t="inlineStr">
        <is>
          <t>[x]</t>
        </is>
      </c>
      <c r="F177" s="1070" t="n"/>
      <c r="G177" s="85" t="n"/>
    </row>
    <row r="178" ht="15.5" customHeight="1" s="828">
      <c r="A178" s="1068" t="inlineStr">
        <is>
          <t>July 1944</t>
        </is>
      </c>
      <c r="B178" s="725" t="n">
        <v>64</v>
      </c>
      <c r="C178" s="725" t="n">
        <v>77</v>
      </c>
      <c r="D178" s="1069" t="inlineStr">
        <is>
          <t>[x]</t>
        </is>
      </c>
      <c r="F178" s="1070" t="n"/>
      <c r="G178" s="85" t="n"/>
    </row>
    <row r="179" ht="15.5" customHeight="1" s="828">
      <c r="A179" s="1068" t="inlineStr">
        <is>
          <t>August 1944</t>
        </is>
      </c>
      <c r="B179" s="725" t="n">
        <v>124</v>
      </c>
      <c r="C179" s="725" t="n">
        <v>186</v>
      </c>
      <c r="D179" s="1069" t="inlineStr">
        <is>
          <t>[x]</t>
        </is>
      </c>
      <c r="F179" s="1070" t="n"/>
      <c r="G179" s="85" t="n"/>
    </row>
    <row r="180" ht="15.5" customHeight="1" s="828">
      <c r="A180" s="1068" t="inlineStr">
        <is>
          <t>September 1944</t>
        </is>
      </c>
      <c r="B180" s="725" t="n">
        <v>188</v>
      </c>
      <c r="C180" s="725" t="n">
        <v>208</v>
      </c>
      <c r="D180" s="1069" t="inlineStr">
        <is>
          <t>[x]</t>
        </is>
      </c>
      <c r="F180" s="1070" t="n"/>
      <c r="G180" s="85" t="n"/>
    </row>
    <row r="181" ht="15.5" customHeight="1" s="828">
      <c r="A181" s="1068" t="inlineStr">
        <is>
          <t>October 1944</t>
        </is>
      </c>
      <c r="B181" s="725" t="n">
        <v>232</v>
      </c>
      <c r="C181" s="725" t="n">
        <v>237</v>
      </c>
      <c r="D181" s="1069" t="inlineStr">
        <is>
          <t>[x]</t>
        </is>
      </c>
      <c r="F181" s="1070" t="n"/>
      <c r="G181" s="85" t="n"/>
    </row>
    <row r="182" ht="15.5" customHeight="1" s="828">
      <c r="A182" s="1068" t="inlineStr">
        <is>
          <t>November 1944</t>
        </is>
      </c>
      <c r="B182" s="725" t="n">
        <v>125</v>
      </c>
      <c r="C182" s="725" t="n">
        <v>216</v>
      </c>
      <c r="D182" s="1069" t="inlineStr">
        <is>
          <t>[x]</t>
        </is>
      </c>
      <c r="F182" s="1070" t="n"/>
      <c r="G182" s="85" t="n"/>
    </row>
    <row r="183" ht="15.5" customHeight="1" s="828">
      <c r="A183" s="1068" t="inlineStr">
        <is>
          <t>December 1944</t>
        </is>
      </c>
      <c r="B183" s="725" t="n">
        <v>65</v>
      </c>
      <c r="C183" s="725" t="n">
        <v>160</v>
      </c>
      <c r="D183" s="1069" t="inlineStr">
        <is>
          <t>[x]</t>
        </is>
      </c>
      <c r="F183" s="238" t="n"/>
      <c r="G183" s="85" t="n"/>
    </row>
    <row r="184" ht="15.5" customHeight="1" s="828">
      <c r="A184" s="1068" t="inlineStr">
        <is>
          <t>January 1945</t>
        </is>
      </c>
      <c r="B184" s="725" t="n">
        <v>104</v>
      </c>
      <c r="C184" s="725" t="n">
        <v>180</v>
      </c>
      <c r="D184" s="1069" t="inlineStr">
        <is>
          <t>[x]</t>
        </is>
      </c>
      <c r="F184" s="1070" t="n"/>
      <c r="G184" s="85" t="n"/>
    </row>
    <row r="185" ht="15.5" customHeight="1" s="828">
      <c r="A185" s="1068" t="inlineStr">
        <is>
          <t>February 1945</t>
        </is>
      </c>
      <c r="B185" s="725" t="n">
        <v>60</v>
      </c>
      <c r="C185" s="725" t="n">
        <v>172</v>
      </c>
      <c r="D185" s="1069" t="inlineStr">
        <is>
          <t>[x]</t>
        </is>
      </c>
      <c r="F185" s="1070" t="n"/>
      <c r="G185" s="85" t="n"/>
    </row>
    <row r="186" ht="15.5" customHeight="1" s="828">
      <c r="A186" s="1068" t="inlineStr">
        <is>
          <t>March 1945</t>
        </is>
      </c>
      <c r="B186" s="725" t="n">
        <v>402</v>
      </c>
      <c r="C186" s="725" t="n">
        <v>202</v>
      </c>
      <c r="D186" s="1069" t="inlineStr">
        <is>
          <t>[x]</t>
        </is>
      </c>
      <c r="F186" s="1070" t="n"/>
      <c r="G186" s="85" t="n"/>
    </row>
    <row r="187" ht="15.5" customHeight="1" s="828">
      <c r="A187" s="1068" t="inlineStr">
        <is>
          <t>April 1945</t>
        </is>
      </c>
      <c r="B187" s="725" t="n">
        <v>98</v>
      </c>
      <c r="C187" s="725" t="n">
        <v>228</v>
      </c>
      <c r="D187" s="1069" t="inlineStr">
        <is>
          <t>[x]</t>
        </is>
      </c>
      <c r="F187" s="1070" t="n"/>
      <c r="G187" s="85" t="n"/>
    </row>
    <row r="188" ht="15.5" customHeight="1" s="828">
      <c r="A188" s="1068" t="inlineStr">
        <is>
          <t>May 1945</t>
        </is>
      </c>
      <c r="B188" s="725" t="n">
        <v>130</v>
      </c>
      <c r="C188" s="725" t="n">
        <v>196</v>
      </c>
      <c r="D188" s="1069" t="inlineStr">
        <is>
          <t>[x]</t>
        </is>
      </c>
      <c r="F188" s="1070" t="n"/>
      <c r="G188" s="85" t="n"/>
    </row>
    <row r="189" ht="15.5" customHeight="1" s="828">
      <c r="A189" s="1068" t="inlineStr">
        <is>
          <t>June 1945</t>
        </is>
      </c>
      <c r="B189" s="725" t="n">
        <v>202</v>
      </c>
      <c r="C189" s="725" t="n">
        <v>222</v>
      </c>
      <c r="D189" s="1069" t="inlineStr">
        <is>
          <t>[x]</t>
        </is>
      </c>
      <c r="F189" s="1070" t="n"/>
      <c r="G189" s="85" t="n"/>
    </row>
    <row r="190" ht="15.5" customHeight="1" s="828">
      <c r="A190" s="1068" t="inlineStr">
        <is>
          <t>July 1945</t>
        </is>
      </c>
      <c r="B190" s="725" t="n">
        <v>169</v>
      </c>
      <c r="C190" s="725" t="n">
        <v>195</v>
      </c>
      <c r="D190" s="1069" t="inlineStr">
        <is>
          <t>[x]</t>
        </is>
      </c>
      <c r="F190" s="1070" t="n"/>
      <c r="G190" s="85" t="n"/>
    </row>
    <row r="191" ht="15.5" customHeight="1" s="828">
      <c r="A191" s="1068" t="inlineStr">
        <is>
          <t>August 1945</t>
        </is>
      </c>
      <c r="B191" s="725" t="n">
        <v>110</v>
      </c>
      <c r="C191" s="725" t="n">
        <v>202</v>
      </c>
      <c r="D191" s="1069" t="inlineStr">
        <is>
          <t>[x]</t>
        </is>
      </c>
      <c r="F191" s="1070" t="n"/>
      <c r="G191" s="85" t="n"/>
    </row>
    <row r="192" ht="15.5" customHeight="1" s="828">
      <c r="A192" s="1068" t="inlineStr">
        <is>
          <t>September 1945</t>
        </is>
      </c>
      <c r="B192" s="725" t="n">
        <v>115</v>
      </c>
      <c r="C192" s="725" t="n">
        <v>220</v>
      </c>
      <c r="D192" s="1069" t="inlineStr">
        <is>
          <t>[x]</t>
        </is>
      </c>
      <c r="F192" s="1070" t="n"/>
      <c r="G192" s="85" t="n"/>
    </row>
    <row r="193" ht="15.5" customHeight="1" s="828">
      <c r="A193" s="1068" t="inlineStr">
        <is>
          <t>October 1945</t>
        </is>
      </c>
      <c r="B193" s="725" t="n">
        <v>1114</v>
      </c>
      <c r="C193" s="725" t="n">
        <v>262</v>
      </c>
      <c r="D193" s="1069" t="inlineStr">
        <is>
          <t>[x]</t>
        </is>
      </c>
      <c r="F193" s="1070" t="n"/>
      <c r="G193" s="85" t="n"/>
    </row>
    <row r="194" ht="15.5" customHeight="1" s="828">
      <c r="A194" s="1068" t="inlineStr">
        <is>
          <t>November 1945</t>
        </is>
      </c>
      <c r="B194" s="725" t="n">
        <v>238</v>
      </c>
      <c r="C194" s="725" t="n">
        <v>252</v>
      </c>
      <c r="D194" s="1069" t="inlineStr">
        <is>
          <t>[x]</t>
        </is>
      </c>
      <c r="F194" s="1070" t="n"/>
      <c r="G194" s="85" t="n"/>
    </row>
    <row r="195" ht="15.5" customHeight="1" s="828">
      <c r="A195" s="1068" t="inlineStr">
        <is>
          <t>December 1945</t>
        </is>
      </c>
      <c r="B195" s="725" t="n">
        <v>95</v>
      </c>
      <c r="C195" s="725" t="n">
        <v>163</v>
      </c>
      <c r="D195" s="1069" t="inlineStr">
        <is>
          <t>[x]</t>
        </is>
      </c>
      <c r="F195" s="238" t="n"/>
      <c r="G195" s="85" t="n"/>
    </row>
    <row r="196" ht="15.5" customHeight="1" s="828">
      <c r="A196" s="1068" t="inlineStr">
        <is>
          <t>January 1946</t>
        </is>
      </c>
      <c r="B196" s="725" t="n">
        <v>122</v>
      </c>
      <c r="C196" s="725" t="n">
        <v>212</v>
      </c>
      <c r="D196" s="1069" t="inlineStr">
        <is>
          <t>[x]</t>
        </is>
      </c>
      <c r="F196" s="1070" t="n"/>
      <c r="G196" s="85" t="n"/>
    </row>
    <row r="197" ht="15.5" customHeight="1" s="828">
      <c r="A197" s="1068" t="inlineStr">
        <is>
          <t>February 1946</t>
        </is>
      </c>
      <c r="B197" s="725" t="n">
        <v>183</v>
      </c>
      <c r="C197" s="725" t="n">
        <v>207</v>
      </c>
      <c r="D197" s="1069" t="inlineStr">
        <is>
          <t>[x]</t>
        </is>
      </c>
      <c r="F197" s="1070" t="n"/>
      <c r="G197" s="85" t="n"/>
    </row>
    <row r="198" ht="15.5" customHeight="1" s="828">
      <c r="A198" s="1068" t="inlineStr">
        <is>
          <t>March 1946</t>
        </is>
      </c>
      <c r="B198" s="725" t="n">
        <v>274</v>
      </c>
      <c r="C198" s="725" t="n">
        <v>225</v>
      </c>
      <c r="D198" s="1069" t="inlineStr">
        <is>
          <t>[x]</t>
        </is>
      </c>
      <c r="F198" s="1070" t="n"/>
      <c r="G198" s="85" t="n"/>
    </row>
    <row r="199" ht="15.5" customHeight="1" s="828">
      <c r="A199" s="1068" t="inlineStr">
        <is>
          <t>April 1946</t>
        </is>
      </c>
      <c r="B199" s="725" t="n">
        <v>157</v>
      </c>
      <c r="C199" s="725" t="n">
        <v>213</v>
      </c>
      <c r="D199" s="1069" t="inlineStr">
        <is>
          <t>[x]</t>
        </is>
      </c>
      <c r="F199" s="1070" t="n"/>
      <c r="G199" s="85" t="n"/>
    </row>
    <row r="200" ht="15.5" customHeight="1" s="828">
      <c r="A200" s="1068" t="inlineStr">
        <is>
          <t>May 1946</t>
        </is>
      </c>
      <c r="B200" s="725" t="n">
        <v>208</v>
      </c>
      <c r="C200" s="725" t="n">
        <v>231</v>
      </c>
      <c r="D200" s="1069" t="inlineStr">
        <is>
          <t>[x]</t>
        </is>
      </c>
      <c r="F200" s="1070" t="n"/>
      <c r="G200" s="85" t="n"/>
    </row>
    <row r="201" ht="15.5" customHeight="1" s="828">
      <c r="A201" s="1068" t="inlineStr">
        <is>
          <t>June 1946</t>
        </is>
      </c>
      <c r="B201" s="725" t="n">
        <v>224</v>
      </c>
      <c r="C201" s="725" t="n">
        <v>219</v>
      </c>
      <c r="D201" s="1069" t="inlineStr">
        <is>
          <t>[x]</t>
        </is>
      </c>
      <c r="F201" s="1070" t="n"/>
      <c r="G201" s="85" t="n"/>
    </row>
    <row r="202" ht="15.5" customHeight="1" s="828">
      <c r="A202" s="1068" t="inlineStr">
        <is>
          <t>July 1946</t>
        </is>
      </c>
      <c r="B202" s="725" t="n">
        <v>164</v>
      </c>
      <c r="C202" s="725" t="n">
        <v>183</v>
      </c>
      <c r="D202" s="1069" t="inlineStr">
        <is>
          <t>[x]</t>
        </is>
      </c>
      <c r="F202" s="1070" t="n"/>
      <c r="G202" s="85" t="n"/>
    </row>
    <row r="203" ht="15.5" customHeight="1" s="828">
      <c r="A203" s="1068" t="inlineStr">
        <is>
          <t>August 1946</t>
        </is>
      </c>
      <c r="B203" s="725" t="n">
        <v>169</v>
      </c>
      <c r="C203" s="725" t="n">
        <v>184</v>
      </c>
      <c r="D203" s="1069" t="inlineStr">
        <is>
          <t>[x]</t>
        </is>
      </c>
      <c r="F203" s="1070" t="n"/>
      <c r="G203" s="85" t="n"/>
    </row>
    <row r="204" ht="15.5" customHeight="1" s="828">
      <c r="A204" s="1068" t="inlineStr">
        <is>
          <t>September 1946</t>
        </is>
      </c>
      <c r="B204" s="725" t="n">
        <v>185</v>
      </c>
      <c r="C204" s="725" t="n">
        <v>205</v>
      </c>
      <c r="D204" s="1069" t="inlineStr">
        <is>
          <t>[x]</t>
        </is>
      </c>
      <c r="F204" s="1070" t="n"/>
      <c r="G204" s="85" t="n"/>
    </row>
    <row r="205" ht="15.5" customHeight="1" s="828">
      <c r="A205" s="1068" t="inlineStr">
        <is>
          <t>October 1946</t>
        </is>
      </c>
      <c r="B205" s="725" t="n">
        <v>290</v>
      </c>
      <c r="C205" s="725" t="n">
        <v>241</v>
      </c>
      <c r="D205" s="1069" t="inlineStr">
        <is>
          <t>[x]</t>
        </is>
      </c>
      <c r="F205" s="1070" t="n"/>
      <c r="G205" s="85" t="n"/>
    </row>
    <row r="206" ht="15.5" customHeight="1" s="828">
      <c r="A206" s="1068" t="inlineStr">
        <is>
          <t>November 1946</t>
        </is>
      </c>
      <c r="B206" s="725" t="n">
        <v>133</v>
      </c>
      <c r="C206" s="725" t="n">
        <v>214</v>
      </c>
      <c r="D206" s="1069" t="inlineStr">
        <is>
          <t>[x]</t>
        </is>
      </c>
      <c r="F206" s="1070" t="n"/>
      <c r="G206" s="85" t="n"/>
    </row>
    <row r="207" ht="15.5" customHeight="1" s="828">
      <c r="A207" s="1068" t="inlineStr">
        <is>
          <t>December 1946</t>
        </is>
      </c>
      <c r="B207" s="725" t="n">
        <v>51</v>
      </c>
      <c r="C207" s="725" t="n">
        <v>97</v>
      </c>
      <c r="D207" s="1069" t="inlineStr">
        <is>
          <t>[x]</t>
        </is>
      </c>
      <c r="F207" s="238" t="n"/>
      <c r="G207" s="85" t="n"/>
    </row>
    <row r="208" ht="15.5" customHeight="1" s="828">
      <c r="A208" s="1068" t="inlineStr">
        <is>
          <t>January 1947</t>
        </is>
      </c>
      <c r="B208" s="725" t="n">
        <v>412</v>
      </c>
      <c r="C208" s="725" t="n">
        <v>173</v>
      </c>
      <c r="D208" s="1069" t="inlineStr">
        <is>
          <t>[x]</t>
        </is>
      </c>
      <c r="F208" s="1070" t="n"/>
      <c r="G208" s="85" t="n"/>
    </row>
    <row r="209" ht="15.5" customHeight="1" s="828">
      <c r="A209" s="1068" t="inlineStr">
        <is>
          <t>February 1947</t>
        </is>
      </c>
      <c r="B209" s="725" t="n">
        <v>158</v>
      </c>
      <c r="C209" s="725" t="n">
        <v>154</v>
      </c>
      <c r="D209" s="1069" t="inlineStr">
        <is>
          <t>[x]</t>
        </is>
      </c>
      <c r="F209" s="1070" t="n"/>
      <c r="G209" s="85" t="n"/>
    </row>
    <row r="210" ht="15.5" customHeight="1" s="828">
      <c r="A210" s="1068" t="inlineStr">
        <is>
          <t>March 1947</t>
        </is>
      </c>
      <c r="B210" s="725" t="n">
        <v>113</v>
      </c>
      <c r="C210" s="725" t="n">
        <v>194</v>
      </c>
      <c r="D210" s="1069" t="inlineStr">
        <is>
          <t>[x]</t>
        </is>
      </c>
      <c r="F210" s="1070" t="n"/>
      <c r="G210" s="85" t="n"/>
    </row>
    <row r="211" ht="15.5" customHeight="1" s="828">
      <c r="A211" s="1068" t="inlineStr">
        <is>
          <t>April 1947</t>
        </is>
      </c>
      <c r="B211" s="725" t="n">
        <v>244</v>
      </c>
      <c r="C211" s="725" t="n">
        <v>252</v>
      </c>
      <c r="D211" s="1069" t="inlineStr">
        <is>
          <t>[x]</t>
        </is>
      </c>
      <c r="F211" s="1070" t="n"/>
      <c r="G211" s="85" t="n"/>
    </row>
    <row r="212" ht="15.5" customHeight="1" s="828">
      <c r="A212" s="1068" t="inlineStr">
        <is>
          <t>May 1947</t>
        </is>
      </c>
      <c r="B212" s="725" t="n">
        <v>181</v>
      </c>
      <c r="C212" s="725" t="n">
        <v>128</v>
      </c>
      <c r="D212" s="1069" t="inlineStr">
        <is>
          <t>[x]</t>
        </is>
      </c>
      <c r="F212" s="1070" t="n"/>
      <c r="G212" s="85" t="n"/>
    </row>
    <row r="213" ht="15.5" customHeight="1" s="828">
      <c r="A213" s="1068" t="inlineStr">
        <is>
          <t>June 1947</t>
        </is>
      </c>
      <c r="B213" s="725" t="n">
        <v>210</v>
      </c>
      <c r="C213" s="725" t="n">
        <v>170</v>
      </c>
      <c r="D213" s="1069" t="inlineStr">
        <is>
          <t>[x]</t>
        </is>
      </c>
      <c r="F213" s="1070" t="n"/>
      <c r="G213" s="85" t="n"/>
    </row>
    <row r="214" ht="15.5" customHeight="1" s="828">
      <c r="A214" s="1068" t="inlineStr">
        <is>
          <t>July 1947</t>
        </is>
      </c>
      <c r="B214" s="725" t="n">
        <v>170</v>
      </c>
      <c r="C214" s="725" t="n">
        <v>106</v>
      </c>
      <c r="D214" s="1069" t="inlineStr">
        <is>
          <t>[x]</t>
        </is>
      </c>
      <c r="F214" s="1070" t="n"/>
      <c r="G214" s="85" t="n"/>
    </row>
    <row r="215" ht="15.5" customHeight="1" s="828">
      <c r="A215" s="1068" t="inlineStr">
        <is>
          <t>August 1947</t>
        </is>
      </c>
      <c r="B215" s="725" t="n">
        <v>121</v>
      </c>
      <c r="C215" s="725" t="n">
        <v>124</v>
      </c>
      <c r="D215" s="1069" t="inlineStr">
        <is>
          <t>[x]</t>
        </is>
      </c>
      <c r="F215" s="1070" t="n"/>
      <c r="G215" s="85" t="n"/>
    </row>
    <row r="216" ht="15.5" customHeight="1" s="828">
      <c r="A216" s="1068" t="inlineStr">
        <is>
          <t>September 1947</t>
        </is>
      </c>
      <c r="B216" s="725" t="n">
        <v>354</v>
      </c>
      <c r="C216" s="725" t="n">
        <v>116</v>
      </c>
      <c r="D216" s="1069" t="inlineStr">
        <is>
          <t>[x]</t>
        </is>
      </c>
      <c r="F216" s="1070" t="n"/>
      <c r="G216" s="85" t="n"/>
    </row>
    <row r="217" ht="15.5" customHeight="1" s="828">
      <c r="A217" s="1068" t="inlineStr">
        <is>
          <t>October 1947</t>
        </is>
      </c>
      <c r="B217" s="725" t="n">
        <v>213</v>
      </c>
      <c r="C217" s="725" t="n">
        <v>179</v>
      </c>
      <c r="D217" s="1069" t="inlineStr">
        <is>
          <t>[x]</t>
        </is>
      </c>
      <c r="F217" s="1070" t="n"/>
      <c r="G217" s="85" t="n"/>
    </row>
    <row r="218" ht="15.5" customHeight="1" s="828">
      <c r="A218" s="1068" t="inlineStr">
        <is>
          <t>November 1947</t>
        </is>
      </c>
      <c r="B218" s="725" t="n">
        <v>176</v>
      </c>
      <c r="C218" s="725" t="n">
        <v>162</v>
      </c>
      <c r="D218" s="1069" t="inlineStr">
        <is>
          <t>[x]</t>
        </is>
      </c>
      <c r="F218" s="1070" t="n"/>
      <c r="G218" s="85" t="n"/>
    </row>
    <row r="219" ht="15.5" customHeight="1" s="828">
      <c r="A219" s="1068" t="inlineStr">
        <is>
          <t>December 1947</t>
        </is>
      </c>
      <c r="B219" s="725" t="n">
        <v>80</v>
      </c>
      <c r="C219" s="725" t="n">
        <v>139</v>
      </c>
      <c r="D219" s="1069" t="inlineStr">
        <is>
          <t>[x]</t>
        </is>
      </c>
      <c r="F219" s="238" t="n"/>
      <c r="G219" s="85" t="n"/>
    </row>
    <row r="220" ht="15.5" customHeight="1" s="828">
      <c r="A220" s="1068" t="inlineStr">
        <is>
          <t>January 1948</t>
        </is>
      </c>
      <c r="B220" s="725" t="n">
        <v>82</v>
      </c>
      <c r="C220" s="725" t="n">
        <v>182</v>
      </c>
      <c r="D220" s="1069" t="inlineStr">
        <is>
          <t>[x]</t>
        </is>
      </c>
      <c r="F220" s="1070" t="n"/>
      <c r="G220" s="85" t="n"/>
    </row>
    <row r="221" ht="15.5" customHeight="1" s="828">
      <c r="A221" s="1068" t="inlineStr">
        <is>
          <t>February 1948</t>
        </is>
      </c>
      <c r="B221" s="725" t="n">
        <v>288</v>
      </c>
      <c r="C221" s="725" t="n">
        <v>194</v>
      </c>
      <c r="D221" s="1069" t="inlineStr">
        <is>
          <t>[x]</t>
        </is>
      </c>
      <c r="F221" s="1070" t="n"/>
      <c r="G221" s="85" t="n"/>
    </row>
    <row r="222" ht="15.5" customHeight="1" s="828">
      <c r="A222" s="1068" t="inlineStr">
        <is>
          <t>March 1948</t>
        </is>
      </c>
      <c r="B222" s="725" t="n">
        <v>229</v>
      </c>
      <c r="C222" s="725" t="n">
        <v>214</v>
      </c>
      <c r="D222" s="1069" t="inlineStr">
        <is>
          <t>[x]</t>
        </is>
      </c>
      <c r="F222" s="1070" t="n"/>
      <c r="G222" s="85" t="n"/>
    </row>
    <row r="223" ht="15.5" customHeight="1" s="828">
      <c r="A223" s="1068" t="inlineStr">
        <is>
          <t>April 1948</t>
        </is>
      </c>
      <c r="B223" s="725" t="n">
        <v>628</v>
      </c>
      <c r="C223" s="725" t="n">
        <v>205</v>
      </c>
      <c r="D223" s="1069" t="inlineStr">
        <is>
          <t>[x]</t>
        </is>
      </c>
      <c r="F223" s="1070" t="n"/>
      <c r="G223" s="85" t="n"/>
    </row>
    <row r="224" ht="15.5" customHeight="1" s="828">
      <c r="A224" s="1068" t="inlineStr">
        <is>
          <t>May 1948</t>
        </is>
      </c>
      <c r="B224" s="725" t="n">
        <v>86</v>
      </c>
      <c r="C224" s="725" t="n">
        <v>190</v>
      </c>
      <c r="D224" s="1069" t="inlineStr">
        <is>
          <t>[x]</t>
        </is>
      </c>
      <c r="F224" s="1070" t="n"/>
      <c r="G224" s="85" t="n"/>
    </row>
    <row r="225" ht="15.5" customHeight="1" s="828">
      <c r="A225" s="1068" t="inlineStr">
        <is>
          <t>June 1948</t>
        </is>
      </c>
      <c r="B225" s="725" t="n">
        <v>269</v>
      </c>
      <c r="C225" s="725" t="n">
        <v>152</v>
      </c>
      <c r="D225" s="1069" t="inlineStr">
        <is>
          <t>[x]</t>
        </is>
      </c>
      <c r="F225" s="1070" t="n"/>
      <c r="G225" s="85" t="n"/>
    </row>
    <row r="226" ht="15.5" customHeight="1" s="828">
      <c r="A226" s="1068" t="inlineStr">
        <is>
          <t>July 1948</t>
        </is>
      </c>
      <c r="B226" s="725" t="n">
        <v>25</v>
      </c>
      <c r="C226" s="725" t="n">
        <v>94</v>
      </c>
      <c r="D226" s="1069" t="inlineStr">
        <is>
          <t>[x]</t>
        </is>
      </c>
      <c r="F226" s="1070" t="n"/>
      <c r="G226" s="85" t="n"/>
    </row>
    <row r="227" ht="15.5" customHeight="1" s="828">
      <c r="A227" s="1068" t="inlineStr">
        <is>
          <t>August 1948</t>
        </is>
      </c>
      <c r="B227" s="725" t="n">
        <v>123</v>
      </c>
      <c r="C227" s="725" t="n">
        <v>147</v>
      </c>
      <c r="D227" s="1069" t="inlineStr">
        <is>
          <t>[x]</t>
        </is>
      </c>
      <c r="F227" s="1070" t="n"/>
      <c r="G227" s="85" t="n"/>
    </row>
    <row r="228" ht="15.5" customHeight="1" s="828">
      <c r="A228" s="1068" t="inlineStr">
        <is>
          <t>September 1948</t>
        </is>
      </c>
      <c r="B228" s="725" t="n">
        <v>41</v>
      </c>
      <c r="C228" s="725" t="n">
        <v>115</v>
      </c>
      <c r="D228" s="1069" t="inlineStr">
        <is>
          <t>[x]</t>
        </is>
      </c>
      <c r="F228" s="1070" t="n"/>
      <c r="G228" s="85" t="n"/>
    </row>
    <row r="229" ht="15.5" customHeight="1" s="828">
      <c r="A229" s="1068" t="inlineStr">
        <is>
          <t>October 1948</t>
        </is>
      </c>
      <c r="B229" s="725" t="n">
        <v>54</v>
      </c>
      <c r="C229" s="725" t="n">
        <v>161</v>
      </c>
      <c r="D229" s="1069" t="inlineStr">
        <is>
          <t>[x]</t>
        </is>
      </c>
      <c r="F229" s="1070" t="n"/>
      <c r="G229" s="85" t="n"/>
    </row>
    <row r="230" ht="15.5" customHeight="1" s="828">
      <c r="A230" s="1068" t="inlineStr">
        <is>
          <t>November 1948</t>
        </is>
      </c>
      <c r="B230" s="725" t="n">
        <v>90</v>
      </c>
      <c r="C230" s="725" t="n">
        <v>145</v>
      </c>
      <c r="D230" s="1069" t="inlineStr">
        <is>
          <t>[x]</t>
        </is>
      </c>
      <c r="F230" s="1070" t="n"/>
      <c r="G230" s="85" t="n"/>
    </row>
    <row r="231" ht="15.5" customHeight="1" s="828">
      <c r="A231" s="1068" t="inlineStr">
        <is>
          <t>December 1948</t>
        </is>
      </c>
      <c r="B231" s="725" t="n">
        <v>30</v>
      </c>
      <c r="C231" s="725" t="n">
        <v>108</v>
      </c>
      <c r="D231" s="1069" t="inlineStr">
        <is>
          <t>[x]</t>
        </is>
      </c>
      <c r="F231" s="238" t="n"/>
      <c r="G231" s="85" t="n"/>
    </row>
    <row r="232" ht="15.5" customHeight="1" s="828">
      <c r="A232" s="1068" t="inlineStr">
        <is>
          <t>January 1949</t>
        </is>
      </c>
      <c r="B232" s="725" t="n">
        <v>114</v>
      </c>
      <c r="C232" s="725" t="n">
        <v>121</v>
      </c>
      <c r="D232" s="1069" t="inlineStr">
        <is>
          <t>[x]</t>
        </is>
      </c>
      <c r="F232" s="1070" t="n"/>
      <c r="G232" s="85" t="n"/>
    </row>
    <row r="233" ht="15.5" customHeight="1" s="828">
      <c r="A233" s="1068" t="inlineStr">
        <is>
          <t>February 1949</t>
        </is>
      </c>
      <c r="B233" s="725" t="n">
        <v>58</v>
      </c>
      <c r="C233" s="725" t="n">
        <v>133</v>
      </c>
      <c r="D233" s="1069" t="inlineStr">
        <is>
          <t>[x]</t>
        </is>
      </c>
      <c r="F233" s="1070" t="n"/>
      <c r="G233" s="85" t="n"/>
    </row>
    <row r="234" ht="15.5" customHeight="1" s="828">
      <c r="A234" s="1068" t="inlineStr">
        <is>
          <t>March 1949</t>
        </is>
      </c>
      <c r="B234" s="725" t="n">
        <v>70</v>
      </c>
      <c r="C234" s="725" t="n">
        <v>180</v>
      </c>
      <c r="D234" s="1069" t="inlineStr">
        <is>
          <t>[x]</t>
        </is>
      </c>
      <c r="F234" s="1070" t="n"/>
      <c r="G234" s="85" t="n"/>
    </row>
    <row r="235" ht="15.5" customHeight="1" s="828">
      <c r="A235" s="1068" t="inlineStr">
        <is>
          <t>April 1949</t>
        </is>
      </c>
      <c r="B235" s="725" t="n">
        <v>135</v>
      </c>
      <c r="C235" s="725" t="n">
        <v>138</v>
      </c>
      <c r="D235" s="1069" t="inlineStr">
        <is>
          <t>[x]</t>
        </is>
      </c>
      <c r="F235" s="1070" t="n"/>
      <c r="G235" s="85" t="n"/>
    </row>
    <row r="236" ht="15.5" customHeight="1" s="828">
      <c r="A236" s="1068" t="inlineStr">
        <is>
          <t>May 1949</t>
        </is>
      </c>
      <c r="B236" s="725" t="n">
        <v>355</v>
      </c>
      <c r="C236" s="725" t="n">
        <v>161</v>
      </c>
      <c r="D236" s="1069" t="inlineStr">
        <is>
          <t>[x]</t>
        </is>
      </c>
      <c r="F236" s="1070" t="n"/>
      <c r="G236" s="85" t="n"/>
    </row>
    <row r="237" ht="15.5" customHeight="1" s="828">
      <c r="A237" s="1068" t="inlineStr">
        <is>
          <t>June 1949</t>
        </is>
      </c>
      <c r="B237" s="725" t="n">
        <v>192</v>
      </c>
      <c r="C237" s="725" t="n">
        <v>162</v>
      </c>
      <c r="D237" s="1069" t="inlineStr">
        <is>
          <t>[x]</t>
        </is>
      </c>
      <c r="F237" s="1070" t="n"/>
      <c r="G237" s="85" t="n"/>
    </row>
    <row r="238" ht="15.5" customHeight="1" s="828">
      <c r="A238" s="1068" t="inlineStr">
        <is>
          <t>July 1949</t>
        </is>
      </c>
      <c r="B238" s="725" t="n">
        <v>266</v>
      </c>
      <c r="C238" s="725" t="n">
        <v>74</v>
      </c>
      <c r="D238" s="1069" t="inlineStr">
        <is>
          <t>[x]</t>
        </is>
      </c>
      <c r="F238" s="1070" t="n"/>
      <c r="G238" s="85" t="n"/>
    </row>
    <row r="239" ht="15.5" customHeight="1" s="828">
      <c r="A239" s="1068" t="inlineStr">
        <is>
          <t>August 1949</t>
        </is>
      </c>
      <c r="B239" s="725" t="n">
        <v>274</v>
      </c>
      <c r="C239" s="725" t="n">
        <v>115</v>
      </c>
      <c r="D239" s="1069" t="inlineStr">
        <is>
          <t>[x]</t>
        </is>
      </c>
      <c r="F239" s="1070" t="n"/>
      <c r="G239" s="85" t="n"/>
    </row>
    <row r="240" ht="15.5" customHeight="1" s="828">
      <c r="A240" s="1068" t="inlineStr">
        <is>
          <t>September 1949</t>
        </is>
      </c>
      <c r="B240" s="725" t="n">
        <v>143</v>
      </c>
      <c r="C240" s="725" t="n">
        <v>145</v>
      </c>
      <c r="D240" s="1069" t="inlineStr">
        <is>
          <t>[x]</t>
        </is>
      </c>
      <c r="F240" s="1070" t="n"/>
      <c r="G240" s="85" t="n"/>
    </row>
    <row r="241" ht="15.5" customHeight="1" s="828">
      <c r="A241" s="1068" t="inlineStr">
        <is>
          <t>October 1949</t>
        </is>
      </c>
      <c r="B241" s="725" t="n">
        <v>66</v>
      </c>
      <c r="C241" s="725" t="n">
        <v>124</v>
      </c>
      <c r="D241" s="1069" t="inlineStr">
        <is>
          <t>[x]</t>
        </is>
      </c>
      <c r="F241" s="1070" t="n"/>
      <c r="G241" s="85" t="n"/>
    </row>
    <row r="242" ht="15.5" customHeight="1" s="828">
      <c r="A242" s="1068" t="inlineStr">
        <is>
          <t>November 1949</t>
        </is>
      </c>
      <c r="B242" s="725" t="n">
        <v>66</v>
      </c>
      <c r="C242" s="725" t="n">
        <v>127</v>
      </c>
      <c r="D242" s="1069" t="inlineStr">
        <is>
          <t>[x]</t>
        </is>
      </c>
      <c r="F242" s="1070" t="n"/>
      <c r="G242" s="85" t="n"/>
    </row>
    <row r="243" ht="15.5" customHeight="1" s="828">
      <c r="A243" s="1068" t="inlineStr">
        <is>
          <t>December 1949</t>
        </is>
      </c>
      <c r="B243" s="725" t="n">
        <v>68</v>
      </c>
      <c r="C243" s="725" t="n">
        <v>89</v>
      </c>
      <c r="D243" s="1069" t="inlineStr">
        <is>
          <t>[x]</t>
        </is>
      </c>
      <c r="F243" s="238" t="n"/>
      <c r="G243" s="85" t="n"/>
    </row>
    <row r="244" ht="15.5" customHeight="1" s="828">
      <c r="A244" s="1068" t="inlineStr">
        <is>
          <t>January 1950</t>
        </is>
      </c>
      <c r="B244" s="725" t="n">
        <v>65</v>
      </c>
      <c r="C244" s="725" t="n">
        <v>130</v>
      </c>
      <c r="D244" s="1069" t="inlineStr">
        <is>
          <t>[x]</t>
        </is>
      </c>
      <c r="F244" s="1070" t="n"/>
      <c r="G244" s="85" t="n"/>
    </row>
    <row r="245" ht="15.5" customHeight="1" s="828">
      <c r="A245" s="1068" t="inlineStr">
        <is>
          <t>February 1950</t>
        </is>
      </c>
      <c r="B245" s="725" t="n">
        <v>91</v>
      </c>
      <c r="C245" s="725" t="n">
        <v>124</v>
      </c>
      <c r="D245" s="1069" t="inlineStr">
        <is>
          <t>[x]</t>
        </is>
      </c>
      <c r="F245" s="1070" t="n"/>
      <c r="G245" s="85" t="n"/>
    </row>
    <row r="246" ht="15.5" customHeight="1" s="828">
      <c r="A246" s="1068" t="inlineStr">
        <is>
          <t>March 1950</t>
        </is>
      </c>
      <c r="B246" s="725" t="n">
        <v>127</v>
      </c>
      <c r="C246" s="725" t="n">
        <v>178</v>
      </c>
      <c r="D246" s="1069" t="inlineStr">
        <is>
          <t>[x]</t>
        </is>
      </c>
      <c r="F246" s="1070" t="n"/>
      <c r="G246" s="85" t="n"/>
    </row>
    <row r="247" ht="15.5" customHeight="1" s="828">
      <c r="A247" s="1068" t="inlineStr">
        <is>
          <t>April 1950</t>
        </is>
      </c>
      <c r="B247" s="725" t="n">
        <v>159</v>
      </c>
      <c r="C247" s="725" t="n">
        <v>133</v>
      </c>
      <c r="D247" s="1069" t="inlineStr">
        <is>
          <t>[x]</t>
        </is>
      </c>
      <c r="F247" s="1070" t="n"/>
      <c r="G247" s="85" t="n"/>
    </row>
    <row r="248" ht="15.5" customHeight="1" s="828">
      <c r="A248" s="1068" t="inlineStr">
        <is>
          <t>May 1950</t>
        </is>
      </c>
      <c r="B248" s="725" t="n">
        <v>51</v>
      </c>
      <c r="C248" s="725" t="n">
        <v>133</v>
      </c>
      <c r="D248" s="1069" t="inlineStr">
        <is>
          <t>[x]</t>
        </is>
      </c>
      <c r="F248" s="1070" t="n"/>
      <c r="G248" s="85" t="n"/>
    </row>
    <row r="249" ht="15.5" customHeight="1" s="828">
      <c r="A249" s="1068" t="inlineStr">
        <is>
          <t>June 1950</t>
        </is>
      </c>
      <c r="B249" s="725" t="n">
        <v>95</v>
      </c>
      <c r="C249" s="725" t="n">
        <v>146</v>
      </c>
      <c r="D249" s="1069" t="inlineStr">
        <is>
          <t>[x]</t>
        </is>
      </c>
      <c r="F249" s="1070" t="n"/>
      <c r="G249" s="85" t="n"/>
    </row>
    <row r="250" ht="15.5" customHeight="1" s="828">
      <c r="A250" s="1068" t="inlineStr">
        <is>
          <t>July 1950</t>
        </is>
      </c>
      <c r="B250" s="725" t="n">
        <v>250</v>
      </c>
      <c r="C250" s="725" t="n">
        <v>91</v>
      </c>
      <c r="D250" s="1069" t="inlineStr">
        <is>
          <t>[x]</t>
        </is>
      </c>
      <c r="F250" s="1070" t="n"/>
      <c r="G250" s="85" t="n"/>
    </row>
    <row r="251" ht="15.5" customHeight="1" s="828">
      <c r="A251" s="1068" t="inlineStr">
        <is>
          <t>August 1950</t>
        </is>
      </c>
      <c r="B251" s="725" t="n">
        <v>53</v>
      </c>
      <c r="C251" s="725" t="n">
        <v>106</v>
      </c>
      <c r="D251" s="1069" t="inlineStr">
        <is>
          <t>[x]</t>
        </is>
      </c>
      <c r="F251" s="1070" t="n"/>
      <c r="G251" s="85" t="n"/>
    </row>
    <row r="252" ht="15.5" customHeight="1" s="828">
      <c r="A252" s="1068" t="inlineStr">
        <is>
          <t>September 1950</t>
        </is>
      </c>
      <c r="B252" s="725" t="n">
        <v>154</v>
      </c>
      <c r="C252" s="725" t="n">
        <v>129</v>
      </c>
      <c r="D252" s="1069" t="inlineStr">
        <is>
          <t>[x]</t>
        </is>
      </c>
      <c r="F252" s="1070" t="n"/>
      <c r="G252" s="85" t="n"/>
    </row>
    <row r="253" ht="15.5" customHeight="1" s="828">
      <c r="A253" s="1068" t="inlineStr">
        <is>
          <t>October 1950</t>
        </is>
      </c>
      <c r="B253" s="725" t="n">
        <v>246</v>
      </c>
      <c r="C253" s="725" t="n">
        <v>124</v>
      </c>
      <c r="D253" s="1069" t="inlineStr">
        <is>
          <t>[x]</t>
        </is>
      </c>
      <c r="F253" s="1070" t="n"/>
      <c r="G253" s="85" t="n"/>
    </row>
    <row r="254" ht="15.5" customHeight="1" s="828">
      <c r="A254" s="1068" t="inlineStr">
        <is>
          <t>November 1950</t>
        </is>
      </c>
      <c r="B254" s="725" t="n">
        <v>69</v>
      </c>
      <c r="C254" s="725" t="n">
        <v>112</v>
      </c>
      <c r="D254" s="1069" t="inlineStr">
        <is>
          <t>[x]</t>
        </is>
      </c>
      <c r="F254" s="1070" t="n"/>
      <c r="G254" s="85" t="n"/>
    </row>
    <row r="255" ht="15.5" customHeight="1" s="828">
      <c r="A255" s="1068" t="inlineStr">
        <is>
          <t>December 1950</t>
        </is>
      </c>
      <c r="B255" s="725" t="n">
        <v>28</v>
      </c>
      <c r="C255" s="725" t="n">
        <v>84</v>
      </c>
      <c r="D255" s="1069" t="inlineStr">
        <is>
          <t>[x]</t>
        </is>
      </c>
      <c r="F255" s="238" t="n"/>
      <c r="G255" s="85" t="n"/>
    </row>
    <row r="256" ht="15.5" customHeight="1" s="828">
      <c r="A256" s="1068" t="inlineStr">
        <is>
          <t>January 1951</t>
        </is>
      </c>
      <c r="B256" s="725" t="n">
        <v>77</v>
      </c>
      <c r="C256" s="725" t="n">
        <v>135</v>
      </c>
      <c r="D256" s="1069" t="inlineStr">
        <is>
          <t>[x]</t>
        </is>
      </c>
      <c r="F256" s="1070" t="n"/>
      <c r="G256" s="85" t="n"/>
    </row>
    <row r="257" ht="15.5" customHeight="1" s="828">
      <c r="A257" s="1068" t="inlineStr">
        <is>
          <t>February 1951</t>
        </is>
      </c>
      <c r="B257" s="725" t="n">
        <v>339</v>
      </c>
      <c r="C257" s="725" t="n">
        <v>143</v>
      </c>
      <c r="D257" s="1069" t="inlineStr">
        <is>
          <t>[x]</t>
        </is>
      </c>
      <c r="F257" s="1070" t="n"/>
      <c r="G257" s="85" t="n"/>
    </row>
    <row r="258" ht="15.5" customHeight="1" s="828">
      <c r="A258" s="1068" t="inlineStr">
        <is>
          <t>March 1951</t>
        </is>
      </c>
      <c r="B258" s="725" t="n">
        <v>145</v>
      </c>
      <c r="C258" s="725" t="n">
        <v>156</v>
      </c>
      <c r="D258" s="1069" t="inlineStr">
        <is>
          <t>[x]</t>
        </is>
      </c>
      <c r="F258" s="1070" t="n"/>
      <c r="G258" s="85" t="n"/>
    </row>
    <row r="259" ht="15.5" customHeight="1" s="828">
      <c r="A259" s="1068" t="inlineStr">
        <is>
          <t>April 1951</t>
        </is>
      </c>
      <c r="B259" s="725" t="n">
        <v>152</v>
      </c>
      <c r="C259" s="725" t="n">
        <v>192</v>
      </c>
      <c r="D259" s="1069" t="inlineStr">
        <is>
          <t>[x]</t>
        </is>
      </c>
      <c r="F259" s="1070" t="n"/>
      <c r="G259" s="85" t="n"/>
    </row>
    <row r="260" ht="15.5" customHeight="1" s="828">
      <c r="A260" s="1068" t="inlineStr">
        <is>
          <t>May 1951</t>
        </is>
      </c>
      <c r="B260" s="725" t="n">
        <v>203</v>
      </c>
      <c r="C260" s="725" t="n">
        <v>191</v>
      </c>
      <c r="D260" s="1069" t="inlineStr">
        <is>
          <t>[x]</t>
        </is>
      </c>
      <c r="F260" s="1070" t="n"/>
      <c r="G260" s="85" t="n"/>
    </row>
    <row r="261" ht="15.5" customHeight="1" s="828">
      <c r="A261" s="1068" t="inlineStr">
        <is>
          <t>June 1951</t>
        </is>
      </c>
      <c r="B261" s="725" t="n">
        <v>305</v>
      </c>
      <c r="C261" s="725" t="n">
        <v>193</v>
      </c>
      <c r="D261" s="1069" t="inlineStr">
        <is>
          <t>[x]</t>
        </is>
      </c>
      <c r="F261" s="1070" t="n"/>
      <c r="G261" s="85" t="n"/>
    </row>
    <row r="262" ht="15.5" customHeight="1" s="828">
      <c r="A262" s="1068" t="inlineStr">
        <is>
          <t>July 1951</t>
        </is>
      </c>
      <c r="B262" s="725" t="n">
        <v>42</v>
      </c>
      <c r="C262" s="725" t="n">
        <v>112</v>
      </c>
      <c r="D262" s="1069" t="inlineStr">
        <is>
          <t>[x]</t>
        </is>
      </c>
      <c r="F262" s="1070" t="n"/>
      <c r="G262" s="85" t="n"/>
    </row>
    <row r="263" ht="15.5" customHeight="1" s="828">
      <c r="A263" s="1068" t="inlineStr">
        <is>
          <t>August 1951</t>
        </is>
      </c>
      <c r="B263" s="725" t="n">
        <v>73</v>
      </c>
      <c r="C263" s="725" t="n">
        <v>165</v>
      </c>
      <c r="D263" s="1069" t="inlineStr">
        <is>
          <t>[x]</t>
        </is>
      </c>
      <c r="F263" s="1070" t="n"/>
      <c r="G263" s="85" t="n"/>
    </row>
    <row r="264" ht="15.5" customHeight="1" s="828">
      <c r="A264" s="1068" t="inlineStr">
        <is>
          <t>September 1951</t>
        </is>
      </c>
      <c r="B264" s="725" t="n">
        <v>113</v>
      </c>
      <c r="C264" s="725" t="n">
        <v>177</v>
      </c>
      <c r="D264" s="1069" t="inlineStr">
        <is>
          <t>[x]</t>
        </is>
      </c>
      <c r="F264" s="1070" t="n"/>
      <c r="G264" s="85" t="n"/>
    </row>
    <row r="265" ht="15.5" customHeight="1" s="828">
      <c r="A265" s="1068" t="inlineStr">
        <is>
          <t>October 1951</t>
        </is>
      </c>
      <c r="B265" s="725" t="n">
        <v>113</v>
      </c>
      <c r="C265" s="725" t="n">
        <v>212</v>
      </c>
      <c r="D265" s="1069" t="inlineStr">
        <is>
          <t>[x]</t>
        </is>
      </c>
      <c r="F265" s="1070" t="n"/>
      <c r="G265" s="85" t="n"/>
    </row>
    <row r="266" ht="15.5" customHeight="1" s="828">
      <c r="A266" s="1068" t="inlineStr">
        <is>
          <t>November 1951</t>
        </is>
      </c>
      <c r="B266" s="725" t="n">
        <v>93</v>
      </c>
      <c r="C266" s="725" t="n">
        <v>150</v>
      </c>
      <c r="D266" s="1069" t="inlineStr">
        <is>
          <t>[x]</t>
        </is>
      </c>
      <c r="F266" s="1070" t="n"/>
      <c r="G266" s="85" t="n"/>
    </row>
    <row r="267" ht="15.5" customHeight="1" s="828">
      <c r="A267" s="1068" t="inlineStr">
        <is>
          <t>December 1951</t>
        </is>
      </c>
      <c r="B267" s="725" t="n">
        <v>40</v>
      </c>
      <c r="C267" s="725" t="n">
        <v>81</v>
      </c>
      <c r="D267" s="1069" t="inlineStr">
        <is>
          <t>[x]</t>
        </is>
      </c>
      <c r="F267" s="238" t="n"/>
      <c r="G267" s="85" t="n"/>
    </row>
    <row r="268" ht="15.5" customHeight="1" s="828">
      <c r="A268" s="1068" t="inlineStr">
        <is>
          <t>January 1952</t>
        </is>
      </c>
      <c r="B268" s="725" t="n">
        <v>81</v>
      </c>
      <c r="C268" s="725" t="n">
        <v>123</v>
      </c>
      <c r="D268" s="1069" t="inlineStr">
        <is>
          <t>[x]</t>
        </is>
      </c>
      <c r="F268" s="1070" t="n"/>
      <c r="G268" s="85" t="n"/>
    </row>
    <row r="269" ht="15.5" customHeight="1" s="828">
      <c r="A269" s="1068" t="inlineStr">
        <is>
          <t>February 1952</t>
        </is>
      </c>
      <c r="B269" s="725" t="n">
        <v>75</v>
      </c>
      <c r="C269" s="725" t="n">
        <v>156</v>
      </c>
      <c r="D269" s="1069" t="inlineStr">
        <is>
          <t>[x]</t>
        </is>
      </c>
      <c r="F269" s="1070" t="n"/>
      <c r="G269" s="85" t="n"/>
    </row>
    <row r="270" ht="15.5" customHeight="1" s="828">
      <c r="A270" s="1068" t="inlineStr">
        <is>
          <t>March 1952</t>
        </is>
      </c>
      <c r="B270" s="725" t="n">
        <v>288</v>
      </c>
      <c r="C270" s="725" t="n">
        <v>162</v>
      </c>
      <c r="D270" s="1069" t="inlineStr">
        <is>
          <t>[x]</t>
        </is>
      </c>
      <c r="F270" s="1070" t="n"/>
      <c r="G270" s="85" t="n"/>
    </row>
    <row r="271" ht="15.5" customHeight="1" s="828">
      <c r="A271" s="1068" t="inlineStr">
        <is>
          <t>April 1952</t>
        </is>
      </c>
      <c r="B271" s="725" t="n">
        <v>77</v>
      </c>
      <c r="C271" s="725" t="n">
        <v>164</v>
      </c>
      <c r="D271" s="1069" t="inlineStr">
        <is>
          <t>[x]</t>
        </is>
      </c>
      <c r="F271" s="1070" t="n"/>
      <c r="G271" s="85" t="n"/>
    </row>
    <row r="272" ht="15.5" customHeight="1" s="828">
      <c r="A272" s="1068" t="inlineStr">
        <is>
          <t>May 1952</t>
        </is>
      </c>
      <c r="B272" s="725" t="n">
        <v>173</v>
      </c>
      <c r="C272" s="725" t="n">
        <v>202</v>
      </c>
      <c r="D272" s="1069" t="inlineStr">
        <is>
          <t>[x]</t>
        </is>
      </c>
      <c r="F272" s="1070" t="n"/>
      <c r="G272" s="85" t="n"/>
    </row>
    <row r="273" ht="15.5" customHeight="1" s="828">
      <c r="A273" s="1068" t="inlineStr">
        <is>
          <t>June 1952</t>
        </is>
      </c>
      <c r="B273" s="725" t="n">
        <v>203</v>
      </c>
      <c r="C273" s="725" t="n">
        <v>180</v>
      </c>
      <c r="D273" s="1069" t="inlineStr">
        <is>
          <t>[x]</t>
        </is>
      </c>
      <c r="F273" s="1070" t="n"/>
      <c r="G273" s="85" t="n"/>
    </row>
    <row r="274" ht="15.5" customHeight="1" s="828">
      <c r="A274" s="1068" t="inlineStr">
        <is>
          <t>July 1952</t>
        </is>
      </c>
      <c r="B274" s="725" t="n">
        <v>272</v>
      </c>
      <c r="C274" s="725" t="n">
        <v>140</v>
      </c>
      <c r="D274" s="1069" t="inlineStr">
        <is>
          <t>[x]</t>
        </is>
      </c>
      <c r="F274" s="1070" t="n"/>
      <c r="G274" s="85" t="n"/>
    </row>
    <row r="275" ht="15.5" customHeight="1" s="828">
      <c r="A275" s="1068" t="inlineStr">
        <is>
          <t>August 1952</t>
        </is>
      </c>
      <c r="B275" s="725" t="n">
        <v>167</v>
      </c>
      <c r="C275" s="725" t="n">
        <v>175</v>
      </c>
      <c r="D275" s="1069" t="inlineStr">
        <is>
          <t>[x]</t>
        </is>
      </c>
      <c r="F275" s="1070" t="n"/>
      <c r="G275" s="85" t="n"/>
    </row>
    <row r="276" ht="15.5" customHeight="1" s="828">
      <c r="A276" s="1068" t="inlineStr">
        <is>
          <t>September 1952</t>
        </is>
      </c>
      <c r="B276" s="725" t="n">
        <v>104</v>
      </c>
      <c r="C276" s="725" t="n">
        <v>179</v>
      </c>
      <c r="D276" s="1069" t="inlineStr">
        <is>
          <t>[x]</t>
        </is>
      </c>
      <c r="F276" s="1070" t="n"/>
      <c r="G276" s="85" t="n"/>
    </row>
    <row r="277" ht="15.5" customHeight="1" s="828">
      <c r="A277" s="1068" t="inlineStr">
        <is>
          <t>October 1952</t>
        </is>
      </c>
      <c r="B277" s="725" t="n">
        <v>95</v>
      </c>
      <c r="C277" s="725" t="n">
        <v>173</v>
      </c>
      <c r="D277" s="1069" t="inlineStr">
        <is>
          <t>[x]</t>
        </is>
      </c>
      <c r="F277" s="1070" t="n"/>
      <c r="G277" s="85" t="n"/>
    </row>
    <row r="278" ht="15.5" customHeight="1" s="828">
      <c r="A278" s="1068" t="inlineStr">
        <is>
          <t>November 1952</t>
        </is>
      </c>
      <c r="B278" s="725" t="n">
        <v>122</v>
      </c>
      <c r="C278" s="725" t="n">
        <v>158</v>
      </c>
      <c r="D278" s="1069" t="inlineStr">
        <is>
          <t>[x]</t>
        </is>
      </c>
      <c r="F278" s="1070" t="n"/>
      <c r="G278" s="85" t="n"/>
    </row>
    <row r="279" ht="15.5" customHeight="1" s="828">
      <c r="A279" s="1068" t="inlineStr">
        <is>
          <t>December 1952</t>
        </is>
      </c>
      <c r="B279" s="725" t="n">
        <v>135</v>
      </c>
      <c r="C279" s="725" t="n">
        <v>101</v>
      </c>
      <c r="D279" s="1069" t="inlineStr">
        <is>
          <t>[x]</t>
        </is>
      </c>
      <c r="F279" s="238" t="n"/>
      <c r="G279" s="85" t="n"/>
    </row>
    <row r="280" ht="15.5" customHeight="1" s="828">
      <c r="A280" s="1068" t="inlineStr">
        <is>
          <t>January 1953</t>
        </is>
      </c>
      <c r="B280" s="725" t="n">
        <v>67</v>
      </c>
      <c r="C280" s="725" t="n">
        <v>143</v>
      </c>
      <c r="D280" s="1069" t="inlineStr">
        <is>
          <t>[x]</t>
        </is>
      </c>
      <c r="F280" s="1070" t="n"/>
      <c r="G280" s="85" t="n"/>
    </row>
    <row r="281" ht="15.5" customHeight="1" s="828">
      <c r="A281" s="1068" t="inlineStr">
        <is>
          <t>February 1953</t>
        </is>
      </c>
      <c r="B281" s="725" t="n">
        <v>164</v>
      </c>
      <c r="C281" s="725" t="n">
        <v>172</v>
      </c>
      <c r="D281" s="1069" t="inlineStr">
        <is>
          <t>[x]</t>
        </is>
      </c>
      <c r="F281" s="1070" t="n"/>
      <c r="G281" s="85" t="n"/>
    </row>
    <row r="282" ht="15.5" customHeight="1" s="828">
      <c r="A282" s="1068" t="inlineStr">
        <is>
          <t>March 1953</t>
        </is>
      </c>
      <c r="B282" s="725" t="n">
        <v>249</v>
      </c>
      <c r="C282" s="725" t="n">
        <v>182</v>
      </c>
      <c r="D282" s="1069" t="inlineStr">
        <is>
          <t>[x]</t>
        </is>
      </c>
      <c r="F282" s="1070" t="n"/>
      <c r="G282" s="85" t="n"/>
    </row>
    <row r="283" ht="15.5" customHeight="1" s="828">
      <c r="A283" s="1068" t="inlineStr">
        <is>
          <t>April 1953</t>
        </is>
      </c>
      <c r="B283" s="725" t="n">
        <v>74</v>
      </c>
      <c r="C283" s="725" t="n">
        <v>133</v>
      </c>
      <c r="D283" s="1069" t="inlineStr">
        <is>
          <t>[x]</t>
        </is>
      </c>
      <c r="F283" s="1070" t="n"/>
      <c r="G283" s="85" t="n"/>
    </row>
    <row r="284" ht="15.5" customHeight="1" s="828">
      <c r="A284" s="1068" t="inlineStr">
        <is>
          <t>May 1953</t>
        </is>
      </c>
      <c r="B284" s="725" t="n">
        <v>32</v>
      </c>
      <c r="C284" s="725" t="n">
        <v>150</v>
      </c>
      <c r="D284" s="1069" t="inlineStr">
        <is>
          <t>[x]</t>
        </is>
      </c>
      <c r="F284" s="1070" t="n"/>
      <c r="G284" s="85" t="n"/>
    </row>
    <row r="285" ht="15.5" customHeight="1" s="828">
      <c r="A285" s="1068" t="inlineStr">
        <is>
          <t>June 1953</t>
        </is>
      </c>
      <c r="B285" s="725" t="n">
        <v>60</v>
      </c>
      <c r="C285" s="725" t="n">
        <v>143</v>
      </c>
      <c r="D285" s="1069" t="inlineStr">
        <is>
          <t>[x]</t>
        </is>
      </c>
      <c r="F285" s="1070" t="n"/>
      <c r="G285" s="85" t="n"/>
    </row>
    <row r="286" ht="15.5" customHeight="1" s="828">
      <c r="A286" s="1068" t="inlineStr">
        <is>
          <t>July 1953</t>
        </is>
      </c>
      <c r="B286" s="725" t="n">
        <v>32</v>
      </c>
      <c r="C286" s="725" t="n">
        <v>102</v>
      </c>
      <c r="D286" s="1069" t="inlineStr">
        <is>
          <t>[x]</t>
        </is>
      </c>
      <c r="F286" s="1070" t="n"/>
      <c r="G286" s="85" t="n"/>
    </row>
    <row r="287" ht="15.5" customHeight="1" s="828">
      <c r="A287" s="1068" t="inlineStr">
        <is>
          <t>August 1953</t>
        </is>
      </c>
      <c r="B287" s="725" t="n">
        <v>54</v>
      </c>
      <c r="C287" s="725" t="n">
        <v>132</v>
      </c>
      <c r="D287" s="1069" t="inlineStr">
        <is>
          <t>[x]</t>
        </is>
      </c>
      <c r="F287" s="1070" t="n"/>
      <c r="G287" s="85" t="n"/>
    </row>
    <row r="288" ht="15.5" customHeight="1" s="828">
      <c r="A288" s="1068" t="inlineStr">
        <is>
          <t>September 1953</t>
        </is>
      </c>
      <c r="B288" s="725" t="n">
        <v>107</v>
      </c>
      <c r="C288" s="725" t="n">
        <v>180</v>
      </c>
      <c r="D288" s="1069" t="inlineStr">
        <is>
          <t>[x]</t>
        </is>
      </c>
      <c r="F288" s="1070" t="n"/>
      <c r="G288" s="85" t="n"/>
    </row>
    <row r="289" ht="15.5" customHeight="1" s="828">
      <c r="A289" s="1068" t="inlineStr">
        <is>
          <t>October 1953</t>
        </is>
      </c>
      <c r="B289" s="725" t="n">
        <v>116</v>
      </c>
      <c r="C289" s="725" t="n">
        <v>231</v>
      </c>
      <c r="D289" s="1069" t="inlineStr">
        <is>
          <t>[x]</t>
        </is>
      </c>
      <c r="F289" s="1070" t="n"/>
      <c r="G289" s="85" t="n"/>
    </row>
    <row r="290" ht="15.5" customHeight="1" s="828">
      <c r="A290" s="1068" t="inlineStr">
        <is>
          <t>November 1953</t>
        </is>
      </c>
      <c r="B290" s="725" t="n">
        <v>94</v>
      </c>
      <c r="C290" s="725" t="n">
        <v>203</v>
      </c>
      <c r="D290" s="1069" t="inlineStr">
        <is>
          <t>[x]</t>
        </is>
      </c>
      <c r="F290" s="1070" t="n"/>
      <c r="G290" s="85" t="n"/>
    </row>
    <row r="291" ht="15.5" customHeight="1" s="828">
      <c r="A291" s="1068" t="inlineStr">
        <is>
          <t>December 1953</t>
        </is>
      </c>
      <c r="B291" s="725" t="n">
        <v>1134</v>
      </c>
      <c r="C291" s="725" t="n">
        <v>138</v>
      </c>
      <c r="D291" s="1069" t="inlineStr">
        <is>
          <t>[x]</t>
        </is>
      </c>
      <c r="F291" s="238" t="n"/>
      <c r="G291" s="85" t="n"/>
    </row>
    <row r="292" ht="15.5" customHeight="1" s="828">
      <c r="A292" s="1068" t="inlineStr">
        <is>
          <t>January 1954</t>
        </is>
      </c>
      <c r="B292" s="725" t="n">
        <v>128</v>
      </c>
      <c r="C292" s="725" t="n">
        <v>169</v>
      </c>
      <c r="D292" s="1069" t="inlineStr">
        <is>
          <t>[x]</t>
        </is>
      </c>
      <c r="F292" s="1070" t="n"/>
      <c r="G292" s="85" t="n"/>
    </row>
    <row r="293" ht="15.5" customHeight="1" s="828">
      <c r="A293" s="1068" t="inlineStr">
        <is>
          <t>February 1954</t>
        </is>
      </c>
      <c r="B293" s="725" t="n">
        <v>131</v>
      </c>
      <c r="C293" s="725" t="n">
        <v>189</v>
      </c>
      <c r="D293" s="1069" t="inlineStr">
        <is>
          <t>[x]</t>
        </is>
      </c>
      <c r="F293" s="1070" t="n"/>
      <c r="G293" s="85" t="n"/>
    </row>
    <row r="294" ht="15.5" customHeight="1" s="828">
      <c r="A294" s="1068" t="inlineStr">
        <is>
          <t>March 1954</t>
        </is>
      </c>
      <c r="B294" s="725" t="n">
        <v>177</v>
      </c>
      <c r="C294" s="725" t="n">
        <v>239</v>
      </c>
      <c r="D294" s="1069" t="inlineStr">
        <is>
          <t>[x]</t>
        </is>
      </c>
      <c r="F294" s="1070" t="n"/>
      <c r="G294" s="85" t="n"/>
    </row>
    <row r="295" ht="15.5" customHeight="1" s="828">
      <c r="A295" s="1068" t="inlineStr">
        <is>
          <t>April 1954</t>
        </is>
      </c>
      <c r="B295" s="725" t="n">
        <v>77</v>
      </c>
      <c r="C295" s="725" t="n">
        <v>179</v>
      </c>
      <c r="D295" s="1069" t="inlineStr">
        <is>
          <t>[x]</t>
        </is>
      </c>
      <c r="F295" s="1070" t="n"/>
      <c r="G295" s="85" t="n"/>
    </row>
    <row r="296" ht="15.5" customHeight="1" s="828">
      <c r="A296" s="1068" t="inlineStr">
        <is>
          <t>May 1954</t>
        </is>
      </c>
      <c r="B296" s="725" t="n">
        <v>111</v>
      </c>
      <c r="C296" s="725" t="n">
        <v>200</v>
      </c>
      <c r="D296" s="1069" t="inlineStr">
        <is>
          <t>[x]</t>
        </is>
      </c>
      <c r="F296" s="1070" t="n"/>
      <c r="G296" s="85" t="n"/>
    </row>
    <row r="297" ht="15.5" customHeight="1" s="828">
      <c r="A297" s="1068" t="inlineStr">
        <is>
          <t>June 1954</t>
        </is>
      </c>
      <c r="B297" s="725" t="n">
        <v>69</v>
      </c>
      <c r="C297" s="725" t="n">
        <v>168</v>
      </c>
      <c r="D297" s="1069" t="inlineStr">
        <is>
          <t>[x]</t>
        </is>
      </c>
      <c r="F297" s="1070" t="n"/>
      <c r="G297" s="85" t="n"/>
    </row>
    <row r="298" ht="15.5" customHeight="1" s="828">
      <c r="A298" s="1068" t="inlineStr">
        <is>
          <t>July 1954</t>
        </is>
      </c>
      <c r="B298" s="725" t="n">
        <v>80</v>
      </c>
      <c r="C298" s="725" t="n">
        <v>93</v>
      </c>
      <c r="D298" s="1069" t="inlineStr">
        <is>
          <t>[x]</t>
        </is>
      </c>
      <c r="F298" s="1070" t="n"/>
      <c r="G298" s="85" t="n"/>
    </row>
    <row r="299" ht="15.5" customHeight="1" s="828">
      <c r="A299" s="1068" t="inlineStr">
        <is>
          <t>August 1954</t>
        </is>
      </c>
      <c r="B299" s="725" t="n">
        <v>67</v>
      </c>
      <c r="C299" s="725" t="n">
        <v>148</v>
      </c>
      <c r="D299" s="1069" t="inlineStr">
        <is>
          <t>[x]</t>
        </is>
      </c>
      <c r="F299" s="1070" t="n"/>
      <c r="G299" s="85" t="n"/>
    </row>
    <row r="300" ht="15.5" customHeight="1" s="828">
      <c r="A300" s="1068" t="inlineStr">
        <is>
          <t>September 1954</t>
        </is>
      </c>
      <c r="B300" s="725" t="n">
        <v>123</v>
      </c>
      <c r="C300" s="725" t="n">
        <v>213</v>
      </c>
      <c r="D300" s="1069" t="inlineStr">
        <is>
          <t>[x]</t>
        </is>
      </c>
      <c r="F300" s="1070" t="n"/>
      <c r="G300" s="85" t="n"/>
    </row>
    <row r="301" ht="15.5" customHeight="1" s="828">
      <c r="A301" s="1068" t="inlineStr">
        <is>
          <t>October 1954</t>
        </is>
      </c>
      <c r="B301" s="725" t="n">
        <v>1112</v>
      </c>
      <c r="C301" s="725" t="n">
        <v>227</v>
      </c>
      <c r="D301" s="1069" t="inlineStr">
        <is>
          <t>[x]</t>
        </is>
      </c>
      <c r="F301" s="1070" t="n"/>
      <c r="G301" s="85" t="n"/>
    </row>
    <row r="302" ht="15.5" customHeight="1" s="828">
      <c r="A302" s="1068" t="inlineStr">
        <is>
          <t>November 1954</t>
        </is>
      </c>
      <c r="B302" s="725" t="n">
        <v>302</v>
      </c>
      <c r="C302" s="725" t="n">
        <v>197</v>
      </c>
      <c r="D302" s="1069" t="inlineStr">
        <is>
          <t>[x]</t>
        </is>
      </c>
      <c r="F302" s="1070" t="n"/>
      <c r="G302" s="85" t="n"/>
    </row>
    <row r="303" ht="15.5" customHeight="1" s="828">
      <c r="A303" s="1068" t="inlineStr">
        <is>
          <t>December 1954</t>
        </is>
      </c>
      <c r="B303" s="725" t="n">
        <v>81</v>
      </c>
      <c r="C303" s="725" t="n">
        <v>142</v>
      </c>
      <c r="D303" s="1069" t="inlineStr">
        <is>
          <t>[x]</t>
        </is>
      </c>
      <c r="F303" s="238" t="n"/>
      <c r="G303" s="85" t="n"/>
    </row>
    <row r="304" ht="15.5" customHeight="1" s="828">
      <c r="A304" s="1068" t="inlineStr">
        <is>
          <t>January 1955</t>
        </is>
      </c>
      <c r="B304" s="725" t="n">
        <v>91</v>
      </c>
      <c r="C304" s="725" t="n">
        <v>186</v>
      </c>
      <c r="D304" s="1069" t="inlineStr">
        <is>
          <t>[x]</t>
        </is>
      </c>
      <c r="F304" s="1070" t="n"/>
      <c r="G304" s="85" t="n"/>
    </row>
    <row r="305" ht="15.5" customHeight="1" s="828">
      <c r="A305" s="1068" t="inlineStr">
        <is>
          <t>February 1955</t>
        </is>
      </c>
      <c r="B305" s="725" t="n">
        <v>155</v>
      </c>
      <c r="C305" s="725" t="n">
        <v>223</v>
      </c>
      <c r="D305" s="1069" t="inlineStr">
        <is>
          <t>[x]</t>
        </is>
      </c>
      <c r="F305" s="1070" t="n"/>
      <c r="G305" s="85" t="n"/>
    </row>
    <row r="306" ht="15.5" customHeight="1" s="828">
      <c r="A306" s="1068" t="inlineStr">
        <is>
          <t>March 1955</t>
        </is>
      </c>
      <c r="B306" s="725" t="n">
        <v>144</v>
      </c>
      <c r="C306" s="725" t="n">
        <v>234</v>
      </c>
      <c r="D306" s="1069" t="inlineStr">
        <is>
          <t>[x]</t>
        </is>
      </c>
      <c r="F306" s="1070" t="n"/>
      <c r="G306" s="85" t="n"/>
    </row>
    <row r="307" ht="15.5" customHeight="1" s="828">
      <c r="A307" s="1068" t="inlineStr">
        <is>
          <t>April 1955</t>
        </is>
      </c>
      <c r="B307" s="725" t="n">
        <v>198</v>
      </c>
      <c r="C307" s="725" t="n">
        <v>242</v>
      </c>
      <c r="D307" s="1069" t="inlineStr">
        <is>
          <t>[x]</t>
        </is>
      </c>
      <c r="F307" s="1070" t="n"/>
      <c r="G307" s="85" t="n"/>
    </row>
    <row r="308" ht="15.5" customHeight="1" s="828">
      <c r="A308" s="1068" t="inlineStr">
        <is>
          <t>May 1955</t>
        </is>
      </c>
      <c r="B308" s="725" t="n">
        <v>887</v>
      </c>
      <c r="C308" s="725" t="n">
        <v>264</v>
      </c>
      <c r="D308" s="1069" t="inlineStr">
        <is>
          <t>[x]</t>
        </is>
      </c>
      <c r="F308" s="1070" t="n"/>
      <c r="G308" s="85" t="n"/>
    </row>
    <row r="309" ht="15.5" customHeight="1" s="828">
      <c r="A309" s="1068" t="inlineStr">
        <is>
          <t>June 1955</t>
        </is>
      </c>
      <c r="B309" s="725" t="n">
        <v>1333</v>
      </c>
      <c r="C309" s="725" t="n">
        <v>160</v>
      </c>
      <c r="D309" s="1069" t="inlineStr">
        <is>
          <t>[x]</t>
        </is>
      </c>
      <c r="F309" s="1070" t="n"/>
      <c r="G309" s="85" t="n"/>
    </row>
    <row r="310" ht="15.5" customHeight="1" s="828">
      <c r="A310" s="1068" t="inlineStr">
        <is>
          <t>July 1955</t>
        </is>
      </c>
      <c r="B310" s="725" t="n">
        <v>90</v>
      </c>
      <c r="C310" s="725" t="n">
        <v>110</v>
      </c>
      <c r="D310" s="1069" t="inlineStr">
        <is>
          <t>[x]</t>
        </is>
      </c>
      <c r="F310" s="1070" t="n"/>
      <c r="G310" s="85" t="n"/>
    </row>
    <row r="311" ht="15.5" customHeight="1" s="828">
      <c r="A311" s="1068" t="inlineStr">
        <is>
          <t>August 1955</t>
        </is>
      </c>
      <c r="B311" s="725" t="n">
        <v>74</v>
      </c>
      <c r="C311" s="725" t="n">
        <v>231</v>
      </c>
      <c r="D311" s="1069" t="inlineStr">
        <is>
          <t>[x]</t>
        </is>
      </c>
      <c r="F311" s="1070" t="n"/>
      <c r="G311" s="85" t="n"/>
    </row>
    <row r="312" ht="15.5" customHeight="1" s="828">
      <c r="A312" s="1068" t="inlineStr">
        <is>
          <t>September 1955</t>
        </is>
      </c>
      <c r="B312" s="725" t="n">
        <v>224</v>
      </c>
      <c r="C312" s="725" t="n">
        <v>279</v>
      </c>
      <c r="D312" s="1069" t="inlineStr">
        <is>
          <t>[x]</t>
        </is>
      </c>
      <c r="F312" s="1070" t="n"/>
      <c r="G312" s="85" t="n"/>
    </row>
    <row r="313" ht="15.5" customHeight="1" s="828">
      <c r="A313" s="1068" t="inlineStr">
        <is>
          <t>October 1955</t>
        </is>
      </c>
      <c r="B313" s="725" t="n">
        <v>187</v>
      </c>
      <c r="C313" s="725" t="n">
        <v>288</v>
      </c>
      <c r="D313" s="1069" t="inlineStr">
        <is>
          <t>[x]</t>
        </is>
      </c>
      <c r="F313" s="1070" t="n"/>
      <c r="G313" s="85" t="n"/>
    </row>
    <row r="314" ht="15.5" customHeight="1" s="828">
      <c r="A314" s="1068" t="inlineStr">
        <is>
          <t>November 1955</t>
        </is>
      </c>
      <c r="B314" s="725" t="n">
        <v>285</v>
      </c>
      <c r="C314" s="725" t="n">
        <v>276</v>
      </c>
      <c r="D314" s="1069" t="inlineStr">
        <is>
          <t>[x]</t>
        </is>
      </c>
      <c r="F314" s="1070" t="n"/>
      <c r="G314" s="85" t="n"/>
    </row>
    <row r="315" ht="15.5" customHeight="1" s="828">
      <c r="A315" s="1068" t="inlineStr">
        <is>
          <t>December 1955</t>
        </is>
      </c>
      <c r="B315" s="725" t="n">
        <v>114</v>
      </c>
      <c r="C315" s="725" t="n">
        <v>141</v>
      </c>
      <c r="D315" s="1069" t="inlineStr">
        <is>
          <t>[x]</t>
        </is>
      </c>
      <c r="F315" s="238" t="n"/>
      <c r="G315" s="85" t="n"/>
    </row>
    <row r="316" ht="15.5" customHeight="1" s="828">
      <c r="A316" s="1068" t="inlineStr">
        <is>
          <t>January 1956</t>
        </is>
      </c>
      <c r="B316" s="725" t="n">
        <v>83</v>
      </c>
      <c r="C316" s="725" t="n">
        <v>191</v>
      </c>
      <c r="D316" s="1069" t="inlineStr">
        <is>
          <t>[x]</t>
        </is>
      </c>
      <c r="F316" s="1070" t="n"/>
      <c r="G316" s="85" t="n"/>
    </row>
    <row r="317" ht="15.5" customHeight="1" s="828">
      <c r="A317" s="1068" t="inlineStr">
        <is>
          <t>February 1956</t>
        </is>
      </c>
      <c r="B317" s="725" t="n">
        <v>189</v>
      </c>
      <c r="C317" s="725" t="n">
        <v>277</v>
      </c>
      <c r="D317" s="1069" t="inlineStr">
        <is>
          <t>[x]</t>
        </is>
      </c>
      <c r="F317" s="1070" t="n"/>
      <c r="G317" s="85" t="n"/>
    </row>
    <row r="318" ht="15.5" customHeight="1" s="828">
      <c r="A318" s="1068" t="inlineStr">
        <is>
          <t>March 1956</t>
        </is>
      </c>
      <c r="B318" s="725" t="n">
        <v>384</v>
      </c>
      <c r="C318" s="725" t="n">
        <v>287</v>
      </c>
      <c r="D318" s="1069" t="inlineStr">
        <is>
          <t>[x]</t>
        </is>
      </c>
      <c r="F318" s="1070" t="n"/>
      <c r="G318" s="85" t="n"/>
    </row>
    <row r="319" ht="15.5" customHeight="1" s="828">
      <c r="A319" s="1068" t="inlineStr">
        <is>
          <t>April 1956</t>
        </is>
      </c>
      <c r="B319" s="725" t="n">
        <v>142</v>
      </c>
      <c r="C319" s="725" t="n">
        <v>253</v>
      </c>
      <c r="D319" s="1069" t="inlineStr">
        <is>
          <t>[x]</t>
        </is>
      </c>
      <c r="F319" s="1070" t="n"/>
      <c r="G319" s="85" t="n"/>
    </row>
    <row r="320" ht="15.5" customHeight="1" s="828">
      <c r="A320" s="1068" t="inlineStr">
        <is>
          <t>May 1956</t>
        </is>
      </c>
      <c r="B320" s="725" t="n">
        <v>180</v>
      </c>
      <c r="C320" s="725" t="n">
        <v>263</v>
      </c>
      <c r="D320" s="1069" t="inlineStr">
        <is>
          <t>[x]</t>
        </is>
      </c>
      <c r="F320" s="1070" t="n"/>
      <c r="G320" s="85" t="n"/>
    </row>
    <row r="321" ht="15.5" customHeight="1" s="828">
      <c r="A321" s="1068" t="inlineStr">
        <is>
          <t>June 1956</t>
        </is>
      </c>
      <c r="B321" s="725" t="n">
        <v>138</v>
      </c>
      <c r="C321" s="725" t="n">
        <v>225</v>
      </c>
      <c r="D321" s="1069" t="inlineStr">
        <is>
          <t>[x]</t>
        </is>
      </c>
      <c r="F321" s="1070" t="n"/>
      <c r="G321" s="85" t="n"/>
    </row>
    <row r="322" ht="15.5" customHeight="1" s="828">
      <c r="A322" s="1068" t="inlineStr">
        <is>
          <t>July 1956</t>
        </is>
      </c>
      <c r="B322" s="725" t="n">
        <v>285</v>
      </c>
      <c r="C322" s="725" t="n">
        <v>164</v>
      </c>
      <c r="D322" s="1069" t="inlineStr">
        <is>
          <t>[x]</t>
        </is>
      </c>
      <c r="F322" s="1070" t="n"/>
      <c r="G322" s="85" t="n"/>
    </row>
    <row r="323" ht="15.5" customHeight="1" s="828">
      <c r="A323" s="1068" t="inlineStr">
        <is>
          <t>August 1956</t>
        </is>
      </c>
      <c r="B323" s="725" t="n">
        <v>162</v>
      </c>
      <c r="C323" s="725" t="n">
        <v>207</v>
      </c>
      <c r="D323" s="1069" t="inlineStr">
        <is>
          <t>[x]</t>
        </is>
      </c>
      <c r="F323" s="1070" t="n"/>
      <c r="G323" s="85" t="n"/>
    </row>
    <row r="324" ht="15.5" customHeight="1" s="828">
      <c r="A324" s="1068" t="inlineStr">
        <is>
          <t>September 1956</t>
        </is>
      </c>
      <c r="B324" s="725" t="n">
        <v>225</v>
      </c>
      <c r="C324" s="725" t="n">
        <v>282</v>
      </c>
      <c r="D324" s="1069" t="inlineStr">
        <is>
          <t>[x]</t>
        </is>
      </c>
      <c r="F324" s="1070" t="n"/>
      <c r="G324" s="85" t="n"/>
    </row>
    <row r="325" ht="15.5" customHeight="1" s="828">
      <c r="A325" s="1068" t="inlineStr">
        <is>
          <t>October 1956</t>
        </is>
      </c>
      <c r="B325" s="725" t="n">
        <v>196</v>
      </c>
      <c r="C325" s="725" t="n">
        <v>347</v>
      </c>
      <c r="D325" s="1069" t="inlineStr">
        <is>
          <t>[x]</t>
        </is>
      </c>
      <c r="F325" s="1070" t="n"/>
      <c r="G325" s="85" t="n"/>
    </row>
    <row r="326" ht="15.5" customHeight="1" s="828">
      <c r="A326" s="1068" t="inlineStr">
        <is>
          <t>November 1956</t>
        </is>
      </c>
      <c r="B326" s="725" t="n">
        <v>32</v>
      </c>
      <c r="C326" s="725" t="n">
        <v>229</v>
      </c>
      <c r="D326" s="1069" t="inlineStr">
        <is>
          <t>[x]</t>
        </is>
      </c>
      <c r="F326" s="1070" t="n"/>
      <c r="G326" s="85" t="n"/>
    </row>
    <row r="327" ht="15.5" customHeight="1" s="828">
      <c r="A327" s="1068" t="inlineStr">
        <is>
          <t>December 1956</t>
        </is>
      </c>
      <c r="B327" s="725" t="n">
        <v>67</v>
      </c>
      <c r="C327" s="725" t="n">
        <v>143</v>
      </c>
      <c r="D327" s="1069" t="inlineStr">
        <is>
          <t>[x]</t>
        </is>
      </c>
      <c r="F327" s="238" t="n"/>
      <c r="G327" s="85" t="n"/>
    </row>
    <row r="328" ht="15.5" customHeight="1" s="828">
      <c r="A328" s="1068" t="inlineStr">
        <is>
          <t>January 1957</t>
        </is>
      </c>
      <c r="B328" s="725" t="n">
        <v>124</v>
      </c>
      <c r="C328" s="725" t="n">
        <v>249</v>
      </c>
      <c r="D328" s="1069" t="inlineStr">
        <is>
          <t>[x]</t>
        </is>
      </c>
      <c r="F328" s="1070" t="n"/>
      <c r="G328" s="85" t="n"/>
    </row>
    <row r="329" ht="15.5" customHeight="1" s="828">
      <c r="A329" s="1068" t="inlineStr">
        <is>
          <t>February 1957</t>
        </is>
      </c>
      <c r="B329" s="725" t="n">
        <v>106</v>
      </c>
      <c r="C329" s="725" t="n">
        <v>269</v>
      </c>
      <c r="D329" s="1069" t="inlineStr">
        <is>
          <t>[x]</t>
        </is>
      </c>
      <c r="F329" s="1070" t="n"/>
      <c r="G329" s="85" t="n"/>
    </row>
    <row r="330" ht="15.5" customHeight="1" s="828">
      <c r="A330" s="1068" t="inlineStr">
        <is>
          <t>March 1957</t>
        </is>
      </c>
      <c r="B330" s="725" t="n">
        <v>3969</v>
      </c>
      <c r="C330" s="725" t="n">
        <v>283</v>
      </c>
      <c r="D330" s="1069" t="inlineStr">
        <is>
          <t>[x]</t>
        </is>
      </c>
      <c r="F330" s="1070" t="n"/>
      <c r="G330" s="85" t="n"/>
    </row>
    <row r="331" ht="15.5" customHeight="1" s="828">
      <c r="A331" s="1068" t="inlineStr">
        <is>
          <t>April 1957</t>
        </is>
      </c>
      <c r="B331" s="725" t="n">
        <v>2574</v>
      </c>
      <c r="C331" s="725" t="n">
        <v>275</v>
      </c>
      <c r="D331" s="1069" t="inlineStr">
        <is>
          <t>[x]</t>
        </is>
      </c>
      <c r="F331" s="1070" t="n"/>
      <c r="G331" s="85" t="n"/>
    </row>
    <row r="332" ht="15.5" customHeight="1" s="828">
      <c r="A332" s="1068" t="inlineStr">
        <is>
          <t>May 1957</t>
        </is>
      </c>
      <c r="B332" s="725" t="n">
        <v>73</v>
      </c>
      <c r="C332" s="725" t="n">
        <v>283</v>
      </c>
      <c r="D332" s="1069" t="inlineStr">
        <is>
          <t>[x]</t>
        </is>
      </c>
      <c r="F332" s="1070" t="n"/>
      <c r="G332" s="85" t="n"/>
    </row>
    <row r="333" ht="15.5" customHeight="1" s="828">
      <c r="A333" s="1068" t="inlineStr">
        <is>
          <t>June 1957</t>
        </is>
      </c>
      <c r="B333" s="725" t="n">
        <v>110</v>
      </c>
      <c r="C333" s="725" t="n">
        <v>286</v>
      </c>
      <c r="D333" s="1069" t="inlineStr">
        <is>
          <t>[x]</t>
        </is>
      </c>
      <c r="F333" s="1070" t="n"/>
      <c r="G333" s="85" t="n"/>
    </row>
    <row r="334" ht="15.5" customHeight="1" s="828">
      <c r="A334" s="1068" t="inlineStr">
        <is>
          <t>July 1957</t>
        </is>
      </c>
      <c r="B334" s="725" t="n">
        <v>873</v>
      </c>
      <c r="C334" s="725" t="n">
        <v>204</v>
      </c>
      <c r="D334" s="1069" t="inlineStr">
        <is>
          <t>[x]</t>
        </is>
      </c>
      <c r="F334" s="1070" t="n"/>
      <c r="G334" s="85" t="n"/>
    </row>
    <row r="335" ht="15.5" customHeight="1" s="828">
      <c r="A335" s="1068" t="inlineStr">
        <is>
          <t>August 1957</t>
        </is>
      </c>
      <c r="B335" s="725" t="n">
        <v>209</v>
      </c>
      <c r="C335" s="725" t="n">
        <v>238</v>
      </c>
      <c r="D335" s="1069" t="inlineStr">
        <is>
          <t>[x]</t>
        </is>
      </c>
      <c r="F335" s="1070" t="n"/>
      <c r="G335" s="85" t="n"/>
    </row>
    <row r="336" ht="15.5" customHeight="1" s="828">
      <c r="A336" s="1068" t="inlineStr">
        <is>
          <t>September 1957</t>
        </is>
      </c>
      <c r="B336" s="725" t="n">
        <v>120</v>
      </c>
      <c r="C336" s="725" t="n">
        <v>241</v>
      </c>
      <c r="D336" s="1069" t="inlineStr">
        <is>
          <t>[x]</t>
        </is>
      </c>
      <c r="F336" s="1070" t="n"/>
      <c r="G336" s="85" t="n"/>
    </row>
    <row r="337" ht="15.5" customHeight="1" s="828">
      <c r="A337" s="1068" t="inlineStr">
        <is>
          <t>October 1957</t>
        </is>
      </c>
      <c r="B337" s="725" t="n">
        <v>120</v>
      </c>
      <c r="C337" s="725" t="n">
        <v>304</v>
      </c>
      <c r="D337" s="1069" t="inlineStr">
        <is>
          <t>[x]</t>
        </is>
      </c>
      <c r="F337" s="1070" t="n"/>
      <c r="G337" s="85" t="n"/>
    </row>
    <row r="338" ht="15.5" customHeight="1" s="828">
      <c r="A338" s="1068" t="inlineStr">
        <is>
          <t>November 1957</t>
        </is>
      </c>
      <c r="B338" s="725" t="n">
        <v>93</v>
      </c>
      <c r="C338" s="725" t="n">
        <v>308</v>
      </c>
      <c r="D338" s="1069" t="inlineStr">
        <is>
          <t>[x]</t>
        </is>
      </c>
      <c r="F338" s="1070" t="n"/>
      <c r="G338" s="85" t="n"/>
    </row>
    <row r="339" ht="15.5" customHeight="1" s="828">
      <c r="A339" s="1068" t="inlineStr">
        <is>
          <t>December 1957</t>
        </is>
      </c>
      <c r="B339" s="725" t="n">
        <v>42</v>
      </c>
      <c r="C339" s="725" t="n">
        <v>177</v>
      </c>
      <c r="D339" s="1069" t="inlineStr">
        <is>
          <t>[x]</t>
        </is>
      </c>
      <c r="F339" s="238" t="n"/>
      <c r="G339" s="85" t="n"/>
    </row>
    <row r="340" ht="15.5" customHeight="1" s="828">
      <c r="A340" s="1068" t="inlineStr">
        <is>
          <t>January 1958</t>
        </is>
      </c>
      <c r="B340" s="725" t="n">
        <v>99</v>
      </c>
      <c r="C340" s="725" t="n">
        <v>294</v>
      </c>
      <c r="D340" s="1069" t="inlineStr">
        <is>
          <t>[x]</t>
        </is>
      </c>
      <c r="F340" s="1070" t="n"/>
      <c r="G340" s="85" t="n"/>
    </row>
    <row r="341" ht="15.5" customHeight="1" s="828">
      <c r="A341" s="1068" t="inlineStr">
        <is>
          <t>February 1958</t>
        </is>
      </c>
      <c r="B341" s="725" t="n">
        <v>113</v>
      </c>
      <c r="C341" s="725" t="n">
        <v>280</v>
      </c>
      <c r="D341" s="1069" t="inlineStr">
        <is>
          <t>[x]</t>
        </is>
      </c>
      <c r="F341" s="1070" t="n"/>
      <c r="G341" s="85" t="n"/>
    </row>
    <row r="342" ht="15.5" customHeight="1" s="828">
      <c r="A342" s="1068" t="inlineStr">
        <is>
          <t>March 1958</t>
        </is>
      </c>
      <c r="B342" s="725" t="n">
        <v>196</v>
      </c>
      <c r="C342" s="725" t="n">
        <v>275</v>
      </c>
      <c r="D342" s="1069" t="inlineStr">
        <is>
          <t>[x]</t>
        </is>
      </c>
      <c r="F342" s="1070" t="n"/>
      <c r="G342" s="85" t="n"/>
    </row>
    <row r="343" ht="15.5" customHeight="1" s="828">
      <c r="A343" s="1068" t="inlineStr">
        <is>
          <t>April 1958</t>
        </is>
      </c>
      <c r="B343" s="725" t="n">
        <v>188</v>
      </c>
      <c r="C343" s="725" t="n">
        <v>233</v>
      </c>
      <c r="D343" s="1069" t="inlineStr">
        <is>
          <t>[x]</t>
        </is>
      </c>
      <c r="F343" s="1070" t="n"/>
      <c r="G343" s="85" t="n"/>
    </row>
    <row r="344" ht="15.5" customHeight="1" s="828">
      <c r="A344" s="1068" t="inlineStr">
        <is>
          <t>May 1958</t>
        </is>
      </c>
      <c r="B344" s="725" t="n">
        <v>1261</v>
      </c>
      <c r="C344" s="725" t="n">
        <v>238</v>
      </c>
      <c r="D344" s="1069" t="inlineStr">
        <is>
          <t>[x]</t>
        </is>
      </c>
      <c r="F344" s="1070" t="n"/>
      <c r="G344" s="85" t="n"/>
    </row>
    <row r="345" ht="15.5" customHeight="1" s="828">
      <c r="A345" s="1068" t="inlineStr">
        <is>
          <t>June 1958</t>
        </is>
      </c>
      <c r="B345" s="725" t="n">
        <v>1071</v>
      </c>
      <c r="C345" s="725" t="n">
        <v>226</v>
      </c>
      <c r="D345" s="1069" t="inlineStr">
        <is>
          <t>[x]</t>
        </is>
      </c>
      <c r="F345" s="1070" t="n"/>
      <c r="G345" s="85" t="n"/>
    </row>
    <row r="346" ht="15.5" customHeight="1" s="828">
      <c r="A346" s="1068" t="inlineStr">
        <is>
          <t>July 1958</t>
        </is>
      </c>
      <c r="B346" s="725" t="n">
        <v>96</v>
      </c>
      <c r="C346" s="725" t="n">
        <v>213</v>
      </c>
      <c r="D346" s="1069" t="inlineStr">
        <is>
          <t>[x]</t>
        </is>
      </c>
      <c r="F346" s="1070" t="n"/>
      <c r="G346" s="85" t="n"/>
    </row>
    <row r="347" ht="15.5" customHeight="1" s="828">
      <c r="A347" s="1068" t="inlineStr">
        <is>
          <t>August 1958</t>
        </is>
      </c>
      <c r="B347" s="725" t="n">
        <v>76</v>
      </c>
      <c r="C347" s="725" t="n">
        <v>205</v>
      </c>
      <c r="D347" s="1069" t="inlineStr">
        <is>
          <t>[x]</t>
        </is>
      </c>
      <c r="F347" s="1070" t="n"/>
      <c r="G347" s="85" t="n"/>
    </row>
    <row r="348" ht="15.5" customHeight="1" s="828">
      <c r="A348" s="1068" t="inlineStr">
        <is>
          <t>September 1958</t>
        </is>
      </c>
      <c r="B348" s="725" t="n">
        <v>102</v>
      </c>
      <c r="C348" s="725" t="n">
        <v>258</v>
      </c>
      <c r="D348" s="1069" t="inlineStr">
        <is>
          <t>[x]</t>
        </is>
      </c>
      <c r="F348" s="1070" t="n"/>
      <c r="G348" s="85" t="n"/>
    </row>
    <row r="349" ht="15.5" customHeight="1" s="828">
      <c r="A349" s="1068" t="inlineStr">
        <is>
          <t>October 1958</t>
        </is>
      </c>
      <c r="B349" s="725" t="n">
        <v>142</v>
      </c>
      <c r="C349" s="725" t="n">
        <v>294</v>
      </c>
      <c r="D349" s="1069" t="inlineStr">
        <is>
          <t>[x]</t>
        </is>
      </c>
      <c r="F349" s="1070" t="n"/>
      <c r="G349" s="85" t="n"/>
    </row>
    <row r="350" ht="15.5" customHeight="1" s="828">
      <c r="A350" s="1068" t="inlineStr">
        <is>
          <t>November 1958</t>
        </is>
      </c>
      <c r="B350" s="725" t="n">
        <v>79</v>
      </c>
      <c r="C350" s="725" t="n">
        <v>213</v>
      </c>
      <c r="D350" s="1069" t="inlineStr">
        <is>
          <t>[x]</t>
        </is>
      </c>
      <c r="F350" s="1070" t="n"/>
      <c r="G350" s="85" t="n"/>
    </row>
    <row r="351" ht="15.5" customHeight="1" s="828">
      <c r="A351" s="1068" t="inlineStr">
        <is>
          <t>December 1958</t>
        </is>
      </c>
      <c r="B351" s="725" t="n">
        <v>41</v>
      </c>
      <c r="C351" s="725" t="n">
        <v>108</v>
      </c>
      <c r="D351" s="1069" t="inlineStr">
        <is>
          <t>[x]</t>
        </is>
      </c>
      <c r="F351" s="238" t="n"/>
      <c r="G351" s="85" t="n"/>
    </row>
    <row r="352" ht="15.5" customHeight="1" s="828">
      <c r="A352" s="1068" t="inlineStr">
        <is>
          <t>January 1959</t>
        </is>
      </c>
      <c r="B352" s="725" t="n">
        <v>78</v>
      </c>
      <c r="C352" s="725" t="n">
        <v>179</v>
      </c>
      <c r="D352" s="1069" t="inlineStr">
        <is>
          <t>[x]</t>
        </is>
      </c>
      <c r="F352" s="1070" t="n"/>
      <c r="G352" s="85" t="n"/>
    </row>
    <row r="353" ht="15.5" customHeight="1" s="828">
      <c r="A353" s="1068" t="inlineStr">
        <is>
          <t>February 1959</t>
        </is>
      </c>
      <c r="B353" s="725" t="n">
        <v>163</v>
      </c>
      <c r="C353" s="725" t="n">
        <v>207</v>
      </c>
      <c r="D353" s="1069" t="inlineStr">
        <is>
          <t>[x]</t>
        </is>
      </c>
      <c r="F353" s="1070" t="n"/>
      <c r="G353" s="85" t="n"/>
    </row>
    <row r="354" ht="15.5" customHeight="1" s="828">
      <c r="A354" s="1068" t="inlineStr">
        <is>
          <t>March 1959</t>
        </is>
      </c>
      <c r="B354" s="725" t="n">
        <v>141</v>
      </c>
      <c r="C354" s="725" t="n">
        <v>208</v>
      </c>
      <c r="D354" s="1069" t="inlineStr">
        <is>
          <t>[x]</t>
        </is>
      </c>
      <c r="F354" s="1070" t="n"/>
      <c r="G354" s="85" t="n"/>
    </row>
    <row r="355" ht="15.5" customHeight="1" s="828">
      <c r="A355" s="1068" t="inlineStr">
        <is>
          <t>April 1959</t>
        </is>
      </c>
      <c r="B355" s="725" t="n">
        <v>139</v>
      </c>
      <c r="C355" s="725" t="n">
        <v>233</v>
      </c>
      <c r="D355" s="1069" t="inlineStr">
        <is>
          <t>[x]</t>
        </is>
      </c>
      <c r="F355" s="1070" t="n"/>
      <c r="G355" s="85" t="n"/>
    </row>
    <row r="356" ht="15.5" customHeight="1" s="828">
      <c r="A356" s="1068" t="inlineStr">
        <is>
          <t>May 1959</t>
        </is>
      </c>
      <c r="B356" s="725" t="n">
        <v>175</v>
      </c>
      <c r="C356" s="725" t="n">
        <v>224</v>
      </c>
      <c r="D356" s="1069" t="inlineStr">
        <is>
          <t>[x]</t>
        </is>
      </c>
      <c r="F356" s="1070" t="n"/>
      <c r="G356" s="85" t="n"/>
    </row>
    <row r="357" ht="15.5" customHeight="1" s="828">
      <c r="A357" s="1068" t="inlineStr">
        <is>
          <t>June 1959</t>
        </is>
      </c>
      <c r="B357" s="725" t="n">
        <v>1032</v>
      </c>
      <c r="C357" s="725" t="n">
        <v>229</v>
      </c>
      <c r="D357" s="1069" t="inlineStr">
        <is>
          <t>[x]</t>
        </is>
      </c>
      <c r="F357" s="1070" t="n"/>
      <c r="G357" s="85" t="n"/>
    </row>
    <row r="358" ht="15.5" customHeight="1" s="828">
      <c r="A358" s="1068" t="inlineStr">
        <is>
          <t>July 1959</t>
        </is>
      </c>
      <c r="B358" s="725" t="n">
        <v>2677</v>
      </c>
      <c r="C358" s="725" t="n">
        <v>140</v>
      </c>
      <c r="D358" s="1069" t="inlineStr">
        <is>
          <t>[x]</t>
        </is>
      </c>
      <c r="F358" s="1070" t="n"/>
      <c r="G358" s="85" t="n"/>
    </row>
    <row r="359" ht="15.5" customHeight="1" s="828">
      <c r="A359" s="1068" t="inlineStr">
        <is>
          <t>August 1959</t>
        </is>
      </c>
      <c r="B359" s="725" t="n">
        <v>347</v>
      </c>
      <c r="C359" s="725" t="n">
        <v>174</v>
      </c>
      <c r="D359" s="1069" t="inlineStr">
        <is>
          <t>[x]</t>
        </is>
      </c>
      <c r="F359" s="1070" t="n"/>
      <c r="G359" s="85" t="n"/>
    </row>
    <row r="360" ht="15.5" customHeight="1" s="828">
      <c r="A360" s="1068" t="inlineStr">
        <is>
          <t>September 1959</t>
        </is>
      </c>
      <c r="B360" s="725" t="n">
        <v>129</v>
      </c>
      <c r="C360" s="725" t="n">
        <v>212</v>
      </c>
      <c r="D360" s="1069" t="inlineStr">
        <is>
          <t>[x]</t>
        </is>
      </c>
      <c r="F360" s="1070" t="n"/>
      <c r="G360" s="85" t="n"/>
    </row>
    <row r="361" ht="15.5" customHeight="1" s="828">
      <c r="A361" s="1068" t="inlineStr">
        <is>
          <t>October 1959</t>
        </is>
      </c>
      <c r="B361" s="725" t="n">
        <v>165</v>
      </c>
      <c r="C361" s="725" t="n">
        <v>209</v>
      </c>
      <c r="D361" s="1069" t="inlineStr">
        <is>
          <t>[x]</t>
        </is>
      </c>
      <c r="F361" s="1070" t="n"/>
      <c r="G361" s="85" t="n"/>
    </row>
    <row r="362" ht="15.5" customHeight="1" s="828">
      <c r="A362" s="1068" t="inlineStr">
        <is>
          <t>November 1959</t>
        </is>
      </c>
      <c r="B362" s="725" t="n">
        <v>128</v>
      </c>
      <c r="C362" s="725" t="n">
        <v>197</v>
      </c>
      <c r="D362" s="1069" t="inlineStr">
        <is>
          <t>[x]</t>
        </is>
      </c>
      <c r="F362" s="1070" t="n"/>
      <c r="G362" s="85" t="n"/>
    </row>
    <row r="363" ht="15.5" customHeight="1" s="828">
      <c r="A363" s="1068" t="inlineStr">
        <is>
          <t>December 1959</t>
        </is>
      </c>
      <c r="B363" s="725" t="n">
        <v>97</v>
      </c>
      <c r="C363" s="725" t="n">
        <v>160</v>
      </c>
      <c r="D363" s="1069" t="inlineStr">
        <is>
          <t>[x]</t>
        </is>
      </c>
      <c r="F363" s="238" t="n"/>
      <c r="G363" s="85" t="n"/>
    </row>
    <row r="364" ht="15.5" customHeight="1" s="828">
      <c r="A364" s="1068" t="inlineStr">
        <is>
          <t>January 1960</t>
        </is>
      </c>
      <c r="B364" s="725" t="n">
        <v>185</v>
      </c>
      <c r="C364" s="725" t="n">
        <v>236</v>
      </c>
      <c r="D364" s="1069" t="inlineStr">
        <is>
          <t>[x]</t>
        </is>
      </c>
      <c r="F364" s="1070" t="n"/>
      <c r="G364" s="85" t="n"/>
    </row>
    <row r="365" ht="15.5" customHeight="1" s="828">
      <c r="A365" s="1068" t="inlineStr">
        <is>
          <t>February 1960</t>
        </is>
      </c>
      <c r="B365" s="725" t="n">
        <v>258</v>
      </c>
      <c r="C365" s="725" t="n">
        <v>306</v>
      </c>
      <c r="D365" s="1069" t="inlineStr">
        <is>
          <t>[x]</t>
        </is>
      </c>
      <c r="F365" s="1070" t="n"/>
      <c r="G365" s="85" t="n"/>
    </row>
    <row r="366" ht="15.5" customHeight="1" s="828">
      <c r="A366" s="1068" t="inlineStr">
        <is>
          <t>March 1960</t>
        </is>
      </c>
      <c r="B366" s="725" t="n">
        <v>238</v>
      </c>
      <c r="C366" s="725" t="n">
        <v>352</v>
      </c>
      <c r="D366" s="1069" t="inlineStr">
        <is>
          <t>[x]</t>
        </is>
      </c>
      <c r="F366" s="1070" t="n"/>
      <c r="G366" s="85" t="n"/>
    </row>
    <row r="367" ht="15.5" customHeight="1" s="828">
      <c r="A367" s="1068" t="inlineStr">
        <is>
          <t>April 1960</t>
        </is>
      </c>
      <c r="B367" s="725" t="n">
        <v>313</v>
      </c>
      <c r="C367" s="725" t="n">
        <v>263</v>
      </c>
      <c r="D367" s="1069" t="inlineStr">
        <is>
          <t>[x]</t>
        </is>
      </c>
      <c r="F367" s="1070" t="n"/>
      <c r="G367" s="85" t="n"/>
    </row>
    <row r="368" ht="15.5" customHeight="1" s="828">
      <c r="A368" s="1068" t="inlineStr">
        <is>
          <t>May 1960</t>
        </is>
      </c>
      <c r="B368" s="725" t="n">
        <v>422</v>
      </c>
      <c r="C368" s="725" t="n">
        <v>297</v>
      </c>
      <c r="D368" s="1069" t="inlineStr">
        <is>
          <t>[x]</t>
        </is>
      </c>
      <c r="F368" s="1070" t="n"/>
      <c r="G368" s="85" t="n"/>
    </row>
    <row r="369" ht="15.5" customHeight="1" s="828">
      <c r="A369" s="1068" t="inlineStr">
        <is>
          <t>June 1960</t>
        </is>
      </c>
      <c r="B369" s="725" t="n">
        <v>217</v>
      </c>
      <c r="C369" s="725" t="n">
        <v>273</v>
      </c>
      <c r="D369" s="1069" t="inlineStr">
        <is>
          <t>[x]</t>
        </is>
      </c>
      <c r="F369" s="1070" t="n"/>
      <c r="G369" s="85" t="n"/>
    </row>
    <row r="370" ht="15.5" customHeight="1" s="828">
      <c r="A370" s="1068" t="inlineStr">
        <is>
          <t>July 1960</t>
        </is>
      </c>
      <c r="B370" s="725" t="n">
        <v>126</v>
      </c>
      <c r="C370" s="725" t="n">
        <v>171</v>
      </c>
      <c r="D370" s="1069" t="inlineStr">
        <is>
          <t>[x]</t>
        </is>
      </c>
      <c r="F370" s="1070" t="n"/>
      <c r="G370" s="85" t="n"/>
    </row>
    <row r="371" ht="15.5" customHeight="1" s="828">
      <c r="A371" s="1068" t="inlineStr">
        <is>
          <t>August 1960</t>
        </is>
      </c>
      <c r="B371" s="725" t="n">
        <v>237</v>
      </c>
      <c r="C371" s="725" t="n">
        <v>273</v>
      </c>
      <c r="D371" s="1069" t="inlineStr">
        <is>
          <t>[x]</t>
        </is>
      </c>
      <c r="F371" s="1070" t="n"/>
      <c r="G371" s="85" t="n"/>
    </row>
    <row r="372" ht="15.5" customHeight="1" s="828">
      <c r="A372" s="1068" t="inlineStr">
        <is>
          <t>September 1960</t>
        </is>
      </c>
      <c r="B372" s="725" t="n">
        <v>260</v>
      </c>
      <c r="C372" s="725" t="n">
        <v>273</v>
      </c>
      <c r="D372" s="1069" t="inlineStr">
        <is>
          <t>[x]</t>
        </is>
      </c>
      <c r="F372" s="1070" t="n"/>
      <c r="G372" s="85" t="n"/>
    </row>
    <row r="373" ht="15.5" customHeight="1" s="828">
      <c r="A373" s="1068" t="inlineStr">
        <is>
          <t>October 1960</t>
        </is>
      </c>
      <c r="B373" s="725" t="n">
        <v>398</v>
      </c>
      <c r="C373" s="725" t="n">
        <v>293</v>
      </c>
      <c r="D373" s="1069" t="inlineStr">
        <is>
          <t>[x]</t>
        </is>
      </c>
      <c r="F373" s="1070" t="n"/>
      <c r="G373" s="85" t="n"/>
    </row>
    <row r="374" ht="15.5" customHeight="1" s="828">
      <c r="A374" s="1068" t="inlineStr">
        <is>
          <t>November 1960</t>
        </is>
      </c>
      <c r="B374" s="725" t="n">
        <v>266</v>
      </c>
      <c r="C374" s="725" t="n">
        <v>303</v>
      </c>
      <c r="D374" s="1069" t="inlineStr">
        <is>
          <t>[x]</t>
        </is>
      </c>
      <c r="F374" s="1070" t="n"/>
      <c r="G374" s="85" t="n"/>
    </row>
    <row r="375" ht="15.5" customHeight="1" s="828">
      <c r="A375" s="1068" t="inlineStr">
        <is>
          <t>December 1960</t>
        </is>
      </c>
      <c r="B375" s="725" t="n">
        <v>104</v>
      </c>
      <c r="C375" s="725" t="n">
        <v>173</v>
      </c>
      <c r="D375" s="1069" t="inlineStr">
        <is>
          <t>[x]</t>
        </is>
      </c>
      <c r="F375" s="238" t="n"/>
      <c r="G375" s="85" t="n"/>
    </row>
    <row r="376" ht="15.5" customHeight="1" s="828">
      <c r="A376" s="1068" t="inlineStr">
        <is>
          <t>January 1961</t>
        </is>
      </c>
      <c r="B376" s="725" t="n">
        <v>151</v>
      </c>
      <c r="C376" s="725" t="n">
        <v>274</v>
      </c>
      <c r="D376" s="1069" t="inlineStr">
        <is>
          <t>[x]</t>
        </is>
      </c>
      <c r="F376" s="1070" t="n"/>
      <c r="G376" s="85" t="n"/>
    </row>
    <row r="377" ht="15.5" customHeight="1" s="828">
      <c r="A377" s="1068" t="inlineStr">
        <is>
          <t>February 1961</t>
        </is>
      </c>
      <c r="B377" s="725" t="n">
        <v>472</v>
      </c>
      <c r="C377" s="725" t="n">
        <v>261</v>
      </c>
      <c r="D377" s="1069" t="inlineStr">
        <is>
          <t>[x]</t>
        </is>
      </c>
      <c r="F377" s="1070" t="n"/>
      <c r="G377" s="85" t="n"/>
    </row>
    <row r="378" ht="15.5" customHeight="1" s="828">
      <c r="A378" s="1068" t="inlineStr">
        <is>
          <t>March 1961</t>
        </is>
      </c>
      <c r="B378" s="725" t="n">
        <v>442</v>
      </c>
      <c r="C378" s="725" t="n">
        <v>290</v>
      </c>
      <c r="D378" s="1069" t="inlineStr">
        <is>
          <t>[x]</t>
        </is>
      </c>
      <c r="F378" s="1070" t="n"/>
      <c r="G378" s="85" t="n"/>
    </row>
    <row r="379" ht="15.5" customHeight="1" s="828">
      <c r="A379" s="1068" t="inlineStr">
        <is>
          <t>April 1961</t>
        </is>
      </c>
      <c r="B379" s="725" t="n">
        <v>339</v>
      </c>
      <c r="C379" s="725" t="n">
        <v>301</v>
      </c>
      <c r="D379" s="1069" t="inlineStr">
        <is>
          <t>[x]</t>
        </is>
      </c>
      <c r="F379" s="1070" t="n"/>
      <c r="G379" s="85" t="n"/>
    </row>
    <row r="380" ht="15.5" customHeight="1" s="828">
      <c r="A380" s="1068" t="inlineStr">
        <is>
          <t>May 1961</t>
        </is>
      </c>
      <c r="B380" s="725" t="n">
        <v>275</v>
      </c>
      <c r="C380" s="725" t="n">
        <v>276</v>
      </c>
      <c r="D380" s="1069" t="inlineStr">
        <is>
          <t>[x]</t>
        </is>
      </c>
      <c r="F380" s="1070" t="n"/>
      <c r="G380" s="85" t="n"/>
    </row>
    <row r="381" ht="15.5" customHeight="1" s="828">
      <c r="A381" s="1068" t="inlineStr">
        <is>
          <t>June 1961</t>
        </is>
      </c>
      <c r="B381" s="725" t="n">
        <v>268</v>
      </c>
      <c r="C381" s="725" t="n">
        <v>296</v>
      </c>
      <c r="D381" s="1069" t="inlineStr">
        <is>
          <t>[x]</t>
        </is>
      </c>
      <c r="F381" s="1070" t="n"/>
      <c r="G381" s="85" t="n"/>
    </row>
    <row r="382" ht="15.5" customHeight="1" s="828">
      <c r="A382" s="1068" t="inlineStr">
        <is>
          <t>July 1961</t>
        </is>
      </c>
      <c r="B382" s="725" t="n">
        <v>174</v>
      </c>
      <c r="C382" s="725" t="n">
        <v>185</v>
      </c>
      <c r="D382" s="1069" t="inlineStr">
        <is>
          <t>[x]</t>
        </is>
      </c>
      <c r="F382" s="1070" t="n"/>
      <c r="G382" s="85" t="n"/>
    </row>
    <row r="383" ht="15.5" customHeight="1" s="828">
      <c r="A383" s="1068" t="inlineStr">
        <is>
          <t>August 1961</t>
        </is>
      </c>
      <c r="B383" s="725" t="n">
        <v>121</v>
      </c>
      <c r="C383" s="725" t="n">
        <v>219</v>
      </c>
      <c r="D383" s="1069" t="inlineStr">
        <is>
          <t>[x]</t>
        </is>
      </c>
      <c r="F383" s="1070" t="n"/>
      <c r="G383" s="85" t="n"/>
    </row>
    <row r="384" ht="15.5" customHeight="1" s="828">
      <c r="A384" s="1068" t="inlineStr">
        <is>
          <t>September 1961</t>
        </is>
      </c>
      <c r="B384" s="725" t="n">
        <v>188</v>
      </c>
      <c r="C384" s="725" t="n">
        <v>280</v>
      </c>
      <c r="D384" s="1069" t="inlineStr">
        <is>
          <t>[x]</t>
        </is>
      </c>
      <c r="F384" s="1070" t="n"/>
      <c r="G384" s="85" t="n"/>
    </row>
    <row r="385" ht="15.5" customHeight="1" s="828">
      <c r="A385" s="1068" t="inlineStr">
        <is>
          <t>October 1961</t>
        </is>
      </c>
      <c r="B385" s="725" t="n">
        <v>381</v>
      </c>
      <c r="C385" s="725" t="n">
        <v>279</v>
      </c>
      <c r="D385" s="1069" t="inlineStr">
        <is>
          <t>[x]</t>
        </is>
      </c>
      <c r="F385" s="1070" t="n"/>
      <c r="G385" s="85" t="n"/>
    </row>
    <row r="386" ht="15.5" customHeight="1" s="828">
      <c r="A386" s="1068" t="inlineStr">
        <is>
          <t>November 1961</t>
        </is>
      </c>
      <c r="B386" s="725" t="n">
        <v>159</v>
      </c>
      <c r="C386" s="725" t="n">
        <v>241</v>
      </c>
      <c r="D386" s="1069" t="inlineStr">
        <is>
          <t>[x]</t>
        </is>
      </c>
      <c r="F386" s="1070" t="n"/>
      <c r="G386" s="85" t="n"/>
    </row>
    <row r="387" ht="15.5" customHeight="1" s="828">
      <c r="A387" s="1068" t="inlineStr">
        <is>
          <t>December 1961</t>
        </is>
      </c>
      <c r="B387" s="725" t="n">
        <v>76</v>
      </c>
      <c r="C387" s="725" t="n">
        <v>138</v>
      </c>
      <c r="D387" s="1069" t="inlineStr">
        <is>
          <t>[x]</t>
        </is>
      </c>
      <c r="F387" s="238" t="n"/>
      <c r="G387" s="85" t="n"/>
    </row>
    <row r="388" ht="15.5" customHeight="1" s="828">
      <c r="A388" s="1068" t="inlineStr">
        <is>
          <t>January 1962</t>
        </is>
      </c>
      <c r="B388" s="725" t="n">
        <v>121</v>
      </c>
      <c r="C388" s="725" t="n">
        <v>223</v>
      </c>
      <c r="D388" s="1069" t="inlineStr">
        <is>
          <t>[x]</t>
        </is>
      </c>
      <c r="F388" s="1070" t="n"/>
      <c r="G388" s="85" t="n"/>
    </row>
    <row r="389" ht="15.5" customHeight="1" s="828">
      <c r="A389" s="1068" t="inlineStr">
        <is>
          <t>February 1962</t>
        </is>
      </c>
      <c r="B389" s="725" t="n">
        <v>1934</v>
      </c>
      <c r="C389" s="725" t="n">
        <v>287</v>
      </c>
      <c r="D389" s="1069" t="inlineStr">
        <is>
          <t>[x]</t>
        </is>
      </c>
      <c r="F389" s="1070" t="n"/>
      <c r="G389" s="85" t="n"/>
    </row>
    <row r="390" ht="15.5" customHeight="1" s="828">
      <c r="A390" s="1068" t="inlineStr">
        <is>
          <t>March 1962</t>
        </is>
      </c>
      <c r="B390" s="725" t="n">
        <v>2018</v>
      </c>
      <c r="C390" s="725" t="n">
        <v>318</v>
      </c>
      <c r="D390" s="1069" t="inlineStr">
        <is>
          <t>[x]</t>
        </is>
      </c>
      <c r="F390" s="1070" t="n"/>
      <c r="G390" s="85" t="n"/>
    </row>
    <row r="391" ht="15.5" customHeight="1" s="828">
      <c r="A391" s="1068" t="inlineStr">
        <is>
          <t>April 1962</t>
        </is>
      </c>
      <c r="B391" s="725" t="n">
        <v>241</v>
      </c>
      <c r="C391" s="725" t="n">
        <v>251</v>
      </c>
      <c r="D391" s="1069" t="inlineStr">
        <is>
          <t>[x]</t>
        </is>
      </c>
      <c r="F391" s="1070" t="n"/>
      <c r="G391" s="85" t="n"/>
    </row>
    <row r="392" ht="15.5" customHeight="1" s="828">
      <c r="A392" s="1068" t="inlineStr">
        <is>
          <t>May 1962</t>
        </is>
      </c>
      <c r="B392" s="725" t="n">
        <v>213</v>
      </c>
      <c r="C392" s="725" t="n">
        <v>304</v>
      </c>
      <c r="D392" s="1069" t="inlineStr">
        <is>
          <t>[x]</t>
        </is>
      </c>
      <c r="F392" s="1070" t="n"/>
      <c r="G392" s="85" t="n"/>
    </row>
    <row r="393" ht="15.5" customHeight="1" s="828">
      <c r="A393" s="1068" t="inlineStr">
        <is>
          <t>June 1962</t>
        </is>
      </c>
      <c r="B393" s="725" t="n">
        <v>108</v>
      </c>
      <c r="C393" s="725" t="n">
        <v>231</v>
      </c>
      <c r="D393" s="1069" t="inlineStr">
        <is>
          <t>[x]</t>
        </is>
      </c>
      <c r="F393" s="1070" t="n"/>
      <c r="G393" s="85" t="n"/>
    </row>
    <row r="394" ht="15.5" customHeight="1" s="828">
      <c r="A394" s="1068" t="inlineStr">
        <is>
          <t>July 1962</t>
        </is>
      </c>
      <c r="B394" s="725" t="n">
        <v>69</v>
      </c>
      <c r="C394" s="725" t="n">
        <v>172</v>
      </c>
      <c r="D394" s="1069" t="inlineStr">
        <is>
          <t>[x]</t>
        </is>
      </c>
      <c r="F394" s="1070" t="n"/>
      <c r="G394" s="85" t="n"/>
    </row>
    <row r="395" ht="15.5" customHeight="1" s="828">
      <c r="A395" s="1068" t="inlineStr">
        <is>
          <t>August 1962</t>
        </is>
      </c>
      <c r="B395" s="725" t="n">
        <v>133</v>
      </c>
      <c r="C395" s="725" t="n">
        <v>240</v>
      </c>
      <c r="D395" s="1069" t="inlineStr">
        <is>
          <t>[x]</t>
        </is>
      </c>
      <c r="F395" s="1070" t="n"/>
      <c r="G395" s="85" t="n"/>
    </row>
    <row r="396" ht="15.5" customHeight="1" s="828">
      <c r="A396" s="1068" t="inlineStr">
        <is>
          <t>September 1962</t>
        </is>
      </c>
      <c r="B396" s="725" t="n">
        <v>145</v>
      </c>
      <c r="C396" s="725" t="n">
        <v>236</v>
      </c>
      <c r="D396" s="1069" t="inlineStr">
        <is>
          <t>[x]</t>
        </is>
      </c>
      <c r="F396" s="1070" t="n"/>
      <c r="G396" s="85" t="n"/>
    </row>
    <row r="397" ht="15.5" customHeight="1" s="828">
      <c r="A397" s="1068" t="inlineStr">
        <is>
          <t>October 1962</t>
        </is>
      </c>
      <c r="B397" s="725" t="n">
        <v>600</v>
      </c>
      <c r="C397" s="725" t="n">
        <v>264</v>
      </c>
      <c r="D397" s="1069" t="inlineStr">
        <is>
          <t>[x]</t>
        </is>
      </c>
      <c r="F397" s="1070" t="n"/>
      <c r="G397" s="85" t="n"/>
    </row>
    <row r="398" ht="15.5" customHeight="1" s="828">
      <c r="A398" s="1068" t="inlineStr">
        <is>
          <t>November 1962</t>
        </is>
      </c>
      <c r="B398" s="725" t="n">
        <v>135</v>
      </c>
      <c r="C398" s="725" t="n">
        <v>177</v>
      </c>
      <c r="D398" s="1069" t="inlineStr">
        <is>
          <t>[x]</t>
        </is>
      </c>
      <c r="F398" s="1070" t="n"/>
      <c r="G398" s="85" t="n"/>
    </row>
    <row r="399" ht="15.5" customHeight="1" s="828">
      <c r="A399" s="1068" t="inlineStr">
        <is>
          <t>December 1962</t>
        </is>
      </c>
      <c r="B399" s="725" t="n">
        <v>82</v>
      </c>
      <c r="C399" s="725" t="n">
        <v>92</v>
      </c>
      <c r="D399" s="1069" t="inlineStr">
        <is>
          <t>[x]</t>
        </is>
      </c>
      <c r="F399" s="238" t="n"/>
      <c r="G399" s="85" t="n"/>
    </row>
    <row r="400" ht="15.5" customHeight="1" s="828">
      <c r="A400" s="1068" t="inlineStr">
        <is>
          <t>January 1963</t>
        </is>
      </c>
      <c r="B400" s="725" t="n">
        <v>54</v>
      </c>
      <c r="C400" s="725" t="n">
        <v>163</v>
      </c>
      <c r="D400" s="1069" t="inlineStr">
        <is>
          <t>[x]</t>
        </is>
      </c>
      <c r="F400" s="1070" t="n"/>
      <c r="G400" s="85" t="n"/>
    </row>
    <row r="401" ht="15.5" customHeight="1" s="828">
      <c r="A401" s="1068" t="inlineStr">
        <is>
          <t>February 1963</t>
        </is>
      </c>
      <c r="B401" s="725" t="n">
        <v>56</v>
      </c>
      <c r="C401" s="725" t="n">
        <v>162</v>
      </c>
      <c r="D401" s="1069" t="inlineStr">
        <is>
          <t>[x]</t>
        </is>
      </c>
      <c r="F401" s="1070" t="n"/>
      <c r="G401" s="85" t="n"/>
    </row>
    <row r="402" ht="15.5" customHeight="1" s="828">
      <c r="A402" s="1068" t="inlineStr">
        <is>
          <t>March 1963</t>
        </is>
      </c>
      <c r="B402" s="725" t="n">
        <v>101</v>
      </c>
      <c r="C402" s="725" t="n">
        <v>202</v>
      </c>
      <c r="D402" s="1069" t="inlineStr">
        <is>
          <t>[x]</t>
        </is>
      </c>
      <c r="F402" s="1070" t="n"/>
      <c r="G402" s="85" t="n"/>
    </row>
    <row r="403" ht="15.5" customHeight="1" s="828">
      <c r="A403" s="1068" t="inlineStr">
        <is>
          <t>April 1963</t>
        </is>
      </c>
      <c r="B403" s="725" t="n">
        <v>92</v>
      </c>
      <c r="C403" s="725" t="n">
        <v>186</v>
      </c>
      <c r="D403" s="1069" t="inlineStr">
        <is>
          <t>[x]</t>
        </is>
      </c>
      <c r="F403" s="1070" t="n"/>
      <c r="G403" s="85" t="n"/>
    </row>
    <row r="404" ht="15.5" customHeight="1" s="828">
      <c r="A404" s="1068" t="inlineStr">
        <is>
          <t>May 1963</t>
        </is>
      </c>
      <c r="B404" s="725" t="n">
        <v>187</v>
      </c>
      <c r="C404" s="725" t="n">
        <v>212</v>
      </c>
      <c r="D404" s="1069" t="inlineStr">
        <is>
          <t>[x]</t>
        </is>
      </c>
      <c r="F404" s="1070" t="n"/>
      <c r="G404" s="85" t="n"/>
    </row>
    <row r="405" ht="15.5" customHeight="1" s="828">
      <c r="A405" s="1068" t="inlineStr">
        <is>
          <t>June 1963</t>
        </is>
      </c>
      <c r="B405" s="725" t="n">
        <v>144</v>
      </c>
      <c r="C405" s="725" t="n">
        <v>189</v>
      </c>
      <c r="D405" s="1069" t="inlineStr">
        <is>
          <t>[x]</t>
        </is>
      </c>
      <c r="F405" s="1070" t="n"/>
      <c r="G405" s="85" t="n"/>
    </row>
    <row r="406" ht="15.5" customHeight="1" s="828">
      <c r="A406" s="1068" t="inlineStr">
        <is>
          <t>July 1963</t>
        </is>
      </c>
      <c r="B406" s="725" t="n">
        <v>125</v>
      </c>
      <c r="C406" s="725" t="n">
        <v>174</v>
      </c>
      <c r="D406" s="1069" t="inlineStr">
        <is>
          <t>[x]</t>
        </is>
      </c>
      <c r="F406" s="1070" t="n"/>
      <c r="G406" s="85" t="n"/>
    </row>
    <row r="407" ht="15.5" customHeight="1" s="828">
      <c r="A407" s="1068" t="inlineStr">
        <is>
          <t>August 1963</t>
        </is>
      </c>
      <c r="B407" s="725" t="n">
        <v>400</v>
      </c>
      <c r="C407" s="725" t="n">
        <v>176</v>
      </c>
      <c r="D407" s="1069" t="inlineStr">
        <is>
          <t>[x]</t>
        </is>
      </c>
      <c r="F407" s="1070" t="n"/>
      <c r="G407" s="85" t="n"/>
    </row>
    <row r="408" ht="15.5" customHeight="1" s="828">
      <c r="A408" s="1068" t="inlineStr">
        <is>
          <t>September 1963</t>
        </is>
      </c>
      <c r="B408" s="725" t="n">
        <v>107</v>
      </c>
      <c r="C408" s="725" t="n">
        <v>234</v>
      </c>
      <c r="D408" s="1069" t="inlineStr">
        <is>
          <t>[x]</t>
        </is>
      </c>
      <c r="F408" s="1070" t="n"/>
      <c r="G408" s="85" t="n"/>
    </row>
    <row r="409" ht="15.5" customHeight="1" s="828">
      <c r="A409" s="1068" t="inlineStr">
        <is>
          <t>October 1963</t>
        </is>
      </c>
      <c r="B409" s="725" t="n">
        <v>189</v>
      </c>
      <c r="C409" s="725" t="n">
        <v>266</v>
      </c>
      <c r="D409" s="1069" t="inlineStr">
        <is>
          <t>[x]</t>
        </is>
      </c>
      <c r="F409" s="1070" t="n"/>
      <c r="G409" s="85" t="n"/>
    </row>
    <row r="410" ht="15.5" customHeight="1" s="828">
      <c r="A410" s="1068" t="inlineStr">
        <is>
          <t>November 1963</t>
        </is>
      </c>
      <c r="B410" s="725" t="n">
        <v>131</v>
      </c>
      <c r="C410" s="725" t="n">
        <v>245</v>
      </c>
      <c r="D410" s="1069" t="inlineStr">
        <is>
          <t>[x]</t>
        </is>
      </c>
      <c r="F410" s="1070" t="n"/>
      <c r="G410" s="85" t="n"/>
    </row>
    <row r="411" ht="15.5" customHeight="1" s="828">
      <c r="A411" s="1068" t="inlineStr">
        <is>
          <t>December 1963</t>
        </is>
      </c>
      <c r="B411" s="725" t="n">
        <v>170</v>
      </c>
      <c r="C411" s="725" t="n">
        <v>122</v>
      </c>
      <c r="D411" s="1069" t="inlineStr">
        <is>
          <t>[x]</t>
        </is>
      </c>
      <c r="F411" s="238" t="n"/>
      <c r="G411" s="85" t="n"/>
    </row>
    <row r="412" ht="15.5" customHeight="1" s="828">
      <c r="A412" s="1068" t="inlineStr">
        <is>
          <t>January 1964</t>
        </is>
      </c>
      <c r="B412" s="725" t="n">
        <v>381</v>
      </c>
      <c r="C412" s="725" t="n">
        <v>203</v>
      </c>
      <c r="D412" s="1069" t="inlineStr">
        <is>
          <t>[x]</t>
        </is>
      </c>
      <c r="F412" s="1070" t="n"/>
      <c r="G412" s="85" t="n"/>
    </row>
    <row r="413" ht="15.5" customHeight="1" s="828">
      <c r="A413" s="1068" t="inlineStr">
        <is>
          <t>February 1964</t>
        </is>
      </c>
      <c r="B413" s="725" t="n">
        <v>178</v>
      </c>
      <c r="C413" s="725" t="n">
        <v>231</v>
      </c>
      <c r="D413" s="1069" t="inlineStr">
        <is>
          <t>[x]</t>
        </is>
      </c>
      <c r="F413" s="1070" t="n"/>
      <c r="G413" s="85" t="n"/>
    </row>
    <row r="414" ht="15.5" customHeight="1" s="828">
      <c r="A414" s="1068" t="inlineStr">
        <is>
          <t>March 1964</t>
        </is>
      </c>
      <c r="B414" s="725" t="n">
        <v>179</v>
      </c>
      <c r="C414" s="725" t="n">
        <v>222</v>
      </c>
      <c r="D414" s="1069" t="inlineStr">
        <is>
          <t>[x]</t>
        </is>
      </c>
      <c r="F414" s="1070" t="n"/>
      <c r="G414" s="85" t="n"/>
    </row>
    <row r="415" ht="15.5" customHeight="1" s="828">
      <c r="A415" s="1068" t="inlineStr">
        <is>
          <t>April 1964</t>
        </is>
      </c>
      <c r="B415" s="725" t="n">
        <v>268</v>
      </c>
      <c r="C415" s="725" t="n">
        <v>308</v>
      </c>
      <c r="D415" s="1069" t="inlineStr">
        <is>
          <t>[x]</t>
        </is>
      </c>
      <c r="F415" s="1070" t="n"/>
      <c r="G415" s="85" t="n"/>
    </row>
    <row r="416" ht="15.5" customHeight="1" s="828">
      <c r="A416" s="1068" t="inlineStr">
        <is>
          <t>May 1964</t>
        </is>
      </c>
      <c r="B416" s="725" t="n">
        <v>204</v>
      </c>
      <c r="C416" s="725" t="n">
        <v>262</v>
      </c>
      <c r="D416" s="1069" t="inlineStr">
        <is>
          <t>[x]</t>
        </is>
      </c>
      <c r="F416" s="1070" t="n"/>
      <c r="G416" s="85" t="n"/>
    </row>
    <row r="417" ht="15.5" customHeight="1" s="828">
      <c r="A417" s="1068" t="inlineStr">
        <is>
          <t>June 1964</t>
        </is>
      </c>
      <c r="B417" s="725" t="n">
        <v>172</v>
      </c>
      <c r="C417" s="725" t="n">
        <v>261</v>
      </c>
      <c r="D417" s="1069" t="inlineStr">
        <is>
          <t>[x]</t>
        </is>
      </c>
      <c r="F417" s="1070" t="n"/>
      <c r="G417" s="85" t="n"/>
    </row>
    <row r="418" ht="15.5" customHeight="1" s="828">
      <c r="A418" s="1068" t="inlineStr">
        <is>
          <t>July 1964</t>
        </is>
      </c>
      <c r="B418" s="725" t="n">
        <v>249</v>
      </c>
      <c r="C418" s="725" t="n">
        <v>200</v>
      </c>
      <c r="D418" s="1069" t="inlineStr">
        <is>
          <t>[x]</t>
        </is>
      </c>
      <c r="F418" s="1070" t="n"/>
      <c r="G418" s="85" t="n"/>
    </row>
    <row r="419" ht="15.5" customHeight="1" s="828">
      <c r="A419" s="1068" t="inlineStr">
        <is>
          <t>August 1964</t>
        </is>
      </c>
      <c r="B419" s="725" t="n">
        <v>100</v>
      </c>
      <c r="C419" s="725" t="n">
        <v>203</v>
      </c>
      <c r="D419" s="1069" t="inlineStr">
        <is>
          <t>[x]</t>
        </is>
      </c>
      <c r="F419" s="1070" t="n"/>
      <c r="G419" s="85" t="n"/>
    </row>
    <row r="420" ht="15.5" customHeight="1" s="828">
      <c r="A420" s="1068" t="inlineStr">
        <is>
          <t>September 1964</t>
        </is>
      </c>
      <c r="B420" s="725" t="n">
        <v>159</v>
      </c>
      <c r="C420" s="725" t="n">
        <v>258</v>
      </c>
      <c r="D420" s="1069" t="inlineStr">
        <is>
          <t>[x]</t>
        </is>
      </c>
      <c r="F420" s="1070" t="n"/>
      <c r="G420" s="85" t="n"/>
    </row>
    <row r="421" ht="15.5" customHeight="1" s="828">
      <c r="A421" s="1068" t="inlineStr">
        <is>
          <t>October 1964</t>
        </is>
      </c>
      <c r="B421" s="725" t="n">
        <v>161</v>
      </c>
      <c r="C421" s="725" t="n">
        <v>277</v>
      </c>
      <c r="D421" s="1069" t="inlineStr">
        <is>
          <t>[x]</t>
        </is>
      </c>
      <c r="F421" s="1070" t="n"/>
      <c r="G421" s="85" t="n"/>
    </row>
    <row r="422" ht="15.5" customHeight="1" s="828">
      <c r="A422" s="1068" t="inlineStr">
        <is>
          <t>November 1964</t>
        </is>
      </c>
      <c r="B422" s="725" t="n">
        <v>159</v>
      </c>
      <c r="C422" s="725" t="n">
        <v>261</v>
      </c>
      <c r="D422" s="1069" t="inlineStr">
        <is>
          <t>[x]</t>
        </is>
      </c>
      <c r="F422" s="1070" t="n"/>
      <c r="G422" s="85" t="n"/>
    </row>
    <row r="423" ht="15.5" customHeight="1" s="828">
      <c r="A423" s="1068" t="inlineStr">
        <is>
          <t>December 1964</t>
        </is>
      </c>
      <c r="B423" s="725" t="n">
        <v>68</v>
      </c>
      <c r="C423" s="725" t="n">
        <v>160</v>
      </c>
      <c r="D423" s="1069" t="inlineStr">
        <is>
          <t>[x]</t>
        </is>
      </c>
      <c r="F423" s="238" t="n"/>
      <c r="G423" s="85" t="n"/>
    </row>
    <row r="424" ht="15.5" customHeight="1" s="828">
      <c r="A424" s="1068" t="inlineStr">
        <is>
          <t>January 1965</t>
        </is>
      </c>
      <c r="B424" s="725" t="n">
        <v>123</v>
      </c>
      <c r="C424" s="725" t="n">
        <v>212</v>
      </c>
      <c r="D424" s="1069" t="inlineStr">
        <is>
          <t>[x]</t>
        </is>
      </c>
      <c r="F424" s="1070" t="n"/>
      <c r="G424" s="85" t="n"/>
    </row>
    <row r="425" ht="15.5" customHeight="1" s="828">
      <c r="A425" s="1068" t="inlineStr">
        <is>
          <t>February 1965</t>
        </is>
      </c>
      <c r="B425" s="725" t="n">
        <v>371</v>
      </c>
      <c r="C425" s="725" t="n">
        <v>280</v>
      </c>
      <c r="D425" s="1069" t="inlineStr">
        <is>
          <t>[x]</t>
        </is>
      </c>
      <c r="F425" s="1070" t="n"/>
      <c r="G425" s="85" t="n"/>
    </row>
    <row r="426" ht="15.5" customHeight="1" s="828">
      <c r="A426" s="1068" t="inlineStr">
        <is>
          <t>March 1965</t>
        </is>
      </c>
      <c r="B426" s="725" t="n">
        <v>421</v>
      </c>
      <c r="C426" s="725" t="n">
        <v>300</v>
      </c>
      <c r="D426" s="1069" t="inlineStr">
        <is>
          <t>[x]</t>
        </is>
      </c>
      <c r="F426" s="1070" t="n"/>
      <c r="G426" s="85" t="n"/>
    </row>
    <row r="427" ht="15.5" customHeight="1" s="828">
      <c r="A427" s="1068" t="inlineStr">
        <is>
          <t>April 1965</t>
        </is>
      </c>
      <c r="B427" s="725" t="n">
        <v>263</v>
      </c>
      <c r="C427" s="725" t="n">
        <v>257</v>
      </c>
      <c r="D427" s="1069" t="inlineStr">
        <is>
          <t>[x]</t>
        </is>
      </c>
      <c r="F427" s="1070" t="n"/>
      <c r="G427" s="85" t="n"/>
    </row>
    <row r="428" ht="15.5" customHeight="1" s="828">
      <c r="A428" s="1068" t="inlineStr">
        <is>
          <t>May 1965</t>
        </is>
      </c>
      <c r="B428" s="725" t="n">
        <v>503</v>
      </c>
      <c r="C428" s="725" t="n">
        <v>301</v>
      </c>
      <c r="D428" s="1069" t="inlineStr">
        <is>
          <t>[x]</t>
        </is>
      </c>
      <c r="F428" s="1070" t="n"/>
      <c r="G428" s="85" t="n"/>
    </row>
    <row r="429" ht="15.5" customHeight="1" s="828">
      <c r="A429" s="1068" t="inlineStr">
        <is>
          <t>June 1965</t>
        </is>
      </c>
      <c r="B429" s="725" t="n">
        <v>328</v>
      </c>
      <c r="C429" s="725" t="n">
        <v>229</v>
      </c>
      <c r="D429" s="1069" t="inlineStr">
        <is>
          <t>[x]</t>
        </is>
      </c>
      <c r="F429" s="1070" t="n"/>
      <c r="G429" s="85" t="n"/>
    </row>
    <row r="430" ht="15.5" customHeight="1" s="828">
      <c r="A430" s="1068" t="inlineStr">
        <is>
          <t>July 1965</t>
        </is>
      </c>
      <c r="B430" s="725" t="n">
        <v>183</v>
      </c>
      <c r="C430" s="725" t="n">
        <v>179</v>
      </c>
      <c r="D430" s="1069" t="inlineStr">
        <is>
          <t>[x]</t>
        </is>
      </c>
      <c r="F430" s="1070" t="n"/>
      <c r="G430" s="85" t="n"/>
    </row>
    <row r="431" ht="15.5" customHeight="1" s="828">
      <c r="A431" s="1068" t="inlineStr">
        <is>
          <t>August 1965</t>
        </is>
      </c>
      <c r="B431" s="725" t="n">
        <v>169</v>
      </c>
      <c r="C431" s="725" t="n">
        <v>198</v>
      </c>
      <c r="D431" s="1069" t="inlineStr">
        <is>
          <t>[x]</t>
        </is>
      </c>
      <c r="F431" s="1070" t="n"/>
      <c r="G431" s="85" t="n"/>
    </row>
    <row r="432" ht="15.5" customHeight="1" s="828">
      <c r="A432" s="1068" t="inlineStr">
        <is>
          <t>September 1965</t>
        </is>
      </c>
      <c r="B432" s="725" t="n">
        <v>149</v>
      </c>
      <c r="C432" s="725" t="n">
        <v>238</v>
      </c>
      <c r="D432" s="1069" t="inlineStr">
        <is>
          <t>[x]</t>
        </is>
      </c>
      <c r="F432" s="1070" t="n"/>
      <c r="G432" s="85" t="n"/>
    </row>
    <row r="433" ht="15.5" customHeight="1" s="828">
      <c r="A433" s="1068" t="inlineStr">
        <is>
          <t>October 1965</t>
        </is>
      </c>
      <c r="B433" s="725" t="n">
        <v>195</v>
      </c>
      <c r="C433" s="725" t="n">
        <v>225</v>
      </c>
      <c r="D433" s="1069" t="inlineStr">
        <is>
          <t>[x]</t>
        </is>
      </c>
      <c r="F433" s="1070" t="n"/>
      <c r="G433" s="85" t="n"/>
    </row>
    <row r="434" ht="15.5" customHeight="1" s="828">
      <c r="A434" s="1068" t="inlineStr">
        <is>
          <t>November 1965</t>
        </is>
      </c>
      <c r="B434" s="725" t="n">
        <v>145</v>
      </c>
      <c r="C434" s="725" t="n">
        <v>227</v>
      </c>
      <c r="D434" s="1069" t="inlineStr">
        <is>
          <t>[x]</t>
        </is>
      </c>
      <c r="F434" s="1070" t="n"/>
      <c r="G434" s="85" t="n"/>
    </row>
    <row r="435" ht="15.5" customHeight="1" s="828">
      <c r="A435" s="1068" t="inlineStr">
        <is>
          <t>December 1965</t>
        </is>
      </c>
      <c r="B435" s="725" t="n">
        <v>74</v>
      </c>
      <c r="C435" s="725" t="n">
        <v>125</v>
      </c>
      <c r="D435" s="1069" t="inlineStr">
        <is>
          <t>[x]</t>
        </is>
      </c>
      <c r="F435" s="238" t="n"/>
      <c r="G435" s="85" t="n"/>
    </row>
    <row r="436" ht="15.5" customHeight="1" s="828">
      <c r="A436" s="1068" t="inlineStr">
        <is>
          <t>January 1966</t>
        </is>
      </c>
      <c r="B436" s="725" t="n">
        <v>147</v>
      </c>
      <c r="C436" s="725" t="n">
        <v>225</v>
      </c>
      <c r="D436" s="1069" t="inlineStr">
        <is>
          <t>[x]</t>
        </is>
      </c>
      <c r="F436" s="1070" t="n"/>
      <c r="G436" s="85" t="n"/>
    </row>
    <row r="437" ht="15.5" customHeight="1" s="828">
      <c r="A437" s="1068" t="inlineStr">
        <is>
          <t>February 1966</t>
        </is>
      </c>
      <c r="B437" s="725" t="n">
        <v>186</v>
      </c>
      <c r="C437" s="725" t="n">
        <v>228</v>
      </c>
      <c r="D437" s="1069" t="inlineStr">
        <is>
          <t>[x]</t>
        </is>
      </c>
      <c r="F437" s="1070" t="n"/>
      <c r="G437" s="85" t="n"/>
    </row>
    <row r="438" ht="15.5" customHeight="1" s="828">
      <c r="A438" s="1068" t="inlineStr">
        <is>
          <t>March 1966</t>
        </is>
      </c>
      <c r="B438" s="725" t="n">
        <v>153</v>
      </c>
      <c r="C438" s="725" t="n">
        <v>288</v>
      </c>
      <c r="D438" s="1069" t="inlineStr">
        <is>
          <t>[x]</t>
        </is>
      </c>
      <c r="F438" s="1070" t="n"/>
      <c r="G438" s="85" t="n"/>
    </row>
    <row r="439" ht="15.5" customHeight="1" s="828">
      <c r="A439" s="1068" t="inlineStr">
        <is>
          <t>April 1966</t>
        </is>
      </c>
      <c r="B439" s="725" t="n">
        <v>121</v>
      </c>
      <c r="C439" s="725" t="n">
        <v>204</v>
      </c>
      <c r="D439" s="1069" t="inlineStr">
        <is>
          <t>[x]</t>
        </is>
      </c>
      <c r="F439" s="1070" t="n"/>
      <c r="G439" s="85" t="n"/>
    </row>
    <row r="440" ht="15.5" customHeight="1" s="828">
      <c r="A440" s="1068" t="inlineStr">
        <is>
          <t>May 1966</t>
        </is>
      </c>
      <c r="B440" s="725" t="n">
        <v>391</v>
      </c>
      <c r="C440" s="725" t="n">
        <v>233</v>
      </c>
      <c r="D440" s="1069" t="inlineStr">
        <is>
          <t>[x]</t>
        </is>
      </c>
      <c r="F440" s="1070" t="n"/>
      <c r="G440" s="85" t="n"/>
    </row>
    <row r="441" ht="15.5" customHeight="1" s="828">
      <c r="A441" s="1068" t="inlineStr">
        <is>
          <t>June 1966</t>
        </is>
      </c>
      <c r="B441" s="725" t="n">
        <v>790</v>
      </c>
      <c r="C441" s="725" t="n">
        <v>185</v>
      </c>
      <c r="D441" s="1069" t="inlineStr">
        <is>
          <t>[x]</t>
        </is>
      </c>
      <c r="F441" s="1070" t="n"/>
      <c r="G441" s="85" t="n"/>
    </row>
    <row r="442" ht="15.5" customHeight="1" s="828">
      <c r="A442" s="1068" t="inlineStr">
        <is>
          <t>July 1966</t>
        </is>
      </c>
      <c r="B442" s="725" t="n">
        <v>133</v>
      </c>
      <c r="C442" s="725" t="n">
        <v>128</v>
      </c>
      <c r="D442" s="1069" t="inlineStr">
        <is>
          <t>[x]</t>
        </is>
      </c>
      <c r="F442" s="1070" t="n"/>
      <c r="G442" s="85" t="n"/>
    </row>
    <row r="443" ht="15.5" customHeight="1" s="828">
      <c r="A443" s="1068" t="inlineStr">
        <is>
          <t>August 1966</t>
        </is>
      </c>
      <c r="B443" s="725" t="n">
        <v>64</v>
      </c>
      <c r="C443" s="725" t="n">
        <v>154</v>
      </c>
      <c r="D443" s="1069" t="inlineStr">
        <is>
          <t>[x]</t>
        </is>
      </c>
      <c r="F443" s="1070" t="n"/>
      <c r="G443" s="85" t="n"/>
    </row>
    <row r="444" ht="15.5" customHeight="1" s="828">
      <c r="A444" s="1068" t="inlineStr">
        <is>
          <t>September 1966</t>
        </is>
      </c>
      <c r="B444" s="725" t="n">
        <v>60</v>
      </c>
      <c r="C444" s="725" t="n">
        <v>133</v>
      </c>
      <c r="D444" s="1069" t="inlineStr">
        <is>
          <t>[x]</t>
        </is>
      </c>
      <c r="F444" s="1070" t="n"/>
      <c r="G444" s="85" t="n"/>
    </row>
    <row r="445" ht="15.5" customHeight="1" s="828">
      <c r="A445" s="1068" t="inlineStr">
        <is>
          <t>October 1966</t>
        </is>
      </c>
      <c r="B445" s="725" t="n">
        <v>163</v>
      </c>
      <c r="C445" s="725" t="n">
        <v>192</v>
      </c>
      <c r="D445" s="1069" t="inlineStr">
        <is>
          <t>[x]</t>
        </is>
      </c>
      <c r="F445" s="1070" t="n"/>
      <c r="G445" s="85" t="n"/>
    </row>
    <row r="446" ht="15.5" customHeight="1" s="828">
      <c r="A446" s="1068" t="inlineStr">
        <is>
          <t>November 1966</t>
        </is>
      </c>
      <c r="B446" s="725" t="n">
        <v>135</v>
      </c>
      <c r="C446" s="725" t="n">
        <v>185</v>
      </c>
      <c r="D446" s="1069" t="inlineStr">
        <is>
          <t>[x]</t>
        </is>
      </c>
      <c r="F446" s="1070" t="n"/>
      <c r="G446" s="85" t="n"/>
    </row>
    <row r="447" ht="15.5" customHeight="1" s="828">
      <c r="A447" s="1068" t="inlineStr">
        <is>
          <t>December 1966</t>
        </is>
      </c>
      <c r="B447" s="725" t="n">
        <v>57</v>
      </c>
      <c r="C447" s="725" t="n">
        <v>91</v>
      </c>
      <c r="D447" s="1069" t="inlineStr">
        <is>
          <t>[x]</t>
        </is>
      </c>
      <c r="F447" s="238" t="n"/>
      <c r="G447" s="85" t="n"/>
    </row>
    <row r="448" ht="15.5" customHeight="1" s="828">
      <c r="A448" s="1068" t="inlineStr">
        <is>
          <t>January 1967</t>
        </is>
      </c>
      <c r="B448" s="725" t="n">
        <v>133</v>
      </c>
      <c r="C448" s="725" t="n">
        <v>193</v>
      </c>
      <c r="D448" s="1069" t="inlineStr">
        <is>
          <t>[x]</t>
        </is>
      </c>
      <c r="F448" s="1070" t="n"/>
      <c r="G448" s="85" t="n"/>
    </row>
    <row r="449" ht="15.5" customHeight="1" s="828">
      <c r="A449" s="1068" t="inlineStr">
        <is>
          <t>February 1967</t>
        </is>
      </c>
      <c r="B449" s="725" t="n">
        <v>171</v>
      </c>
      <c r="C449" s="725" t="n">
        <v>233</v>
      </c>
      <c r="D449" s="1069" t="inlineStr">
        <is>
          <t>[x]</t>
        </is>
      </c>
      <c r="F449" s="1070" t="n"/>
      <c r="G449" s="85" t="n"/>
    </row>
    <row r="450" ht="15.5" customHeight="1" s="828">
      <c r="A450" s="1068" t="inlineStr">
        <is>
          <t>March 1967</t>
        </is>
      </c>
      <c r="B450" s="725" t="n">
        <v>155</v>
      </c>
      <c r="C450" s="725" t="n">
        <v>189</v>
      </c>
      <c r="D450" s="1069" t="inlineStr">
        <is>
          <t>[x]</t>
        </is>
      </c>
      <c r="F450" s="1070" t="n"/>
      <c r="G450" s="85" t="n"/>
    </row>
    <row r="451" ht="15.5" customHeight="1" s="828">
      <c r="A451" s="1068" t="inlineStr">
        <is>
          <t>April 1967</t>
        </is>
      </c>
      <c r="B451" s="725" t="n">
        <v>184</v>
      </c>
      <c r="C451" s="725" t="n">
        <v>205</v>
      </c>
      <c r="D451" s="1069" t="inlineStr">
        <is>
          <t>[x]</t>
        </is>
      </c>
      <c r="F451" s="1070" t="n"/>
      <c r="G451" s="85" t="n"/>
    </row>
    <row r="452" ht="15.5" customHeight="1" s="828">
      <c r="A452" s="1068" t="inlineStr">
        <is>
          <t>May 1967</t>
        </is>
      </c>
      <c r="B452" s="725" t="n">
        <v>227</v>
      </c>
      <c r="C452" s="725" t="n">
        <v>224</v>
      </c>
      <c r="D452" s="1069" t="inlineStr">
        <is>
          <t>[x]</t>
        </is>
      </c>
      <c r="F452" s="1070" t="n"/>
      <c r="G452" s="85" t="n"/>
    </row>
    <row r="453" ht="15.5" customHeight="1" s="828">
      <c r="A453" s="1068" t="inlineStr">
        <is>
          <t>June 1967</t>
        </is>
      </c>
      <c r="B453" s="725" t="n">
        <v>195</v>
      </c>
      <c r="C453" s="725" t="n">
        <v>205</v>
      </c>
      <c r="D453" s="1069" t="inlineStr">
        <is>
          <t>[x]</t>
        </is>
      </c>
      <c r="F453" s="1070" t="n"/>
      <c r="G453" s="85" t="n"/>
    </row>
    <row r="454" ht="15.5" customHeight="1" s="828">
      <c r="A454" s="1068" t="inlineStr">
        <is>
          <t>July 1967</t>
        </is>
      </c>
      <c r="B454" s="725" t="n">
        <v>164</v>
      </c>
      <c r="C454" s="725" t="n">
        <v>168</v>
      </c>
      <c r="D454" s="1069" t="inlineStr">
        <is>
          <t>[x]</t>
        </is>
      </c>
      <c r="F454" s="1070" t="n"/>
      <c r="G454" s="85" t="n"/>
    </row>
    <row r="455" ht="15.5" customHeight="1" s="828">
      <c r="A455" s="1068" t="inlineStr">
        <is>
          <t>August 1967</t>
        </is>
      </c>
      <c r="B455" s="725" t="n">
        <v>142</v>
      </c>
      <c r="C455" s="725" t="n">
        <v>207</v>
      </c>
      <c r="D455" s="1069" t="inlineStr">
        <is>
          <t>[x]</t>
        </is>
      </c>
      <c r="F455" s="1070" t="n"/>
      <c r="G455" s="85" t="n"/>
    </row>
    <row r="456" ht="15.5" customHeight="1" s="828">
      <c r="A456" s="1068" t="inlineStr">
        <is>
          <t>September 1967</t>
        </is>
      </c>
      <c r="B456" s="725" t="n">
        <v>379</v>
      </c>
      <c r="C456" s="725" t="n">
        <v>218</v>
      </c>
      <c r="D456" s="1069" t="inlineStr">
        <is>
          <t>[x]</t>
        </is>
      </c>
      <c r="F456" s="1070" t="n"/>
      <c r="G456" s="85" t="n"/>
    </row>
    <row r="457" ht="15.5" customHeight="1" s="828">
      <c r="A457" s="1068" t="inlineStr">
        <is>
          <t>October 1967</t>
        </is>
      </c>
      <c r="B457" s="725" t="n">
        <v>600</v>
      </c>
      <c r="C457" s="725" t="n">
        <v>281</v>
      </c>
      <c r="D457" s="1069" t="inlineStr">
        <is>
          <t>[x]</t>
        </is>
      </c>
      <c r="F457" s="1070" t="n"/>
      <c r="G457" s="85" t="n"/>
    </row>
    <row r="458" ht="15.5" customHeight="1" s="828">
      <c r="A458" s="1068" t="inlineStr">
        <is>
          <t>November 1967</t>
        </is>
      </c>
      <c r="B458" s="725" t="n">
        <v>321</v>
      </c>
      <c r="C458" s="725" t="n">
        <v>258</v>
      </c>
      <c r="D458" s="1069" t="inlineStr">
        <is>
          <t>[x]</t>
        </is>
      </c>
      <c r="F458" s="1070" t="n"/>
      <c r="G458" s="85" t="n"/>
    </row>
    <row r="459" ht="15.5" customHeight="1" s="828">
      <c r="A459" s="1068" t="inlineStr">
        <is>
          <t>December 1967</t>
        </is>
      </c>
      <c r="B459" s="725" t="n">
        <v>115</v>
      </c>
      <c r="C459" s="725" t="n">
        <v>128</v>
      </c>
      <c r="D459" s="1069" t="inlineStr">
        <is>
          <t>[x]</t>
        </is>
      </c>
      <c r="F459" s="238" t="n"/>
      <c r="G459" s="85" t="n"/>
    </row>
    <row r="460" ht="15.5" customHeight="1" s="828">
      <c r="A460" s="1068" t="inlineStr">
        <is>
          <t>January 1968</t>
        </is>
      </c>
      <c r="B460" s="725" t="n">
        <v>157</v>
      </c>
      <c r="C460" s="725" t="n">
        <v>182</v>
      </c>
      <c r="D460" s="1069" t="inlineStr">
        <is>
          <t>[x]</t>
        </is>
      </c>
      <c r="F460" s="1070" t="n"/>
      <c r="G460" s="85" t="n"/>
    </row>
    <row r="461" ht="15.5" customHeight="1" s="828">
      <c r="A461" s="1068" t="inlineStr">
        <is>
          <t>February 1968</t>
        </is>
      </c>
      <c r="B461" s="725" t="n">
        <v>268</v>
      </c>
      <c r="C461" s="725" t="n">
        <v>205</v>
      </c>
      <c r="D461" s="1069" t="inlineStr">
        <is>
          <t>[x]</t>
        </is>
      </c>
      <c r="F461" s="1070" t="n"/>
      <c r="G461" s="85" t="n"/>
    </row>
    <row r="462" ht="15.5" customHeight="1" s="828">
      <c r="A462" s="1068" t="inlineStr">
        <is>
          <t>March 1968</t>
        </is>
      </c>
      <c r="B462" s="725" t="n">
        <v>289</v>
      </c>
      <c r="C462" s="725" t="n">
        <v>218</v>
      </c>
      <c r="D462" s="1069" t="inlineStr">
        <is>
          <t>[x]</t>
        </is>
      </c>
      <c r="F462" s="1070" t="n"/>
      <c r="G462" s="85" t="n"/>
    </row>
    <row r="463" ht="15.5" customHeight="1" s="828">
      <c r="A463" s="1068" t="inlineStr">
        <is>
          <t>April 1968</t>
        </is>
      </c>
      <c r="B463" s="725" t="n">
        <v>257</v>
      </c>
      <c r="C463" s="725" t="n">
        <v>231</v>
      </c>
      <c r="D463" s="1069" t="inlineStr">
        <is>
          <t>[x]</t>
        </is>
      </c>
      <c r="F463" s="1070" t="n"/>
      <c r="G463" s="85" t="n"/>
    </row>
    <row r="464" ht="15.5" customHeight="1" s="828">
      <c r="A464" s="1068" t="inlineStr">
        <is>
          <t>May 1968</t>
        </is>
      </c>
      <c r="B464" s="725" t="n">
        <v>1861</v>
      </c>
      <c r="C464" s="725" t="n">
        <v>286</v>
      </c>
      <c r="D464" s="1069" t="inlineStr">
        <is>
          <t>[x]</t>
        </is>
      </c>
      <c r="F464" s="1070" t="n"/>
      <c r="G464" s="85" t="n"/>
    </row>
    <row r="465" ht="15.5" customHeight="1" s="828">
      <c r="A465" s="1068" t="inlineStr">
        <is>
          <t>June 1968</t>
        </is>
      </c>
      <c r="B465" s="725" t="n">
        <v>277</v>
      </c>
      <c r="C465" s="725" t="n">
        <v>216</v>
      </c>
      <c r="D465" s="1069" t="inlineStr">
        <is>
          <t>[x]</t>
        </is>
      </c>
      <c r="F465" s="1070" t="n"/>
      <c r="G465" s="85" t="n"/>
    </row>
    <row r="466" ht="15.5" customHeight="1" s="828">
      <c r="A466" s="1068" t="inlineStr">
        <is>
          <t>July 1968</t>
        </is>
      </c>
      <c r="B466" s="725" t="n">
        <v>179</v>
      </c>
      <c r="C466" s="725" t="n">
        <v>263</v>
      </c>
      <c r="D466" s="1069" t="inlineStr">
        <is>
          <t>[x]</t>
        </is>
      </c>
      <c r="F466" s="1070" t="n"/>
      <c r="G466" s="85" t="n"/>
    </row>
    <row r="467" ht="15.5" customHeight="1" s="828">
      <c r="A467" s="1068" t="inlineStr">
        <is>
          <t>August 1968</t>
        </is>
      </c>
      <c r="B467" s="725" t="n">
        <v>217</v>
      </c>
      <c r="C467" s="725" t="n">
        <v>223</v>
      </c>
      <c r="D467" s="1069" t="inlineStr">
        <is>
          <t>[x]</t>
        </is>
      </c>
      <c r="F467" s="1070" t="n"/>
      <c r="G467" s="85" t="n"/>
    </row>
    <row r="468" ht="15.5" customHeight="1" s="828">
      <c r="A468" s="1068" t="inlineStr">
        <is>
          <t>September 1968</t>
        </is>
      </c>
      <c r="B468" s="725" t="n">
        <v>403</v>
      </c>
      <c r="C468" s="725" t="n">
        <v>266</v>
      </c>
      <c r="D468" s="1069" t="inlineStr">
        <is>
          <t>[x]</t>
        </is>
      </c>
      <c r="F468" s="1070" t="n"/>
      <c r="G468" s="85" t="n"/>
    </row>
    <row r="469" ht="15.5" customHeight="1" s="828">
      <c r="A469" s="1068" t="inlineStr">
        <is>
          <t>October 1968</t>
        </is>
      </c>
      <c r="B469" s="725" t="n">
        <v>377</v>
      </c>
      <c r="C469" s="725" t="n">
        <v>317</v>
      </c>
      <c r="D469" s="1069" t="inlineStr">
        <is>
          <t>[x]</t>
        </is>
      </c>
      <c r="F469" s="1070" t="n"/>
      <c r="G469" s="85" t="n"/>
    </row>
    <row r="470" ht="15.5" customHeight="1" s="828">
      <c r="A470" s="1068" t="inlineStr">
        <is>
          <t>November 1968</t>
        </is>
      </c>
      <c r="B470" s="725" t="n">
        <v>289</v>
      </c>
      <c r="C470" s="725" t="n">
        <v>324</v>
      </c>
      <c r="D470" s="1069" t="inlineStr">
        <is>
          <t>[x]</t>
        </is>
      </c>
      <c r="F470" s="1070" t="n"/>
      <c r="G470" s="85" t="n"/>
    </row>
    <row r="471" ht="15.5" customHeight="1" s="828">
      <c r="A471" s="1068" t="inlineStr">
        <is>
          <t>December 1968</t>
        </is>
      </c>
      <c r="B471" s="725" t="n">
        <v>115</v>
      </c>
      <c r="C471" s="725" t="n">
        <v>160</v>
      </c>
      <c r="D471" s="1069" t="inlineStr">
        <is>
          <t>[x]</t>
        </is>
      </c>
      <c r="F471" s="238" t="n"/>
      <c r="G471" s="85" t="n"/>
    </row>
    <row r="472" ht="15.5" customHeight="1" s="828">
      <c r="A472" s="1068" t="inlineStr">
        <is>
          <t>January 1969</t>
        </is>
      </c>
      <c r="B472" s="725" t="n">
        <v>364</v>
      </c>
      <c r="C472" s="725" t="n">
        <v>246</v>
      </c>
      <c r="D472" s="1069" t="inlineStr">
        <is>
          <t>[x]</t>
        </is>
      </c>
      <c r="F472" s="1070" t="n"/>
      <c r="G472" s="85" t="n"/>
    </row>
    <row r="473" ht="15.5" customHeight="1" s="828">
      <c r="A473" s="1068" t="inlineStr">
        <is>
          <t>February 1969</t>
        </is>
      </c>
      <c r="B473" s="725" t="n">
        <v>433</v>
      </c>
      <c r="C473" s="725" t="n">
        <v>288</v>
      </c>
      <c r="D473" s="1069" t="inlineStr">
        <is>
          <t>[x]</t>
        </is>
      </c>
      <c r="F473" s="1070" t="n"/>
      <c r="G473" s="85" t="n"/>
    </row>
    <row r="474" ht="15.5" customHeight="1" s="828">
      <c r="A474" s="1068" t="inlineStr">
        <is>
          <t>March 1969</t>
        </is>
      </c>
      <c r="B474" s="725" t="n">
        <v>754</v>
      </c>
      <c r="C474" s="725" t="n">
        <v>299</v>
      </c>
      <c r="D474" s="1069" t="inlineStr">
        <is>
          <t>[x]</t>
        </is>
      </c>
      <c r="F474" s="1070" t="n"/>
      <c r="G474" s="85" t="n"/>
    </row>
    <row r="475" ht="15.5" customHeight="1" s="828">
      <c r="A475" s="1068" t="inlineStr">
        <is>
          <t>April 1969</t>
        </is>
      </c>
      <c r="B475" s="725" t="n">
        <v>310</v>
      </c>
      <c r="C475" s="725" t="n">
        <v>295</v>
      </c>
      <c r="D475" s="1069" t="inlineStr">
        <is>
          <t>[x]</t>
        </is>
      </c>
      <c r="F475" s="1070" t="n"/>
      <c r="G475" s="85" t="n"/>
    </row>
    <row r="476" ht="15.5" customHeight="1" s="828">
      <c r="A476" s="1068" t="inlineStr">
        <is>
          <t>May 1969</t>
        </is>
      </c>
      <c r="B476" s="725" t="n">
        <v>402</v>
      </c>
      <c r="C476" s="725" t="n">
        <v>315</v>
      </c>
      <c r="D476" s="1069" t="inlineStr">
        <is>
          <t>[x]</t>
        </is>
      </c>
      <c r="F476" s="1070" t="n"/>
      <c r="G476" s="85" t="n"/>
    </row>
    <row r="477" ht="15.5" customHeight="1" s="828">
      <c r="A477" s="1068" t="inlineStr">
        <is>
          <t>June 1969</t>
        </is>
      </c>
      <c r="B477" s="725" t="n">
        <v>405</v>
      </c>
      <c r="C477" s="725" t="n">
        <v>308</v>
      </c>
      <c r="D477" s="1069" t="inlineStr">
        <is>
          <t>[x]</t>
        </is>
      </c>
      <c r="F477" s="1070" t="n"/>
      <c r="G477" s="85" t="n"/>
    </row>
    <row r="478" ht="15.5" customHeight="1" s="828">
      <c r="A478" s="1068" t="inlineStr">
        <is>
          <t>July 1969</t>
        </is>
      </c>
      <c r="B478" s="725" t="n">
        <v>434</v>
      </c>
      <c r="C478" s="725" t="n">
        <v>282</v>
      </c>
      <c r="D478" s="1069" t="inlineStr">
        <is>
          <t>[x]</t>
        </is>
      </c>
      <c r="F478" s="1070" t="n"/>
      <c r="G478" s="85" t="n"/>
    </row>
    <row r="479" ht="15.5" customHeight="1" s="828">
      <c r="A479" s="1068" t="inlineStr">
        <is>
          <t>August 1969</t>
        </is>
      </c>
      <c r="B479" s="725" t="n">
        <v>563</v>
      </c>
      <c r="C479" s="725" t="n">
        <v>284</v>
      </c>
      <c r="D479" s="1069" t="inlineStr">
        <is>
          <t>[x]</t>
        </is>
      </c>
      <c r="F479" s="1070" t="n"/>
      <c r="G479" s="85" t="n"/>
    </row>
    <row r="480" ht="15.5" customHeight="1" s="828">
      <c r="A480" s="1068" t="inlineStr">
        <is>
          <t>September 1969</t>
        </is>
      </c>
      <c r="B480" s="725" t="n">
        <v>400</v>
      </c>
      <c r="C480" s="725" t="n">
        <v>351</v>
      </c>
      <c r="D480" s="1069" t="inlineStr">
        <is>
          <t>[x]</t>
        </is>
      </c>
      <c r="F480" s="1070" t="n"/>
      <c r="G480" s="85" t="n"/>
    </row>
    <row r="481" ht="15.5" customHeight="1" s="828">
      <c r="A481" s="1068" t="inlineStr">
        <is>
          <t>October 1969</t>
        </is>
      </c>
      <c r="B481" s="725" t="n">
        <v>1853</v>
      </c>
      <c r="C481" s="725" t="n">
        <v>456</v>
      </c>
      <c r="D481" s="1069" t="inlineStr">
        <is>
          <t>[x]</t>
        </is>
      </c>
      <c r="F481" s="1070" t="n"/>
      <c r="G481" s="85" t="n"/>
    </row>
    <row r="482" ht="15.5" customHeight="1" s="828">
      <c r="A482" s="1068" t="inlineStr">
        <is>
          <t>November 1969</t>
        </is>
      </c>
      <c r="B482" s="725" t="n">
        <v>536</v>
      </c>
      <c r="C482" s="725" t="n">
        <v>406</v>
      </c>
      <c r="D482" s="1069" t="inlineStr">
        <is>
          <t>[x]</t>
        </is>
      </c>
      <c r="F482" s="1070" t="n"/>
      <c r="G482" s="85" t="n"/>
    </row>
    <row r="483" ht="15.5" customHeight="1" s="828">
      <c r="A483" s="1068" t="inlineStr">
        <is>
          <t>December 1969</t>
        </is>
      </c>
      <c r="B483" s="725" t="n">
        <v>392</v>
      </c>
      <c r="C483" s="725" t="n">
        <v>215</v>
      </c>
      <c r="D483" s="1069" t="inlineStr">
        <is>
          <t>[x]</t>
        </is>
      </c>
      <c r="F483" s="238" t="n"/>
      <c r="G483" s="85" t="n"/>
    </row>
    <row r="484" ht="15.5" customHeight="1" s="828">
      <c r="A484" s="1068" t="inlineStr">
        <is>
          <t>January 1970</t>
        </is>
      </c>
      <c r="B484" s="725" t="n">
        <v>446</v>
      </c>
      <c r="C484" s="725" t="n">
        <v>374</v>
      </c>
      <c r="D484" s="1069" t="inlineStr">
        <is>
          <t>[x]</t>
        </is>
      </c>
      <c r="F484" s="1070" t="n"/>
      <c r="G484" s="85" t="n"/>
    </row>
    <row r="485" ht="15.5" customHeight="1" s="828">
      <c r="A485" s="1068" t="inlineStr">
        <is>
          <t>February 1970</t>
        </is>
      </c>
      <c r="B485" s="725" t="n">
        <v>880</v>
      </c>
      <c r="C485" s="725" t="n">
        <v>503</v>
      </c>
      <c r="D485" s="1069" t="inlineStr">
        <is>
          <t>[x]</t>
        </is>
      </c>
      <c r="F485" s="1070" t="n"/>
      <c r="G485" s="85" t="n"/>
    </row>
    <row r="486" ht="15.5" customHeight="1" s="828">
      <c r="A486" s="1068" t="inlineStr">
        <is>
          <t>March 1970</t>
        </is>
      </c>
      <c r="B486" s="725" t="n">
        <v>875</v>
      </c>
      <c r="C486" s="725" t="n">
        <v>530</v>
      </c>
      <c r="D486" s="1069" t="inlineStr">
        <is>
          <t>[x]</t>
        </is>
      </c>
      <c r="F486" s="1070" t="n"/>
      <c r="G486" s="85" t="n"/>
    </row>
    <row r="487" ht="15.5" customHeight="1" s="828">
      <c r="A487" s="1068" t="inlineStr">
        <is>
          <t>April 1970</t>
        </is>
      </c>
      <c r="B487" s="725" t="n">
        <v>928</v>
      </c>
      <c r="C487" s="725" t="n">
        <v>503</v>
      </c>
      <c r="D487" s="1069" t="inlineStr">
        <is>
          <t>[x]</t>
        </is>
      </c>
      <c r="F487" s="1070" t="n"/>
      <c r="G487" s="85" t="n"/>
    </row>
    <row r="488" ht="15.5" customHeight="1" s="828">
      <c r="A488" s="1068" t="inlineStr">
        <is>
          <t>May 1970</t>
        </is>
      </c>
      <c r="B488" s="725" t="n">
        <v>911</v>
      </c>
      <c r="C488" s="725" t="n">
        <v>457</v>
      </c>
      <c r="D488" s="1069" t="inlineStr">
        <is>
          <t>[x]</t>
        </is>
      </c>
      <c r="F488" s="1070" t="n"/>
      <c r="G488" s="85" t="n"/>
    </row>
    <row r="489" ht="15.5" customHeight="1" s="828">
      <c r="A489" s="1068" t="inlineStr">
        <is>
          <t>June 1970</t>
        </is>
      </c>
      <c r="B489" s="725" t="n">
        <v>962</v>
      </c>
      <c r="C489" s="725" t="n">
        <v>445</v>
      </c>
      <c r="D489" s="1069" t="inlineStr">
        <is>
          <t>[x]</t>
        </is>
      </c>
      <c r="F489" s="1070" t="n"/>
      <c r="G489" s="85" t="n"/>
    </row>
    <row r="490" ht="15.5" customHeight="1" s="828">
      <c r="A490" s="1068" t="inlineStr">
        <is>
          <t>July 1970</t>
        </is>
      </c>
      <c r="B490" s="725" t="n">
        <v>1105</v>
      </c>
      <c r="C490" s="725" t="n">
        <v>322</v>
      </c>
      <c r="D490" s="1069" t="inlineStr">
        <is>
          <t>[x]</t>
        </is>
      </c>
      <c r="F490" s="1070" t="n"/>
      <c r="G490" s="85" t="n"/>
    </row>
    <row r="491" ht="15.5" customHeight="1" s="828">
      <c r="A491" s="1068" t="inlineStr">
        <is>
          <t>August 1970</t>
        </is>
      </c>
      <c r="B491" s="725" t="n">
        <v>530</v>
      </c>
      <c r="C491" s="725" t="n">
        <v>353</v>
      </c>
      <c r="D491" s="1069" t="inlineStr">
        <is>
          <t>[x]</t>
        </is>
      </c>
      <c r="F491" s="1070" t="n"/>
      <c r="G491" s="85" t="n"/>
    </row>
    <row r="492" ht="15.5" customHeight="1" s="828">
      <c r="A492" s="1068" t="inlineStr">
        <is>
          <t>September 1970</t>
        </is>
      </c>
      <c r="B492" s="725" t="n">
        <v>773</v>
      </c>
      <c r="C492" s="725" t="n">
        <v>433</v>
      </c>
      <c r="D492" s="1069" t="inlineStr">
        <is>
          <t>[x]</t>
        </is>
      </c>
      <c r="F492" s="1070" t="n"/>
      <c r="G492" s="85" t="n"/>
    </row>
    <row r="493" ht="15.5" customHeight="1" s="828">
      <c r="A493" s="1068" t="inlineStr">
        <is>
          <t>October 1970</t>
        </is>
      </c>
      <c r="B493" s="725" t="n">
        <v>1659</v>
      </c>
      <c r="C493" s="725" t="n">
        <v>403</v>
      </c>
      <c r="D493" s="1069" t="inlineStr">
        <is>
          <t>[x]</t>
        </is>
      </c>
      <c r="F493" s="1070" t="n"/>
      <c r="G493" s="85" t="n"/>
    </row>
    <row r="494" ht="15.5" customHeight="1" s="828">
      <c r="A494" s="1068" t="inlineStr">
        <is>
          <t>November 1970</t>
        </is>
      </c>
      <c r="B494" s="725" t="n">
        <v>1600</v>
      </c>
      <c r="C494" s="725" t="n">
        <v>324</v>
      </c>
      <c r="D494" s="1069" t="inlineStr">
        <is>
          <t>[x]</t>
        </is>
      </c>
      <c r="F494" s="1070" t="n"/>
      <c r="G494" s="85" t="n"/>
    </row>
    <row r="495" ht="15.5" customHeight="1" s="828">
      <c r="A495" s="1068" t="inlineStr">
        <is>
          <t>December 1970</t>
        </is>
      </c>
      <c r="B495" s="725" t="n">
        <v>310</v>
      </c>
      <c r="C495" s="725" t="n">
        <v>185</v>
      </c>
      <c r="D495" s="1069" t="inlineStr">
        <is>
          <t>[x]</t>
        </is>
      </c>
      <c r="F495" s="238" t="n"/>
      <c r="G495" s="85" t="n"/>
    </row>
    <row r="496" ht="15.5" customHeight="1" s="828">
      <c r="A496" s="1068" t="inlineStr">
        <is>
          <t>January 1971</t>
        </is>
      </c>
      <c r="B496" s="725" t="n">
        <v>2043</v>
      </c>
      <c r="C496" s="725" t="n">
        <v>296</v>
      </c>
      <c r="D496" s="1069" t="inlineStr">
        <is>
          <t>[x]</t>
        </is>
      </c>
      <c r="F496" s="1070" t="n"/>
      <c r="G496" s="85" t="n"/>
    </row>
    <row r="497" ht="15.5" customHeight="1" s="828">
      <c r="A497" s="1068" t="inlineStr">
        <is>
          <t>February 1971</t>
        </is>
      </c>
      <c r="B497" s="725" t="n">
        <v>5119</v>
      </c>
      <c r="C497" s="725" t="n">
        <v>285</v>
      </c>
      <c r="D497" s="1069" t="inlineStr">
        <is>
          <t>[x]</t>
        </is>
      </c>
      <c r="F497" s="1070" t="n"/>
      <c r="G497" s="85" t="n"/>
    </row>
    <row r="498" ht="15.5" customHeight="1" s="828">
      <c r="A498" s="1068" t="inlineStr">
        <is>
          <t>March 1971</t>
        </is>
      </c>
      <c r="B498" s="725" t="n">
        <v>2335</v>
      </c>
      <c r="C498" s="725" t="n">
        <v>217</v>
      </c>
      <c r="D498" s="1069" t="inlineStr">
        <is>
          <t>[x]</t>
        </is>
      </c>
      <c r="F498" s="1070" t="n"/>
      <c r="G498" s="85" t="n"/>
    </row>
    <row r="499" ht="15.5" customHeight="1" s="828">
      <c r="A499" s="1068" t="inlineStr">
        <is>
          <t>April 1971</t>
        </is>
      </c>
      <c r="B499" s="725" t="n">
        <v>493</v>
      </c>
      <c r="C499" s="725" t="n">
        <v>206</v>
      </c>
      <c r="D499" s="1069" t="inlineStr">
        <is>
          <t>[x]</t>
        </is>
      </c>
      <c r="F499" s="1070" t="n"/>
      <c r="G499" s="85" t="n"/>
    </row>
    <row r="500" ht="15.5" customHeight="1" s="828">
      <c r="A500" s="1068" t="inlineStr">
        <is>
          <t>May 1971</t>
        </is>
      </c>
      <c r="B500" s="725" t="n">
        <v>439</v>
      </c>
      <c r="C500" s="725" t="n">
        <v>276</v>
      </c>
      <c r="D500" s="1069" t="inlineStr">
        <is>
          <t>[x]</t>
        </is>
      </c>
      <c r="F500" s="1070" t="n"/>
      <c r="G500" s="85" t="n"/>
    </row>
    <row r="501" ht="15.5" customHeight="1" s="828">
      <c r="A501" s="1068" t="inlineStr">
        <is>
          <t>June 1971</t>
        </is>
      </c>
      <c r="B501" s="725" t="n">
        <v>537</v>
      </c>
      <c r="C501" s="725" t="n">
        <v>275</v>
      </c>
      <c r="D501" s="1069" t="inlineStr">
        <is>
          <t>[x]</t>
        </is>
      </c>
      <c r="F501" s="1070" t="n"/>
      <c r="G501" s="85" t="n"/>
    </row>
    <row r="502" ht="15.5" customHeight="1" s="828">
      <c r="A502" s="1068" t="inlineStr">
        <is>
          <t>July 1971</t>
        </is>
      </c>
      <c r="B502" s="725" t="n">
        <v>275</v>
      </c>
      <c r="C502" s="725" t="n">
        <v>242</v>
      </c>
      <c r="D502" s="1069" t="inlineStr">
        <is>
          <t>[x]</t>
        </is>
      </c>
      <c r="F502" s="1070" t="n"/>
      <c r="G502" s="85" t="n"/>
    </row>
    <row r="503" ht="15.5" customHeight="1" s="828">
      <c r="A503" s="1068" t="inlineStr">
        <is>
          <t>August 1971</t>
        </is>
      </c>
      <c r="B503" s="725" t="n">
        <v>438</v>
      </c>
      <c r="C503" s="725" t="n">
        <v>217</v>
      </c>
      <c r="D503" s="1069" t="inlineStr">
        <is>
          <t>[x]</t>
        </is>
      </c>
      <c r="F503" s="1070" t="n"/>
      <c r="G503" s="85" t="n"/>
    </row>
    <row r="504" ht="15.5" customHeight="1" s="828">
      <c r="A504" s="1068" t="inlineStr">
        <is>
          <t>September 1971</t>
        </is>
      </c>
      <c r="B504" s="725" t="n">
        <v>569</v>
      </c>
      <c r="C504" s="725" t="n">
        <v>241</v>
      </c>
      <c r="D504" s="1069" t="inlineStr">
        <is>
          <t>[x]</t>
        </is>
      </c>
      <c r="F504" s="1070" t="n"/>
      <c r="G504" s="85" t="n"/>
    </row>
    <row r="505" ht="15.5" customHeight="1" s="828">
      <c r="A505" s="1068" t="inlineStr">
        <is>
          <t>October 1971</t>
        </is>
      </c>
      <c r="B505" s="725" t="n">
        <v>409</v>
      </c>
      <c r="C505" s="725" t="n">
        <v>245</v>
      </c>
      <c r="D505" s="1069" t="inlineStr">
        <is>
          <t>[x]</t>
        </is>
      </c>
      <c r="F505" s="1070" t="n"/>
      <c r="G505" s="85" t="n"/>
    </row>
    <row r="506" ht="15.5" customHeight="1" s="828">
      <c r="A506" s="1068" t="inlineStr">
        <is>
          <t>November 1971</t>
        </is>
      </c>
      <c r="B506" s="725" t="n">
        <v>619</v>
      </c>
      <c r="C506" s="725" t="n">
        <v>240</v>
      </c>
      <c r="D506" s="1069" t="inlineStr">
        <is>
          <t>[x]</t>
        </is>
      </c>
      <c r="F506" s="1070" t="n"/>
      <c r="G506" s="85" t="n"/>
    </row>
    <row r="507" ht="15.5" customHeight="1" s="828">
      <c r="A507" s="1068" t="inlineStr">
        <is>
          <t>December 1971</t>
        </is>
      </c>
      <c r="B507" s="725" t="n">
        <v>276</v>
      </c>
      <c r="C507" s="725" t="n">
        <v>146</v>
      </c>
      <c r="D507" s="1069" t="inlineStr">
        <is>
          <t>[x]</t>
        </is>
      </c>
      <c r="F507" s="238" t="n"/>
      <c r="G507" s="85" t="n"/>
    </row>
    <row r="508" ht="15.5" customHeight="1" s="828">
      <c r="A508" s="1068" t="inlineStr">
        <is>
          <t>January 1972</t>
        </is>
      </c>
      <c r="B508" s="725" t="n">
        <v>5486</v>
      </c>
      <c r="C508" s="725" t="n">
        <v>233</v>
      </c>
      <c r="D508" s="1069" t="inlineStr">
        <is>
          <t>[x]</t>
        </is>
      </c>
      <c r="F508" s="1070" t="n"/>
      <c r="G508" s="85" t="n"/>
    </row>
    <row r="509" ht="15.5" customHeight="1" s="828">
      <c r="A509" s="1068" t="inlineStr">
        <is>
          <t>February 1972</t>
        </is>
      </c>
      <c r="B509" s="725" t="n">
        <v>6514</v>
      </c>
      <c r="C509" s="725" t="n">
        <v>225</v>
      </c>
      <c r="D509" s="1069" t="inlineStr">
        <is>
          <t>[x]</t>
        </is>
      </c>
      <c r="F509" s="1070" t="n"/>
      <c r="G509" s="85" t="n"/>
    </row>
    <row r="510" ht="15.5" customHeight="1" s="828">
      <c r="A510" s="1068" t="inlineStr">
        <is>
          <t>March 1972</t>
        </is>
      </c>
      <c r="B510" s="725" t="n">
        <v>522</v>
      </c>
      <c r="C510" s="725" t="n">
        <v>225</v>
      </c>
      <c r="D510" s="1069" t="inlineStr">
        <is>
          <t>[x]</t>
        </is>
      </c>
      <c r="F510" s="1070" t="n"/>
      <c r="G510" s="85" t="n"/>
    </row>
    <row r="511" ht="15.5" customHeight="1" s="828">
      <c r="A511" s="1068" t="inlineStr">
        <is>
          <t>April 1972</t>
        </is>
      </c>
      <c r="B511" s="725" t="n">
        <v>859</v>
      </c>
      <c r="C511" s="725" t="n">
        <v>288</v>
      </c>
      <c r="D511" s="1069" t="inlineStr">
        <is>
          <t>[x]</t>
        </is>
      </c>
      <c r="F511" s="1070" t="n"/>
      <c r="G511" s="85" t="n"/>
    </row>
    <row r="512" ht="15.5" customHeight="1" s="828">
      <c r="A512" s="1068" t="inlineStr">
        <is>
          <t>May 1972</t>
        </is>
      </c>
      <c r="B512" s="725" t="n">
        <v>1003</v>
      </c>
      <c r="C512" s="725" t="n">
        <v>339</v>
      </c>
      <c r="D512" s="1069" t="inlineStr">
        <is>
          <t>[x]</t>
        </is>
      </c>
      <c r="F512" s="1070" t="n"/>
      <c r="G512" s="85" t="n"/>
    </row>
    <row r="513" ht="15.5" customHeight="1" s="828">
      <c r="A513" s="1068" t="inlineStr">
        <is>
          <t>June 1972</t>
        </is>
      </c>
      <c r="B513" s="725" t="n">
        <v>1130</v>
      </c>
      <c r="C513" s="725" t="n">
        <v>373</v>
      </c>
      <c r="D513" s="1069" t="inlineStr">
        <is>
          <t>[x]</t>
        </is>
      </c>
      <c r="F513" s="1070" t="n"/>
      <c r="G513" s="85" t="n"/>
    </row>
    <row r="514" ht="15.5" customHeight="1" s="828">
      <c r="A514" s="1068" t="inlineStr">
        <is>
          <t>July 1972</t>
        </is>
      </c>
      <c r="B514" s="725" t="n">
        <v>1184</v>
      </c>
      <c r="C514" s="725" t="n">
        <v>298</v>
      </c>
      <c r="D514" s="1069" t="inlineStr">
        <is>
          <t>[x]</t>
        </is>
      </c>
      <c r="F514" s="1070" t="n"/>
      <c r="G514" s="85" t="n"/>
    </row>
    <row r="515" ht="15.5" customHeight="1" s="828">
      <c r="A515" s="1068" t="inlineStr">
        <is>
          <t>August 1972</t>
        </is>
      </c>
      <c r="B515" s="725" t="n">
        <v>3132</v>
      </c>
      <c r="C515" s="725" t="n">
        <v>297</v>
      </c>
      <c r="D515" s="1069" t="inlineStr">
        <is>
          <t>[x]</t>
        </is>
      </c>
      <c r="F515" s="1070" t="n"/>
      <c r="G515" s="85" t="n"/>
    </row>
    <row r="516" ht="15.5" customHeight="1" s="828">
      <c r="A516" s="1068" t="inlineStr">
        <is>
          <t>September 1972</t>
        </is>
      </c>
      <c r="B516" s="725" t="n">
        <v>2517</v>
      </c>
      <c r="C516" s="725" t="n">
        <v>303</v>
      </c>
      <c r="D516" s="1069" t="inlineStr">
        <is>
          <t>[x]</t>
        </is>
      </c>
      <c r="F516" s="1070" t="n"/>
      <c r="G516" s="85" t="n"/>
    </row>
    <row r="517" ht="15.5" customHeight="1" s="828">
      <c r="A517" s="1068" t="inlineStr">
        <is>
          <t>October 1972</t>
        </is>
      </c>
      <c r="B517" s="725" t="n">
        <v>956</v>
      </c>
      <c r="C517" s="725" t="n">
        <v>405</v>
      </c>
      <c r="D517" s="1069" t="inlineStr">
        <is>
          <t>[x]</t>
        </is>
      </c>
      <c r="F517" s="1070" t="n"/>
      <c r="G517" s="85" t="n"/>
    </row>
    <row r="518" ht="15.5" customHeight="1" s="828">
      <c r="A518" s="1068" t="inlineStr">
        <is>
          <t>November 1972</t>
        </is>
      </c>
      <c r="B518" s="725" t="n">
        <v>374</v>
      </c>
      <c r="C518" s="725" t="n">
        <v>301</v>
      </c>
      <c r="D518" s="1069" t="inlineStr">
        <is>
          <t>[x]</t>
        </is>
      </c>
      <c r="F518" s="1070" t="n"/>
      <c r="G518" s="85" t="n"/>
    </row>
    <row r="519" ht="15.5" customHeight="1" s="828">
      <c r="A519" s="1068" t="inlineStr">
        <is>
          <t>December 1972</t>
        </is>
      </c>
      <c r="B519" s="725" t="n">
        <v>232</v>
      </c>
      <c r="C519" s="725" t="n">
        <v>152</v>
      </c>
      <c r="D519" s="1069" t="inlineStr">
        <is>
          <t>[x]</t>
        </is>
      </c>
      <c r="F519" s="238" t="n"/>
      <c r="G519" s="85" t="n"/>
    </row>
    <row r="520" ht="15.5" customHeight="1" s="828">
      <c r="A520" s="1068" t="inlineStr">
        <is>
          <t>January 1973</t>
        </is>
      </c>
      <c r="B520" s="725" t="n">
        <v>400</v>
      </c>
      <c r="C520" s="725" t="n">
        <v>236</v>
      </c>
      <c r="D520" s="1069" t="inlineStr">
        <is>
          <t>[x]</t>
        </is>
      </c>
      <c r="F520" s="1070" t="n"/>
      <c r="G520" s="85" t="n"/>
    </row>
    <row r="521" ht="15.5" customHeight="1" s="828">
      <c r="A521" s="1068" t="inlineStr">
        <is>
          <t>February 1973</t>
        </is>
      </c>
      <c r="B521" s="725" t="n">
        <v>695</v>
      </c>
      <c r="C521" s="725" t="n">
        <v>308</v>
      </c>
      <c r="D521" s="1069" t="inlineStr">
        <is>
          <t>[x]</t>
        </is>
      </c>
      <c r="F521" s="1070" t="n"/>
      <c r="G521" s="85" t="n"/>
    </row>
    <row r="522" ht="15.5" customHeight="1" s="828">
      <c r="A522" s="1068" t="inlineStr">
        <is>
          <t>March 1973</t>
        </is>
      </c>
      <c r="B522" s="725" t="n">
        <v>1161</v>
      </c>
      <c r="C522" s="725" t="n">
        <v>355</v>
      </c>
      <c r="D522" s="1069" t="inlineStr">
        <is>
          <t>[x]</t>
        </is>
      </c>
      <c r="F522" s="1070" t="n"/>
      <c r="G522" s="85" t="n"/>
    </row>
    <row r="523" ht="15.5" customHeight="1" s="828">
      <c r="A523" s="1068" t="inlineStr">
        <is>
          <t>April 1973</t>
        </is>
      </c>
      <c r="B523" s="725" t="n">
        <v>641</v>
      </c>
      <c r="C523" s="725" t="n">
        <v>299</v>
      </c>
      <c r="D523" s="1069" t="inlineStr">
        <is>
          <t>[x]</t>
        </is>
      </c>
      <c r="F523" s="1070" t="n"/>
      <c r="G523" s="85" t="n"/>
    </row>
    <row r="524" ht="15.5" customHeight="1" s="828">
      <c r="A524" s="1068" t="inlineStr">
        <is>
          <t>May 1973</t>
        </is>
      </c>
      <c r="B524" s="725" t="n">
        <v>499</v>
      </c>
      <c r="C524" s="725" t="n">
        <v>323</v>
      </c>
      <c r="D524" s="1069" t="inlineStr">
        <is>
          <t>[x]</t>
        </is>
      </c>
      <c r="F524" s="1070" t="n"/>
      <c r="G524" s="85" t="n"/>
    </row>
    <row r="525" ht="15.5" customHeight="1" s="828">
      <c r="A525" s="1068" t="inlineStr">
        <is>
          <t>June 1973</t>
        </is>
      </c>
      <c r="B525" s="725" t="n">
        <v>763</v>
      </c>
      <c r="C525" s="725" t="n">
        <v>332</v>
      </c>
      <c r="D525" s="1069" t="inlineStr">
        <is>
          <t>[x]</t>
        </is>
      </c>
      <c r="F525" s="1070" t="n"/>
      <c r="G525" s="85" t="n"/>
    </row>
    <row r="526" ht="15.5" customHeight="1" s="828">
      <c r="A526" s="1068" t="inlineStr">
        <is>
          <t>July 1973</t>
        </is>
      </c>
      <c r="B526" s="725" t="n">
        <v>276</v>
      </c>
      <c r="C526" s="725" t="n">
        <v>233</v>
      </c>
      <c r="D526" s="1069" t="inlineStr">
        <is>
          <t>[x]</t>
        </is>
      </c>
      <c r="F526" s="1070" t="n"/>
      <c r="G526" s="85" t="n"/>
    </row>
    <row r="527" ht="15.5" customHeight="1" s="828">
      <c r="A527" s="1068" t="inlineStr">
        <is>
          <t>August 1973</t>
        </is>
      </c>
      <c r="B527" s="725" t="n">
        <v>378</v>
      </c>
      <c r="C527" s="725" t="n">
        <v>307</v>
      </c>
      <c r="D527" s="1069" t="inlineStr">
        <is>
          <t>[x]</t>
        </is>
      </c>
      <c r="F527" s="1070" t="n"/>
      <c r="G527" s="85" t="n"/>
    </row>
    <row r="528" ht="15.5" customHeight="1" s="828">
      <c r="A528" s="1068" t="inlineStr">
        <is>
          <t>September 1973</t>
        </is>
      </c>
      <c r="B528" s="725" t="n">
        <v>699</v>
      </c>
      <c r="C528" s="725" t="n">
        <v>314</v>
      </c>
      <c r="D528" s="1069" t="inlineStr">
        <is>
          <t>[x]</t>
        </is>
      </c>
      <c r="F528" s="1070" t="n"/>
      <c r="G528" s="85" t="n"/>
    </row>
    <row r="529" ht="15.5" customHeight="1" s="828">
      <c r="A529" s="1068" t="inlineStr">
        <is>
          <t>October 1973</t>
        </is>
      </c>
      <c r="B529" s="725" t="n">
        <v>702</v>
      </c>
      <c r="C529" s="725" t="n">
        <v>391</v>
      </c>
      <c r="D529" s="1069" t="inlineStr">
        <is>
          <t>[x]</t>
        </is>
      </c>
      <c r="F529" s="1070" t="n"/>
      <c r="G529" s="85" t="n"/>
    </row>
    <row r="530" ht="15.5" customHeight="1" s="828">
      <c r="A530" s="1068" t="inlineStr">
        <is>
          <t>November 1973</t>
        </is>
      </c>
      <c r="B530" s="725" t="n">
        <v>715</v>
      </c>
      <c r="C530" s="725" t="n">
        <v>399</v>
      </c>
      <c r="D530" s="1069" t="inlineStr">
        <is>
          <t>[x]</t>
        </is>
      </c>
      <c r="F530" s="1070" t="n"/>
      <c r="G530" s="85" t="n"/>
    </row>
    <row r="531" ht="15.5" customHeight="1" s="828">
      <c r="A531" s="1068" t="inlineStr">
        <is>
          <t>December 1973</t>
        </is>
      </c>
      <c r="B531" s="725" t="n">
        <v>269</v>
      </c>
      <c r="C531" s="725" t="n">
        <v>120</v>
      </c>
      <c r="D531" s="1069" t="inlineStr">
        <is>
          <t>[x]</t>
        </is>
      </c>
      <c r="F531" s="238" t="n"/>
      <c r="G531" s="85" t="n"/>
    </row>
    <row r="532" ht="15.5" customHeight="1" s="828">
      <c r="A532" s="1068" t="inlineStr">
        <is>
          <t>January 1974</t>
        </is>
      </c>
      <c r="B532" s="725" t="n">
        <v>213</v>
      </c>
      <c r="C532" s="725" t="n">
        <v>128</v>
      </c>
      <c r="D532" s="1069" t="inlineStr">
        <is>
          <t>[x]</t>
        </is>
      </c>
      <c r="F532" s="1070" t="n"/>
      <c r="G532" s="85" t="n"/>
    </row>
    <row r="533" ht="15.5" customHeight="1" s="828">
      <c r="A533" s="1068" t="inlineStr">
        <is>
          <t>February 1974</t>
        </is>
      </c>
      <c r="B533" s="725" t="n">
        <v>4085</v>
      </c>
      <c r="C533" s="725" t="n">
        <v>154</v>
      </c>
      <c r="D533" s="1069" t="inlineStr">
        <is>
          <t>[x]</t>
        </is>
      </c>
      <c r="F533" s="1070" t="n"/>
      <c r="G533" s="85" t="n"/>
    </row>
    <row r="534" ht="15.5" customHeight="1" s="828">
      <c r="A534" s="1068" t="inlineStr">
        <is>
          <t>March 1974</t>
        </is>
      </c>
      <c r="B534" s="725" t="n">
        <v>2196</v>
      </c>
      <c r="C534" s="725" t="n">
        <v>281</v>
      </c>
      <c r="D534" s="1069" t="inlineStr">
        <is>
          <t>[x]</t>
        </is>
      </c>
      <c r="F534" s="1070" t="n"/>
      <c r="G534" s="85" t="n"/>
    </row>
    <row r="535" ht="15.5" customHeight="1" s="828">
      <c r="A535" s="1068" t="inlineStr">
        <is>
          <t>April 1974</t>
        </is>
      </c>
      <c r="B535" s="725" t="n">
        <v>667</v>
      </c>
      <c r="C535" s="725" t="n">
        <v>377</v>
      </c>
      <c r="D535" s="1069" t="inlineStr">
        <is>
          <t>[x]</t>
        </is>
      </c>
      <c r="F535" s="1070" t="n"/>
      <c r="G535" s="85" t="n"/>
    </row>
    <row r="536" ht="15.5" customHeight="1" s="828">
      <c r="A536" s="1068" t="inlineStr">
        <is>
          <t>May 1974</t>
        </is>
      </c>
      <c r="B536" s="725" t="n">
        <v>838</v>
      </c>
      <c r="C536" s="725" t="n">
        <v>409</v>
      </c>
      <c r="D536" s="1069" t="inlineStr">
        <is>
          <t>[x]</t>
        </is>
      </c>
      <c r="F536" s="1070" t="n"/>
      <c r="G536" s="85" t="n"/>
    </row>
    <row r="537" ht="15.5" customHeight="1" s="828">
      <c r="A537" s="1068" t="inlineStr">
        <is>
          <t>June 1974</t>
        </is>
      </c>
      <c r="B537" s="725" t="n">
        <v>856</v>
      </c>
      <c r="C537" s="725" t="n">
        <v>403</v>
      </c>
      <c r="D537" s="1069" t="inlineStr">
        <is>
          <t>[x]</t>
        </is>
      </c>
      <c r="F537" s="1070" t="n"/>
      <c r="G537" s="85" t="n"/>
    </row>
    <row r="538" ht="15.5" customHeight="1" s="828">
      <c r="A538" s="1068" t="inlineStr">
        <is>
          <t>July 1974</t>
        </is>
      </c>
      <c r="B538" s="725" t="n">
        <v>499</v>
      </c>
      <c r="C538" s="725" t="n">
        <v>283</v>
      </c>
      <c r="D538" s="1069" t="inlineStr">
        <is>
          <t>[x]</t>
        </is>
      </c>
      <c r="F538" s="1070" t="n"/>
      <c r="G538" s="85" t="n"/>
    </row>
    <row r="539" ht="15.5" customHeight="1" s="828">
      <c r="A539" s="1068" t="inlineStr">
        <is>
          <t>August 1974</t>
        </is>
      </c>
      <c r="B539" s="725" t="n">
        <v>520</v>
      </c>
      <c r="C539" s="725" t="n">
        <v>303</v>
      </c>
      <c r="D539" s="1069" t="inlineStr">
        <is>
          <t>[x]</t>
        </is>
      </c>
      <c r="F539" s="1070" t="n"/>
      <c r="G539" s="85" t="n"/>
    </row>
    <row r="540" ht="15.5" customHeight="1" s="828">
      <c r="A540" s="1068" t="inlineStr">
        <is>
          <t>September 1974</t>
        </is>
      </c>
      <c r="B540" s="725" t="n">
        <v>999</v>
      </c>
      <c r="C540" s="725" t="n">
        <v>366</v>
      </c>
      <c r="D540" s="1069" t="inlineStr">
        <is>
          <t>[x]</t>
        </is>
      </c>
      <c r="F540" s="1070" t="n"/>
      <c r="G540" s="85" t="n"/>
    </row>
    <row r="541" ht="15.5" customHeight="1" s="828">
      <c r="A541" s="1068" t="inlineStr">
        <is>
          <t>October 1974</t>
        </is>
      </c>
      <c r="B541" s="725" t="n">
        <v>1656</v>
      </c>
      <c r="C541" s="725" t="n">
        <v>490</v>
      </c>
      <c r="D541" s="1069" t="inlineStr">
        <is>
          <t>[x]</t>
        </is>
      </c>
      <c r="F541" s="1070" t="n"/>
      <c r="G541" s="85" t="n"/>
    </row>
    <row r="542" ht="15.5" customHeight="1" s="828">
      <c r="A542" s="1068" t="inlineStr">
        <is>
          <t>November 1974</t>
        </is>
      </c>
      <c r="B542" s="725" t="n">
        <v>1459</v>
      </c>
      <c r="C542" s="725" t="n">
        <v>431</v>
      </c>
      <c r="D542" s="1069" t="inlineStr">
        <is>
          <t>[x]</t>
        </is>
      </c>
      <c r="F542" s="1070" t="n"/>
      <c r="G542" s="85" t="n"/>
    </row>
    <row r="543" ht="15.5" customHeight="1" s="828">
      <c r="A543" s="1068" t="inlineStr">
        <is>
          <t>December 1974</t>
        </is>
      </c>
      <c r="B543" s="725" t="n">
        <v>764</v>
      </c>
      <c r="C543" s="725" t="n">
        <v>203</v>
      </c>
      <c r="D543" s="1069" t="inlineStr">
        <is>
          <t>[x]</t>
        </is>
      </c>
      <c r="F543" s="238" t="n"/>
      <c r="G543" s="85" t="n"/>
    </row>
    <row r="544" ht="15.5" customHeight="1" s="828">
      <c r="A544" s="1068" t="inlineStr">
        <is>
          <t>January 1975</t>
        </is>
      </c>
      <c r="B544" s="725" t="n">
        <v>339</v>
      </c>
      <c r="C544" s="725" t="n">
        <v>239</v>
      </c>
      <c r="D544" s="1069" t="inlineStr">
        <is>
          <t>[x]</t>
        </is>
      </c>
      <c r="F544" s="1070" t="n"/>
      <c r="G544" s="85" t="n"/>
    </row>
    <row r="545" ht="15.5" customHeight="1" s="828">
      <c r="A545" s="1068" t="inlineStr">
        <is>
          <t>February 1975</t>
        </is>
      </c>
      <c r="B545" s="725" t="n">
        <v>388</v>
      </c>
      <c r="C545" s="725" t="n">
        <v>301</v>
      </c>
      <c r="D545" s="1069" t="inlineStr">
        <is>
          <t>[x]</t>
        </is>
      </c>
      <c r="F545" s="1070" t="n"/>
      <c r="G545" s="85" t="n"/>
    </row>
    <row r="546" ht="15.5" customHeight="1" s="828">
      <c r="A546" s="1068" t="inlineStr">
        <is>
          <t>March 1975</t>
        </is>
      </c>
      <c r="B546" s="725" t="n">
        <v>711</v>
      </c>
      <c r="C546" s="725" t="n">
        <v>302</v>
      </c>
      <c r="D546" s="1069" t="inlineStr">
        <is>
          <t>[x]</t>
        </is>
      </c>
      <c r="F546" s="1070" t="n"/>
      <c r="G546" s="85" t="n"/>
    </row>
    <row r="547" ht="15.5" customHeight="1" s="828">
      <c r="A547" s="1068" t="inlineStr">
        <is>
          <t>April 1975</t>
        </is>
      </c>
      <c r="B547" s="725" t="n">
        <v>668</v>
      </c>
      <c r="C547" s="725" t="n">
        <v>335</v>
      </c>
      <c r="D547" s="1069" t="inlineStr">
        <is>
          <t>[x]</t>
        </is>
      </c>
      <c r="F547" s="1070" t="n"/>
      <c r="G547" s="85" t="n"/>
    </row>
    <row r="548" ht="15.5" customHeight="1" s="828">
      <c r="A548" s="1068" t="inlineStr">
        <is>
          <t>May 1975</t>
        </is>
      </c>
      <c r="B548" s="725" t="n">
        <v>864</v>
      </c>
      <c r="C548" s="725" t="n">
        <v>339</v>
      </c>
      <c r="D548" s="1069" t="inlineStr">
        <is>
          <t>[x]</t>
        </is>
      </c>
      <c r="F548" s="1070" t="n"/>
      <c r="G548" s="85" t="n"/>
    </row>
    <row r="549" ht="15.5" customHeight="1" s="828">
      <c r="A549" s="1068" t="inlineStr">
        <is>
          <t>June 1975</t>
        </is>
      </c>
      <c r="B549" s="725" t="n">
        <v>935</v>
      </c>
      <c r="C549" s="725" t="n">
        <v>352</v>
      </c>
      <c r="D549" s="1069" t="inlineStr">
        <is>
          <t>[x]</t>
        </is>
      </c>
      <c r="F549" s="1070" t="n"/>
      <c r="G549" s="85" t="n"/>
    </row>
    <row r="550" ht="15.5" customHeight="1" s="828">
      <c r="A550" s="1068" t="inlineStr">
        <is>
          <t>July 1975</t>
        </is>
      </c>
      <c r="B550" s="725" t="n">
        <v>631</v>
      </c>
      <c r="C550" s="725" t="n">
        <v>330</v>
      </c>
      <c r="D550" s="1069" t="inlineStr">
        <is>
          <t>[x]</t>
        </is>
      </c>
      <c r="F550" s="1070" t="n"/>
      <c r="G550" s="85" t="n"/>
    </row>
    <row r="551" ht="15.5" customHeight="1" s="828">
      <c r="A551" s="1068" t="inlineStr">
        <is>
          <t>August 1975</t>
        </is>
      </c>
      <c r="B551" s="725" t="n">
        <v>469</v>
      </c>
      <c r="C551" s="725" t="n">
        <v>218</v>
      </c>
      <c r="D551" s="1069" t="inlineStr">
        <is>
          <t>[x]</t>
        </is>
      </c>
      <c r="F551" s="1070" t="n"/>
      <c r="G551" s="85" t="n"/>
    </row>
    <row r="552" ht="15.5" customHeight="1" s="828">
      <c r="A552" s="1068" t="inlineStr">
        <is>
          <t>September 1975</t>
        </is>
      </c>
      <c r="B552" s="725" t="n">
        <v>300</v>
      </c>
      <c r="C552" s="725" t="n">
        <v>207</v>
      </c>
      <c r="D552" s="1069" t="inlineStr">
        <is>
          <t>[x]</t>
        </is>
      </c>
      <c r="F552" s="1070" t="n"/>
      <c r="G552" s="85" t="n"/>
    </row>
    <row r="553" ht="15.5" customHeight="1" s="828">
      <c r="A553" s="1068" t="inlineStr">
        <is>
          <t>October 1975</t>
        </is>
      </c>
      <c r="B553" s="725" t="n">
        <v>352</v>
      </c>
      <c r="C553" s="725" t="n">
        <v>213</v>
      </c>
      <c r="D553" s="1069" t="inlineStr">
        <is>
          <t>[x]</t>
        </is>
      </c>
      <c r="F553" s="1070" t="n"/>
      <c r="G553" s="85" t="n"/>
    </row>
    <row r="554" ht="15.5" customHeight="1" s="828">
      <c r="A554" s="1068" t="inlineStr">
        <is>
          <t>November 1975</t>
        </is>
      </c>
      <c r="B554" s="725" t="n">
        <v>220</v>
      </c>
      <c r="C554" s="725" t="n">
        <v>158</v>
      </c>
      <c r="D554" s="1069" t="inlineStr">
        <is>
          <t>[x]</t>
        </is>
      </c>
      <c r="F554" s="1070" t="n"/>
      <c r="G554" s="85" t="n"/>
    </row>
    <row r="555" ht="15.5" customHeight="1" s="828">
      <c r="A555" s="1068" t="inlineStr">
        <is>
          <t>December 1975</t>
        </is>
      </c>
      <c r="B555" s="725" t="n">
        <v>135</v>
      </c>
      <c r="C555" s="725" t="n">
        <v>88</v>
      </c>
      <c r="D555" s="1069" t="inlineStr">
        <is>
          <t>[x]</t>
        </is>
      </c>
      <c r="F555" s="238" t="n"/>
      <c r="G555" s="85" t="n"/>
    </row>
    <row r="556" ht="15.5" customHeight="1" s="828">
      <c r="A556" s="1068" t="inlineStr">
        <is>
          <t>January 1976</t>
        </is>
      </c>
      <c r="B556" s="725" t="n">
        <v>324</v>
      </c>
      <c r="C556" s="725" t="n">
        <v>184</v>
      </c>
      <c r="D556" s="1069" t="inlineStr">
        <is>
          <t>[x]</t>
        </is>
      </c>
      <c r="F556" s="1070" t="n"/>
      <c r="G556" s="85" t="n"/>
    </row>
    <row r="557" ht="15.5" customHeight="1" s="828">
      <c r="A557" s="1068" t="inlineStr">
        <is>
          <t>February 1976</t>
        </is>
      </c>
      <c r="B557" s="725" t="n">
        <v>240</v>
      </c>
      <c r="C557" s="725" t="n">
        <v>197</v>
      </c>
      <c r="D557" s="1069" t="inlineStr">
        <is>
          <t>[x]</t>
        </is>
      </c>
      <c r="F557" s="1070" t="n"/>
      <c r="G557" s="85" t="n"/>
    </row>
    <row r="558" ht="15.5" customHeight="1" s="828">
      <c r="A558" s="1068" t="inlineStr">
        <is>
          <t>March 1976</t>
        </is>
      </c>
      <c r="B558" s="725" t="n">
        <v>304</v>
      </c>
      <c r="C558" s="725" t="n">
        <v>252</v>
      </c>
      <c r="D558" s="1069" t="inlineStr">
        <is>
          <t>[x]</t>
        </is>
      </c>
      <c r="F558" s="1070" t="n"/>
      <c r="G558" s="85" t="n"/>
    </row>
    <row r="559" ht="15.5" customHeight="1" s="828">
      <c r="A559" s="1068" t="inlineStr">
        <is>
          <t>April 1976</t>
        </is>
      </c>
      <c r="B559" s="725" t="n">
        <v>298</v>
      </c>
      <c r="C559" s="725" t="n">
        <v>219</v>
      </c>
      <c r="D559" s="1069" t="inlineStr">
        <is>
          <t>[x]</t>
        </is>
      </c>
      <c r="F559" s="1070" t="n"/>
      <c r="G559" s="85" t="n"/>
    </row>
    <row r="560" ht="15.5" customHeight="1" s="828">
      <c r="A560" s="1068" t="inlineStr">
        <is>
          <t>May 1976</t>
        </is>
      </c>
      <c r="B560" s="725" t="n">
        <v>200</v>
      </c>
      <c r="C560" s="725" t="n">
        <v>213</v>
      </c>
      <c r="D560" s="1069" t="inlineStr">
        <is>
          <t>[x]</t>
        </is>
      </c>
      <c r="F560" s="1070" t="n"/>
      <c r="G560" s="85" t="n"/>
    </row>
    <row r="561" ht="15.5" customHeight="1" s="828">
      <c r="A561" s="1068" t="inlineStr">
        <is>
          <t>June 1976</t>
        </is>
      </c>
      <c r="B561" s="725" t="n">
        <v>224</v>
      </c>
      <c r="C561" s="725" t="n">
        <v>233</v>
      </c>
      <c r="D561" s="1069" t="inlineStr">
        <is>
          <t>[x]</t>
        </is>
      </c>
      <c r="F561" s="1070" t="n"/>
      <c r="G561" s="85" t="n"/>
    </row>
    <row r="562" ht="15.5" customHeight="1" s="828">
      <c r="A562" s="1068" t="inlineStr">
        <is>
          <t>July 1976</t>
        </is>
      </c>
      <c r="B562" s="725" t="n">
        <v>219</v>
      </c>
      <c r="C562" s="725" t="n">
        <v>219</v>
      </c>
      <c r="D562" s="1069" t="inlineStr">
        <is>
          <t>[x]</t>
        </is>
      </c>
      <c r="F562" s="1070" t="n"/>
      <c r="G562" s="85" t="n"/>
    </row>
    <row r="563" ht="15.5" customHeight="1" s="828">
      <c r="A563" s="1068" t="inlineStr">
        <is>
          <t>August 1976</t>
        </is>
      </c>
      <c r="B563" s="725" t="n">
        <v>321</v>
      </c>
      <c r="C563" s="725" t="n">
        <v>210</v>
      </c>
      <c r="D563" s="1069" t="inlineStr">
        <is>
          <t>[x]</t>
        </is>
      </c>
      <c r="F563" s="1070" t="n"/>
      <c r="G563" s="85" t="n"/>
    </row>
    <row r="564" ht="15.5" customHeight="1" s="828">
      <c r="A564" s="1068" t="inlineStr">
        <is>
          <t>September 1976</t>
        </is>
      </c>
      <c r="B564" s="725" t="n">
        <v>385</v>
      </c>
      <c r="C564" s="725" t="n">
        <v>237</v>
      </c>
      <c r="D564" s="1069" t="inlineStr">
        <is>
          <t>[x]</t>
        </is>
      </c>
      <c r="F564" s="1070" t="n"/>
      <c r="G564" s="85" t="n"/>
    </row>
    <row r="565" ht="15.5" customHeight="1" s="828">
      <c r="A565" s="1068" t="inlineStr">
        <is>
          <t>October 1976</t>
        </is>
      </c>
      <c r="B565" s="725" t="n">
        <v>254</v>
      </c>
      <c r="C565" s="725" t="n">
        <v>248</v>
      </c>
      <c r="D565" s="1069" t="inlineStr">
        <is>
          <t>[x]</t>
        </is>
      </c>
      <c r="F565" s="1070" t="n"/>
      <c r="G565" s="85" t="n"/>
    </row>
    <row r="566" ht="15.5" customHeight="1" s="828">
      <c r="A566" s="1068" t="inlineStr">
        <is>
          <t>November 1976</t>
        </is>
      </c>
      <c r="B566" s="725" t="n">
        <v>327</v>
      </c>
      <c r="C566" s="725" t="n">
        <v>249</v>
      </c>
      <c r="D566" s="1069" t="inlineStr">
        <is>
          <t>[x]</t>
        </is>
      </c>
      <c r="F566" s="1070" t="n"/>
      <c r="G566" s="85" t="n"/>
    </row>
    <row r="567" ht="15.5" customHeight="1" s="828">
      <c r="A567" s="1068" t="inlineStr">
        <is>
          <t>December 1976</t>
        </is>
      </c>
      <c r="B567" s="725" t="n">
        <v>188</v>
      </c>
      <c r="C567" s="725" t="n">
        <v>161</v>
      </c>
      <c r="D567" s="1069" t="inlineStr">
        <is>
          <t>[x]</t>
        </is>
      </c>
      <c r="F567" s="238" t="n"/>
      <c r="G567" s="85" t="n"/>
    </row>
    <row r="568" ht="15.5" customHeight="1" s="828">
      <c r="A568" s="1068" t="inlineStr">
        <is>
          <t>January 1977</t>
        </is>
      </c>
      <c r="B568" s="725" t="n">
        <v>434</v>
      </c>
      <c r="C568" s="725" t="n">
        <v>262</v>
      </c>
      <c r="D568" s="1069" t="inlineStr">
        <is>
          <t>[x]</t>
        </is>
      </c>
      <c r="F568" s="1070" t="n"/>
      <c r="G568" s="85" t="n"/>
    </row>
    <row r="569" ht="15.5" customHeight="1" s="828">
      <c r="A569" s="1068" t="inlineStr">
        <is>
          <t>February 1977</t>
        </is>
      </c>
      <c r="B569" s="725" t="n">
        <v>781</v>
      </c>
      <c r="C569" s="725" t="n">
        <v>347</v>
      </c>
      <c r="D569" s="1069" t="inlineStr">
        <is>
          <t>[x]</t>
        </is>
      </c>
      <c r="F569" s="1070" t="n"/>
      <c r="G569" s="85" t="n"/>
    </row>
    <row r="570" ht="15.5" customHeight="1" s="828">
      <c r="A570" s="1068" t="inlineStr">
        <is>
          <t>March 1977</t>
        </is>
      </c>
      <c r="B570" s="725" t="n">
        <v>1042</v>
      </c>
      <c r="C570" s="725" t="n">
        <v>349</v>
      </c>
      <c r="D570" s="1069" t="inlineStr">
        <is>
          <t>[x]</t>
        </is>
      </c>
      <c r="F570" s="1070" t="n"/>
      <c r="G570" s="85" t="n"/>
    </row>
    <row r="571" ht="15.5" customHeight="1" s="828">
      <c r="A571" s="1068" t="inlineStr">
        <is>
          <t>April 1977</t>
        </is>
      </c>
      <c r="B571" s="725" t="n">
        <v>619</v>
      </c>
      <c r="C571" s="725" t="n">
        <v>288</v>
      </c>
      <c r="D571" s="1069" t="inlineStr">
        <is>
          <t>[x]</t>
        </is>
      </c>
      <c r="F571" s="1070" t="n"/>
      <c r="G571" s="85" t="n"/>
    </row>
    <row r="572" ht="15.5" customHeight="1" s="828">
      <c r="A572" s="1068" t="inlineStr">
        <is>
          <t>May 1977</t>
        </is>
      </c>
      <c r="B572" s="725" t="n">
        <v>678</v>
      </c>
      <c r="C572" s="725" t="n">
        <v>317</v>
      </c>
      <c r="D572" s="1069" t="inlineStr">
        <is>
          <t>[x]</t>
        </is>
      </c>
      <c r="F572" s="1070" t="n"/>
      <c r="G572" s="85" t="n"/>
    </row>
    <row r="573" ht="15.5" customHeight="1" s="828">
      <c r="A573" s="1068" t="inlineStr">
        <is>
          <t>June 1977</t>
        </is>
      </c>
      <c r="B573" s="725" t="n">
        <v>514</v>
      </c>
      <c r="C573" s="725" t="n">
        <v>239</v>
      </c>
      <c r="D573" s="1069" t="inlineStr">
        <is>
          <t>[x]</t>
        </is>
      </c>
      <c r="F573" s="1070" t="n"/>
      <c r="G573" s="85" t="n"/>
    </row>
    <row r="574" ht="15.5" customHeight="1" s="828">
      <c r="A574" s="1068" t="inlineStr">
        <is>
          <t>July 1977</t>
        </is>
      </c>
      <c r="B574" s="725" t="n">
        <v>299</v>
      </c>
      <c r="C574" s="725" t="n">
        <v>217</v>
      </c>
      <c r="D574" s="1069" t="inlineStr">
        <is>
          <t>[x]</t>
        </is>
      </c>
      <c r="F574" s="1070" t="n"/>
      <c r="G574" s="85" t="n"/>
    </row>
    <row r="575" ht="15.5" customHeight="1" s="828">
      <c r="A575" s="1068" t="inlineStr">
        <is>
          <t>August 1977</t>
        </is>
      </c>
      <c r="B575" s="725" t="n">
        <v>868</v>
      </c>
      <c r="C575" s="725" t="n">
        <v>346</v>
      </c>
      <c r="D575" s="1069" t="inlineStr">
        <is>
          <t>[x]</t>
        </is>
      </c>
      <c r="F575" s="1070" t="n"/>
      <c r="G575" s="85" t="n"/>
    </row>
    <row r="576" ht="15.5" customHeight="1" s="828">
      <c r="A576" s="1068" t="inlineStr">
        <is>
          <t>September 1977</t>
        </is>
      </c>
      <c r="B576" s="725" t="n">
        <v>1277</v>
      </c>
      <c r="C576" s="725" t="n">
        <v>395</v>
      </c>
      <c r="D576" s="1069" t="inlineStr">
        <is>
          <t>[x]</t>
        </is>
      </c>
      <c r="F576" s="1070" t="n"/>
      <c r="G576" s="85" t="n"/>
    </row>
    <row r="577" ht="15.5" customHeight="1" s="828">
      <c r="A577" s="1068" t="inlineStr">
        <is>
          <t>October 1977</t>
        </is>
      </c>
      <c r="B577" s="725" t="n">
        <v>998</v>
      </c>
      <c r="C577" s="725" t="n">
        <v>404</v>
      </c>
      <c r="D577" s="1069" t="inlineStr">
        <is>
          <t>[x]</t>
        </is>
      </c>
      <c r="F577" s="1070" t="n"/>
      <c r="G577" s="85" t="n"/>
    </row>
    <row r="578" ht="15.5" customHeight="1" s="828">
      <c r="A578" s="1068" t="inlineStr">
        <is>
          <t>November 1977</t>
        </is>
      </c>
      <c r="B578" s="725" t="n">
        <v>1624</v>
      </c>
      <c r="C578" s="725" t="n">
        <v>340</v>
      </c>
      <c r="D578" s="1069" t="inlineStr">
        <is>
          <t>[x]</t>
        </is>
      </c>
      <c r="F578" s="1070" t="n"/>
      <c r="G578" s="85" t="n"/>
    </row>
    <row r="579" ht="15.5" customHeight="1" s="828">
      <c r="A579" s="1068" t="inlineStr">
        <is>
          <t>December 1977</t>
        </is>
      </c>
      <c r="B579" s="725" t="n">
        <v>1008</v>
      </c>
      <c r="C579" s="725" t="n">
        <v>153</v>
      </c>
      <c r="D579" s="1069" t="inlineStr">
        <is>
          <t>[x]</t>
        </is>
      </c>
      <c r="F579" s="238" t="n"/>
      <c r="G579" s="85" t="n"/>
    </row>
    <row r="580" ht="15.5" customHeight="1" s="828">
      <c r="A580" s="1068" t="inlineStr">
        <is>
          <t>January 1978</t>
        </is>
      </c>
      <c r="B580" s="725" t="n">
        <v>836</v>
      </c>
      <c r="C580" s="725" t="n">
        <v>228</v>
      </c>
      <c r="D580" s="1069" t="inlineStr">
        <is>
          <t>[x]</t>
        </is>
      </c>
      <c r="F580" s="1070" t="n"/>
      <c r="G580" s="85" t="n"/>
    </row>
    <row r="581" ht="15.5" customHeight="1" s="828">
      <c r="A581" s="1068" t="inlineStr">
        <is>
          <t>February 1978</t>
        </is>
      </c>
      <c r="B581" s="725" t="n">
        <v>571</v>
      </c>
      <c r="C581" s="725" t="n">
        <v>274</v>
      </c>
      <c r="D581" s="1069" t="inlineStr">
        <is>
          <t>[x]</t>
        </is>
      </c>
      <c r="F581" s="1070" t="n"/>
      <c r="G581" s="85" t="n"/>
    </row>
    <row r="582" ht="15.5" customHeight="1" s="828">
      <c r="A582" s="1068" t="inlineStr">
        <is>
          <t>March 1978</t>
        </is>
      </c>
      <c r="B582" s="725" t="n">
        <v>377</v>
      </c>
      <c r="C582" s="725" t="n">
        <v>287</v>
      </c>
      <c r="D582" s="1069" t="inlineStr">
        <is>
          <t>[x]</t>
        </is>
      </c>
      <c r="F582" s="1070" t="n"/>
      <c r="G582" s="85" t="n"/>
    </row>
    <row r="583" ht="15.5" customHeight="1" s="828">
      <c r="A583" s="1068" t="inlineStr">
        <is>
          <t>April 1978</t>
        </is>
      </c>
      <c r="B583" s="725" t="n">
        <v>595</v>
      </c>
      <c r="C583" s="725" t="n">
        <v>271</v>
      </c>
      <c r="D583" s="1069" t="inlineStr">
        <is>
          <t>[x]</t>
        </is>
      </c>
      <c r="F583" s="1070" t="n"/>
      <c r="G583" s="85" t="n"/>
    </row>
    <row r="584" ht="15.5" customHeight="1" s="828">
      <c r="A584" s="1068" t="inlineStr">
        <is>
          <t>May 1978</t>
        </is>
      </c>
      <c r="B584" s="725" t="n">
        <v>527</v>
      </c>
      <c r="C584" s="725" t="n">
        <v>281</v>
      </c>
      <c r="D584" s="1069" t="inlineStr">
        <is>
          <t>[x]</t>
        </is>
      </c>
      <c r="F584" s="1070" t="n"/>
      <c r="G584" s="85" t="n"/>
    </row>
    <row r="585" ht="15.5" customHeight="1" s="828">
      <c r="A585" s="1068" t="inlineStr">
        <is>
          <t>June 1978</t>
        </is>
      </c>
      <c r="B585" s="725" t="n">
        <v>452</v>
      </c>
      <c r="C585" s="725" t="n">
        <v>274</v>
      </c>
      <c r="D585" s="1069" t="inlineStr">
        <is>
          <t>[x]</t>
        </is>
      </c>
      <c r="F585" s="1070" t="n"/>
      <c r="G585" s="85" t="n"/>
    </row>
    <row r="586" ht="15.5" customHeight="1" s="828">
      <c r="A586" s="1068" t="inlineStr">
        <is>
          <t>July 1978</t>
        </is>
      </c>
      <c r="B586" s="725" t="n">
        <v>379</v>
      </c>
      <c r="C586" s="725" t="n">
        <v>209</v>
      </c>
      <c r="D586" s="1069" t="inlineStr">
        <is>
          <t>[x]</t>
        </is>
      </c>
      <c r="F586" s="1070" t="n"/>
      <c r="G586" s="85" t="n"/>
    </row>
    <row r="587" ht="15.5" customHeight="1" s="828">
      <c r="A587" s="1068" t="inlineStr">
        <is>
          <t>August 1978</t>
        </is>
      </c>
      <c r="B587" s="725" t="n">
        <v>472</v>
      </c>
      <c r="C587" s="725" t="n">
        <v>226</v>
      </c>
      <c r="D587" s="1069" t="inlineStr">
        <is>
          <t>[x]</t>
        </is>
      </c>
      <c r="F587" s="1070" t="n"/>
      <c r="G587" s="85" t="n"/>
    </row>
    <row r="588" ht="15.5" customHeight="1" s="828">
      <c r="A588" s="1068" t="inlineStr">
        <is>
          <t>September 1978</t>
        </is>
      </c>
      <c r="B588" s="725" t="n">
        <v>878</v>
      </c>
      <c r="C588" s="725" t="n">
        <v>313</v>
      </c>
      <c r="D588" s="1069" t="inlineStr">
        <is>
          <t>[x]</t>
        </is>
      </c>
      <c r="F588" s="1070" t="n"/>
      <c r="G588" s="85" t="n"/>
    </row>
    <row r="589" ht="15.5" customHeight="1" s="828">
      <c r="A589" s="1068" t="inlineStr">
        <is>
          <t>October 1978</t>
        </is>
      </c>
      <c r="B589" s="725" t="n">
        <v>1857</v>
      </c>
      <c r="C589" s="725" t="n">
        <v>398</v>
      </c>
      <c r="D589" s="1069" t="inlineStr">
        <is>
          <t>[x]</t>
        </is>
      </c>
      <c r="F589" s="1070" t="n"/>
      <c r="G589" s="85" t="n"/>
    </row>
    <row r="590" ht="15.5" customHeight="1" s="828">
      <c r="A590" s="1068" t="inlineStr">
        <is>
          <t>November 1978</t>
        </is>
      </c>
      <c r="B590" s="725" t="n">
        <v>1918</v>
      </c>
      <c r="C590" s="725" t="n">
        <v>369</v>
      </c>
      <c r="D590" s="1069" t="inlineStr">
        <is>
          <t>[x]</t>
        </is>
      </c>
      <c r="F590" s="1070" t="n"/>
      <c r="G590" s="85" t="n"/>
    </row>
    <row r="591" ht="15.5" customHeight="1" s="828">
      <c r="A591" s="1068" t="inlineStr">
        <is>
          <t>December 1978</t>
        </is>
      </c>
      <c r="B591" s="725" t="n">
        <v>542</v>
      </c>
      <c r="C591" s="725" t="n">
        <v>177</v>
      </c>
      <c r="D591" s="1069" t="inlineStr">
        <is>
          <t>[x]</t>
        </is>
      </c>
      <c r="F591" s="238" t="n"/>
      <c r="G591" s="85" t="n"/>
    </row>
    <row r="592" ht="15.5" customHeight="1" s="828">
      <c r="A592" s="1068" t="inlineStr">
        <is>
          <t>January 1979</t>
        </is>
      </c>
      <c r="B592" s="725" t="n">
        <v>2966</v>
      </c>
      <c r="C592" s="725" t="n">
        <v>251</v>
      </c>
      <c r="D592" s="1069" t="inlineStr">
        <is>
          <t>[x]</t>
        </is>
      </c>
      <c r="F592" s="1070" t="n"/>
      <c r="G592" s="85" t="n"/>
    </row>
    <row r="593" ht="15.5" customHeight="1" s="828">
      <c r="A593" s="1068" t="inlineStr">
        <is>
          <t>February 1979</t>
        </is>
      </c>
      <c r="B593" s="725" t="n">
        <v>2425</v>
      </c>
      <c r="C593" s="725" t="n">
        <v>297</v>
      </c>
      <c r="D593" s="1069" t="inlineStr">
        <is>
          <t>[x]</t>
        </is>
      </c>
      <c r="F593" s="1070" t="n"/>
      <c r="G593" s="85" t="n"/>
    </row>
    <row r="594" ht="15.5" customHeight="1" s="828">
      <c r="A594" s="1068" t="inlineStr">
        <is>
          <t>March 1979</t>
        </is>
      </c>
      <c r="B594" s="725" t="n">
        <v>1333</v>
      </c>
      <c r="C594" s="725" t="n">
        <v>314</v>
      </c>
      <c r="D594" s="1069" t="inlineStr">
        <is>
          <t>[x]</t>
        </is>
      </c>
      <c r="F594" s="1070" t="n"/>
      <c r="G594" s="85" t="n"/>
    </row>
    <row r="595" ht="15.5" customHeight="1" s="828">
      <c r="A595" s="1068" t="inlineStr">
        <is>
          <t>April 1979</t>
        </is>
      </c>
      <c r="B595" s="725" t="n">
        <v>867</v>
      </c>
      <c r="C595" s="725" t="n">
        <v>247</v>
      </c>
      <c r="D595" s="1069" t="inlineStr">
        <is>
          <t>[x]</t>
        </is>
      </c>
      <c r="F595" s="1070" t="n"/>
      <c r="G595" s="85" t="n"/>
    </row>
    <row r="596" ht="15.5" customHeight="1" s="828">
      <c r="A596" s="1068" t="inlineStr">
        <is>
          <t>May 1979</t>
        </is>
      </c>
      <c r="B596" s="725" t="n">
        <v>485</v>
      </c>
      <c r="C596" s="725" t="n">
        <v>204</v>
      </c>
      <c r="D596" s="1069" t="inlineStr">
        <is>
          <t>[x]</t>
        </is>
      </c>
      <c r="F596" s="1070" t="n"/>
      <c r="G596" s="85" t="n"/>
    </row>
    <row r="597" ht="15.5" customHeight="1" s="828">
      <c r="A597" s="1068" t="inlineStr">
        <is>
          <t>June 1979</t>
        </is>
      </c>
      <c r="B597" s="725" t="n">
        <v>613</v>
      </c>
      <c r="C597" s="725" t="n">
        <v>235</v>
      </c>
      <c r="D597" s="1069" t="inlineStr">
        <is>
          <t>[x]</t>
        </is>
      </c>
      <c r="F597" s="1070" t="n"/>
      <c r="G597" s="85" t="n"/>
    </row>
    <row r="598" ht="15.5" customHeight="1" s="828">
      <c r="A598" s="1068" t="inlineStr">
        <is>
          <t>July 1979</t>
        </is>
      </c>
      <c r="B598" s="725" t="n">
        <v>662</v>
      </c>
      <c r="C598" s="725" t="n">
        <v>245</v>
      </c>
      <c r="D598" s="1069" t="inlineStr">
        <is>
          <t>[x]</t>
        </is>
      </c>
      <c r="F598" s="1070" t="n"/>
      <c r="G598" s="85" t="n"/>
    </row>
    <row r="599" ht="15.5" customHeight="1" s="828">
      <c r="A599" s="1068" t="inlineStr">
        <is>
          <t>August 1979</t>
        </is>
      </c>
      <c r="B599" s="725" t="n">
        <v>4103</v>
      </c>
      <c r="C599" s="725" t="n">
        <v>291</v>
      </c>
      <c r="D599" s="1069" t="inlineStr">
        <is>
          <t>[x]</t>
        </is>
      </c>
      <c r="F599" s="1070" t="n"/>
      <c r="G599" s="85" t="n"/>
    </row>
    <row r="600" ht="15.5" customHeight="1" s="828">
      <c r="A600" s="1068" t="inlineStr">
        <is>
          <t>September 1979</t>
        </is>
      </c>
      <c r="B600" s="725" t="n">
        <v>11716</v>
      </c>
      <c r="C600" s="725" t="n">
        <v>274</v>
      </c>
      <c r="D600" s="1069" t="inlineStr">
        <is>
          <t>[x]</t>
        </is>
      </c>
      <c r="F600" s="1070" t="n"/>
      <c r="G600" s="85" t="n"/>
    </row>
    <row r="601" ht="15.5" customHeight="1" s="828">
      <c r="A601" s="1068" t="inlineStr">
        <is>
          <t>October 1979</t>
        </is>
      </c>
      <c r="B601" s="725" t="n">
        <v>3508</v>
      </c>
      <c r="C601" s="725" t="n">
        <v>282</v>
      </c>
      <c r="D601" s="1069" t="inlineStr">
        <is>
          <t>[x]</t>
        </is>
      </c>
      <c r="F601" s="1070" t="n"/>
      <c r="G601" s="85" t="n"/>
    </row>
    <row r="602" ht="15.5" customHeight="1" s="828">
      <c r="A602" s="1068" t="inlineStr">
        <is>
          <t>November 1979</t>
        </is>
      </c>
      <c r="B602" s="725" t="n">
        <v>606</v>
      </c>
      <c r="C602" s="725" t="n">
        <v>202</v>
      </c>
      <c r="D602" s="1069" t="inlineStr">
        <is>
          <t>[x]</t>
        </is>
      </c>
      <c r="F602" s="1070" t="n"/>
      <c r="G602" s="85" t="n"/>
    </row>
    <row r="603" ht="15.5" customHeight="1" s="828">
      <c r="A603" s="1068" t="inlineStr">
        <is>
          <t>December 1979</t>
        </is>
      </c>
      <c r="B603" s="725" t="n">
        <v>190</v>
      </c>
      <c r="C603" s="725" t="n">
        <v>84</v>
      </c>
      <c r="D603" s="1069" t="inlineStr">
        <is>
          <t>[x]</t>
        </is>
      </c>
      <c r="F603" s="238" t="n"/>
      <c r="G603" s="85" t="n"/>
    </row>
    <row r="604" ht="15.5" customHeight="1" s="828">
      <c r="A604" s="1068" t="inlineStr">
        <is>
          <t>January 1980</t>
        </is>
      </c>
      <c r="B604" s="725" t="n">
        <v>2775</v>
      </c>
      <c r="C604" s="725" t="n">
        <v>177</v>
      </c>
      <c r="D604" s="1069" t="inlineStr">
        <is>
          <t>[x]</t>
        </is>
      </c>
      <c r="F604" s="1070" t="n"/>
      <c r="G604" s="85" t="n"/>
    </row>
    <row r="605" ht="15.5" customHeight="1" s="828">
      <c r="A605" s="1068" t="inlineStr">
        <is>
          <t>February 1980</t>
        </is>
      </c>
      <c r="B605" s="725" t="n">
        <v>3254</v>
      </c>
      <c r="C605" s="725" t="n">
        <v>161</v>
      </c>
      <c r="D605" s="1069" t="inlineStr">
        <is>
          <t>[x]</t>
        </is>
      </c>
      <c r="F605" s="1070" t="n"/>
      <c r="G605" s="85" t="n"/>
    </row>
    <row r="606" ht="15.5" customHeight="1" s="828">
      <c r="A606" s="1068" t="inlineStr">
        <is>
          <t>March 1980</t>
        </is>
      </c>
      <c r="B606" s="725" t="n">
        <v>3262</v>
      </c>
      <c r="C606" s="725" t="n">
        <v>185</v>
      </c>
      <c r="D606" s="1069" t="inlineStr">
        <is>
          <t>[x]</t>
        </is>
      </c>
      <c r="F606" s="1070" t="n"/>
      <c r="G606" s="85" t="n"/>
    </row>
    <row r="607" ht="15.5" customHeight="1" s="828">
      <c r="A607" s="1068" t="inlineStr">
        <is>
          <t>April 1980</t>
        </is>
      </c>
      <c r="B607" s="725" t="n">
        <v>977</v>
      </c>
      <c r="C607" s="725" t="n">
        <v>205</v>
      </c>
      <c r="D607" s="1069" t="inlineStr">
        <is>
          <t>[x]</t>
        </is>
      </c>
      <c r="F607" s="1070" t="n"/>
      <c r="G607" s="85" t="n"/>
    </row>
    <row r="608" ht="15.5" customHeight="1" s="828">
      <c r="A608" s="1068" t="inlineStr">
        <is>
          <t>May 1980</t>
        </is>
      </c>
      <c r="B608" s="725" t="n">
        <v>463</v>
      </c>
      <c r="C608" s="725" t="n">
        <v>189</v>
      </c>
      <c r="D608" s="1069" t="inlineStr">
        <is>
          <t>[x]</t>
        </is>
      </c>
      <c r="F608" s="1070" t="n"/>
      <c r="G608" s="85" t="n"/>
    </row>
    <row r="609" ht="15.5" customHeight="1" s="828">
      <c r="A609" s="1068" t="inlineStr">
        <is>
          <t>June 1980</t>
        </is>
      </c>
      <c r="B609" s="725" t="n">
        <v>304</v>
      </c>
      <c r="C609" s="725" t="n">
        <v>188</v>
      </c>
      <c r="D609" s="1069" t="inlineStr">
        <is>
          <t>[x]</t>
        </is>
      </c>
      <c r="F609" s="1070" t="n"/>
      <c r="G609" s="85" t="n"/>
    </row>
    <row r="610" ht="15.5" customHeight="1" s="828">
      <c r="A610" s="1068" t="inlineStr">
        <is>
          <t>July 1980</t>
        </is>
      </c>
      <c r="B610" s="725" t="n">
        <v>170</v>
      </c>
      <c r="C610" s="725" t="n">
        <v>111</v>
      </c>
      <c r="D610" s="1069" t="inlineStr">
        <is>
          <t>[x]</t>
        </is>
      </c>
      <c r="F610" s="1070" t="n"/>
      <c r="G610" s="85" t="n"/>
    </row>
    <row r="611" ht="15.5" customHeight="1" s="828">
      <c r="A611" s="1068" t="inlineStr">
        <is>
          <t>August 1980</t>
        </is>
      </c>
      <c r="B611" s="725" t="n">
        <v>119</v>
      </c>
      <c r="C611" s="725" t="n">
        <v>96</v>
      </c>
      <c r="D611" s="1069" t="inlineStr">
        <is>
          <t>[x]</t>
        </is>
      </c>
      <c r="F611" s="1070" t="n"/>
      <c r="G611" s="85" t="n"/>
    </row>
    <row r="612" ht="15.5" customHeight="1" s="828">
      <c r="A612" s="1068" t="inlineStr">
        <is>
          <t>September 1980</t>
        </is>
      </c>
      <c r="B612" s="725" t="n">
        <v>207</v>
      </c>
      <c r="C612" s="725" t="n">
        <v>132</v>
      </c>
      <c r="D612" s="1069" t="inlineStr">
        <is>
          <t>[x]</t>
        </is>
      </c>
      <c r="F612" s="1070" t="n"/>
      <c r="G612" s="85" t="n"/>
    </row>
    <row r="613" ht="15.5" customHeight="1" s="828">
      <c r="A613" s="1068" t="inlineStr">
        <is>
          <t>October 1980</t>
        </is>
      </c>
      <c r="B613" s="725" t="n">
        <v>198</v>
      </c>
      <c r="C613" s="725" t="n">
        <v>138</v>
      </c>
      <c r="D613" s="1069" t="inlineStr">
        <is>
          <t>[x]</t>
        </is>
      </c>
      <c r="F613" s="1070" t="n"/>
      <c r="G613" s="85" t="n"/>
    </row>
    <row r="614" ht="15.5" customHeight="1" s="828">
      <c r="A614" s="1068" t="inlineStr">
        <is>
          <t>November 1980</t>
        </is>
      </c>
      <c r="B614" s="725" t="n">
        <v>179</v>
      </c>
      <c r="C614" s="725" t="n">
        <v>115</v>
      </c>
      <c r="D614" s="1069" t="inlineStr">
        <is>
          <t>[x]</t>
        </is>
      </c>
      <c r="F614" s="1070" t="n"/>
      <c r="G614" s="85" t="n"/>
    </row>
    <row r="615" ht="15.5" customHeight="1" s="828">
      <c r="A615" s="1068" t="inlineStr">
        <is>
          <t>December 1980</t>
        </is>
      </c>
      <c r="B615" s="725" t="n">
        <v>56</v>
      </c>
      <c r="C615" s="725" t="n">
        <v>59</v>
      </c>
      <c r="D615" s="1069" t="inlineStr">
        <is>
          <t>[x]</t>
        </is>
      </c>
      <c r="F615" s="238" t="n"/>
      <c r="G615" s="85" t="n"/>
    </row>
    <row r="616" ht="15.5" customHeight="1" s="828">
      <c r="A616" s="1068" t="inlineStr">
        <is>
          <t>January 1981</t>
        </is>
      </c>
      <c r="B616" s="725" t="n">
        <v>249</v>
      </c>
      <c r="C616" s="725" t="n">
        <v>133</v>
      </c>
      <c r="D616" s="1069" t="inlineStr">
        <is>
          <t>[x]</t>
        </is>
      </c>
      <c r="F616" s="1070" t="n"/>
      <c r="G616" s="85" t="n"/>
    </row>
    <row r="617" ht="15.5" customHeight="1" s="828">
      <c r="A617" s="1068" t="inlineStr">
        <is>
          <t>February 1981</t>
        </is>
      </c>
      <c r="B617" s="725" t="n">
        <v>473</v>
      </c>
      <c r="C617" s="725" t="n">
        <v>144</v>
      </c>
      <c r="D617" s="1069" t="inlineStr">
        <is>
          <t>[x]</t>
        </is>
      </c>
      <c r="F617" s="1070" t="n"/>
      <c r="G617" s="85" t="n"/>
    </row>
    <row r="618" ht="15.5" customHeight="1" s="828">
      <c r="A618" s="1068" t="inlineStr">
        <is>
          <t>March 1981</t>
        </is>
      </c>
      <c r="B618" s="725" t="n">
        <v>646</v>
      </c>
      <c r="C618" s="725" t="n">
        <v>197</v>
      </c>
      <c r="D618" s="1069" t="inlineStr">
        <is>
          <t>[x]</t>
        </is>
      </c>
      <c r="F618" s="1070" t="n"/>
      <c r="G618" s="85" t="n"/>
    </row>
    <row r="619" ht="15.5" customHeight="1" s="828">
      <c r="A619" s="1068" t="inlineStr">
        <is>
          <t>April 1981</t>
        </is>
      </c>
      <c r="B619" s="725" t="n">
        <v>565</v>
      </c>
      <c r="C619" s="725" t="n">
        <v>176</v>
      </c>
      <c r="D619" s="1069" t="inlineStr">
        <is>
          <t>[x]</t>
        </is>
      </c>
      <c r="F619" s="1070" t="n"/>
      <c r="G619" s="85" t="n"/>
    </row>
    <row r="620" ht="15.5" customHeight="1" s="828">
      <c r="A620" s="1068" t="inlineStr">
        <is>
          <t>May 1981</t>
        </is>
      </c>
      <c r="B620" s="725" t="n">
        <v>408</v>
      </c>
      <c r="C620" s="725" t="n">
        <v>136</v>
      </c>
      <c r="D620" s="1069" t="inlineStr">
        <is>
          <t>[x]</t>
        </is>
      </c>
      <c r="F620" s="1070" t="n"/>
      <c r="G620" s="85" t="n"/>
    </row>
    <row r="621" ht="15.5" customHeight="1" s="828">
      <c r="A621" s="1068" t="inlineStr">
        <is>
          <t>June 1981</t>
        </is>
      </c>
      <c r="B621" s="725" t="n">
        <v>358</v>
      </c>
      <c r="C621" s="725" t="n">
        <v>143</v>
      </c>
      <c r="D621" s="1069" t="inlineStr">
        <is>
          <t>[x]</t>
        </is>
      </c>
      <c r="F621" s="1070" t="n"/>
      <c r="G621" s="85" t="n"/>
    </row>
    <row r="622" ht="15.5" customHeight="1" s="828">
      <c r="A622" s="1068" t="inlineStr">
        <is>
          <t>July 1981</t>
        </is>
      </c>
      <c r="B622" s="725" t="n">
        <v>289</v>
      </c>
      <c r="C622" s="725" t="n">
        <v>111</v>
      </c>
      <c r="D622" s="1069" t="inlineStr">
        <is>
          <t>[x]</t>
        </is>
      </c>
      <c r="F622" s="1070" t="n"/>
      <c r="G622" s="85" t="n"/>
    </row>
    <row r="623" ht="15.5" customHeight="1" s="828">
      <c r="A623" s="1068" t="inlineStr">
        <is>
          <t>August 1981</t>
        </is>
      </c>
      <c r="B623" s="725" t="n">
        <v>108</v>
      </c>
      <c r="C623" s="725" t="n">
        <v>96</v>
      </c>
      <c r="D623" s="1069" t="inlineStr">
        <is>
          <t>[x]</t>
        </is>
      </c>
      <c r="F623" s="1070" t="n"/>
      <c r="G623" s="85" t="n"/>
    </row>
    <row r="624" ht="15.5" customHeight="1" s="828">
      <c r="A624" s="1068" t="inlineStr">
        <is>
          <t>September 1981</t>
        </is>
      </c>
      <c r="B624" s="725" t="n">
        <v>169</v>
      </c>
      <c r="C624" s="725" t="n">
        <v>142</v>
      </c>
      <c r="D624" s="1069" t="inlineStr">
        <is>
          <t>[x]</t>
        </is>
      </c>
      <c r="F624" s="1070" t="n"/>
      <c r="G624" s="85" t="n"/>
    </row>
    <row r="625" ht="15.5" customHeight="1" s="828">
      <c r="A625" s="1068" t="inlineStr">
        <is>
          <t>October 1981</t>
        </is>
      </c>
      <c r="B625" s="725" t="n">
        <v>336</v>
      </c>
      <c r="C625" s="725" t="n">
        <v>173</v>
      </c>
      <c r="D625" s="1069" t="inlineStr">
        <is>
          <t>[x]</t>
        </is>
      </c>
      <c r="F625" s="1070" t="n"/>
      <c r="G625" s="85" t="n"/>
    </row>
    <row r="626" ht="15.5" customHeight="1" s="828">
      <c r="A626" s="1068" t="inlineStr">
        <is>
          <t>November 1981</t>
        </is>
      </c>
      <c r="B626" s="725" t="n">
        <v>506</v>
      </c>
      <c r="C626" s="725" t="n">
        <v>164</v>
      </c>
      <c r="D626" s="1069" t="inlineStr">
        <is>
          <t>[x]</t>
        </is>
      </c>
      <c r="F626" s="1070" t="n"/>
      <c r="G626" s="85" t="n"/>
    </row>
    <row r="627" ht="15.5" customHeight="1" s="828">
      <c r="A627" s="1068" t="inlineStr">
        <is>
          <t>December 1981</t>
        </is>
      </c>
      <c r="B627" s="725" t="n">
        <v>160</v>
      </c>
      <c r="C627" s="725" t="n">
        <v>110</v>
      </c>
      <c r="D627" s="1069" t="inlineStr">
        <is>
          <t>[x]</t>
        </is>
      </c>
      <c r="F627" s="238" t="n"/>
      <c r="G627" s="85" t="n"/>
    </row>
    <row r="628" ht="15.5" customHeight="1" s="828">
      <c r="A628" s="1068" t="inlineStr">
        <is>
          <t>January 1982</t>
        </is>
      </c>
      <c r="B628" s="725" t="n">
        <v>710</v>
      </c>
      <c r="C628" s="725" t="n">
        <v>166</v>
      </c>
      <c r="D628" s="1069" t="inlineStr">
        <is>
          <t>[x]</t>
        </is>
      </c>
      <c r="F628" s="1070" t="n"/>
      <c r="G628" s="85" t="n"/>
    </row>
    <row r="629" ht="15.5" customHeight="1" s="828">
      <c r="A629" s="1068" t="inlineStr">
        <is>
          <t>February 1982</t>
        </is>
      </c>
      <c r="B629" s="725" t="n">
        <v>851</v>
      </c>
      <c r="C629" s="725" t="n">
        <v>197</v>
      </c>
      <c r="D629" s="1069" t="inlineStr">
        <is>
          <t>[x]</t>
        </is>
      </c>
      <c r="F629" s="1070" t="n"/>
      <c r="G629" s="85" t="n"/>
    </row>
    <row r="630" ht="15.5" customHeight="1" s="828">
      <c r="A630" s="1068" t="inlineStr">
        <is>
          <t>March 1982</t>
        </is>
      </c>
      <c r="B630" s="725" t="n">
        <v>355</v>
      </c>
      <c r="C630" s="725" t="n">
        <v>200</v>
      </c>
      <c r="D630" s="1069" t="inlineStr">
        <is>
          <t>[x]</t>
        </is>
      </c>
      <c r="F630" s="1070" t="n"/>
      <c r="G630" s="85" t="n"/>
    </row>
    <row r="631" ht="15.5" customHeight="1" s="828">
      <c r="A631" s="1068" t="inlineStr">
        <is>
          <t>April 1982</t>
        </is>
      </c>
      <c r="B631" s="725" t="n">
        <v>321</v>
      </c>
      <c r="C631" s="725" t="n">
        <v>194</v>
      </c>
      <c r="D631" s="1069" t="inlineStr">
        <is>
          <t>[x]</t>
        </is>
      </c>
      <c r="F631" s="1070" t="n"/>
      <c r="G631" s="85" t="n"/>
    </row>
    <row r="632" ht="15.5" customHeight="1" s="828">
      <c r="A632" s="1068" t="inlineStr">
        <is>
          <t>May 1982</t>
        </is>
      </c>
      <c r="B632" s="725" t="n">
        <v>273</v>
      </c>
      <c r="C632" s="725" t="n">
        <v>177</v>
      </c>
      <c r="D632" s="1069" t="inlineStr">
        <is>
          <t>[x]</t>
        </is>
      </c>
      <c r="F632" s="1070" t="n"/>
      <c r="G632" s="85" t="n"/>
    </row>
    <row r="633" ht="15.5" customHeight="1" s="828">
      <c r="A633" s="1068" t="inlineStr">
        <is>
          <t>June 1982</t>
        </is>
      </c>
      <c r="B633" s="725" t="n">
        <v>611</v>
      </c>
      <c r="C633" s="725" t="n">
        <v>168</v>
      </c>
      <c r="D633" s="1069" t="inlineStr">
        <is>
          <t>[x]</t>
        </is>
      </c>
      <c r="F633" s="1070" t="n"/>
      <c r="G633" s="85" t="n"/>
    </row>
    <row r="634" ht="15.5" customHeight="1" s="828">
      <c r="A634" s="1068" t="inlineStr">
        <is>
          <t>July 1982</t>
        </is>
      </c>
      <c r="B634" s="725" t="n">
        <v>444</v>
      </c>
      <c r="C634" s="725" t="n">
        <v>123</v>
      </c>
      <c r="D634" s="1069" t="inlineStr">
        <is>
          <t>[x]</t>
        </is>
      </c>
      <c r="F634" s="1070" t="n"/>
      <c r="G634" s="85" t="n"/>
    </row>
    <row r="635" ht="15.5" customHeight="1" s="828">
      <c r="A635" s="1068" t="inlineStr">
        <is>
          <t>August 1982</t>
        </is>
      </c>
      <c r="B635" s="725" t="n">
        <v>219</v>
      </c>
      <c r="C635" s="725" t="n">
        <v>127</v>
      </c>
      <c r="D635" s="1069" t="inlineStr">
        <is>
          <t>[x]</t>
        </is>
      </c>
      <c r="F635" s="1070" t="n"/>
      <c r="G635" s="85" t="n"/>
    </row>
    <row r="636" ht="15.5" customHeight="1" s="828">
      <c r="A636" s="1068" t="inlineStr">
        <is>
          <t>September 1982</t>
        </is>
      </c>
      <c r="B636" s="725" t="n">
        <v>753</v>
      </c>
      <c r="C636" s="725" t="n">
        <v>136</v>
      </c>
      <c r="D636" s="1069" t="inlineStr">
        <is>
          <t>[x]</t>
        </is>
      </c>
      <c r="F636" s="1070" t="n"/>
      <c r="G636" s="85" t="n"/>
    </row>
    <row r="637" ht="15.5" customHeight="1" s="828">
      <c r="A637" s="1068" t="inlineStr">
        <is>
          <t>October 1982</t>
        </is>
      </c>
      <c r="B637" s="725" t="n">
        <v>428</v>
      </c>
      <c r="C637" s="725" t="n">
        <v>141</v>
      </c>
      <c r="D637" s="1069" t="inlineStr">
        <is>
          <t>[x]</t>
        </is>
      </c>
      <c r="F637" s="1070" t="n"/>
      <c r="G637" s="85" t="n"/>
    </row>
    <row r="638" ht="15.5" customHeight="1" s="828">
      <c r="A638" s="1068" t="inlineStr">
        <is>
          <t>November 1982</t>
        </is>
      </c>
      <c r="B638" s="725" t="n">
        <v>239</v>
      </c>
      <c r="C638" s="725" t="n">
        <v>163</v>
      </c>
      <c r="D638" s="1069" t="inlineStr">
        <is>
          <t>[x]</t>
        </is>
      </c>
      <c r="F638" s="1070" t="n"/>
      <c r="G638" s="85" t="n"/>
    </row>
    <row r="639" ht="15.5" customHeight="1" s="828">
      <c r="A639" s="1068" t="inlineStr">
        <is>
          <t>December 1982</t>
        </is>
      </c>
      <c r="B639" s="725" t="n">
        <v>111</v>
      </c>
      <c r="C639" s="725" t="n">
        <v>93</v>
      </c>
      <c r="D639" s="1069" t="inlineStr">
        <is>
          <t>[x]</t>
        </is>
      </c>
      <c r="F639" s="238" t="n"/>
      <c r="G639" s="85" t="n"/>
    </row>
    <row r="640" ht="15.5" customHeight="1" s="828">
      <c r="A640" s="1068" t="inlineStr">
        <is>
          <t>January 1983</t>
        </is>
      </c>
      <c r="B640" s="725" t="n">
        <v>327</v>
      </c>
      <c r="C640" s="725" t="n">
        <v>109</v>
      </c>
      <c r="D640" s="1069" t="inlineStr">
        <is>
          <t>[x]</t>
        </is>
      </c>
      <c r="F640" s="1070" t="n"/>
      <c r="G640" s="85" t="n"/>
    </row>
    <row r="641" ht="15.5" customHeight="1" s="828">
      <c r="A641" s="1068" t="inlineStr">
        <is>
          <t>February 1983</t>
        </is>
      </c>
      <c r="B641" s="725" t="n">
        <v>746</v>
      </c>
      <c r="C641" s="725" t="n">
        <v>129</v>
      </c>
      <c r="D641" s="1069" t="inlineStr">
        <is>
          <t>[x]</t>
        </is>
      </c>
      <c r="F641" s="1070" t="n"/>
      <c r="G641" s="85" t="n"/>
    </row>
    <row r="642" ht="15.5" customHeight="1" s="828">
      <c r="A642" s="1068" t="inlineStr">
        <is>
          <t>March 1983</t>
        </is>
      </c>
      <c r="B642" s="725" t="n">
        <v>527</v>
      </c>
      <c r="C642" s="725" t="n">
        <v>182</v>
      </c>
      <c r="D642" s="1069" t="inlineStr">
        <is>
          <t>[x]</t>
        </is>
      </c>
      <c r="F642" s="1070" t="n"/>
      <c r="G642" s="85" t="n"/>
    </row>
    <row r="643" ht="15.5" customHeight="1" s="828">
      <c r="A643" s="1068" t="inlineStr">
        <is>
          <t>April 1983</t>
        </is>
      </c>
      <c r="B643" s="725" t="n">
        <v>386</v>
      </c>
      <c r="C643" s="725" t="n">
        <v>154</v>
      </c>
      <c r="D643" s="1069" t="inlineStr">
        <is>
          <t>[x]</t>
        </is>
      </c>
      <c r="F643" s="1070" t="n"/>
      <c r="G643" s="85" t="n"/>
    </row>
    <row r="644" ht="15.5" customHeight="1" s="828">
      <c r="A644" s="1068" t="inlineStr">
        <is>
          <t>May 1983</t>
        </is>
      </c>
      <c r="B644" s="725" t="n">
        <v>139</v>
      </c>
      <c r="C644" s="725" t="n">
        <v>153</v>
      </c>
      <c r="D644" s="1069" t="inlineStr">
        <is>
          <t>[x]</t>
        </is>
      </c>
      <c r="F644" s="1070" t="n"/>
      <c r="G644" s="85" t="n"/>
    </row>
    <row r="645" ht="15.5" customHeight="1" s="828">
      <c r="A645" s="1068" t="inlineStr">
        <is>
          <t>June 1983</t>
        </is>
      </c>
      <c r="B645" s="725" t="n">
        <v>118</v>
      </c>
      <c r="C645" s="725" t="n">
        <v>137</v>
      </c>
      <c r="D645" s="1069" t="inlineStr">
        <is>
          <t>[x]</t>
        </is>
      </c>
      <c r="F645" s="1070" t="n"/>
      <c r="G645" s="85" t="n"/>
    </row>
    <row r="646" ht="15.5" customHeight="1" s="828">
      <c r="A646" s="1068" t="inlineStr">
        <is>
          <t>July 1983</t>
        </is>
      </c>
      <c r="B646" s="725" t="n">
        <v>186</v>
      </c>
      <c r="C646" s="725" t="n">
        <v>146</v>
      </c>
      <c r="D646" s="1069" t="inlineStr">
        <is>
          <t>[x]</t>
        </is>
      </c>
      <c r="F646" s="1070" t="n"/>
      <c r="G646" s="85" t="n"/>
    </row>
    <row r="647" ht="15.5" customHeight="1" s="828">
      <c r="A647" s="1068" t="inlineStr">
        <is>
          <t>August 1983</t>
        </is>
      </c>
      <c r="B647" s="725" t="n">
        <v>206</v>
      </c>
      <c r="C647" s="725" t="n">
        <v>139</v>
      </c>
      <c r="D647" s="1069" t="inlineStr">
        <is>
          <t>[x]</t>
        </is>
      </c>
      <c r="F647" s="1070" t="n"/>
      <c r="G647" s="85" t="n"/>
    </row>
    <row r="648" ht="15.5" customHeight="1" s="828">
      <c r="A648" s="1068" t="inlineStr">
        <is>
          <t>September 1983</t>
        </is>
      </c>
      <c r="B648" s="725" t="n">
        <v>298</v>
      </c>
      <c r="C648" s="725" t="n">
        <v>159</v>
      </c>
      <c r="D648" s="1069" t="inlineStr">
        <is>
          <t>[x]</t>
        </is>
      </c>
      <c r="F648" s="1070" t="n"/>
      <c r="G648" s="85" t="n"/>
    </row>
    <row r="649" ht="15.5" customHeight="1" s="828">
      <c r="A649" s="1068" t="inlineStr">
        <is>
          <t>October 1983</t>
        </is>
      </c>
      <c r="B649" s="725" t="n">
        <v>303</v>
      </c>
      <c r="C649" s="725" t="n">
        <v>153</v>
      </c>
      <c r="D649" s="1069" t="inlineStr">
        <is>
          <t>[x]</t>
        </is>
      </c>
      <c r="F649" s="1070" t="n"/>
      <c r="G649" s="85" t="n"/>
    </row>
    <row r="650" ht="15.5" customHeight="1" s="828">
      <c r="A650" s="1068" t="inlineStr">
        <is>
          <t>November 1983</t>
        </is>
      </c>
      <c r="B650" s="725" t="n">
        <v>366</v>
      </c>
      <c r="C650" s="725" t="n">
        <v>195</v>
      </c>
      <c r="D650" s="1069" t="inlineStr">
        <is>
          <t>[x]</t>
        </is>
      </c>
      <c r="F650" s="1070" t="n"/>
      <c r="G650" s="85" t="n"/>
    </row>
    <row r="651" ht="15.5" customHeight="1" s="828">
      <c r="A651" s="1068" t="inlineStr">
        <is>
          <t>December 1983</t>
        </is>
      </c>
      <c r="B651" s="725" t="n">
        <v>153</v>
      </c>
      <c r="C651" s="725" t="n">
        <v>86</v>
      </c>
      <c r="D651" s="1069" t="inlineStr">
        <is>
          <t>[x]</t>
        </is>
      </c>
      <c r="F651" s="238" t="n"/>
      <c r="G651" s="85" t="n"/>
    </row>
    <row r="652" ht="15.5" customHeight="1" s="828">
      <c r="A652" s="1068" t="inlineStr">
        <is>
          <t>January 1984</t>
        </is>
      </c>
      <c r="B652" s="725" t="n">
        <v>288</v>
      </c>
      <c r="C652" s="725" t="n">
        <v>158</v>
      </c>
      <c r="D652" s="1069" t="inlineStr">
        <is>
          <t>[x]</t>
        </is>
      </c>
      <c r="F652" s="1070" t="n"/>
      <c r="G652" s="85" t="n"/>
    </row>
    <row r="653" ht="15.5" customHeight="1" s="828">
      <c r="A653" s="1068" t="inlineStr">
        <is>
          <t>February 1984</t>
        </is>
      </c>
      <c r="B653" s="725" t="n">
        <v>542</v>
      </c>
      <c r="C653" s="725" t="n">
        <v>186</v>
      </c>
      <c r="D653" s="1069" t="inlineStr">
        <is>
          <t>[x]</t>
        </is>
      </c>
      <c r="F653" s="1070" t="n"/>
      <c r="G653" s="85" t="n"/>
    </row>
    <row r="654" ht="15.5" customHeight="1" s="828">
      <c r="A654" s="1068" t="inlineStr">
        <is>
          <t>March 1984</t>
        </is>
      </c>
      <c r="B654" s="725" t="n">
        <v>2174</v>
      </c>
      <c r="C654" s="725" t="n">
        <v>175</v>
      </c>
      <c r="D654" s="1069" t="inlineStr">
        <is>
          <t>[x]</t>
        </is>
      </c>
      <c r="F654" s="1070" t="n"/>
      <c r="G654" s="85" t="n"/>
    </row>
    <row r="655" ht="15.5" customHeight="1" s="828">
      <c r="A655" s="1068" t="inlineStr">
        <is>
          <t>April 1984</t>
        </is>
      </c>
      <c r="B655" s="725" t="n">
        <v>2684</v>
      </c>
      <c r="C655" s="725" t="n">
        <v>143</v>
      </c>
      <c r="D655" s="1069" t="inlineStr">
        <is>
          <t>[x]</t>
        </is>
      </c>
      <c r="F655" s="1070" t="n"/>
      <c r="G655" s="85" t="n"/>
    </row>
    <row r="656" ht="15.5" customHeight="1" s="828">
      <c r="A656" s="1068" t="inlineStr">
        <is>
          <t>May 1984</t>
        </is>
      </c>
      <c r="B656" s="725" t="n">
        <v>2981</v>
      </c>
      <c r="C656" s="725" t="n">
        <v>134</v>
      </c>
      <c r="D656" s="1069" t="inlineStr">
        <is>
          <t>[x]</t>
        </is>
      </c>
      <c r="F656" s="1070" t="n"/>
      <c r="G656" s="85" t="n"/>
    </row>
    <row r="657" ht="15.5" customHeight="1" s="828">
      <c r="A657" s="1068" t="inlineStr">
        <is>
          <t>June 1984</t>
        </is>
      </c>
      <c r="B657" s="725" t="n">
        <v>2749</v>
      </c>
      <c r="C657" s="725" t="n">
        <v>147</v>
      </c>
      <c r="D657" s="1069" t="inlineStr">
        <is>
          <t>[x]</t>
        </is>
      </c>
      <c r="F657" s="1070" t="n"/>
      <c r="G657" s="85" t="n"/>
    </row>
    <row r="658" ht="15.5" customHeight="1" s="828">
      <c r="A658" s="1068" t="inlineStr">
        <is>
          <t>July 1984</t>
        </is>
      </c>
      <c r="B658" s="725" t="n">
        <v>2535</v>
      </c>
      <c r="C658" s="725" t="n">
        <v>126</v>
      </c>
      <c r="D658" s="1069" t="inlineStr">
        <is>
          <t>[x]</t>
        </is>
      </c>
      <c r="F658" s="1070" t="n"/>
      <c r="G658" s="85" t="n"/>
    </row>
    <row r="659" ht="15.5" customHeight="1" s="828">
      <c r="A659" s="1068" t="inlineStr">
        <is>
          <t>August 1984</t>
        </is>
      </c>
      <c r="B659" s="725" t="n">
        <v>2351</v>
      </c>
      <c r="C659" s="725" t="n">
        <v>116</v>
      </c>
      <c r="D659" s="1069" t="inlineStr">
        <is>
          <t>[x]</t>
        </is>
      </c>
      <c r="F659" s="1070" t="n"/>
      <c r="G659" s="85" t="n"/>
    </row>
    <row r="660" ht="15.5" customHeight="1" s="828">
      <c r="A660" s="1068" t="inlineStr">
        <is>
          <t>September 1984</t>
        </is>
      </c>
      <c r="B660" s="725" t="n">
        <v>2608</v>
      </c>
      <c r="C660" s="725" t="n">
        <v>129</v>
      </c>
      <c r="D660" s="1069" t="inlineStr">
        <is>
          <t>[x]</t>
        </is>
      </c>
      <c r="F660" s="1070" t="n"/>
      <c r="G660" s="85" t="n"/>
    </row>
    <row r="661" ht="15.5" customHeight="1" s="828">
      <c r="A661" s="1068" t="inlineStr">
        <is>
          <t>October 1984</t>
        </is>
      </c>
      <c r="B661" s="725" t="n">
        <v>3082</v>
      </c>
      <c r="C661" s="725" t="n">
        <v>153</v>
      </c>
      <c r="D661" s="1069" t="inlineStr">
        <is>
          <t>[x]</t>
        </is>
      </c>
      <c r="F661" s="1070" t="n"/>
      <c r="G661" s="85" t="n"/>
    </row>
    <row r="662" ht="15.5" customHeight="1" s="828">
      <c r="A662" s="1068" t="inlineStr">
        <is>
          <t>November 1984</t>
        </is>
      </c>
      <c r="B662" s="725" t="n">
        <v>3041</v>
      </c>
      <c r="C662" s="725" t="n">
        <v>119</v>
      </c>
      <c r="D662" s="1069" t="inlineStr">
        <is>
          <t>[x]</t>
        </is>
      </c>
      <c r="F662" s="1070" t="n"/>
      <c r="G662" s="85" t="n"/>
    </row>
    <row r="663" ht="15.5" customHeight="1" s="828">
      <c r="A663" s="1068" t="inlineStr">
        <is>
          <t>December 1984</t>
        </is>
      </c>
      <c r="B663" s="725" t="n">
        <v>2100</v>
      </c>
      <c r="C663" s="725" t="n">
        <v>64</v>
      </c>
      <c r="D663" s="1069" t="inlineStr">
        <is>
          <t>[x]</t>
        </is>
      </c>
      <c r="F663" s="238" t="n"/>
      <c r="G663" s="85" t="n"/>
    </row>
    <row r="664" ht="15.5" customHeight="1" s="828">
      <c r="A664" s="1068" t="inlineStr">
        <is>
          <t>January 1985</t>
        </is>
      </c>
      <c r="B664" s="725" t="n">
        <v>2136</v>
      </c>
      <c r="C664" s="725" t="n">
        <v>77</v>
      </c>
      <c r="D664" s="1069" t="inlineStr">
        <is>
          <t>[x]</t>
        </is>
      </c>
      <c r="F664" s="1070" t="n"/>
      <c r="G664" s="85" t="n"/>
    </row>
    <row r="665" ht="15.5" customHeight="1" s="828">
      <c r="A665" s="1068" t="inlineStr">
        <is>
          <t>February 1985</t>
        </is>
      </c>
      <c r="B665" s="725" t="n">
        <v>1999</v>
      </c>
      <c r="C665" s="725" t="n">
        <v>111</v>
      </c>
      <c r="D665" s="1069" t="inlineStr">
        <is>
          <t>[x]</t>
        </is>
      </c>
      <c r="F665" s="1070" t="n"/>
      <c r="G665" s="85" t="n"/>
    </row>
    <row r="666" ht="15.5" customHeight="1" s="828">
      <c r="A666" s="1068" t="inlineStr">
        <is>
          <t>March 1985</t>
        </is>
      </c>
      <c r="B666" s="725" t="n">
        <v>442</v>
      </c>
      <c r="C666" s="725" t="n">
        <v>104</v>
      </c>
      <c r="D666" s="1069" t="inlineStr">
        <is>
          <t>[x]</t>
        </is>
      </c>
      <c r="F666" s="1070" t="n"/>
      <c r="G666" s="85" t="n"/>
    </row>
    <row r="667" ht="15.5" customHeight="1" s="828">
      <c r="A667" s="1068" t="inlineStr">
        <is>
          <t>April 1985</t>
        </is>
      </c>
      <c r="B667" s="725" t="n">
        <v>191</v>
      </c>
      <c r="C667" s="725" t="n">
        <v>105</v>
      </c>
      <c r="D667" s="1069" t="inlineStr">
        <is>
          <t>[x]</t>
        </is>
      </c>
      <c r="F667" s="1070" t="n"/>
      <c r="G667" s="85" t="n"/>
    </row>
    <row r="668" ht="15.5" customHeight="1" s="828">
      <c r="A668" s="1068" t="inlineStr">
        <is>
          <t>May 1985</t>
        </is>
      </c>
      <c r="B668" s="725" t="n">
        <v>244</v>
      </c>
      <c r="C668" s="725" t="n">
        <v>109</v>
      </c>
      <c r="D668" s="1069" t="inlineStr">
        <is>
          <t>[x]</t>
        </is>
      </c>
      <c r="F668" s="1070" t="n"/>
      <c r="G668" s="85" t="n"/>
    </row>
    <row r="669" ht="15.5" customHeight="1" s="828">
      <c r="A669" s="1068" t="inlineStr">
        <is>
          <t>June 1985</t>
        </is>
      </c>
      <c r="B669" s="725" t="n">
        <v>162</v>
      </c>
      <c r="C669" s="725" t="n">
        <v>81</v>
      </c>
      <c r="D669" s="1069" t="inlineStr">
        <is>
          <t>[x]</t>
        </is>
      </c>
      <c r="F669" s="1070" t="n"/>
      <c r="G669" s="85" t="n"/>
    </row>
    <row r="670" ht="15.5" customHeight="1" s="828">
      <c r="A670" s="1068" t="inlineStr">
        <is>
          <t>July 1985</t>
        </is>
      </c>
      <c r="B670" s="725" t="n">
        <v>113</v>
      </c>
      <c r="C670" s="725" t="n">
        <v>105</v>
      </c>
      <c r="D670" s="1069" t="inlineStr">
        <is>
          <t>[x]</t>
        </is>
      </c>
      <c r="F670" s="1070" t="n"/>
      <c r="G670" s="85" t="n"/>
    </row>
    <row r="671" ht="15.5" customHeight="1" s="828">
      <c r="A671" s="1068" t="inlineStr">
        <is>
          <t>August 1985</t>
        </is>
      </c>
      <c r="B671" s="725" t="n">
        <v>99</v>
      </c>
      <c r="C671" s="725" t="n">
        <v>83</v>
      </c>
      <c r="D671" s="1069" t="inlineStr">
        <is>
          <t>[x]</t>
        </is>
      </c>
      <c r="F671" s="1070" t="n"/>
      <c r="G671" s="85" t="n"/>
    </row>
    <row r="672" ht="15.5" customHeight="1" s="828">
      <c r="A672" s="1068" t="inlineStr">
        <is>
          <t>September 1985</t>
        </is>
      </c>
      <c r="B672" s="725" t="n">
        <v>286</v>
      </c>
      <c r="C672" s="725" t="n">
        <v>108</v>
      </c>
      <c r="D672" s="1069" t="inlineStr">
        <is>
          <t>[x]</t>
        </is>
      </c>
      <c r="F672" s="1070" t="n"/>
      <c r="G672" s="85" t="n"/>
    </row>
    <row r="673" ht="15.5" customHeight="1" s="828">
      <c r="A673" s="1068" t="inlineStr">
        <is>
          <t>October 1985</t>
        </is>
      </c>
      <c r="B673" s="725" t="n">
        <v>280</v>
      </c>
      <c r="C673" s="725" t="n">
        <v>125</v>
      </c>
      <c r="D673" s="1069" t="inlineStr">
        <is>
          <t>[x]</t>
        </is>
      </c>
      <c r="F673" s="1070" t="n"/>
      <c r="G673" s="85" t="n"/>
    </row>
    <row r="674" ht="15.5" customHeight="1" s="828">
      <c r="A674" s="1068" t="inlineStr">
        <is>
          <t>November 1985</t>
        </is>
      </c>
      <c r="B674" s="725" t="n">
        <v>228</v>
      </c>
      <c r="C674" s="725" t="n">
        <v>93</v>
      </c>
      <c r="D674" s="1069" t="inlineStr">
        <is>
          <t>[x]</t>
        </is>
      </c>
      <c r="F674" s="1070" t="n"/>
      <c r="G674" s="85" t="n"/>
    </row>
    <row r="675" ht="15.5" customHeight="1" s="828">
      <c r="A675" s="1068" t="inlineStr">
        <is>
          <t>December 1985</t>
        </is>
      </c>
      <c r="B675" s="725" t="n">
        <v>220</v>
      </c>
      <c r="C675" s="725" t="n">
        <v>72</v>
      </c>
      <c r="D675" s="1069" t="inlineStr">
        <is>
          <t>[x]</t>
        </is>
      </c>
      <c r="F675" s="238" t="n"/>
      <c r="G675" s="85" t="n"/>
    </row>
    <row r="676" ht="15.5" customHeight="1" s="828">
      <c r="A676" s="1068" t="inlineStr">
        <is>
          <t>January 1986</t>
        </is>
      </c>
      <c r="B676" s="725" t="n">
        <v>217</v>
      </c>
      <c r="C676" s="725" t="n">
        <v>96</v>
      </c>
      <c r="D676" s="726" t="n">
        <v>183</v>
      </c>
      <c r="F676" s="1070" t="n"/>
      <c r="G676" s="85" t="n"/>
    </row>
    <row r="677" ht="15.5" customHeight="1" s="828">
      <c r="A677" s="1068" t="inlineStr">
        <is>
          <t>February 1986</t>
        </is>
      </c>
      <c r="B677" s="725" t="n">
        <v>248</v>
      </c>
      <c r="C677" s="725" t="n">
        <v>116</v>
      </c>
      <c r="D677" s="726" t="n">
        <v>188</v>
      </c>
      <c r="F677" s="1070" t="n"/>
      <c r="G677" s="85" t="n"/>
    </row>
    <row r="678" ht="15.5" customHeight="1" s="828">
      <c r="A678" s="1068" t="inlineStr">
        <is>
          <t>March 1986</t>
        </is>
      </c>
      <c r="B678" s="725" t="n">
        <v>184</v>
      </c>
      <c r="C678" s="725" t="n">
        <v>91</v>
      </c>
      <c r="D678" s="726" t="n">
        <v>66</v>
      </c>
      <c r="F678" s="1070" t="n"/>
      <c r="G678" s="85" t="n"/>
    </row>
    <row r="679" ht="15.5" customHeight="1" s="828">
      <c r="A679" s="1068" t="inlineStr">
        <is>
          <t>April 1986</t>
        </is>
      </c>
      <c r="B679" s="725" t="n">
        <v>145</v>
      </c>
      <c r="C679" s="725" t="n">
        <v>128</v>
      </c>
      <c r="D679" s="726" t="n">
        <v>62</v>
      </c>
      <c r="F679" s="1070" t="n"/>
      <c r="G679" s="85" t="n"/>
    </row>
    <row r="680" ht="15.5" customHeight="1" s="828">
      <c r="A680" s="1068" t="inlineStr">
        <is>
          <t>May 1986</t>
        </is>
      </c>
      <c r="B680" s="725" t="n">
        <v>288</v>
      </c>
      <c r="C680" s="725" t="n">
        <v>99</v>
      </c>
      <c r="D680" s="726" t="n">
        <v>49</v>
      </c>
      <c r="F680" s="1070" t="n"/>
      <c r="G680" s="85" t="n"/>
    </row>
    <row r="681" ht="15.5" customHeight="1" s="828">
      <c r="A681" s="1068" t="inlineStr">
        <is>
          <t>June 1986</t>
        </is>
      </c>
      <c r="B681" s="725" t="n">
        <v>170</v>
      </c>
      <c r="C681" s="725" t="n">
        <v>116</v>
      </c>
      <c r="D681" s="726" t="n">
        <v>64</v>
      </c>
      <c r="F681" s="1070" t="n"/>
      <c r="G681" s="85" t="n"/>
    </row>
    <row r="682" ht="15.5" customHeight="1" s="828">
      <c r="A682" s="1068" t="inlineStr">
        <is>
          <t>July 1986</t>
        </is>
      </c>
      <c r="B682" s="725" t="n">
        <v>67</v>
      </c>
      <c r="C682" s="725" t="n">
        <v>100</v>
      </c>
      <c r="D682" s="726" t="n">
        <v>22</v>
      </c>
      <c r="F682" s="1070" t="n"/>
      <c r="G682" s="85" t="n"/>
    </row>
    <row r="683" ht="15.5" customHeight="1" s="828">
      <c r="A683" s="1068" t="inlineStr">
        <is>
          <t>August 1986</t>
        </is>
      </c>
      <c r="B683" s="725" t="n">
        <v>67</v>
      </c>
      <c r="C683" s="725" t="n">
        <v>92</v>
      </c>
      <c r="D683" s="726" t="n">
        <v>28</v>
      </c>
      <c r="F683" s="1070" t="n"/>
      <c r="G683" s="85" t="n"/>
    </row>
    <row r="684" ht="15.5" customHeight="1" s="828">
      <c r="A684" s="1068" t="inlineStr">
        <is>
          <t>September 1986</t>
        </is>
      </c>
      <c r="B684" s="725" t="n">
        <v>154</v>
      </c>
      <c r="C684" s="725" t="n">
        <v>102</v>
      </c>
      <c r="D684" s="726" t="n">
        <v>67</v>
      </c>
      <c r="F684" s="1070" t="n"/>
      <c r="G684" s="85" t="n"/>
    </row>
    <row r="685" ht="15.5" customHeight="1" s="828">
      <c r="A685" s="1068" t="inlineStr">
        <is>
          <t>October 1986</t>
        </is>
      </c>
      <c r="B685" s="725" t="n">
        <v>167</v>
      </c>
      <c r="C685" s="725" t="n">
        <v>148</v>
      </c>
      <c r="D685" s="726" t="n">
        <v>48</v>
      </c>
      <c r="F685" s="1070" t="n"/>
      <c r="G685" s="85" t="n"/>
    </row>
    <row r="686" ht="15.5" customHeight="1" s="828">
      <c r="A686" s="1068" t="inlineStr">
        <is>
          <t>November 1986</t>
        </is>
      </c>
      <c r="B686" s="725" t="n">
        <v>117</v>
      </c>
      <c r="C686" s="725" t="n">
        <v>107</v>
      </c>
      <c r="D686" s="726" t="n">
        <v>98</v>
      </c>
      <c r="F686" s="1070" t="n"/>
      <c r="G686" s="85" t="n"/>
    </row>
    <row r="687" ht="15.5" customHeight="1" s="828">
      <c r="A687" s="1068" t="inlineStr">
        <is>
          <t>December 1986</t>
        </is>
      </c>
      <c r="B687" s="725" t="n">
        <v>97</v>
      </c>
      <c r="C687" s="725" t="n">
        <v>91</v>
      </c>
      <c r="D687" s="726" t="n">
        <v>50</v>
      </c>
      <c r="F687" s="238" t="n"/>
      <c r="G687" s="85" t="n"/>
    </row>
    <row r="688" ht="15.5" customHeight="1" s="828">
      <c r="A688" s="1068" t="inlineStr">
        <is>
          <t>January 1987</t>
        </is>
      </c>
      <c r="B688" s="725" t="n">
        <v>889</v>
      </c>
      <c r="C688" s="725" t="n">
        <v>111</v>
      </c>
      <c r="D688" s="726" t="n">
        <v>171</v>
      </c>
      <c r="F688" s="1070" t="n"/>
      <c r="G688" s="85" t="n"/>
    </row>
    <row r="689" ht="15.5" customHeight="1" s="828">
      <c r="A689" s="1068" t="inlineStr">
        <is>
          <t>February 1987</t>
        </is>
      </c>
      <c r="B689" s="725" t="n">
        <v>928</v>
      </c>
      <c r="C689" s="725" t="n">
        <v>123</v>
      </c>
      <c r="D689" s="726" t="n">
        <v>148</v>
      </c>
      <c r="F689" s="1070" t="n"/>
      <c r="G689" s="85" t="n"/>
    </row>
    <row r="690" ht="15.5" customHeight="1" s="828">
      <c r="A690" s="1068" t="inlineStr">
        <is>
          <t>March 1987</t>
        </is>
      </c>
      <c r="B690" s="725" t="n">
        <v>251</v>
      </c>
      <c r="C690" s="725" t="n">
        <v>120</v>
      </c>
      <c r="D690" s="726" t="n">
        <v>215</v>
      </c>
      <c r="F690" s="1070" t="n"/>
      <c r="G690" s="85" t="n"/>
    </row>
    <row r="691" ht="15.5" customHeight="1" s="828">
      <c r="A691" s="1068" t="inlineStr">
        <is>
          <t>April 1987</t>
        </is>
      </c>
      <c r="B691" s="725" t="n">
        <v>336</v>
      </c>
      <c r="C691" s="725" t="n">
        <v>135</v>
      </c>
      <c r="D691" s="726" t="n">
        <v>155</v>
      </c>
      <c r="F691" s="1070" t="n"/>
      <c r="G691" s="85" t="n"/>
    </row>
    <row r="692" ht="15.5" customHeight="1" s="828">
      <c r="A692" s="1068" t="inlineStr">
        <is>
          <t>May 1987</t>
        </is>
      </c>
      <c r="B692" s="725" t="n">
        <v>222</v>
      </c>
      <c r="C692" s="725" t="n">
        <v>95</v>
      </c>
      <c r="D692" s="726" t="n">
        <v>126</v>
      </c>
      <c r="F692" s="1070" t="n"/>
      <c r="G692" s="85" t="n"/>
    </row>
    <row r="693" ht="15.5" customHeight="1" s="828">
      <c r="A693" s="1068" t="inlineStr">
        <is>
          <t>June 1987</t>
        </is>
      </c>
      <c r="B693" s="725" t="n">
        <v>345</v>
      </c>
      <c r="C693" s="725" t="n">
        <v>104</v>
      </c>
      <c r="D693" s="726" t="n">
        <v>157</v>
      </c>
      <c r="F693" s="1070" t="n"/>
      <c r="G693" s="85" t="n"/>
    </row>
    <row r="694" ht="15.5" customHeight="1" s="828">
      <c r="A694" s="1068" t="inlineStr">
        <is>
          <t>July 1987</t>
        </is>
      </c>
      <c r="B694" s="725" t="n">
        <v>214</v>
      </c>
      <c r="C694" s="725" t="n">
        <v>93</v>
      </c>
      <c r="D694" s="726" t="n">
        <v>61</v>
      </c>
      <c r="F694" s="1070" t="n"/>
      <c r="G694" s="85" t="n"/>
    </row>
    <row r="695" ht="15.5" customHeight="1" s="828">
      <c r="A695" s="1068" t="inlineStr">
        <is>
          <t>August 1987</t>
        </is>
      </c>
      <c r="B695" s="725" t="n">
        <v>43</v>
      </c>
      <c r="C695" s="725" t="n">
        <v>71</v>
      </c>
      <c r="D695" s="726" t="n">
        <v>22</v>
      </c>
      <c r="F695" s="1070" t="n"/>
      <c r="G695" s="85" t="n"/>
    </row>
    <row r="696" ht="15.5" customHeight="1" s="828">
      <c r="A696" s="1068" t="inlineStr">
        <is>
          <t>September 1987</t>
        </is>
      </c>
      <c r="B696" s="725" t="n">
        <v>56</v>
      </c>
      <c r="C696" s="725" t="n">
        <v>84</v>
      </c>
      <c r="D696" s="726" t="n">
        <v>19</v>
      </c>
      <c r="F696" s="1070" t="n"/>
      <c r="G696" s="85" t="n"/>
    </row>
    <row r="697" ht="15.5" customHeight="1" s="828">
      <c r="A697" s="1068" t="inlineStr">
        <is>
          <t>October 1987</t>
        </is>
      </c>
      <c r="B697" s="725" t="n">
        <v>76</v>
      </c>
      <c r="C697" s="725" t="n">
        <v>96</v>
      </c>
      <c r="D697" s="726" t="n">
        <v>24</v>
      </c>
      <c r="F697" s="1070" t="n"/>
      <c r="G697" s="85" t="n"/>
    </row>
    <row r="698" ht="15.5" customHeight="1" s="828">
      <c r="A698" s="1068" t="inlineStr">
        <is>
          <t>November 1987</t>
        </is>
      </c>
      <c r="B698" s="725" t="n">
        <v>127</v>
      </c>
      <c r="C698" s="725" t="n">
        <v>108</v>
      </c>
      <c r="D698" s="726" t="n">
        <v>80</v>
      </c>
      <c r="F698" s="1070" t="n"/>
      <c r="G698" s="85" t="n"/>
    </row>
    <row r="699" ht="15.5" customHeight="1" s="828">
      <c r="A699" s="1068" t="inlineStr">
        <is>
          <t>December 1987</t>
        </is>
      </c>
      <c r="B699" s="725" t="n">
        <v>60</v>
      </c>
      <c r="C699" s="725" t="n">
        <v>72</v>
      </c>
      <c r="D699" s="726" t="n">
        <v>35</v>
      </c>
      <c r="F699" s="238" t="n"/>
      <c r="G699" s="85" t="n"/>
    </row>
    <row r="700" ht="15.5" customHeight="1" s="828">
      <c r="A700" s="1068" t="inlineStr">
        <is>
          <t>January 1988</t>
        </is>
      </c>
      <c r="B700" s="725" t="n">
        <v>106</v>
      </c>
      <c r="C700" s="725" t="n">
        <v>93</v>
      </c>
      <c r="D700" s="726" t="n">
        <v>64</v>
      </c>
      <c r="F700" s="1070" t="n"/>
      <c r="G700" s="85" t="n"/>
    </row>
    <row r="701" ht="15.5" customHeight="1" s="828">
      <c r="A701" s="1068" t="inlineStr">
        <is>
          <t>February 1988</t>
        </is>
      </c>
      <c r="B701" s="725" t="n">
        <v>655</v>
      </c>
      <c r="C701" s="725" t="n">
        <v>128</v>
      </c>
      <c r="D701" s="726" t="n">
        <v>152</v>
      </c>
      <c r="F701" s="1070" t="n"/>
      <c r="G701" s="85" t="n"/>
    </row>
    <row r="702" ht="15.5" customHeight="1" s="828">
      <c r="A702" s="1068" t="inlineStr">
        <is>
          <t>March 1988</t>
        </is>
      </c>
      <c r="B702" s="725" t="n">
        <v>259</v>
      </c>
      <c r="C702" s="725" t="n">
        <v>99</v>
      </c>
      <c r="D702" s="726" t="n">
        <v>49</v>
      </c>
      <c r="F702" s="1070" t="n"/>
      <c r="G702" s="85" t="n"/>
    </row>
    <row r="703" ht="15.5" customHeight="1" s="828">
      <c r="A703" s="1068" t="inlineStr">
        <is>
          <t>April 1988</t>
        </is>
      </c>
      <c r="B703" s="725" t="n">
        <v>66</v>
      </c>
      <c r="C703" s="725" t="n">
        <v>55</v>
      </c>
      <c r="D703" s="726" t="n">
        <v>18</v>
      </c>
      <c r="F703" s="1070" t="n"/>
      <c r="G703" s="85" t="n"/>
    </row>
    <row r="704" ht="15.5" customHeight="1" s="828">
      <c r="A704" s="1068" t="inlineStr">
        <is>
          <t>May 1988</t>
        </is>
      </c>
      <c r="B704" s="725" t="n">
        <v>140</v>
      </c>
      <c r="C704" s="725" t="n">
        <v>78</v>
      </c>
      <c r="D704" s="726" t="n">
        <v>41</v>
      </c>
      <c r="F704" s="1070" t="n"/>
      <c r="G704" s="85" t="n"/>
    </row>
    <row r="705" ht="15.5" customHeight="1" s="828">
      <c r="A705" s="1068" t="inlineStr">
        <is>
          <t>June 1988</t>
        </is>
      </c>
      <c r="B705" s="725" t="n">
        <v>306</v>
      </c>
      <c r="C705" s="725" t="n">
        <v>89</v>
      </c>
      <c r="D705" s="726" t="n">
        <v>43</v>
      </c>
      <c r="F705" s="1070" t="n"/>
      <c r="G705" s="85" t="n"/>
    </row>
    <row r="706" ht="15.5" customHeight="1" s="828">
      <c r="A706" s="1068" t="inlineStr">
        <is>
          <t>July 1988</t>
        </is>
      </c>
      <c r="B706" s="725" t="n">
        <v>349</v>
      </c>
      <c r="C706" s="725" t="n">
        <v>71</v>
      </c>
      <c r="D706" s="726" t="n">
        <v>37</v>
      </c>
      <c r="F706" s="1070" t="n"/>
      <c r="G706" s="85" t="n"/>
    </row>
    <row r="707" ht="15.5" customHeight="1" s="828">
      <c r="A707" s="1068" t="inlineStr">
        <is>
          <t>August 1988</t>
        </is>
      </c>
      <c r="B707" s="725" t="n">
        <v>431</v>
      </c>
      <c r="C707" s="725" t="n">
        <v>62</v>
      </c>
      <c r="D707" s="726" t="n">
        <v>151</v>
      </c>
      <c r="F707" s="1070" t="n"/>
      <c r="G707" s="85" t="n"/>
    </row>
    <row r="708" ht="15.5" customHeight="1" s="828">
      <c r="A708" s="1068" t="inlineStr">
        <is>
          <t>September 1988</t>
        </is>
      </c>
      <c r="B708" s="725" t="n">
        <v>1115</v>
      </c>
      <c r="C708" s="725" t="n">
        <v>63</v>
      </c>
      <c r="D708" s="726" t="n">
        <v>163</v>
      </c>
      <c r="F708" s="1070" t="n"/>
      <c r="G708" s="85" t="n"/>
    </row>
    <row r="709" ht="15.5" customHeight="1" s="828">
      <c r="A709" s="1068" t="inlineStr">
        <is>
          <t>October 1988</t>
        </is>
      </c>
      <c r="B709" s="725" t="n">
        <v>53</v>
      </c>
      <c r="C709" s="725" t="n">
        <v>82</v>
      </c>
      <c r="D709" s="726" t="n">
        <v>33</v>
      </c>
      <c r="F709" s="1070" t="n"/>
      <c r="G709" s="85" t="n"/>
    </row>
    <row r="710" ht="15.5" customHeight="1" s="828">
      <c r="A710" s="1068" t="inlineStr">
        <is>
          <t>November 1988</t>
        </is>
      </c>
      <c r="B710" s="725" t="n">
        <v>183</v>
      </c>
      <c r="C710" s="725" t="n">
        <v>85</v>
      </c>
      <c r="D710" s="726" t="n">
        <v>152</v>
      </c>
      <c r="F710" s="1070" t="n"/>
      <c r="G710" s="85" t="n"/>
    </row>
    <row r="711" ht="15.5" customHeight="1" s="828">
      <c r="A711" s="1068" t="inlineStr">
        <is>
          <t>December 1988</t>
        </is>
      </c>
      <c r="B711" s="725" t="n">
        <v>38</v>
      </c>
      <c r="C711" s="725" t="n">
        <v>49</v>
      </c>
      <c r="D711" s="726" t="n">
        <v>18</v>
      </c>
      <c r="F711" s="238" t="n"/>
      <c r="G711" s="85" t="n"/>
    </row>
    <row r="712" ht="15.5" customHeight="1" s="828">
      <c r="A712" s="1068" t="inlineStr">
        <is>
          <t>January 1989</t>
        </is>
      </c>
      <c r="B712" s="725" t="n">
        <v>42</v>
      </c>
      <c r="C712" s="725" t="n">
        <v>61</v>
      </c>
      <c r="D712" s="726" t="n">
        <v>13</v>
      </c>
      <c r="F712" s="1070" t="n"/>
      <c r="G712" s="85" t="n"/>
    </row>
    <row r="713" ht="15.5" customHeight="1" s="828">
      <c r="A713" s="1068" t="inlineStr">
        <is>
          <t>February 1989</t>
        </is>
      </c>
      <c r="B713" s="725" t="n">
        <v>64</v>
      </c>
      <c r="C713" s="725" t="n">
        <v>92</v>
      </c>
      <c r="D713" s="726" t="n">
        <v>29</v>
      </c>
      <c r="F713" s="1070" t="n"/>
      <c r="G713" s="85" t="n"/>
    </row>
    <row r="714" ht="15.5" customHeight="1" s="828">
      <c r="A714" s="1068" t="inlineStr">
        <is>
          <t>March 1989</t>
        </is>
      </c>
      <c r="B714" s="725" t="n">
        <v>80</v>
      </c>
      <c r="C714" s="725" t="n">
        <v>75</v>
      </c>
      <c r="D714" s="726" t="n">
        <v>27</v>
      </c>
      <c r="F714" s="1070" t="n"/>
      <c r="G714" s="85" t="n"/>
    </row>
    <row r="715" ht="15.5" customHeight="1" s="828">
      <c r="A715" s="1068" t="inlineStr">
        <is>
          <t>April 1989</t>
        </is>
      </c>
      <c r="B715" s="725" t="n">
        <v>106</v>
      </c>
      <c r="C715" s="725" t="n">
        <v>74</v>
      </c>
      <c r="D715" s="726" t="n">
        <v>46</v>
      </c>
      <c r="F715" s="1070" t="n"/>
      <c r="G715" s="85" t="n"/>
    </row>
    <row r="716" ht="15.5" customHeight="1" s="828">
      <c r="A716" s="1068" t="inlineStr">
        <is>
          <t>May 1989</t>
        </is>
      </c>
      <c r="B716" s="725" t="n">
        <v>184</v>
      </c>
      <c r="C716" s="725" t="n">
        <v>100</v>
      </c>
      <c r="D716" s="726" t="n">
        <v>55</v>
      </c>
      <c r="F716" s="1070" t="n"/>
      <c r="G716" s="85" t="n"/>
    </row>
    <row r="717" ht="15.5" customHeight="1" s="828">
      <c r="A717" s="1068" t="inlineStr">
        <is>
          <t>June 1989</t>
        </is>
      </c>
      <c r="B717" s="725" t="n">
        <v>259</v>
      </c>
      <c r="C717" s="725" t="n">
        <v>93</v>
      </c>
      <c r="D717" s="726" t="n">
        <v>105</v>
      </c>
      <c r="F717" s="1070" t="n"/>
      <c r="G717" s="85" t="n"/>
    </row>
    <row r="718" ht="15.5" customHeight="1" s="828">
      <c r="A718" s="1068" t="inlineStr">
        <is>
          <t>July 1989</t>
        </is>
      </c>
      <c r="B718" s="725" t="n">
        <v>2424</v>
      </c>
      <c r="C718" s="725" t="n">
        <v>89</v>
      </c>
      <c r="D718" s="726" t="n">
        <v>479</v>
      </c>
      <c r="F718" s="1070" t="n"/>
      <c r="G718" s="85" t="n"/>
    </row>
    <row r="719" ht="15.5" customHeight="1" s="828">
      <c r="A719" s="1068" t="inlineStr">
        <is>
          <t>August 1989</t>
        </is>
      </c>
      <c r="B719" s="725" t="n">
        <v>99</v>
      </c>
      <c r="C719" s="725" t="n">
        <v>67</v>
      </c>
      <c r="D719" s="726" t="n">
        <v>23</v>
      </c>
      <c r="F719" s="1070" t="n"/>
      <c r="G719" s="85" t="n"/>
    </row>
    <row r="720" ht="15.5" customHeight="1" s="828">
      <c r="A720" s="1068" t="inlineStr">
        <is>
          <t>September 1989</t>
        </is>
      </c>
      <c r="B720" s="725" t="n">
        <v>71</v>
      </c>
      <c r="C720" s="725" t="n">
        <v>78</v>
      </c>
      <c r="D720" s="726" t="n">
        <v>26</v>
      </c>
      <c r="F720" s="1070" t="n"/>
      <c r="G720" s="85" t="n"/>
    </row>
    <row r="721" ht="15.5" customHeight="1" s="828">
      <c r="A721" s="1068" t="inlineStr">
        <is>
          <t>October 1989</t>
        </is>
      </c>
      <c r="B721" s="725" t="n">
        <v>162</v>
      </c>
      <c r="C721" s="725" t="n">
        <v>61</v>
      </c>
      <c r="D721" s="726" t="n">
        <v>68</v>
      </c>
      <c r="F721" s="1070" t="n"/>
      <c r="G721" s="85" t="n"/>
    </row>
    <row r="722" ht="15.5" customHeight="1" s="828">
      <c r="A722" s="1068" t="inlineStr">
        <is>
          <t>November 1989</t>
        </is>
      </c>
      <c r="B722" s="725" t="n">
        <v>341</v>
      </c>
      <c r="C722" s="725" t="n">
        <v>55</v>
      </c>
      <c r="D722" s="726" t="n">
        <v>45</v>
      </c>
      <c r="F722" s="1070" t="n"/>
      <c r="G722" s="85" t="n"/>
    </row>
    <row r="723" ht="15.5" customHeight="1" s="828">
      <c r="A723" s="1068" t="inlineStr">
        <is>
          <t>December 1989</t>
        </is>
      </c>
      <c r="B723" s="725" t="n">
        <v>297</v>
      </c>
      <c r="C723" s="725" t="n">
        <v>36</v>
      </c>
      <c r="D723" s="726" t="n">
        <v>51</v>
      </c>
      <c r="F723" s="238" t="n"/>
      <c r="G723" s="85" t="n"/>
    </row>
    <row r="724" ht="15.5" customHeight="1" s="828">
      <c r="A724" s="1068" t="inlineStr">
        <is>
          <t>January 1990</t>
        </is>
      </c>
      <c r="B724" s="725" t="n">
        <v>443</v>
      </c>
      <c r="C724" s="725" t="n">
        <v>55</v>
      </c>
      <c r="D724" s="726" t="n">
        <v>58</v>
      </c>
      <c r="F724" s="1070" t="n"/>
      <c r="G724" s="85" t="n"/>
    </row>
    <row r="725" ht="15.5" customHeight="1" s="828">
      <c r="A725" s="1068" t="inlineStr">
        <is>
          <t>February 1990</t>
        </is>
      </c>
      <c r="B725" s="725" t="n">
        <v>515</v>
      </c>
      <c r="C725" s="725" t="n">
        <v>78</v>
      </c>
      <c r="D725" s="726" t="n">
        <v>46</v>
      </c>
      <c r="F725" s="1070" t="n"/>
      <c r="G725" s="85" t="n"/>
    </row>
    <row r="726" ht="15.5" customHeight="1" s="828">
      <c r="A726" s="1068" t="inlineStr">
        <is>
          <t>March 1990</t>
        </is>
      </c>
      <c r="B726" s="725" t="n">
        <v>236</v>
      </c>
      <c r="C726" s="725" t="n">
        <v>95</v>
      </c>
      <c r="D726" s="726" t="n">
        <v>49</v>
      </c>
      <c r="F726" s="1070" t="n"/>
      <c r="G726" s="85" t="n"/>
    </row>
    <row r="727" ht="15.5" customHeight="1" s="828">
      <c r="A727" s="1068" t="inlineStr">
        <is>
          <t>April 1990</t>
        </is>
      </c>
      <c r="B727" s="725" t="n">
        <v>112</v>
      </c>
      <c r="C727" s="725" t="n">
        <v>71</v>
      </c>
      <c r="D727" s="726" t="n">
        <v>57</v>
      </c>
      <c r="F727" s="1070" t="n"/>
      <c r="G727" s="85" t="n"/>
    </row>
    <row r="728" ht="15.5" customHeight="1" s="828">
      <c r="A728" s="1068" t="inlineStr">
        <is>
          <t>May 1990</t>
        </is>
      </c>
      <c r="B728" s="725" t="n">
        <v>131</v>
      </c>
      <c r="C728" s="725" t="n">
        <v>71</v>
      </c>
      <c r="D728" s="726" t="n">
        <v>28</v>
      </c>
      <c r="F728" s="1070" t="n"/>
      <c r="G728" s="85" t="n"/>
    </row>
    <row r="729" ht="15.5" customHeight="1" s="828">
      <c r="A729" s="1068" t="inlineStr">
        <is>
          <t>June 1990</t>
        </is>
      </c>
      <c r="B729" s="725" t="n">
        <v>150</v>
      </c>
      <c r="C729" s="725" t="n">
        <v>73</v>
      </c>
      <c r="D729" s="726" t="n">
        <v>32</v>
      </c>
      <c r="F729" s="1070" t="n"/>
      <c r="G729" s="85" t="n"/>
    </row>
    <row r="730" ht="15.5" customHeight="1" s="828">
      <c r="A730" s="1068" t="inlineStr">
        <is>
          <t>July 1990</t>
        </is>
      </c>
      <c r="B730" s="725" t="n">
        <v>55</v>
      </c>
      <c r="C730" s="725" t="n">
        <v>67</v>
      </c>
      <c r="D730" s="726" t="n">
        <v>19</v>
      </c>
      <c r="F730" s="1070" t="n"/>
      <c r="G730" s="85" t="n"/>
    </row>
    <row r="731" ht="15.5" customHeight="1" s="828">
      <c r="A731" s="1068" t="inlineStr">
        <is>
          <t>August 1990</t>
        </is>
      </c>
      <c r="B731" s="725" t="n">
        <v>67</v>
      </c>
      <c r="C731" s="725" t="n">
        <v>69</v>
      </c>
      <c r="D731" s="726" t="n">
        <v>26</v>
      </c>
      <c r="F731" s="1070" t="n"/>
      <c r="G731" s="85" t="n"/>
    </row>
    <row r="732" ht="15.5" customHeight="1" s="828">
      <c r="A732" s="1068" t="inlineStr">
        <is>
          <t>September 1990</t>
        </is>
      </c>
      <c r="B732" s="725" t="n">
        <v>35</v>
      </c>
      <c r="C732" s="725" t="n">
        <v>59</v>
      </c>
      <c r="D732" s="726" t="n">
        <v>16</v>
      </c>
      <c r="F732" s="1070" t="n"/>
      <c r="G732" s="85" t="n"/>
    </row>
    <row r="733" ht="15.5" customHeight="1" s="828">
      <c r="A733" s="1068" t="inlineStr">
        <is>
          <t>October 1990</t>
        </is>
      </c>
      <c r="B733" s="725" t="n">
        <v>54</v>
      </c>
      <c r="C733" s="725" t="n">
        <v>77</v>
      </c>
      <c r="D733" s="726" t="n">
        <v>19</v>
      </c>
      <c r="F733" s="1070" t="n"/>
      <c r="G733" s="85" t="n"/>
    </row>
    <row r="734" ht="15.5" customHeight="1" s="828">
      <c r="A734" s="1068" t="inlineStr">
        <is>
          <t>November 1990</t>
        </is>
      </c>
      <c r="B734" s="725" t="n">
        <v>65</v>
      </c>
      <c r="C734" s="725" t="n">
        <v>62</v>
      </c>
      <c r="D734" s="726" t="n">
        <v>20</v>
      </c>
      <c r="F734" s="1070" t="n"/>
      <c r="G734" s="85" t="n"/>
    </row>
    <row r="735" ht="15.5" customHeight="1" s="828">
      <c r="A735" s="1068" t="inlineStr">
        <is>
          <t>December 1990</t>
        </is>
      </c>
      <c r="B735" s="725" t="n">
        <v>40</v>
      </c>
      <c r="C735" s="725" t="n">
        <v>45</v>
      </c>
      <c r="D735" s="726" t="n">
        <v>12</v>
      </c>
      <c r="F735" s="238" t="n"/>
      <c r="G735" s="85" t="n"/>
    </row>
    <row r="736" ht="15.5" customHeight="1" s="828">
      <c r="A736" s="1068" t="inlineStr">
        <is>
          <t>January 1991</t>
        </is>
      </c>
      <c r="B736" s="725" t="n">
        <v>44</v>
      </c>
      <c r="C736" s="725" t="n">
        <v>32</v>
      </c>
      <c r="D736" s="726" t="n">
        <v>8</v>
      </c>
      <c r="F736" s="1070" t="n"/>
      <c r="G736" s="85" t="n"/>
    </row>
    <row r="737" ht="15.5" customHeight="1" s="828">
      <c r="A737" s="1068" t="inlineStr">
        <is>
          <t>February 1991</t>
        </is>
      </c>
      <c r="B737" s="725" t="n">
        <v>36</v>
      </c>
      <c r="C737" s="725" t="n">
        <v>37</v>
      </c>
      <c r="D737" s="726" t="n">
        <v>16</v>
      </c>
      <c r="F737" s="1070" t="n"/>
      <c r="G737" s="85" t="n"/>
    </row>
    <row r="738" ht="15.5" customHeight="1" s="828">
      <c r="A738" s="1068" t="inlineStr">
        <is>
          <t>March 1991</t>
        </is>
      </c>
      <c r="B738" s="725" t="n">
        <v>55</v>
      </c>
      <c r="C738" s="725" t="n">
        <v>46</v>
      </c>
      <c r="D738" s="726" t="n">
        <v>41</v>
      </c>
      <c r="F738" s="1070" t="n"/>
      <c r="G738" s="85" t="n"/>
    </row>
    <row r="739" ht="15.5" customHeight="1" s="828">
      <c r="A739" s="1068" t="inlineStr">
        <is>
          <t>April 1991</t>
        </is>
      </c>
      <c r="B739" s="725" t="n">
        <v>105</v>
      </c>
      <c r="C739" s="725" t="n">
        <v>54</v>
      </c>
      <c r="D739" s="726" t="n">
        <v>38</v>
      </c>
      <c r="F739" s="1070" t="n"/>
      <c r="G739" s="85" t="n"/>
    </row>
    <row r="740" ht="15.5" customHeight="1" s="828">
      <c r="A740" s="1068" t="inlineStr">
        <is>
          <t>May 1991</t>
        </is>
      </c>
      <c r="B740" s="725" t="n">
        <v>105</v>
      </c>
      <c r="C740" s="725" t="n">
        <v>65</v>
      </c>
      <c r="D740" s="726" t="n">
        <v>22</v>
      </c>
      <c r="F740" s="1070" t="n"/>
      <c r="G740" s="85" t="n"/>
    </row>
    <row r="741" ht="15.5" customHeight="1" s="828">
      <c r="A741" s="1068" t="inlineStr">
        <is>
          <t>June 1991</t>
        </is>
      </c>
      <c r="B741" s="725" t="n">
        <v>53</v>
      </c>
      <c r="C741" s="725" t="n">
        <v>50</v>
      </c>
      <c r="D741" s="726" t="n">
        <v>11</v>
      </c>
      <c r="F741" s="1070" t="n"/>
      <c r="G741" s="85" t="n"/>
    </row>
    <row r="742" ht="15.5" customHeight="1" s="828">
      <c r="A742" s="1068" t="inlineStr">
        <is>
          <t>July 1991</t>
        </is>
      </c>
      <c r="B742" s="725" t="n">
        <v>57</v>
      </c>
      <c r="C742" s="725" t="n">
        <v>57</v>
      </c>
      <c r="D742" s="726" t="n">
        <v>12</v>
      </c>
      <c r="F742" s="1070" t="n"/>
      <c r="G742" s="85" t="n"/>
    </row>
    <row r="743" ht="15.5" customHeight="1" s="828">
      <c r="A743" s="1068" t="inlineStr">
        <is>
          <t>August 1991</t>
        </is>
      </c>
      <c r="B743" s="725" t="n">
        <v>64</v>
      </c>
      <c r="C743" s="725" t="n">
        <v>46</v>
      </c>
      <c r="D743" s="726" t="n">
        <v>12</v>
      </c>
      <c r="F743" s="1070" t="n"/>
      <c r="G743" s="85" t="n"/>
    </row>
    <row r="744" ht="15.5" customHeight="1" s="828">
      <c r="A744" s="1068" t="inlineStr">
        <is>
          <t>September 1991</t>
        </is>
      </c>
      <c r="B744" s="725" t="n">
        <v>78</v>
      </c>
      <c r="C744" s="725" t="n">
        <v>40</v>
      </c>
      <c r="D744" s="726" t="n">
        <v>13</v>
      </c>
      <c r="F744" s="1070" t="n"/>
      <c r="G744" s="85" t="n"/>
    </row>
    <row r="745" ht="15.5" customHeight="1" s="828">
      <c r="A745" s="1068" t="inlineStr">
        <is>
          <t>October 1991</t>
        </is>
      </c>
      <c r="B745" s="725" t="n">
        <v>84</v>
      </c>
      <c r="C745" s="725" t="n">
        <v>42</v>
      </c>
      <c r="D745" s="726" t="n">
        <v>21</v>
      </c>
      <c r="F745" s="1070" t="n"/>
      <c r="G745" s="85" t="n"/>
    </row>
    <row r="746" ht="15.5" customHeight="1" s="828">
      <c r="A746" s="1068" t="inlineStr">
        <is>
          <t>November 1991</t>
        </is>
      </c>
      <c r="B746" s="725" t="n">
        <v>46</v>
      </c>
      <c r="C746" s="725" t="n">
        <v>38</v>
      </c>
      <c r="D746" s="726" t="n">
        <v>15</v>
      </c>
      <c r="F746" s="1070" t="n"/>
      <c r="G746" s="85" t="n"/>
    </row>
    <row r="747" ht="15.5" customHeight="1" s="828">
      <c r="A747" s="1068" t="inlineStr">
        <is>
          <t>December 1991</t>
        </is>
      </c>
      <c r="B747" s="725" t="n">
        <v>34</v>
      </c>
      <c r="C747" s="725" t="n">
        <v>29</v>
      </c>
      <c r="D747" s="726" t="n">
        <v>17</v>
      </c>
      <c r="F747" s="238" t="n"/>
      <c r="G747" s="85" t="n"/>
    </row>
    <row r="748" ht="15.5" customHeight="1" s="828">
      <c r="A748" s="1068" t="inlineStr">
        <is>
          <t>January 1992</t>
        </is>
      </c>
      <c r="B748" s="725" t="n">
        <v>56</v>
      </c>
      <c r="C748" s="725" t="n">
        <v>35</v>
      </c>
      <c r="D748" s="726" t="n">
        <v>22</v>
      </c>
      <c r="F748" s="1070" t="n"/>
      <c r="G748" s="85" t="n"/>
    </row>
    <row r="749" ht="15.5" customHeight="1" s="828">
      <c r="A749" s="1068" t="inlineStr">
        <is>
          <t>February 1992</t>
        </is>
      </c>
      <c r="B749" s="725" t="n">
        <v>24</v>
      </c>
      <c r="C749" s="725" t="n">
        <v>37</v>
      </c>
      <c r="D749" s="726" t="n">
        <v>7</v>
      </c>
      <c r="F749" s="1070" t="n"/>
      <c r="G749" s="85" t="n"/>
    </row>
    <row r="750" ht="15.5" customHeight="1" s="828">
      <c r="A750" s="1068" t="inlineStr">
        <is>
          <t>March 1992</t>
        </is>
      </c>
      <c r="B750" s="725" t="n">
        <v>35</v>
      </c>
      <c r="C750" s="725" t="n">
        <v>40</v>
      </c>
      <c r="D750" s="726" t="n">
        <v>12</v>
      </c>
      <c r="F750" s="1070" t="n"/>
      <c r="G750" s="85" t="n"/>
    </row>
    <row r="751" ht="15.5" customHeight="1" s="828">
      <c r="A751" s="1068" t="inlineStr">
        <is>
          <t>April 1992</t>
        </is>
      </c>
      <c r="B751" s="725" t="n">
        <v>24</v>
      </c>
      <c r="C751" s="725" t="n">
        <v>35</v>
      </c>
      <c r="D751" s="726" t="n">
        <v>9</v>
      </c>
      <c r="F751" s="1070" t="n"/>
      <c r="G751" s="85" t="n"/>
    </row>
    <row r="752" ht="15.5" customHeight="1" s="828">
      <c r="A752" s="1068" t="inlineStr">
        <is>
          <t>May 1992</t>
        </is>
      </c>
      <c r="B752" s="725" t="n">
        <v>28</v>
      </c>
      <c r="C752" s="725" t="n">
        <v>24</v>
      </c>
      <c r="D752" s="726" t="n">
        <v>11</v>
      </c>
      <c r="F752" s="1070" t="n"/>
      <c r="G752" s="85" t="n"/>
    </row>
    <row r="753" ht="15.5" customHeight="1" s="828">
      <c r="A753" s="1068" t="inlineStr">
        <is>
          <t>June 1992</t>
        </is>
      </c>
      <c r="B753" s="725" t="n">
        <v>33</v>
      </c>
      <c r="C753" s="725" t="n">
        <v>41</v>
      </c>
      <c r="D753" s="726" t="n">
        <v>13</v>
      </c>
      <c r="F753" s="1070" t="n"/>
      <c r="G753" s="85" t="n"/>
    </row>
    <row r="754" ht="15.5" customHeight="1" s="828">
      <c r="A754" s="1068" t="inlineStr">
        <is>
          <t>July 1992</t>
        </is>
      </c>
      <c r="B754" s="725" t="n">
        <v>37</v>
      </c>
      <c r="C754" s="725" t="n">
        <v>39</v>
      </c>
      <c r="D754" s="726" t="n">
        <v>15</v>
      </c>
      <c r="F754" s="1070" t="n"/>
      <c r="G754" s="85" t="n"/>
    </row>
    <row r="755" ht="15.5" customHeight="1" s="828">
      <c r="A755" s="1068" t="inlineStr">
        <is>
          <t>August 1992</t>
        </is>
      </c>
      <c r="B755" s="725" t="n">
        <v>54</v>
      </c>
      <c r="C755" s="725" t="n">
        <v>29</v>
      </c>
      <c r="D755" s="726" t="n">
        <v>19</v>
      </c>
      <c r="F755" s="1070" t="n"/>
      <c r="G755" s="85" t="n"/>
    </row>
    <row r="756" ht="15.5" customHeight="1" s="828">
      <c r="A756" s="1068" t="inlineStr">
        <is>
          <t>September 1992</t>
        </is>
      </c>
      <c r="B756" s="725" t="n">
        <v>70</v>
      </c>
      <c r="C756" s="725" t="n">
        <v>26</v>
      </c>
      <c r="D756" s="726" t="n">
        <v>27</v>
      </c>
      <c r="F756" s="1070" t="n"/>
      <c r="G756" s="85" t="n"/>
    </row>
    <row r="757" ht="15.5" customHeight="1" s="828">
      <c r="A757" s="1068" t="inlineStr">
        <is>
          <t>October 1992</t>
        </is>
      </c>
      <c r="B757" s="725" t="n">
        <v>47</v>
      </c>
      <c r="C757" s="725" t="n">
        <v>20</v>
      </c>
      <c r="D757" s="726" t="n">
        <v>11</v>
      </c>
      <c r="F757" s="1070" t="n"/>
      <c r="G757" s="85" t="n"/>
    </row>
    <row r="758" ht="15.5" customHeight="1" s="828">
      <c r="A758" s="1068" t="inlineStr">
        <is>
          <t>November 1992</t>
        </is>
      </c>
      <c r="B758" s="725" t="n">
        <v>65</v>
      </c>
      <c r="C758" s="725" t="n">
        <v>24</v>
      </c>
      <c r="D758" s="726" t="n">
        <v>28</v>
      </c>
      <c r="F758" s="1070" t="n"/>
      <c r="G758" s="85" t="n"/>
    </row>
    <row r="759" ht="15.5" customHeight="1" s="828">
      <c r="A759" s="1068" t="inlineStr">
        <is>
          <t>December 1992</t>
        </is>
      </c>
      <c r="B759" s="725" t="n">
        <v>53</v>
      </c>
      <c r="C759" s="725" t="n">
        <v>22</v>
      </c>
      <c r="D759" s="726" t="n">
        <v>4</v>
      </c>
      <c r="F759" s="238" t="n"/>
      <c r="G759" s="85" t="n"/>
    </row>
    <row r="760" ht="15.5" customHeight="1" s="828">
      <c r="A760" s="1068" t="inlineStr">
        <is>
          <t>January 1993</t>
        </is>
      </c>
      <c r="B760" s="725" t="n">
        <v>49</v>
      </c>
      <c r="C760" s="725" t="n">
        <v>28</v>
      </c>
      <c r="D760" s="726" t="n">
        <v>14</v>
      </c>
      <c r="F760" s="1070" t="n"/>
      <c r="G760" s="85" t="n"/>
    </row>
    <row r="761" ht="15.5" customHeight="1" s="828">
      <c r="A761" s="1068" t="inlineStr">
        <is>
          <t>February 1993</t>
        </is>
      </c>
      <c r="B761" s="725" t="n">
        <v>71</v>
      </c>
      <c r="C761" s="725" t="n">
        <v>27</v>
      </c>
      <c r="D761" s="726" t="n">
        <v>22</v>
      </c>
      <c r="F761" s="1070" t="n"/>
      <c r="G761" s="85" t="n"/>
    </row>
    <row r="762" ht="15.5" customHeight="1" s="828">
      <c r="A762" s="1068" t="inlineStr">
        <is>
          <t>March 1993</t>
        </is>
      </c>
      <c r="B762" s="725" t="n">
        <v>74</v>
      </c>
      <c r="C762" s="725" t="n">
        <v>37</v>
      </c>
      <c r="D762" s="726" t="n">
        <v>33</v>
      </c>
      <c r="F762" s="1070" t="n"/>
      <c r="G762" s="85" t="n"/>
    </row>
    <row r="763" ht="15.5" customHeight="1" s="828">
      <c r="A763" s="1068" t="inlineStr">
        <is>
          <t>April 1993</t>
        </is>
      </c>
      <c r="B763" s="725" t="n">
        <v>154</v>
      </c>
      <c r="C763" s="725" t="n">
        <v>27</v>
      </c>
      <c r="D763" s="726" t="n">
        <v>87</v>
      </c>
      <c r="F763" s="1070" t="n"/>
      <c r="G763" s="85" t="n"/>
    </row>
    <row r="764" ht="15.5" customHeight="1" s="828">
      <c r="A764" s="1068" t="inlineStr">
        <is>
          <t>May 1993</t>
        </is>
      </c>
      <c r="B764" s="725" t="n">
        <v>30</v>
      </c>
      <c r="C764" s="725" t="n">
        <v>29</v>
      </c>
      <c r="D764" s="726" t="n">
        <v>25</v>
      </c>
      <c r="F764" s="1070" t="n"/>
      <c r="G764" s="85" t="n"/>
    </row>
    <row r="765" ht="15.5" customHeight="1" s="828">
      <c r="A765" s="1068" t="inlineStr">
        <is>
          <t>June 1993</t>
        </is>
      </c>
      <c r="B765" s="725" t="n">
        <v>15</v>
      </c>
      <c r="C765" s="725" t="n">
        <v>32</v>
      </c>
      <c r="D765" s="726" t="n">
        <v>9</v>
      </c>
      <c r="F765" s="1070" t="n"/>
      <c r="G765" s="85" t="n"/>
    </row>
    <row r="766" ht="15.5" customHeight="1" s="828">
      <c r="A766" s="1068" t="inlineStr">
        <is>
          <t>July 1993</t>
        </is>
      </c>
      <c r="B766" s="725" t="n">
        <v>50</v>
      </c>
      <c r="C766" s="725" t="n">
        <v>24</v>
      </c>
      <c r="D766" s="726" t="n">
        <v>43</v>
      </c>
      <c r="F766" s="1070" t="n"/>
      <c r="G766" s="85" t="n"/>
    </row>
    <row r="767" ht="15.5" customHeight="1" s="828">
      <c r="A767" s="1068" t="inlineStr">
        <is>
          <t>August 1993</t>
        </is>
      </c>
      <c r="B767" s="725" t="n">
        <v>19</v>
      </c>
      <c r="C767" s="725" t="n">
        <v>21</v>
      </c>
      <c r="D767" s="726" t="n">
        <v>3</v>
      </c>
      <c r="F767" s="1070" t="n"/>
      <c r="G767" s="85" t="n"/>
    </row>
    <row r="768" ht="15.5" customHeight="1" s="828">
      <c r="A768" s="1068" t="inlineStr">
        <is>
          <t>September 1993</t>
        </is>
      </c>
      <c r="B768" s="725" t="n">
        <v>8</v>
      </c>
      <c r="C768" s="725" t="n">
        <v>22</v>
      </c>
      <c r="D768" s="726" t="n">
        <v>4</v>
      </c>
      <c r="F768" s="1070" t="n"/>
      <c r="G768" s="85" t="n"/>
    </row>
    <row r="769" ht="15.5" customHeight="1" s="828">
      <c r="A769" s="1068" t="inlineStr">
        <is>
          <t>October 1993</t>
        </is>
      </c>
      <c r="B769" s="725" t="n">
        <v>4</v>
      </c>
      <c r="C769" s="725" t="n">
        <v>15</v>
      </c>
      <c r="D769" s="726" t="n">
        <v>3</v>
      </c>
      <c r="F769" s="1070" t="n"/>
      <c r="G769" s="85" t="n"/>
    </row>
    <row r="770" ht="15.5" customHeight="1" s="828">
      <c r="A770" s="1068" t="inlineStr">
        <is>
          <t>November 1993</t>
        </is>
      </c>
      <c r="B770" s="725" t="n">
        <v>175</v>
      </c>
      <c r="C770" s="725" t="n">
        <v>18</v>
      </c>
      <c r="D770" s="726" t="n">
        <v>170</v>
      </c>
      <c r="F770" s="1070" t="n"/>
      <c r="G770" s="85" t="n"/>
    </row>
    <row r="771" ht="15.5" customHeight="1" s="828">
      <c r="A771" s="1068" t="inlineStr">
        <is>
          <t>December 1993</t>
        </is>
      </c>
      <c r="B771" s="725" t="n">
        <v>1</v>
      </c>
      <c r="C771" s="725" t="n">
        <v>8</v>
      </c>
      <c r="D771" s="726" t="n">
        <v>1</v>
      </c>
      <c r="F771" s="238" t="n"/>
      <c r="G771" s="85" t="n"/>
    </row>
    <row r="772" ht="15.5" customHeight="1" s="828">
      <c r="A772" s="1068" t="inlineStr">
        <is>
          <t>January 1994</t>
        </is>
      </c>
      <c r="B772" s="725" t="n">
        <v>2</v>
      </c>
      <c r="C772" s="725" t="n">
        <v>12</v>
      </c>
      <c r="D772" s="726" t="n">
        <v>2</v>
      </c>
      <c r="F772" s="1070" t="n"/>
      <c r="G772" s="85" t="n"/>
    </row>
    <row r="773" ht="15.5" customHeight="1" s="828">
      <c r="A773" s="1068" t="inlineStr">
        <is>
          <t>February 1994</t>
        </is>
      </c>
      <c r="B773" s="725" t="n">
        <v>4</v>
      </c>
      <c r="C773" s="725" t="n">
        <v>9</v>
      </c>
      <c r="D773" s="726" t="n">
        <v>4</v>
      </c>
      <c r="F773" s="1070" t="n"/>
      <c r="G773" s="85" t="n"/>
    </row>
    <row r="774" ht="15.5" customHeight="1" s="828">
      <c r="A774" s="1068" t="inlineStr">
        <is>
          <t>March 1994</t>
        </is>
      </c>
      <c r="B774" s="725" t="n">
        <v>8</v>
      </c>
      <c r="C774" s="725" t="n">
        <v>22</v>
      </c>
      <c r="D774" s="726" t="n">
        <v>8</v>
      </c>
      <c r="F774" s="1070" t="n"/>
      <c r="G774" s="85" t="n"/>
    </row>
    <row r="775" ht="15.5" customHeight="1" s="828">
      <c r="A775" s="1068" t="inlineStr">
        <is>
          <t>April 1994</t>
        </is>
      </c>
      <c r="B775" s="725" t="n">
        <v>15</v>
      </c>
      <c r="C775" s="725" t="n">
        <v>22</v>
      </c>
      <c r="D775" s="726" t="n">
        <v>5</v>
      </c>
      <c r="F775" s="1070" t="n"/>
      <c r="G775" s="85" t="n"/>
    </row>
    <row r="776" ht="15.5" customHeight="1" s="828">
      <c r="A776" s="1068" t="inlineStr">
        <is>
          <t>May 1994</t>
        </is>
      </c>
      <c r="B776" s="725" t="n">
        <v>33</v>
      </c>
      <c r="C776" s="725" t="n">
        <v>33</v>
      </c>
      <c r="D776" s="726" t="n">
        <v>19</v>
      </c>
      <c r="F776" s="1070" t="n"/>
      <c r="G776" s="85" t="n"/>
    </row>
    <row r="777" ht="15.5" customHeight="1" s="828">
      <c r="A777" s="1068" t="inlineStr">
        <is>
          <t>June 1994</t>
        </is>
      </c>
      <c r="B777" s="725" t="n">
        <v>70</v>
      </c>
      <c r="C777" s="725" t="n">
        <v>36</v>
      </c>
      <c r="D777" s="726" t="n">
        <v>42</v>
      </c>
      <c r="F777" s="1070" t="n"/>
      <c r="G777" s="85" t="n"/>
    </row>
    <row r="778" ht="15.5" customHeight="1" s="828">
      <c r="A778" s="1068" t="inlineStr">
        <is>
          <t>July 1994</t>
        </is>
      </c>
      <c r="B778" s="725" t="n">
        <v>32</v>
      </c>
      <c r="C778" s="725" t="n">
        <v>28</v>
      </c>
      <c r="D778" s="726" t="n">
        <v>15</v>
      </c>
      <c r="F778" s="1070" t="n"/>
      <c r="G778" s="85" t="n"/>
    </row>
    <row r="779" ht="15.5" customHeight="1" s="828">
      <c r="A779" s="1068" t="inlineStr">
        <is>
          <t>August 1994</t>
        </is>
      </c>
      <c r="B779" s="725" t="n">
        <v>39</v>
      </c>
      <c r="C779" s="725" t="n">
        <v>18</v>
      </c>
      <c r="D779" s="726" t="n">
        <v>15</v>
      </c>
      <c r="F779" s="1070" t="n"/>
      <c r="G779" s="85" t="n"/>
    </row>
    <row r="780" ht="15.5" customHeight="1" s="828">
      <c r="A780" s="1068" t="inlineStr">
        <is>
          <t>September 1994</t>
        </is>
      </c>
      <c r="B780" s="725" t="n">
        <v>20</v>
      </c>
      <c r="C780" s="725" t="n">
        <v>19</v>
      </c>
      <c r="D780" s="726" t="n">
        <v>10</v>
      </c>
      <c r="F780" s="1070" t="n"/>
      <c r="G780" s="85" t="n"/>
    </row>
    <row r="781" ht="15.5" customHeight="1" s="828">
      <c r="A781" s="1068" t="inlineStr">
        <is>
          <t>October 1994</t>
        </is>
      </c>
      <c r="B781" s="725" t="n">
        <v>14</v>
      </c>
      <c r="C781" s="725" t="n">
        <v>19</v>
      </c>
      <c r="D781" s="726" t="n">
        <v>10</v>
      </c>
      <c r="F781" s="1070" t="n"/>
      <c r="G781" s="85" t="n"/>
    </row>
    <row r="782" ht="15.5" customHeight="1" s="828">
      <c r="A782" s="1068" t="inlineStr">
        <is>
          <t>November 1994</t>
        </is>
      </c>
      <c r="B782" s="725" t="n">
        <v>17</v>
      </c>
      <c r="C782" s="725" t="n">
        <v>19</v>
      </c>
      <c r="D782" s="726" t="n">
        <v>7</v>
      </c>
      <c r="F782" s="1070" t="n"/>
      <c r="G782" s="85" t="n"/>
    </row>
    <row r="783" ht="15.5" customHeight="1" s="828">
      <c r="A783" s="1068" t="inlineStr">
        <is>
          <t>December 1994</t>
        </is>
      </c>
      <c r="B783" s="725" t="n">
        <v>23</v>
      </c>
      <c r="C783" s="725" t="n">
        <v>21</v>
      </c>
      <c r="D783" s="726" t="n">
        <v>10</v>
      </c>
      <c r="F783" s="238" t="n"/>
      <c r="G783" s="85" t="n"/>
    </row>
    <row r="784" ht="15.5" customHeight="1" s="828">
      <c r="A784" s="1068" t="inlineStr">
        <is>
          <t>January 1995</t>
        </is>
      </c>
      <c r="B784" s="725" t="n">
        <v>24</v>
      </c>
      <c r="C784" s="725" t="n">
        <v>15</v>
      </c>
      <c r="D784" s="726" t="n">
        <v>18</v>
      </c>
      <c r="F784" s="1070" t="n"/>
      <c r="G784" s="85" t="n"/>
    </row>
    <row r="785" ht="15.5" customHeight="1" s="828">
      <c r="A785" s="1068" t="inlineStr">
        <is>
          <t>February 1995</t>
        </is>
      </c>
      <c r="B785" s="725" t="n">
        <v>18</v>
      </c>
      <c r="C785" s="725" t="n">
        <v>19</v>
      </c>
      <c r="D785" s="726" t="n">
        <v>22</v>
      </c>
      <c r="F785" s="1070" t="n"/>
      <c r="G785" s="85" t="n"/>
    </row>
    <row r="786" ht="15.5" customHeight="1" s="828">
      <c r="A786" s="1068" t="inlineStr">
        <is>
          <t>March 1995</t>
        </is>
      </c>
      <c r="B786" s="725" t="n">
        <v>28</v>
      </c>
      <c r="C786" s="725" t="n">
        <v>17</v>
      </c>
      <c r="D786" s="726" t="n">
        <v>19</v>
      </c>
      <c r="F786" s="1070" t="n"/>
      <c r="G786" s="85" t="n"/>
    </row>
    <row r="787" ht="15.5" customHeight="1" s="828">
      <c r="A787" s="1068" t="inlineStr">
        <is>
          <t>April 1995</t>
        </is>
      </c>
      <c r="B787" s="725" t="n">
        <v>34</v>
      </c>
      <c r="C787" s="725" t="n">
        <v>26</v>
      </c>
      <c r="D787" s="726" t="n">
        <v>20</v>
      </c>
      <c r="F787" s="1070" t="n"/>
      <c r="G787" s="85" t="n"/>
    </row>
    <row r="788" ht="15.5" customHeight="1" s="828">
      <c r="A788" s="1068" t="inlineStr">
        <is>
          <t>May 1995</t>
        </is>
      </c>
      <c r="B788" s="725" t="n">
        <v>51</v>
      </c>
      <c r="C788" s="725" t="n">
        <v>29</v>
      </c>
      <c r="D788" s="726" t="n">
        <v>30</v>
      </c>
      <c r="F788" s="1070" t="n"/>
      <c r="G788" s="85" t="n"/>
    </row>
    <row r="789" ht="15.5" customHeight="1" s="828">
      <c r="A789" s="1068" t="inlineStr">
        <is>
          <t>June 1995</t>
        </is>
      </c>
      <c r="B789" s="725" t="n">
        <v>16</v>
      </c>
      <c r="C789" s="725" t="n">
        <v>23</v>
      </c>
      <c r="D789" s="726" t="n">
        <v>4</v>
      </c>
      <c r="F789" s="1070" t="n"/>
      <c r="G789" s="85" t="n"/>
    </row>
    <row r="790" ht="15.5" customHeight="1" s="828">
      <c r="A790" s="1068" t="inlineStr">
        <is>
          <t>July 1995</t>
        </is>
      </c>
      <c r="B790" s="725" t="n">
        <v>32</v>
      </c>
      <c r="C790" s="725" t="n">
        <v>29</v>
      </c>
      <c r="D790" s="726" t="n">
        <v>17</v>
      </c>
      <c r="F790" s="1070" t="n"/>
      <c r="G790" s="85" t="n"/>
    </row>
    <row r="791" ht="15.5" customHeight="1" s="828">
      <c r="A791" s="1068" t="inlineStr">
        <is>
          <t>August 1995</t>
        </is>
      </c>
      <c r="B791" s="725" t="n">
        <v>19</v>
      </c>
      <c r="C791" s="725" t="n">
        <v>31</v>
      </c>
      <c r="D791" s="726" t="n">
        <v>10</v>
      </c>
      <c r="F791" s="1070" t="n"/>
      <c r="G791" s="85" t="n"/>
    </row>
    <row r="792" ht="15.5" customHeight="1" s="828">
      <c r="A792" s="1068" t="inlineStr">
        <is>
          <t>September 1995</t>
        </is>
      </c>
      <c r="B792" s="725" t="n">
        <v>24</v>
      </c>
      <c r="C792" s="725" t="n">
        <v>35</v>
      </c>
      <c r="D792" s="726" t="n">
        <v>13</v>
      </c>
      <c r="F792" s="1070" t="n"/>
      <c r="G792" s="85" t="n"/>
    </row>
    <row r="793" ht="15.5" customHeight="1" s="828">
      <c r="A793" s="1068" t="inlineStr">
        <is>
          <t>October 1995</t>
        </is>
      </c>
      <c r="B793" s="725" t="n">
        <v>31</v>
      </c>
      <c r="C793" s="725" t="n">
        <v>25</v>
      </c>
      <c r="D793" s="726" t="n">
        <v>10</v>
      </c>
      <c r="F793" s="1070" t="n"/>
      <c r="G793" s="85" t="n"/>
    </row>
    <row r="794" ht="15.5" customHeight="1" s="828">
      <c r="A794" s="1068" t="inlineStr">
        <is>
          <t>November 1995</t>
        </is>
      </c>
      <c r="B794" s="725" t="n">
        <v>77</v>
      </c>
      <c r="C794" s="725" t="n">
        <v>34</v>
      </c>
      <c r="D794" s="726" t="n">
        <v>30</v>
      </c>
      <c r="F794" s="1070" t="n"/>
      <c r="G794" s="85" t="n"/>
    </row>
    <row r="795" ht="15.5" customHeight="1" s="828">
      <c r="A795" s="1068" t="inlineStr">
        <is>
          <t>December 1995</t>
        </is>
      </c>
      <c r="B795" s="725" t="n">
        <v>60</v>
      </c>
      <c r="C795" s="725" t="n">
        <v>32</v>
      </c>
      <c r="D795" s="726" t="n">
        <v>29</v>
      </c>
      <c r="F795" s="238" t="n"/>
      <c r="G795" s="85" t="n"/>
    </row>
    <row r="796" ht="15.5" customHeight="1" s="828">
      <c r="A796" s="1068" t="inlineStr">
        <is>
          <t>January 1996</t>
        </is>
      </c>
      <c r="B796" s="725" t="n">
        <v>51</v>
      </c>
      <c r="C796" s="725" t="n">
        <v>24</v>
      </c>
      <c r="D796" s="726" t="n">
        <v>17</v>
      </c>
      <c r="F796" s="1070" t="n"/>
      <c r="G796" s="85" t="n"/>
    </row>
    <row r="797" ht="15.5" customHeight="1" s="828">
      <c r="A797" s="1068" t="inlineStr">
        <is>
          <t>February 1996</t>
        </is>
      </c>
      <c r="B797" s="725" t="n">
        <v>36</v>
      </c>
      <c r="C797" s="725" t="n">
        <v>36</v>
      </c>
      <c r="D797" s="726" t="n">
        <v>10</v>
      </c>
      <c r="F797" s="1070" t="n"/>
      <c r="G797" s="85" t="n"/>
    </row>
    <row r="798" ht="15.5" customHeight="1" s="828">
      <c r="A798" s="1068" t="inlineStr">
        <is>
          <t>March 1996</t>
        </is>
      </c>
      <c r="B798" s="725" t="n">
        <v>15</v>
      </c>
      <c r="C798" s="725" t="n">
        <v>27</v>
      </c>
      <c r="D798" s="726" t="n">
        <v>5</v>
      </c>
      <c r="F798" s="1070" t="n"/>
      <c r="G798" s="85" t="n"/>
    </row>
    <row r="799" ht="15.5" customHeight="1" s="828">
      <c r="A799" s="1068" t="inlineStr">
        <is>
          <t>April 1996</t>
        </is>
      </c>
      <c r="B799" s="725" t="n">
        <v>13</v>
      </c>
      <c r="C799" s="725" t="n">
        <v>27</v>
      </c>
      <c r="D799" s="726" t="n">
        <v>8</v>
      </c>
      <c r="F799" s="1070" t="n"/>
      <c r="G799" s="85" t="n"/>
    </row>
    <row r="800" ht="15.5" customHeight="1" s="828">
      <c r="A800" s="1068" t="inlineStr">
        <is>
          <t>May 1996</t>
        </is>
      </c>
      <c r="B800" s="725" t="n">
        <v>8</v>
      </c>
      <c r="C800" s="725" t="n">
        <v>23</v>
      </c>
      <c r="D800" s="726" t="n">
        <v>4</v>
      </c>
      <c r="F800" s="1070" t="n"/>
      <c r="G800" s="85" t="n"/>
    </row>
    <row r="801" ht="15.5" customHeight="1" s="828">
      <c r="A801" s="1068" t="inlineStr">
        <is>
          <t>June 1996</t>
        </is>
      </c>
      <c r="B801" s="725" t="n">
        <v>241</v>
      </c>
      <c r="C801" s="725" t="n">
        <v>43</v>
      </c>
      <c r="D801" s="726" t="n">
        <v>140</v>
      </c>
      <c r="F801" s="1070" t="n"/>
      <c r="G801" s="85" t="n"/>
    </row>
    <row r="802" ht="15.5" customHeight="1" s="828">
      <c r="A802" s="1068" t="inlineStr">
        <is>
          <t>July 1996</t>
        </is>
      </c>
      <c r="B802" s="725" t="n">
        <v>149</v>
      </c>
      <c r="C802" s="725" t="n">
        <v>28</v>
      </c>
      <c r="D802" s="726" t="n">
        <v>127</v>
      </c>
      <c r="F802" s="1070" t="n"/>
      <c r="G802" s="85" t="n"/>
    </row>
    <row r="803" ht="15.5" customHeight="1" s="828">
      <c r="A803" s="1068" t="inlineStr">
        <is>
          <t>August 1996</t>
        </is>
      </c>
      <c r="B803" s="725" t="n">
        <v>442</v>
      </c>
      <c r="C803" s="725" t="n">
        <v>33</v>
      </c>
      <c r="D803" s="726" t="n">
        <v>136</v>
      </c>
      <c r="F803" s="1070" t="n"/>
      <c r="G803" s="85" t="n"/>
    </row>
    <row r="804" ht="15.5" customHeight="1" s="828">
      <c r="A804" s="1068" t="inlineStr">
        <is>
          <t>September 1996</t>
        </is>
      </c>
      <c r="B804" s="725" t="n">
        <v>122</v>
      </c>
      <c r="C804" s="725" t="n">
        <v>29</v>
      </c>
      <c r="D804" s="726" t="n">
        <v>121</v>
      </c>
      <c r="F804" s="1070" t="n"/>
      <c r="G804" s="85" t="n"/>
    </row>
    <row r="805" ht="15.5" customHeight="1" s="828">
      <c r="A805" s="1068" t="inlineStr">
        <is>
          <t>October 1996</t>
        </is>
      </c>
      <c r="B805" s="725" t="n">
        <v>39</v>
      </c>
      <c r="C805" s="725" t="n">
        <v>26</v>
      </c>
      <c r="D805" s="726" t="n">
        <v>16</v>
      </c>
      <c r="F805" s="1070" t="n"/>
      <c r="G805" s="85" t="n"/>
    </row>
    <row r="806" ht="15.5" customHeight="1" s="828">
      <c r="A806" s="1068" t="inlineStr">
        <is>
          <t>November 1996</t>
        </is>
      </c>
      <c r="B806" s="725" t="n">
        <v>162</v>
      </c>
      <c r="C806" s="725" t="n">
        <v>34</v>
      </c>
      <c r="D806" s="726" t="n">
        <v>127</v>
      </c>
      <c r="F806" s="1070" t="n"/>
      <c r="G806" s="85" t="n"/>
    </row>
    <row r="807" ht="15.5" customHeight="1" s="828">
      <c r="A807" s="1068" t="inlineStr">
        <is>
          <t>December 1996</t>
        </is>
      </c>
      <c r="B807" s="725" t="n">
        <v>25</v>
      </c>
      <c r="C807" s="725" t="n">
        <v>23</v>
      </c>
      <c r="D807" s="726" t="n">
        <v>29</v>
      </c>
      <c r="F807" s="238" t="n"/>
      <c r="G807" s="85" t="n"/>
    </row>
    <row r="808" ht="15.5" customHeight="1" s="828">
      <c r="A808" s="1068" t="inlineStr">
        <is>
          <t>January 1997</t>
        </is>
      </c>
      <c r="B808" s="725" t="n">
        <v>25</v>
      </c>
      <c r="C808" s="725" t="n">
        <v>31</v>
      </c>
      <c r="D808" s="726" t="n">
        <v>21</v>
      </c>
      <c r="F808" s="1070" t="n"/>
      <c r="G808" s="85" t="n"/>
    </row>
    <row r="809" ht="15.5" customHeight="1" s="828">
      <c r="A809" s="1068" t="inlineStr">
        <is>
          <t>February 1997</t>
        </is>
      </c>
      <c r="B809" s="725" t="n">
        <v>14</v>
      </c>
      <c r="C809" s="725" t="n">
        <v>28</v>
      </c>
      <c r="D809" s="726" t="n">
        <v>8</v>
      </c>
      <c r="F809" s="1070" t="n"/>
      <c r="G809" s="85" t="n"/>
    </row>
    <row r="810" ht="15.5" customHeight="1" s="828">
      <c r="A810" s="1068" t="inlineStr">
        <is>
          <t>March 1997</t>
        </is>
      </c>
      <c r="B810" s="725" t="n">
        <v>36</v>
      </c>
      <c r="C810" s="725" t="n">
        <v>36</v>
      </c>
      <c r="D810" s="726" t="n">
        <v>32</v>
      </c>
      <c r="F810" s="1070" t="n"/>
      <c r="G810" s="85" t="n"/>
    </row>
    <row r="811" ht="15.5" customHeight="1" s="828">
      <c r="A811" s="1068" t="inlineStr">
        <is>
          <t>April 1997</t>
        </is>
      </c>
      <c r="B811" s="725" t="n">
        <v>48</v>
      </c>
      <c r="C811" s="725" t="n">
        <v>36</v>
      </c>
      <c r="D811" s="726" t="n">
        <v>15</v>
      </c>
      <c r="F811" s="1070" t="n"/>
      <c r="G811" s="85" t="n"/>
    </row>
    <row r="812" ht="15.5" customHeight="1" s="828">
      <c r="A812" s="1068" t="inlineStr">
        <is>
          <t>May 1997</t>
        </is>
      </c>
      <c r="B812" s="725" t="n">
        <v>36</v>
      </c>
      <c r="C812" s="725" t="n">
        <v>32</v>
      </c>
      <c r="D812" s="726" t="n">
        <v>14</v>
      </c>
      <c r="F812" s="1070" t="n"/>
      <c r="G812" s="85" t="n"/>
    </row>
    <row r="813" ht="15.5" customHeight="1" s="828">
      <c r="A813" s="1068" t="inlineStr">
        <is>
          <t>June 1997</t>
        </is>
      </c>
      <c r="B813" s="725" t="n">
        <v>13</v>
      </c>
      <c r="C813" s="725" t="n">
        <v>25</v>
      </c>
      <c r="D813" s="726" t="n">
        <v>5</v>
      </c>
      <c r="F813" s="1070" t="n"/>
      <c r="G813" s="85" t="n"/>
    </row>
    <row r="814" ht="15.5" customHeight="1" s="828">
      <c r="A814" s="1068" t="inlineStr">
        <is>
          <t>July 1997</t>
        </is>
      </c>
      <c r="B814" s="725" t="n">
        <v>11</v>
      </c>
      <c r="C814" s="725" t="n">
        <v>18</v>
      </c>
      <c r="D814" s="726" t="n">
        <v>10</v>
      </c>
      <c r="F814" s="1070" t="n"/>
      <c r="G814" s="85" t="n"/>
    </row>
    <row r="815" ht="15.5" customHeight="1" s="828">
      <c r="A815" s="1068" t="inlineStr">
        <is>
          <t>August 1997</t>
        </is>
      </c>
      <c r="B815" s="725" t="n">
        <v>6</v>
      </c>
      <c r="C815" s="725" t="n">
        <v>16</v>
      </c>
      <c r="D815" s="726" t="n">
        <v>6</v>
      </c>
      <c r="F815" s="1070" t="n"/>
      <c r="G815" s="85" t="n"/>
    </row>
    <row r="816" ht="15.5" customHeight="1" s="828">
      <c r="A816" s="1068" t="inlineStr">
        <is>
          <t>September 1997</t>
        </is>
      </c>
      <c r="B816" s="725" t="n">
        <v>1</v>
      </c>
      <c r="C816" s="725" t="n">
        <v>9</v>
      </c>
      <c r="D816" s="726" t="n">
        <v>1</v>
      </c>
      <c r="F816" s="1070" t="n"/>
      <c r="G816" s="85" t="n"/>
    </row>
    <row r="817" ht="15.5" customHeight="1" s="828">
      <c r="A817" s="1068" t="inlineStr">
        <is>
          <t>October 1997</t>
        </is>
      </c>
      <c r="B817" s="725" t="n">
        <v>19</v>
      </c>
      <c r="C817" s="725" t="n">
        <v>25</v>
      </c>
      <c r="D817" s="726" t="n">
        <v>16</v>
      </c>
      <c r="F817" s="1070" t="n"/>
      <c r="G817" s="85" t="n"/>
    </row>
    <row r="818" ht="15.5" customHeight="1" s="828">
      <c r="A818" s="1068" t="inlineStr">
        <is>
          <t>November 1997</t>
        </is>
      </c>
      <c r="B818" s="725" t="n">
        <v>14</v>
      </c>
      <c r="C818" s="725" t="n">
        <v>21</v>
      </c>
      <c r="D818" s="726" t="n">
        <v>12</v>
      </c>
      <c r="F818" s="1070" t="n"/>
      <c r="G818" s="85" t="n"/>
    </row>
    <row r="819" ht="15.5" customHeight="1" s="828">
      <c r="A819" s="1068" t="inlineStr">
        <is>
          <t>December 1997</t>
        </is>
      </c>
      <c r="B819" s="725" t="n">
        <v>12</v>
      </c>
      <c r="C819" s="725" t="n">
        <v>17</v>
      </c>
      <c r="D819" s="726" t="n">
        <v>13</v>
      </c>
      <c r="F819" s="238" t="n"/>
      <c r="G819" s="85" t="n"/>
    </row>
    <row r="820" ht="15.5" customHeight="1" s="828">
      <c r="A820" s="1068" t="inlineStr">
        <is>
          <t>January 1998</t>
        </is>
      </c>
      <c r="B820" s="725" t="n">
        <v>16</v>
      </c>
      <c r="C820" s="725" t="n">
        <v>20</v>
      </c>
      <c r="D820" s="726" t="n">
        <v>6</v>
      </c>
      <c r="F820" s="1070" t="n"/>
      <c r="G820" s="85" t="n"/>
    </row>
    <row r="821" ht="15.5" customHeight="1" s="828">
      <c r="A821" s="1068" t="inlineStr">
        <is>
          <t>February 1998</t>
        </is>
      </c>
      <c r="B821" s="725" t="n">
        <v>19</v>
      </c>
      <c r="C821" s="725" t="n">
        <v>25</v>
      </c>
      <c r="D821" s="726" t="n">
        <v>9</v>
      </c>
      <c r="F821" s="1070" t="n"/>
      <c r="G821" s="85" t="n"/>
    </row>
    <row r="822" ht="15.5" customHeight="1" s="828">
      <c r="A822" s="1068" t="inlineStr">
        <is>
          <t>March 1998</t>
        </is>
      </c>
      <c r="B822" s="725" t="n">
        <v>33</v>
      </c>
      <c r="C822" s="725" t="n">
        <v>26</v>
      </c>
      <c r="D822" s="726" t="n">
        <v>16</v>
      </c>
      <c r="F822" s="1070" t="n"/>
      <c r="G822" s="85" t="n"/>
    </row>
    <row r="823" ht="15.5" customHeight="1" s="828">
      <c r="A823" s="1068" t="inlineStr">
        <is>
          <t>April 1998</t>
        </is>
      </c>
      <c r="B823" s="725" t="n">
        <v>14</v>
      </c>
      <c r="C823" s="725" t="n">
        <v>23</v>
      </c>
      <c r="D823" s="726" t="n">
        <v>7</v>
      </c>
      <c r="F823" s="1070" t="n"/>
      <c r="G823" s="85" t="n"/>
    </row>
    <row r="824" ht="15.5" customHeight="1" s="828">
      <c r="A824" s="1068" t="inlineStr">
        <is>
          <t>May 1998</t>
        </is>
      </c>
      <c r="B824" s="725" t="n">
        <v>7</v>
      </c>
      <c r="C824" s="725" t="n">
        <v>23</v>
      </c>
      <c r="D824" s="726" t="n">
        <v>4</v>
      </c>
      <c r="F824" s="1070" t="n"/>
      <c r="G824" s="85" t="n"/>
    </row>
    <row r="825" ht="15.5" customHeight="1" s="828">
      <c r="A825" s="1068" t="inlineStr">
        <is>
          <t>June 1998</t>
        </is>
      </c>
      <c r="B825" s="725" t="n">
        <v>69</v>
      </c>
      <c r="C825" s="725" t="n">
        <v>34</v>
      </c>
      <c r="D825" s="726" t="n">
        <v>33</v>
      </c>
      <c r="F825" s="1070" t="n"/>
      <c r="G825" s="85" t="n"/>
    </row>
    <row r="826" ht="15.5" customHeight="1" s="828">
      <c r="A826" s="1068" t="inlineStr">
        <is>
          <t>July 1998</t>
        </is>
      </c>
      <c r="B826" s="725" t="n">
        <v>59</v>
      </c>
      <c r="C826" s="725" t="n">
        <v>23</v>
      </c>
      <c r="D826" s="726" t="n">
        <v>20</v>
      </c>
      <c r="F826" s="1070" t="n"/>
      <c r="G826" s="85" t="n"/>
    </row>
    <row r="827" ht="15.5" customHeight="1" s="828">
      <c r="A827" s="1068" t="inlineStr">
        <is>
          <t>August 1998</t>
        </is>
      </c>
      <c r="B827" s="725" t="n">
        <v>24</v>
      </c>
      <c r="C827" s="725" t="n">
        <v>16</v>
      </c>
      <c r="D827" s="726" t="n">
        <v>11</v>
      </c>
      <c r="F827" s="1070" t="n"/>
      <c r="G827" s="85" t="n"/>
    </row>
    <row r="828" ht="15.5" customHeight="1" s="828">
      <c r="A828" s="1068" t="inlineStr">
        <is>
          <t>September 1998</t>
        </is>
      </c>
      <c r="B828" s="725" t="n">
        <v>6</v>
      </c>
      <c r="C828" s="725" t="n">
        <v>16</v>
      </c>
      <c r="D828" s="726" t="n">
        <v>4</v>
      </c>
      <c r="F828" s="1070" t="n"/>
      <c r="G828" s="85" t="n"/>
    </row>
    <row r="829" ht="15.5" customHeight="1" s="828">
      <c r="A829" s="1068" t="inlineStr">
        <is>
          <t>October 1998</t>
        </is>
      </c>
      <c r="B829" s="725" t="n">
        <v>7</v>
      </c>
      <c r="C829" s="725" t="n">
        <v>13</v>
      </c>
      <c r="D829" s="726" t="n">
        <v>12</v>
      </c>
      <c r="F829" s="1070" t="n"/>
      <c r="G829" s="85" t="n"/>
    </row>
    <row r="830" ht="15.5" customHeight="1" s="828">
      <c r="A830" s="1068" t="inlineStr">
        <is>
          <t>November 1998</t>
        </is>
      </c>
      <c r="B830" s="725" t="n">
        <v>18</v>
      </c>
      <c r="C830" s="725" t="n">
        <v>18</v>
      </c>
      <c r="D830" s="726" t="n">
        <v>5</v>
      </c>
      <c r="F830" s="1070" t="n"/>
      <c r="G830" s="85" t="n"/>
    </row>
    <row r="831" ht="15.5" customHeight="1" s="828">
      <c r="A831" s="1068" t="inlineStr">
        <is>
          <t>December 1998</t>
        </is>
      </c>
      <c r="B831" s="725" t="n">
        <v>11</v>
      </c>
      <c r="C831" s="725" t="n">
        <v>13</v>
      </c>
      <c r="D831" s="726" t="n">
        <v>3</v>
      </c>
      <c r="F831" s="238" t="n"/>
      <c r="G831" s="85" t="n"/>
    </row>
    <row r="832" ht="15.5" customHeight="1" s="828">
      <c r="A832" s="1068" t="inlineStr">
        <is>
          <t>January 1999</t>
        </is>
      </c>
      <c r="B832" s="725" t="n">
        <v>9</v>
      </c>
      <c r="C832" s="725" t="n">
        <v>14</v>
      </c>
      <c r="D832" s="726" t="n">
        <v>5</v>
      </c>
      <c r="F832" s="1070" t="n"/>
      <c r="G832" s="85" t="n"/>
    </row>
    <row r="833" ht="15.5" customHeight="1" s="828">
      <c r="A833" s="1068" t="inlineStr">
        <is>
          <t>February 1999</t>
        </is>
      </c>
      <c r="B833" s="725" t="n">
        <v>27</v>
      </c>
      <c r="C833" s="725" t="n">
        <v>22</v>
      </c>
      <c r="D833" s="726" t="n">
        <v>15</v>
      </c>
      <c r="F833" s="1070" t="n"/>
      <c r="G833" s="85" t="n"/>
    </row>
    <row r="834" ht="15.5" customHeight="1" s="828">
      <c r="A834" s="1068" t="inlineStr">
        <is>
          <t>March 1999</t>
        </is>
      </c>
      <c r="B834" s="725" t="n">
        <v>35</v>
      </c>
      <c r="C834" s="725" t="n">
        <v>23</v>
      </c>
      <c r="D834" s="726" t="n">
        <v>10</v>
      </c>
      <c r="F834" s="1070" t="n"/>
      <c r="G834" s="85" t="n"/>
    </row>
    <row r="835" ht="15.5" customHeight="1" s="828">
      <c r="A835" s="1068" t="inlineStr">
        <is>
          <t>April 1999</t>
        </is>
      </c>
      <c r="B835" s="725" t="n">
        <v>4</v>
      </c>
      <c r="C835" s="725" t="n">
        <v>15</v>
      </c>
      <c r="D835" s="726" t="n">
        <v>3</v>
      </c>
      <c r="F835" s="1070" t="n"/>
      <c r="G835" s="85" t="n"/>
    </row>
    <row r="836" ht="15.5" customHeight="1" s="828">
      <c r="A836" s="1068" t="inlineStr">
        <is>
          <t>May 1999</t>
        </is>
      </c>
      <c r="B836" s="725" t="n">
        <v>50</v>
      </c>
      <c r="C836" s="725" t="n">
        <v>22</v>
      </c>
      <c r="D836" s="726" t="n">
        <v>33</v>
      </c>
      <c r="F836" s="1070" t="n"/>
      <c r="G836" s="85" t="n"/>
    </row>
    <row r="837" ht="15.5" customHeight="1" s="828">
      <c r="A837" s="1068" t="inlineStr">
        <is>
          <t>June 1999</t>
        </is>
      </c>
      <c r="B837" s="725" t="n">
        <v>16</v>
      </c>
      <c r="C837" s="725" t="n">
        <v>21</v>
      </c>
      <c r="D837" s="726" t="n">
        <v>9</v>
      </c>
      <c r="F837" s="1070" t="n"/>
      <c r="G837" s="85" t="n"/>
    </row>
    <row r="838" ht="15.5" customHeight="1" s="828">
      <c r="A838" s="1068" t="inlineStr">
        <is>
          <t>July 1999</t>
        </is>
      </c>
      <c r="B838" s="725" t="n">
        <v>8</v>
      </c>
      <c r="C838" s="725" t="n">
        <v>21</v>
      </c>
      <c r="D838" s="726" t="n">
        <v>7</v>
      </c>
      <c r="F838" s="1070" t="n"/>
      <c r="G838" s="85" t="n"/>
    </row>
    <row r="839" ht="15.5" customHeight="1" s="828">
      <c r="A839" s="1068" t="inlineStr">
        <is>
          <t>August 1999</t>
        </is>
      </c>
      <c r="B839" s="725" t="n">
        <v>10</v>
      </c>
      <c r="C839" s="725" t="n">
        <v>14</v>
      </c>
      <c r="D839" s="726" t="n">
        <v>3</v>
      </c>
      <c r="F839" s="1070" t="n"/>
      <c r="G839" s="85" t="n"/>
    </row>
    <row r="840" ht="15.5" customHeight="1" s="828">
      <c r="A840" s="1068" t="inlineStr">
        <is>
          <t>September 1999</t>
        </is>
      </c>
      <c r="B840" s="725" t="n">
        <v>22</v>
      </c>
      <c r="C840" s="725" t="n">
        <v>18</v>
      </c>
      <c r="D840" s="726" t="n">
        <v>14</v>
      </c>
      <c r="F840" s="1070" t="n"/>
      <c r="G840" s="85" t="n"/>
    </row>
    <row r="841" ht="15.5" customHeight="1" s="828">
      <c r="A841" s="1068" t="inlineStr">
        <is>
          <t>October 1999</t>
        </is>
      </c>
      <c r="B841" s="725" t="n">
        <v>19</v>
      </c>
      <c r="C841" s="725" t="n">
        <v>23</v>
      </c>
      <c r="D841" s="726" t="n">
        <v>15</v>
      </c>
      <c r="F841" s="1070" t="n"/>
      <c r="G841" s="85" t="n"/>
    </row>
    <row r="842" ht="15.5" customHeight="1" s="828">
      <c r="A842" s="1068" t="inlineStr">
        <is>
          <t>November 1999</t>
        </is>
      </c>
      <c r="B842" s="725" t="n">
        <v>22</v>
      </c>
      <c r="C842" s="725" t="n">
        <v>41</v>
      </c>
      <c r="D842" s="726" t="n">
        <v>23</v>
      </c>
      <c r="F842" s="1070" t="n"/>
      <c r="G842" s="85" t="n"/>
    </row>
    <row r="843" ht="15.5" customHeight="1" s="828">
      <c r="A843" s="1068" t="inlineStr">
        <is>
          <t>December 1999</t>
        </is>
      </c>
      <c r="B843" s="725" t="n">
        <v>20</v>
      </c>
      <c r="C843" s="725" t="n">
        <v>22</v>
      </c>
      <c r="D843" s="726" t="n">
        <v>13</v>
      </c>
      <c r="F843" s="238" t="n"/>
      <c r="G843" s="85" t="n"/>
    </row>
    <row r="844" ht="15.5" customHeight="1" s="828">
      <c r="A844" s="1068" t="inlineStr">
        <is>
          <t>January 2000</t>
        </is>
      </c>
      <c r="B844" s="725" t="n">
        <v>11</v>
      </c>
      <c r="C844" s="725" t="n">
        <v>20</v>
      </c>
      <c r="D844" s="726" t="n">
        <v>6</v>
      </c>
      <c r="F844" s="1070" t="n"/>
      <c r="G844" s="85" t="n"/>
    </row>
    <row r="845" ht="15.5" customHeight="1" s="828">
      <c r="A845" s="1068" t="inlineStr">
        <is>
          <t>February 2000</t>
        </is>
      </c>
      <c r="B845" s="725" t="n">
        <v>6</v>
      </c>
      <c r="C845" s="725" t="n">
        <v>13</v>
      </c>
      <c r="D845" s="726" t="n">
        <v>7</v>
      </c>
      <c r="F845" s="1070" t="n"/>
      <c r="G845" s="85" t="n"/>
    </row>
    <row r="846" ht="15.5" customHeight="1" s="828">
      <c r="A846" s="1068" t="inlineStr">
        <is>
          <t>March 2000</t>
        </is>
      </c>
      <c r="B846" s="725" t="n">
        <v>18</v>
      </c>
      <c r="C846" s="725" t="n">
        <v>23</v>
      </c>
      <c r="D846" s="726" t="n">
        <v>7</v>
      </c>
      <c r="F846" s="1070" t="n"/>
      <c r="G846" s="85" t="n"/>
    </row>
    <row r="847" ht="15.5" customHeight="1" s="828">
      <c r="A847" s="1068" t="inlineStr">
        <is>
          <t>April 2000</t>
        </is>
      </c>
      <c r="B847" s="725" t="n">
        <v>11</v>
      </c>
      <c r="C847" s="725" t="n">
        <v>20</v>
      </c>
      <c r="D847" s="726" t="n">
        <v>5</v>
      </c>
      <c r="F847" s="1070" t="n"/>
      <c r="G847" s="85" t="n"/>
    </row>
    <row r="848" ht="15.5" customHeight="1" s="828">
      <c r="A848" s="1068" t="inlineStr">
        <is>
          <t>May 2000</t>
        </is>
      </c>
      <c r="B848" s="725" t="n">
        <v>14</v>
      </c>
      <c r="C848" s="725" t="n">
        <v>24</v>
      </c>
      <c r="D848" s="726" t="n">
        <v>9</v>
      </c>
      <c r="F848" s="1070" t="n"/>
      <c r="G848" s="85" t="n"/>
    </row>
    <row r="849" ht="15.5" customHeight="1" s="828">
      <c r="A849" s="1068" t="inlineStr">
        <is>
          <t>June 2000</t>
        </is>
      </c>
      <c r="B849" s="725" t="n">
        <v>7</v>
      </c>
      <c r="C849" s="725" t="n">
        <v>11</v>
      </c>
      <c r="D849" s="726" t="n">
        <v>3</v>
      </c>
      <c r="F849" s="1070" t="n"/>
      <c r="G849" s="85" t="n"/>
    </row>
    <row r="850" ht="15.5" customHeight="1" s="828">
      <c r="A850" s="1068" t="inlineStr">
        <is>
          <t>July 2000</t>
        </is>
      </c>
      <c r="B850" s="725" t="n">
        <v>36</v>
      </c>
      <c r="C850" s="725" t="n">
        <v>28</v>
      </c>
      <c r="D850" s="726" t="n">
        <v>18</v>
      </c>
      <c r="F850" s="1070" t="n"/>
      <c r="G850" s="85" t="n"/>
    </row>
    <row r="851" ht="15.5" customHeight="1" s="828">
      <c r="A851" s="1068" t="inlineStr">
        <is>
          <t>August 2000</t>
        </is>
      </c>
      <c r="B851" s="725" t="n">
        <v>115</v>
      </c>
      <c r="C851" s="725" t="n">
        <v>26</v>
      </c>
      <c r="D851" s="726" t="n">
        <v>111</v>
      </c>
      <c r="F851" s="1070" t="n"/>
      <c r="G851" s="85" t="n"/>
    </row>
    <row r="852" ht="15.5" customHeight="1" s="828">
      <c r="A852" s="1068" t="inlineStr">
        <is>
          <t>September 2000</t>
        </is>
      </c>
      <c r="B852" s="725" t="n">
        <v>93</v>
      </c>
      <c r="C852" s="725" t="n">
        <v>19</v>
      </c>
      <c r="D852" s="726" t="n">
        <v>89</v>
      </c>
      <c r="F852" s="1070" t="n"/>
      <c r="G852" s="85" t="n"/>
    </row>
    <row r="853" ht="15.5" customHeight="1" s="828">
      <c r="A853" s="1068" t="inlineStr">
        <is>
          <t>October 2000</t>
        </is>
      </c>
      <c r="B853" s="725" t="n">
        <v>14</v>
      </c>
      <c r="C853" s="725" t="n">
        <v>30</v>
      </c>
      <c r="D853" s="726" t="n">
        <v>8</v>
      </c>
      <c r="F853" s="1070" t="n"/>
      <c r="G853" s="85" t="n"/>
    </row>
    <row r="854" ht="15.5" customHeight="1" s="828">
      <c r="A854" s="1068" t="inlineStr">
        <is>
          <t>November 2000</t>
        </is>
      </c>
      <c r="B854" s="725" t="n">
        <v>115</v>
      </c>
      <c r="C854" s="725" t="n">
        <v>30</v>
      </c>
      <c r="D854" s="726" t="n">
        <v>88</v>
      </c>
      <c r="F854" s="1070" t="n"/>
      <c r="G854" s="85" t="n"/>
    </row>
    <row r="855" ht="15.5" customHeight="1" s="828">
      <c r="A855" s="1068" t="inlineStr">
        <is>
          <t>December 2000</t>
        </is>
      </c>
      <c r="B855" s="725" t="n">
        <v>59</v>
      </c>
      <c r="C855" s="725" t="n">
        <v>26</v>
      </c>
      <c r="D855" s="726" t="n">
        <v>20</v>
      </c>
      <c r="F855" s="238" t="n"/>
      <c r="G855" s="85" t="n"/>
    </row>
    <row r="856" ht="15.5" customHeight="1" s="828">
      <c r="A856" s="1068" t="inlineStr">
        <is>
          <t>January 2001</t>
        </is>
      </c>
      <c r="B856" s="725" t="n">
        <v>52</v>
      </c>
      <c r="C856" s="725" t="n">
        <v>23</v>
      </c>
      <c r="D856" s="726" t="n">
        <v>23</v>
      </c>
      <c r="F856" s="1070" t="n"/>
      <c r="G856" s="85" t="n"/>
    </row>
    <row r="857" ht="15.5" customHeight="1" s="828">
      <c r="A857" s="1068" t="inlineStr">
        <is>
          <t>February 2001</t>
        </is>
      </c>
      <c r="B857" s="725" t="n">
        <v>36</v>
      </c>
      <c r="C857" s="725" t="n">
        <v>30</v>
      </c>
      <c r="D857" s="726" t="n">
        <v>23</v>
      </c>
      <c r="F857" s="1070" t="n"/>
      <c r="G857" s="85" t="n"/>
    </row>
    <row r="858" ht="15.5" customHeight="1" s="828">
      <c r="A858" s="1068" t="inlineStr">
        <is>
          <t>March 2001</t>
        </is>
      </c>
      <c r="B858" s="725" t="n">
        <v>48</v>
      </c>
      <c r="C858" s="725" t="n">
        <v>26</v>
      </c>
      <c r="D858" s="726" t="n">
        <v>27</v>
      </c>
      <c r="F858" s="1070" t="n"/>
      <c r="G858" s="85" t="n"/>
    </row>
    <row r="859" ht="15.5" customHeight="1" s="828">
      <c r="A859" s="1068" t="inlineStr">
        <is>
          <t>April 2001</t>
        </is>
      </c>
      <c r="B859" s="725" t="n">
        <v>16</v>
      </c>
      <c r="C859" s="725" t="n">
        <v>27</v>
      </c>
      <c r="D859" s="726" t="n">
        <v>4</v>
      </c>
      <c r="F859" s="1070" t="n"/>
      <c r="G859" s="85" t="n"/>
    </row>
    <row r="860" ht="15.5" customHeight="1" s="828">
      <c r="A860" s="1068" t="inlineStr">
        <is>
          <t>May 2001</t>
        </is>
      </c>
      <c r="B860" s="725" t="n">
        <v>93</v>
      </c>
      <c r="C860" s="725" t="n">
        <v>23</v>
      </c>
      <c r="D860" s="726" t="n">
        <v>64</v>
      </c>
      <c r="F860" s="1070" t="n"/>
      <c r="G860" s="85" t="n"/>
    </row>
    <row r="861" ht="15.5" customHeight="1" s="828">
      <c r="A861" s="1068" t="inlineStr">
        <is>
          <t>June 2001</t>
        </is>
      </c>
      <c r="B861" s="725" t="n">
        <v>12</v>
      </c>
      <c r="C861" s="725" t="n">
        <v>22</v>
      </c>
      <c r="D861" s="726" t="n">
        <v>8</v>
      </c>
      <c r="F861" s="1070" t="n"/>
      <c r="G861" s="85" t="n"/>
    </row>
    <row r="862" ht="15.5" customHeight="1" s="828">
      <c r="A862" s="1068" t="inlineStr">
        <is>
          <t>July 2001</t>
        </is>
      </c>
      <c r="B862" s="725" t="n">
        <v>24</v>
      </c>
      <c r="C862" s="725" t="n">
        <v>27</v>
      </c>
      <c r="D862" s="726" t="n">
        <v>8</v>
      </c>
      <c r="F862" s="1070" t="n"/>
      <c r="G862" s="85" t="n"/>
    </row>
    <row r="863" ht="15.5" customHeight="1" s="828">
      <c r="A863" s="1068" t="inlineStr">
        <is>
          <t>August 2001</t>
        </is>
      </c>
      <c r="B863" s="725" t="n">
        <v>18</v>
      </c>
      <c r="C863" s="725" t="n">
        <v>14</v>
      </c>
      <c r="D863" s="726" t="n">
        <v>6</v>
      </c>
      <c r="F863" s="1070" t="n"/>
      <c r="G863" s="85" t="n"/>
    </row>
    <row r="864" ht="15.5" customHeight="1" s="828">
      <c r="A864" s="1068" t="inlineStr">
        <is>
          <t>September 2001</t>
        </is>
      </c>
      <c r="B864" s="725" t="n">
        <v>24</v>
      </c>
      <c r="C864" s="725" t="n">
        <v>16</v>
      </c>
      <c r="D864" s="726" t="n">
        <v>6</v>
      </c>
      <c r="F864" s="1070" t="n"/>
      <c r="G864" s="85" t="n"/>
    </row>
    <row r="865" ht="15.5" customHeight="1" s="828">
      <c r="A865" s="1068" t="inlineStr">
        <is>
          <t>October 2001</t>
        </is>
      </c>
      <c r="B865" s="725" t="n">
        <v>39</v>
      </c>
      <c r="C865" s="725" t="n">
        <v>16</v>
      </c>
      <c r="D865" s="726" t="n">
        <v>7</v>
      </c>
      <c r="F865" s="1070" t="n"/>
      <c r="G865" s="85" t="n"/>
    </row>
    <row r="866" ht="15.5" customHeight="1" s="828">
      <c r="A866" s="1068" t="inlineStr">
        <is>
          <t>November 2001</t>
        </is>
      </c>
      <c r="B866" s="725" t="n">
        <v>62</v>
      </c>
      <c r="C866" s="725" t="n">
        <v>19</v>
      </c>
      <c r="D866" s="726" t="n">
        <v>11</v>
      </c>
      <c r="F866" s="1070" t="n"/>
      <c r="G866" s="85" t="n"/>
    </row>
    <row r="867" ht="15.5" customHeight="1" s="828">
      <c r="A867" s="1068" t="inlineStr">
        <is>
          <t>December 2001</t>
        </is>
      </c>
      <c r="B867" s="725" t="n">
        <v>102</v>
      </c>
      <c r="C867" s="725" t="n">
        <v>16</v>
      </c>
      <c r="D867" s="726" t="n">
        <v>34</v>
      </c>
      <c r="F867" s="238" t="n"/>
      <c r="G867" s="85" t="n"/>
    </row>
    <row r="868" ht="15.5" customHeight="1" s="828">
      <c r="A868" s="1068" t="inlineStr">
        <is>
          <t>January 2002</t>
        </is>
      </c>
      <c r="B868" s="725" t="n">
        <v>94</v>
      </c>
      <c r="C868" s="725" t="n">
        <v>22</v>
      </c>
      <c r="D868" s="726" t="n">
        <v>34</v>
      </c>
      <c r="F868" s="1070" t="n"/>
      <c r="G868" s="85" t="n"/>
    </row>
    <row r="869" ht="15.5" customHeight="1" s="828">
      <c r="A869" s="1068" t="inlineStr">
        <is>
          <t>February 2002</t>
        </is>
      </c>
      <c r="B869" s="725" t="n">
        <v>24</v>
      </c>
      <c r="C869" s="725" t="n">
        <v>13</v>
      </c>
      <c r="D869" s="726" t="n">
        <v>6</v>
      </c>
      <c r="F869" s="1070" t="n"/>
      <c r="G869" s="85" t="n"/>
    </row>
    <row r="870" ht="15.5" customHeight="1" s="828">
      <c r="A870" s="1068" t="inlineStr">
        <is>
          <t>March 2002</t>
        </is>
      </c>
      <c r="B870" s="725" t="n">
        <v>80</v>
      </c>
      <c r="C870" s="725" t="n">
        <v>23</v>
      </c>
      <c r="D870" s="726" t="n">
        <v>58</v>
      </c>
      <c r="F870" s="1070" t="n"/>
      <c r="G870" s="85" t="n"/>
    </row>
    <row r="871" ht="15.5" customHeight="1" s="828">
      <c r="A871" s="1068" t="inlineStr">
        <is>
          <t>April 2002</t>
        </is>
      </c>
      <c r="B871" s="725" t="n">
        <v>19</v>
      </c>
      <c r="C871" s="725" t="n">
        <v>21</v>
      </c>
      <c r="D871" s="726" t="n">
        <v>8</v>
      </c>
      <c r="F871" s="1070" t="n"/>
      <c r="G871" s="85" t="n"/>
    </row>
    <row r="872" ht="15.5" customHeight="1" s="828">
      <c r="A872" s="1068" t="inlineStr">
        <is>
          <t>May 2002</t>
        </is>
      </c>
      <c r="B872" s="725" t="n">
        <v>81</v>
      </c>
      <c r="C872" s="725" t="n">
        <v>10</v>
      </c>
      <c r="D872" s="726" t="n">
        <v>64</v>
      </c>
      <c r="F872" s="1070" t="n"/>
      <c r="G872" s="85" t="n"/>
    </row>
    <row r="873" ht="15.5" customHeight="1" s="828">
      <c r="A873" s="1068" t="inlineStr">
        <is>
          <t>June 2002</t>
        </is>
      </c>
      <c r="B873" s="725" t="n">
        <v>57</v>
      </c>
      <c r="C873" s="725" t="n">
        <v>16</v>
      </c>
      <c r="D873" s="726" t="n">
        <v>35</v>
      </c>
      <c r="F873" s="1070" t="n"/>
      <c r="G873" s="85" t="n"/>
    </row>
    <row r="874" ht="15.5" customHeight="1" s="828">
      <c r="A874" s="1068" t="inlineStr">
        <is>
          <t>July 2002</t>
        </is>
      </c>
      <c r="B874" s="725" t="n">
        <v>521</v>
      </c>
      <c r="C874" s="725" t="n">
        <v>20</v>
      </c>
      <c r="D874" s="726" t="n">
        <v>622</v>
      </c>
      <c r="F874" s="1070" t="n"/>
      <c r="G874" s="85" t="n"/>
    </row>
    <row r="875" ht="15.5" customHeight="1" s="828">
      <c r="A875" s="1068" t="inlineStr">
        <is>
          <t>August 2002</t>
        </is>
      </c>
      <c r="B875" s="725" t="n">
        <v>13</v>
      </c>
      <c r="C875" s="725" t="n">
        <v>23</v>
      </c>
      <c r="D875" s="726" t="n">
        <v>6</v>
      </c>
      <c r="F875" s="1070" t="n"/>
      <c r="G875" s="85" t="n"/>
    </row>
    <row r="876" ht="15.5" customHeight="1" s="828">
      <c r="A876" s="1068" t="inlineStr">
        <is>
          <t>September 2002</t>
        </is>
      </c>
      <c r="B876" s="725" t="n">
        <v>10</v>
      </c>
      <c r="C876" s="725" t="n">
        <v>20</v>
      </c>
      <c r="D876" s="726" t="n">
        <v>10</v>
      </c>
      <c r="F876" s="1070" t="n"/>
      <c r="G876" s="85" t="n"/>
    </row>
    <row r="877" ht="15.5" customHeight="1" s="828">
      <c r="A877" s="1068" t="inlineStr">
        <is>
          <t>October 2002</t>
        </is>
      </c>
      <c r="B877" s="725" t="n">
        <v>42</v>
      </c>
      <c r="C877" s="725" t="n">
        <v>22</v>
      </c>
      <c r="D877" s="726" t="n">
        <v>41</v>
      </c>
      <c r="F877" s="1070" t="n"/>
      <c r="G877" s="85" t="n"/>
    </row>
    <row r="878" ht="15.5" customHeight="1" s="828">
      <c r="A878" s="1068" t="inlineStr">
        <is>
          <t>November 2002</t>
        </is>
      </c>
      <c r="B878" s="725" t="n">
        <v>371</v>
      </c>
      <c r="C878" s="725" t="n">
        <v>21</v>
      </c>
      <c r="D878" s="726" t="n">
        <v>134</v>
      </c>
      <c r="F878" s="1070" t="n"/>
      <c r="G878" s="85" t="n"/>
    </row>
    <row r="879" ht="15.5" customHeight="1" s="828">
      <c r="A879" s="1068" t="inlineStr">
        <is>
          <t>December 2002</t>
        </is>
      </c>
      <c r="B879" s="725" t="n">
        <v>11</v>
      </c>
      <c r="C879" s="725" t="n">
        <v>13</v>
      </c>
      <c r="D879" s="726" t="n">
        <v>4</v>
      </c>
      <c r="F879" s="238" t="n"/>
      <c r="G879" s="85" t="n"/>
    </row>
    <row r="880" ht="15.5" customHeight="1" s="828">
      <c r="A880" s="1068" t="inlineStr">
        <is>
          <t>January 2003</t>
        </is>
      </c>
      <c r="B880" s="725" t="n">
        <v>92</v>
      </c>
      <c r="C880" s="725" t="n">
        <v>11</v>
      </c>
      <c r="D880" s="726" t="n">
        <v>30</v>
      </c>
      <c r="F880" s="1070" t="n"/>
      <c r="G880" s="85" t="n"/>
    </row>
    <row r="881" ht="15.5" customHeight="1" s="828">
      <c r="A881" s="1068" t="inlineStr">
        <is>
          <t>February 2003</t>
        </is>
      </c>
      <c r="B881" s="725" t="n">
        <v>13</v>
      </c>
      <c r="C881" s="725" t="n">
        <v>13</v>
      </c>
      <c r="D881" s="726" t="n">
        <v>10</v>
      </c>
      <c r="F881" s="1070" t="n"/>
      <c r="G881" s="85" t="n"/>
    </row>
    <row r="882" ht="15.5" customHeight="1" s="828">
      <c r="A882" s="1068" t="inlineStr">
        <is>
          <t>March 2003</t>
        </is>
      </c>
      <c r="B882" s="725" t="n">
        <v>14</v>
      </c>
      <c r="C882" s="725" t="n">
        <v>11</v>
      </c>
      <c r="D882" s="726" t="n">
        <v>5</v>
      </c>
      <c r="F882" s="1070" t="n"/>
      <c r="G882" s="85" t="n"/>
    </row>
    <row r="883" ht="15.5" customHeight="1" s="828">
      <c r="A883" s="1068" t="inlineStr">
        <is>
          <t>April 2003</t>
        </is>
      </c>
      <c r="B883" s="725" t="n">
        <v>10</v>
      </c>
      <c r="C883" s="725" t="n">
        <v>11</v>
      </c>
      <c r="D883" s="726" t="n">
        <v>6</v>
      </c>
      <c r="F883" s="1070" t="n"/>
      <c r="G883" s="85" t="n"/>
    </row>
    <row r="884" ht="15.5" customHeight="1" s="828">
      <c r="A884" s="1068" t="inlineStr">
        <is>
          <t>May 2003</t>
        </is>
      </c>
      <c r="B884" s="725" t="n">
        <v>26</v>
      </c>
      <c r="C884" s="725" t="n">
        <v>16</v>
      </c>
      <c r="D884" s="726" t="n">
        <v>10</v>
      </c>
      <c r="F884" s="1070" t="n"/>
      <c r="G884" s="85" t="n"/>
    </row>
    <row r="885" ht="15.5" customHeight="1" s="828">
      <c r="A885" s="1068" t="inlineStr">
        <is>
          <t>June 2003</t>
        </is>
      </c>
      <c r="B885" s="725" t="n">
        <v>33</v>
      </c>
      <c r="C885" s="725" t="n">
        <v>19</v>
      </c>
      <c r="D885" s="726" t="n">
        <v>12</v>
      </c>
      <c r="F885" s="1070" t="n"/>
      <c r="G885" s="85" t="n"/>
    </row>
    <row r="886" ht="15.5" customHeight="1" s="828">
      <c r="A886" s="1068" t="inlineStr">
        <is>
          <t>July 2003</t>
        </is>
      </c>
      <c r="B886" s="725" t="n">
        <v>47</v>
      </c>
      <c r="C886" s="725" t="n">
        <v>17</v>
      </c>
      <c r="D886" s="726" t="n">
        <v>11</v>
      </c>
      <c r="F886" s="1070" t="n"/>
      <c r="G886" s="85" t="n"/>
    </row>
    <row r="887" ht="15.5" customHeight="1" s="828">
      <c r="A887" s="1068" t="inlineStr">
        <is>
          <t>August 2003</t>
        </is>
      </c>
      <c r="B887" s="725" t="n">
        <v>12</v>
      </c>
      <c r="C887" s="725" t="n">
        <v>10</v>
      </c>
      <c r="D887" s="726" t="n">
        <v>3</v>
      </c>
      <c r="F887" s="1070" t="n"/>
      <c r="G887" s="85" t="n"/>
    </row>
    <row r="888" ht="15.5" customHeight="1" s="828">
      <c r="A888" s="1068" t="inlineStr">
        <is>
          <t>September 2003</t>
        </is>
      </c>
      <c r="B888" s="725" t="n">
        <v>24</v>
      </c>
      <c r="C888" s="725" t="n">
        <v>16</v>
      </c>
      <c r="D888" s="726" t="n">
        <v>12</v>
      </c>
      <c r="F888" s="1070" t="n"/>
      <c r="G888" s="85" t="n"/>
    </row>
    <row r="889" ht="15.5" customHeight="1" s="828">
      <c r="A889" s="1068" t="inlineStr">
        <is>
          <t>October 2003</t>
        </is>
      </c>
      <c r="B889" s="725" t="n">
        <v>131</v>
      </c>
      <c r="C889" s="725" t="n">
        <v>24</v>
      </c>
      <c r="D889" s="726" t="n">
        <v>59</v>
      </c>
      <c r="F889" s="1070" t="n"/>
      <c r="G889" s="85" t="n"/>
    </row>
    <row r="890" ht="15.5" customHeight="1" s="828">
      <c r="A890" s="1068" t="inlineStr">
        <is>
          <t>November 2003</t>
        </is>
      </c>
      <c r="B890" s="725" t="n">
        <v>62</v>
      </c>
      <c r="C890" s="725" t="n">
        <v>21</v>
      </c>
      <c r="D890" s="726" t="n">
        <v>17</v>
      </c>
      <c r="F890" s="1070" t="n"/>
      <c r="G890" s="85" t="n"/>
    </row>
    <row r="891" ht="15.5" customHeight="1" s="828">
      <c r="A891" s="1068" t="inlineStr">
        <is>
          <t>December 2003</t>
        </is>
      </c>
      <c r="B891" s="725" t="n">
        <v>36</v>
      </c>
      <c r="C891" s="725" t="n">
        <v>16</v>
      </c>
      <c r="D891" s="726" t="n">
        <v>23</v>
      </c>
      <c r="F891" s="238" t="n"/>
      <c r="G891" s="85" t="n"/>
    </row>
    <row r="892" ht="15.5" customHeight="1" s="828">
      <c r="A892" s="1068" t="inlineStr">
        <is>
          <t>January 2004</t>
        </is>
      </c>
      <c r="B892" s="725" t="n">
        <v>32</v>
      </c>
      <c r="C892" s="725" t="n">
        <v>16</v>
      </c>
      <c r="D892" s="726" t="n">
        <v>23</v>
      </c>
      <c r="F892" s="1070" t="n"/>
      <c r="G892" s="85" t="n"/>
    </row>
    <row r="893" ht="15.5" customHeight="1" s="828">
      <c r="A893" s="1068" t="inlineStr">
        <is>
          <t>February 2004</t>
        </is>
      </c>
      <c r="B893" s="725" t="n">
        <v>220</v>
      </c>
      <c r="C893" s="725" t="n">
        <v>23</v>
      </c>
      <c r="D893" s="726" t="n">
        <v>119</v>
      </c>
      <c r="F893" s="1070" t="n"/>
      <c r="G893" s="85" t="n"/>
    </row>
    <row r="894" ht="15.5" customHeight="1" s="828">
      <c r="A894" s="1068" t="inlineStr">
        <is>
          <t>March 2004</t>
        </is>
      </c>
      <c r="B894" s="725" t="n">
        <v>132</v>
      </c>
      <c r="C894" s="725" t="n">
        <v>19</v>
      </c>
      <c r="D894" s="726" t="n">
        <v>12.744</v>
      </c>
      <c r="F894" s="1070" t="n"/>
      <c r="G894" s="85" t="n"/>
    </row>
    <row r="895" ht="15.5" customHeight="1" s="828">
      <c r="A895" s="1068" t="inlineStr">
        <is>
          <t>April 2004</t>
        </is>
      </c>
      <c r="B895" s="725" t="n">
        <v>200</v>
      </c>
      <c r="C895" s="725" t="n">
        <v>18</v>
      </c>
      <c r="D895" s="726" t="n">
        <v>52</v>
      </c>
      <c r="F895" s="1070" t="n"/>
      <c r="G895" s="85" t="n"/>
    </row>
    <row r="896" ht="15.5" customHeight="1" s="828">
      <c r="A896" s="1068" t="inlineStr">
        <is>
          <t>May 2004</t>
        </is>
      </c>
      <c r="B896" s="725" t="n">
        <v>62</v>
      </c>
      <c r="C896" s="725" t="n">
        <v>17</v>
      </c>
      <c r="D896" s="726" t="n">
        <v>11</v>
      </c>
      <c r="F896" s="1070" t="n"/>
      <c r="G896" s="85" t="n"/>
    </row>
    <row r="897" ht="15.5" customHeight="1" s="828">
      <c r="A897" s="1068" t="inlineStr">
        <is>
          <t>June 2004</t>
        </is>
      </c>
      <c r="B897" s="725" t="n">
        <v>19</v>
      </c>
      <c r="C897" s="725" t="n">
        <v>20</v>
      </c>
      <c r="D897" s="726" t="n">
        <v>7</v>
      </c>
      <c r="F897" s="1070" t="n"/>
      <c r="G897" s="85" t="n"/>
    </row>
    <row r="898" ht="15.5" customHeight="1" s="828">
      <c r="A898" s="1068" t="inlineStr">
        <is>
          <t>July 2004</t>
        </is>
      </c>
      <c r="B898" s="725" t="n">
        <v>94</v>
      </c>
      <c r="C898" s="725" t="n">
        <v>15</v>
      </c>
      <c r="D898" s="726" t="n">
        <v>40</v>
      </c>
      <c r="F898" s="1070" t="n"/>
      <c r="G898" s="85" t="n"/>
    </row>
    <row r="899" ht="15.5" customHeight="1" s="828">
      <c r="A899" s="1068" t="inlineStr">
        <is>
          <t>August 2004</t>
        </is>
      </c>
      <c r="B899" s="725" t="n">
        <v>16</v>
      </c>
      <c r="C899" s="725" t="n">
        <v>10</v>
      </c>
      <c r="D899" s="726" t="n">
        <v>3</v>
      </c>
      <c r="F899" s="1070" t="n"/>
      <c r="G899" s="85" t="n"/>
    </row>
    <row r="900" ht="15.5" customHeight="1" s="828">
      <c r="A900" s="1068" t="inlineStr">
        <is>
          <t>September 2004</t>
        </is>
      </c>
      <c r="B900" s="725" t="n">
        <v>7</v>
      </c>
      <c r="C900" s="725" t="n">
        <v>16</v>
      </c>
      <c r="D900" s="726" t="n">
        <v>3</v>
      </c>
      <c r="F900" s="1070" t="n"/>
      <c r="G900" s="85" t="n"/>
    </row>
    <row r="901" ht="15.5" customHeight="1" s="828">
      <c r="A901" s="1068" t="inlineStr">
        <is>
          <t>October 2004</t>
        </is>
      </c>
      <c r="B901" s="725" t="n">
        <v>7</v>
      </c>
      <c r="C901" s="725" t="n">
        <v>16</v>
      </c>
      <c r="D901" s="726" t="n">
        <v>2</v>
      </c>
      <c r="F901" s="1070" t="n"/>
      <c r="G901" s="85" t="n"/>
    </row>
    <row r="902" ht="15.5" customHeight="1" s="828">
      <c r="A902" s="1068" t="inlineStr">
        <is>
          <t>November 2004</t>
        </is>
      </c>
      <c r="B902" s="725" t="n">
        <v>114</v>
      </c>
      <c r="C902" s="725" t="n">
        <v>15</v>
      </c>
      <c r="D902" s="726" t="n">
        <v>133</v>
      </c>
      <c r="F902" s="1070" t="n"/>
      <c r="G902" s="85" t="n"/>
    </row>
    <row r="903" ht="15.5" customHeight="1" s="828">
      <c r="A903" s="1068" t="inlineStr">
        <is>
          <t>December 2004</t>
        </is>
      </c>
      <c r="B903" s="725" t="n">
        <v>3</v>
      </c>
      <c r="C903" s="725" t="n">
        <v>8</v>
      </c>
      <c r="D903" s="726" t="n">
        <v>3</v>
      </c>
      <c r="F903" s="238" t="n"/>
      <c r="G903" s="85" t="n"/>
    </row>
    <row r="904" ht="15.5" customHeight="1" s="828">
      <c r="A904" s="1068" t="inlineStr">
        <is>
          <t>January 2005</t>
        </is>
      </c>
      <c r="B904" s="725" t="n">
        <v>1</v>
      </c>
      <c r="C904" s="725" t="n">
        <v>7</v>
      </c>
      <c r="D904" s="726" t="n">
        <v>1</v>
      </c>
      <c r="F904" s="1070" t="n"/>
      <c r="G904" s="85" t="n"/>
    </row>
    <row r="905" ht="15.5" customHeight="1" s="828">
      <c r="A905" s="1068" t="inlineStr">
        <is>
          <t>February 2005</t>
        </is>
      </c>
      <c r="B905" s="725" t="n">
        <v>8</v>
      </c>
      <c r="C905" s="725" t="n">
        <v>8</v>
      </c>
      <c r="D905" s="726" t="n">
        <v>7</v>
      </c>
      <c r="F905" s="1070" t="n"/>
      <c r="G905" s="85" t="n"/>
    </row>
    <row r="906" ht="15.5" customHeight="1" s="828">
      <c r="A906" s="1068" t="inlineStr">
        <is>
          <t>March 2005</t>
        </is>
      </c>
      <c r="B906" s="725" t="n">
        <v>4</v>
      </c>
      <c r="C906" s="725" t="n">
        <v>7</v>
      </c>
      <c r="D906" s="726" t="n">
        <v>3</v>
      </c>
      <c r="F906" s="1070" t="n"/>
      <c r="G906" s="85" t="n"/>
    </row>
    <row r="907" ht="15.5" customHeight="1" s="828">
      <c r="A907" s="1068" t="inlineStr">
        <is>
          <t>April 2005</t>
        </is>
      </c>
      <c r="B907" s="725" t="n">
        <v>6</v>
      </c>
      <c r="C907" s="725" t="n">
        <v>16</v>
      </c>
      <c r="D907" s="726" t="n">
        <v>4</v>
      </c>
      <c r="F907" s="1070" t="n"/>
      <c r="G907" s="85" t="n"/>
    </row>
    <row r="908" ht="15.5" customHeight="1" s="828">
      <c r="A908" s="1068" t="inlineStr">
        <is>
          <t>May 2005</t>
        </is>
      </c>
      <c r="B908" s="725" t="n">
        <v>32</v>
      </c>
      <c r="C908" s="725" t="n">
        <v>19</v>
      </c>
      <c r="D908" s="726" t="n">
        <v>27</v>
      </c>
      <c r="F908" s="1070" t="n"/>
      <c r="G908" s="85" t="n"/>
    </row>
    <row r="909" ht="15.5" customHeight="1" s="828">
      <c r="A909" s="1068" t="inlineStr">
        <is>
          <t>June 2005</t>
        </is>
      </c>
      <c r="B909" s="725" t="n">
        <v>5</v>
      </c>
      <c r="C909" s="725" t="n">
        <v>15</v>
      </c>
      <c r="D909" s="726" t="n">
        <v>3</v>
      </c>
      <c r="F909" s="1070" t="n"/>
      <c r="G909" s="85" t="n"/>
    </row>
    <row r="910" ht="15.5" customHeight="1" s="828">
      <c r="A910" s="1068" t="inlineStr">
        <is>
          <t>July 2005</t>
        </is>
      </c>
      <c r="B910" s="725" t="n">
        <v>15</v>
      </c>
      <c r="C910" s="725" t="n">
        <v>16</v>
      </c>
      <c r="D910" s="726" t="n">
        <v>6</v>
      </c>
      <c r="F910" s="1070" t="n"/>
      <c r="G910" s="85" t="n"/>
    </row>
    <row r="911" ht="15.5" customHeight="1" s="828">
      <c r="A911" s="1068" t="inlineStr">
        <is>
          <t>August 2005</t>
        </is>
      </c>
      <c r="B911" s="725" t="n">
        <v>17</v>
      </c>
      <c r="C911" s="725" t="n">
        <v>15</v>
      </c>
      <c r="D911" s="726" t="n">
        <v>5</v>
      </c>
      <c r="F911" s="1070" t="n"/>
      <c r="G911" s="85" t="n"/>
    </row>
    <row r="912" ht="15.5" customHeight="1" s="828">
      <c r="A912" s="1068" t="inlineStr">
        <is>
          <t>September 2005</t>
        </is>
      </c>
      <c r="B912" s="725" t="n">
        <v>29</v>
      </c>
      <c r="C912" s="725" t="n">
        <v>21</v>
      </c>
      <c r="D912" s="726" t="n">
        <v>7</v>
      </c>
      <c r="F912" s="1070" t="n"/>
      <c r="G912" s="85" t="n"/>
    </row>
    <row r="913" ht="15.5" customHeight="1" s="828">
      <c r="A913" s="1068" t="inlineStr">
        <is>
          <t>October 2005</t>
        </is>
      </c>
      <c r="B913" s="725" t="n">
        <v>7</v>
      </c>
      <c r="C913" s="725" t="n">
        <v>15</v>
      </c>
      <c r="D913" s="726" t="n">
        <v>5</v>
      </c>
      <c r="F913" s="1070" t="n"/>
      <c r="G913" s="85" t="n"/>
    </row>
    <row r="914" ht="15.5" customHeight="1" s="828">
      <c r="A914" s="1068" t="inlineStr">
        <is>
          <t>November 2005</t>
        </is>
      </c>
      <c r="B914" s="725" t="n">
        <v>19</v>
      </c>
      <c r="C914" s="725" t="n">
        <v>12</v>
      </c>
      <c r="D914" s="726" t="n">
        <v>19</v>
      </c>
      <c r="F914" s="1070" t="n"/>
      <c r="G914" s="85" t="n"/>
    </row>
    <row r="915" ht="15.5" customHeight="1" s="828">
      <c r="A915" s="1068" t="inlineStr">
        <is>
          <t>December 2005</t>
        </is>
      </c>
      <c r="B915" s="725" t="n">
        <v>15</v>
      </c>
      <c r="C915" s="725" t="n">
        <v>13</v>
      </c>
      <c r="D915" s="726" t="n">
        <v>14</v>
      </c>
      <c r="F915" s="238" t="n"/>
      <c r="G915" s="85" t="n"/>
    </row>
    <row r="916" ht="15.5" customHeight="1" s="828">
      <c r="A916" s="1068" t="inlineStr">
        <is>
          <t>January 2006</t>
        </is>
      </c>
      <c r="B916" s="725" t="n">
        <v>77</v>
      </c>
      <c r="C916" s="725" t="n">
        <v>14</v>
      </c>
      <c r="D916" s="726" t="n">
        <v>47</v>
      </c>
      <c r="F916" s="1070" t="n"/>
      <c r="G916" s="85" t="n"/>
    </row>
    <row r="917" ht="15.5" customHeight="1" s="828">
      <c r="A917" s="1068" t="inlineStr">
        <is>
          <t>February 2006</t>
        </is>
      </c>
      <c r="B917" s="725" t="n">
        <v>14</v>
      </c>
      <c r="C917" s="725" t="n">
        <v>15</v>
      </c>
      <c r="D917" s="726" t="n">
        <v>4</v>
      </c>
      <c r="F917" s="1070" t="n"/>
      <c r="G917" s="85" t="n"/>
    </row>
    <row r="918" ht="15.5" customHeight="1" s="828">
      <c r="A918" s="1068" t="inlineStr">
        <is>
          <t>March 2006</t>
        </is>
      </c>
      <c r="B918" s="725" t="n">
        <v>482</v>
      </c>
      <c r="C918" s="725" t="n">
        <v>19</v>
      </c>
      <c r="D918" s="726" t="n">
        <v>577</v>
      </c>
      <c r="F918" s="1070" t="n"/>
      <c r="G918" s="85" t="n"/>
    </row>
    <row r="919" ht="15.5" customHeight="1" s="828">
      <c r="A919" s="1068" t="inlineStr">
        <is>
          <t>April 2006</t>
        </is>
      </c>
      <c r="B919" s="725" t="n">
        <v>3</v>
      </c>
      <c r="C919" s="725" t="n">
        <v>10</v>
      </c>
      <c r="D919" s="726" t="n">
        <v>2</v>
      </c>
      <c r="F919" s="1070" t="n"/>
      <c r="G919" s="85" t="n"/>
    </row>
    <row r="920" ht="15.5" customHeight="1" s="828">
      <c r="A920" s="1068" t="inlineStr">
        <is>
          <t>May 2006</t>
        </is>
      </c>
      <c r="B920" s="725" t="n">
        <v>83</v>
      </c>
      <c r="C920" s="725" t="n">
        <v>17</v>
      </c>
      <c r="D920" s="726" t="n">
        <v>50</v>
      </c>
      <c r="F920" s="1070" t="n"/>
      <c r="G920" s="85" t="n"/>
    </row>
    <row r="921" ht="15.5" customHeight="1" s="828">
      <c r="A921" s="1068" t="inlineStr">
        <is>
          <t>June 2006</t>
        </is>
      </c>
      <c r="B921" s="725" t="n">
        <v>6</v>
      </c>
      <c r="C921" s="725" t="n">
        <v>16</v>
      </c>
      <c r="D921" s="726" t="n">
        <v>3</v>
      </c>
      <c r="F921" s="1070" t="n"/>
      <c r="G921" s="85" t="n"/>
    </row>
    <row r="922" ht="15.5" customHeight="1" s="828">
      <c r="A922" s="1068" t="inlineStr">
        <is>
          <t>July 2006</t>
        </is>
      </c>
      <c r="B922" s="725" t="n">
        <v>14</v>
      </c>
      <c r="C922" s="725" t="n">
        <v>32</v>
      </c>
      <c r="D922" s="726" t="n">
        <v>9</v>
      </c>
      <c r="F922" s="1070" t="n"/>
      <c r="G922" s="85" t="n"/>
    </row>
    <row r="923" ht="15.5" customHeight="1" s="828">
      <c r="A923" s="1068" t="inlineStr">
        <is>
          <t>August 2006</t>
        </is>
      </c>
      <c r="B923" s="725" t="n">
        <v>6</v>
      </c>
      <c r="C923" s="725" t="n">
        <v>16</v>
      </c>
      <c r="D923" s="726" t="n">
        <v>3</v>
      </c>
      <c r="F923" s="1070" t="n"/>
      <c r="G923" s="85" t="n"/>
    </row>
    <row r="924" ht="15.5" customHeight="1" s="828">
      <c r="A924" s="1068" t="inlineStr">
        <is>
          <t>September 2006</t>
        </is>
      </c>
      <c r="B924" s="725" t="n">
        <v>23</v>
      </c>
      <c r="C924" s="725" t="n">
        <v>17</v>
      </c>
      <c r="D924" s="726" t="n">
        <v>6</v>
      </c>
      <c r="F924" s="1070" t="n"/>
      <c r="G924" s="85" t="n"/>
    </row>
    <row r="925" ht="15.5" customHeight="1" s="828">
      <c r="A925" s="1068" t="inlineStr">
        <is>
          <t>October 2006</t>
        </is>
      </c>
      <c r="B925" s="725" t="n">
        <v>13</v>
      </c>
      <c r="C925" s="725" t="n">
        <v>20</v>
      </c>
      <c r="D925" s="726" t="n">
        <v>10</v>
      </c>
      <c r="F925" s="1070" t="n"/>
      <c r="G925" s="85" t="n"/>
    </row>
    <row r="926" ht="15.5" customHeight="1" s="828">
      <c r="A926" s="1068" t="inlineStr">
        <is>
          <t>November 2006</t>
        </is>
      </c>
      <c r="B926" s="725" t="n">
        <v>23</v>
      </c>
      <c r="C926" s="725" t="n">
        <v>16</v>
      </c>
      <c r="D926" s="726" t="n">
        <v>8</v>
      </c>
      <c r="F926" s="1070" t="n"/>
      <c r="G926" s="85" t="n"/>
    </row>
    <row r="927" ht="15.5" customHeight="1" s="828">
      <c r="A927" s="1068" t="inlineStr">
        <is>
          <t>December 2006</t>
        </is>
      </c>
      <c r="B927" s="725" t="n">
        <v>11</v>
      </c>
      <c r="C927" s="725" t="n">
        <v>17</v>
      </c>
      <c r="D927" s="726" t="n">
        <v>7</v>
      </c>
      <c r="F927" s="238" t="n"/>
      <c r="G927" s="85" t="n"/>
    </row>
    <row r="928" ht="15.5" customHeight="1" s="828">
      <c r="A928" s="1068" t="inlineStr">
        <is>
          <t>January 2007</t>
        </is>
      </c>
      <c r="B928" s="725" t="n">
        <v>123</v>
      </c>
      <c r="C928" s="725" t="n">
        <v>13</v>
      </c>
      <c r="D928" s="726" t="n">
        <v>138</v>
      </c>
      <c r="F928" s="1070" t="n"/>
      <c r="G928" s="85" t="n"/>
    </row>
    <row r="929" ht="15.5" customHeight="1" s="828">
      <c r="A929" s="1068" t="inlineStr">
        <is>
          <t>February 2007</t>
        </is>
      </c>
      <c r="B929" s="725" t="n">
        <v>4</v>
      </c>
      <c r="C929" s="725" t="n">
        <v>9</v>
      </c>
      <c r="D929" s="726" t="n">
        <v>3</v>
      </c>
      <c r="F929" s="1070" t="n"/>
      <c r="G929" s="85" t="n"/>
    </row>
    <row r="930" ht="15.5" customHeight="1" s="828">
      <c r="A930" s="1068" t="inlineStr">
        <is>
          <t>March 2007</t>
        </is>
      </c>
      <c r="B930" s="725" t="n">
        <v>14</v>
      </c>
      <c r="C930" s="725" t="n">
        <v>15</v>
      </c>
      <c r="D930" s="726" t="n">
        <v>13</v>
      </c>
      <c r="F930" s="1070" t="n"/>
      <c r="G930" s="85" t="n"/>
    </row>
    <row r="931" ht="15.5" customHeight="1" s="828">
      <c r="A931" s="1068" t="inlineStr">
        <is>
          <t>April 2007</t>
        </is>
      </c>
      <c r="B931" s="725" t="n">
        <v>3</v>
      </c>
      <c r="C931" s="725" t="n">
        <v>10</v>
      </c>
      <c r="D931" s="726" t="n">
        <v>3</v>
      </c>
      <c r="F931" s="1070" t="n"/>
      <c r="G931" s="85" t="n"/>
    </row>
    <row r="932" ht="15.5" customHeight="1" s="828">
      <c r="A932" s="1068" t="inlineStr">
        <is>
          <t>May 2007</t>
        </is>
      </c>
      <c r="B932" s="725" t="n">
        <v>111</v>
      </c>
      <c r="C932" s="725" t="n">
        <v>13</v>
      </c>
      <c r="D932" s="726" t="n">
        <v>124</v>
      </c>
      <c r="F932" s="1070" t="n"/>
      <c r="G932" s="85" t="n"/>
    </row>
    <row r="933" ht="15.5" customHeight="1" s="828">
      <c r="A933" s="1068" t="inlineStr">
        <is>
          <t>June 2007</t>
        </is>
      </c>
      <c r="B933" s="725" t="n">
        <v>90</v>
      </c>
      <c r="C933" s="725" t="n">
        <v>20</v>
      </c>
      <c r="D933" s="726" t="n">
        <v>99</v>
      </c>
      <c r="F933" s="1070" t="n"/>
      <c r="G933" s="85" t="n"/>
    </row>
    <row r="934" ht="15.5" customHeight="1" s="828">
      <c r="A934" s="1068" t="inlineStr">
        <is>
          <t>July 2007</t>
        </is>
      </c>
      <c r="B934" s="725" t="n">
        <v>187</v>
      </c>
      <c r="C934" s="725" t="n">
        <v>26</v>
      </c>
      <c r="D934" s="726" t="n">
        <v>96</v>
      </c>
      <c r="F934" s="1070" t="n"/>
      <c r="G934" s="85" t="n"/>
    </row>
    <row r="935" ht="15.5" customHeight="1" s="828">
      <c r="A935" s="1068" t="inlineStr">
        <is>
          <t>August 2007</t>
        </is>
      </c>
      <c r="B935" s="725" t="n">
        <v>87</v>
      </c>
      <c r="C935" s="725" t="n">
        <v>27</v>
      </c>
      <c r="D935" s="726" t="n">
        <v>82</v>
      </c>
      <c r="F935" s="1070" t="n"/>
      <c r="G935" s="85" t="n"/>
    </row>
    <row r="936" ht="15.5" customHeight="1" s="828">
      <c r="A936" s="1068" t="inlineStr">
        <is>
          <t>September 2007</t>
        </is>
      </c>
      <c r="B936" s="725" t="n">
        <v>8</v>
      </c>
      <c r="C936" s="725" t="n">
        <v>20</v>
      </c>
      <c r="D936" s="726" t="n">
        <v>8</v>
      </c>
      <c r="F936" s="1070" t="n"/>
      <c r="G936" s="85" t="n"/>
    </row>
    <row r="937" ht="15.5" customHeight="1" s="828">
      <c r="A937" s="1068" t="inlineStr">
        <is>
          <t>October 2007</t>
        </is>
      </c>
      <c r="B937" s="725" t="n">
        <v>327</v>
      </c>
      <c r="C937" s="725" t="n">
        <v>24</v>
      </c>
      <c r="D937" s="726" t="n">
        <v>297</v>
      </c>
      <c r="F937" s="1070" t="n"/>
      <c r="G937" s="85" t="n"/>
    </row>
    <row r="938" ht="15.5" customHeight="1" s="828">
      <c r="A938" s="1068" t="inlineStr">
        <is>
          <t>November 2007</t>
        </is>
      </c>
      <c r="B938" s="725" t="n">
        <v>17</v>
      </c>
      <c r="C938" s="725" t="n">
        <v>10</v>
      </c>
      <c r="D938" s="726" t="n">
        <v>5</v>
      </c>
      <c r="F938" s="1070" t="n"/>
      <c r="G938" s="85" t="n"/>
    </row>
    <row r="939" ht="15.5" customHeight="1" s="828">
      <c r="A939" s="1068" t="inlineStr">
        <is>
          <t>December 2007</t>
        </is>
      </c>
      <c r="B939" s="725" t="n">
        <v>68</v>
      </c>
      <c r="C939" s="725" t="n">
        <v>6</v>
      </c>
      <c r="D939" s="726" t="n">
        <v>43</v>
      </c>
      <c r="F939" s="238" t="n"/>
      <c r="G939" s="85" t="n"/>
    </row>
    <row r="940" ht="15.5" customHeight="1" s="828">
      <c r="A940" s="1068" t="inlineStr">
        <is>
          <t>January 2008</t>
        </is>
      </c>
      <c r="B940" s="725" t="n">
        <v>4</v>
      </c>
      <c r="C940" s="725" t="n">
        <v>10</v>
      </c>
      <c r="D940" s="726" t="n">
        <v>3</v>
      </c>
      <c r="F940" s="1070" t="n"/>
      <c r="G940" s="85" t="n"/>
    </row>
    <row r="941" ht="15.5" customHeight="1" s="828">
      <c r="A941" s="1068" t="inlineStr">
        <is>
          <t>February 2008</t>
        </is>
      </c>
      <c r="B941" s="725" t="n">
        <v>12</v>
      </c>
      <c r="C941" s="725" t="n">
        <v>10</v>
      </c>
      <c r="D941" s="726" t="n">
        <v>14</v>
      </c>
      <c r="F941" s="1070" t="n"/>
      <c r="G941" s="85" t="n"/>
    </row>
    <row r="942" ht="15.5" customHeight="1" s="828">
      <c r="A942" s="1068" t="inlineStr">
        <is>
          <t>March 2008</t>
        </is>
      </c>
      <c r="B942" s="725" t="n">
        <v>67</v>
      </c>
      <c r="C942" s="725" t="n">
        <v>10</v>
      </c>
      <c r="D942" s="726" t="n">
        <v>39</v>
      </c>
      <c r="F942" s="1070" t="n"/>
      <c r="G942" s="85" t="n"/>
    </row>
    <row r="943" ht="15.5" customHeight="1" s="828">
      <c r="A943" s="1068" t="inlineStr">
        <is>
          <t>April 2008</t>
        </is>
      </c>
      <c r="B943" s="725" t="n">
        <v>145</v>
      </c>
      <c r="C943" s="725" t="n">
        <v>22</v>
      </c>
      <c r="D943" s="726" t="n">
        <v>153</v>
      </c>
      <c r="F943" s="1070" t="n"/>
      <c r="G943" s="85" t="n"/>
    </row>
    <row r="944" ht="15.5" customHeight="1" s="828">
      <c r="A944" s="1068" t="inlineStr">
        <is>
          <t>May 2008</t>
        </is>
      </c>
      <c r="B944" s="725" t="n">
        <v>3</v>
      </c>
      <c r="C944" s="725" t="n">
        <v>13</v>
      </c>
      <c r="D944" s="726" t="n">
        <v>2</v>
      </c>
      <c r="F944" s="1070" t="n"/>
      <c r="G944" s="85" t="n"/>
    </row>
    <row r="945" ht="15.5" customHeight="1" s="828">
      <c r="A945" s="1068" t="inlineStr">
        <is>
          <t>June 2008</t>
        </is>
      </c>
      <c r="B945" s="725" t="n">
        <v>8</v>
      </c>
      <c r="C945" s="725" t="n">
        <v>18</v>
      </c>
      <c r="D945" s="726" t="n">
        <v>6</v>
      </c>
      <c r="F945" s="1070" t="n"/>
      <c r="G945" s="85" t="n"/>
    </row>
    <row r="946" ht="15.5" customHeight="1" s="828">
      <c r="A946" s="1068" t="inlineStr">
        <is>
          <t>July 2008</t>
        </is>
      </c>
      <c r="B946" s="725" t="n">
        <v>369</v>
      </c>
      <c r="C946" s="725" t="n">
        <v>19</v>
      </c>
      <c r="D946" s="726" t="n">
        <v>234</v>
      </c>
      <c r="F946" s="1070" t="n"/>
      <c r="G946" s="85" t="n"/>
    </row>
    <row r="947" ht="15.5" customHeight="1" s="828">
      <c r="A947" s="1068" t="inlineStr">
        <is>
          <t>August 2008</t>
        </is>
      </c>
      <c r="B947" s="725" t="n">
        <v>73</v>
      </c>
      <c r="C947" s="725" t="n">
        <v>16</v>
      </c>
      <c r="D947" s="726" t="n">
        <v>90</v>
      </c>
      <c r="F947" s="1070" t="n"/>
      <c r="G947" s="85" t="n"/>
    </row>
    <row r="948" ht="15.5" customHeight="1" s="828">
      <c r="A948" s="1068" t="inlineStr">
        <is>
          <t>September 2008</t>
        </is>
      </c>
      <c r="B948" s="725" t="n">
        <v>69</v>
      </c>
      <c r="C948" s="725" t="n">
        <v>13</v>
      </c>
      <c r="D948" s="726" t="n">
        <v>84</v>
      </c>
      <c r="F948" s="1070" t="n"/>
      <c r="G948" s="85" t="n"/>
    </row>
    <row r="949" ht="15.5" customHeight="1" s="828">
      <c r="A949" s="1068" t="inlineStr">
        <is>
          <t>October 2008</t>
        </is>
      </c>
      <c r="B949" s="725" t="n">
        <v>5</v>
      </c>
      <c r="C949" s="725" t="n">
        <v>19</v>
      </c>
      <c r="D949" s="726" t="n">
        <v>5</v>
      </c>
      <c r="F949" s="1070" t="n"/>
      <c r="G949" s="85" t="n"/>
    </row>
    <row r="950" ht="15.5" customHeight="1" s="828">
      <c r="A950" s="1068" t="inlineStr">
        <is>
          <t>November 2008</t>
        </is>
      </c>
      <c r="B950" s="725" t="n">
        <v>3</v>
      </c>
      <c r="C950" s="725" t="n">
        <v>12</v>
      </c>
      <c r="D950" s="726" t="n">
        <v>2</v>
      </c>
      <c r="F950" s="1070" t="n"/>
      <c r="G950" s="85" t="n"/>
    </row>
    <row r="951" ht="15.5" customHeight="1" s="828">
      <c r="A951" s="1068" t="inlineStr">
        <is>
          <t>December 2008</t>
        </is>
      </c>
      <c r="B951" s="725" t="n">
        <v>1</v>
      </c>
      <c r="C951" s="725" t="n">
        <v>6</v>
      </c>
      <c r="D951" s="726" t="n">
        <v>1</v>
      </c>
      <c r="F951" s="238" t="n"/>
      <c r="G951" s="85" t="n"/>
    </row>
    <row r="952" ht="15.5" customHeight="1" s="828">
      <c r="A952" s="1068" t="inlineStr">
        <is>
          <t>January 2009</t>
        </is>
      </c>
      <c r="B952" s="725" t="n">
        <v>7</v>
      </c>
      <c r="C952" s="725" t="n">
        <v>7</v>
      </c>
      <c r="D952" s="726" t="n">
        <v>5</v>
      </c>
      <c r="F952" s="1070" t="n"/>
      <c r="G952" s="85" t="n"/>
    </row>
    <row r="953" ht="15.5" customHeight="1" s="828">
      <c r="A953" s="1068" t="inlineStr">
        <is>
          <t>February 2009</t>
        </is>
      </c>
      <c r="B953" s="725" t="n">
        <v>15</v>
      </c>
      <c r="C953" s="725" t="n">
        <v>7</v>
      </c>
      <c r="D953" s="726" t="n">
        <v>8</v>
      </c>
      <c r="F953" s="1070" t="n"/>
      <c r="G953" s="85" t="n"/>
    </row>
    <row r="954" ht="15.5" customHeight="1" s="828">
      <c r="A954" s="1068" t="inlineStr">
        <is>
          <t>March 2009</t>
        </is>
      </c>
      <c r="B954" s="725" t="n">
        <v>3</v>
      </c>
      <c r="C954" s="725" t="n">
        <v>13</v>
      </c>
      <c r="D954" s="726" t="n">
        <v>2</v>
      </c>
      <c r="F954" s="1070" t="n"/>
      <c r="G954" s="85" t="n"/>
    </row>
    <row r="955" ht="15.5" customHeight="1" s="828">
      <c r="A955" s="1068" t="inlineStr">
        <is>
          <t>April 2009</t>
        </is>
      </c>
      <c r="B955" s="725" t="n">
        <v>2</v>
      </c>
      <c r="C955" s="725" t="n">
        <v>6</v>
      </c>
      <c r="D955" s="726" t="n">
        <v>1</v>
      </c>
      <c r="F955" s="1070" t="n"/>
      <c r="G955" s="85" t="n"/>
    </row>
    <row r="956" ht="15.5" customHeight="1" s="828">
      <c r="A956" s="1068" t="inlineStr">
        <is>
          <t>May 2009</t>
        </is>
      </c>
      <c r="B956" s="725" t="n">
        <v>5</v>
      </c>
      <c r="C956" s="725" t="n">
        <v>14</v>
      </c>
      <c r="D956" s="726" t="n">
        <v>3</v>
      </c>
      <c r="F956" s="1070" t="n"/>
      <c r="G956" s="85" t="n"/>
    </row>
    <row r="957" ht="15.5" customHeight="1" s="828">
      <c r="A957" s="1068" t="inlineStr">
        <is>
          <t>June 2009</t>
        </is>
      </c>
      <c r="B957" s="725" t="n">
        <v>47</v>
      </c>
      <c r="C957" s="725" t="n">
        <v>16</v>
      </c>
      <c r="D957" s="726" t="n">
        <v>16</v>
      </c>
      <c r="F957" s="1070" t="n"/>
      <c r="G957" s="85" t="n"/>
    </row>
    <row r="958" ht="15.5" customHeight="1" s="828">
      <c r="A958" s="1068" t="inlineStr">
        <is>
          <t>July 2009</t>
        </is>
      </c>
      <c r="B958" s="725" t="n">
        <v>24</v>
      </c>
      <c r="C958" s="725" t="n">
        <v>10</v>
      </c>
      <c r="D958" s="726" t="n">
        <v>28</v>
      </c>
      <c r="F958" s="1070" t="n"/>
      <c r="G958" s="85" t="n"/>
    </row>
    <row r="959" ht="15.5" customHeight="1" s="828">
      <c r="A959" s="1068" t="inlineStr">
        <is>
          <t>August 2009</t>
        </is>
      </c>
      <c r="B959" s="725" t="n">
        <v>37</v>
      </c>
      <c r="C959" s="725" t="n">
        <v>10</v>
      </c>
      <c r="D959" s="726" t="n">
        <v>38</v>
      </c>
      <c r="F959" s="1070" t="n"/>
      <c r="G959" s="85" t="n"/>
    </row>
    <row r="960" ht="15.5" customHeight="1" s="828">
      <c r="A960" s="1068" t="inlineStr">
        <is>
          <t>September 2009</t>
        </is>
      </c>
      <c r="B960" s="725" t="n">
        <v>73</v>
      </c>
      <c r="C960" s="725" t="n">
        <v>12</v>
      </c>
      <c r="D960" s="726" t="n">
        <v>50</v>
      </c>
      <c r="F960" s="1070" t="n"/>
      <c r="G960" s="85" t="n"/>
    </row>
    <row r="961" ht="15.5" customHeight="1" s="828">
      <c r="A961" s="1068" t="inlineStr">
        <is>
          <t>October 2009</t>
        </is>
      </c>
      <c r="B961" s="725" t="n">
        <v>204</v>
      </c>
      <c r="C961" s="725" t="n">
        <v>10</v>
      </c>
      <c r="D961" s="726" t="n">
        <v>178</v>
      </c>
      <c r="F961" s="1070" t="n"/>
      <c r="G961" s="85" t="n"/>
    </row>
    <row r="962" ht="15.5" customHeight="1" s="828">
      <c r="A962" s="1068" t="inlineStr">
        <is>
          <t>November 2009</t>
        </is>
      </c>
      <c r="B962" s="725" t="n">
        <v>36</v>
      </c>
      <c r="C962" s="725" t="n">
        <v>14</v>
      </c>
      <c r="D962" s="726" t="n">
        <v>7</v>
      </c>
      <c r="F962" s="1070" t="n"/>
      <c r="G962" s="85" t="n"/>
    </row>
    <row r="963" ht="15.5" customHeight="1" s="828">
      <c r="A963" s="1068" t="inlineStr">
        <is>
          <t>December 2009</t>
        </is>
      </c>
      <c r="B963" s="725" t="n">
        <v>3</v>
      </c>
      <c r="C963" s="725" t="n">
        <v>11</v>
      </c>
      <c r="D963" s="726" t="n">
        <v>2</v>
      </c>
      <c r="F963" s="238" t="n"/>
      <c r="G963" s="85" t="n"/>
    </row>
    <row r="964" ht="15.5" customHeight="1" s="828">
      <c r="A964" s="1068" t="inlineStr">
        <is>
          <t>January 2010</t>
        </is>
      </c>
      <c r="B964" s="725" t="n">
        <v>4</v>
      </c>
      <c r="C964" s="725" t="n">
        <v>9</v>
      </c>
      <c r="D964" s="726" t="n">
        <v>2</v>
      </c>
      <c r="F964" s="1070" t="n"/>
      <c r="G964" s="85" t="n"/>
    </row>
    <row r="965" ht="15.5" customHeight="1" s="828">
      <c r="A965" s="1068" t="inlineStr">
        <is>
          <t>February 2010</t>
        </is>
      </c>
      <c r="B965" s="725" t="n">
        <v>3</v>
      </c>
      <c r="C965" s="725" t="n">
        <v>8</v>
      </c>
      <c r="D965" s="726" t="n">
        <v>2</v>
      </c>
      <c r="F965" s="1070" t="n"/>
      <c r="G965" s="85" t="n"/>
    </row>
    <row r="966" ht="15.5" customHeight="1" s="828">
      <c r="A966" s="1068" t="inlineStr">
        <is>
          <t>March 2010</t>
        </is>
      </c>
      <c r="B966" s="725" t="n">
        <v>277</v>
      </c>
      <c r="C966" s="725" t="n">
        <v>13</v>
      </c>
      <c r="D966" s="726" t="n">
        <v>99</v>
      </c>
      <c r="F966" s="1070" t="n"/>
      <c r="G966" s="85" t="n"/>
    </row>
    <row r="967" ht="15.5" customHeight="1" s="828">
      <c r="A967" s="1068" t="inlineStr">
        <is>
          <t>April 2010</t>
        </is>
      </c>
      <c r="B967" s="725" t="n">
        <v>2</v>
      </c>
      <c r="C967" s="725" t="n">
        <v>6</v>
      </c>
      <c r="D967" s="726" t="n">
        <v>2</v>
      </c>
      <c r="F967" s="1070" t="n"/>
      <c r="G967" s="85" t="n"/>
    </row>
    <row r="968" ht="15.5" customHeight="1" s="828">
      <c r="A968" s="1068" t="inlineStr">
        <is>
          <t>May 2010</t>
        </is>
      </c>
      <c r="B968" s="725" t="n">
        <v>13</v>
      </c>
      <c r="C968" s="725" t="n">
        <v>9</v>
      </c>
      <c r="D968" s="726" t="n">
        <v>9</v>
      </c>
      <c r="F968" s="1070" t="n"/>
      <c r="G968" s="85" t="n"/>
    </row>
    <row r="969" ht="15.5" customHeight="1" s="828">
      <c r="A969" s="1068" t="inlineStr">
        <is>
          <t>June 2010</t>
        </is>
      </c>
      <c r="B969" s="725" t="n">
        <v>7</v>
      </c>
      <c r="C969" s="725" t="n">
        <v>13</v>
      </c>
      <c r="D969" s="726" t="n">
        <v>6</v>
      </c>
      <c r="F969" s="1070" t="n"/>
      <c r="G969" s="85" t="n"/>
    </row>
    <row r="970" ht="15.5" customHeight="1" s="828">
      <c r="A970" s="1068" t="inlineStr">
        <is>
          <t>July 2010</t>
        </is>
      </c>
      <c r="B970" s="725" t="n">
        <v>2</v>
      </c>
      <c r="C970" s="725" t="n">
        <v>16</v>
      </c>
      <c r="D970" s="726" t="n">
        <v>2</v>
      </c>
      <c r="F970" s="1070" t="n"/>
      <c r="G970" s="85" t="n"/>
    </row>
    <row r="971" ht="15.5" customHeight="1" s="828">
      <c r="A971" s="1068" t="inlineStr">
        <is>
          <t>August 2010</t>
        </is>
      </c>
      <c r="B971" s="725" t="n">
        <v>2</v>
      </c>
      <c r="C971" s="725" t="n">
        <v>7</v>
      </c>
      <c r="D971" s="726" t="n">
        <v>1</v>
      </c>
      <c r="F971" s="1070" t="n"/>
      <c r="G971" s="85" t="n"/>
    </row>
    <row r="972" ht="15.5" customHeight="1" s="828">
      <c r="A972" s="1068" t="inlineStr">
        <is>
          <t>September 2010</t>
        </is>
      </c>
      <c r="B972" s="725" t="n">
        <v>11</v>
      </c>
      <c r="C972" s="725" t="n">
        <v>9</v>
      </c>
      <c r="D972" s="726" t="n">
        <v>10</v>
      </c>
      <c r="F972" s="1070" t="n"/>
      <c r="G972" s="85" t="n"/>
    </row>
    <row r="973" ht="15.5" customHeight="1" s="828">
      <c r="A973" s="1068" t="inlineStr">
        <is>
          <t>October 2010</t>
        </is>
      </c>
      <c r="B973" s="725" t="n">
        <v>13</v>
      </c>
      <c r="C973" s="725" t="n">
        <v>11</v>
      </c>
      <c r="D973" s="726" t="n">
        <v>11</v>
      </c>
      <c r="F973" s="1070" t="n"/>
      <c r="G973" s="85" t="n"/>
    </row>
    <row r="974" ht="15.5" customHeight="1" s="828">
      <c r="A974" s="1068" t="inlineStr">
        <is>
          <t>November 2010</t>
        </is>
      </c>
      <c r="B974" s="725" t="n">
        <v>24</v>
      </c>
      <c r="C974" s="725" t="n">
        <v>11</v>
      </c>
      <c r="D974" s="726" t="n">
        <v>13</v>
      </c>
      <c r="F974" s="1070" t="n"/>
      <c r="G974" s="85" t="n"/>
    </row>
    <row r="975" ht="15.5" customHeight="1" s="828">
      <c r="A975" s="1068" t="inlineStr">
        <is>
          <t>December 2010</t>
        </is>
      </c>
      <c r="B975" s="725" t="n">
        <v>7</v>
      </c>
      <c r="C975" s="725" t="n">
        <v>15</v>
      </c>
      <c r="D975" s="726" t="n">
        <v>4</v>
      </c>
      <c r="F975" s="238" t="n"/>
      <c r="G975" s="85" t="n"/>
    </row>
    <row r="976" ht="15.5" customHeight="1" s="828">
      <c r="A976" s="1068" t="inlineStr">
        <is>
          <t>January 2011</t>
        </is>
      </c>
      <c r="B976" s="725" t="n">
        <v>9</v>
      </c>
      <c r="C976" s="725" t="n">
        <v>18</v>
      </c>
      <c r="D976" s="726" t="n">
        <v>4</v>
      </c>
      <c r="F976" s="1070" t="n"/>
      <c r="G976" s="85" t="n"/>
    </row>
    <row r="977" ht="15.5" customHeight="1" s="828">
      <c r="A977" s="1068" t="inlineStr">
        <is>
          <t>February 2011</t>
        </is>
      </c>
      <c r="B977" s="725" t="n">
        <v>2</v>
      </c>
      <c r="C977" s="725" t="n">
        <v>12</v>
      </c>
      <c r="D977" s="726" t="n">
        <v>2</v>
      </c>
      <c r="F977" s="1070" t="n"/>
      <c r="G977" s="85" t="n"/>
    </row>
    <row r="978" ht="15.5" customHeight="1" s="828">
      <c r="A978" s="1068" t="inlineStr">
        <is>
          <t>March 2011</t>
        </is>
      </c>
      <c r="B978" s="725" t="n">
        <v>49</v>
      </c>
      <c r="C978" s="725" t="n">
        <v>12</v>
      </c>
      <c r="D978" s="726" t="n">
        <v>38</v>
      </c>
      <c r="F978" s="1070" t="n"/>
      <c r="G978" s="85" t="n"/>
    </row>
    <row r="979" ht="15.5" customHeight="1" s="828">
      <c r="A979" s="1068" t="inlineStr">
        <is>
          <t>April 2011</t>
        </is>
      </c>
      <c r="B979" s="725" t="n">
        <v>13</v>
      </c>
      <c r="C979" s="725" t="n">
        <v>15</v>
      </c>
      <c r="D979" s="726" t="n">
        <v>6</v>
      </c>
      <c r="F979" s="1070" t="n"/>
      <c r="G979" s="85" t="n"/>
    </row>
    <row r="980" ht="15.5" customHeight="1" s="828">
      <c r="A980" s="1068" t="inlineStr">
        <is>
          <t>May 2011</t>
        </is>
      </c>
      <c r="B980" s="725" t="n">
        <v>11</v>
      </c>
      <c r="C980" s="725" t="n">
        <v>21</v>
      </c>
      <c r="D980" s="726" t="n">
        <v>2</v>
      </c>
      <c r="F980" s="1070" t="n"/>
      <c r="G980" s="85" t="n"/>
    </row>
    <row r="981" ht="15.5" customHeight="1" s="828">
      <c r="A981" s="1068" t="inlineStr">
        <is>
          <t>June 2011</t>
        </is>
      </c>
      <c r="B981" s="725" t="n">
        <v>272</v>
      </c>
      <c r="C981" s="725" t="n">
        <v>31</v>
      </c>
      <c r="D981" s="726" t="n">
        <v>310</v>
      </c>
      <c r="F981" s="1070" t="n"/>
      <c r="G981" s="85" t="n"/>
    </row>
    <row r="982" ht="15.5" customHeight="1" s="828">
      <c r="A982" s="1068" t="inlineStr">
        <is>
          <t>July 2011</t>
        </is>
      </c>
      <c r="B982" s="725" t="n">
        <v>5</v>
      </c>
      <c r="C982" s="725" t="n">
        <v>15</v>
      </c>
      <c r="D982" s="726" t="n">
        <v>4</v>
      </c>
      <c r="F982" s="1070" t="n"/>
      <c r="G982" s="85" t="n"/>
    </row>
    <row r="983" ht="15.5" customHeight="1" s="828">
      <c r="A983" s="1068" t="inlineStr">
        <is>
          <t>August 2011</t>
        </is>
      </c>
      <c r="B983" s="725" t="n">
        <v>5</v>
      </c>
      <c r="C983" s="725" t="n">
        <v>12</v>
      </c>
      <c r="D983" s="726" t="n">
        <v>4</v>
      </c>
      <c r="F983" s="1070" t="n"/>
      <c r="G983" s="85" t="n"/>
    </row>
    <row r="984" ht="15.5" customHeight="1" s="828">
      <c r="A984" s="1068" t="inlineStr">
        <is>
          <t>September 2011</t>
        </is>
      </c>
      <c r="B984" s="725" t="n">
        <v>7</v>
      </c>
      <c r="C984" s="725" t="n">
        <v>20</v>
      </c>
      <c r="D984" s="726" t="n">
        <v>6</v>
      </c>
      <c r="F984" s="1070" t="n"/>
      <c r="G984" s="85" t="n"/>
    </row>
    <row r="985" ht="15.5" customHeight="1" s="828">
      <c r="A985" s="1068" t="inlineStr">
        <is>
          <t>October 2011</t>
        </is>
      </c>
      <c r="B985" s="725" t="n">
        <v>11</v>
      </c>
      <c r="C985" s="725" t="n">
        <v>14</v>
      </c>
      <c r="D985" s="726" t="n">
        <v>12</v>
      </c>
      <c r="F985" s="1070" t="n"/>
      <c r="G985" s="85" t="n"/>
    </row>
    <row r="986" ht="15.5" customHeight="1" s="828">
      <c r="A986" s="1068" t="inlineStr">
        <is>
          <t>November 2011</t>
        </is>
      </c>
      <c r="B986" s="725" t="n">
        <v>997</v>
      </c>
      <c r="C986" s="725" t="n">
        <v>9</v>
      </c>
      <c r="D986" s="726" t="n">
        <v>1141</v>
      </c>
      <c r="F986" s="1070" t="n"/>
      <c r="G986" s="85" t="n"/>
    </row>
    <row r="987" ht="15.5" customHeight="1" s="828">
      <c r="A987" s="1068" t="inlineStr">
        <is>
          <t>December 2011</t>
        </is>
      </c>
      <c r="B987" s="725" t="n">
        <v>7</v>
      </c>
      <c r="C987" s="725" t="n">
        <v>15</v>
      </c>
      <c r="D987" s="726" t="n">
        <v>7</v>
      </c>
      <c r="F987" s="238" t="n"/>
      <c r="G987" s="85" t="n"/>
    </row>
    <row r="988" ht="15.5" customHeight="1" s="828">
      <c r="A988" s="1068" t="inlineStr">
        <is>
          <t>January 2012</t>
        </is>
      </c>
      <c r="B988" s="725" t="n">
        <v>21</v>
      </c>
      <c r="C988" s="725" t="n">
        <v>11</v>
      </c>
      <c r="D988" s="726" t="n">
        <v>18</v>
      </c>
      <c r="F988" s="1070" t="n"/>
      <c r="G988" s="85" t="n"/>
    </row>
    <row r="989" ht="15.5" customHeight="1" s="828">
      <c r="A989" s="1068" t="inlineStr">
        <is>
          <t>February 2012</t>
        </is>
      </c>
      <c r="B989" s="725" t="n">
        <v>5</v>
      </c>
      <c r="C989" s="725" t="n">
        <v>10</v>
      </c>
      <c r="D989" s="726" t="n">
        <v>2</v>
      </c>
      <c r="F989" s="1070" t="n"/>
      <c r="G989" s="85" t="n"/>
    </row>
    <row r="990" ht="15.5" customHeight="1" s="828">
      <c r="A990" s="1068" t="inlineStr">
        <is>
          <t>March 2012</t>
        </is>
      </c>
      <c r="B990" s="725" t="n">
        <v>29</v>
      </c>
      <c r="C990" s="725" t="n">
        <v>11</v>
      </c>
      <c r="D990" s="726" t="n">
        <v>29</v>
      </c>
      <c r="F990" s="1070" t="n"/>
      <c r="G990" s="85" t="n"/>
    </row>
    <row r="991" ht="15.5" customHeight="1" s="828">
      <c r="A991" s="1068" t="inlineStr">
        <is>
          <t>April 2012</t>
        </is>
      </c>
      <c r="B991" s="725" t="n">
        <v>6</v>
      </c>
      <c r="C991" s="725" t="n">
        <v>11</v>
      </c>
      <c r="D991" s="726" t="n">
        <v>3</v>
      </c>
      <c r="F991" s="1070" t="n"/>
      <c r="G991" s="85" t="n"/>
    </row>
    <row r="992" ht="15.5" customHeight="1" s="828">
      <c r="A992" s="1068" t="inlineStr">
        <is>
          <t>May 2012</t>
        </is>
      </c>
      <c r="B992" s="725" t="n">
        <v>112</v>
      </c>
      <c r="C992" s="725" t="n">
        <v>20</v>
      </c>
      <c r="D992" s="726" t="n">
        <v>127</v>
      </c>
      <c r="F992" s="1070" t="n"/>
      <c r="G992" s="85" t="n"/>
    </row>
    <row r="993" ht="15.5" customHeight="1" s="828">
      <c r="A993" s="1068" t="inlineStr">
        <is>
          <t>June 2012</t>
        </is>
      </c>
      <c r="B993" s="725" t="n">
        <v>35</v>
      </c>
      <c r="C993" s="725" t="n">
        <v>19</v>
      </c>
      <c r="D993" s="726" t="n">
        <v>40</v>
      </c>
      <c r="F993" s="1070" t="n"/>
      <c r="G993" s="85" t="n"/>
    </row>
    <row r="994" ht="15.5" customHeight="1" s="828">
      <c r="A994" s="1068" t="inlineStr">
        <is>
          <t>July 2012</t>
        </is>
      </c>
      <c r="B994" s="725" t="n">
        <v>7</v>
      </c>
      <c r="C994" s="725" t="n">
        <v>17</v>
      </c>
      <c r="D994" s="726" t="n">
        <v>3</v>
      </c>
      <c r="F994" s="1070" t="n"/>
      <c r="G994" s="85" t="n"/>
    </row>
    <row r="995" ht="15.5" customHeight="1" s="828">
      <c r="A995" s="1068" t="inlineStr">
        <is>
          <t>August 2012</t>
        </is>
      </c>
      <c r="B995" s="725" t="n">
        <v>10</v>
      </c>
      <c r="C995" s="725" t="n">
        <v>16</v>
      </c>
      <c r="D995" s="726" t="n">
        <v>8</v>
      </c>
      <c r="F995" s="1070" t="n"/>
      <c r="G995" s="85" t="n"/>
    </row>
    <row r="996" ht="15.5" customHeight="1" s="828">
      <c r="A996" s="1068" t="inlineStr">
        <is>
          <t>September 2012</t>
        </is>
      </c>
      <c r="B996" s="725" t="n">
        <v>8</v>
      </c>
      <c r="C996" s="725" t="n">
        <v>14</v>
      </c>
      <c r="D996" s="726" t="n">
        <v>6</v>
      </c>
      <c r="F996" s="1070" t="n"/>
      <c r="G996" s="85" t="n"/>
    </row>
    <row r="997" ht="15.5" customHeight="1" s="828">
      <c r="A997" s="1068" t="inlineStr">
        <is>
          <t>October 2012</t>
        </is>
      </c>
      <c r="B997" s="725" t="n">
        <v>3</v>
      </c>
      <c r="C997" s="725" t="n">
        <v>18</v>
      </c>
      <c r="D997" s="726" t="n">
        <v>3</v>
      </c>
      <c r="F997" s="1070" t="n"/>
      <c r="G997" s="85" t="n"/>
    </row>
    <row r="998" ht="15.5" customHeight="1" s="828">
      <c r="A998" s="1068" t="inlineStr">
        <is>
          <t>November 2012</t>
        </is>
      </c>
      <c r="B998" s="725" t="n">
        <v>9</v>
      </c>
      <c r="C998" s="725" t="n">
        <v>18</v>
      </c>
      <c r="D998" s="726" t="n">
        <v>8</v>
      </c>
      <c r="F998" s="1070" t="n"/>
      <c r="G998" s="85" t="n"/>
    </row>
    <row r="999" ht="15.5" customHeight="1" s="828">
      <c r="A999" s="1068" t="inlineStr">
        <is>
          <t>December 2012</t>
        </is>
      </c>
      <c r="B999" s="725" t="n">
        <v>4</v>
      </c>
      <c r="C999" s="725" t="n">
        <v>16</v>
      </c>
      <c r="D999" s="726" t="n">
        <v>3</v>
      </c>
      <c r="F999" s="238" t="n"/>
      <c r="G999" s="85" t="n"/>
    </row>
    <row r="1000" ht="15.5" customHeight="1" s="828">
      <c r="A1000" s="1068" t="inlineStr">
        <is>
          <t>January 2013</t>
        </is>
      </c>
      <c r="B1000" s="725" t="n">
        <v>5</v>
      </c>
      <c r="C1000" s="725" t="n">
        <v>8</v>
      </c>
      <c r="D1000" s="726" t="n">
        <v>1</v>
      </c>
      <c r="F1000" s="1070" t="n"/>
      <c r="G1000" s="85" t="n"/>
    </row>
    <row r="1001" ht="15.5" customHeight="1" s="828">
      <c r="A1001" s="1068" t="inlineStr">
        <is>
          <t>February 2013</t>
        </is>
      </c>
      <c r="B1001" s="725" t="n">
        <v>3</v>
      </c>
      <c r="C1001" s="725" t="n">
        <v>9</v>
      </c>
      <c r="D1001" s="726" t="n">
        <v>2</v>
      </c>
      <c r="F1001" s="1070" t="n"/>
      <c r="G1001" s="85" t="n"/>
    </row>
    <row r="1002" ht="15.5" customHeight="1" s="828">
      <c r="A1002" s="1068" t="inlineStr">
        <is>
          <t>March 2013</t>
        </is>
      </c>
      <c r="B1002" s="725" t="n">
        <v>87</v>
      </c>
      <c r="C1002" s="725" t="n">
        <v>12</v>
      </c>
      <c r="D1002" s="726" t="n">
        <v>100</v>
      </c>
      <c r="F1002" s="1070" t="n"/>
      <c r="G1002" s="85" t="n"/>
    </row>
    <row r="1003" ht="15.5" customHeight="1" s="828">
      <c r="A1003" s="1068" t="inlineStr">
        <is>
          <t>April 2013</t>
        </is>
      </c>
      <c r="B1003" s="725" t="n">
        <v>30</v>
      </c>
      <c r="C1003" s="725" t="n">
        <v>15</v>
      </c>
      <c r="D1003" s="726" t="n">
        <v>61</v>
      </c>
      <c r="F1003" s="1070" t="n"/>
      <c r="G1003" s="85" t="n"/>
    </row>
    <row r="1004" ht="15.5" customHeight="1" s="828">
      <c r="A1004" s="1068" t="inlineStr">
        <is>
          <t>May 2013</t>
        </is>
      </c>
      <c r="B1004" s="725" t="n">
        <v>12</v>
      </c>
      <c r="C1004" s="725" t="n">
        <v>16</v>
      </c>
      <c r="D1004" s="726" t="n">
        <v>13</v>
      </c>
      <c r="F1004" s="1070" t="n"/>
      <c r="G1004" s="85" t="n"/>
    </row>
    <row r="1005" ht="15.5" customHeight="1" s="828">
      <c r="A1005" s="1068" t="inlineStr">
        <is>
          <t>June 2013</t>
        </is>
      </c>
      <c r="B1005" s="725" t="n">
        <v>79</v>
      </c>
      <c r="C1005" s="725" t="n">
        <v>21</v>
      </c>
      <c r="D1005" s="726" t="n">
        <v>96</v>
      </c>
      <c r="F1005" s="1070" t="n"/>
      <c r="G1005" s="85" t="n"/>
    </row>
    <row r="1006" ht="15.5" customHeight="1" s="828">
      <c r="A1006" s="1068" t="inlineStr">
        <is>
          <t>July 2013</t>
        </is>
      </c>
      <c r="B1006" s="725" t="n">
        <v>7</v>
      </c>
      <c r="C1006" s="725" t="n">
        <v>16</v>
      </c>
      <c r="D1006" s="726" t="n">
        <v>4</v>
      </c>
      <c r="F1006" s="1070" t="n"/>
      <c r="G1006" s="85" t="n"/>
    </row>
    <row r="1007" ht="15.5" customHeight="1" s="828">
      <c r="A1007" s="1068" t="inlineStr">
        <is>
          <t>August 2013</t>
        </is>
      </c>
      <c r="B1007" s="725" t="n">
        <v>5</v>
      </c>
      <c r="C1007" s="725" t="n">
        <v>13</v>
      </c>
      <c r="D1007" s="726" t="n">
        <v>5</v>
      </c>
      <c r="F1007" s="1070" t="n"/>
      <c r="G1007" s="85" t="n"/>
    </row>
    <row r="1008" ht="15.5" customHeight="1" s="828">
      <c r="A1008" s="1068" t="inlineStr">
        <is>
          <t>September 2013</t>
        </is>
      </c>
      <c r="B1008" s="725" t="n">
        <v>9</v>
      </c>
      <c r="C1008" s="725" t="n">
        <v>19</v>
      </c>
      <c r="D1008" s="726" t="n">
        <v>9</v>
      </c>
      <c r="F1008" s="1070" t="n"/>
      <c r="G1008" s="85" t="n"/>
    </row>
    <row r="1009" ht="15.5" customHeight="1" s="828">
      <c r="A1009" s="1068" t="inlineStr">
        <is>
          <t>October 2013</t>
        </is>
      </c>
      <c r="B1009" s="725" t="n">
        <v>156</v>
      </c>
      <c r="C1009" s="725" t="n">
        <v>10</v>
      </c>
      <c r="D1009" s="726" t="n">
        <v>186</v>
      </c>
      <c r="F1009" s="1070" t="n"/>
      <c r="G1009" s="85" t="n"/>
    </row>
    <row r="1010" ht="15.5" customHeight="1" s="828">
      <c r="A1010" s="1068" t="inlineStr">
        <is>
          <t>November 2013</t>
        </is>
      </c>
      <c r="B1010" s="725" t="n">
        <v>13</v>
      </c>
      <c r="C1010" s="725" t="n">
        <v>12</v>
      </c>
      <c r="D1010" s="726" t="n">
        <v>22</v>
      </c>
      <c r="F1010" s="1070" t="n"/>
      <c r="G1010" s="85" t="n"/>
    </row>
    <row r="1011" ht="15.5" customHeight="1" s="828">
      <c r="A1011" s="1068" t="inlineStr">
        <is>
          <t>December 2013</t>
        </is>
      </c>
      <c r="B1011" s="725" t="n">
        <v>38</v>
      </c>
      <c r="C1011" s="725" t="n">
        <v>8</v>
      </c>
      <c r="D1011" s="726" t="n">
        <v>55</v>
      </c>
      <c r="F1011" s="238" t="n"/>
      <c r="G1011" s="85" t="n"/>
    </row>
    <row r="1012" ht="15.5" customHeight="1" s="828">
      <c r="A1012" s="1068" t="inlineStr">
        <is>
          <t>January 2014</t>
        </is>
      </c>
      <c r="B1012" s="725" t="n">
        <v>8</v>
      </c>
      <c r="C1012" s="725" t="n">
        <v>15</v>
      </c>
      <c r="D1012" s="726" t="n">
        <v>25</v>
      </c>
      <c r="F1012" s="1070" t="n"/>
      <c r="G1012" s="85" t="n"/>
    </row>
    <row r="1013" ht="15.5" customHeight="1" s="828">
      <c r="A1013" s="1068" t="inlineStr">
        <is>
          <t>February 2014</t>
        </is>
      </c>
      <c r="B1013" s="725" t="n">
        <v>32</v>
      </c>
      <c r="C1013" s="725" t="n">
        <v>16</v>
      </c>
      <c r="D1013" s="726" t="n">
        <v>27</v>
      </c>
      <c r="F1013" s="1070" t="n"/>
      <c r="G1013" s="85" t="n"/>
    </row>
    <row r="1014" ht="15.5" customHeight="1" s="828">
      <c r="A1014" s="1068" t="inlineStr">
        <is>
          <t>March 2014</t>
        </is>
      </c>
      <c r="B1014" s="725" t="n">
        <v>109</v>
      </c>
      <c r="C1014" s="725" t="n">
        <v>15</v>
      </c>
      <c r="D1014" s="726" t="n">
        <v>119</v>
      </c>
      <c r="F1014" s="1070" t="n"/>
      <c r="G1014" s="85" t="n"/>
    </row>
    <row r="1015" ht="15.5" customHeight="1" s="828">
      <c r="A1015" s="1068" t="inlineStr">
        <is>
          <t>April 2014</t>
        </is>
      </c>
      <c r="B1015" s="725" t="n">
        <v>11</v>
      </c>
      <c r="C1015" s="725" t="n">
        <v>9</v>
      </c>
      <c r="D1015" s="726" t="n">
        <v>7</v>
      </c>
      <c r="F1015" s="1070" t="n"/>
      <c r="G1015" s="85" t="n"/>
    </row>
    <row r="1016" ht="15.5" customHeight="1" s="828">
      <c r="A1016" s="1068" t="inlineStr">
        <is>
          <t>May 2014</t>
        </is>
      </c>
      <c r="B1016" s="725" t="n">
        <v>16</v>
      </c>
      <c r="C1016" s="725" t="n">
        <v>18</v>
      </c>
      <c r="D1016" s="726" t="n">
        <v>9</v>
      </c>
      <c r="F1016" s="1070" t="n"/>
      <c r="G1016" s="85" t="n"/>
    </row>
    <row r="1017" ht="15.5" customHeight="1" s="828">
      <c r="A1017" s="1068" t="inlineStr">
        <is>
          <t>June 2014</t>
        </is>
      </c>
      <c r="B1017" s="725" t="n">
        <v>36</v>
      </c>
      <c r="C1017" s="725" t="n">
        <v>26</v>
      </c>
      <c r="D1017" s="726" t="n">
        <v>29</v>
      </c>
      <c r="F1017" s="1070" t="n"/>
      <c r="G1017" s="85" t="n"/>
    </row>
    <row r="1018" ht="15.5" customHeight="1" s="828">
      <c r="A1018" s="1068" t="inlineStr">
        <is>
          <t>July 2014</t>
        </is>
      </c>
      <c r="B1018" s="725" t="n">
        <v>386</v>
      </c>
      <c r="C1018" s="725" t="n">
        <v>20</v>
      </c>
      <c r="D1018" s="726" t="n">
        <v>427</v>
      </c>
      <c r="F1018" s="1070" t="n"/>
      <c r="G1018" s="85" t="n"/>
    </row>
    <row r="1019" ht="15.5" customHeight="1" s="828">
      <c r="A1019" s="1068" t="inlineStr">
        <is>
          <t>August 2014</t>
        </is>
      </c>
      <c r="B1019" s="725" t="n">
        <v>27</v>
      </c>
      <c r="C1019" s="725" t="n">
        <v>18</v>
      </c>
      <c r="D1019" s="726" t="n">
        <v>26</v>
      </c>
      <c r="F1019" s="1070" t="n"/>
      <c r="G1019" s="85" t="n"/>
    </row>
    <row r="1020" ht="15.5" customHeight="1" s="828">
      <c r="A1020" s="1068" t="inlineStr">
        <is>
          <t>September 2014</t>
        </is>
      </c>
      <c r="B1020" s="725" t="n">
        <v>3</v>
      </c>
      <c r="C1020" s="725" t="n">
        <v>15</v>
      </c>
      <c r="D1020" s="726" t="n">
        <v>1</v>
      </c>
      <c r="F1020" s="1070" t="n"/>
      <c r="G1020" s="85" t="n"/>
    </row>
    <row r="1021" ht="15.5" customHeight="1" s="828">
      <c r="A1021" s="1068" t="inlineStr">
        <is>
          <t>October 2014</t>
        </is>
      </c>
      <c r="B1021" s="725" t="n">
        <v>101</v>
      </c>
      <c r="C1021" s="725" t="n">
        <v>27</v>
      </c>
      <c r="D1021" s="726" t="n">
        <v>109</v>
      </c>
      <c r="F1021" s="1070" t="n"/>
      <c r="G1021" s="85" t="n"/>
    </row>
    <row r="1022" ht="15.5" customHeight="1" s="828">
      <c r="A1022" s="1068" t="inlineStr">
        <is>
          <t>November 2014</t>
        </is>
      </c>
      <c r="B1022" s="725" t="n">
        <v>44</v>
      </c>
      <c r="C1022" s="725" t="n">
        <v>17</v>
      </c>
      <c r="D1022" s="726" t="n">
        <v>27</v>
      </c>
      <c r="F1022" s="1070" t="n"/>
      <c r="G1022" s="85" t="n"/>
    </row>
    <row r="1023" ht="15.5" customHeight="1" s="828">
      <c r="A1023" s="1068" t="inlineStr">
        <is>
          <t>December 2014</t>
        </is>
      </c>
      <c r="B1023" s="725" t="n">
        <v>13</v>
      </c>
      <c r="C1023" s="725" t="n">
        <v>15</v>
      </c>
      <c r="D1023" s="726" t="n">
        <v>11</v>
      </c>
      <c r="F1023" s="238" t="n"/>
      <c r="G1023" s="85" t="n"/>
    </row>
    <row r="1024" ht="15.5" customHeight="1" s="828">
      <c r="A1024" s="1068" t="inlineStr">
        <is>
          <t>January 2015</t>
        </is>
      </c>
      <c r="B1024" s="725" t="n">
        <v>22</v>
      </c>
      <c r="C1024" s="725" t="n">
        <v>18</v>
      </c>
      <c r="D1024" s="726" t="n">
        <v>21</v>
      </c>
      <c r="F1024" s="1070" t="n"/>
      <c r="G1024" s="85" t="n"/>
    </row>
    <row r="1025" ht="15.5" customHeight="1" s="828">
      <c r="A1025" s="1068" t="inlineStr">
        <is>
          <t>February 2015</t>
        </is>
      </c>
      <c r="B1025" s="725" t="n">
        <v>24</v>
      </c>
      <c r="C1025" s="725" t="n">
        <v>11</v>
      </c>
      <c r="D1025" s="726" t="n">
        <v>23</v>
      </c>
      <c r="F1025" s="1070" t="n"/>
      <c r="G1025" s="85" t="n"/>
    </row>
    <row r="1026" ht="15.5" customHeight="1" s="828">
      <c r="A1026" s="1068" t="inlineStr">
        <is>
          <t>March 2015</t>
        </is>
      </c>
      <c r="B1026" s="725" t="n">
        <v>23</v>
      </c>
      <c r="C1026" s="725" t="n">
        <v>17</v>
      </c>
      <c r="D1026" s="726" t="n">
        <v>17</v>
      </c>
      <c r="F1026" s="1070" t="n"/>
      <c r="G1026" s="85" t="n"/>
    </row>
    <row r="1027" ht="15.5" customHeight="1" s="828">
      <c r="A1027" s="1068" t="inlineStr">
        <is>
          <t>April 2015</t>
        </is>
      </c>
      <c r="B1027" s="725" t="n">
        <v>7</v>
      </c>
      <c r="C1027" s="725" t="n">
        <v>19</v>
      </c>
      <c r="D1027" s="726" t="n">
        <v>2</v>
      </c>
      <c r="F1027" s="1070" t="n"/>
      <c r="G1027" s="85" t="n"/>
    </row>
    <row r="1028" ht="15.5" customHeight="1" s="828">
      <c r="A1028" s="1068" t="inlineStr">
        <is>
          <t>May 2015</t>
        </is>
      </c>
      <c r="B1028" s="725" t="n">
        <v>12</v>
      </c>
      <c r="C1028" s="725" t="n">
        <v>17</v>
      </c>
      <c r="D1028" s="726" t="n">
        <v>2</v>
      </c>
      <c r="F1028" s="1070" t="n"/>
      <c r="G1028" s="85" t="n"/>
    </row>
    <row r="1029" ht="15.5" customHeight="1" s="828">
      <c r="A1029" s="1068" t="inlineStr">
        <is>
          <t>June 2015</t>
        </is>
      </c>
      <c r="B1029" s="725" t="n">
        <v>8</v>
      </c>
      <c r="C1029" s="725" t="n">
        <v>20</v>
      </c>
      <c r="D1029" s="726" t="n">
        <v>3</v>
      </c>
      <c r="F1029" s="1070" t="n"/>
      <c r="G1029" s="85" t="n"/>
    </row>
    <row r="1030" ht="15.5" customHeight="1" s="828">
      <c r="A1030" s="1068" t="inlineStr">
        <is>
          <t>July 2015</t>
        </is>
      </c>
      <c r="B1030" s="725" t="n">
        <v>18</v>
      </c>
      <c r="C1030" s="725" t="n">
        <v>14</v>
      </c>
      <c r="D1030" s="726" t="n">
        <v>12</v>
      </c>
      <c r="F1030" s="1070" t="n"/>
      <c r="G1030" s="85" t="n"/>
    </row>
    <row r="1031" ht="15.5" customHeight="1" s="828">
      <c r="A1031" s="1068" t="inlineStr">
        <is>
          <t>August 2015</t>
        </is>
      </c>
      <c r="B1031" s="725" t="n">
        <v>22</v>
      </c>
      <c r="C1031" s="725" t="n">
        <v>12</v>
      </c>
      <c r="D1031" s="726" t="n">
        <v>11</v>
      </c>
      <c r="F1031" s="1070" t="n"/>
      <c r="G1031" s="85" t="n"/>
    </row>
    <row r="1032" ht="15.5" customHeight="1" s="828">
      <c r="A1032" s="1068" t="inlineStr">
        <is>
          <t>September 2015</t>
        </is>
      </c>
      <c r="B1032" s="725" t="n">
        <v>8</v>
      </c>
      <c r="C1032" s="725" t="n">
        <v>17</v>
      </c>
      <c r="D1032" s="726" t="n">
        <v>4</v>
      </c>
      <c r="F1032" s="1070" t="n"/>
      <c r="G1032" s="85" t="n"/>
    </row>
    <row r="1033" ht="15.5" customHeight="1" s="828">
      <c r="A1033" s="1068" t="inlineStr">
        <is>
          <t>October 2015</t>
        </is>
      </c>
      <c r="B1033" s="725" t="n">
        <v>3</v>
      </c>
      <c r="C1033" s="725" t="n">
        <v>11</v>
      </c>
      <c r="D1033" s="726" t="n">
        <v>2</v>
      </c>
      <c r="F1033" s="1070" t="n"/>
      <c r="G1033" s="85" t="n"/>
    </row>
    <row r="1034" ht="15.5" customHeight="1" s="828">
      <c r="A1034" s="1068" t="inlineStr">
        <is>
          <t>November 2015</t>
        </is>
      </c>
      <c r="B1034" s="725" t="n">
        <v>13</v>
      </c>
      <c r="C1034" s="725" t="n">
        <v>11</v>
      </c>
      <c r="D1034" s="726" t="n">
        <v>15</v>
      </c>
      <c r="F1034" s="1070" t="n"/>
      <c r="G1034" s="85" t="n"/>
    </row>
    <row r="1035" ht="15.5" customHeight="1" s="828">
      <c r="A1035" s="1068" t="inlineStr">
        <is>
          <t>December 2015</t>
        </is>
      </c>
      <c r="B1035" s="725" t="n">
        <v>9</v>
      </c>
      <c r="C1035" s="725" t="n">
        <v>10</v>
      </c>
      <c r="D1035" s="726" t="n">
        <v>11</v>
      </c>
      <c r="F1035" s="238" t="n"/>
      <c r="G1035" s="85" t="n"/>
    </row>
    <row r="1036" ht="15.5" customHeight="1" s="828">
      <c r="A1036" s="1068" t="inlineStr">
        <is>
          <t>January 2016</t>
        </is>
      </c>
      <c r="B1036" s="725" t="n">
        <v>20</v>
      </c>
      <c r="C1036" s="725" t="n">
        <v>9</v>
      </c>
      <c r="D1036" s="726" t="n">
        <v>20</v>
      </c>
      <c r="F1036" s="1070" t="n"/>
      <c r="G1036" s="85" t="n"/>
    </row>
    <row r="1037" ht="15.5" customHeight="1" s="828">
      <c r="A1037" s="1068" t="inlineStr">
        <is>
          <t>February 2016</t>
        </is>
      </c>
      <c r="B1037" s="725" t="n">
        <v>18</v>
      </c>
      <c r="C1037" s="725" t="n">
        <v>11</v>
      </c>
      <c r="D1037" s="726" t="n">
        <v>19</v>
      </c>
      <c r="F1037" s="1070" t="n"/>
      <c r="G1037" s="85" t="n"/>
    </row>
    <row r="1038" ht="15.5" customHeight="1" s="828">
      <c r="A1038" s="1068" t="inlineStr">
        <is>
          <t>March 2016</t>
        </is>
      </c>
      <c r="B1038" s="725" t="n">
        <v>35</v>
      </c>
      <c r="C1038" s="725" t="n">
        <v>14</v>
      </c>
      <c r="D1038" s="726" t="n">
        <v>23</v>
      </c>
      <c r="F1038" s="1070" t="n"/>
      <c r="G1038" s="85" t="n"/>
    </row>
    <row r="1039" ht="15.5" customHeight="1" s="828">
      <c r="A1039" s="1068" t="inlineStr">
        <is>
          <t>April 2016</t>
        </is>
      </c>
      <c r="B1039" s="725" t="n">
        <v>73</v>
      </c>
      <c r="C1039" s="725" t="n">
        <v>15</v>
      </c>
      <c r="D1039" s="726" t="n">
        <v>23</v>
      </c>
      <c r="F1039" s="1070" t="n"/>
      <c r="G1039" s="85" t="n"/>
    </row>
    <row r="1040" ht="15.5" customHeight="1" s="828">
      <c r="A1040" s="1068" t="inlineStr">
        <is>
          <t>May 2016</t>
        </is>
      </c>
      <c r="B1040" s="725" t="n">
        <v>22</v>
      </c>
      <c r="C1040" s="725" t="n">
        <v>18</v>
      </c>
      <c r="D1040" s="726" t="n">
        <v>11</v>
      </c>
      <c r="F1040" s="1070" t="n"/>
      <c r="G1040" s="85" t="n"/>
    </row>
    <row r="1041" ht="15.5" customHeight="1" s="828">
      <c r="A1041" s="1068" t="inlineStr">
        <is>
          <t>June 2016</t>
        </is>
      </c>
      <c r="B1041" s="725" t="n">
        <v>16</v>
      </c>
      <c r="C1041" s="725" t="n">
        <v>18</v>
      </c>
      <c r="D1041" s="726" t="n">
        <v>8</v>
      </c>
      <c r="F1041" s="1070" t="n"/>
      <c r="G1041" s="85" t="n"/>
    </row>
    <row r="1042" ht="15.5" customHeight="1" s="828">
      <c r="A1042" s="1068" t="inlineStr">
        <is>
          <t>July 2016</t>
        </is>
      </c>
      <c r="B1042" s="725" t="n">
        <v>76</v>
      </c>
      <c r="C1042" s="725" t="n">
        <v>16</v>
      </c>
      <c r="D1042" s="726" t="n">
        <v>87</v>
      </c>
      <c r="F1042" s="1070" t="n"/>
      <c r="G1042" s="85" t="n"/>
    </row>
    <row r="1043" ht="15.5" customHeight="1" s="828">
      <c r="A1043" s="1068" t="inlineStr">
        <is>
          <t>August 2016</t>
        </is>
      </c>
      <c r="B1043" s="725" t="n">
        <v>5</v>
      </c>
      <c r="C1043" s="725" t="n">
        <v>9</v>
      </c>
      <c r="D1043" s="726" t="n">
        <v>1</v>
      </c>
      <c r="F1043" s="1070" t="n"/>
      <c r="G1043" s="85" t="n"/>
    </row>
    <row r="1044" ht="15.5" customHeight="1" s="828">
      <c r="A1044" s="1068" t="inlineStr">
        <is>
          <t>September 2016</t>
        </is>
      </c>
      <c r="B1044" s="725" t="n">
        <v>8</v>
      </c>
      <c r="C1044" s="725" t="n">
        <v>12</v>
      </c>
      <c r="D1044" s="726" t="n">
        <v>5</v>
      </c>
      <c r="F1044" s="1070" t="n"/>
      <c r="G1044" s="85" t="n"/>
    </row>
    <row r="1045" ht="15.5" customHeight="1" s="828">
      <c r="A1045" s="1068" t="inlineStr">
        <is>
          <t>October 2016</t>
        </is>
      </c>
      <c r="B1045" s="725" t="n">
        <v>8</v>
      </c>
      <c r="C1045" s="725" t="n">
        <v>11</v>
      </c>
      <c r="D1045" s="726" t="n">
        <v>4</v>
      </c>
      <c r="F1045" s="1070" t="n"/>
      <c r="G1045" s="85" t="n"/>
    </row>
    <row r="1046" ht="15.5" customHeight="1" s="828">
      <c r="A1046" s="1068" t="inlineStr">
        <is>
          <t>November 2016</t>
        </is>
      </c>
      <c r="B1046" s="725" t="n">
        <v>22</v>
      </c>
      <c r="C1046" s="725" t="n">
        <v>15</v>
      </c>
      <c r="D1046" s="726" t="n">
        <v>17</v>
      </c>
      <c r="F1046" s="1070" t="n"/>
      <c r="G1046" s="85" t="n"/>
    </row>
    <row r="1047" ht="15.5" customHeight="1" s="828">
      <c r="A1047" s="1068" t="inlineStr">
        <is>
          <t>December 2016</t>
        </is>
      </c>
      <c r="B1047" s="725" t="n">
        <v>19</v>
      </c>
      <c r="C1047" s="725" t="n">
        <v>13</v>
      </c>
      <c r="D1047" s="726" t="n">
        <v>4</v>
      </c>
      <c r="F1047" s="238" t="n"/>
      <c r="G1047" s="85" t="n"/>
    </row>
    <row r="1048" ht="15.5" customHeight="1" s="828">
      <c r="A1048" s="1068" t="inlineStr">
        <is>
          <t>January 2017</t>
        </is>
      </c>
      <c r="B1048" s="725" t="n">
        <v>17</v>
      </c>
      <c r="C1048" s="725" t="n">
        <v>17</v>
      </c>
      <c r="D1048" s="726" t="n">
        <v>8</v>
      </c>
      <c r="F1048" s="1070" t="n"/>
      <c r="G1048" s="85" t="n"/>
    </row>
    <row r="1049" ht="15.5" customHeight="1" s="828">
      <c r="A1049" s="1068" t="inlineStr">
        <is>
          <t>February 2017</t>
        </is>
      </c>
      <c r="B1049" s="725" t="n">
        <v>20</v>
      </c>
      <c r="C1049" s="725" t="n">
        <v>14</v>
      </c>
      <c r="D1049" s="726" t="n">
        <v>3</v>
      </c>
      <c r="F1049" s="1070" t="n"/>
      <c r="G1049" s="85" t="n"/>
    </row>
    <row r="1050" ht="15.5" customHeight="1" s="828">
      <c r="A1050" s="1068" t="inlineStr">
        <is>
          <t>March 2017</t>
        </is>
      </c>
      <c r="B1050" s="725" t="n">
        <v>18</v>
      </c>
      <c r="C1050" s="725" t="n">
        <v>17</v>
      </c>
      <c r="D1050" s="726" t="n">
        <v>5</v>
      </c>
      <c r="F1050" s="1070" t="n"/>
      <c r="G1050" s="85" t="n"/>
    </row>
    <row r="1051" ht="15.5" customHeight="1" s="828">
      <c r="A1051" s="1068" t="inlineStr">
        <is>
          <t>April 2017</t>
        </is>
      </c>
      <c r="B1051" s="725" t="n">
        <v>20</v>
      </c>
      <c r="C1051" s="725" t="n">
        <v>14</v>
      </c>
      <c r="D1051" s="726" t="n">
        <v>12</v>
      </c>
      <c r="F1051" s="1070" t="n"/>
      <c r="G1051" s="85" t="n"/>
    </row>
    <row r="1052" ht="15.5" customHeight="1" s="828">
      <c r="A1052" s="1068" t="inlineStr">
        <is>
          <t>May 2017</t>
        </is>
      </c>
      <c r="B1052" s="725" t="n">
        <v>50</v>
      </c>
      <c r="C1052" s="725" t="n">
        <v>11</v>
      </c>
      <c r="D1052" s="726" t="n">
        <v>10</v>
      </c>
      <c r="F1052" s="1070" t="n"/>
      <c r="G1052" s="85" t="n"/>
    </row>
    <row r="1053" ht="15.5" customHeight="1" s="828">
      <c r="A1053" s="1068" t="inlineStr">
        <is>
          <t>June 2017</t>
        </is>
      </c>
      <c r="B1053" s="725" t="n">
        <v>2</v>
      </c>
      <c r="C1053" s="725" t="n">
        <v>11</v>
      </c>
      <c r="D1053" s="726" t="n">
        <v>2</v>
      </c>
      <c r="F1053" s="1070" t="n"/>
      <c r="G1053" s="85" t="n"/>
    </row>
    <row r="1054" ht="15.5" customHeight="1" s="828">
      <c r="A1054" s="1068" t="inlineStr">
        <is>
          <t>July 2017</t>
        </is>
      </c>
      <c r="B1054" s="725" t="n">
        <v>50</v>
      </c>
      <c r="C1054" s="725" t="n">
        <v>12</v>
      </c>
      <c r="D1054" s="726" t="n">
        <v>3</v>
      </c>
      <c r="F1054" s="1070" t="n"/>
      <c r="G1054" s="85" t="n"/>
    </row>
    <row r="1055" ht="15.5" customHeight="1" s="828">
      <c r="A1055" s="1068" t="inlineStr">
        <is>
          <t>August 2017</t>
        </is>
      </c>
      <c r="B1055" s="725" t="n">
        <v>62</v>
      </c>
      <c r="C1055" s="725" t="n">
        <v>10</v>
      </c>
      <c r="D1055" s="726" t="n">
        <v>4</v>
      </c>
      <c r="F1055" s="1070" t="n"/>
      <c r="G1055" s="85" t="n"/>
    </row>
    <row r="1056" ht="15.5" customHeight="1" s="828">
      <c r="A1056" s="1068" t="inlineStr">
        <is>
          <t>September 2017</t>
        </is>
      </c>
      <c r="B1056" s="725" t="n">
        <v>10</v>
      </c>
      <c r="C1056" s="725" t="n">
        <v>11</v>
      </c>
      <c r="D1056" s="726" t="n">
        <v>3</v>
      </c>
      <c r="F1056" s="1070" t="n"/>
      <c r="G1056" s="85" t="n"/>
    </row>
    <row r="1057" ht="15.5" customHeight="1" s="828">
      <c r="A1057" s="1068" t="inlineStr">
        <is>
          <t>October 2017</t>
        </is>
      </c>
      <c r="B1057" s="725" t="n">
        <v>8</v>
      </c>
      <c r="C1057" s="725" t="n">
        <v>11</v>
      </c>
      <c r="D1057" s="726" t="n">
        <v>3</v>
      </c>
      <c r="F1057" s="1070" t="n"/>
      <c r="G1057" s="85" t="n"/>
    </row>
    <row r="1058" ht="15.5" customHeight="1" s="828">
      <c r="A1058" s="1068" t="inlineStr">
        <is>
          <t>November 2017</t>
        </is>
      </c>
      <c r="B1058" s="725" t="n">
        <v>8</v>
      </c>
      <c r="C1058" s="725" t="n">
        <v>11</v>
      </c>
      <c r="D1058" s="726" t="n">
        <v>3</v>
      </c>
      <c r="F1058" s="1070" t="n"/>
      <c r="G1058" s="85" t="n"/>
    </row>
    <row r="1059" ht="15.5" customHeight="1" s="828">
      <c r="A1059" s="1068" t="inlineStr">
        <is>
          <t>December 2017</t>
        </is>
      </c>
      <c r="B1059" s="725" t="n">
        <v>10</v>
      </c>
      <c r="C1059" s="725" t="n">
        <v>16</v>
      </c>
      <c r="D1059" s="726" t="n">
        <v>5</v>
      </c>
      <c r="F1059" s="238" t="n"/>
      <c r="G1059" s="85" t="n"/>
    </row>
    <row r="1060" ht="15.5" customHeight="1" s="828">
      <c r="A1060" s="1068" t="inlineStr">
        <is>
          <t>January 2018</t>
        </is>
      </c>
      <c r="B1060" s="725" t="n">
        <v>9</v>
      </c>
      <c r="C1060" s="725" t="n">
        <v>18</v>
      </c>
      <c r="D1060" s="726" t="n">
        <v>3</v>
      </c>
      <c r="F1060" s="1070" t="n"/>
      <c r="G1060" s="85" t="n"/>
    </row>
    <row r="1061" ht="15.5" customHeight="1" s="828">
      <c r="A1061" s="1068" t="inlineStr">
        <is>
          <t>February 2018</t>
        </is>
      </c>
      <c r="B1061" s="725" t="n">
        <v>73</v>
      </c>
      <c r="C1061" s="725" t="n">
        <v>14</v>
      </c>
      <c r="D1061" s="726" t="n">
        <v>20</v>
      </c>
      <c r="F1061" s="1070" t="n"/>
      <c r="G1061" s="85" t="n"/>
    </row>
    <row r="1062" ht="15.5" customHeight="1" s="828">
      <c r="A1062" s="1068" t="inlineStr">
        <is>
          <t>March 2018</t>
        </is>
      </c>
      <c r="B1062" s="725" t="n">
        <v>114</v>
      </c>
      <c r="C1062" s="725" t="n">
        <v>16</v>
      </c>
      <c r="D1062" s="726" t="n">
        <v>18</v>
      </c>
      <c r="F1062" s="1070" t="n"/>
      <c r="G1062" s="85" t="n"/>
    </row>
    <row r="1063" ht="15.5" customHeight="1" s="828">
      <c r="A1063" s="1068" t="inlineStr">
        <is>
          <t>April 2018</t>
        </is>
      </c>
      <c r="B1063" s="725" t="n">
        <v>3</v>
      </c>
      <c r="C1063" s="725" t="n">
        <v>7</v>
      </c>
      <c r="D1063" s="726" t="n">
        <v>1</v>
      </c>
      <c r="F1063" s="1070" t="n"/>
      <c r="G1063" s="85" t="n"/>
    </row>
    <row r="1064" ht="15.5" customHeight="1" s="828">
      <c r="A1064" s="1068" t="inlineStr">
        <is>
          <t>May 2018</t>
        </is>
      </c>
      <c r="B1064" s="725" t="n">
        <v>7</v>
      </c>
      <c r="C1064" s="725" t="n">
        <v>15</v>
      </c>
      <c r="D1064" s="726" t="n">
        <v>3</v>
      </c>
      <c r="F1064" s="1070" t="n"/>
      <c r="G1064" s="85" t="n"/>
    </row>
    <row r="1065" ht="15.5" customHeight="1" s="828">
      <c r="A1065" s="1068" t="inlineStr">
        <is>
          <t>June 2018</t>
        </is>
      </c>
      <c r="B1065" s="725" t="n">
        <v>17</v>
      </c>
      <c r="C1065" s="725" t="n">
        <v>9</v>
      </c>
      <c r="D1065" s="726" t="n">
        <v>5</v>
      </c>
      <c r="F1065" s="1070" t="n"/>
      <c r="G1065" s="85" t="n"/>
    </row>
    <row r="1066" ht="15.5" customHeight="1" s="828">
      <c r="A1066" s="1068" t="inlineStr">
        <is>
          <t>July 2018</t>
        </is>
      </c>
      <c r="B1066" s="725" t="n">
        <v>4</v>
      </c>
      <c r="C1066" s="725" t="n">
        <v>11</v>
      </c>
      <c r="D1066" s="726" t="n">
        <v>2</v>
      </c>
      <c r="F1066" s="1070" t="n"/>
      <c r="G1066" s="85" t="n"/>
    </row>
    <row r="1067" ht="15.5" customHeight="1" s="828">
      <c r="A1067" s="1068" t="inlineStr">
        <is>
          <t>August 2018</t>
        </is>
      </c>
      <c r="B1067" s="725" t="n">
        <v>4</v>
      </c>
      <c r="C1067" s="725" t="n">
        <v>11</v>
      </c>
      <c r="D1067" s="726" t="n">
        <v>2</v>
      </c>
      <c r="F1067" s="1070" t="n"/>
      <c r="G1067" s="85" t="n"/>
    </row>
    <row r="1068" ht="15.5" customHeight="1" s="828">
      <c r="A1068" s="1068" t="inlineStr">
        <is>
          <t>September 2018</t>
        </is>
      </c>
      <c r="B1068" s="725" t="n">
        <v>9</v>
      </c>
      <c r="C1068" s="725" t="n">
        <v>11</v>
      </c>
      <c r="D1068" s="726" t="n">
        <v>2</v>
      </c>
      <c r="F1068" s="1070" t="n"/>
      <c r="G1068" s="85" t="n"/>
    </row>
    <row r="1069" ht="15.5" customHeight="1" s="828">
      <c r="A1069" s="1068" t="inlineStr">
        <is>
          <t>October 2018</t>
        </is>
      </c>
      <c r="B1069" s="725" t="n">
        <v>16</v>
      </c>
      <c r="C1069" s="725" t="n">
        <v>16</v>
      </c>
      <c r="D1069" s="726" t="n">
        <v>9</v>
      </c>
      <c r="F1069" s="1070" t="n"/>
      <c r="G1069" s="85" t="n"/>
    </row>
    <row r="1070" ht="15.5" customHeight="1" s="828">
      <c r="A1070" s="1068" t="inlineStr">
        <is>
          <t>November 2018</t>
        </is>
      </c>
      <c r="B1070" s="725" t="n">
        <v>11</v>
      </c>
      <c r="C1070" s="725" t="n">
        <v>8</v>
      </c>
      <c r="D1070" s="726" t="n">
        <v>3</v>
      </c>
      <c r="F1070" s="1070" t="n"/>
      <c r="G1070" s="85" t="n"/>
    </row>
    <row r="1071" ht="15.5" customHeight="1" s="828">
      <c r="A1071" s="1068" t="inlineStr">
        <is>
          <t>December 2018</t>
        </is>
      </c>
      <c r="B1071" s="725" t="n">
        <v>5</v>
      </c>
      <c r="C1071" s="725" t="n">
        <v>7</v>
      </c>
      <c r="D1071" s="726" t="n">
        <v>1</v>
      </c>
      <c r="F1071" s="238" t="n"/>
      <c r="G1071" s="85" t="n"/>
    </row>
    <row r="1072" ht="15.5" customHeight="1" s="828">
      <c r="A1072" s="1068" t="inlineStr">
        <is>
          <t>January 2019</t>
        </is>
      </c>
      <c r="B1072" s="725" t="n">
        <v>11</v>
      </c>
      <c r="C1072" s="725" t="n">
        <v>10</v>
      </c>
      <c r="D1072" s="726" t="n">
        <v>6</v>
      </c>
      <c r="F1072" s="1070" t="n"/>
      <c r="G1072" s="85" t="n"/>
    </row>
    <row r="1073" ht="15.5" customHeight="1" s="828">
      <c r="A1073" s="1068" t="inlineStr">
        <is>
          <t>February 2019</t>
        </is>
      </c>
      <c r="B1073" s="725" t="n">
        <v>7</v>
      </c>
      <c r="C1073" s="725" t="n">
        <v>11</v>
      </c>
      <c r="D1073" s="726" t="n">
        <v>6</v>
      </c>
      <c r="F1073" s="1070" t="n"/>
      <c r="G1073" s="85" t="n"/>
    </row>
    <row r="1074" ht="15.5" customHeight="1" s="828">
      <c r="A1074" s="1068" t="inlineStr">
        <is>
          <t>March 2019</t>
        </is>
      </c>
      <c r="B1074" s="725" t="n">
        <v>9</v>
      </c>
      <c r="C1074" s="725" t="n">
        <v>14</v>
      </c>
      <c r="D1074" s="726" t="n">
        <v>5</v>
      </c>
      <c r="F1074" s="1070" t="n"/>
      <c r="G1074" s="86" t="n"/>
    </row>
    <row r="1075" ht="15.5" customHeight="1" s="828">
      <c r="A1075" s="1068" t="inlineStr">
        <is>
          <t>April 2019</t>
        </is>
      </c>
      <c r="B1075" s="725" t="n">
        <v>2</v>
      </c>
      <c r="C1075" s="725" t="n">
        <v>8</v>
      </c>
      <c r="D1075" s="726" t="n">
        <v>1</v>
      </c>
      <c r="F1075" s="1070" t="n"/>
      <c r="G1075" s="86" t="n"/>
    </row>
    <row r="1076" ht="15.5" customHeight="1" s="828">
      <c r="A1076" s="1068" t="inlineStr">
        <is>
          <t>May 2019</t>
        </is>
      </c>
      <c r="B1076" s="725" t="n">
        <v>10</v>
      </c>
      <c r="C1076" s="725" t="n">
        <v>14</v>
      </c>
      <c r="D1076" s="726" t="n">
        <v>5</v>
      </c>
      <c r="F1076" s="1070" t="n"/>
      <c r="G1076" s="86" t="n"/>
    </row>
    <row r="1077" ht="15.5" customHeight="1" s="828">
      <c r="A1077" s="1068" t="inlineStr">
        <is>
          <t>June 2019</t>
        </is>
      </c>
      <c r="B1077" s="725" t="n">
        <v>12</v>
      </c>
      <c r="C1077" s="725" t="n">
        <v>24</v>
      </c>
      <c r="D1077" s="726" t="n">
        <v>3</v>
      </c>
      <c r="F1077" s="1070" t="n"/>
      <c r="G1077" s="86" t="n"/>
    </row>
    <row r="1078" ht="15.5" customHeight="1" s="828">
      <c r="A1078" s="1068" t="inlineStr">
        <is>
          <t>July 2019</t>
        </is>
      </c>
      <c r="B1078" s="725" t="n">
        <v>11</v>
      </c>
      <c r="C1078" s="725" t="n">
        <v>24</v>
      </c>
      <c r="D1078" s="726" t="n">
        <v>7</v>
      </c>
      <c r="F1078" s="1070" t="n"/>
      <c r="G1078" s="86" t="n"/>
    </row>
    <row r="1079" ht="15.5" customHeight="1" s="828">
      <c r="A1079" s="1068" t="inlineStr">
        <is>
          <t>August 2019</t>
        </is>
      </c>
      <c r="B1079" s="725" t="n">
        <v>7</v>
      </c>
      <c r="C1079" s="725" t="n">
        <v>10</v>
      </c>
      <c r="D1079" s="726" t="n">
        <v>2</v>
      </c>
      <c r="F1079" s="1070" t="n"/>
      <c r="G1079" s="86" t="n"/>
    </row>
    <row r="1080" ht="15.5" customHeight="1" s="828">
      <c r="A1080" s="1068" t="inlineStr">
        <is>
          <t>September 2019</t>
        </is>
      </c>
      <c r="B1080" s="725" t="n">
        <v>9</v>
      </c>
      <c r="C1080" s="725" t="n">
        <v>14</v>
      </c>
      <c r="D1080" s="726" t="n">
        <v>3</v>
      </c>
      <c r="F1080" s="1070" t="n"/>
      <c r="G1080" s="86" t="n"/>
    </row>
    <row r="1081" ht="15.5" customHeight="1" s="828">
      <c r="A1081" s="1068" t="inlineStr">
        <is>
          <t>October 2019</t>
        </is>
      </c>
      <c r="B1081" s="725" t="n">
        <v>8</v>
      </c>
      <c r="C1081" s="725" t="n">
        <v>13</v>
      </c>
      <c r="D1081" s="726" t="n">
        <v>2</v>
      </c>
      <c r="F1081" s="1070" t="n"/>
      <c r="G1081" s="86" t="n"/>
    </row>
    <row r="1082" ht="15.5" customHeight="1" s="828">
      <c r="A1082" s="1068" t="inlineStr">
        <is>
          <t>November 2019</t>
        </is>
      </c>
      <c r="B1082" s="725" t="n">
        <v>84</v>
      </c>
      <c r="C1082" s="725" t="n">
        <v>13</v>
      </c>
      <c r="D1082" s="726" t="n">
        <v>21</v>
      </c>
      <c r="F1082" s="1070" t="n"/>
      <c r="G1082" s="86" t="n"/>
    </row>
    <row r="1083" ht="15.5" customHeight="1" s="828">
      <c r="A1083" s="1068" t="inlineStr">
        <is>
          <t>December 2019</t>
        </is>
      </c>
      <c r="B1083" s="725" t="n">
        <v>64</v>
      </c>
      <c r="C1083" s="725" t="n">
        <v>12</v>
      </c>
      <c r="D1083" s="726" t="n">
        <v>19</v>
      </c>
      <c r="F1083" s="238" t="n"/>
      <c r="G1083" s="86" t="n"/>
    </row>
    <row r="1084" ht="15.5" customHeight="1" s="828">
      <c r="A1084" s="1068" t="inlineStr">
        <is>
          <t>January 2020</t>
        </is>
      </c>
      <c r="B1084" s="725" t="n">
        <v>18</v>
      </c>
      <c r="C1084" s="725" t="n">
        <v>7</v>
      </c>
      <c r="D1084" s="726" t="n">
        <v>7</v>
      </c>
      <c r="F1084" s="1070" t="n"/>
      <c r="G1084" s="86" t="n"/>
    </row>
    <row r="1085" ht="15.5" customHeight="1" s="828">
      <c r="A1085" s="1068" t="inlineStr">
        <is>
          <t>February 2020</t>
        </is>
      </c>
      <c r="B1085" s="227" t="inlineStr">
        <is>
          <t>[x]</t>
        </is>
      </c>
      <c r="C1085" s="227" t="inlineStr">
        <is>
          <t>[x]</t>
        </is>
      </c>
      <c r="D1085" s="227" t="inlineStr">
        <is>
          <t>[x]</t>
        </is>
      </c>
      <c r="F1085" s="1070" t="n"/>
      <c r="G1085" s="86" t="n"/>
    </row>
    <row r="1086" ht="15.5" customHeight="1" s="828">
      <c r="A1086" s="1068" t="inlineStr">
        <is>
          <t>March 2020</t>
        </is>
      </c>
      <c r="B1086" s="227" t="inlineStr">
        <is>
          <t>[x]</t>
        </is>
      </c>
      <c r="C1086" s="227" t="inlineStr">
        <is>
          <t>[x]</t>
        </is>
      </c>
      <c r="D1086" s="227" t="inlineStr">
        <is>
          <t>[x]</t>
        </is>
      </c>
      <c r="F1086" s="1070" t="n"/>
      <c r="G1086" s="86" t="n"/>
    </row>
    <row r="1087" ht="15.5" customHeight="1" s="828">
      <c r="A1087" s="1068" t="inlineStr">
        <is>
          <t>April 2020</t>
        </is>
      </c>
      <c r="B1087" s="227" t="inlineStr">
        <is>
          <t>[x]</t>
        </is>
      </c>
      <c r="C1087" s="227" t="inlineStr">
        <is>
          <t>[x]</t>
        </is>
      </c>
      <c r="D1087" s="227" t="inlineStr">
        <is>
          <t>[x]</t>
        </is>
      </c>
      <c r="F1087" s="1070" t="n"/>
      <c r="G1087" s="86" t="n"/>
    </row>
    <row r="1088" ht="15.5" customHeight="1" s="828">
      <c r="A1088" s="1068" t="inlineStr">
        <is>
          <t>May 2020</t>
        </is>
      </c>
      <c r="B1088" s="227" t="inlineStr">
        <is>
          <t>[x]</t>
        </is>
      </c>
      <c r="C1088" s="227" t="inlineStr">
        <is>
          <t>[x]</t>
        </is>
      </c>
      <c r="D1088" s="227" t="inlineStr">
        <is>
          <t>[x]</t>
        </is>
      </c>
      <c r="F1088" s="1070" t="n"/>
      <c r="G1088" s="86" t="n"/>
    </row>
    <row r="1089" ht="15.5" customHeight="1" s="828">
      <c r="A1089" s="1068" t="inlineStr">
        <is>
          <t>June 2020</t>
        </is>
      </c>
      <c r="B1089" s="227" t="inlineStr">
        <is>
          <t>[x]</t>
        </is>
      </c>
      <c r="C1089" s="227" t="inlineStr">
        <is>
          <t>[x]</t>
        </is>
      </c>
      <c r="D1089" s="227" t="inlineStr">
        <is>
          <t>[x]</t>
        </is>
      </c>
      <c r="F1089" s="1070" t="n"/>
      <c r="G1089" s="86" t="n"/>
    </row>
    <row r="1090" ht="15.5" customHeight="1" s="828">
      <c r="A1090" s="1068" t="inlineStr">
        <is>
          <t>July 2020</t>
        </is>
      </c>
      <c r="B1090" s="227" t="inlineStr">
        <is>
          <t>[x]</t>
        </is>
      </c>
      <c r="C1090" s="227" t="inlineStr">
        <is>
          <t>[x]</t>
        </is>
      </c>
      <c r="D1090" s="227" t="inlineStr">
        <is>
          <t>[x]</t>
        </is>
      </c>
      <c r="F1090" s="1070" t="n"/>
      <c r="G1090" s="86" t="n"/>
    </row>
    <row r="1091" ht="15.5" customHeight="1" s="828">
      <c r="A1091" s="1068" t="inlineStr">
        <is>
          <t>August 2020</t>
        </is>
      </c>
      <c r="B1091" s="227" t="inlineStr">
        <is>
          <t>[x]</t>
        </is>
      </c>
      <c r="C1091" s="227" t="inlineStr">
        <is>
          <t>[x]</t>
        </is>
      </c>
      <c r="D1091" s="227" t="inlineStr">
        <is>
          <t>[x]</t>
        </is>
      </c>
      <c r="F1091" s="1070" t="n"/>
      <c r="G1091" s="86" t="n"/>
    </row>
    <row r="1092" ht="15.5" customHeight="1" s="828">
      <c r="A1092" s="1068" t="inlineStr">
        <is>
          <t>September 2020</t>
        </is>
      </c>
      <c r="B1092" s="227" t="inlineStr">
        <is>
          <t>[x]</t>
        </is>
      </c>
      <c r="C1092" s="227" t="inlineStr">
        <is>
          <t>[x]</t>
        </is>
      </c>
      <c r="D1092" s="227" t="inlineStr">
        <is>
          <t>[x]</t>
        </is>
      </c>
      <c r="F1092" s="1070" t="n"/>
      <c r="G1092" s="86" t="n"/>
    </row>
    <row r="1093" ht="15.5" customHeight="1" s="828">
      <c r="A1093" s="1068" t="inlineStr">
        <is>
          <t>October 2020</t>
        </is>
      </c>
      <c r="B1093" s="227" t="inlineStr">
        <is>
          <t>[x]</t>
        </is>
      </c>
      <c r="C1093" s="227" t="inlineStr">
        <is>
          <t>[x]</t>
        </is>
      </c>
      <c r="D1093" s="227" t="inlineStr">
        <is>
          <t>[x]</t>
        </is>
      </c>
      <c r="F1093" s="1070" t="n"/>
      <c r="G1093" s="86" t="n"/>
    </row>
    <row r="1094" ht="15.5" customHeight="1" s="828">
      <c r="A1094" s="1068" t="inlineStr">
        <is>
          <t>November 2020</t>
        </is>
      </c>
      <c r="B1094" s="227" t="inlineStr">
        <is>
          <t>[x]</t>
        </is>
      </c>
      <c r="C1094" s="227" t="inlineStr">
        <is>
          <t>[x]</t>
        </is>
      </c>
      <c r="D1094" s="227" t="inlineStr">
        <is>
          <t>[x]</t>
        </is>
      </c>
      <c r="F1094" s="1070" t="n"/>
      <c r="G1094" s="86" t="n"/>
    </row>
    <row r="1095" ht="15.5" customHeight="1" s="828">
      <c r="A1095" s="1068" t="inlineStr">
        <is>
          <t>December 2020</t>
        </is>
      </c>
      <c r="B1095" s="227" t="inlineStr">
        <is>
          <t>[x]</t>
        </is>
      </c>
      <c r="C1095" s="227" t="inlineStr">
        <is>
          <t>[x]</t>
        </is>
      </c>
      <c r="D1095" s="227" t="inlineStr">
        <is>
          <t>[x]</t>
        </is>
      </c>
      <c r="F1095" s="238" t="n"/>
      <c r="G1095" s="86" t="n"/>
    </row>
    <row r="1096" ht="15.5" customFormat="1" customHeight="1" s="226">
      <c r="A1096" s="1068" t="inlineStr">
        <is>
          <t>January 2021</t>
        </is>
      </c>
      <c r="B1096" s="227" t="inlineStr">
        <is>
          <t>[x]</t>
        </is>
      </c>
      <c r="C1096" s="227" t="inlineStr">
        <is>
          <t>[x]</t>
        </is>
      </c>
      <c r="D1096" s="227" t="inlineStr">
        <is>
          <t>[x]</t>
        </is>
      </c>
      <c r="F1096" s="1070" t="n"/>
      <c r="G1096" s="227" t="n"/>
    </row>
    <row r="1097" ht="15.5" customFormat="1" customHeight="1" s="226">
      <c r="A1097" s="1068" t="inlineStr">
        <is>
          <t>February 2021</t>
        </is>
      </c>
      <c r="B1097" s="227" t="inlineStr">
        <is>
          <t>[x]</t>
        </is>
      </c>
      <c r="C1097" s="227" t="inlineStr">
        <is>
          <t>[x]</t>
        </is>
      </c>
      <c r="D1097" s="227" t="inlineStr">
        <is>
          <t>[x]</t>
        </is>
      </c>
      <c r="F1097" s="1070" t="n"/>
      <c r="G1097" s="227" t="n"/>
    </row>
    <row r="1098" ht="15.5" customFormat="1" customHeight="1" s="226">
      <c r="A1098" s="1068" t="inlineStr">
        <is>
          <t>March 2021</t>
        </is>
      </c>
      <c r="B1098" s="227" t="inlineStr">
        <is>
          <t>[x]</t>
        </is>
      </c>
      <c r="C1098" s="227" t="inlineStr">
        <is>
          <t>[x]</t>
        </is>
      </c>
      <c r="D1098" s="227" t="inlineStr">
        <is>
          <t>[x]</t>
        </is>
      </c>
      <c r="F1098" s="1070" t="n"/>
      <c r="G1098" s="227" t="n"/>
    </row>
    <row r="1099" ht="15.5" customFormat="1" customHeight="1" s="226">
      <c r="A1099" s="1068" t="inlineStr">
        <is>
          <t>April 2021</t>
        </is>
      </c>
      <c r="B1099" s="227" t="inlineStr">
        <is>
          <t>[x]</t>
        </is>
      </c>
      <c r="C1099" s="227" t="inlineStr">
        <is>
          <t>[x]</t>
        </is>
      </c>
      <c r="D1099" s="227" t="inlineStr">
        <is>
          <t>[x]</t>
        </is>
      </c>
      <c r="F1099" s="1070" t="n"/>
      <c r="G1099" s="227" t="n"/>
    </row>
    <row r="1100" ht="15.5" customFormat="1" customHeight="1" s="226">
      <c r="A1100" s="1068" t="inlineStr">
        <is>
          <t>May 2021</t>
        </is>
      </c>
      <c r="B1100" s="227" t="inlineStr">
        <is>
          <t>[x]</t>
        </is>
      </c>
      <c r="C1100" s="227" t="inlineStr">
        <is>
          <t>[x]</t>
        </is>
      </c>
      <c r="D1100" s="227" t="inlineStr">
        <is>
          <t>[x]</t>
        </is>
      </c>
      <c r="F1100" s="1070" t="n"/>
      <c r="G1100" s="227" t="n"/>
    </row>
    <row r="1101" ht="15.5" customFormat="1" customHeight="1" s="226">
      <c r="A1101" s="1068" t="inlineStr">
        <is>
          <t>June 2021</t>
        </is>
      </c>
      <c r="B1101" s="227" t="inlineStr">
        <is>
          <t>[x]</t>
        </is>
      </c>
      <c r="C1101" s="227" t="inlineStr">
        <is>
          <t>[x]</t>
        </is>
      </c>
      <c r="D1101" s="227" t="inlineStr">
        <is>
          <t>[x]</t>
        </is>
      </c>
      <c r="F1101" s="1070" t="n"/>
      <c r="G1101" s="227" t="n"/>
    </row>
    <row r="1102" ht="15.5" customFormat="1" customHeight="1" s="226">
      <c r="A1102" s="1068" t="inlineStr">
        <is>
          <t>July 2021</t>
        </is>
      </c>
      <c r="B1102" s="227" t="inlineStr">
        <is>
          <t>[x]</t>
        </is>
      </c>
      <c r="C1102" s="227" t="inlineStr">
        <is>
          <t>[x]</t>
        </is>
      </c>
      <c r="D1102" s="227" t="inlineStr">
        <is>
          <t>[x]</t>
        </is>
      </c>
      <c r="F1102" s="1070" t="n"/>
      <c r="G1102" s="227" t="n"/>
    </row>
    <row r="1103" ht="15.5" customFormat="1" customHeight="1" s="226">
      <c r="A1103" s="1068" t="inlineStr">
        <is>
          <t>August 2021</t>
        </is>
      </c>
      <c r="B1103" s="227" t="inlineStr">
        <is>
          <t>[x]</t>
        </is>
      </c>
      <c r="C1103" s="227" t="inlineStr">
        <is>
          <t>[x]</t>
        </is>
      </c>
      <c r="D1103" s="227" t="inlineStr">
        <is>
          <t>[x]</t>
        </is>
      </c>
      <c r="F1103" s="1070" t="n"/>
      <c r="G1103" s="227" t="n"/>
    </row>
    <row r="1104" ht="15.5" customFormat="1" customHeight="1" s="226">
      <c r="A1104" s="1068" t="inlineStr">
        <is>
          <t>September 2021</t>
        </is>
      </c>
      <c r="B1104" s="227" t="inlineStr">
        <is>
          <t>[x]</t>
        </is>
      </c>
      <c r="C1104" s="227" t="inlineStr">
        <is>
          <t>[x]</t>
        </is>
      </c>
      <c r="D1104" s="227" t="inlineStr">
        <is>
          <t>[x]</t>
        </is>
      </c>
      <c r="F1104" s="1070" t="n"/>
      <c r="G1104" s="227" t="n"/>
    </row>
    <row r="1105" ht="15.5" customFormat="1" customHeight="1" s="226">
      <c r="A1105" s="1068" t="inlineStr">
        <is>
          <t>October 2021</t>
        </is>
      </c>
      <c r="B1105" s="227" t="inlineStr">
        <is>
          <t>[x]</t>
        </is>
      </c>
      <c r="C1105" s="227" t="inlineStr">
        <is>
          <t>[x]</t>
        </is>
      </c>
      <c r="D1105" s="227" t="inlineStr">
        <is>
          <t>[x]</t>
        </is>
      </c>
      <c r="F1105" s="1070" t="n"/>
      <c r="G1105" s="227" t="n"/>
    </row>
    <row r="1106" ht="15.5" customFormat="1" customHeight="1" s="226">
      <c r="A1106" s="1068" t="inlineStr">
        <is>
          <t>November 2021</t>
        </is>
      </c>
      <c r="B1106" s="227" t="inlineStr">
        <is>
          <t>[x]</t>
        </is>
      </c>
      <c r="C1106" s="227" t="inlineStr">
        <is>
          <t>[x]</t>
        </is>
      </c>
      <c r="D1106" s="227" t="inlineStr">
        <is>
          <t>[x]</t>
        </is>
      </c>
      <c r="F1106" s="1070" t="n"/>
    </row>
    <row r="1107" ht="15.5" customFormat="1" customHeight="1" s="226">
      <c r="A1107" s="1068" t="inlineStr">
        <is>
          <t>December 2021</t>
        </is>
      </c>
      <c r="B1107" s="227" t="inlineStr">
        <is>
          <t>[x]</t>
        </is>
      </c>
      <c r="C1107" s="227" t="inlineStr">
        <is>
          <t>[x]</t>
        </is>
      </c>
      <c r="D1107" s="227" t="inlineStr">
        <is>
          <t>[x]</t>
        </is>
      </c>
      <c r="F1107" s="238" t="n"/>
    </row>
    <row r="1108" ht="15.5" customFormat="1" customHeight="1" s="226">
      <c r="A1108" s="1071" t="inlineStr">
        <is>
          <t>January 2022</t>
        </is>
      </c>
      <c r="B1108" s="727" t="n">
        <v>22</v>
      </c>
      <c r="C1108" s="727" t="n">
        <v>12</v>
      </c>
      <c r="D1108" s="727" t="n">
        <v>1</v>
      </c>
    </row>
    <row r="1109" ht="15.5" customFormat="1" customHeight="1" s="226">
      <c r="A1109" s="1071" t="inlineStr">
        <is>
          <t>February 2022</t>
        </is>
      </c>
      <c r="B1109" s="727" t="n">
        <v>15</v>
      </c>
      <c r="C1109" s="727" t="n">
        <v>21</v>
      </c>
      <c r="D1109" s="727" t="n">
        <v>3</v>
      </c>
    </row>
    <row r="1110" ht="15.5" customFormat="1" customHeight="1" s="226">
      <c r="A1110" s="1071" t="inlineStr">
        <is>
          <t>March 2022</t>
        </is>
      </c>
      <c r="B1110" s="727" t="n">
        <v>36</v>
      </c>
      <c r="C1110" s="727" t="n">
        <v>55</v>
      </c>
      <c r="D1110" s="727" t="n">
        <v>12</v>
      </c>
    </row>
    <row r="1111" ht="15.5" customFormat="1" customHeight="1" s="226">
      <c r="A1111" s="1071" t="inlineStr">
        <is>
          <t>April 2022</t>
        </is>
      </c>
      <c r="B1111" s="727" t="n">
        <v>20</v>
      </c>
      <c r="C1111" s="727" t="n">
        <v>59</v>
      </c>
      <c r="D1111" s="727" t="n">
        <v>5</v>
      </c>
    </row>
    <row r="1112" ht="15.5" customFormat="1" customHeight="1" s="226">
      <c r="A1112" s="1071" t="inlineStr">
        <is>
          <t>May 2022</t>
        </is>
      </c>
      <c r="B1112" s="727" t="n">
        <v>32</v>
      </c>
      <c r="C1112" s="727" t="n">
        <v>76</v>
      </c>
      <c r="D1112" s="727" t="n">
        <v>9</v>
      </c>
    </row>
    <row r="1113" ht="15.5" customFormat="1" customHeight="1" s="226">
      <c r="A1113" s="1071" t="inlineStr">
        <is>
          <t>June 2022</t>
        </is>
      </c>
      <c r="B1113" s="725" t="n">
        <v>93</v>
      </c>
      <c r="C1113" s="725" t="n">
        <v>41</v>
      </c>
      <c r="D1113" s="726" t="n">
        <v>31</v>
      </c>
    </row>
    <row r="1114" ht="15.5" customFormat="1" customHeight="1" s="226">
      <c r="A1114" s="1071" t="inlineStr">
        <is>
          <t>July 2022</t>
        </is>
      </c>
      <c r="B1114" s="725" t="n">
        <v>86</v>
      </c>
      <c r="C1114" s="725" t="n">
        <v>52</v>
      </c>
      <c r="D1114" s="726" t="n">
        <v>53</v>
      </c>
    </row>
    <row r="1115" ht="15.5" customFormat="1" customHeight="1" s="226">
      <c r="A1115" s="1071" t="inlineStr">
        <is>
          <t>August 2022</t>
        </is>
      </c>
      <c r="B1115" s="725" t="n">
        <v>359</v>
      </c>
      <c r="C1115" s="725" t="n">
        <v>78</v>
      </c>
      <c r="D1115" s="726" t="n">
        <v>150</v>
      </c>
    </row>
    <row r="1116" ht="15.5" customFormat="1" customHeight="1" s="226">
      <c r="A1116" s="1071" t="inlineStr">
        <is>
          <t>September 2022</t>
        </is>
      </c>
      <c r="B1116" s="725" t="n">
        <v>208</v>
      </c>
      <c r="C1116" s="725" t="n">
        <v>79</v>
      </c>
      <c r="D1116" s="726" t="n">
        <v>98</v>
      </c>
    </row>
    <row r="1117" ht="15.5" customFormat="1" customHeight="1" s="226">
      <c r="A1117" s="1071" t="inlineStr">
        <is>
          <t>October 2022</t>
        </is>
      </c>
      <c r="B1117" s="725" t="n">
        <v>423</v>
      </c>
      <c r="C1117" s="725" t="n">
        <v>124</v>
      </c>
      <c r="D1117" s="726" t="n">
        <v>146</v>
      </c>
    </row>
    <row r="1118" ht="15.5" customFormat="1" customHeight="1" s="226">
      <c r="A1118" s="1071" t="inlineStr">
        <is>
          <t>November 2022</t>
        </is>
      </c>
      <c r="B1118" s="725" t="n">
        <v>390</v>
      </c>
      <c r="C1118" s="725" t="n">
        <v>316</v>
      </c>
      <c r="D1118" s="726" t="n">
        <v>165</v>
      </c>
    </row>
    <row r="1119" ht="15.5" customFormat="1" customHeight="1" s="226">
      <c r="A1119" s="1071" t="inlineStr">
        <is>
          <t>December 2022</t>
        </is>
      </c>
      <c r="B1119" s="725" t="n">
        <v>830</v>
      </c>
      <c r="C1119" s="725" t="n">
        <v>203</v>
      </c>
      <c r="D1119" s="726" t="n">
        <v>155</v>
      </c>
    </row>
    <row r="1120" ht="15.5" customFormat="1" customHeight="1" s="226">
      <c r="A1120" s="1071" t="inlineStr">
        <is>
          <t>January 2023</t>
        </is>
      </c>
      <c r="B1120" s="725" t="n">
        <v>210</v>
      </c>
      <c r="C1120" s="725" t="n">
        <v>288</v>
      </c>
      <c r="D1120" s="726" t="n">
        <v>118</v>
      </c>
    </row>
    <row r="1121" ht="15.5" customFormat="1" customHeight="1" s="226">
      <c r="A1121" s="1071" t="inlineStr">
        <is>
          <t>February 2023</t>
        </is>
      </c>
      <c r="B1121" s="725" t="n">
        <v>332</v>
      </c>
      <c r="C1121" s="725" t="n">
        <v>612</v>
      </c>
      <c r="D1121" s="726" t="n">
        <v>237</v>
      </c>
    </row>
    <row r="1122" ht="15.5" customFormat="1" customHeight="1" s="226">
      <c r="A1122" s="1071" t="inlineStr">
        <is>
          <t>March 2023</t>
        </is>
      </c>
      <c r="B1122" s="725" t="n">
        <v>556</v>
      </c>
      <c r="C1122" s="725" t="n">
        <v>683</v>
      </c>
      <c r="D1122" s="726" t="n">
        <v>306</v>
      </c>
    </row>
    <row r="1123" ht="15.5" customFormat="1" customHeight="1" s="226">
      <c r="A1123" s="1071" t="inlineStr">
        <is>
          <t>April 2023</t>
        </is>
      </c>
      <c r="B1123" s="728" t="n">
        <v>318</v>
      </c>
      <c r="C1123" s="725" t="n">
        <v>580</v>
      </c>
      <c r="D1123" s="726" t="n">
        <v>169</v>
      </c>
    </row>
    <row r="1124" ht="15.5" customFormat="1" customHeight="1" s="226">
      <c r="A1124" s="1071" t="inlineStr">
        <is>
          <t>May 2023</t>
        </is>
      </c>
      <c r="B1124" s="725" t="n">
        <v>133</v>
      </c>
      <c r="C1124" s="725" t="n">
        <v>344</v>
      </c>
      <c r="D1124" s="726" t="n">
        <v>101</v>
      </c>
    </row>
    <row r="1125" ht="15.5" customFormat="1" customHeight="1" s="226">
      <c r="A1125" s="1071" t="inlineStr">
        <is>
          <t>June 2023</t>
        </is>
      </c>
      <c r="B1125" s="725" t="n">
        <v>169</v>
      </c>
      <c r="C1125" s="725" t="n">
        <v>319</v>
      </c>
      <c r="D1125" s="726" t="n">
        <v>65</v>
      </c>
    </row>
    <row r="1126" ht="15.5" customFormat="1" customHeight="1" s="226">
      <c r="A1126" s="1071" t="inlineStr">
        <is>
          <t>July 2023</t>
        </is>
      </c>
      <c r="B1126" s="725" t="n">
        <v>284</v>
      </c>
      <c r="C1126" s="725" t="n">
        <v>666</v>
      </c>
      <c r="D1126" s="726" t="n">
        <v>138</v>
      </c>
    </row>
    <row r="1127" ht="15.5" customFormat="1" customHeight="1" s="226">
      <c r="A1127" s="1071" t="inlineStr">
        <is>
          <t>August 2023</t>
        </is>
      </c>
      <c r="B1127" s="725" t="n">
        <v>119</v>
      </c>
      <c r="C1127" s="725" t="n">
        <v>493</v>
      </c>
      <c r="D1127" s="729" t="n">
        <v>53</v>
      </c>
    </row>
    <row r="1128" ht="15.5" customFormat="1" customHeight="1" s="226">
      <c r="A1128" s="1071" t="inlineStr">
        <is>
          <t>September 2023</t>
        </is>
      </c>
      <c r="B1128" s="725" t="n">
        <v>231</v>
      </c>
      <c r="C1128" s="725" t="n">
        <v>652</v>
      </c>
      <c r="D1128" s="729" t="n">
        <v>108</v>
      </c>
    </row>
    <row r="1129" ht="15.5" customFormat="1" customHeight="1" s="226">
      <c r="A1129" s="1071" t="inlineStr">
        <is>
          <t>October 2023</t>
        </is>
      </c>
      <c r="B1129" s="725" t="n">
        <v>132</v>
      </c>
      <c r="C1129" s="725" t="n">
        <v>544</v>
      </c>
      <c r="D1129" s="726" t="n">
        <v>49</v>
      </c>
    </row>
    <row r="1130" ht="15.5" customFormat="1" customHeight="1" s="226">
      <c r="A1130" s="1071" t="inlineStr">
        <is>
          <t>November 2023</t>
        </is>
      </c>
      <c r="B1130" s="725" t="n">
        <v>72</v>
      </c>
      <c r="C1130" s="725" t="n">
        <v>55</v>
      </c>
      <c r="D1130" s="726" t="n">
        <v>28</v>
      </c>
    </row>
    <row r="1131" ht="15.5" customFormat="1" customHeight="1" s="226">
      <c r="A1131" s="1071" t="inlineStr">
        <is>
          <t>December 2023</t>
        </is>
      </c>
      <c r="B1131" s="725" t="n">
        <v>104</v>
      </c>
      <c r="C1131" s="725" t="n">
        <v>244</v>
      </c>
      <c r="D1131" s="726" t="n">
        <v>42</v>
      </c>
    </row>
    <row r="1132" ht="15.5" customFormat="1" customHeight="1" s="226">
      <c r="A1132" s="1071" t="inlineStr">
        <is>
          <t>January 2024</t>
        </is>
      </c>
      <c r="B1132" s="724" t="n">
        <v>165</v>
      </c>
      <c r="C1132" s="724" t="n">
        <v>295</v>
      </c>
      <c r="D1132" s="730" t="n">
        <v>78</v>
      </c>
    </row>
    <row r="1133" ht="15.5" customFormat="1" customHeight="1" s="226">
      <c r="A1133" s="1071" t="inlineStr">
        <is>
          <t>February 2024</t>
        </is>
      </c>
      <c r="B1133" s="226" t="n">
        <v>109</v>
      </c>
      <c r="C1133" s="226" t="n">
        <v>284</v>
      </c>
      <c r="D1133" s="226" t="n">
        <v>43</v>
      </c>
    </row>
    <row r="1134" ht="15.5" customFormat="1" customHeight="1" s="226">
      <c r="A1134" s="1071" t="inlineStr">
        <is>
          <t>March 2024</t>
        </is>
      </c>
      <c r="B1134" s="724" t="n">
        <v>22</v>
      </c>
      <c r="C1134" s="724" t="n">
        <v>49</v>
      </c>
      <c r="D1134" s="730" t="n">
        <v>8</v>
      </c>
    </row>
    <row r="1135" ht="15.5" customFormat="1" customHeight="1" s="226">
      <c r="A1135" s="1071" t="inlineStr">
        <is>
          <t>April 2024</t>
        </is>
      </c>
      <c r="B1135" s="226" t="n">
        <v>17</v>
      </c>
      <c r="C1135" s="226" t="n">
        <v>63</v>
      </c>
      <c r="D1135" s="226" t="n">
        <v>11</v>
      </c>
    </row>
    <row r="1136" ht="15.5" customFormat="1" customHeight="1" s="226">
      <c r="A1136" s="1071" t="inlineStr">
        <is>
          <t>May 2024</t>
        </is>
      </c>
      <c r="B1136" s="226" t="n">
        <v>51</v>
      </c>
      <c r="C1136" s="226" t="n">
        <v>85</v>
      </c>
      <c r="D1136" s="226" t="n">
        <v>20</v>
      </c>
    </row>
    <row r="1137" ht="15.5" customFormat="1" customHeight="1" s="226">
      <c r="A1137" s="1071" t="inlineStr">
        <is>
          <t>June 2024</t>
        </is>
      </c>
      <c r="B1137" s="226" t="n">
        <v>100</v>
      </c>
      <c r="C1137" s="226" t="n">
        <v>262</v>
      </c>
      <c r="D1137" s="226" t="n">
        <v>35</v>
      </c>
    </row>
    <row r="1138" ht="15.5" customFormat="1" customHeight="1" s="226">
      <c r="A1138" s="1071" t="inlineStr">
        <is>
          <t>July 2024</t>
        </is>
      </c>
      <c r="B1138" s="226" t="n">
        <v>50</v>
      </c>
      <c r="C1138" s="226" t="n">
        <v>234</v>
      </c>
      <c r="D1138" s="226" t="n">
        <v>30</v>
      </c>
    </row>
    <row r="1139" ht="15.5" customFormat="1" customHeight="1" s="226">
      <c r="A1139" s="1071" t="inlineStr">
        <is>
          <t>August 2024</t>
        </is>
      </c>
      <c r="B1139" s="226" t="n">
        <v>33</v>
      </c>
      <c r="C1139" s="226" t="n">
        <v>21</v>
      </c>
      <c r="D1139" s="226" t="n">
        <v>5</v>
      </c>
    </row>
    <row r="1140" ht="15.5" customFormat="1" customHeight="1" s="226">
      <c r="A1140" s="1071" t="inlineStr">
        <is>
          <t>September 2024</t>
        </is>
      </c>
      <c r="B1140" s="226" t="n">
        <v>45</v>
      </c>
      <c r="C1140" s="226" t="n">
        <v>30</v>
      </c>
      <c r="D1140" s="226" t="n">
        <v>7</v>
      </c>
    </row>
    <row r="1141" ht="15.5" customFormat="1" customHeight="1" s="226">
      <c r="A1141" s="1071" t="inlineStr">
        <is>
          <t>October 2024</t>
        </is>
      </c>
      <c r="B1141" s="226" t="n">
        <v>44</v>
      </c>
      <c r="C1141" s="226" t="n">
        <v>30</v>
      </c>
      <c r="D1141" s="226" t="n">
        <v>5</v>
      </c>
    </row>
    <row r="1142" ht="15.5" customFormat="1" customHeight="1" s="226">
      <c r="A1142" s="1071" t="inlineStr">
        <is>
          <t>November 2024</t>
        </is>
      </c>
      <c r="B1142" s="226" t="n">
        <v>45</v>
      </c>
      <c r="C1142" s="226" t="n">
        <v>57</v>
      </c>
      <c r="D1142" s="226" t="n">
        <v>6</v>
      </c>
    </row>
    <row r="1143" ht="15.5" customFormat="1" customHeight="1" s="226">
      <c r="A1143" s="1071" t="inlineStr">
        <is>
          <t>December 2024</t>
        </is>
      </c>
      <c r="B1143" s="724" t="n">
        <v>52</v>
      </c>
      <c r="C1143" s="724" t="n">
        <v>64</v>
      </c>
      <c r="D1143" s="730" t="n">
        <v>6</v>
      </c>
    </row>
    <row r="1144" ht="15.5" customFormat="1" customHeight="1" s="226">
      <c r="A1144" s="1071" t="inlineStr">
        <is>
          <t>January 2025</t>
        </is>
      </c>
      <c r="B1144" s="724" t="n">
        <v>50</v>
      </c>
      <c r="C1144" s="724" t="n">
        <v>64</v>
      </c>
      <c r="D1144" s="730" t="n">
        <v>6</v>
      </c>
    </row>
    <row r="1145" ht="15.5" customFormat="1" customHeight="1" s="226">
      <c r="A1145" s="1071" t="inlineStr">
        <is>
          <t>February 2025</t>
        </is>
      </c>
      <c r="B1145" s="724" t="n">
        <v>55</v>
      </c>
      <c r="C1145" s="724" t="n">
        <v>60</v>
      </c>
      <c r="D1145" s="730" t="n">
        <v>7</v>
      </c>
    </row>
    <row r="1146" ht="15.5" customFormat="1" customHeight="1" s="226">
      <c r="A1146" s="1071" t="inlineStr">
        <is>
          <t>March 2025</t>
        </is>
      </c>
      <c r="B1146" s="724" t="n">
        <v>55</v>
      </c>
      <c r="C1146" s="724" t="n">
        <v>55</v>
      </c>
      <c r="D1146" s="730" t="n">
        <v>6</v>
      </c>
    </row>
    <row r="1147" ht="15.5" customFormat="1" customHeight="1" s="226">
      <c r="A1147" s="1071" t="inlineStr">
        <is>
          <t>April 2025</t>
        </is>
      </c>
      <c r="B1147" s="724" t="n">
        <v>48</v>
      </c>
      <c r="C1147" s="724" t="n">
        <v>48</v>
      </c>
      <c r="D1147" s="730" t="n">
        <v>6</v>
      </c>
    </row>
    <row r="1148" ht="15.5" customFormat="1" customHeight="1" s="226">
      <c r="A1148" s="1071" t="inlineStr">
        <is>
          <t>May 2025</t>
        </is>
      </c>
      <c r="B1148" s="724" t="n">
        <v>37</v>
      </c>
      <c r="C1148" s="724" t="n">
        <v>44</v>
      </c>
      <c r="D1148" s="730" t="n">
        <v>5</v>
      </c>
    </row>
    <row r="1149" ht="15.5" customFormat="1" customHeight="1" s="226">
      <c r="A1149" s="1071" t="inlineStr">
        <is>
          <t>June 2025</t>
        </is>
      </c>
      <c r="B1149" s="724" t="n">
        <v>33</v>
      </c>
      <c r="C1149" s="724" t="n">
        <v>51</v>
      </c>
      <c r="D1149" s="730" t="n">
        <v>6</v>
      </c>
    </row>
    <row r="1150" ht="15.5" customFormat="1" customHeight="1" s="226">
      <c r="A1150" s="1071" t="inlineStr">
        <is>
          <t>July 2025</t>
        </is>
      </c>
      <c r="B1150" s="724" t="n">
        <v>83</v>
      </c>
      <c r="C1150" s="724" t="n">
        <v>225</v>
      </c>
      <c r="D1150" s="730" t="n">
        <v>26</v>
      </c>
    </row>
    <row r="1151" ht="19.5" customFormat="1" customHeight="1" s="88">
      <c r="A1151" s="1071" t="inlineStr">
        <is>
          <t>August 2025</t>
        </is>
      </c>
      <c r="B1151" s="724" t="n">
        <v>15</v>
      </c>
      <c r="C1151" s="724" t="n">
        <v>18</v>
      </c>
      <c r="D1151" s="730" t="n">
        <v>4</v>
      </c>
      <c r="E1151" s="87" t="n"/>
      <c r="F1151" s="87" t="n"/>
      <c r="G1151" s="87" t="n"/>
    </row>
    <row r="1152" ht="61" customFormat="1" customHeight="1" s="88">
      <c r="A1152" s="1071" t="inlineStr">
        <is>
          <t>September 2025 [r]</t>
        </is>
      </c>
      <c r="B1152" s="724" t="n">
        <v>45</v>
      </c>
      <c r="C1152" s="724" t="n">
        <v>48</v>
      </c>
      <c r="D1152" s="730" t="n">
        <v>11</v>
      </c>
      <c r="E1152" s="87" t="n"/>
      <c r="F1152" s="87" t="n"/>
      <c r="G1152" s="87" t="n"/>
    </row>
    <row r="1153" ht="22.4" customFormat="1" customHeight="1" s="88">
      <c r="A1153" s="734" t="inlineStr">
        <is>
          <t>October 2025 [p]</t>
        </is>
      </c>
      <c r="B1153" s="724" t="n">
        <v>39</v>
      </c>
      <c r="C1153" s="724" t="n">
        <v>37</v>
      </c>
      <c r="D1153" s="730" t="n">
        <v>6</v>
      </c>
      <c r="E1153" s="89" t="n"/>
      <c r="F1153" s="89" t="n"/>
      <c r="G1153" s="89" t="n"/>
    </row>
    <row r="1154" ht="15.5" customFormat="1" customHeight="1" s="88">
      <c r="B1154" s="562" t="n"/>
    </row>
    <row r="1155" ht="15.5" customFormat="1" customHeight="1" s="88">
      <c r="A1155" s="16" t="n"/>
      <c r="B1155" s="563" t="n"/>
      <c r="C1155" s="1064" t="n"/>
      <c r="D1155" s="1064" t="n"/>
    </row>
  </sheetData>
  <mergeCells count="3">
    <mergeCell ref="E10:F10"/>
    <mergeCell ref="G10:H10"/>
    <mergeCell ref="B10:C10"/>
  </mergeCells>
  <hyperlinks>
    <hyperlink xmlns:r="http://schemas.openxmlformats.org/officeDocument/2006/relationships" ref="B11" r:id="rId1"/>
  </hyperlinks>
  <printOptions gridLines="1"/>
  <pageMargins left="0.75" right="0.75" top="1" bottom="1" header="0.5" footer="0.5"/>
  <pageSetup orientation="portrait" paperSize="9" scale="10"/>
  <legacyDrawing xmlns:r="http://schemas.openxmlformats.org/officeDocument/2006/relationships" r:id="anysvml"/>
</worksheet>
</file>

<file path=xl/worksheets/sheet13.xml><?xml version="1.0" encoding="utf-8"?>
<worksheet xmlns="http://schemas.openxmlformats.org/spreadsheetml/2006/main">
  <sheetPr codeName="Sheet6">
    <tabColor rgb="FF00B0F0"/>
    <outlinePr summaryBelow="1" summaryRight="1"/>
    <pageSetUpPr fitToPage="1"/>
  </sheetPr>
  <dimension ref="A1:Q400"/>
  <sheetViews>
    <sheetView topLeftCell="A287" zoomScale="85" workbookViewId="0">
      <selection activeCell="D315" sqref="D315"/>
    </sheetView>
  </sheetViews>
  <sheetFormatPr baseColWidth="8" defaultColWidth="8.54296875" defaultRowHeight="12.5"/>
  <cols>
    <col width="15.453125" customWidth="1" style="90" min="1" max="2"/>
    <col width="13.81640625" customWidth="1" style="90" min="3" max="3"/>
    <col width="20.54296875" customWidth="1" style="90" min="4" max="4"/>
    <col width="14.453125" customWidth="1" style="90" min="5" max="5"/>
    <col width="8.54296875" customWidth="1" style="90" min="6" max="7"/>
    <col width="9.54296875" customWidth="1" style="90" min="8" max="8"/>
    <col width="8.54296875" customWidth="1" style="90" min="9" max="9"/>
    <col width="14" customWidth="1" style="90" min="10" max="10"/>
    <col width="8.54296875" customWidth="1" style="90" min="11" max="16383"/>
    <col width="8.54296875" bestFit="1" customWidth="1" style="90" min="16384" max="16384"/>
  </cols>
  <sheetData>
    <row r="1" ht="23.15" customHeight="1" s="828" thickBot="1">
      <c r="B1" s="434" t="inlineStr">
        <is>
          <t>All Vacancies1 (thousands)</t>
        </is>
      </c>
      <c r="C1" s="419" t="inlineStr">
        <is>
          <t>Unemployment2 (thousands)</t>
        </is>
      </c>
      <c r="D1" s="419" t="inlineStr">
        <is>
          <t>Number of unemployed people per vacancy</t>
        </is>
      </c>
      <c r="G1" s="564" t="inlineStr">
        <is>
          <t>All Vacancies1 (thousands)</t>
        </is>
      </c>
      <c r="H1" s="565" t="inlineStr">
        <is>
          <t>Unemployment2 (thousands)</t>
        </is>
      </c>
      <c r="I1" s="565" t="inlineStr">
        <is>
          <t>Number of unemployed people per vacancy</t>
        </is>
      </c>
    </row>
    <row r="2" ht="23.15" customHeight="1" s="828" thickBot="1">
      <c r="A2" s="443" t="inlineStr">
        <is>
          <t>Current</t>
        </is>
      </c>
      <c r="B2" s="499">
        <f t="array" ref="B2">INDEX(C$17:C$1048576,COUNTA(C$17:C$1048576))</f>
        <v/>
      </c>
      <c r="C2" s="495">
        <f t="array" ref="C2">INDEX(D$17:D$1048576,COUNTA(D$17:D$1048576)-1)</f>
        <v/>
      </c>
      <c r="D2" s="427">
        <f t="array" ref="D2">INDEX(E$17:E$1048576,COUNTA(E$17:E$1048576)-1)</f>
        <v/>
      </c>
      <c r="F2" s="566" t="inlineStr">
        <is>
          <t>Current</t>
        </is>
      </c>
      <c r="G2" s="567">
        <f>B2</f>
        <v/>
      </c>
      <c r="H2" s="568">
        <f>C2</f>
        <v/>
      </c>
      <c r="I2" s="569">
        <f>D2</f>
        <v/>
      </c>
    </row>
    <row r="3" ht="39.5" customHeight="1" s="828" thickBot="1">
      <c r="A3" s="443" t="inlineStr">
        <is>
          <t>Quarterly change</t>
        </is>
      </c>
      <c r="B3" s="1072">
        <f t="array" ref="B3">INDEX(C$17:C$1048576,COUNTA(C$17:C$1048576))-INDEX(C$17:C$1048576,COUNTA(C$17:C$1048576)-3)</f>
        <v/>
      </c>
      <c r="C3" s="1073">
        <f t="array" ref="C3">INDEX(D$17:D$1048576,COUNTA(D$17:D$1048576)-1)-INDEX(D$17:D$1048576,COUNTA(D$17:D$1048576)-4)</f>
        <v/>
      </c>
      <c r="D3" s="1074">
        <f t="array" ref="D3">INDEX(E$17:E$1048576,COUNTA(E$17:E$1048576)-1)-INDEX(E$17:E$1048576,COUNTA(E$17:E$1048576)-4)</f>
        <v/>
      </c>
      <c r="F3" s="566" t="inlineStr">
        <is>
          <t>Quarterly change</t>
        </is>
      </c>
      <c r="G3" s="1075">
        <f t="array" ref="G3">B3/INDEX(C$17:C$1048576,COUNTA(C$17:C$1048576)-1)</f>
        <v/>
      </c>
      <c r="H3" s="1076">
        <f t="array" ref="H3">C3/INDEX(D$17:D$1048576,COUNTA(D$17:D$1048576)-2)</f>
        <v/>
      </c>
      <c r="I3" s="1077">
        <f t="array" ref="I3">D3/INDEX(E$17:E$1048576,COUNTA(E$17:E$1048576)-2)</f>
        <v/>
      </c>
      <c r="K3" s="999" t="n"/>
    </row>
    <row r="4" ht="39.5" customHeight="1" s="828" thickBot="1">
      <c r="A4" s="419" t="inlineStr">
        <is>
          <t>Year on year change</t>
        </is>
      </c>
      <c r="B4" s="1078">
        <f t="array" ref="B4">INDEX(C$17:C$1048576,COUNTA(C$17:C$1048576))-INDEX(C$17:C$1048576,COUNTA(C$17:C$1048576)-12)</f>
        <v/>
      </c>
      <c r="C4" s="1074">
        <f t="array" ref="C4">INDEX(D$17:D$1048576,COUNTA(D$17:D$1048576)-1)-INDEX(D$17:D$1048576,COUNTA(D$17:D$1048576)-13)</f>
        <v/>
      </c>
      <c r="D4" s="1074">
        <f t="array" ref="D4">INDEX(E$17:E$1048576,COUNTA(E$17:E$1048576)-1)-INDEX(E$17:E$1048576,COUNTA(E$17:E$1048576)-13)</f>
        <v/>
      </c>
      <c r="F4" s="565" t="inlineStr">
        <is>
          <t>Year on year change</t>
        </is>
      </c>
      <c r="G4" s="1079">
        <f t="array" ref="G4">B4/INDEX(C$17:C$1048576,COUNTA(C$17:C$1048576)-12)</f>
        <v/>
      </c>
      <c r="H4" s="1077">
        <f t="array" ref="H4">C4/INDEX(D$17:D$1048576,COUNTA(D$17:D$1048576)-13)</f>
        <v/>
      </c>
      <c r="I4" s="1077">
        <f t="array" ref="I4">D4/INDEX(E$17:E$1048576,COUNTA(E$17:E$1048576)-13)</f>
        <v/>
      </c>
      <c r="J4" s="290" t="n"/>
    </row>
    <row r="5" ht="65.5" customHeight="1" s="828" thickBot="1">
      <c r="A5" s="443" t="inlineStr">
        <is>
          <t>Pre-pandemic trend (Jan-Mar)</t>
        </is>
      </c>
      <c r="B5" s="1080">
        <f t="array" ref="B5">INDEX(C$17:C$1048576,COUNTA(C$17:C$1048576))-C$242</f>
        <v/>
      </c>
      <c r="C5" s="1073">
        <f t="array" ref="C5">INDEX(D$17:D$1048576,COUNTA(D$17:D$1048576)-1)-D$242</f>
        <v/>
      </c>
      <c r="D5" s="1074">
        <f t="array" ref="D5">INDEX(E$17:E$1048576,COUNTA(E$17:E$1048576)-1)-E$242</f>
        <v/>
      </c>
      <c r="F5" s="566" t="inlineStr">
        <is>
          <t>Pre-pandemic trend (Jan-Mar)</t>
        </is>
      </c>
      <c r="G5" s="1081">
        <f>B5/C242</f>
        <v/>
      </c>
      <c r="H5" s="1076">
        <f>C5/D242</f>
        <v/>
      </c>
      <c r="I5" s="1076">
        <f>D5/E242</f>
        <v/>
      </c>
    </row>
    <row r="6" ht="39" customHeight="1" s="828">
      <c r="A6" s="419" t="inlineStr">
        <is>
          <t>Since 2024 election</t>
        </is>
      </c>
      <c r="B6" s="1082">
        <f t="array" ref="B6">INDEX(C$17:C$1048576,COUNTA(C$17:C$1048576))-C$293</f>
        <v/>
      </c>
      <c r="C6" s="1074">
        <f t="array" ref="C6">INDEX(D$17:D$1048576,COUNTA(D$17:D$1048576)-1)-D$293</f>
        <v/>
      </c>
      <c r="D6" s="1074">
        <f t="array" ref="D6">INDEX(E$17:E$1048576,COUNTA(E$17:E$1048576)-1)-E$293</f>
        <v/>
      </c>
      <c r="F6" s="565" t="inlineStr">
        <is>
          <t>Since 2010 election</t>
        </is>
      </c>
      <c r="G6" s="1083">
        <f>B6/C123</f>
        <v/>
      </c>
      <c r="H6" s="1077">
        <f>C6/D123</f>
        <v/>
      </c>
      <c r="I6" s="1077">
        <f>D6/E123</f>
        <v/>
      </c>
    </row>
    <row r="7" ht="13.4" customHeight="1" s="828">
      <c r="A7" s="430" t="inlineStr">
        <is>
          <t>*note: 1. Stats for unemployment are from the period before as data unavailable - check this is still the case.</t>
        </is>
      </c>
      <c r="B7" s="429" t="n"/>
      <c r="C7" s="429" t="n"/>
      <c r="D7" s="429" t="n"/>
      <c r="F7" s="285" t="n"/>
      <c r="G7" s="117" t="n"/>
      <c r="H7" s="55" t="n"/>
    </row>
    <row r="8">
      <c r="A8" s="429" t="inlineStr">
        <is>
          <t>2. Covid period is different (Jan-Mar) due to reporting periods</t>
        </is>
      </c>
      <c r="B8" s="429" t="n"/>
      <c r="C8" s="429" t="n"/>
      <c r="D8" s="429" t="n"/>
    </row>
    <row r="9" ht="17.5" customHeight="1" s="828">
      <c r="A9" s="11" t="inlineStr">
        <is>
          <t xml:space="preserve">Table 20:  Vacancies1 and Unemployment (seasonally adjusted) </t>
        </is>
      </c>
      <c r="B9" s="11" t="n"/>
      <c r="C9" s="11" t="n"/>
      <c r="D9" s="11" t="n"/>
      <c r="E9" s="11" t="n"/>
      <c r="F9" s="11" t="n"/>
      <c r="G9" s="11" t="n"/>
      <c r="H9" s="12" t="n"/>
      <c r="I9" s="12" t="n"/>
    </row>
    <row r="10" ht="15.5" customHeight="1" s="828">
      <c r="A10" s="853" t="inlineStr">
        <is>
          <t>Date of publication:</t>
        </is>
      </c>
      <c r="B10" s="20" t="n"/>
      <c r="D10" s="954" t="n">
        <v>45307</v>
      </c>
      <c r="F10" s="853" t="inlineStr">
        <is>
          <t>Date of next publication:</t>
        </is>
      </c>
      <c r="G10" s="20" t="n"/>
      <c r="H10" s="853" t="n"/>
      <c r="I10" s="954" t="n"/>
    </row>
    <row r="11" ht="15.5" customHeight="1" s="828">
      <c r="A11" s="15" t="inlineStr">
        <is>
          <t xml:space="preserve">Inquiries: Email: </t>
        </is>
      </c>
      <c r="C11" s="19" t="inlineStr">
        <is>
          <t xml:space="preserve">labour.market@ons.gov.uk </t>
        </is>
      </c>
      <c r="G11" s="16" t="n"/>
      <c r="H11" s="75" t="inlineStr">
        <is>
          <t>Tel: 01633 455400</t>
        </is>
      </c>
      <c r="J11" s="16" t="n"/>
      <c r="K11" s="78" t="n"/>
      <c r="L11" s="16" t="n"/>
    </row>
    <row r="12" ht="17.5" customHeight="1" s="828">
      <c r="A12" s="11" t="inlineStr">
        <is>
          <t>Source: ONS Vacancy Survey/ Labour Force Survey</t>
        </is>
      </c>
      <c r="B12" s="91" t="n"/>
      <c r="C12" s="92" t="n"/>
      <c r="D12" s="115" t="n"/>
      <c r="E12" s="115" t="n"/>
      <c r="F12" s="115" t="n"/>
    </row>
    <row r="13" ht="11.9" customHeight="1" s="828" thickBot="1">
      <c r="A13" s="94" t="n"/>
      <c r="B13" s="95" t="n"/>
      <c r="C13" s="96" t="n"/>
      <c r="D13" s="97" t="n"/>
      <c r="E13" s="97" t="n"/>
      <c r="F13" s="98" t="inlineStr">
        <is>
          <t>United Kingdom (thousands), seasonally adjusted</t>
        </is>
      </c>
    </row>
    <row r="14" ht="18.75" customHeight="1" s="828">
      <c r="A14" s="99" t="n"/>
      <c r="C14" s="100" t="n"/>
      <c r="D14" s="100" t="n"/>
      <c r="E14" s="100" t="n"/>
      <c r="F14" s="101" t="n"/>
    </row>
    <row r="15" ht="42" customHeight="1" s="828">
      <c r="A15" s="102" t="n"/>
      <c r="C15" s="103" t="inlineStr">
        <is>
          <t>All Vacancies1 (thousands)</t>
        </is>
      </c>
      <c r="D15" s="104" t="inlineStr">
        <is>
          <t>Unemployment2 (thousands)</t>
        </is>
      </c>
      <c r="E15" s="104" t="inlineStr">
        <is>
          <t>Number of unemployed people per vacancy</t>
        </is>
      </c>
      <c r="F15" s="105" t="n"/>
    </row>
    <row r="16" ht="11.9" customHeight="1" s="828">
      <c r="A16" s="106" t="n"/>
      <c r="C16" s="106" t="inlineStr">
        <is>
          <t>AP2Y</t>
        </is>
      </c>
      <c r="D16" s="107" t="inlineStr">
        <is>
          <t>MGSC</t>
        </is>
      </c>
      <c r="E16" s="106" t="inlineStr">
        <is>
          <t>JPC5</t>
        </is>
      </c>
      <c r="F16" s="106" t="n"/>
    </row>
    <row r="17" ht="13.4" customHeight="1" s="828">
      <c r="A17" s="751" t="inlineStr">
        <is>
          <t>Apr-Jun 2001</t>
        </is>
      </c>
      <c r="B17" s="751" t="inlineStr"/>
      <c r="C17" s="736" t="n">
        <v>680</v>
      </c>
      <c r="D17" s="774" t="n">
        <v>1468</v>
      </c>
      <c r="E17" s="1084" t="n">
        <v>2.2</v>
      </c>
      <c r="F17" s="1085" t="n"/>
      <c r="H17" s="1086" t="n"/>
      <c r="I17" s="1086" t="n"/>
      <c r="J17" s="117">
        <f>1/E17</f>
        <v/>
      </c>
    </row>
    <row r="18" ht="13.4" customHeight="1" s="828">
      <c r="A18" s="751" t="inlineStr">
        <is>
          <t>May-Jul 2001</t>
        </is>
      </c>
      <c r="B18" s="751" t="inlineStr"/>
      <c r="C18" s="736" t="n">
        <v>674</v>
      </c>
      <c r="D18" s="774" t="n">
        <v>1472</v>
      </c>
      <c r="E18" s="1084" t="n">
        <v>2.2</v>
      </c>
      <c r="J18" s="117">
        <f>1/E18</f>
        <v/>
      </c>
    </row>
    <row r="19" ht="13.4" customHeight="1" s="828">
      <c r="A19" s="751" t="inlineStr">
        <is>
          <t>Jun-Aug 2001</t>
        </is>
      </c>
      <c r="B19" s="751" t="inlineStr"/>
      <c r="C19" s="736" t="n">
        <v>663</v>
      </c>
      <c r="D19" s="774" t="n">
        <v>1483</v>
      </c>
      <c r="E19" s="1084" t="n">
        <v>2.2</v>
      </c>
      <c r="J19" s="117">
        <f>1/E19</f>
        <v/>
      </c>
    </row>
    <row r="20" ht="13.4" customHeight="1" s="828">
      <c r="A20" s="751" t="inlineStr">
        <is>
          <t>Jul-Sep 2001</t>
        </is>
      </c>
      <c r="B20" s="751" t="inlineStr"/>
      <c r="C20" s="736" t="n">
        <v>663</v>
      </c>
      <c r="D20" s="774" t="n">
        <v>1487</v>
      </c>
      <c r="E20" s="1084" t="n">
        <v>2.2</v>
      </c>
      <c r="J20" s="117">
        <f>1/E20</f>
        <v/>
      </c>
    </row>
    <row r="21" ht="13.4" customHeight="1" s="828">
      <c r="A21" s="751" t="inlineStr">
        <is>
          <t>Aug-Oct 2001</t>
        </is>
      </c>
      <c r="B21" s="751" t="inlineStr"/>
      <c r="C21" s="736" t="n">
        <v>639</v>
      </c>
      <c r="D21" s="774" t="n">
        <v>1487</v>
      </c>
      <c r="E21" s="1084" t="n">
        <v>2.3</v>
      </c>
      <c r="J21" s="117">
        <f>1/E21</f>
        <v/>
      </c>
    </row>
    <row r="22" ht="13.4" customHeight="1" s="828">
      <c r="A22" s="751" t="inlineStr">
        <is>
          <t>Sep-Nov 2001</t>
        </is>
      </c>
      <c r="B22" s="751" t="inlineStr"/>
      <c r="C22" s="736" t="n">
        <v>626</v>
      </c>
      <c r="D22" s="774" t="n">
        <v>1495</v>
      </c>
      <c r="E22" s="1084" t="n">
        <v>2.4</v>
      </c>
      <c r="J22" s="117">
        <f>1/E22</f>
        <v/>
      </c>
    </row>
    <row r="23" ht="13.4" customHeight="1" s="828">
      <c r="A23" s="751" t="inlineStr">
        <is>
          <t>Oct-Dec 2001</t>
        </is>
      </c>
      <c r="B23" s="751" t="inlineStr"/>
      <c r="C23" s="736" t="n">
        <v>601</v>
      </c>
      <c r="D23" s="774" t="n">
        <v>1520</v>
      </c>
      <c r="E23" s="1084" t="n">
        <v>2.5</v>
      </c>
      <c r="J23" s="117">
        <f>1/E23</f>
        <v/>
      </c>
    </row>
    <row r="24" ht="13.4" customHeight="1" s="828">
      <c r="A24" s="751" t="inlineStr">
        <is>
          <t>Nov- Jan 2002</t>
        </is>
      </c>
      <c r="B24" s="751" t="inlineStr"/>
      <c r="C24" s="736" t="n">
        <v>606</v>
      </c>
      <c r="D24" s="774" t="n">
        <v>1518</v>
      </c>
      <c r="E24" s="1084" t="n">
        <v>2.5</v>
      </c>
      <c r="J24" s="117">
        <f>1/E24</f>
        <v/>
      </c>
    </row>
    <row r="25" ht="13.4" customHeight="1" s="828">
      <c r="A25" s="751" t="inlineStr">
        <is>
          <t>Dec-Feb 2002</t>
        </is>
      </c>
      <c r="B25" s="751" t="inlineStr"/>
      <c r="C25" s="736" t="n">
        <v>616</v>
      </c>
      <c r="D25" s="774" t="n">
        <v>1508</v>
      </c>
      <c r="E25" s="1084" t="n">
        <v>2.4</v>
      </c>
      <c r="J25" s="117">
        <f>1/E25</f>
        <v/>
      </c>
    </row>
    <row r="26" ht="13.4" customHeight="1" s="828">
      <c r="A26" s="751" t="inlineStr">
        <is>
          <t>Jan-Mar 2002</t>
        </is>
      </c>
      <c r="B26" s="751" t="inlineStr"/>
      <c r="C26" s="736" t="n">
        <v>619</v>
      </c>
      <c r="D26" s="774" t="n">
        <v>1515</v>
      </c>
      <c r="E26" s="1084" t="n">
        <v>2.4</v>
      </c>
      <c r="J26" s="117">
        <f>1/E26</f>
        <v/>
      </c>
    </row>
    <row r="27" ht="13.4" customHeight="1" s="828">
      <c r="A27" s="751" t="inlineStr">
        <is>
          <t>Feb-Apr 2002</t>
        </is>
      </c>
      <c r="B27" s="751" t="inlineStr"/>
      <c r="C27" s="736" t="n">
        <v>619</v>
      </c>
      <c r="D27" s="774" t="n">
        <v>1522</v>
      </c>
      <c r="E27" s="1084" t="n">
        <v>2.5</v>
      </c>
      <c r="J27" s="117">
        <f>1/E27</f>
        <v/>
      </c>
    </row>
    <row r="28" ht="13.4" customHeight="1" s="828">
      <c r="A28" s="751" t="inlineStr">
        <is>
          <t>Mar-May 2002</t>
        </is>
      </c>
      <c r="B28" s="751" t="inlineStr"/>
      <c r="C28" s="736" t="n">
        <v>613</v>
      </c>
      <c r="D28" s="774" t="n">
        <v>1542</v>
      </c>
      <c r="E28" s="1084" t="n">
        <v>2.5</v>
      </c>
      <c r="J28" s="117">
        <f>1/E28</f>
        <v/>
      </c>
    </row>
    <row r="29" ht="13.4" customHeight="1" s="828">
      <c r="A29" s="751" t="inlineStr">
        <is>
          <t>Apr-Jun 2002</t>
        </is>
      </c>
      <c r="B29" s="751" t="inlineStr"/>
      <c r="C29" s="736" t="n">
        <v>616</v>
      </c>
      <c r="D29" s="774" t="n">
        <v>1520</v>
      </c>
      <c r="E29" s="1084" t="n">
        <v>2.5</v>
      </c>
      <c r="J29" s="117">
        <f>1/E29</f>
        <v/>
      </c>
    </row>
    <row r="30" ht="13.4" customHeight="1" s="828">
      <c r="A30" s="751" t="inlineStr">
        <is>
          <t>May-Jul 2002</t>
        </is>
      </c>
      <c r="B30" s="751" t="inlineStr"/>
      <c r="C30" s="736" t="n">
        <v>611</v>
      </c>
      <c r="D30" s="774" t="n">
        <v>1527</v>
      </c>
      <c r="E30" s="1084" t="n">
        <v>2.5</v>
      </c>
      <c r="J30" s="117">
        <f>1/E30</f>
        <v/>
      </c>
    </row>
    <row r="31" ht="13.4" customHeight="1" s="828">
      <c r="A31" s="751" t="inlineStr">
        <is>
          <t>Jun-Aug 2002</t>
        </is>
      </c>
      <c r="B31" s="751" t="inlineStr"/>
      <c r="C31" s="736" t="n">
        <v>613</v>
      </c>
      <c r="D31" s="774" t="n">
        <v>1539</v>
      </c>
      <c r="E31" s="1084" t="n">
        <v>2.5</v>
      </c>
      <c r="J31" s="117">
        <f>1/E31</f>
        <v/>
      </c>
    </row>
    <row r="32" ht="13.4" customHeight="1" s="828">
      <c r="A32" s="751" t="inlineStr">
        <is>
          <t>Jul-Sep 2002</t>
        </is>
      </c>
      <c r="B32" s="751" t="inlineStr"/>
      <c r="C32" s="736" t="n">
        <v>609</v>
      </c>
      <c r="D32" s="774" t="n">
        <v>1566</v>
      </c>
      <c r="E32" s="1084" t="n">
        <v>2.6</v>
      </c>
      <c r="J32" s="117">
        <f>1/E32</f>
        <v/>
      </c>
    </row>
    <row r="33" ht="13.4" customHeight="1" s="828">
      <c r="A33" s="751" t="inlineStr">
        <is>
          <t>Aug-Oct 2002</t>
        </is>
      </c>
      <c r="B33" s="751" t="inlineStr"/>
      <c r="C33" s="736" t="n">
        <v>609</v>
      </c>
      <c r="D33" s="774" t="n">
        <v>1546</v>
      </c>
      <c r="E33" s="1084" t="n">
        <v>2.5</v>
      </c>
      <c r="J33" s="117">
        <f>1/E33</f>
        <v/>
      </c>
    </row>
    <row r="34" ht="13.4" customHeight="1" s="828">
      <c r="A34" s="751" t="inlineStr">
        <is>
          <t>Sep-Nov 2002</t>
        </is>
      </c>
      <c r="B34" s="751" t="inlineStr"/>
      <c r="C34" s="736" t="n">
        <v>608</v>
      </c>
      <c r="D34" s="774" t="n">
        <v>1532</v>
      </c>
      <c r="E34" s="1084" t="n">
        <v>2.5</v>
      </c>
      <c r="J34" s="117">
        <f>1/E34</f>
        <v/>
      </c>
    </row>
    <row r="35" ht="13.4" customHeight="1" s="828">
      <c r="A35" s="751" t="inlineStr">
        <is>
          <t>Oct-Dec 2002</t>
        </is>
      </c>
      <c r="B35" s="751" t="inlineStr"/>
      <c r="C35" s="736" t="n">
        <v>603</v>
      </c>
      <c r="D35" s="774" t="n">
        <v>1516</v>
      </c>
      <c r="E35" s="1084" t="n">
        <v>2.5</v>
      </c>
      <c r="J35" s="117">
        <f>1/E35</f>
        <v/>
      </c>
    </row>
    <row r="36" ht="13.4" customHeight="1" s="828">
      <c r="A36" s="751" t="inlineStr">
        <is>
          <t>Nov-Jan 2003</t>
        </is>
      </c>
      <c r="B36" s="751" t="inlineStr"/>
      <c r="C36" s="736" t="n">
        <v>602</v>
      </c>
      <c r="D36" s="774" t="n">
        <v>1480</v>
      </c>
      <c r="E36" s="1084" t="n">
        <v>2.5</v>
      </c>
      <c r="J36" s="117">
        <f>1/E36</f>
        <v/>
      </c>
    </row>
    <row r="37" ht="13.4" customHeight="1" s="828">
      <c r="A37" s="751" t="inlineStr">
        <is>
          <t>Dec-Feb 2003</t>
        </is>
      </c>
      <c r="B37" s="751" t="inlineStr"/>
      <c r="C37" s="736" t="n">
        <v>596</v>
      </c>
      <c r="D37" s="774" t="n">
        <v>1517</v>
      </c>
      <c r="E37" s="1084" t="n">
        <v>2.5</v>
      </c>
      <c r="J37" s="117">
        <f>1/E37</f>
        <v/>
      </c>
    </row>
    <row r="38" ht="13.4" customHeight="1" s="828">
      <c r="A38" s="751" t="inlineStr">
        <is>
          <t>Jan-Mar 2003</t>
        </is>
      </c>
      <c r="B38" s="751" t="inlineStr"/>
      <c r="C38" s="736" t="n">
        <v>593</v>
      </c>
      <c r="D38" s="774" t="n">
        <v>1531</v>
      </c>
      <c r="E38" s="1084" t="n">
        <v>2.6</v>
      </c>
      <c r="J38" s="117">
        <f>1/E38</f>
        <v/>
      </c>
    </row>
    <row r="39" ht="13.4" customHeight="1" s="828">
      <c r="A39" s="751" t="inlineStr">
        <is>
          <t>Feb-Apr 2003</t>
        </is>
      </c>
      <c r="B39" s="751" t="inlineStr"/>
      <c r="C39" s="736" t="n">
        <v>585</v>
      </c>
      <c r="D39" s="774" t="n">
        <v>1517</v>
      </c>
      <c r="E39" s="1084" t="n">
        <v>2.6</v>
      </c>
      <c r="J39" s="117">
        <f>1/E39</f>
        <v/>
      </c>
    </row>
    <row r="40" ht="13.4" customHeight="1" s="828">
      <c r="A40" s="751" t="inlineStr">
        <is>
          <t>Mar-May 2003</t>
        </is>
      </c>
      <c r="B40" s="751" t="inlineStr"/>
      <c r="C40" s="736" t="n">
        <v>589</v>
      </c>
      <c r="D40" s="774" t="n">
        <v>1486</v>
      </c>
      <c r="E40" s="1084" t="n">
        <v>2.5</v>
      </c>
      <c r="J40" s="117">
        <f>1/E40</f>
        <v/>
      </c>
    </row>
    <row r="41" ht="13.4" customHeight="1" s="828">
      <c r="A41" s="751" t="inlineStr">
        <is>
          <t>Apr-Jun 2003</t>
        </is>
      </c>
      <c r="B41" s="751" t="inlineStr"/>
      <c r="C41" s="736" t="n">
        <v>579</v>
      </c>
      <c r="D41" s="774" t="n">
        <v>1467</v>
      </c>
      <c r="E41" s="1084" t="n">
        <v>2.5</v>
      </c>
      <c r="J41" s="117">
        <f>1/E41</f>
        <v/>
      </c>
    </row>
    <row r="42" ht="13.4" customHeight="1" s="828">
      <c r="A42" s="751" t="inlineStr">
        <is>
          <t>May-Jul 2003</t>
        </is>
      </c>
      <c r="B42" s="751" t="inlineStr"/>
      <c r="C42" s="736" t="n">
        <v>574</v>
      </c>
      <c r="D42" s="774" t="n">
        <v>1506</v>
      </c>
      <c r="E42" s="1084" t="n">
        <v>2.6</v>
      </c>
      <c r="J42" s="117">
        <f>1/E42</f>
        <v/>
      </c>
    </row>
    <row r="43" ht="13.4" customHeight="1" s="828">
      <c r="A43" s="751" t="inlineStr">
        <is>
          <t>Jun-Aug 2003</t>
        </is>
      </c>
      <c r="B43" s="751" t="inlineStr"/>
      <c r="C43" s="736" t="n">
        <v>576</v>
      </c>
      <c r="D43" s="774" t="n">
        <v>1504</v>
      </c>
      <c r="E43" s="1084" t="n">
        <v>2.6</v>
      </c>
      <c r="J43" s="117">
        <f>1/E43</f>
        <v/>
      </c>
    </row>
    <row r="44" ht="13.4" customFormat="1" customHeight="1" s="112">
      <c r="A44" s="749" t="inlineStr">
        <is>
          <t>Jul-Sep 2003</t>
        </is>
      </c>
      <c r="B44" s="749" t="inlineStr"/>
      <c r="C44" s="749" t="n">
        <v>592</v>
      </c>
      <c r="D44" s="749" t="n">
        <v>1502</v>
      </c>
      <c r="E44" s="749" t="n">
        <v>2.5</v>
      </c>
      <c r="F44" s="117" t="n"/>
      <c r="G44" s="117" t="n"/>
      <c r="H44" s="111" t="n"/>
      <c r="I44" s="111" t="n"/>
      <c r="J44" s="117">
        <f>1/E44</f>
        <v/>
      </c>
    </row>
    <row r="45" ht="13.4" customFormat="1" customHeight="1" s="112">
      <c r="A45" s="749" t="inlineStr">
        <is>
          <t>Aug-Oct 2003</t>
        </is>
      </c>
      <c r="B45" s="749" t="inlineStr"/>
      <c r="C45" s="749" t="n">
        <v>604</v>
      </c>
      <c r="D45" s="749" t="n">
        <v>1473</v>
      </c>
      <c r="E45" s="749" t="n">
        <v>2.4</v>
      </c>
      <c r="F45" s="117" t="n"/>
      <c r="G45" s="117" t="n"/>
      <c r="H45" s="111" t="n"/>
      <c r="I45" s="111" t="n"/>
      <c r="J45" s="117">
        <f>1/E45</f>
        <v/>
      </c>
    </row>
    <row r="46" ht="13.4" customFormat="1" customHeight="1" s="112">
      <c r="A46" s="749" t="inlineStr">
        <is>
          <t>Sep-Nov 2003</t>
        </is>
      </c>
      <c r="B46" s="749" t="inlineStr"/>
      <c r="C46" s="749" t="n">
        <v>610</v>
      </c>
      <c r="D46" s="749" t="n">
        <v>1461</v>
      </c>
      <c r="E46" s="749" t="n">
        <v>2.4</v>
      </c>
      <c r="F46" s="117" t="n"/>
      <c r="G46" s="117" t="n"/>
      <c r="H46" s="111" t="n"/>
      <c r="I46" s="111" t="n"/>
      <c r="J46" s="117">
        <f>1/E46</f>
        <v/>
      </c>
    </row>
    <row r="47" ht="13.4" customHeight="1" s="828">
      <c r="A47" s="751" t="inlineStr">
        <is>
          <t>Oct-Dec 2003</t>
        </is>
      </c>
      <c r="B47" s="751" t="inlineStr"/>
      <c r="C47" s="736" t="n">
        <v>614</v>
      </c>
      <c r="D47" s="774" t="n">
        <v>1457</v>
      </c>
      <c r="E47" s="1084" t="n">
        <v>2.4</v>
      </c>
      <c r="J47" s="117">
        <f>1/E47</f>
        <v/>
      </c>
    </row>
    <row r="48" ht="13.4" customFormat="1" customHeight="1" s="112">
      <c r="A48" s="749" t="inlineStr">
        <is>
          <t>Nov-Jan 2004</t>
        </is>
      </c>
      <c r="B48" s="749" t="inlineStr"/>
      <c r="C48" s="749" t="n">
        <v>613</v>
      </c>
      <c r="D48" s="749" t="n">
        <v>1442</v>
      </c>
      <c r="E48" s="749" t="n">
        <v>2.4</v>
      </c>
      <c r="F48" s="117" t="n"/>
      <c r="G48" s="117" t="n"/>
      <c r="H48" s="111" t="n"/>
      <c r="I48" s="111" t="n"/>
      <c r="J48" s="117">
        <f>1/E48</f>
        <v/>
      </c>
    </row>
    <row r="49" ht="13.4" customFormat="1" customHeight="1" s="112">
      <c r="A49" s="749" t="inlineStr">
        <is>
          <t>Dec-Feb 2004</t>
        </is>
      </c>
      <c r="B49" s="749" t="inlineStr"/>
      <c r="C49" s="749" t="n">
        <v>617</v>
      </c>
      <c r="D49" s="749" t="n">
        <v>1436</v>
      </c>
      <c r="E49" s="749" t="n">
        <v>2.3</v>
      </c>
      <c r="F49" s="117" t="n"/>
      <c r="G49" s="117" t="n"/>
      <c r="H49" s="111" t="n"/>
      <c r="I49" s="111" t="n"/>
      <c r="J49" s="117">
        <f>1/E49</f>
        <v/>
      </c>
    </row>
    <row r="50" ht="13.4" customFormat="1" customHeight="1" s="112">
      <c r="A50" s="749" t="inlineStr">
        <is>
          <t>Jan-Mar 2004</t>
        </is>
      </c>
      <c r="B50" s="749" t="inlineStr"/>
      <c r="C50" s="749" t="n">
        <v>624</v>
      </c>
      <c r="D50" s="749" t="n">
        <v>1434</v>
      </c>
      <c r="E50" s="749" t="n">
        <v>2.3</v>
      </c>
      <c r="F50" s="117" t="n"/>
      <c r="G50" s="117" t="n"/>
      <c r="H50" s="111" t="n"/>
      <c r="I50" s="111" t="n"/>
      <c r="J50" s="117">
        <f>1/E50</f>
        <v/>
      </c>
    </row>
    <row r="51" ht="13.4" customFormat="1" customHeight="1" s="112">
      <c r="A51" s="749" t="inlineStr">
        <is>
          <t>Feb-Apr 2004</t>
        </is>
      </c>
      <c r="B51" s="749" t="inlineStr"/>
      <c r="C51" s="749" t="n">
        <v>630</v>
      </c>
      <c r="D51" s="749" t="n">
        <v>1437</v>
      </c>
      <c r="E51" s="749" t="n">
        <v>2.3</v>
      </c>
      <c r="F51" s="117" t="n"/>
      <c r="G51" s="117" t="n"/>
      <c r="H51" s="111" t="n"/>
      <c r="I51" s="111" t="n"/>
      <c r="J51" s="117">
        <f>1/E51</f>
        <v/>
      </c>
    </row>
    <row r="52" ht="13.4" customFormat="1" customHeight="1" s="112">
      <c r="A52" s="749" t="inlineStr">
        <is>
          <t>Mar-May 2004</t>
        </is>
      </c>
      <c r="B52" s="749" t="inlineStr"/>
      <c r="C52" s="749" t="n">
        <v>637</v>
      </c>
      <c r="D52" s="749" t="n">
        <v>1435</v>
      </c>
      <c r="E52" s="749" t="n">
        <v>2.3</v>
      </c>
      <c r="F52" s="117" t="n"/>
      <c r="G52" s="117" t="n"/>
      <c r="H52" s="111" t="n"/>
      <c r="I52" s="111" t="n"/>
      <c r="J52" s="117">
        <f>1/E52</f>
        <v/>
      </c>
    </row>
    <row r="53" ht="13.4" customFormat="1" customHeight="1" s="112">
      <c r="A53" s="749" t="inlineStr">
        <is>
          <t>Apr-Jun 2004</t>
        </is>
      </c>
      <c r="B53" s="749" t="inlineStr"/>
      <c r="C53" s="749" t="n">
        <v>641</v>
      </c>
      <c r="D53" s="749" t="n">
        <v>1437</v>
      </c>
      <c r="E53" s="749" t="n">
        <v>2.2</v>
      </c>
      <c r="F53" s="1087" t="n"/>
      <c r="G53" s="1087" t="n"/>
      <c r="H53" s="1088" t="n"/>
      <c r="I53" s="111" t="n"/>
      <c r="J53" s="117">
        <f>1/E53</f>
        <v/>
      </c>
    </row>
    <row r="54" ht="13.4" customFormat="1" customHeight="1" s="112">
      <c r="A54" s="749" t="inlineStr">
        <is>
          <t>May-Jul 2004</t>
        </is>
      </c>
      <c r="B54" s="749" t="inlineStr"/>
      <c r="C54" s="749" t="n">
        <v>652</v>
      </c>
      <c r="D54" s="749" t="n">
        <v>1423</v>
      </c>
      <c r="E54" s="749" t="n">
        <v>2.2</v>
      </c>
      <c r="F54" s="117" t="n"/>
      <c r="G54" s="117" t="n"/>
      <c r="H54" s="111" t="n"/>
      <c r="I54" s="111" t="n"/>
      <c r="J54" s="117">
        <f>1/E54</f>
        <v/>
      </c>
    </row>
    <row r="55" ht="13.4" customFormat="1" customHeight="1" s="112">
      <c r="A55" s="749" t="inlineStr">
        <is>
          <t>Jun-Aug 2004</t>
        </is>
      </c>
      <c r="B55" s="749" t="inlineStr"/>
      <c r="C55" s="749" t="n">
        <v>654</v>
      </c>
      <c r="D55" s="749" t="n">
        <v>1405</v>
      </c>
      <c r="E55" s="749" t="n">
        <v>2.1</v>
      </c>
      <c r="F55" s="117" t="n"/>
      <c r="G55" s="117" t="n"/>
      <c r="H55" s="111" t="n"/>
      <c r="I55" s="111" t="n"/>
      <c r="J55" s="117">
        <f>1/E55</f>
        <v/>
      </c>
    </row>
    <row r="56" ht="13.4" customFormat="1" customHeight="1" s="112">
      <c r="A56" s="749" t="inlineStr">
        <is>
          <t>Jul-Sep 2004</t>
        </is>
      </c>
      <c r="B56" s="749" t="inlineStr"/>
      <c r="C56" s="749" t="n">
        <v>654</v>
      </c>
      <c r="D56" s="749" t="n">
        <v>1401</v>
      </c>
      <c r="E56" s="749" t="n">
        <v>2.1</v>
      </c>
      <c r="F56" s="117" t="n"/>
      <c r="G56" s="117" t="n"/>
      <c r="H56" s="111" t="n"/>
      <c r="I56" s="111" t="n"/>
      <c r="J56" s="117">
        <f>1/E56</f>
        <v/>
      </c>
    </row>
    <row r="57" ht="13.4" customFormat="1" customHeight="1" s="112">
      <c r="A57" s="749" t="inlineStr">
        <is>
          <t>Aug-Oct 2004</t>
        </is>
      </c>
      <c r="B57" s="749" t="inlineStr"/>
      <c r="C57" s="749" t="n">
        <v>655</v>
      </c>
      <c r="D57" s="749" t="n">
        <v>1397</v>
      </c>
      <c r="E57" s="749" t="n">
        <v>2.1</v>
      </c>
      <c r="F57" s="117" t="n"/>
      <c r="G57" s="117" t="n"/>
      <c r="H57" s="111" t="n"/>
      <c r="I57" s="111" t="n"/>
      <c r="J57" s="117">
        <f>1/E57</f>
        <v/>
      </c>
    </row>
    <row r="58" ht="13.4" customFormat="1" customHeight="1" s="112">
      <c r="A58" s="749" t="inlineStr">
        <is>
          <t>Sep-Nov 2004</t>
        </is>
      </c>
      <c r="B58" s="749" t="inlineStr"/>
      <c r="C58" s="749" t="n">
        <v>658</v>
      </c>
      <c r="D58" s="749" t="n">
        <v>1407</v>
      </c>
      <c r="E58" s="749" t="n">
        <v>2.1</v>
      </c>
      <c r="F58" s="117" t="n"/>
      <c r="G58" s="117" t="n"/>
      <c r="H58" s="111" t="n"/>
      <c r="I58" s="111" t="n"/>
      <c r="J58" s="117">
        <f>1/E58</f>
        <v/>
      </c>
    </row>
    <row r="59" ht="13.4" customFormat="1" customHeight="1" s="112">
      <c r="A59" s="749" t="inlineStr">
        <is>
          <t>Oct-Dec 2004</t>
        </is>
      </c>
      <c r="B59" s="749" t="inlineStr"/>
      <c r="C59" s="749" t="n">
        <v>662</v>
      </c>
      <c r="D59" s="749" t="n">
        <v>1423</v>
      </c>
      <c r="E59" s="749" t="n">
        <v>2.2</v>
      </c>
      <c r="F59" s="117" t="n"/>
      <c r="G59" s="117" t="n"/>
      <c r="H59" s="111" t="n"/>
      <c r="I59" s="111" t="n"/>
      <c r="J59" s="117">
        <f>1/E59</f>
        <v/>
      </c>
    </row>
    <row r="60" ht="13.4" customFormat="1" customHeight="1" s="112">
      <c r="A60" s="749" t="inlineStr">
        <is>
          <t>Nov-Jan 2005</t>
        </is>
      </c>
      <c r="B60" s="749" t="inlineStr"/>
      <c r="C60" s="749" t="n">
        <v>661</v>
      </c>
      <c r="D60" s="749" t="n">
        <v>1425</v>
      </c>
      <c r="E60" s="749" t="n">
        <v>2.2</v>
      </c>
      <c r="F60" s="117" t="n"/>
      <c r="G60" s="117" t="n"/>
      <c r="H60" s="111" t="n"/>
      <c r="I60" s="111" t="n"/>
      <c r="J60" s="117">
        <f>1/E60</f>
        <v/>
      </c>
    </row>
    <row r="61" ht="13.4" customFormat="1" customHeight="1" s="112">
      <c r="A61" s="749" t="inlineStr">
        <is>
          <t>Dec-Feb 2005</t>
        </is>
      </c>
      <c r="B61" s="749" t="inlineStr"/>
      <c r="C61" s="749" t="n">
        <v>655</v>
      </c>
      <c r="D61" s="749" t="n">
        <v>1447</v>
      </c>
      <c r="E61" s="749" t="n">
        <v>2.2</v>
      </c>
      <c r="F61" s="117" t="n"/>
      <c r="G61" s="117" t="n"/>
      <c r="H61" s="111" t="n"/>
      <c r="I61" s="111" t="n"/>
      <c r="J61" s="117">
        <f>1/E61</f>
        <v/>
      </c>
    </row>
    <row r="62" ht="13.4" customFormat="1" customHeight="1" s="112">
      <c r="A62" s="749" t="inlineStr">
        <is>
          <t>Jan-Mar 2005</t>
        </is>
      </c>
      <c r="B62" s="749" t="inlineStr"/>
      <c r="C62" s="749" t="n">
        <v>644</v>
      </c>
      <c r="D62" s="749" t="n">
        <v>1416</v>
      </c>
      <c r="E62" s="749" t="n">
        <v>2.2</v>
      </c>
      <c r="F62" s="117" t="n"/>
      <c r="G62" s="117" t="n"/>
      <c r="H62" s="111" t="n"/>
      <c r="I62" s="111" t="n"/>
      <c r="J62" s="117">
        <f>1/E62</f>
        <v/>
      </c>
    </row>
    <row r="63" ht="13.4" customFormat="1" customHeight="1" s="112">
      <c r="A63" s="749" t="inlineStr">
        <is>
          <t>Feb-Apr 2005</t>
        </is>
      </c>
      <c r="B63" s="749" t="inlineStr"/>
      <c r="C63" s="749" t="n">
        <v>636</v>
      </c>
      <c r="D63" s="749" t="n">
        <v>1420</v>
      </c>
      <c r="E63" s="749" t="n">
        <v>2.2</v>
      </c>
      <c r="F63" s="117" t="n"/>
      <c r="G63" s="117" t="n"/>
      <c r="H63" s="111" t="n"/>
      <c r="I63" s="111" t="n"/>
      <c r="J63" s="117">
        <f>1/E63</f>
        <v/>
      </c>
    </row>
    <row r="64" ht="13.4" customFormat="1" customHeight="1" s="112">
      <c r="A64" s="749" t="inlineStr">
        <is>
          <t>Mar-May 2005</t>
        </is>
      </c>
      <c r="B64" s="749" t="inlineStr"/>
      <c r="C64" s="749" t="n">
        <v>642</v>
      </c>
      <c r="D64" s="749" t="n">
        <v>1436</v>
      </c>
      <c r="E64" s="749" t="n">
        <v>2.2</v>
      </c>
      <c r="F64" s="117" t="n"/>
      <c r="G64" s="117" t="n"/>
      <c r="H64" s="111" t="n"/>
      <c r="I64" s="111" t="n"/>
      <c r="J64" s="117">
        <f>1/E64</f>
        <v/>
      </c>
    </row>
    <row r="65" ht="13.4" customFormat="1" customHeight="1" s="112">
      <c r="A65" s="749" t="inlineStr">
        <is>
          <t>Apr-Jun 2005</t>
        </is>
      </c>
      <c r="B65" s="749" t="inlineStr"/>
      <c r="C65" s="749" t="n">
        <v>642</v>
      </c>
      <c r="D65" s="749" t="n">
        <v>1437</v>
      </c>
      <c r="E65" s="749" t="n">
        <v>2.2</v>
      </c>
      <c r="F65" s="117" t="n"/>
      <c r="G65" s="117" t="n"/>
      <c r="H65" s="111" t="n"/>
      <c r="I65" s="111" t="n"/>
      <c r="J65" s="117">
        <f>1/E65</f>
        <v/>
      </c>
    </row>
    <row r="66" ht="13.4" customFormat="1" customHeight="1" s="112">
      <c r="A66" s="749" t="inlineStr">
        <is>
          <t>May-Jul 2005</t>
        </is>
      </c>
      <c r="B66" s="749" t="inlineStr"/>
      <c r="C66" s="749" t="n">
        <v>633</v>
      </c>
      <c r="D66" s="749" t="n">
        <v>1424</v>
      </c>
      <c r="E66" s="749" t="n">
        <v>2.2</v>
      </c>
      <c r="F66" s="117" t="n"/>
      <c r="G66" s="117" t="n"/>
      <c r="H66" s="111" t="n"/>
      <c r="I66" s="111" t="n"/>
      <c r="J66" s="117">
        <f>1/E66</f>
        <v/>
      </c>
    </row>
    <row r="67" ht="13.4" customFormat="1" customHeight="1" s="112">
      <c r="A67" s="749" t="inlineStr">
        <is>
          <t>Jun-Aug 2005</t>
        </is>
      </c>
      <c r="B67" s="749" t="inlineStr"/>
      <c r="C67" s="749" t="n">
        <v>624</v>
      </c>
      <c r="D67" s="749" t="n">
        <v>1420</v>
      </c>
      <c r="E67" s="749" t="n">
        <v>2.3</v>
      </c>
      <c r="F67" s="117" t="n"/>
      <c r="G67" s="117" t="n"/>
      <c r="H67" s="111" t="n"/>
      <c r="I67" s="111" t="n"/>
      <c r="J67" s="117">
        <f>1/E67</f>
        <v/>
      </c>
    </row>
    <row r="68" ht="13.4" customFormat="1" customHeight="1" s="112">
      <c r="A68" s="749" t="inlineStr">
        <is>
          <t>Jul-Sep 2005</t>
        </is>
      </c>
      <c r="B68" s="749" t="inlineStr"/>
      <c r="C68" s="749" t="n">
        <v>622</v>
      </c>
      <c r="D68" s="749" t="n">
        <v>1437</v>
      </c>
      <c r="E68" s="749" t="n">
        <v>2.3</v>
      </c>
      <c r="F68" s="117" t="n"/>
      <c r="G68" s="117" t="n"/>
      <c r="H68" s="111" t="n"/>
      <c r="I68" s="111" t="n"/>
      <c r="J68" s="117">
        <f>1/E68</f>
        <v/>
      </c>
    </row>
    <row r="69" ht="13.4" customFormat="1" customHeight="1" s="112">
      <c r="A69" s="749" t="inlineStr">
        <is>
          <t>Aug-Oct 2005</t>
        </is>
      </c>
      <c r="B69" s="749" t="inlineStr"/>
      <c r="C69" s="749" t="n">
        <v>608</v>
      </c>
      <c r="D69" s="749" t="n">
        <v>1500</v>
      </c>
      <c r="E69" s="749" t="n">
        <v>2.5</v>
      </c>
      <c r="F69" s="117" t="n"/>
      <c r="G69" s="117" t="n"/>
      <c r="H69" s="111" t="n"/>
      <c r="I69" s="111" t="n"/>
      <c r="J69" s="117">
        <f>1/E69</f>
        <v/>
      </c>
    </row>
    <row r="70" ht="13.4" customFormat="1" customHeight="1" s="112">
      <c r="A70" s="749" t="inlineStr">
        <is>
          <t>Sep-Nov 2005</t>
        </is>
      </c>
      <c r="B70" s="749" t="inlineStr"/>
      <c r="C70" s="749" t="n">
        <v>606</v>
      </c>
      <c r="D70" s="749" t="n">
        <v>1538</v>
      </c>
      <c r="E70" s="749" t="n">
        <v>2.5</v>
      </c>
      <c r="F70" s="117" t="n"/>
      <c r="G70" s="117" t="n"/>
      <c r="H70" s="111" t="n"/>
      <c r="I70" s="111" t="n"/>
      <c r="J70" s="117">
        <f>1/E70</f>
        <v/>
      </c>
    </row>
    <row r="71" ht="13.4" customFormat="1" customHeight="1" s="112">
      <c r="A71" s="749" t="inlineStr">
        <is>
          <t>Oct-Dec 2005</t>
        </is>
      </c>
      <c r="B71" s="749" t="inlineStr"/>
      <c r="C71" s="749" t="n">
        <v>609</v>
      </c>
      <c r="D71" s="749" t="n">
        <v>1567</v>
      </c>
      <c r="E71" s="749" t="n">
        <v>2.6</v>
      </c>
      <c r="F71" s="117" t="n"/>
      <c r="G71" s="117" t="n"/>
      <c r="H71" s="111" t="n"/>
      <c r="I71" s="111" t="n"/>
      <c r="J71" s="117">
        <f>1/E71</f>
        <v/>
      </c>
    </row>
    <row r="72" ht="13.4" customFormat="1" customHeight="1" s="112">
      <c r="A72" s="749" t="inlineStr">
        <is>
          <t>Nov-Jan 2006</t>
        </is>
      </c>
      <c r="B72" s="749" t="inlineStr"/>
      <c r="C72" s="749" t="n">
        <v>615</v>
      </c>
      <c r="D72" s="749" t="n">
        <v>1551</v>
      </c>
      <c r="E72" s="749" t="n">
        <v>2.5</v>
      </c>
      <c r="F72" s="117" t="n"/>
      <c r="G72" s="117" t="n"/>
      <c r="H72" s="111" t="n"/>
      <c r="I72" s="111" t="n"/>
      <c r="J72" s="117">
        <f>1/E72</f>
        <v/>
      </c>
    </row>
    <row r="73" ht="13.4" customFormat="1" customHeight="1" s="112">
      <c r="A73" s="749" t="inlineStr">
        <is>
          <t>Dec-Feb 2006</t>
        </is>
      </c>
      <c r="B73" s="749" t="inlineStr"/>
      <c r="C73" s="749" t="n">
        <v>612</v>
      </c>
      <c r="D73" s="749" t="n">
        <v>1584</v>
      </c>
      <c r="E73" s="749" t="n">
        <v>2.6</v>
      </c>
      <c r="F73" s="117" t="n"/>
      <c r="G73" s="117" t="n"/>
      <c r="H73" s="111" t="n"/>
      <c r="I73" s="111" t="n"/>
      <c r="J73" s="117">
        <f>1/E73</f>
        <v/>
      </c>
    </row>
    <row r="74" ht="13.4" customFormat="1" customHeight="1" s="112">
      <c r="A74" s="749" t="inlineStr">
        <is>
          <t>Jan-Mar 2006</t>
        </is>
      </c>
      <c r="B74" s="749" t="inlineStr"/>
      <c r="C74" s="749" t="n">
        <v>600</v>
      </c>
      <c r="D74" s="749" t="n">
        <v>1604</v>
      </c>
      <c r="E74" s="749" t="n">
        <v>2.7</v>
      </c>
      <c r="F74" s="117" t="n"/>
      <c r="G74" s="117" t="n"/>
      <c r="H74" s="111" t="n"/>
      <c r="I74" s="111" t="n"/>
      <c r="J74" s="117">
        <f>1/E74</f>
        <v/>
      </c>
    </row>
    <row r="75" ht="13.4" customFormat="1" customHeight="1" s="112">
      <c r="A75" s="749" t="inlineStr">
        <is>
          <t>Feb-Apr 2006</t>
        </is>
      </c>
      <c r="B75" s="749" t="inlineStr"/>
      <c r="C75" s="749" t="n">
        <v>597</v>
      </c>
      <c r="D75" s="749" t="n">
        <v>1633</v>
      </c>
      <c r="E75" s="749" t="n">
        <v>2.7</v>
      </c>
      <c r="F75" s="117" t="n"/>
      <c r="G75" s="117" t="n"/>
      <c r="H75" s="111" t="n"/>
      <c r="I75" s="111" t="n"/>
      <c r="J75" s="117">
        <f>1/E75</f>
        <v/>
      </c>
    </row>
    <row r="76" ht="13.4" customFormat="1" customHeight="1" s="112">
      <c r="A76" s="749" t="inlineStr">
        <is>
          <t>Mar-May 2006</t>
        </is>
      </c>
      <c r="B76" s="749" t="inlineStr"/>
      <c r="C76" s="749" t="n">
        <v>597</v>
      </c>
      <c r="D76" s="749" t="n">
        <v>1664</v>
      </c>
      <c r="E76" s="749" t="n">
        <v>2.8</v>
      </c>
      <c r="F76" s="117" t="n"/>
      <c r="G76" s="117" t="n"/>
      <c r="H76" s="111" t="n"/>
      <c r="I76" s="111" t="n"/>
      <c r="J76" s="117">
        <f>1/E76</f>
        <v/>
      </c>
    </row>
    <row r="77" ht="13.4" customFormat="1" customHeight="1" s="112">
      <c r="A77" s="749" t="inlineStr">
        <is>
          <t>Apr-Jun 2006</t>
        </is>
      </c>
      <c r="B77" s="749" t="inlineStr"/>
      <c r="C77" s="749" t="n">
        <v>604</v>
      </c>
      <c r="D77" s="749" t="n">
        <v>1685</v>
      </c>
      <c r="E77" s="749" t="n">
        <v>2.8</v>
      </c>
      <c r="F77" s="117" t="n"/>
      <c r="G77" s="117" t="n"/>
      <c r="H77" s="111" t="n"/>
      <c r="I77" s="111" t="n"/>
      <c r="J77" s="117">
        <f>1/E77</f>
        <v/>
      </c>
    </row>
    <row r="78" ht="13.4" customFormat="1" customHeight="1" s="112">
      <c r="A78" s="749" t="inlineStr">
        <is>
          <t>May-Jul 2006</t>
        </is>
      </c>
      <c r="B78" s="749" t="inlineStr"/>
      <c r="C78" s="749" t="n">
        <v>607</v>
      </c>
      <c r="D78" s="749" t="n">
        <v>1698</v>
      </c>
      <c r="E78" s="749" t="n">
        <v>2.8</v>
      </c>
      <c r="F78" s="117" t="n"/>
      <c r="G78" s="117" t="n"/>
      <c r="H78" s="111" t="n"/>
      <c r="I78" s="111" t="n"/>
      <c r="J78" s="117">
        <f>1/E78</f>
        <v/>
      </c>
    </row>
    <row r="79" ht="13.4" customFormat="1" customHeight="1" s="112">
      <c r="A79" s="749" t="inlineStr">
        <is>
          <t>Jun-Aug 2006</t>
        </is>
      </c>
      <c r="B79" s="749" t="inlineStr"/>
      <c r="C79" s="749" t="n">
        <v>610</v>
      </c>
      <c r="D79" s="749" t="n">
        <v>1690</v>
      </c>
      <c r="E79" s="749" t="n">
        <v>2.8</v>
      </c>
      <c r="F79" s="117" t="n"/>
      <c r="G79" s="117" t="n"/>
      <c r="H79" s="111" t="n"/>
      <c r="I79" s="111" t="n"/>
      <c r="J79" s="117">
        <f>1/E79</f>
        <v/>
      </c>
    </row>
    <row r="80" ht="13.4" customFormat="1" customHeight="1" s="112">
      <c r="A80" s="749" t="inlineStr">
        <is>
          <t>Jul-Sep 2006</t>
        </is>
      </c>
      <c r="B80" s="749" t="inlineStr"/>
      <c r="C80" s="749" t="n">
        <v>611</v>
      </c>
      <c r="D80" s="749" t="n">
        <v>1693</v>
      </c>
      <c r="E80" s="749" t="n">
        <v>2.8</v>
      </c>
      <c r="F80" s="117" t="n"/>
      <c r="G80" s="117" t="n"/>
      <c r="H80" s="111" t="n"/>
      <c r="I80" s="111" t="n"/>
      <c r="J80" s="117">
        <f>1/E80</f>
        <v/>
      </c>
    </row>
    <row r="81" ht="13.4" customFormat="1" customHeight="1" s="112">
      <c r="A81" s="749" t="inlineStr">
        <is>
          <t>Aug-Oct 2006</t>
        </is>
      </c>
      <c r="B81" s="749" t="inlineStr"/>
      <c r="C81" s="749" t="n">
        <v>618</v>
      </c>
      <c r="D81" s="749" t="n">
        <v>1691</v>
      </c>
      <c r="E81" s="749" t="n">
        <v>2.7</v>
      </c>
      <c r="F81" s="117" t="n"/>
      <c r="G81" s="117" t="n"/>
      <c r="H81" s="111" t="n"/>
      <c r="I81" s="111" t="n"/>
      <c r="J81" s="117">
        <f>1/E81</f>
        <v/>
      </c>
    </row>
    <row r="82" ht="13.4" customFormat="1" customHeight="1" s="112">
      <c r="A82" s="749" t="inlineStr">
        <is>
          <t>Sep-Nov 2006</t>
        </is>
      </c>
      <c r="B82" s="749" t="inlineStr"/>
      <c r="C82" s="749" t="n">
        <v>620</v>
      </c>
      <c r="D82" s="749" t="n">
        <v>1674</v>
      </c>
      <c r="E82" s="749" t="n">
        <v>2.7</v>
      </c>
      <c r="F82" s="117" t="n"/>
      <c r="G82" s="117" t="n"/>
      <c r="H82" s="111" t="n"/>
      <c r="I82" s="111" t="n"/>
      <c r="J82" s="117">
        <f>1/E82</f>
        <v/>
      </c>
    </row>
    <row r="83" ht="13.4" customFormat="1" customHeight="1" s="112">
      <c r="A83" s="749" t="inlineStr">
        <is>
          <t>Oct-Dec 2006</t>
        </is>
      </c>
      <c r="B83" s="749" t="inlineStr"/>
      <c r="C83" s="749" t="n">
        <v>620</v>
      </c>
      <c r="D83" s="749" t="n">
        <v>1701</v>
      </c>
      <c r="E83" s="749" t="n">
        <v>2.7</v>
      </c>
      <c r="F83" s="117" t="n"/>
      <c r="G83" s="117" t="n"/>
      <c r="H83" s="111" t="n"/>
      <c r="I83" s="111" t="n"/>
      <c r="J83" s="117">
        <f>1/E83</f>
        <v/>
      </c>
    </row>
    <row r="84" ht="13.4" customFormat="1" customHeight="1" s="112">
      <c r="A84" s="749" t="inlineStr">
        <is>
          <t>Nov-Jan 2007</t>
        </is>
      </c>
      <c r="B84" s="749" t="inlineStr"/>
      <c r="C84" s="749" t="n">
        <v>619</v>
      </c>
      <c r="D84" s="749" t="n">
        <v>1703</v>
      </c>
      <c r="E84" s="749" t="n">
        <v>2.8</v>
      </c>
      <c r="F84" s="117" t="n"/>
      <c r="G84" s="117" t="n"/>
      <c r="H84" s="111" t="n"/>
      <c r="I84" s="111" t="n"/>
      <c r="J84" s="117">
        <f>1/E84</f>
        <v/>
      </c>
    </row>
    <row r="85" ht="13.4" customFormat="1" customHeight="1" s="112">
      <c r="A85" s="749" t="inlineStr">
        <is>
          <t>Dec-Feb 2007</t>
        </is>
      </c>
      <c r="B85" s="749" t="inlineStr"/>
      <c r="C85" s="749" t="n">
        <v>629</v>
      </c>
      <c r="D85" s="749" t="n">
        <v>1708</v>
      </c>
      <c r="E85" s="749" t="n">
        <v>2.7</v>
      </c>
      <c r="F85" s="117" t="n"/>
      <c r="G85" s="117" t="n"/>
      <c r="H85" s="111" t="n"/>
      <c r="I85" s="111" t="n"/>
      <c r="J85" s="117">
        <f>1/E85</f>
        <v/>
      </c>
    </row>
    <row r="86" ht="13.4" customFormat="1" customHeight="1" s="112">
      <c r="A86" s="749" t="inlineStr">
        <is>
          <t>Jan-Mar 2007</t>
        </is>
      </c>
      <c r="B86" s="749" t="inlineStr"/>
      <c r="C86" s="749" t="n">
        <v>642</v>
      </c>
      <c r="D86" s="749" t="n">
        <v>1704</v>
      </c>
      <c r="E86" s="749" t="n">
        <v>2.7</v>
      </c>
      <c r="F86" s="117" t="n"/>
      <c r="G86" s="117" t="n"/>
      <c r="H86" s="111" t="n"/>
      <c r="I86" s="111" t="n"/>
      <c r="J86" s="117">
        <f>1/E86</f>
        <v/>
      </c>
    </row>
    <row r="87" ht="13.4" customFormat="1" customHeight="1" s="112">
      <c r="A87" s="749" t="inlineStr">
        <is>
          <t>Feb-Apr 2007</t>
        </is>
      </c>
      <c r="B87" s="749" t="inlineStr"/>
      <c r="C87" s="749" t="n">
        <v>647</v>
      </c>
      <c r="D87" s="749" t="n">
        <v>1692</v>
      </c>
      <c r="E87" s="749" t="n">
        <v>2.6</v>
      </c>
      <c r="F87" s="117" t="n"/>
      <c r="G87" s="117" t="n"/>
      <c r="H87" s="111" t="n"/>
      <c r="I87" s="111" t="n"/>
      <c r="J87" s="117">
        <f>1/E87</f>
        <v/>
      </c>
    </row>
    <row r="88" ht="13.4" customFormat="1" customHeight="1" s="112">
      <c r="A88" s="749" t="inlineStr">
        <is>
          <t>Mar-May 2007</t>
        </is>
      </c>
      <c r="B88" s="749" t="inlineStr"/>
      <c r="C88" s="749" t="n">
        <v>651</v>
      </c>
      <c r="D88" s="749" t="n">
        <v>1670</v>
      </c>
      <c r="E88" s="749" t="n">
        <v>2.6</v>
      </c>
      <c r="F88" s="117" t="n"/>
      <c r="G88" s="117" t="n"/>
      <c r="H88" s="111" t="n"/>
      <c r="I88" s="111" t="n"/>
      <c r="J88" s="117">
        <f>1/E88</f>
        <v/>
      </c>
    </row>
    <row r="89" ht="13.4" customFormat="1" customHeight="1" s="112">
      <c r="A89" s="749" t="inlineStr">
        <is>
          <t>Apr-Jun 2007</t>
        </is>
      </c>
      <c r="B89" s="749" t="inlineStr"/>
      <c r="C89" s="749" t="n">
        <v>659</v>
      </c>
      <c r="D89" s="749" t="n">
        <v>1658</v>
      </c>
      <c r="E89" s="749" t="n">
        <v>2.5</v>
      </c>
      <c r="F89" s="117" t="n"/>
      <c r="G89" s="117" t="n"/>
      <c r="H89" s="111" t="n"/>
      <c r="I89" s="111" t="n"/>
      <c r="J89" s="117">
        <f>1/E89</f>
        <v/>
      </c>
    </row>
    <row r="90" ht="13.4" customFormat="1" customHeight="1" s="112">
      <c r="A90" s="749" t="inlineStr">
        <is>
          <t>May-Jul 2007</t>
        </is>
      </c>
      <c r="B90" s="749" t="inlineStr"/>
      <c r="C90" s="749" t="n">
        <v>670</v>
      </c>
      <c r="D90" s="749" t="n">
        <v>1645</v>
      </c>
      <c r="E90" s="749" t="n">
        <v>2.5</v>
      </c>
      <c r="F90" s="117" t="n"/>
      <c r="G90" s="117" t="n"/>
      <c r="H90" s="111" t="n"/>
      <c r="I90" s="111" t="n"/>
      <c r="J90" s="117">
        <f>1/E90</f>
        <v/>
      </c>
    </row>
    <row r="91" ht="13.4" customFormat="1" customHeight="1" s="112">
      <c r="A91" s="749" t="inlineStr">
        <is>
          <t>Jun-Aug 2007</t>
        </is>
      </c>
      <c r="B91" s="749" t="inlineStr"/>
      <c r="C91" s="749" t="n">
        <v>681</v>
      </c>
      <c r="D91" s="749" t="n">
        <v>1645</v>
      </c>
      <c r="E91" s="749" t="n">
        <v>2.4</v>
      </c>
      <c r="F91" s="117" t="n"/>
      <c r="G91" s="117" t="n"/>
      <c r="H91" s="111" t="n"/>
      <c r="I91" s="111" t="n"/>
      <c r="J91" s="117">
        <f>1/E91</f>
        <v/>
      </c>
    </row>
    <row r="92" ht="13.4" customFormat="1" customHeight="1" s="112">
      <c r="A92" s="749" t="inlineStr">
        <is>
          <t>Jul-Sep 2007</t>
        </is>
      </c>
      <c r="B92" s="749" t="inlineStr"/>
      <c r="C92" s="749" t="n">
        <v>684</v>
      </c>
      <c r="D92" s="749" t="n">
        <v>1650</v>
      </c>
      <c r="E92" s="749" t="n">
        <v>2.4</v>
      </c>
      <c r="F92" s="117" t="n"/>
      <c r="G92" s="117" t="n"/>
      <c r="H92" s="111" t="n"/>
      <c r="I92" s="111" t="n"/>
      <c r="J92" s="117">
        <f>1/E92</f>
        <v/>
      </c>
    </row>
    <row r="93" ht="13.4" customFormat="1" customHeight="1" s="112">
      <c r="A93" s="749" t="inlineStr">
        <is>
          <t>Aug-Oct 2007</t>
        </is>
      </c>
      <c r="B93" s="749" t="inlineStr"/>
      <c r="C93" s="749" t="n">
        <v>686</v>
      </c>
      <c r="D93" s="749" t="n">
        <v>1629</v>
      </c>
      <c r="E93" s="749" t="n">
        <v>2.4</v>
      </c>
      <c r="F93" s="117" t="n"/>
      <c r="G93" s="117" t="n"/>
      <c r="H93" s="111" t="n"/>
      <c r="I93" s="111" t="n"/>
      <c r="J93" s="117">
        <f>1/E93</f>
        <v/>
      </c>
    </row>
    <row r="94" ht="13.4" customFormat="1" customHeight="1" s="112">
      <c r="A94" s="749" t="inlineStr">
        <is>
          <t>Sep-Nov 2007</t>
        </is>
      </c>
      <c r="B94" s="749" t="inlineStr"/>
      <c r="C94" s="749" t="n">
        <v>691</v>
      </c>
      <c r="D94" s="749" t="n">
        <v>1633</v>
      </c>
      <c r="E94" s="749" t="n">
        <v>2.4</v>
      </c>
      <c r="F94" s="117" t="n"/>
      <c r="G94" s="117" t="n"/>
      <c r="H94" s="111" t="n"/>
      <c r="I94" s="111" t="n"/>
      <c r="J94" s="117">
        <f>1/E94</f>
        <v/>
      </c>
    </row>
    <row r="95" ht="13.4" customFormat="1" customHeight="1" s="112">
      <c r="A95" s="749" t="inlineStr">
        <is>
          <t>Oct-Dec 2007</t>
        </is>
      </c>
      <c r="B95" s="749" t="inlineStr"/>
      <c r="C95" s="749" t="n">
        <v>687</v>
      </c>
      <c r="D95" s="749" t="n">
        <v>1608</v>
      </c>
      <c r="E95" s="749" t="n">
        <v>2.3</v>
      </c>
      <c r="F95" s="117" t="n"/>
      <c r="G95" s="117" t="n"/>
      <c r="H95" s="111" t="n"/>
      <c r="I95" s="111" t="n"/>
      <c r="J95" s="117">
        <f>1/E95</f>
        <v/>
      </c>
    </row>
    <row r="96" ht="13.4" customFormat="1" customHeight="1" s="112">
      <c r="A96" s="749" t="inlineStr">
        <is>
          <t>Nov-Jan 2008</t>
        </is>
      </c>
      <c r="B96" s="749" t="inlineStr"/>
      <c r="C96" s="749" t="n">
        <v>679</v>
      </c>
      <c r="D96" s="749" t="n">
        <v>1617</v>
      </c>
      <c r="E96" s="749" t="n">
        <v>2.4</v>
      </c>
      <c r="F96" s="117" t="n"/>
      <c r="G96" s="117" t="n"/>
      <c r="H96" s="111" t="n"/>
      <c r="I96" s="111" t="n"/>
      <c r="J96" s="117">
        <f>1/E96</f>
        <v/>
      </c>
    </row>
    <row r="97" ht="13.4" customFormat="1" customHeight="1" s="112">
      <c r="A97" s="749" t="inlineStr">
        <is>
          <t>Dec-Feb 2008</t>
        </is>
      </c>
      <c r="B97" s="749" t="inlineStr"/>
      <c r="C97" s="749" t="n">
        <v>687</v>
      </c>
      <c r="D97" s="749" t="n">
        <v>1622</v>
      </c>
      <c r="E97" s="749" t="n">
        <v>2.4</v>
      </c>
      <c r="F97" s="117" t="n"/>
      <c r="G97" s="117" t="n"/>
      <c r="H97" s="111" t="n"/>
      <c r="I97" s="111" t="n"/>
      <c r="J97" s="117">
        <f>1/E97</f>
        <v/>
      </c>
    </row>
    <row r="98" ht="13.4" customFormat="1" customHeight="1" s="112">
      <c r="A98" s="749" t="inlineStr">
        <is>
          <t>Jan-Mar 2008</t>
        </is>
      </c>
      <c r="B98" s="749" t="inlineStr"/>
      <c r="C98" s="749" t="n">
        <v>698</v>
      </c>
      <c r="D98" s="749" t="n">
        <v>1622</v>
      </c>
      <c r="E98" s="749" t="n">
        <v>2.3</v>
      </c>
      <c r="F98" s="117" t="n"/>
      <c r="G98" s="117" t="n"/>
      <c r="H98" s="111" t="n"/>
      <c r="I98" s="111" t="n"/>
      <c r="J98" s="117">
        <f>1/E98</f>
        <v/>
      </c>
    </row>
    <row r="99" ht="13.4" customFormat="1" customHeight="1" s="112">
      <c r="A99" s="749" t="inlineStr">
        <is>
          <t>Feb-Apr 2008</t>
        </is>
      </c>
      <c r="B99" s="749" t="inlineStr"/>
      <c r="C99" s="749" t="n">
        <v>694</v>
      </c>
      <c r="D99" s="749" t="n">
        <v>1667</v>
      </c>
      <c r="E99" s="749" t="n">
        <v>2.4</v>
      </c>
      <c r="F99" s="117" t="n"/>
      <c r="G99" s="117" t="n"/>
      <c r="H99" s="111" t="n"/>
      <c r="I99" s="111" t="n"/>
      <c r="J99" s="117">
        <f>1/E99</f>
        <v/>
      </c>
    </row>
    <row r="100" ht="13.4" customFormat="1" customHeight="1" s="112">
      <c r="A100" s="749" t="inlineStr">
        <is>
          <t>Mar-May 2008</t>
        </is>
      </c>
      <c r="B100" s="749" t="inlineStr"/>
      <c r="C100" s="749" t="n">
        <v>679</v>
      </c>
      <c r="D100" s="749" t="n">
        <v>1625</v>
      </c>
      <c r="E100" s="749" t="n">
        <v>2.4</v>
      </c>
      <c r="F100" s="117" t="n"/>
      <c r="G100" s="117" t="n"/>
      <c r="H100" s="111" t="n"/>
      <c r="I100" s="111" t="n"/>
      <c r="J100" s="117">
        <f>1/E100</f>
        <v/>
      </c>
    </row>
    <row r="101" ht="13.4" customFormat="1" customHeight="1" s="112">
      <c r="A101" s="749" t="inlineStr">
        <is>
          <t>Apr-Jun 2008</t>
        </is>
      </c>
      <c r="B101" s="749" t="inlineStr"/>
      <c r="C101" s="749" t="n">
        <v>657</v>
      </c>
      <c r="D101" s="749" t="n">
        <v>1680</v>
      </c>
      <c r="E101" s="749" t="n">
        <v>2.6</v>
      </c>
      <c r="F101" s="117" t="n"/>
      <c r="G101" s="117" t="n"/>
      <c r="H101" s="111" t="n"/>
      <c r="I101" s="111" t="n"/>
      <c r="J101" s="117">
        <f>1/E101</f>
        <v/>
      </c>
    </row>
    <row r="102" ht="13.4" customFormat="1" customHeight="1" s="112">
      <c r="A102" s="749" t="inlineStr">
        <is>
          <t>May-Jul 2008</t>
        </is>
      </c>
      <c r="B102" s="749" t="inlineStr"/>
      <c r="C102" s="749" t="n">
        <v>643</v>
      </c>
      <c r="D102" s="749" t="n">
        <v>1724</v>
      </c>
      <c r="E102" s="749" t="n">
        <v>2.7</v>
      </c>
      <c r="F102" s="117" t="n"/>
      <c r="G102" s="117" t="n"/>
      <c r="H102" s="111" t="n"/>
      <c r="I102" s="111" t="n"/>
      <c r="J102" s="117">
        <f>1/E102</f>
        <v/>
      </c>
    </row>
    <row r="103" ht="13.4" customFormat="1" customHeight="1" s="112">
      <c r="A103" s="749" t="inlineStr">
        <is>
          <t>Jun-Aug 2008</t>
        </is>
      </c>
      <c r="B103" s="749" t="inlineStr"/>
      <c r="C103" s="749" t="n">
        <v>624</v>
      </c>
      <c r="D103" s="749" t="n">
        <v>1793</v>
      </c>
      <c r="E103" s="749" t="n">
        <v>2.9</v>
      </c>
      <c r="F103" s="117" t="n"/>
      <c r="G103" s="117" t="n"/>
      <c r="H103" s="111" t="n"/>
      <c r="I103" s="111" t="n"/>
      <c r="J103" s="117">
        <f>1/E103</f>
        <v/>
      </c>
    </row>
    <row r="104" ht="13.4" customFormat="1" customHeight="1" s="112">
      <c r="A104" s="749" t="inlineStr">
        <is>
          <t>Jul-Sep 2008</t>
        </is>
      </c>
      <c r="B104" s="749" t="inlineStr"/>
      <c r="C104" s="749" t="n">
        <v>615</v>
      </c>
      <c r="D104" s="749" t="n">
        <v>1840</v>
      </c>
      <c r="E104" s="749" t="n">
        <v>3</v>
      </c>
      <c r="F104" s="117" t="n"/>
      <c r="G104" s="117" t="n"/>
      <c r="H104" s="111" t="n"/>
      <c r="I104" s="111" t="n"/>
      <c r="J104" s="117">
        <f>1/E104</f>
        <v/>
      </c>
    </row>
    <row r="105" ht="13.4" customFormat="1" customHeight="1" s="112">
      <c r="A105" s="749" t="inlineStr">
        <is>
          <t>Aug-Oct 2008</t>
        </is>
      </c>
      <c r="B105" s="749" t="inlineStr"/>
      <c r="C105" s="749" t="n">
        <v>596</v>
      </c>
      <c r="D105" s="749" t="n">
        <v>1875</v>
      </c>
      <c r="E105" s="749" t="n">
        <v>3.1</v>
      </c>
      <c r="F105" s="117" t="n"/>
      <c r="G105" s="117" t="n"/>
      <c r="H105" s="111" t="n"/>
      <c r="I105" s="111" t="n"/>
      <c r="J105" s="117">
        <f>1/E105</f>
        <v/>
      </c>
    </row>
    <row r="106" ht="13.4" customFormat="1" customHeight="1" s="112">
      <c r="A106" s="749" t="inlineStr">
        <is>
          <t>Sep-Nov 2008</t>
        </is>
      </c>
      <c r="B106" s="749" t="inlineStr"/>
      <c r="C106" s="749" t="n">
        <v>562</v>
      </c>
      <c r="D106" s="749" t="n">
        <v>1941</v>
      </c>
      <c r="E106" s="749" t="n">
        <v>3.5</v>
      </c>
      <c r="F106" s="117" t="n"/>
      <c r="G106" s="117" t="n"/>
      <c r="H106" s="111" t="n"/>
      <c r="I106" s="111" t="n"/>
      <c r="J106" s="117">
        <f>1/E106</f>
        <v/>
      </c>
    </row>
    <row r="107" ht="13.4" customFormat="1" customHeight="1" s="112">
      <c r="A107" s="749" t="inlineStr">
        <is>
          <t>Oct-Dec 2008</t>
        </is>
      </c>
      <c r="B107" s="749" t="inlineStr"/>
      <c r="C107" s="749" t="n">
        <v>527</v>
      </c>
      <c r="D107" s="749" t="n">
        <v>2003</v>
      </c>
      <c r="E107" s="749" t="n">
        <v>3.8</v>
      </c>
      <c r="F107" s="117" t="n"/>
      <c r="G107" s="117" t="n"/>
      <c r="H107" s="111" t="n"/>
      <c r="I107" s="111" t="n"/>
      <c r="J107" s="117">
        <f>1/E107</f>
        <v/>
      </c>
    </row>
    <row r="108" ht="13.4" customFormat="1" customHeight="1" s="112">
      <c r="A108" s="749" t="inlineStr">
        <is>
          <t>Nov-Jan 2009</t>
        </is>
      </c>
      <c r="B108" s="749" t="inlineStr"/>
      <c r="C108" s="749" t="n">
        <v>498</v>
      </c>
      <c r="D108" s="749" t="n">
        <v>2057</v>
      </c>
      <c r="E108" s="749" t="n">
        <v>4.1</v>
      </c>
      <c r="F108" s="117" t="n"/>
      <c r="G108" s="117" t="n"/>
      <c r="H108" s="111" t="n"/>
      <c r="I108" s="111" t="n"/>
      <c r="J108" s="117">
        <f>1/E108</f>
        <v/>
      </c>
    </row>
    <row r="109" ht="13.4" customFormat="1" customHeight="1" s="112">
      <c r="A109" s="749" t="inlineStr">
        <is>
          <t>Dec-Feb 2009</t>
        </is>
      </c>
      <c r="B109" s="749" t="inlineStr"/>
      <c r="C109" s="749" t="n">
        <v>478</v>
      </c>
      <c r="D109" s="749" t="n">
        <v>2128</v>
      </c>
      <c r="E109" s="749" t="n">
        <v>4.5</v>
      </c>
      <c r="F109" s="117" t="n"/>
      <c r="G109" s="117" t="n"/>
      <c r="H109" s="111" t="n"/>
      <c r="I109" s="111" t="n"/>
      <c r="J109" s="117">
        <f>1/E109</f>
        <v/>
      </c>
    </row>
    <row r="110" ht="13.4" customFormat="1" customHeight="1" s="112">
      <c r="A110" s="749" t="inlineStr">
        <is>
          <t>Jan-Mar 2009</t>
        </is>
      </c>
      <c r="B110" s="749" t="inlineStr"/>
      <c r="C110" s="749" t="n">
        <v>464</v>
      </c>
      <c r="D110" s="749" t="n">
        <v>2235</v>
      </c>
      <c r="E110" s="749" t="n">
        <v>4.8</v>
      </c>
      <c r="F110" s="117" t="n"/>
      <c r="G110" s="117" t="n"/>
      <c r="H110" s="111" t="n"/>
      <c r="I110" s="111" t="n"/>
      <c r="J110" s="117">
        <f>1/E110</f>
        <v/>
      </c>
    </row>
    <row r="111" ht="13.4" customFormat="1" customHeight="1" s="112">
      <c r="A111" s="749" t="inlineStr">
        <is>
          <t>Feb-Apr 2009</t>
        </is>
      </c>
      <c r="B111" s="749" t="inlineStr"/>
      <c r="C111" s="749" t="n">
        <v>454</v>
      </c>
      <c r="D111" s="749" t="n">
        <v>2296</v>
      </c>
      <c r="E111" s="749" t="n">
        <v>5.1</v>
      </c>
      <c r="F111" s="117" t="n"/>
      <c r="G111" s="117" t="n"/>
      <c r="H111" s="111" t="n"/>
      <c r="I111" s="111" t="n"/>
      <c r="J111" s="117">
        <f>1/E111</f>
        <v/>
      </c>
    </row>
    <row r="112" ht="13.4" customFormat="1" customHeight="1" s="112">
      <c r="A112" s="749" t="inlineStr">
        <is>
          <t>Mar-May 2009</t>
        </is>
      </c>
      <c r="B112" s="749" t="inlineStr"/>
      <c r="C112" s="749" t="n">
        <v>444</v>
      </c>
      <c r="D112" s="749" t="n">
        <v>2395</v>
      </c>
      <c r="E112" s="749" t="n">
        <v>5.4</v>
      </c>
      <c r="F112" s="117" t="n"/>
      <c r="G112" s="117" t="n"/>
      <c r="H112" s="111" t="n"/>
      <c r="I112" s="111" t="n"/>
      <c r="J112" s="117">
        <f>1/E112</f>
        <v/>
      </c>
    </row>
    <row r="113" ht="13.4" customFormat="1" customHeight="1" s="112">
      <c r="A113" s="749" t="inlineStr">
        <is>
          <t>Apr-Jun 2009</t>
        </is>
      </c>
      <c r="B113" s="749" t="inlineStr"/>
      <c r="C113" s="749" t="n">
        <v>431</v>
      </c>
      <c r="D113" s="749" t="n">
        <v>2448</v>
      </c>
      <c r="E113" s="749" t="n">
        <v>5.7</v>
      </c>
      <c r="F113" s="117" t="n"/>
      <c r="G113" s="117" t="n"/>
      <c r="H113" s="111" t="n"/>
      <c r="I113" s="111" t="n"/>
      <c r="J113" s="117">
        <f>1/E113</f>
        <v/>
      </c>
    </row>
    <row r="114" ht="13.4" customFormat="1" customHeight="1" s="112">
      <c r="A114" s="749" t="inlineStr">
        <is>
          <t>May-Jul 2009</t>
        </is>
      </c>
      <c r="B114" s="749" t="inlineStr"/>
      <c r="C114" s="749" t="n">
        <v>429</v>
      </c>
      <c r="D114" s="749" t="n">
        <v>2478</v>
      </c>
      <c r="E114" s="749" t="n">
        <v>5.8</v>
      </c>
      <c r="F114" s="117" t="n"/>
      <c r="G114" s="117" t="n"/>
      <c r="H114" s="276" t="n"/>
      <c r="I114" s="111" t="n"/>
      <c r="J114" s="117">
        <f>1/E114</f>
        <v/>
      </c>
    </row>
    <row r="115" ht="13.4" customFormat="1" customHeight="1" s="112">
      <c r="A115" s="749" t="inlineStr">
        <is>
          <t>Jun-Aug 2009</t>
        </is>
      </c>
      <c r="B115" s="749" t="inlineStr"/>
      <c r="C115" s="749" t="n">
        <v>438</v>
      </c>
      <c r="D115" s="749" t="n">
        <v>2484</v>
      </c>
      <c r="E115" s="749" t="n">
        <v>5.7</v>
      </c>
      <c r="F115" s="117" t="n"/>
      <c r="G115" s="117" t="n"/>
      <c r="H115" s="111" t="n"/>
      <c r="I115" s="111" t="n"/>
      <c r="J115" s="117">
        <f>1/E115</f>
        <v/>
      </c>
    </row>
    <row r="116" ht="13.4" customFormat="1" customHeight="1" s="112">
      <c r="A116" s="749" t="inlineStr">
        <is>
          <t>Jul-Sep 2009</t>
        </is>
      </c>
      <c r="B116" s="749" t="inlineStr"/>
      <c r="C116" s="749" t="n">
        <v>436</v>
      </c>
      <c r="D116" s="749" t="n">
        <v>2475</v>
      </c>
      <c r="E116" s="749" t="n">
        <v>5.7</v>
      </c>
      <c r="F116" s="117" t="n"/>
      <c r="G116" s="117" t="n"/>
      <c r="H116" s="111" t="n"/>
      <c r="I116" s="111" t="n"/>
      <c r="J116" s="117">
        <f>1/E116</f>
        <v/>
      </c>
    </row>
    <row r="117" ht="13.4" customFormat="1" customHeight="1" s="112">
      <c r="A117" s="749" t="inlineStr">
        <is>
          <t>Aug-Oct 2009</t>
        </is>
      </c>
      <c r="B117" s="749" t="inlineStr"/>
      <c r="C117" s="749" t="n">
        <v>432</v>
      </c>
      <c r="D117" s="749" t="n">
        <v>2484</v>
      </c>
      <c r="E117" s="749" t="n">
        <v>5.8</v>
      </c>
      <c r="F117" s="117" t="n"/>
      <c r="G117" s="117" t="n"/>
      <c r="H117" s="111" t="n"/>
      <c r="I117" s="111" t="n"/>
      <c r="J117" s="117">
        <f>1/E117</f>
        <v/>
      </c>
    </row>
    <row r="118" ht="13.4" customFormat="1" customHeight="1" s="112">
      <c r="A118" s="749" t="inlineStr">
        <is>
          <t>Sep-Nov 2009</t>
        </is>
      </c>
      <c r="B118" s="749" t="inlineStr"/>
      <c r="C118" s="749" t="n">
        <v>437</v>
      </c>
      <c r="D118" s="749" t="n">
        <v>2455</v>
      </c>
      <c r="E118" s="749" t="n">
        <v>5.6</v>
      </c>
      <c r="F118" s="117" t="n"/>
      <c r="G118" s="117" t="n"/>
      <c r="H118" s="111" t="n"/>
      <c r="I118" s="111" t="n"/>
      <c r="J118" s="117">
        <f>1/E118</f>
        <v/>
      </c>
    </row>
    <row r="119" ht="13.4" customFormat="1" customHeight="1" s="112">
      <c r="A119" s="749" t="inlineStr">
        <is>
          <t>Oct-Dec 2009</t>
        </is>
      </c>
      <c r="B119" s="749" t="inlineStr"/>
      <c r="C119" s="749" t="n">
        <v>454</v>
      </c>
      <c r="D119" s="749" t="n">
        <v>2453</v>
      </c>
      <c r="E119" s="749" t="n">
        <v>5.4</v>
      </c>
      <c r="F119" s="117" t="n"/>
      <c r="G119" s="117" t="n"/>
      <c r="H119" s="111" t="n"/>
      <c r="I119" s="111" t="n"/>
      <c r="J119" s="117">
        <f>1/E119</f>
        <v/>
      </c>
    </row>
    <row r="120" ht="13.4" customFormat="1" customHeight="1" s="112">
      <c r="A120" s="749" t="inlineStr">
        <is>
          <t>Nov-Jan 2010</t>
        </is>
      </c>
      <c r="B120" s="749" t="inlineStr"/>
      <c r="C120" s="749" t="n">
        <v>464</v>
      </c>
      <c r="D120" s="749" t="n">
        <v>2434</v>
      </c>
      <c r="E120" s="749" t="n">
        <v>5.2</v>
      </c>
      <c r="F120" s="117" t="n"/>
      <c r="G120" s="117" t="n"/>
      <c r="H120" s="111" t="n"/>
      <c r="I120" s="111" t="n"/>
      <c r="J120" s="117">
        <f>1/E120</f>
        <v/>
      </c>
    </row>
    <row r="121" ht="13.4" customFormat="1" customHeight="1" s="112">
      <c r="A121" s="749" t="inlineStr">
        <is>
          <t>Dec-Feb 2010</t>
        </is>
      </c>
      <c r="B121" s="749" t="inlineStr"/>
      <c r="C121" s="749" t="n">
        <v>467</v>
      </c>
      <c r="D121" s="749" t="n">
        <v>2496</v>
      </c>
      <c r="E121" s="749" t="n">
        <v>5.3</v>
      </c>
      <c r="F121" s="117" t="n"/>
      <c r="G121" s="117" t="n"/>
      <c r="H121" s="111" t="n"/>
      <c r="I121" s="111" t="n"/>
      <c r="J121" s="117">
        <f>1/E121</f>
        <v/>
      </c>
    </row>
    <row r="122" ht="13.4" customFormat="1" customHeight="1" s="112">
      <c r="A122" s="749" t="inlineStr">
        <is>
          <t>Jan-Mar 2010</t>
        </is>
      </c>
      <c r="B122" s="749" t="inlineStr"/>
      <c r="C122" s="749" t="n">
        <v>465</v>
      </c>
      <c r="D122" s="749" t="n">
        <v>2526</v>
      </c>
      <c r="E122" s="749" t="n">
        <v>5.4</v>
      </c>
      <c r="F122" s="117" t="n"/>
      <c r="G122" s="117" t="n"/>
      <c r="H122" s="111" t="n"/>
      <c r="I122" s="111" t="n"/>
      <c r="J122" s="117">
        <f>1/E122</f>
        <v/>
      </c>
    </row>
    <row r="123" ht="13.4" customFormat="1" customHeight="1" s="112">
      <c r="A123" s="749" t="inlineStr">
        <is>
          <t>Feb-Apr 2010</t>
        </is>
      </c>
      <c r="B123" s="749" t="inlineStr"/>
      <c r="C123" s="749" t="n">
        <v>467</v>
      </c>
      <c r="D123" s="749" t="n">
        <v>2510</v>
      </c>
      <c r="E123" s="749" t="n">
        <v>5.4</v>
      </c>
      <c r="F123" s="117" t="n"/>
      <c r="G123" s="117" t="n"/>
      <c r="H123" s="111" t="n"/>
      <c r="I123" s="111" t="n"/>
      <c r="J123" s="117">
        <f>1/E123</f>
        <v/>
      </c>
    </row>
    <row r="124" ht="13.4" customFormat="1" customHeight="1" s="112">
      <c r="A124" s="749" t="inlineStr">
        <is>
          <t>Mar-May 2010</t>
        </is>
      </c>
      <c r="B124" s="749" t="inlineStr"/>
      <c r="C124" s="749" t="n">
        <v>479</v>
      </c>
      <c r="D124" s="749" t="n">
        <v>2508</v>
      </c>
      <c r="E124" s="749" t="n">
        <v>5.2</v>
      </c>
      <c r="F124" s="117" t="n"/>
      <c r="G124" s="117" t="n"/>
      <c r="H124" s="111" t="n"/>
      <c r="I124" s="111" t="n"/>
      <c r="J124" s="117">
        <f>1/E124</f>
        <v/>
      </c>
    </row>
    <row r="125" ht="13.4" customFormat="1" customHeight="1" s="112">
      <c r="A125" s="749" t="inlineStr">
        <is>
          <t>Apr-Jun 2010</t>
        </is>
      </c>
      <c r="B125" s="749" t="inlineStr"/>
      <c r="C125" s="749" t="n">
        <v>484</v>
      </c>
      <c r="D125" s="749" t="n">
        <v>2488</v>
      </c>
      <c r="E125" s="749" t="n">
        <v>5.1</v>
      </c>
      <c r="F125" s="117" t="n"/>
      <c r="G125" s="117" t="n"/>
      <c r="H125" s="111" t="n"/>
      <c r="I125" s="111" t="n"/>
      <c r="J125" s="117">
        <f>1/E125</f>
        <v/>
      </c>
    </row>
    <row r="126" ht="13.4" customFormat="1" customHeight="1" s="112">
      <c r="A126" s="749" t="inlineStr">
        <is>
          <t>May-Jul 2010</t>
        </is>
      </c>
      <c r="B126" s="749" t="inlineStr"/>
      <c r="C126" s="749" t="n">
        <v>479</v>
      </c>
      <c r="D126" s="749" t="n">
        <v>2488</v>
      </c>
      <c r="E126" s="749" t="n">
        <v>5.2</v>
      </c>
      <c r="F126" s="117" t="n"/>
      <c r="G126" s="117" t="n"/>
      <c r="H126" s="111" t="n"/>
      <c r="I126" s="111" t="n"/>
      <c r="J126" s="117">
        <f>1/E126</f>
        <v/>
      </c>
    </row>
    <row r="127" ht="13.4" customFormat="1" customHeight="1" s="112">
      <c r="A127" s="749" t="inlineStr">
        <is>
          <t>Jun-Aug 2010</t>
        </is>
      </c>
      <c r="B127" s="749" t="inlineStr"/>
      <c r="C127" s="749" t="n">
        <v>461</v>
      </c>
      <c r="D127" s="749" t="n">
        <v>2476</v>
      </c>
      <c r="E127" s="749" t="n">
        <v>5.4</v>
      </c>
      <c r="F127" s="117" t="n"/>
      <c r="G127" s="117" t="n"/>
      <c r="H127" s="111" t="n"/>
      <c r="I127" s="111" t="n"/>
      <c r="J127" s="117">
        <f>1/E127</f>
        <v/>
      </c>
    </row>
    <row r="128" ht="13.4" customFormat="1" customHeight="1" s="112">
      <c r="A128" s="749" t="inlineStr">
        <is>
          <t>Jul-Sep 2010</t>
        </is>
      </c>
      <c r="B128" s="749" t="inlineStr"/>
      <c r="C128" s="749" t="n">
        <v>455</v>
      </c>
      <c r="D128" s="749" t="n">
        <v>2470</v>
      </c>
      <c r="E128" s="749" t="n">
        <v>5.4</v>
      </c>
      <c r="F128" s="117" t="n"/>
      <c r="G128" s="117" t="n"/>
      <c r="H128" s="111" t="n"/>
      <c r="I128" s="111" t="n"/>
      <c r="J128" s="117">
        <f>1/E128</f>
        <v/>
      </c>
    </row>
    <row r="129" ht="13.4" customFormat="1" customHeight="1" s="112">
      <c r="A129" s="749" t="inlineStr">
        <is>
          <t>Aug-Oct 2010</t>
        </is>
      </c>
      <c r="B129" s="749" t="inlineStr"/>
      <c r="C129" s="749" t="n">
        <v>455</v>
      </c>
      <c r="D129" s="749" t="n">
        <v>2513</v>
      </c>
      <c r="E129" s="749" t="n">
        <v>5.5</v>
      </c>
      <c r="F129" s="117" t="n"/>
      <c r="G129" s="117" t="n"/>
      <c r="H129" s="111" t="n"/>
      <c r="I129" s="111" t="n"/>
      <c r="J129" s="117">
        <f>1/E129</f>
        <v/>
      </c>
    </row>
    <row r="130" ht="13.4" customFormat="1" customHeight="1" s="112">
      <c r="A130" s="749" t="inlineStr">
        <is>
          <t>Sep-Nov 2010</t>
        </is>
      </c>
      <c r="B130" s="749" t="inlineStr"/>
      <c r="C130" s="749" t="n">
        <v>474</v>
      </c>
      <c r="D130" s="749" t="n">
        <v>2502</v>
      </c>
      <c r="E130" s="749" t="n">
        <v>5.3</v>
      </c>
      <c r="F130" s="117" t="n"/>
      <c r="G130" s="117" t="n"/>
      <c r="H130" s="111" t="n"/>
      <c r="I130" s="111" t="n"/>
      <c r="J130" s="117">
        <f>1/E130</f>
        <v/>
      </c>
    </row>
    <row r="131" ht="13.4" customFormat="1" customHeight="1" s="112">
      <c r="A131" s="749" t="inlineStr">
        <is>
          <t>Oct-Dec 2010</t>
        </is>
      </c>
      <c r="B131" s="749" t="inlineStr"/>
      <c r="C131" s="749" t="n">
        <v>483</v>
      </c>
      <c r="D131" s="749" t="n">
        <v>2503</v>
      </c>
      <c r="E131" s="749" t="n">
        <v>5.2</v>
      </c>
      <c r="F131" s="117" t="n"/>
      <c r="G131" s="117" t="n"/>
      <c r="H131" s="111" t="n"/>
      <c r="I131" s="111" t="n"/>
      <c r="J131" s="117">
        <f>1/E131</f>
        <v/>
      </c>
    </row>
    <row r="132" ht="13.4" customFormat="1" customHeight="1" s="112">
      <c r="A132" s="749" t="inlineStr">
        <is>
          <t>Nov-Jan 2011</t>
        </is>
      </c>
      <c r="B132" s="749" t="inlineStr"/>
      <c r="C132" s="749" t="n">
        <v>495</v>
      </c>
      <c r="D132" s="749" t="n">
        <v>2524</v>
      </c>
      <c r="E132" s="749" t="n">
        <v>5.1</v>
      </c>
      <c r="F132" s="117" t="n"/>
      <c r="G132" s="117" t="n"/>
      <c r="H132" s="111" t="n"/>
      <c r="I132" s="111" t="n"/>
      <c r="J132" s="117">
        <f>1/E132</f>
        <v/>
      </c>
    </row>
    <row r="133" ht="13.4" customFormat="1" customHeight="1" s="112">
      <c r="A133" s="749" t="inlineStr">
        <is>
          <t>Dec-Feb 2011</t>
        </is>
      </c>
      <c r="B133" s="749" t="inlineStr"/>
      <c r="C133" s="749" t="n">
        <v>490</v>
      </c>
      <c r="D133" s="749" t="n">
        <v>2492</v>
      </c>
      <c r="E133" s="749" t="n">
        <v>5.1</v>
      </c>
      <c r="F133" s="117" t="n"/>
      <c r="G133" s="117" t="n"/>
      <c r="H133" s="111" t="n"/>
      <c r="I133" s="111" t="n"/>
      <c r="J133" s="117">
        <f>1/E133</f>
        <v/>
      </c>
    </row>
    <row r="134" ht="13.4" customFormat="1" customHeight="1" s="112">
      <c r="A134" s="749" t="inlineStr">
        <is>
          <t>Jan-Mar 2011</t>
        </is>
      </c>
      <c r="B134" s="749" t="inlineStr"/>
      <c r="C134" s="749" t="n">
        <v>483</v>
      </c>
      <c r="D134" s="749" t="n">
        <v>2483</v>
      </c>
      <c r="E134" s="749" t="n">
        <v>5.1</v>
      </c>
      <c r="F134" s="117" t="n"/>
      <c r="G134" s="117" t="n"/>
      <c r="H134" s="111" t="n"/>
      <c r="I134" s="111" t="n"/>
      <c r="J134" s="117">
        <f>1/E134</f>
        <v/>
      </c>
    </row>
    <row r="135" ht="13.4" customFormat="1" customHeight="1" s="112">
      <c r="A135" s="749" t="inlineStr">
        <is>
          <t>Feb-Apr 2011</t>
        </is>
      </c>
      <c r="B135" s="749" t="inlineStr"/>
      <c r="C135" s="749" t="n">
        <v>472</v>
      </c>
      <c r="D135" s="749" t="n">
        <v>2462</v>
      </c>
      <c r="E135" s="749" t="n">
        <v>5.2</v>
      </c>
      <c r="F135" s="117" t="n"/>
      <c r="G135" s="117" t="n"/>
      <c r="H135" s="111" t="n"/>
      <c r="I135" s="111" t="n"/>
      <c r="J135" s="117">
        <f>1/E135</f>
        <v/>
      </c>
    </row>
    <row r="136" ht="13.4" customFormat="1" customHeight="1" s="112">
      <c r="A136" s="749" t="inlineStr">
        <is>
          <t>Mar-May 2011</t>
        </is>
      </c>
      <c r="B136" s="749" t="inlineStr"/>
      <c r="C136" s="749" t="n">
        <v>461</v>
      </c>
      <c r="D136" s="749" t="n">
        <v>2500</v>
      </c>
      <c r="E136" s="749" t="n">
        <v>5.4</v>
      </c>
      <c r="F136" s="117" t="n"/>
      <c r="G136" s="117" t="n"/>
      <c r="H136" s="111" t="n"/>
      <c r="I136" s="111" t="n"/>
      <c r="J136" s="117">
        <f>1/E136</f>
        <v/>
      </c>
    </row>
    <row r="137" ht="13.4" customFormat="1" customHeight="1" s="112">
      <c r="A137" s="749" t="inlineStr">
        <is>
          <t>Apr-Jun 2011</t>
        </is>
      </c>
      <c r="B137" s="749" t="inlineStr"/>
      <c r="C137" s="749" t="n">
        <v>460</v>
      </c>
      <c r="D137" s="749" t="n">
        <v>2540</v>
      </c>
      <c r="E137" s="749" t="n">
        <v>5.5</v>
      </c>
      <c r="F137" s="117" t="n"/>
      <c r="G137" s="117" t="n"/>
      <c r="H137" s="111" t="n"/>
      <c r="I137" s="111" t="n"/>
      <c r="J137" s="117">
        <f>1/E137</f>
        <v/>
      </c>
    </row>
    <row r="138" ht="13.4" customFormat="1" customHeight="1" s="112">
      <c r="A138" s="749" t="inlineStr">
        <is>
          <t>May-Jul 2011</t>
        </is>
      </c>
      <c r="B138" s="749" t="inlineStr"/>
      <c r="C138" s="749" t="n">
        <v>457</v>
      </c>
      <c r="D138" s="749" t="n">
        <v>2556</v>
      </c>
      <c r="E138" s="749" t="n">
        <v>5.6</v>
      </c>
      <c r="F138" s="117" t="n"/>
      <c r="G138" s="117" t="n"/>
      <c r="H138" s="111" t="n"/>
      <c r="I138" s="111" t="n"/>
      <c r="J138" s="117">
        <f>1/E138</f>
        <v/>
      </c>
    </row>
    <row r="139" ht="13.4" customFormat="1" customHeight="1" s="112">
      <c r="A139" s="749" t="inlineStr">
        <is>
          <t>Jun-Aug 2011</t>
        </is>
      </c>
      <c r="B139" s="749" t="inlineStr"/>
      <c r="C139" s="749" t="n">
        <v>462</v>
      </c>
      <c r="D139" s="749" t="n">
        <v>2611</v>
      </c>
      <c r="E139" s="749" t="n">
        <v>5.7</v>
      </c>
      <c r="F139" s="117" t="n"/>
      <c r="G139" s="117" t="n"/>
      <c r="H139" s="111" t="n"/>
      <c r="I139" s="111" t="n"/>
      <c r="J139" s="117">
        <f>1/E139</f>
        <v/>
      </c>
    </row>
    <row r="140" ht="13.4" customFormat="1" customHeight="1" s="112">
      <c r="A140" s="749" t="inlineStr">
        <is>
          <t>Jul-Sep 2011</t>
        </is>
      </c>
      <c r="B140" s="749" t="inlineStr"/>
      <c r="C140" s="749" t="n">
        <v>464</v>
      </c>
      <c r="D140" s="749" t="n">
        <v>2662</v>
      </c>
      <c r="E140" s="749" t="n">
        <v>5.7</v>
      </c>
      <c r="F140" s="117" t="n"/>
      <c r="G140" s="117" t="n"/>
      <c r="H140" s="111" t="n"/>
      <c r="I140" s="111" t="n"/>
      <c r="J140" s="117">
        <f>1/E140</f>
        <v/>
      </c>
    </row>
    <row r="141" ht="13.4" customFormat="1" customHeight="1" s="112">
      <c r="A141" s="749" t="inlineStr">
        <is>
          <t>Aug-Oct 2011</t>
        </is>
      </c>
      <c r="B141" s="749" t="inlineStr"/>
      <c r="C141" s="749" t="n">
        <v>467</v>
      </c>
      <c r="D141" s="749" t="n">
        <v>2677</v>
      </c>
      <c r="E141" s="749" t="n">
        <v>5.7</v>
      </c>
      <c r="F141" s="117" t="n"/>
      <c r="G141" s="117" t="n"/>
      <c r="H141" s="111" t="n"/>
      <c r="I141" s="111" t="n"/>
      <c r="J141" s="117">
        <f>1/E141</f>
        <v/>
      </c>
    </row>
    <row r="142" ht="13.4" customFormat="1" customHeight="1" s="112">
      <c r="A142" s="749" t="inlineStr">
        <is>
          <t>Sep-Nov 2011</t>
        </is>
      </c>
      <c r="B142" s="749" t="inlineStr"/>
      <c r="C142" s="749" t="n">
        <v>462</v>
      </c>
      <c r="D142" s="749" t="n">
        <v>2713</v>
      </c>
      <c r="E142" s="749" t="n">
        <v>5.9</v>
      </c>
      <c r="F142" s="117" t="n"/>
      <c r="G142" s="117" t="n"/>
      <c r="H142" s="111" t="n"/>
      <c r="I142" s="111" t="n"/>
      <c r="J142" s="117">
        <f>1/E142</f>
        <v/>
      </c>
    </row>
    <row r="143" ht="13.4" customFormat="1" customHeight="1" s="112">
      <c r="A143" s="749" t="inlineStr">
        <is>
          <t>Oct-Dec 2011</t>
        </is>
      </c>
      <c r="B143" s="749" t="inlineStr"/>
      <c r="C143" s="749" t="n">
        <v>465</v>
      </c>
      <c r="D143" s="749" t="n">
        <v>2689</v>
      </c>
      <c r="E143" s="749" t="n">
        <v>5.8</v>
      </c>
      <c r="F143" s="117" t="n"/>
      <c r="G143" s="117" t="n"/>
      <c r="H143" s="111" t="n"/>
      <c r="I143" s="111" t="n"/>
      <c r="J143" s="117">
        <f>1/E143</f>
        <v/>
      </c>
    </row>
    <row r="144" ht="13.4" customFormat="1" customHeight="1" s="112">
      <c r="A144" s="749" t="inlineStr">
        <is>
          <t>Nov-Jan 2012</t>
        </is>
      </c>
      <c r="B144" s="749" t="inlineStr"/>
      <c r="C144" s="749" t="n">
        <v>476</v>
      </c>
      <c r="D144" s="749" t="n">
        <v>2674</v>
      </c>
      <c r="E144" s="749" t="n">
        <v>5.6</v>
      </c>
      <c r="F144" s="117" t="n"/>
      <c r="G144" s="117" t="n"/>
      <c r="H144" s="111" t="n"/>
      <c r="I144" s="111" t="n"/>
      <c r="J144" s="117">
        <f>1/E144</f>
        <v/>
      </c>
    </row>
    <row r="145" ht="13.4" customFormat="1" customHeight="1" s="112">
      <c r="A145" s="749" t="inlineStr">
        <is>
          <t>Dec-Feb 2012</t>
        </is>
      </c>
      <c r="B145" s="749" t="inlineStr"/>
      <c r="C145" s="749" t="n">
        <v>473</v>
      </c>
      <c r="D145" s="749" t="n">
        <v>2655</v>
      </c>
      <c r="E145" s="749" t="n">
        <v>5.6</v>
      </c>
      <c r="F145" s="117" t="n"/>
      <c r="G145" s="117" t="n"/>
      <c r="H145" s="111" t="n"/>
      <c r="I145" s="111" t="n"/>
      <c r="J145" s="117">
        <f>1/E145</f>
        <v/>
      </c>
    </row>
    <row r="146" ht="13.4" customFormat="1" customHeight="1" s="112">
      <c r="A146" s="749" t="inlineStr">
        <is>
          <t>Jan-Mar 2012</t>
        </is>
      </c>
      <c r="B146" s="749" t="inlineStr"/>
      <c r="C146" s="749" t="n">
        <v>467</v>
      </c>
      <c r="D146" s="749" t="n">
        <v>2635</v>
      </c>
      <c r="E146" s="749" t="n">
        <v>5.6</v>
      </c>
      <c r="F146" s="117" t="n"/>
      <c r="G146" s="117" t="n"/>
      <c r="H146" s="111" t="n"/>
      <c r="I146" s="111" t="n"/>
      <c r="J146" s="117">
        <f>1/E146</f>
        <v/>
      </c>
    </row>
    <row r="147" ht="13.4" customFormat="1" customHeight="1" s="112">
      <c r="A147" s="749" t="inlineStr">
        <is>
          <t>Feb-Apr 2012</t>
        </is>
      </c>
      <c r="B147" s="749" t="inlineStr"/>
      <c r="C147" s="749" t="n">
        <v>465</v>
      </c>
      <c r="D147" s="749" t="n">
        <v>2625</v>
      </c>
      <c r="E147" s="749" t="n">
        <v>5.6</v>
      </c>
      <c r="F147" s="117" t="n"/>
      <c r="G147" s="117" t="n"/>
      <c r="H147" s="111" t="n"/>
      <c r="I147" s="111" t="n"/>
      <c r="J147" s="117">
        <f>1/E147</f>
        <v/>
      </c>
    </row>
    <row r="148" ht="13.4" customFormat="1" customHeight="1" s="112">
      <c r="A148" s="749" t="inlineStr">
        <is>
          <t>Mar-May 2012</t>
        </is>
      </c>
      <c r="B148" s="749" t="inlineStr"/>
      <c r="C148" s="749" t="n">
        <v>470</v>
      </c>
      <c r="D148" s="749" t="n">
        <v>2599</v>
      </c>
      <c r="E148" s="749" t="n">
        <v>5.5</v>
      </c>
      <c r="F148" s="117" t="n"/>
      <c r="G148" s="117" t="n"/>
      <c r="H148" s="111" t="n"/>
      <c r="I148" s="111" t="n"/>
      <c r="J148" s="117">
        <f>1/E148</f>
        <v/>
      </c>
    </row>
    <row r="149" ht="13.4" customFormat="1" customHeight="1" s="112">
      <c r="A149" s="749" t="inlineStr">
        <is>
          <t>Apr-Jun 2012</t>
        </is>
      </c>
      <c r="B149" s="749" t="inlineStr"/>
      <c r="C149" s="749" t="n">
        <v>474</v>
      </c>
      <c r="D149" s="749" t="n">
        <v>2577</v>
      </c>
      <c r="E149" s="749" t="n">
        <v>5.4</v>
      </c>
      <c r="F149" s="117" t="n"/>
      <c r="G149" s="117" t="n"/>
      <c r="H149" s="111" t="n"/>
      <c r="I149" s="111" t="n"/>
      <c r="J149" s="117">
        <f>1/E149</f>
        <v/>
      </c>
    </row>
    <row r="150" ht="13.4" customFormat="1" customHeight="1" s="112">
      <c r="A150" s="749" t="inlineStr">
        <is>
          <t>May-Jul 2012</t>
        </is>
      </c>
      <c r="B150" s="749" t="inlineStr"/>
      <c r="C150" s="749" t="n">
        <v>479</v>
      </c>
      <c r="D150" s="749" t="n">
        <v>2600</v>
      </c>
      <c r="E150" s="749" t="n">
        <v>5.4</v>
      </c>
      <c r="F150" s="117" t="n"/>
      <c r="G150" s="117" t="n"/>
      <c r="H150" s="111" t="n"/>
      <c r="I150" s="111" t="n"/>
      <c r="J150" s="117">
        <f>1/E150</f>
        <v/>
      </c>
    </row>
    <row r="151" ht="13.4" customFormat="1" customHeight="1" s="112">
      <c r="A151" s="749" t="inlineStr">
        <is>
          <t>Jun-Aug 2012</t>
        </is>
      </c>
      <c r="B151" s="749" t="inlineStr"/>
      <c r="C151" s="749" t="n">
        <v>483</v>
      </c>
      <c r="D151" s="749" t="n">
        <v>2551</v>
      </c>
      <c r="E151" s="749" t="n">
        <v>5.3</v>
      </c>
      <c r="F151" s="117" t="n"/>
      <c r="G151" s="117" t="n"/>
      <c r="H151" s="111" t="n"/>
      <c r="I151" s="111" t="n"/>
      <c r="J151" s="117">
        <f>1/E151</f>
        <v/>
      </c>
    </row>
    <row r="152" ht="13.4" customFormat="1" customHeight="1" s="112">
      <c r="A152" s="749" t="inlineStr">
        <is>
          <t>Jul-Sep 2012</t>
        </is>
      </c>
      <c r="B152" s="749" t="inlineStr"/>
      <c r="C152" s="749" t="n">
        <v>487</v>
      </c>
      <c r="D152" s="749" t="n">
        <v>2539</v>
      </c>
      <c r="E152" s="749" t="n">
        <v>5.2</v>
      </c>
      <c r="F152" s="117" t="n"/>
      <c r="G152" s="117" t="n"/>
      <c r="H152" s="111" t="n"/>
      <c r="I152" s="111" t="n"/>
      <c r="J152" s="117">
        <f>1/E152</f>
        <v/>
      </c>
    </row>
    <row r="153" ht="13.4" customFormat="1" customHeight="1" s="112">
      <c r="A153" s="749" t="inlineStr">
        <is>
          <t>Aug-Oct 2012</t>
        </is>
      </c>
      <c r="B153" s="749" t="inlineStr"/>
      <c r="C153" s="749" t="n">
        <v>490</v>
      </c>
      <c r="D153" s="749" t="n">
        <v>2534</v>
      </c>
      <c r="E153" s="749" t="n">
        <v>5.2</v>
      </c>
      <c r="F153" s="117" t="n"/>
      <c r="G153" s="117" t="n"/>
      <c r="H153" s="111" t="n"/>
      <c r="I153" s="111" t="n"/>
      <c r="J153" s="117">
        <f>1/E153</f>
        <v/>
      </c>
    </row>
    <row r="154" ht="13.4" customFormat="1" customHeight="1" s="112">
      <c r="A154" s="749" t="inlineStr">
        <is>
          <t>Sep-Nov 2012</t>
        </is>
      </c>
      <c r="B154" s="749" t="inlineStr"/>
      <c r="C154" s="749" t="n">
        <v>493</v>
      </c>
      <c r="D154" s="749" t="n">
        <v>2532</v>
      </c>
      <c r="E154" s="749" t="n">
        <v>5.1</v>
      </c>
      <c r="F154" s="117" t="n"/>
      <c r="G154" s="117" t="n"/>
      <c r="H154" s="111" t="n"/>
      <c r="I154" s="111" t="n"/>
      <c r="J154" s="117">
        <f>1/E154</f>
        <v/>
      </c>
    </row>
    <row r="155" ht="13.4" customFormat="1" customHeight="1" s="112">
      <c r="A155" s="749" t="inlineStr">
        <is>
          <t>Oct-Dec 2012</t>
        </is>
      </c>
      <c r="B155" s="749" t="inlineStr"/>
      <c r="C155" s="749" t="n">
        <v>501</v>
      </c>
      <c r="D155" s="749" t="n">
        <v>2535</v>
      </c>
      <c r="E155" s="749" t="n">
        <v>5.1</v>
      </c>
      <c r="F155" s="117" t="n"/>
      <c r="G155" s="117" t="n"/>
      <c r="H155" s="111" t="n"/>
      <c r="I155" s="111" t="n"/>
      <c r="J155" s="117">
        <f>1/E155</f>
        <v/>
      </c>
    </row>
    <row r="156" ht="13.4" customFormat="1" customHeight="1" s="112">
      <c r="A156" s="749" t="inlineStr">
        <is>
          <t>Nov-Jan 2013</t>
        </is>
      </c>
      <c r="B156" s="749" t="inlineStr"/>
      <c r="C156" s="749" t="n">
        <v>503</v>
      </c>
      <c r="D156" s="749" t="n">
        <v>2537</v>
      </c>
      <c r="E156" s="749" t="n">
        <v>5</v>
      </c>
      <c r="F156" s="117" t="n"/>
      <c r="G156" s="117" t="n"/>
      <c r="H156" s="111" t="n"/>
      <c r="I156" s="111" t="n"/>
      <c r="J156" s="117">
        <f>1/E156</f>
        <v/>
      </c>
    </row>
    <row r="157" ht="13.4" customFormat="1" customHeight="1" s="112">
      <c r="A157" s="749" t="inlineStr">
        <is>
          <t>Dec-Feb 2013</t>
        </is>
      </c>
      <c r="B157" s="749" t="inlineStr"/>
      <c r="C157" s="749" t="n">
        <v>505</v>
      </c>
      <c r="D157" s="749" t="n">
        <v>2584</v>
      </c>
      <c r="E157" s="749" t="n">
        <v>5.1</v>
      </c>
      <c r="F157" s="117" t="n"/>
      <c r="G157" s="117" t="n"/>
      <c r="H157" s="111" t="n"/>
      <c r="I157" s="111" t="n"/>
      <c r="J157" s="117">
        <f>1/E157</f>
        <v/>
      </c>
    </row>
    <row r="158" ht="13.4" customFormat="1" customHeight="1" s="112">
      <c r="A158" s="749" t="inlineStr">
        <is>
          <t>Jan-Mar 2013</t>
        </is>
      </c>
      <c r="B158" s="749" t="inlineStr"/>
      <c r="C158" s="749" t="n">
        <v>506</v>
      </c>
      <c r="D158" s="749" t="n">
        <v>2540</v>
      </c>
      <c r="E158" s="749" t="n">
        <v>5</v>
      </c>
      <c r="F158" s="117" t="n"/>
      <c r="G158" s="117" t="n"/>
      <c r="H158" s="111" t="n"/>
      <c r="I158" s="111" t="n"/>
      <c r="J158" s="117">
        <f>1/E158</f>
        <v/>
      </c>
    </row>
    <row r="159" ht="13.4" customFormat="1" customHeight="1" s="112">
      <c r="A159" s="749" t="inlineStr">
        <is>
          <t>Feb-Apr 2013</t>
        </is>
      </c>
      <c r="B159" s="749" t="inlineStr"/>
      <c r="C159" s="749" t="n">
        <v>515</v>
      </c>
      <c r="D159" s="749" t="n">
        <v>2525</v>
      </c>
      <c r="E159" s="749" t="n">
        <v>4.9</v>
      </c>
      <c r="F159" s="117" t="n"/>
      <c r="G159" s="117" t="n"/>
      <c r="H159" s="111" t="n"/>
      <c r="I159" s="111" t="n"/>
      <c r="J159" s="117">
        <f>1/E159</f>
        <v/>
      </c>
    </row>
    <row r="160" ht="13.4" customFormat="1" customHeight="1" s="112">
      <c r="A160" s="749" t="inlineStr">
        <is>
          <t>Mar-May 2013</t>
        </is>
      </c>
      <c r="B160" s="749" t="inlineStr"/>
      <c r="C160" s="749" t="n">
        <v>522</v>
      </c>
      <c r="D160" s="749" t="n">
        <v>2511</v>
      </c>
      <c r="E160" s="749" t="n">
        <v>4.8</v>
      </c>
      <c r="F160" s="117" t="n"/>
      <c r="G160" s="117" t="n"/>
      <c r="H160" s="111" t="n"/>
      <c r="I160" s="111" t="n"/>
      <c r="J160" s="117">
        <f>1/E160</f>
        <v/>
      </c>
    </row>
    <row r="161" ht="13.4" customFormat="1" customHeight="1" s="112">
      <c r="A161" s="749" t="inlineStr">
        <is>
          <t>Apr-Jun 2013</t>
        </is>
      </c>
      <c r="B161" s="749" t="inlineStr"/>
      <c r="C161" s="749" t="n">
        <v>533</v>
      </c>
      <c r="D161" s="749" t="n">
        <v>2515</v>
      </c>
      <c r="E161" s="749" t="n">
        <v>4.7</v>
      </c>
      <c r="F161" s="117" t="n"/>
      <c r="G161" s="117" t="n"/>
      <c r="H161" s="111" t="n"/>
      <c r="I161" s="111" t="n"/>
      <c r="J161" s="117">
        <f>1/E161</f>
        <v/>
      </c>
    </row>
    <row r="162" ht="13.4" customFormat="1" customHeight="1" s="112">
      <c r="A162" s="749" t="inlineStr">
        <is>
          <t>May-Jul 2013</t>
        </is>
      </c>
      <c r="B162" s="749" t="inlineStr"/>
      <c r="C162" s="749" t="n">
        <v>539</v>
      </c>
      <c r="D162" s="749" t="n">
        <v>2492</v>
      </c>
      <c r="E162" s="749" t="n">
        <v>4.6</v>
      </c>
      <c r="F162" s="117" t="n"/>
      <c r="G162" s="117" t="n"/>
      <c r="H162" s="111" t="n"/>
      <c r="I162" s="111" t="n"/>
      <c r="J162" s="117">
        <f>1/E162</f>
        <v/>
      </c>
    </row>
    <row r="163" ht="13.4" customFormat="1" customHeight="1" s="112">
      <c r="A163" s="749" t="inlineStr">
        <is>
          <t>Jun-Aug 2013</t>
        </is>
      </c>
      <c r="B163" s="749" t="inlineStr"/>
      <c r="C163" s="749" t="n">
        <v>536</v>
      </c>
      <c r="D163" s="749" t="n">
        <v>2504</v>
      </c>
      <c r="E163" s="749" t="n">
        <v>4.7</v>
      </c>
      <c r="F163" s="117" t="n"/>
      <c r="G163" s="117" t="n"/>
      <c r="H163" s="111" t="n"/>
      <c r="I163" s="111" t="n"/>
      <c r="J163" s="117">
        <f>1/E163</f>
        <v/>
      </c>
    </row>
    <row r="164" ht="13.4" customFormat="1" customHeight="1" s="112">
      <c r="A164" s="749" t="inlineStr">
        <is>
          <t>Jul-Sep 2013</t>
        </is>
      </c>
      <c r="B164" s="749" t="inlineStr"/>
      <c r="C164" s="749" t="n">
        <v>547</v>
      </c>
      <c r="D164" s="749" t="n">
        <v>2483</v>
      </c>
      <c r="E164" s="749" t="n">
        <v>4.5</v>
      </c>
      <c r="F164" s="117" t="n"/>
      <c r="G164" s="117" t="n"/>
      <c r="H164" s="111" t="n"/>
      <c r="I164" s="111" t="n"/>
      <c r="J164" s="117">
        <f>1/E164</f>
        <v/>
      </c>
    </row>
    <row r="165" ht="13.4" customFormat="1" customHeight="1" s="112">
      <c r="A165" s="749" t="inlineStr">
        <is>
          <t>Aug-Oct 2013</t>
        </is>
      </c>
      <c r="B165" s="749" t="inlineStr"/>
      <c r="C165" s="749" t="n">
        <v>552</v>
      </c>
      <c r="D165" s="749" t="n">
        <v>2404</v>
      </c>
      <c r="E165" s="749" t="n">
        <v>4.4</v>
      </c>
      <c r="F165" s="117" t="n"/>
      <c r="G165" s="117" t="n"/>
      <c r="H165" s="111" t="n"/>
      <c r="I165" s="111" t="n"/>
      <c r="J165" s="117">
        <f>1/E165</f>
        <v/>
      </c>
    </row>
    <row r="166" ht="13.4" customFormat="1" customHeight="1" s="112">
      <c r="A166" s="749" t="inlineStr">
        <is>
          <t>Sep-Nov 2013</t>
        </is>
      </c>
      <c r="B166" s="749" t="inlineStr"/>
      <c r="C166" s="749" t="n">
        <v>567</v>
      </c>
      <c r="D166" s="749" t="n">
        <v>2340</v>
      </c>
      <c r="E166" s="749" t="n">
        <v>4.1</v>
      </c>
      <c r="F166" s="117" t="n"/>
      <c r="G166" s="117" t="n"/>
      <c r="H166" s="111" t="n"/>
      <c r="I166" s="111" t="n"/>
      <c r="J166" s="117">
        <f>1/E166</f>
        <v/>
      </c>
    </row>
    <row r="167" ht="13.4" customFormat="1" customHeight="1" s="112">
      <c r="A167" s="749" t="inlineStr">
        <is>
          <t>Oct-Dec 2013</t>
        </is>
      </c>
      <c r="B167" s="749" t="inlineStr"/>
      <c r="C167" s="749" t="n">
        <v>573</v>
      </c>
      <c r="D167" s="749" t="n">
        <v>2357</v>
      </c>
      <c r="E167" s="749" t="n">
        <v>4.1</v>
      </c>
      <c r="F167" s="117" t="n"/>
      <c r="G167" s="117" t="n"/>
      <c r="H167" s="111" t="n"/>
      <c r="I167" s="111" t="n"/>
      <c r="J167" s="117">
        <f>1/E167</f>
        <v/>
      </c>
    </row>
    <row r="168" ht="13.4" customFormat="1" customHeight="1" s="112">
      <c r="A168" s="749" t="inlineStr">
        <is>
          <t>Nov-Jan 2014</t>
        </is>
      </c>
      <c r="B168" s="749" t="inlineStr"/>
      <c r="C168" s="749" t="n">
        <v>584</v>
      </c>
      <c r="D168" s="749" t="n">
        <v>2340</v>
      </c>
      <c r="E168" s="749" t="n">
        <v>4</v>
      </c>
      <c r="F168" s="117" t="n"/>
      <c r="G168" s="117" t="n"/>
      <c r="H168" s="111" t="n"/>
      <c r="I168" s="111" t="n"/>
      <c r="J168" s="117">
        <f>1/E168</f>
        <v/>
      </c>
    </row>
    <row r="169" ht="13.4" customFormat="1" customHeight="1" s="112">
      <c r="A169" s="749" t="inlineStr">
        <is>
          <t>Dec-Feb 2014</t>
        </is>
      </c>
      <c r="B169" s="749" t="inlineStr"/>
      <c r="C169" s="749" t="n">
        <v>596</v>
      </c>
      <c r="D169" s="749" t="n">
        <v>2256</v>
      </c>
      <c r="E169" s="749" t="n">
        <v>3.8</v>
      </c>
      <c r="F169" s="117" t="n"/>
      <c r="G169" s="117" t="n"/>
      <c r="H169" s="111" t="n"/>
      <c r="I169" s="111" t="n"/>
      <c r="J169" s="117">
        <f>1/E169</f>
        <v/>
      </c>
    </row>
    <row r="170" ht="13.4" customFormat="1" customHeight="1" s="112">
      <c r="A170" s="749" t="inlineStr">
        <is>
          <t>Jan-Mar 2014</t>
        </is>
      </c>
      <c r="B170" s="749" t="inlineStr"/>
      <c r="C170" s="749" t="n">
        <v>616</v>
      </c>
      <c r="D170" s="749" t="n">
        <v>2212</v>
      </c>
      <c r="E170" s="749" t="n">
        <v>3.6</v>
      </c>
      <c r="F170" s="117" t="n"/>
      <c r="G170" s="117" t="n"/>
      <c r="H170" s="111" t="n"/>
      <c r="I170" s="111" t="n"/>
      <c r="J170" s="117">
        <f>1/E170</f>
        <v/>
      </c>
    </row>
    <row r="171" ht="13.4" customFormat="1" customHeight="1" s="112">
      <c r="A171" s="749" t="inlineStr">
        <is>
          <t>Feb-Apr 2014</t>
        </is>
      </c>
      <c r="B171" s="749" t="inlineStr"/>
      <c r="C171" s="749" t="n">
        <v>639</v>
      </c>
      <c r="D171" s="749" t="n">
        <v>2161</v>
      </c>
      <c r="E171" s="749" t="n">
        <v>3.4</v>
      </c>
      <c r="F171" s="117" t="n"/>
      <c r="G171" s="117" t="n"/>
      <c r="H171" s="111" t="n"/>
      <c r="I171" s="111" t="n"/>
      <c r="J171" s="117">
        <f>1/E171</f>
        <v/>
      </c>
    </row>
    <row r="172" ht="13.4" customFormat="1" customHeight="1" s="112">
      <c r="A172" s="749" t="inlineStr">
        <is>
          <t>Mar-May 2014</t>
        </is>
      </c>
      <c r="B172" s="749" t="inlineStr"/>
      <c r="C172" s="749" t="n">
        <v>653</v>
      </c>
      <c r="D172" s="749" t="n">
        <v>2112</v>
      </c>
      <c r="E172" s="749" t="n">
        <v>3.2</v>
      </c>
      <c r="F172" s="117" t="n"/>
      <c r="G172" s="117" t="n"/>
      <c r="H172" s="111" t="n"/>
      <c r="I172" s="111" t="n"/>
      <c r="J172" s="117">
        <f>1/E172</f>
        <v/>
      </c>
    </row>
    <row r="173" ht="13.4" customFormat="1" customHeight="1" s="112">
      <c r="A173" s="749" t="inlineStr">
        <is>
          <t>Apr-Jun 2014</t>
        </is>
      </c>
      <c r="B173" s="749" t="inlineStr"/>
      <c r="C173" s="749" t="n">
        <v>661</v>
      </c>
      <c r="D173" s="749" t="n">
        <v>2061</v>
      </c>
      <c r="E173" s="749" t="n">
        <v>3.1</v>
      </c>
      <c r="F173" s="117" t="n"/>
      <c r="G173" s="117" t="n"/>
      <c r="H173" s="111" t="n"/>
      <c r="I173" s="111" t="n"/>
      <c r="J173" s="117">
        <f>1/E173</f>
        <v/>
      </c>
    </row>
    <row r="174" ht="13.4" customFormat="1" customHeight="1" s="112">
      <c r="A174" s="749" t="inlineStr">
        <is>
          <t>May-Jul 2014</t>
        </is>
      </c>
      <c r="B174" s="749" t="inlineStr"/>
      <c r="C174" s="749" t="n">
        <v>669</v>
      </c>
      <c r="D174" s="749" t="n">
        <v>2010</v>
      </c>
      <c r="E174" s="749" t="n">
        <v>3</v>
      </c>
      <c r="F174" s="117" t="n"/>
      <c r="G174" s="117" t="n"/>
      <c r="H174" s="111" t="n"/>
      <c r="I174" s="111" t="n"/>
      <c r="J174" s="117">
        <f>1/E174</f>
        <v/>
      </c>
    </row>
    <row r="175" ht="13.4" customFormat="1" customHeight="1" s="112">
      <c r="A175" s="749" t="inlineStr">
        <is>
          <t>Jun-Aug 2014</t>
        </is>
      </c>
      <c r="B175" s="749" t="inlineStr"/>
      <c r="C175" s="749" t="n">
        <v>681</v>
      </c>
      <c r="D175" s="749" t="n">
        <v>1972</v>
      </c>
      <c r="E175" s="749" t="n">
        <v>2.9</v>
      </c>
      <c r="F175" s="117" t="n"/>
      <c r="G175" s="117" t="n"/>
      <c r="H175" s="111" t="n"/>
      <c r="I175" s="111" t="n"/>
      <c r="J175" s="117">
        <f>1/E175</f>
        <v/>
      </c>
    </row>
    <row r="176" ht="13.4" customFormat="1" customHeight="1" s="112">
      <c r="A176" s="749" t="inlineStr">
        <is>
          <t>Jul-Sep 2014</t>
        </is>
      </c>
      <c r="B176" s="749" t="inlineStr"/>
      <c r="C176" s="749" t="n">
        <v>686</v>
      </c>
      <c r="D176" s="749" t="n">
        <v>1961</v>
      </c>
      <c r="E176" s="749" t="n">
        <v>2.9</v>
      </c>
      <c r="F176" s="117" t="n"/>
      <c r="G176" s="117" t="n"/>
      <c r="H176" s="111" t="n"/>
      <c r="I176" s="111" t="n"/>
      <c r="J176" s="117">
        <f>1/E176</f>
        <v/>
      </c>
    </row>
    <row r="177" ht="13.4" customFormat="1" customHeight="1" s="112">
      <c r="A177" s="749" t="inlineStr">
        <is>
          <t>Aug-Oct 2014</t>
        </is>
      </c>
      <c r="B177" s="749" t="inlineStr"/>
      <c r="C177" s="749" t="n">
        <v>702</v>
      </c>
      <c r="D177" s="749" t="n">
        <v>1953</v>
      </c>
      <c r="E177" s="749" t="n">
        <v>2.8</v>
      </c>
      <c r="F177" s="117" t="n"/>
      <c r="G177" s="117" t="n"/>
      <c r="H177" s="111" t="n"/>
      <c r="I177" s="111" t="n"/>
      <c r="J177" s="117">
        <f>1/E177</f>
        <v/>
      </c>
    </row>
    <row r="178" ht="13.4" customFormat="1" customHeight="1" s="112">
      <c r="A178" s="749" t="inlineStr">
        <is>
          <t>Sep-Nov 2014</t>
        </is>
      </c>
      <c r="B178" s="749" t="inlineStr"/>
      <c r="C178" s="749" t="n">
        <v>702</v>
      </c>
      <c r="D178" s="749" t="n">
        <v>1924</v>
      </c>
      <c r="E178" s="749" t="n">
        <v>2.7</v>
      </c>
      <c r="F178" s="117" t="n"/>
      <c r="G178" s="117" t="n"/>
      <c r="H178" s="111" t="n"/>
      <c r="I178" s="111" t="n"/>
      <c r="J178" s="117">
        <f>1/E178</f>
        <v/>
      </c>
    </row>
    <row r="179" ht="13.4" customFormat="1" customHeight="1" s="112">
      <c r="A179" s="749" t="inlineStr">
        <is>
          <t>Oct-Dec 2014</t>
        </is>
      </c>
      <c r="B179" s="749" t="inlineStr"/>
      <c r="C179" s="749" t="n">
        <v>708</v>
      </c>
      <c r="D179" s="749" t="n">
        <v>1870</v>
      </c>
      <c r="E179" s="749" t="n">
        <v>2.6</v>
      </c>
      <c r="F179" s="117" t="n"/>
      <c r="G179" s="117" t="n"/>
      <c r="H179" s="111" t="n"/>
      <c r="I179" s="111" t="n"/>
      <c r="J179" s="117">
        <f>1/E179</f>
        <v/>
      </c>
    </row>
    <row r="180" ht="13.4" customFormat="1" customHeight="1" s="112">
      <c r="A180" s="749" t="inlineStr">
        <is>
          <t>Nov-Jan 2015</t>
        </is>
      </c>
      <c r="B180" s="749" t="inlineStr"/>
      <c r="C180" s="749" t="n">
        <v>712</v>
      </c>
      <c r="D180" s="749" t="n">
        <v>1858</v>
      </c>
      <c r="E180" s="749" t="n">
        <v>2.6</v>
      </c>
      <c r="F180" s="117" t="n"/>
      <c r="G180" s="117" t="n"/>
      <c r="H180" s="111" t="n"/>
      <c r="I180" s="111" t="n"/>
      <c r="J180" s="117">
        <f>1/E180</f>
        <v/>
      </c>
    </row>
    <row r="181" ht="13.4" customFormat="1" customHeight="1" s="112">
      <c r="A181" s="749" t="inlineStr">
        <is>
          <t>Dec-Feb 2015</t>
        </is>
      </c>
      <c r="B181" s="749" t="inlineStr"/>
      <c r="C181" s="749" t="n">
        <v>722</v>
      </c>
      <c r="D181" s="749" t="n">
        <v>1840</v>
      </c>
      <c r="E181" s="749" t="n">
        <v>2.5</v>
      </c>
      <c r="F181" s="117" t="n"/>
      <c r="G181" s="117" t="n"/>
      <c r="H181" s="111" t="n"/>
      <c r="I181" s="111" t="n"/>
      <c r="J181" s="117">
        <f>1/E181</f>
        <v/>
      </c>
    </row>
    <row r="182" ht="13.4" customFormat="1" customHeight="1" s="112">
      <c r="A182" s="749" t="inlineStr">
        <is>
          <t>Jan-Mar 2015</t>
        </is>
      </c>
      <c r="B182" s="749" t="inlineStr"/>
      <c r="C182" s="749" t="n">
        <v>730</v>
      </c>
      <c r="D182" s="749" t="n">
        <v>1826</v>
      </c>
      <c r="E182" s="749" t="n">
        <v>2.5</v>
      </c>
      <c r="F182" s="117" t="n"/>
      <c r="G182" s="117" t="n"/>
      <c r="H182" s="111" t="n"/>
      <c r="I182" s="111" t="n"/>
      <c r="J182" s="117">
        <f>1/E182</f>
        <v/>
      </c>
    </row>
    <row r="183" ht="13.4" customFormat="1" customHeight="1" s="112">
      <c r="A183" s="749" t="inlineStr">
        <is>
          <t>Feb-Apr 2015</t>
        </is>
      </c>
      <c r="B183" s="749" t="inlineStr"/>
      <c r="C183" s="749" t="n">
        <v>726</v>
      </c>
      <c r="D183" s="749" t="n">
        <v>1813</v>
      </c>
      <c r="E183" s="749" t="n">
        <v>2.5</v>
      </c>
      <c r="F183" s="117" t="n"/>
      <c r="G183" s="117" t="n"/>
      <c r="H183" s="111" t="n"/>
      <c r="I183" s="111" t="n"/>
      <c r="J183" s="117">
        <f>1/E183</f>
        <v/>
      </c>
    </row>
    <row r="184" ht="13.4" customFormat="1" customHeight="1" s="112">
      <c r="A184" s="749" t="inlineStr">
        <is>
          <t>Mar-May 2015</t>
        </is>
      </c>
      <c r="B184" s="749" t="inlineStr"/>
      <c r="C184" s="749" t="n">
        <v>727</v>
      </c>
      <c r="D184" s="749" t="n">
        <v>1848</v>
      </c>
      <c r="E184" s="749" t="n">
        <v>2.5</v>
      </c>
      <c r="F184" s="117" t="n"/>
      <c r="G184" s="117" t="n"/>
      <c r="H184" s="111" t="n"/>
      <c r="I184" s="111" t="n"/>
      <c r="J184" s="117">
        <f>1/E184</f>
        <v/>
      </c>
    </row>
    <row r="185" ht="13.4" customFormat="1" customHeight="1" s="112">
      <c r="A185" s="749" t="inlineStr">
        <is>
          <t>Apr-Jun 2015</t>
        </is>
      </c>
      <c r="B185" s="749" t="inlineStr"/>
      <c r="C185" s="749" t="n">
        <v>730</v>
      </c>
      <c r="D185" s="749" t="n">
        <v>1849</v>
      </c>
      <c r="E185" s="749" t="n">
        <v>2.5</v>
      </c>
      <c r="F185" s="117" t="n"/>
      <c r="G185" s="117" t="n"/>
      <c r="H185" s="111" t="n"/>
      <c r="I185" s="111" t="n"/>
      <c r="J185" s="117">
        <f>1/E185</f>
        <v/>
      </c>
    </row>
    <row r="186" ht="13.4" customFormat="1" customHeight="1" s="112">
      <c r="A186" s="749" t="inlineStr">
        <is>
          <t>May-Jul 2015</t>
        </is>
      </c>
      <c r="B186" s="749" t="inlineStr"/>
      <c r="C186" s="749" t="n">
        <v>741</v>
      </c>
      <c r="D186" s="749" t="n">
        <v>1822</v>
      </c>
      <c r="E186" s="749" t="n">
        <v>2.5</v>
      </c>
      <c r="F186" s="117" t="n"/>
      <c r="G186" s="117" t="n"/>
      <c r="H186" s="111" t="n"/>
      <c r="I186" s="111" t="n"/>
      <c r="J186" s="117">
        <f>1/E186</f>
        <v/>
      </c>
    </row>
    <row r="187" ht="13.4" customFormat="1" customHeight="1" s="112">
      <c r="A187" s="749" t="inlineStr">
        <is>
          <t>Jun-Aug 2015</t>
        </is>
      </c>
      <c r="B187" s="749" t="inlineStr"/>
      <c r="C187" s="749" t="n">
        <v>742</v>
      </c>
      <c r="D187" s="749" t="n">
        <v>1779</v>
      </c>
      <c r="E187" s="749" t="n">
        <v>2.4</v>
      </c>
      <c r="F187" s="117" t="n"/>
      <c r="G187" s="117" t="n"/>
      <c r="H187" s="111" t="n"/>
      <c r="I187" s="111" t="n"/>
      <c r="J187" s="117">
        <f>1/E187</f>
        <v/>
      </c>
    </row>
    <row r="188" ht="13.4" customFormat="1" customHeight="1" s="112">
      <c r="A188" s="749" t="inlineStr">
        <is>
          <t>Jul-Sep 2015</t>
        </is>
      </c>
      <c r="B188" s="749" t="inlineStr"/>
      <c r="C188" s="749" t="n">
        <v>741</v>
      </c>
      <c r="D188" s="749" t="n">
        <v>1760</v>
      </c>
      <c r="E188" s="749" t="n">
        <v>2.4</v>
      </c>
      <c r="F188" s="117" t="n"/>
      <c r="G188" s="117" t="n"/>
      <c r="H188" s="111" t="n"/>
      <c r="I188" s="111" t="n"/>
      <c r="J188" s="117">
        <f>1/E188</f>
        <v/>
      </c>
    </row>
    <row r="189" ht="13.4" customFormat="1" customHeight="1" s="112">
      <c r="A189" s="749" t="inlineStr">
        <is>
          <t>Aug-Oct 2015</t>
        </is>
      </c>
      <c r="B189" s="749" t="inlineStr"/>
      <c r="C189" s="749" t="n">
        <v>741</v>
      </c>
      <c r="D189" s="749" t="n">
        <v>1715</v>
      </c>
      <c r="E189" s="749" t="n">
        <v>2.3</v>
      </c>
      <c r="F189" s="117" t="n"/>
      <c r="G189" s="117" t="n"/>
      <c r="H189" s="111" t="n"/>
      <c r="I189" s="111" t="n"/>
      <c r="J189" s="117">
        <f>1/E189</f>
        <v/>
      </c>
    </row>
    <row r="190" ht="13.4" customFormat="1" customHeight="1" s="112">
      <c r="A190" s="749" t="inlineStr">
        <is>
          <t>Sep-Nov 2015</t>
        </is>
      </c>
      <c r="B190" s="749" t="inlineStr"/>
      <c r="C190" s="749" t="n">
        <v>741</v>
      </c>
      <c r="D190" s="749" t="n">
        <v>1687</v>
      </c>
      <c r="E190" s="749" t="n">
        <v>2.3</v>
      </c>
      <c r="F190" s="117" t="n"/>
      <c r="G190" s="117" t="n"/>
      <c r="H190" s="111" t="n"/>
      <c r="I190" s="111" t="n"/>
      <c r="J190" s="117">
        <f>1/E190</f>
        <v/>
      </c>
    </row>
    <row r="191" ht="13.4" customFormat="1" customHeight="1" s="112">
      <c r="A191" s="749" t="inlineStr">
        <is>
          <t>Oct-Dec 2015</t>
        </is>
      </c>
      <c r="B191" s="749" t="inlineStr"/>
      <c r="C191" s="749" t="n">
        <v>746</v>
      </c>
      <c r="D191" s="749" t="n">
        <v>1688</v>
      </c>
      <c r="E191" s="749" t="n">
        <v>2.3</v>
      </c>
      <c r="F191" s="117" t="n"/>
      <c r="G191" s="117" t="n"/>
      <c r="H191" s="111" t="n"/>
      <c r="I191" s="111" t="n"/>
      <c r="J191" s="117">
        <f>1/E191</f>
        <v/>
      </c>
    </row>
    <row r="192" ht="13.4" customFormat="1" customHeight="1" s="112">
      <c r="A192" s="749" t="inlineStr">
        <is>
          <t>Nov-Jan 2016</t>
        </is>
      </c>
      <c r="B192" s="749" t="inlineStr"/>
      <c r="C192" s="749" t="n">
        <v>750</v>
      </c>
      <c r="D192" s="749" t="n">
        <v>1684</v>
      </c>
      <c r="E192" s="749" t="n">
        <v>2.2</v>
      </c>
      <c r="F192" s="117" t="n"/>
      <c r="G192" s="117" t="n"/>
      <c r="H192" s="111" t="n"/>
      <c r="I192" s="111" t="n"/>
      <c r="J192" s="117">
        <f>1/E192</f>
        <v/>
      </c>
    </row>
    <row r="193" ht="13.4" customFormat="1" customHeight="1" s="112">
      <c r="A193" s="749" t="inlineStr">
        <is>
          <t>Dec-Feb 2016</t>
        </is>
      </c>
      <c r="B193" s="749" t="inlineStr"/>
      <c r="C193" s="749" t="n">
        <v>748</v>
      </c>
      <c r="D193" s="749" t="n">
        <v>1700</v>
      </c>
      <c r="E193" s="749" t="n">
        <v>2.3</v>
      </c>
      <c r="F193" s="117" t="n"/>
      <c r="G193" s="117" t="n"/>
      <c r="H193" s="111" t="n"/>
      <c r="I193" s="111" t="n"/>
      <c r="J193" s="117">
        <f>1/E193</f>
        <v/>
      </c>
    </row>
    <row r="194" ht="13.4" customFormat="1" customHeight="1" s="112">
      <c r="A194" s="749" t="inlineStr">
        <is>
          <t>Jan-Mar 2016</t>
        </is>
      </c>
      <c r="B194" s="749" t="inlineStr"/>
      <c r="C194" s="749" t="n">
        <v>748</v>
      </c>
      <c r="D194" s="749" t="n">
        <v>1687</v>
      </c>
      <c r="E194" s="749" t="n">
        <v>2.3</v>
      </c>
      <c r="F194" s="117" t="n"/>
      <c r="G194" s="117" t="n"/>
      <c r="H194" s="111" t="n"/>
      <c r="I194" s="111" t="n"/>
      <c r="J194" s="117">
        <f>1/E194</f>
        <v/>
      </c>
    </row>
    <row r="195" ht="13.4" customFormat="1" customHeight="1" s="112">
      <c r="A195" s="749" t="inlineStr">
        <is>
          <t>Feb-Apr 2016</t>
        </is>
      </c>
      <c r="B195" s="749" t="inlineStr"/>
      <c r="C195" s="749" t="n">
        <v>742</v>
      </c>
      <c r="D195" s="749" t="n">
        <v>1666</v>
      </c>
      <c r="E195" s="749" t="n">
        <v>2.2</v>
      </c>
      <c r="F195" s="117" t="n"/>
      <c r="G195" s="117" t="n"/>
      <c r="H195" s="111" t="n"/>
      <c r="I195" s="111" t="n"/>
      <c r="J195" s="117">
        <f>1/E195</f>
        <v/>
      </c>
    </row>
    <row r="196" ht="13.4" customFormat="1" customHeight="1" s="112">
      <c r="A196" s="749" t="inlineStr">
        <is>
          <t>Mar-May 2016</t>
        </is>
      </c>
      <c r="B196" s="749" t="inlineStr"/>
      <c r="C196" s="749" t="n">
        <v>745</v>
      </c>
      <c r="D196" s="749" t="n">
        <v>1648</v>
      </c>
      <c r="E196" s="749" t="n">
        <v>2.2</v>
      </c>
      <c r="F196" s="117" t="n"/>
      <c r="G196" s="117" t="n"/>
      <c r="H196" s="111" t="n"/>
      <c r="I196" s="111" t="n"/>
      <c r="J196" s="117">
        <f>1/E196</f>
        <v/>
      </c>
    </row>
    <row r="197" ht="13.4" customFormat="1" customHeight="1" s="112">
      <c r="A197" s="749" t="inlineStr">
        <is>
          <t>Apr-Jun 2016</t>
        </is>
      </c>
      <c r="B197" s="749" t="inlineStr"/>
      <c r="C197" s="749" t="n">
        <v>746</v>
      </c>
      <c r="D197" s="749" t="n">
        <v>1643</v>
      </c>
      <c r="E197" s="749" t="n">
        <v>2.2</v>
      </c>
      <c r="F197" s="117" t="n"/>
      <c r="G197" s="117" t="n"/>
      <c r="H197" s="111" t="n"/>
      <c r="I197" s="111" t="n"/>
      <c r="J197" s="117">
        <f>1/E197</f>
        <v/>
      </c>
    </row>
    <row r="198" ht="13.4" customFormat="1" customHeight="1" s="112">
      <c r="A198" s="749" t="inlineStr">
        <is>
          <t>May-Jul 2016</t>
        </is>
      </c>
      <c r="B198" s="749" t="inlineStr"/>
      <c r="C198" s="749" t="n">
        <v>747</v>
      </c>
      <c r="D198" s="749" t="n">
        <v>1635</v>
      </c>
      <c r="E198" s="749" t="n">
        <v>2.2</v>
      </c>
      <c r="F198" s="117" t="n"/>
      <c r="G198" s="117" t="n"/>
      <c r="H198" s="111" t="n"/>
      <c r="I198" s="111" t="n"/>
      <c r="J198" s="117">
        <f>1/E198</f>
        <v/>
      </c>
    </row>
    <row r="199" ht="13.4" customFormat="1" customHeight="1" s="112">
      <c r="A199" s="749" t="inlineStr">
        <is>
          <t>Jun-Aug 2016</t>
        </is>
      </c>
      <c r="B199" s="749" t="inlineStr"/>
      <c r="C199" s="749" t="n">
        <v>752</v>
      </c>
      <c r="D199" s="749" t="n">
        <v>1668</v>
      </c>
      <c r="E199" s="749" t="n">
        <v>2.2</v>
      </c>
      <c r="F199" s="117" t="n"/>
      <c r="G199" s="117" t="n"/>
      <c r="H199" s="111" t="n"/>
      <c r="I199" s="111" t="n"/>
      <c r="J199" s="117">
        <f>1/E199</f>
        <v/>
      </c>
    </row>
    <row r="200" ht="13.4" customFormat="1" customHeight="1" s="112">
      <c r="A200" s="749" t="inlineStr">
        <is>
          <t>Jul-Sep 2016</t>
        </is>
      </c>
      <c r="B200" s="749" t="inlineStr"/>
      <c r="C200" s="749" t="n">
        <v>753</v>
      </c>
      <c r="D200" s="749" t="n">
        <v>1618</v>
      </c>
      <c r="E200" s="749" t="n">
        <v>2.1</v>
      </c>
      <c r="F200" s="117" t="n"/>
      <c r="G200" s="117" t="n"/>
      <c r="H200" s="111" t="n"/>
      <c r="I200" s="111" t="n"/>
      <c r="J200" s="117">
        <f>1/E200</f>
        <v/>
      </c>
    </row>
    <row r="201" ht="13.4" customFormat="1" customHeight="1" s="112">
      <c r="A201" s="749" t="inlineStr">
        <is>
          <t>Aug-Oct 2016</t>
        </is>
      </c>
      <c r="B201" s="749" t="inlineStr"/>
      <c r="C201" s="749" t="n">
        <v>765</v>
      </c>
      <c r="D201" s="749" t="n">
        <v>1613</v>
      </c>
      <c r="E201" s="749" t="n">
        <v>2.1</v>
      </c>
      <c r="F201" s="117" t="n"/>
      <c r="G201" s="117" t="n"/>
      <c r="H201" s="111" t="n"/>
      <c r="I201" s="111" t="n"/>
      <c r="J201" s="117">
        <f>1/E201</f>
        <v/>
      </c>
    </row>
    <row r="202" ht="13.4" customFormat="1" customHeight="1" s="112">
      <c r="A202" s="749" t="inlineStr">
        <is>
          <t>Sep-Nov 2016</t>
        </is>
      </c>
      <c r="B202" s="749" t="inlineStr"/>
      <c r="C202" s="749" t="n">
        <v>758</v>
      </c>
      <c r="D202" s="749" t="n">
        <v>1602</v>
      </c>
      <c r="E202" s="749" t="n">
        <v>2.1</v>
      </c>
      <c r="F202" s="117" t="n"/>
      <c r="G202" s="117" t="n"/>
      <c r="H202" s="111" t="n"/>
      <c r="I202" s="111" t="n"/>
      <c r="J202" s="117">
        <f>1/E202</f>
        <v/>
      </c>
    </row>
    <row r="203" ht="13.4" customFormat="1" customHeight="1" s="112">
      <c r="A203" s="749" t="inlineStr">
        <is>
          <t>Oct-Dec 2016</t>
        </is>
      </c>
      <c r="B203" s="749" t="inlineStr"/>
      <c r="C203" s="749" t="n">
        <v>755</v>
      </c>
      <c r="D203" s="749" t="n">
        <v>1585</v>
      </c>
      <c r="E203" s="749" t="n">
        <v>2.1</v>
      </c>
      <c r="F203" s="117" t="n"/>
      <c r="G203" s="117" t="n"/>
      <c r="H203" s="111" t="n"/>
      <c r="I203" s="111" t="n"/>
      <c r="J203" s="117">
        <f>1/E203</f>
        <v/>
      </c>
    </row>
    <row r="204" ht="13.4" customFormat="1" customHeight="1" s="112">
      <c r="A204" s="749" t="inlineStr">
        <is>
          <t>Nov-Jan 2017</t>
        </is>
      </c>
      <c r="B204" s="749" t="inlineStr"/>
      <c r="C204" s="749" t="n">
        <v>748</v>
      </c>
      <c r="D204" s="749" t="n">
        <v>1573</v>
      </c>
      <c r="E204" s="749" t="n">
        <v>2.1</v>
      </c>
      <c r="F204" s="117" t="n"/>
      <c r="G204" s="117" t="n"/>
      <c r="H204" s="111" t="n"/>
      <c r="I204" s="111" t="n"/>
      <c r="J204" s="117">
        <f>1/E204</f>
        <v/>
      </c>
    </row>
    <row r="205" ht="13.4" customFormat="1" customHeight="1" s="112">
      <c r="A205" s="749" t="inlineStr">
        <is>
          <t>Dec-Feb 2017</t>
        </is>
      </c>
      <c r="B205" s="749" t="inlineStr"/>
      <c r="C205" s="749" t="n">
        <v>764</v>
      </c>
      <c r="D205" s="749" t="n">
        <v>1550</v>
      </c>
      <c r="E205" s="749" t="n">
        <v>2</v>
      </c>
      <c r="F205" s="117" t="n"/>
      <c r="G205" s="117" t="n"/>
      <c r="H205" s="111" t="n"/>
      <c r="I205" s="111" t="n"/>
      <c r="J205" s="117">
        <f>1/E205</f>
        <v/>
      </c>
    </row>
    <row r="206" ht="13.4" customFormat="1" customHeight="1" s="112">
      <c r="A206" s="749" t="inlineStr">
        <is>
          <t>Jan-Mar 2017</t>
        </is>
      </c>
      <c r="B206" s="749" t="inlineStr"/>
      <c r="C206" s="749" t="n">
        <v>771</v>
      </c>
      <c r="D206" s="749" t="n">
        <v>1527</v>
      </c>
      <c r="E206" s="749" t="n">
        <v>2</v>
      </c>
      <c r="F206" s="117" t="n"/>
      <c r="G206" s="117" t="n"/>
      <c r="H206" s="111" t="n"/>
      <c r="I206" s="111" t="n"/>
      <c r="J206" s="117">
        <f>1/E206</f>
        <v/>
      </c>
    </row>
    <row r="207" ht="13.4" customFormat="1" customHeight="1" s="112">
      <c r="A207" s="749" t="inlineStr">
        <is>
          <t>Feb-Apr 2017</t>
        </is>
      </c>
      <c r="B207" s="749" t="inlineStr"/>
      <c r="C207" s="749" t="n">
        <v>791</v>
      </c>
      <c r="D207" s="749" t="n">
        <v>1520</v>
      </c>
      <c r="E207" s="749" t="n">
        <v>1.9</v>
      </c>
      <c r="F207" s="117" t="n"/>
      <c r="G207" s="117" t="n"/>
      <c r="H207" s="111" t="n"/>
      <c r="I207" s="111" t="n"/>
      <c r="J207" s="117">
        <f>1/E207</f>
        <v/>
      </c>
    </row>
    <row r="208" ht="13.4" customFormat="1" customHeight="1" s="115">
      <c r="A208" s="775" t="inlineStr">
        <is>
          <t>Mar-May 2017</t>
        </is>
      </c>
      <c r="B208" s="775" t="inlineStr"/>
      <c r="C208" s="775" t="n">
        <v>786</v>
      </c>
      <c r="D208" s="775" t="n">
        <v>1489</v>
      </c>
      <c r="E208" s="775" t="n">
        <v>1.9</v>
      </c>
      <c r="F208" s="117" t="n"/>
      <c r="G208" s="117" t="n"/>
      <c r="H208" s="111" t="n"/>
      <c r="I208" s="111" t="n"/>
      <c r="J208" s="117">
        <f>1/E208</f>
        <v/>
      </c>
    </row>
    <row r="209" ht="13.4" customFormat="1" customHeight="1" s="112">
      <c r="A209" s="749" t="inlineStr">
        <is>
          <t>Apr-Jun 2017</t>
        </is>
      </c>
      <c r="B209" s="749" t="inlineStr"/>
      <c r="C209" s="749" t="n">
        <v>786</v>
      </c>
      <c r="D209" s="749" t="n">
        <v>1485</v>
      </c>
      <c r="E209" s="749" t="n">
        <v>1.9</v>
      </c>
      <c r="F209" s="117" t="n"/>
      <c r="G209" s="117" t="n"/>
      <c r="H209" s="111" t="n"/>
      <c r="I209" s="111" t="n"/>
      <c r="J209" s="117">
        <f>1/E209</f>
        <v/>
      </c>
    </row>
    <row r="210" ht="13.4" customFormat="1" customHeight="1" s="112">
      <c r="A210" s="749" t="inlineStr">
        <is>
          <t>May-Jul 2017</t>
        </is>
      </c>
      <c r="B210" s="749" t="inlineStr"/>
      <c r="C210" s="749" t="n">
        <v>784</v>
      </c>
      <c r="D210" s="749" t="n">
        <v>1457</v>
      </c>
      <c r="E210" s="749" t="n">
        <v>1.9</v>
      </c>
      <c r="F210" s="117" t="n"/>
      <c r="G210" s="117" t="n"/>
      <c r="H210" s="111" t="n"/>
      <c r="I210" s="111" t="n"/>
      <c r="J210" s="117">
        <f>1/E210</f>
        <v/>
      </c>
    </row>
    <row r="211" ht="13.4" customFormat="1" customHeight="1" s="112">
      <c r="A211" s="749" t="inlineStr">
        <is>
          <t>Jun-Aug 2017</t>
        </is>
      </c>
      <c r="B211" s="749" t="inlineStr"/>
      <c r="C211" s="749" t="n">
        <v>793</v>
      </c>
      <c r="D211" s="749" t="n">
        <v>1452</v>
      </c>
      <c r="E211" s="749" t="n">
        <v>1.8</v>
      </c>
      <c r="F211" s="117" t="n"/>
      <c r="G211" s="117" t="n"/>
      <c r="H211" s="111" t="n"/>
      <c r="I211" s="111" t="n"/>
      <c r="J211" s="117">
        <f>1/E211</f>
        <v/>
      </c>
    </row>
    <row r="212" ht="13.4" customFormat="1" customHeight="1" s="112">
      <c r="A212" s="749" t="inlineStr">
        <is>
          <t>Jul-Sep 2017</t>
        </is>
      </c>
      <c r="B212" s="749" t="inlineStr"/>
      <c r="C212" s="749" t="n">
        <v>800</v>
      </c>
      <c r="D212" s="749" t="n">
        <v>1429</v>
      </c>
      <c r="E212" s="749" t="n">
        <v>1.8</v>
      </c>
      <c r="F212" s="117" t="n"/>
      <c r="G212" s="117" t="n"/>
      <c r="H212" s="111" t="n"/>
      <c r="I212" s="111" t="n"/>
      <c r="J212" s="117">
        <f>1/E212</f>
        <v/>
      </c>
    </row>
    <row r="213" ht="13.4" customFormat="1" customHeight="1" s="112">
      <c r="A213" s="749" t="inlineStr">
        <is>
          <t>Aug-Oct 2017</t>
        </is>
      </c>
      <c r="B213" s="749" t="inlineStr"/>
      <c r="C213" s="749" t="n">
        <v>812</v>
      </c>
      <c r="D213" s="749" t="n">
        <v>1422</v>
      </c>
      <c r="E213" s="749" t="n">
        <v>1.8</v>
      </c>
      <c r="F213" s="117" t="n"/>
      <c r="G213" s="117" t="n"/>
      <c r="H213" s="111" t="n"/>
      <c r="I213" s="111" t="n"/>
      <c r="J213" s="117">
        <f>1/E213</f>
        <v/>
      </c>
    </row>
    <row r="214" ht="13.4" customFormat="1" customHeight="1" s="112">
      <c r="A214" s="749" t="inlineStr">
        <is>
          <t>Sep-Nov 2017</t>
        </is>
      </c>
      <c r="B214" s="749" t="inlineStr"/>
      <c r="C214" s="749" t="n">
        <v>819</v>
      </c>
      <c r="D214" s="749" t="n">
        <v>1437</v>
      </c>
      <c r="E214" s="749" t="n">
        <v>1.8</v>
      </c>
      <c r="F214" s="117" t="n"/>
      <c r="G214" s="117" t="n"/>
      <c r="H214" s="111" t="n"/>
      <c r="I214" s="111" t="n"/>
      <c r="J214" s="117">
        <f>1/E214</f>
        <v/>
      </c>
    </row>
    <row r="215" ht="13.4" customFormat="1" customHeight="1" s="112">
      <c r="A215" s="749" t="inlineStr">
        <is>
          <t>Oct-Dec 2017</t>
        </is>
      </c>
      <c r="B215" s="749" t="inlineStr"/>
      <c r="C215" s="749" t="n">
        <v>820</v>
      </c>
      <c r="D215" s="749" t="n">
        <v>1463</v>
      </c>
      <c r="E215" s="749" t="n">
        <v>1.8</v>
      </c>
      <c r="F215" s="117" t="n"/>
      <c r="G215" s="117" t="n"/>
      <c r="H215" s="111" t="n"/>
      <c r="I215" s="111" t="n"/>
      <c r="J215" s="117">
        <f>1/E215</f>
        <v/>
      </c>
    </row>
    <row r="216" ht="13.4" customFormat="1" customHeight="1" s="112">
      <c r="A216" s="749" t="inlineStr">
        <is>
          <t>Nov-Jan 2018</t>
        </is>
      </c>
      <c r="B216" s="749" t="inlineStr"/>
      <c r="C216" s="749" t="n">
        <v>817</v>
      </c>
      <c r="D216" s="749" t="n">
        <v>1451</v>
      </c>
      <c r="E216" s="749" t="n">
        <v>1.8</v>
      </c>
      <c r="F216" s="117" t="n"/>
      <c r="G216" s="117" t="n"/>
      <c r="H216" s="111" t="n"/>
      <c r="I216" s="111" t="n"/>
      <c r="J216" s="117">
        <f>1/E216</f>
        <v/>
      </c>
    </row>
    <row r="217" ht="13.4" customFormat="1" customHeight="1" s="112">
      <c r="A217" s="749" t="inlineStr">
        <is>
          <t>Dec-Feb 2018</t>
        </is>
      </c>
      <c r="B217" s="749" t="inlineStr"/>
      <c r="C217" s="749" t="n">
        <v>814</v>
      </c>
      <c r="D217" s="749" t="n">
        <v>1419</v>
      </c>
      <c r="E217" s="749" t="n">
        <v>1.7</v>
      </c>
      <c r="F217" s="117" t="n"/>
      <c r="G217" s="117" t="n"/>
      <c r="H217" s="111" t="n"/>
      <c r="I217" s="111" t="n"/>
      <c r="J217" s="117">
        <f>1/E217</f>
        <v/>
      </c>
    </row>
    <row r="218" ht="13.4" customFormat="1" customHeight="1" s="112">
      <c r="A218" s="749" t="inlineStr">
        <is>
          <t>Jan-Mar 2018</t>
        </is>
      </c>
      <c r="B218" s="749" t="inlineStr"/>
      <c r="C218" s="749" t="n">
        <v>815</v>
      </c>
      <c r="D218" s="749" t="n">
        <v>1417</v>
      </c>
      <c r="E218" s="749" t="n">
        <v>1.7</v>
      </c>
      <c r="F218" s="117" t="n"/>
      <c r="G218" s="117" t="n"/>
      <c r="H218" s="111" t="n"/>
      <c r="I218" s="111" t="n"/>
      <c r="J218" s="117">
        <f>1/E218</f>
        <v/>
      </c>
    </row>
    <row r="219" ht="13.4" customFormat="1" customHeight="1" s="112">
      <c r="A219" s="749" t="inlineStr">
        <is>
          <t>Feb-Apr 2018</t>
        </is>
      </c>
      <c r="B219" s="749" t="inlineStr"/>
      <c r="C219" s="749" t="n">
        <v>811</v>
      </c>
      <c r="D219" s="749" t="n">
        <v>1416</v>
      </c>
      <c r="E219" s="749" t="n">
        <v>1.7</v>
      </c>
      <c r="F219" s="117" t="n"/>
      <c r="G219" s="117" t="n"/>
      <c r="H219" s="111" t="n"/>
      <c r="I219" s="111" t="n"/>
      <c r="J219" s="117">
        <f>1/E219</f>
        <v/>
      </c>
    </row>
    <row r="220" ht="13.4" customFormat="1" customHeight="1" s="112">
      <c r="A220" s="749" t="inlineStr">
        <is>
          <t>Mar-May 2018</t>
        </is>
      </c>
      <c r="B220" s="749" t="inlineStr"/>
      <c r="C220" s="749" t="n">
        <v>821</v>
      </c>
      <c r="D220" s="749" t="n">
        <v>1408</v>
      </c>
      <c r="E220" s="749" t="n">
        <v>1.7</v>
      </c>
      <c r="F220" s="117" t="n"/>
      <c r="G220" s="117" t="n"/>
      <c r="H220" s="111" t="n"/>
      <c r="I220" s="111" t="n"/>
      <c r="J220" s="117">
        <f>1/E220</f>
        <v/>
      </c>
    </row>
    <row r="221" ht="13.4" customFormat="1" customHeight="1" s="112">
      <c r="A221" s="749" t="inlineStr">
        <is>
          <t>Apr-Jun 2018</t>
        </is>
      </c>
      <c r="B221" s="749" t="inlineStr"/>
      <c r="C221" s="749" t="n">
        <v>832</v>
      </c>
      <c r="D221" s="749" t="n">
        <v>1362</v>
      </c>
      <c r="E221" s="749" t="n">
        <v>1.6</v>
      </c>
      <c r="F221" s="117" t="n"/>
      <c r="G221" s="117" t="n"/>
      <c r="H221" s="111" t="n"/>
      <c r="I221" s="111" t="n"/>
      <c r="J221" s="117">
        <f>1/E221</f>
        <v/>
      </c>
    </row>
    <row r="222" ht="13.4" customFormat="1" customHeight="1" s="112">
      <c r="A222" s="749" t="inlineStr">
        <is>
          <t>May-Jul 2018</t>
        </is>
      </c>
      <c r="B222" s="749" t="inlineStr"/>
      <c r="C222" s="749" t="n">
        <v>837</v>
      </c>
      <c r="D222" s="749" t="n">
        <v>1358</v>
      </c>
      <c r="E222" s="749" t="n">
        <v>1.6</v>
      </c>
      <c r="F222" s="117" t="n"/>
      <c r="G222" s="117" t="n"/>
      <c r="H222" s="111" t="n"/>
      <c r="I222" s="111" t="n"/>
      <c r="J222" s="117">
        <f>1/E222</f>
        <v/>
      </c>
    </row>
    <row r="223" ht="13.4" customFormat="1" customHeight="1" s="112">
      <c r="A223" s="749" t="inlineStr">
        <is>
          <t>Jun-Aug 2018</t>
        </is>
      </c>
      <c r="B223" s="749" t="inlineStr"/>
      <c r="C223" s="749" t="n">
        <v>842</v>
      </c>
      <c r="D223" s="749" t="n">
        <v>1363</v>
      </c>
      <c r="E223" s="749" t="n">
        <v>1.6</v>
      </c>
      <c r="F223" s="117" t="n"/>
      <c r="G223" s="117" t="n"/>
      <c r="H223" s="111" t="n"/>
      <c r="I223" s="111" t="n"/>
      <c r="J223" s="117">
        <f>1/E223</f>
        <v/>
      </c>
    </row>
    <row r="224" ht="13.4" customFormat="1" customHeight="1" s="112">
      <c r="A224" s="749" t="inlineStr">
        <is>
          <t>Jul-Sep 2018</t>
        </is>
      </c>
      <c r="B224" s="749" t="inlineStr"/>
      <c r="C224" s="749" t="n">
        <v>846</v>
      </c>
      <c r="D224" s="749" t="n">
        <v>1377</v>
      </c>
      <c r="E224" s="749" t="n">
        <v>1.6</v>
      </c>
      <c r="F224" s="117" t="n"/>
      <c r="G224" s="117" t="n"/>
      <c r="H224" s="111" t="n"/>
      <c r="I224" s="111" t="n"/>
      <c r="J224" s="117">
        <f>1/E224</f>
        <v/>
      </c>
    </row>
    <row r="225" ht="13.4" customFormat="1" customHeight="1" s="112">
      <c r="A225" s="749" t="inlineStr">
        <is>
          <t>Aug-Oct 2018</t>
        </is>
      </c>
      <c r="B225" s="749" t="inlineStr"/>
      <c r="C225" s="749" t="n">
        <v>864</v>
      </c>
      <c r="D225" s="749" t="n">
        <v>1373</v>
      </c>
      <c r="E225" s="749" t="n">
        <v>1.6</v>
      </c>
      <c r="F225" s="117" t="n"/>
      <c r="G225" s="117" t="n"/>
      <c r="H225" s="111" t="n"/>
      <c r="I225" s="111" t="n"/>
      <c r="J225" s="117">
        <f>1/E225</f>
        <v/>
      </c>
    </row>
    <row r="226" ht="13.4" customFormat="1" customHeight="1" s="112">
      <c r="A226" s="749" t="inlineStr">
        <is>
          <t>Sep-Nov 2018</t>
        </is>
      </c>
      <c r="B226" s="749" t="inlineStr"/>
      <c r="C226" s="749" t="n">
        <v>862</v>
      </c>
      <c r="D226" s="749" t="n">
        <v>1370</v>
      </c>
      <c r="E226" s="749" t="n">
        <v>1.6</v>
      </c>
      <c r="F226" s="117" t="n"/>
      <c r="G226" s="117" t="n"/>
      <c r="H226" s="111" t="n"/>
      <c r="I226" s="111" t="n"/>
      <c r="J226" s="117">
        <f>1/E226</f>
        <v/>
      </c>
    </row>
    <row r="227" ht="13.4" customFormat="1" customHeight="1" s="112">
      <c r="A227" s="749" t="inlineStr">
        <is>
          <t>Oct-Dec 2018</t>
        </is>
      </c>
      <c r="B227" s="749" t="inlineStr"/>
      <c r="C227" s="749" t="n">
        <v>856</v>
      </c>
      <c r="D227" s="749" t="n">
        <v>1363</v>
      </c>
      <c r="E227" s="749" t="n">
        <v>1.6</v>
      </c>
      <c r="F227" s="117" t="n"/>
      <c r="G227" s="117" t="n"/>
      <c r="H227" s="111" t="n"/>
      <c r="I227" s="111" t="n"/>
      <c r="J227" s="117">
        <f>1/E227</f>
        <v/>
      </c>
    </row>
    <row r="228" ht="13.4" customFormat="1" customHeight="1" s="112">
      <c r="A228" s="749" t="inlineStr">
        <is>
          <t>Nov-Jan 2019</t>
        </is>
      </c>
      <c r="B228" s="749" t="inlineStr"/>
      <c r="C228" s="749" t="n">
        <v>855</v>
      </c>
      <c r="D228" s="749" t="n">
        <v>1338</v>
      </c>
      <c r="E228" s="749" t="n">
        <v>1.6</v>
      </c>
      <c r="F228" s="117" t="n"/>
      <c r="G228" s="117" t="n"/>
      <c r="H228" s="111" t="n"/>
      <c r="I228" s="111" t="n"/>
      <c r="J228" s="117">
        <f>1/E228</f>
        <v/>
      </c>
    </row>
    <row r="229" ht="13.4" customFormat="1" customHeight="1" s="112">
      <c r="A229" s="749" t="inlineStr">
        <is>
          <t>Dec-Feb 2019</t>
        </is>
      </c>
      <c r="B229" s="749" t="inlineStr"/>
      <c r="C229" s="749" t="n">
        <v>847</v>
      </c>
      <c r="D229" s="749" t="n">
        <v>1343</v>
      </c>
      <c r="E229" s="749" t="n">
        <v>1.6</v>
      </c>
      <c r="F229" s="117" t="n"/>
      <c r="G229" s="117" t="n"/>
      <c r="H229" s="111" t="n"/>
      <c r="I229" s="111" t="n"/>
      <c r="J229" s="117">
        <f>1/E229</f>
        <v/>
      </c>
    </row>
    <row r="230" ht="13.4" customFormat="1" customHeight="1" s="112">
      <c r="A230" s="749" t="inlineStr">
        <is>
          <t>Jan-Mar 2019</t>
        </is>
      </c>
      <c r="B230" s="749" t="inlineStr"/>
      <c r="C230" s="749" t="n">
        <v>845</v>
      </c>
      <c r="D230" s="749" t="n">
        <v>1304</v>
      </c>
      <c r="E230" s="749" t="n">
        <v>1.5</v>
      </c>
      <c r="F230" s="117" t="n"/>
      <c r="G230" s="117" t="n"/>
      <c r="H230" s="111" t="n"/>
      <c r="I230" s="111" t="n"/>
      <c r="J230" s="117">
        <f>1/E230</f>
        <v/>
      </c>
    </row>
    <row r="231" ht="13.4" customFormat="1" customHeight="1" s="112">
      <c r="A231" s="749" t="inlineStr">
        <is>
          <t>Feb-Apr 2019</t>
        </is>
      </c>
      <c r="B231" s="749" t="inlineStr"/>
      <c r="C231" s="749" t="n">
        <v>840</v>
      </c>
      <c r="D231" s="749" t="n">
        <v>1312</v>
      </c>
      <c r="E231" s="749" t="n">
        <v>1.6</v>
      </c>
      <c r="F231" s="117" t="n"/>
      <c r="G231" s="117" t="n"/>
      <c r="H231" s="111" t="n"/>
      <c r="I231" s="111" t="n"/>
      <c r="J231" s="117">
        <f>1/E231</f>
        <v/>
      </c>
    </row>
    <row r="232" ht="13.4" customFormat="1" customHeight="1" s="112">
      <c r="A232" s="749" t="inlineStr">
        <is>
          <t>Mar-May 2019</t>
        </is>
      </c>
      <c r="B232" s="749" t="inlineStr"/>
      <c r="C232" s="749" t="n">
        <v>835</v>
      </c>
      <c r="D232" s="749" t="n">
        <v>1300</v>
      </c>
      <c r="E232" s="749" t="n">
        <v>1.6</v>
      </c>
      <c r="F232" s="117" t="n"/>
      <c r="G232" s="117" t="n"/>
      <c r="H232" s="111" t="n"/>
      <c r="I232" s="111" t="n"/>
      <c r="J232" s="117">
        <f>1/E232</f>
        <v/>
      </c>
    </row>
    <row r="233" ht="13.4" customFormat="1" customHeight="1" s="112">
      <c r="A233" s="749" t="inlineStr">
        <is>
          <t>Apr-Jun 2019</t>
        </is>
      </c>
      <c r="B233" s="749" t="inlineStr"/>
      <c r="C233" s="749" t="n">
        <v>822</v>
      </c>
      <c r="D233" s="749" t="n">
        <v>1332</v>
      </c>
      <c r="E233" s="749" t="n">
        <v>1.6</v>
      </c>
      <c r="F233" s="117" t="n"/>
      <c r="G233" s="117" t="n"/>
      <c r="H233" s="111" t="n"/>
      <c r="I233" s="111" t="n"/>
      <c r="J233" s="117">
        <f>1/E233</f>
        <v/>
      </c>
    </row>
    <row r="234" ht="13.4" customFormat="1" customHeight="1" s="112">
      <c r="A234" s="749" t="inlineStr">
        <is>
          <t>May-Jul 2019</t>
        </is>
      </c>
      <c r="B234" s="749" t="inlineStr"/>
      <c r="C234" s="749" t="n">
        <v>821</v>
      </c>
      <c r="D234" s="749" t="n">
        <v>1321</v>
      </c>
      <c r="E234" s="749" t="n">
        <v>1.6</v>
      </c>
      <c r="F234" s="117" t="n"/>
      <c r="G234" s="117" t="n"/>
      <c r="H234" s="111" t="n"/>
      <c r="I234" s="111" t="n"/>
      <c r="J234" s="117">
        <f>1/E234</f>
        <v/>
      </c>
    </row>
    <row r="235" ht="13.4" customFormat="1" customHeight="1" s="112">
      <c r="A235" s="749" t="inlineStr">
        <is>
          <t>Jun-Aug 2019</t>
        </is>
      </c>
      <c r="B235" s="749" t="inlineStr"/>
      <c r="C235" s="749" t="n">
        <v>815</v>
      </c>
      <c r="D235" s="749" t="n">
        <v>1328</v>
      </c>
      <c r="E235" s="749" t="n">
        <v>1.6</v>
      </c>
      <c r="F235" s="117" t="n"/>
      <c r="G235" s="117" t="n"/>
      <c r="H235" s="111" t="n"/>
      <c r="I235" s="111" t="n"/>
      <c r="J235" s="117">
        <f>1/E235</f>
        <v/>
      </c>
    </row>
    <row r="236" ht="13.4" customFormat="1" customHeight="1" s="112">
      <c r="A236" s="749" t="inlineStr">
        <is>
          <t>Jul-Sep 2019</t>
        </is>
      </c>
      <c r="B236" s="749" t="inlineStr"/>
      <c r="C236" s="749" t="n">
        <v>818</v>
      </c>
      <c r="D236" s="749" t="n">
        <v>1325</v>
      </c>
      <c r="E236" s="749" t="n">
        <v>1.6</v>
      </c>
      <c r="F236" s="117" t="n"/>
      <c r="G236" s="117" t="n"/>
      <c r="H236" s="111" t="n"/>
      <c r="I236" s="111" t="n"/>
      <c r="J236" s="117">
        <f>1/E236</f>
        <v/>
      </c>
    </row>
    <row r="237" ht="13.4" customFormat="1" customHeight="1" s="112">
      <c r="A237" s="749" t="inlineStr">
        <is>
          <t>Aug-Oct 2019</t>
        </is>
      </c>
      <c r="B237" s="749" t="inlineStr"/>
      <c r="C237" s="749" t="n">
        <v>813</v>
      </c>
      <c r="D237" s="749" t="n">
        <v>1300</v>
      </c>
      <c r="E237" s="749" t="n">
        <v>1.6</v>
      </c>
      <c r="F237" s="117" t="n"/>
      <c r="G237" s="117" t="n"/>
      <c r="H237" s="111" t="n"/>
      <c r="I237" s="111" t="n"/>
      <c r="J237" s="117">
        <f>1/E237</f>
        <v/>
      </c>
    </row>
    <row r="238" ht="13.4" customFormat="1" customHeight="1" s="112">
      <c r="A238" s="749" t="inlineStr">
        <is>
          <t>Sep-Nov 2019</t>
        </is>
      </c>
      <c r="B238" s="749" t="inlineStr"/>
      <c r="C238" s="749" t="n">
        <v>809</v>
      </c>
      <c r="D238" s="749" t="n">
        <v>1313</v>
      </c>
      <c r="E238" s="749" t="n">
        <v>1.6</v>
      </c>
      <c r="F238" s="117" t="n"/>
      <c r="G238" s="117" t="n"/>
      <c r="H238" s="111" t="n"/>
      <c r="I238" s="111" t="n"/>
      <c r="J238" s="117">
        <f>1/E238</f>
        <v/>
      </c>
    </row>
    <row r="239" ht="13.4" customFormat="1" customHeight="1" s="112">
      <c r="A239" s="749" t="inlineStr">
        <is>
          <t>Oct-Dec 2019</t>
        </is>
      </c>
      <c r="B239" s="749" t="inlineStr"/>
      <c r="C239" s="749" t="n">
        <v>811</v>
      </c>
      <c r="D239" s="749" t="n">
        <v>1283</v>
      </c>
      <c r="E239" s="749" t="n">
        <v>1.6</v>
      </c>
      <c r="F239" s="117" t="n"/>
      <c r="G239" s="117" t="n"/>
      <c r="H239" s="111" t="n"/>
      <c r="I239" s="111" t="n"/>
      <c r="J239" s="117">
        <f>1/E239</f>
        <v/>
      </c>
    </row>
    <row r="240" ht="13.4" customFormat="1" customHeight="1" s="112">
      <c r="A240" s="749" t="inlineStr">
        <is>
          <t>Nov-Jan 2020</t>
        </is>
      </c>
      <c r="B240" s="749" t="inlineStr"/>
      <c r="C240" s="749" t="n">
        <v>812</v>
      </c>
      <c r="D240" s="749" t="n">
        <v>1341</v>
      </c>
      <c r="E240" s="749" t="n">
        <v>1.7</v>
      </c>
      <c r="F240" s="117" t="n"/>
      <c r="G240" s="117" t="n"/>
      <c r="H240" s="111" t="n"/>
      <c r="I240" s="111" t="n"/>
      <c r="J240" s="117">
        <f>1/E240</f>
        <v/>
      </c>
    </row>
    <row r="241" ht="13.4" customHeight="1" s="828">
      <c r="A241" s="751" t="inlineStr">
        <is>
          <t>Dec-Feb 2020</t>
        </is>
      </c>
      <c r="B241" s="751" t="inlineStr"/>
      <c r="C241" s="736" t="n">
        <v>819</v>
      </c>
      <c r="D241" s="774" t="n">
        <v>1364</v>
      </c>
      <c r="E241" s="1084" t="n">
        <v>1.7</v>
      </c>
      <c r="F241" s="117" t="n"/>
      <c r="G241" s="117" t="n"/>
      <c r="H241" s="111" t="n"/>
      <c r="I241" s="111" t="n"/>
      <c r="J241" s="117">
        <f>1/E241</f>
        <v/>
      </c>
    </row>
    <row r="242" ht="13.4" customHeight="1" s="828">
      <c r="A242" s="751" t="inlineStr">
        <is>
          <t>Jan-Mar 2020</t>
        </is>
      </c>
      <c r="B242" s="751" t="inlineStr"/>
      <c r="C242" s="736" t="n">
        <v>795</v>
      </c>
      <c r="D242" s="774" t="n">
        <v>1411</v>
      </c>
      <c r="E242" s="1084" t="n">
        <v>1.8</v>
      </c>
      <c r="F242" s="117" t="n"/>
      <c r="G242" s="117" t="n"/>
      <c r="H242" s="111" t="n"/>
      <c r="I242" s="111" t="n"/>
      <c r="J242" s="117">
        <f>1/E242</f>
        <v/>
      </c>
    </row>
    <row r="243" ht="13.4" customHeight="1" s="828">
      <c r="A243" s="751" t="inlineStr">
        <is>
          <t>Feb-Apr 2020</t>
        </is>
      </c>
      <c r="B243" s="751" t="inlineStr"/>
      <c r="C243" s="736" t="n">
        <v>637</v>
      </c>
      <c r="D243" s="774" t="n">
        <v>1400</v>
      </c>
      <c r="E243" s="1084" t="n">
        <v>2.2</v>
      </c>
      <c r="F243" s="117" t="n"/>
      <c r="G243" s="117" t="n"/>
      <c r="H243" s="111" t="n"/>
      <c r="I243" s="111" t="n"/>
      <c r="J243" s="117">
        <f>1/E243</f>
        <v/>
      </c>
    </row>
    <row r="244" ht="13.4" customHeight="1" s="828">
      <c r="A244" s="751" t="inlineStr">
        <is>
          <t>Mar-May 2020</t>
        </is>
      </c>
      <c r="B244" s="751" t="inlineStr"/>
      <c r="C244" s="736" t="n">
        <v>471</v>
      </c>
      <c r="D244" s="774" t="n">
        <v>1408</v>
      </c>
      <c r="E244" s="1084" t="n">
        <v>3</v>
      </c>
      <c r="F244" s="117" t="n"/>
      <c r="G244" s="117" t="n"/>
      <c r="H244" s="111" t="n"/>
      <c r="I244" s="111" t="n"/>
      <c r="J244" s="117">
        <f>1/E244</f>
        <v/>
      </c>
    </row>
    <row r="245" ht="13.4" customHeight="1" s="828">
      <c r="A245" s="751" t="inlineStr">
        <is>
          <t>Apr-Jun 2020</t>
        </is>
      </c>
      <c r="B245" s="751" t="inlineStr"/>
      <c r="C245" s="736" t="n">
        <v>328</v>
      </c>
      <c r="D245" s="774" t="n">
        <v>1390</v>
      </c>
      <c r="E245" s="1084" t="n">
        <v>4.2</v>
      </c>
      <c r="F245" s="117" t="n"/>
      <c r="G245" s="117" t="n"/>
      <c r="H245" s="111" t="n"/>
      <c r="I245" s="111" t="n"/>
      <c r="J245" s="117">
        <f>1/E245</f>
        <v/>
      </c>
    </row>
    <row r="246" ht="13.4" customHeight="1" s="828">
      <c r="A246" s="751" t="inlineStr">
        <is>
          <t>May-Jul 2020</t>
        </is>
      </c>
      <c r="B246" s="751" t="inlineStr"/>
      <c r="C246" s="736" t="n">
        <v>369</v>
      </c>
      <c r="D246" s="774" t="n">
        <v>1488</v>
      </c>
      <c r="E246" s="1084" t="n">
        <v>4</v>
      </c>
      <c r="F246" s="117" t="n"/>
      <c r="G246" s="117" t="n"/>
      <c r="H246" s="111" t="n"/>
      <c r="I246" s="111" t="n"/>
      <c r="J246" s="117">
        <f>1/E246</f>
        <v/>
      </c>
    </row>
    <row r="247" ht="13.4" customHeight="1" s="828">
      <c r="A247" s="751" t="inlineStr">
        <is>
          <t>Jun-Aug 2020</t>
        </is>
      </c>
      <c r="B247" s="751" t="inlineStr"/>
      <c r="C247" s="736" t="n">
        <v>428</v>
      </c>
      <c r="D247" s="774" t="n">
        <v>1579</v>
      </c>
      <c r="E247" s="1084" t="n">
        <v>3.7</v>
      </c>
      <c r="F247" s="117" t="n"/>
      <c r="G247" s="117" t="n"/>
      <c r="H247" s="111" t="n"/>
      <c r="I247" s="111" t="n"/>
      <c r="J247" s="117">
        <f>1/E247</f>
        <v/>
      </c>
    </row>
    <row r="248" ht="13.4" customHeight="1" s="828">
      <c r="A248" s="751" t="inlineStr">
        <is>
          <t>Jul-Sep 2020</t>
        </is>
      </c>
      <c r="B248" s="751" t="inlineStr"/>
      <c r="C248" s="736" t="n">
        <v>490</v>
      </c>
      <c r="D248" s="774" t="n">
        <v>1688</v>
      </c>
      <c r="E248" s="1084" t="n">
        <v>3.4</v>
      </c>
      <c r="F248" s="117" t="n"/>
      <c r="G248" s="117" t="n"/>
      <c r="H248" s="111" t="n"/>
      <c r="I248" s="111" t="n"/>
      <c r="J248" s="117">
        <f>1/E248</f>
        <v/>
      </c>
    </row>
    <row r="249" ht="13.4" customHeight="1" s="828">
      <c r="A249" s="751" t="inlineStr">
        <is>
          <t>Aug-Oct 2020</t>
        </is>
      </c>
      <c r="B249" s="751" t="inlineStr"/>
      <c r="C249" s="736" t="n">
        <v>535</v>
      </c>
      <c r="D249" s="774" t="n">
        <v>1758</v>
      </c>
      <c r="E249" s="1084" t="n">
        <v>3.3</v>
      </c>
      <c r="F249" s="117" t="n"/>
      <c r="G249" s="117" t="n"/>
      <c r="H249" s="111" t="n"/>
      <c r="I249" s="111" t="n"/>
      <c r="J249" s="117">
        <f>1/E249</f>
        <v/>
      </c>
    </row>
    <row r="250" ht="13.4" customHeight="1" s="828">
      <c r="A250" s="751" t="inlineStr">
        <is>
          <t>Sep-Nov 2020</t>
        </is>
      </c>
      <c r="B250" s="751" t="inlineStr"/>
      <c r="C250" s="736" t="n">
        <v>560</v>
      </c>
      <c r="D250" s="774" t="n">
        <v>1782</v>
      </c>
      <c r="E250" s="1084" t="n">
        <v>3.2</v>
      </c>
      <c r="F250" s="117" t="n"/>
      <c r="G250" s="117" t="n"/>
      <c r="H250" s="111" t="n"/>
      <c r="I250" s="111" t="n"/>
      <c r="J250" s="117">
        <f>1/E250</f>
        <v/>
      </c>
    </row>
    <row r="251" ht="13.4" customHeight="1" s="828">
      <c r="A251" s="751" t="inlineStr">
        <is>
          <t>Oct-Dec 2020</t>
        </is>
      </c>
      <c r="B251" s="751" t="inlineStr"/>
      <c r="C251" s="736" t="n">
        <v>602</v>
      </c>
      <c r="D251" s="774" t="n">
        <v>1791</v>
      </c>
      <c r="E251" s="1084" t="n">
        <v>3</v>
      </c>
      <c r="F251" s="117" t="n"/>
      <c r="G251" s="117" t="n"/>
      <c r="H251" s="111" t="n"/>
      <c r="I251" s="111" t="n"/>
      <c r="J251" s="117">
        <f>1/E251</f>
        <v/>
      </c>
    </row>
    <row r="252" ht="13.4" customHeight="1" s="828">
      <c r="A252" s="751" t="inlineStr">
        <is>
          <t>Nov-Jan 2021</t>
        </is>
      </c>
      <c r="B252" s="751" t="inlineStr"/>
      <c r="C252" s="736" t="n">
        <v>617</v>
      </c>
      <c r="D252" s="774" t="n">
        <v>1761</v>
      </c>
      <c r="E252" s="1084" t="n">
        <v>2.9</v>
      </c>
      <c r="F252" s="117" t="n"/>
      <c r="G252" s="117" t="n"/>
      <c r="H252" s="111" t="n"/>
      <c r="I252" s="111" t="n"/>
      <c r="J252" s="117">
        <f>1/E252</f>
        <v/>
      </c>
    </row>
    <row r="253" ht="13.4" customHeight="1" s="828">
      <c r="A253" s="751" t="inlineStr">
        <is>
          <t>Dec-Feb 2021</t>
        </is>
      </c>
      <c r="B253" s="751" t="inlineStr"/>
      <c r="C253" s="736" t="n">
        <v>621</v>
      </c>
      <c r="D253" s="774" t="n">
        <v>1718</v>
      </c>
      <c r="E253" s="1084" t="n">
        <v>2.8</v>
      </c>
      <c r="F253" s="117" t="n"/>
      <c r="G253" s="117" t="n"/>
      <c r="H253" s="111" t="n"/>
      <c r="I253" s="111" t="n"/>
      <c r="J253" s="117">
        <f>1/E253</f>
        <v/>
      </c>
    </row>
    <row r="254" ht="15" customFormat="1" customHeight="1" s="230">
      <c r="A254" s="751" t="inlineStr">
        <is>
          <t>Jan-Mar 2021</t>
        </is>
      </c>
      <c r="B254" s="751" t="inlineStr"/>
      <c r="C254" s="736" t="n">
        <v>626</v>
      </c>
      <c r="D254" s="774" t="n">
        <v>1667</v>
      </c>
      <c r="E254" s="1084" t="n">
        <v>2.7</v>
      </c>
      <c r="F254" s="237" t="n"/>
      <c r="G254" s="237" t="n"/>
      <c r="H254" s="229" t="n"/>
      <c r="I254" s="229" t="n"/>
      <c r="J254" s="117">
        <f>1/E254</f>
        <v/>
      </c>
    </row>
    <row r="255" ht="15" customFormat="1" customHeight="1" s="230">
      <c r="A255" s="751" t="inlineStr">
        <is>
          <t>Feb-Apr 2021</t>
        </is>
      </c>
      <c r="B255" s="751" t="inlineStr"/>
      <c r="C255" s="736" t="n">
        <v>659</v>
      </c>
      <c r="D255" s="774" t="n">
        <v>1640</v>
      </c>
      <c r="E255" s="1084" t="n">
        <v>2.5</v>
      </c>
      <c r="F255" s="237" t="n"/>
      <c r="G255" s="237" t="n"/>
      <c r="H255" s="229" t="n"/>
      <c r="I255" s="229" t="n"/>
      <c r="J255" s="117">
        <f>1/E255</f>
        <v/>
      </c>
    </row>
    <row r="256" ht="15" customFormat="1" customHeight="1" s="230">
      <c r="A256" s="751" t="inlineStr">
        <is>
          <t>Mar-May 2021</t>
        </is>
      </c>
      <c r="B256" s="751" t="inlineStr"/>
      <c r="C256" s="736" t="n">
        <v>764</v>
      </c>
      <c r="D256" s="774" t="n">
        <v>1628</v>
      </c>
      <c r="E256" s="1084" t="n">
        <v>2.1</v>
      </c>
      <c r="F256" s="237" t="n"/>
      <c r="G256" s="237" t="n"/>
      <c r="H256" s="229" t="n"/>
      <c r="I256" s="229" t="n"/>
      <c r="J256" s="117">
        <f>1/E256</f>
        <v/>
      </c>
    </row>
    <row r="257" ht="15" customFormat="1" customHeight="1" s="230">
      <c r="A257" s="751" t="inlineStr">
        <is>
          <t>Apr-Jun 2021</t>
        </is>
      </c>
      <c r="B257" s="751" t="inlineStr"/>
      <c r="C257" s="736" t="n">
        <v>867</v>
      </c>
      <c r="D257" s="774" t="n">
        <v>1589</v>
      </c>
      <c r="E257" s="1084" t="n">
        <v>1.8</v>
      </c>
      <c r="F257" s="237" t="n"/>
      <c r="G257" s="237" t="n"/>
      <c r="H257" s="224" t="n"/>
      <c r="I257" s="231" t="n"/>
      <c r="J257" s="117">
        <f>1/E257</f>
        <v/>
      </c>
    </row>
    <row r="258" ht="15" customFormat="1" customHeight="1" s="230">
      <c r="A258" s="751" t="inlineStr">
        <is>
          <t>May-Jul 2021</t>
        </is>
      </c>
      <c r="B258" s="751" t="inlineStr"/>
      <c r="C258" s="736" t="n">
        <v>968</v>
      </c>
      <c r="D258" s="774" t="n">
        <v>1564</v>
      </c>
      <c r="E258" s="1084" t="n">
        <v>1.6</v>
      </c>
      <c r="F258" s="237" t="n"/>
      <c r="G258" s="237" t="n"/>
      <c r="H258" s="232" t="n"/>
      <c r="I258" s="233" t="n"/>
      <c r="J258" s="117">
        <f>1/E258</f>
        <v/>
      </c>
    </row>
    <row r="259" ht="15" customFormat="1" customHeight="1" s="230">
      <c r="A259" s="751" t="inlineStr">
        <is>
          <t>Jun-Aug 2021</t>
        </is>
      </c>
      <c r="B259" s="751" t="inlineStr"/>
      <c r="C259" s="736" t="n">
        <v>1052</v>
      </c>
      <c r="D259" s="774" t="n">
        <v>1545</v>
      </c>
      <c r="E259" s="1084" t="n">
        <v>1.5</v>
      </c>
      <c r="F259" s="237" t="n"/>
      <c r="G259" s="237" t="n"/>
      <c r="H259" s="232" t="n"/>
      <c r="I259" s="232" t="n"/>
      <c r="J259" s="117">
        <f>1/E259</f>
        <v/>
      </c>
    </row>
    <row r="260" ht="15" customFormat="1" customHeight="1" s="230">
      <c r="A260" s="751" t="inlineStr">
        <is>
          <t>Jul-Sep 2021</t>
        </is>
      </c>
      <c r="B260" s="751" t="inlineStr"/>
      <c r="C260" s="736" t="n">
        <v>1125</v>
      </c>
      <c r="D260" s="774" t="n">
        <v>1497</v>
      </c>
      <c r="E260" s="1084" t="n">
        <v>1.3</v>
      </c>
      <c r="F260" s="237" t="n"/>
      <c r="G260" s="237" t="n"/>
      <c r="H260" s="234" t="n"/>
      <c r="I260" s="234" t="n"/>
      <c r="J260" s="117">
        <f>1/E260</f>
        <v/>
      </c>
    </row>
    <row r="261" ht="15" customFormat="1" customHeight="1" s="230">
      <c r="A261" s="751" t="inlineStr">
        <is>
          <t>Aug-Oct 2021</t>
        </is>
      </c>
      <c r="B261" s="751" t="inlineStr"/>
      <c r="C261" s="736" t="n">
        <v>1198</v>
      </c>
      <c r="D261" s="774" t="n">
        <v>1473</v>
      </c>
      <c r="E261" s="1084" t="n">
        <v>1.2</v>
      </c>
      <c r="F261" s="237" t="n"/>
      <c r="G261" s="237" t="n"/>
      <c r="H261" s="224" t="n"/>
      <c r="I261" s="224" t="n"/>
      <c r="J261" s="117">
        <f>1/E261</f>
        <v/>
      </c>
    </row>
    <row r="262" ht="15" customFormat="1" customHeight="1" s="230">
      <c r="A262" s="751" t="inlineStr">
        <is>
          <t>Sep-Nov 2021</t>
        </is>
      </c>
      <c r="B262" s="751" t="inlineStr"/>
      <c r="C262" s="736" t="n">
        <v>1223</v>
      </c>
      <c r="D262" s="774" t="n">
        <v>1435</v>
      </c>
      <c r="E262" s="1084" t="n">
        <v>1.2</v>
      </c>
      <c r="F262" s="237" t="n"/>
      <c r="G262" s="237" t="n"/>
      <c r="H262" s="224" t="n"/>
      <c r="J262" s="117">
        <f>1/E262</f>
        <v/>
      </c>
    </row>
    <row r="263" ht="15" customFormat="1" customHeight="1" s="230">
      <c r="A263" s="751" t="inlineStr">
        <is>
          <t>Oct-Dec 2021</t>
        </is>
      </c>
      <c r="B263" s="751" t="inlineStr"/>
      <c r="C263" s="736" t="n">
        <v>1243</v>
      </c>
      <c r="D263" s="774" t="n">
        <v>1426</v>
      </c>
      <c r="E263" s="1084" t="n">
        <v>1.1</v>
      </c>
      <c r="F263" s="237" t="n"/>
      <c r="G263" s="237" t="n"/>
      <c r="H263" s="235" t="n"/>
      <c r="I263" s="235" t="n"/>
      <c r="J263" s="117">
        <f>1/E263</f>
        <v/>
      </c>
      <c r="K263" s="235" t="n"/>
      <c r="L263" s="236" t="n"/>
      <c r="M263" s="236" t="n"/>
      <c r="N263" s="236" t="n"/>
      <c r="O263" s="236" t="n"/>
      <c r="P263" s="236" t="n"/>
      <c r="Q263" s="236" t="n"/>
    </row>
    <row r="264" ht="15" customFormat="1" customHeight="1" s="230">
      <c r="A264" s="751" t="inlineStr">
        <is>
          <t>Nov-Jan 2022</t>
        </is>
      </c>
      <c r="B264" s="751" t="inlineStr"/>
      <c r="C264" s="736" t="n">
        <v>1250</v>
      </c>
      <c r="D264" s="774" t="n">
        <v>1402</v>
      </c>
      <c r="E264" s="1084" t="n">
        <v>1.1</v>
      </c>
      <c r="F264" s="237" t="n"/>
      <c r="G264" s="237" t="n"/>
      <c r="H264" s="236" t="n"/>
      <c r="I264" s="236" t="n"/>
      <c r="J264" s="117">
        <f>1/E264</f>
        <v/>
      </c>
      <c r="K264" s="236" t="n"/>
      <c r="L264" s="236" t="n"/>
      <c r="M264" s="236" t="n"/>
      <c r="N264" s="236" t="n"/>
      <c r="O264" s="236" t="n"/>
      <c r="P264" s="236" t="n"/>
      <c r="Q264" s="236" t="n"/>
    </row>
    <row r="265" ht="15" customFormat="1" customHeight="1" s="230">
      <c r="A265" s="751" t="inlineStr">
        <is>
          <t>Dec-Feb 2022</t>
        </is>
      </c>
      <c r="B265" s="751" t="inlineStr"/>
      <c r="C265" s="736" t="n">
        <v>1267</v>
      </c>
      <c r="D265" s="774" t="n">
        <v>1335</v>
      </c>
      <c r="E265" s="1084" t="n">
        <v>1.1</v>
      </c>
      <c r="F265" s="237" t="n"/>
      <c r="G265" s="237" t="n"/>
      <c r="H265" s="236" t="n"/>
      <c r="I265" s="236" t="n"/>
      <c r="J265" s="117">
        <f>1/E265</f>
        <v/>
      </c>
      <c r="K265" s="236" t="n"/>
      <c r="L265" s="236" t="n"/>
      <c r="M265" s="236" t="n"/>
      <c r="N265" s="236" t="n"/>
      <c r="O265" s="236" t="n"/>
      <c r="P265" s="236" t="n"/>
      <c r="Q265" s="236" t="n"/>
    </row>
    <row r="266" ht="15" customFormat="1" customHeight="1" s="230">
      <c r="A266" s="751" t="inlineStr">
        <is>
          <t>Jan-Mar 2022</t>
        </is>
      </c>
      <c r="B266" s="751" t="inlineStr"/>
      <c r="C266" s="736" t="n">
        <v>1276</v>
      </c>
      <c r="D266" s="774" t="n">
        <v>1292</v>
      </c>
      <c r="E266" s="1084" t="n">
        <v>1</v>
      </c>
      <c r="F266" s="237" t="n"/>
      <c r="G266" s="237" t="n"/>
      <c r="H266" s="236" t="n"/>
      <c r="I266" s="236" t="n"/>
      <c r="J266" s="117">
        <f>1/E266</f>
        <v/>
      </c>
      <c r="K266" s="236" t="n"/>
      <c r="L266" s="236" t="n"/>
      <c r="M266" s="236" t="n"/>
      <c r="N266" s="236" t="n"/>
      <c r="O266" s="236" t="n"/>
      <c r="P266" s="236" t="n"/>
      <c r="Q266" s="236" t="n"/>
    </row>
    <row r="267" ht="15" customFormat="1" customHeight="1" s="230">
      <c r="A267" s="751" t="inlineStr">
        <is>
          <t>Feb-Apr 2022</t>
        </is>
      </c>
      <c r="B267" s="751" t="inlineStr"/>
      <c r="C267" s="736" t="n">
        <v>1291</v>
      </c>
      <c r="D267" s="774" t="n">
        <v>1307</v>
      </c>
      <c r="E267" s="1084" t="n">
        <v>1</v>
      </c>
      <c r="F267" s="237" t="n"/>
      <c r="G267" s="237" t="n"/>
      <c r="H267" s="236" t="n"/>
      <c r="I267" s="236" t="n"/>
      <c r="J267" s="117">
        <f>1/E267</f>
        <v/>
      </c>
      <c r="K267" s="236" t="n"/>
      <c r="L267" s="236" t="n"/>
      <c r="M267" s="236" t="n"/>
      <c r="N267" s="236" t="n"/>
      <c r="O267" s="236" t="n"/>
      <c r="P267" s="236" t="n"/>
      <c r="Q267" s="236" t="n"/>
    </row>
    <row r="268" ht="15" customFormat="1" customHeight="1" s="230">
      <c r="A268" s="751" t="inlineStr">
        <is>
          <t>Mar-May 2022</t>
        </is>
      </c>
      <c r="B268" s="751" t="inlineStr"/>
      <c r="C268" s="736" t="n">
        <v>1300</v>
      </c>
      <c r="D268" s="774" t="n">
        <v>1281</v>
      </c>
      <c r="E268" s="1084" t="n">
        <v>1</v>
      </c>
      <c r="F268" s="237" t="n"/>
      <c r="G268" s="237" t="n"/>
      <c r="H268" s="236" t="n"/>
      <c r="I268" s="236" t="n"/>
      <c r="J268" s="117">
        <f>1/E268</f>
        <v/>
      </c>
      <c r="K268" s="236" t="n"/>
      <c r="L268" s="236" t="n"/>
      <c r="M268" s="236" t="n"/>
      <c r="N268" s="236" t="n"/>
      <c r="O268" s="236" t="n"/>
      <c r="P268" s="236" t="n"/>
      <c r="Q268" s="236" t="n"/>
    </row>
    <row r="269" ht="15" customFormat="1" customHeight="1" s="230">
      <c r="A269" s="751" t="inlineStr">
        <is>
          <t>Apr-Jun 2022</t>
        </is>
      </c>
      <c r="B269" s="751" t="inlineStr"/>
      <c r="C269" s="736" t="n">
        <v>1290</v>
      </c>
      <c r="D269" s="774" t="n">
        <v>1298</v>
      </c>
      <c r="E269" s="1084" t="n">
        <v>1</v>
      </c>
      <c r="F269" s="237" t="n"/>
      <c r="G269" s="237" t="n"/>
      <c r="H269" s="224" t="n"/>
      <c r="J269" s="117">
        <f>1/E269</f>
        <v/>
      </c>
    </row>
    <row r="270" ht="15" customFormat="1" customHeight="1" s="230">
      <c r="A270" s="751" t="inlineStr">
        <is>
          <t>May-Jul 2022</t>
        </is>
      </c>
      <c r="B270" s="751" t="inlineStr"/>
      <c r="C270" s="736" t="n">
        <v>1263</v>
      </c>
      <c r="D270" s="774" t="n">
        <v>1242</v>
      </c>
      <c r="E270" s="1084" t="n">
        <v>1</v>
      </c>
      <c r="F270" s="237" t="n"/>
      <c r="G270" s="237" t="n"/>
      <c r="H270" s="224" t="n"/>
      <c r="J270" s="117">
        <f>1/E270</f>
        <v/>
      </c>
    </row>
    <row r="271" ht="15" customFormat="1" customHeight="1" s="230">
      <c r="A271" s="751" t="inlineStr">
        <is>
          <t>Jun-Aug 2022</t>
        </is>
      </c>
      <c r="B271" s="751" t="inlineStr"/>
      <c r="C271" s="736" t="n">
        <v>1244</v>
      </c>
      <c r="D271" s="774" t="n">
        <v>1231</v>
      </c>
      <c r="E271" s="1084" t="n">
        <v>1</v>
      </c>
      <c r="F271" s="237" t="n"/>
      <c r="G271" s="237" t="n"/>
      <c r="H271" s="224" t="n"/>
      <c r="J271" s="117">
        <f>1/E271</f>
        <v/>
      </c>
    </row>
    <row r="272" ht="15" customFormat="1" customHeight="1" s="230">
      <c r="A272" s="751" t="inlineStr">
        <is>
          <t>Jul-Sep 2022</t>
        </is>
      </c>
      <c r="B272" s="751" t="inlineStr"/>
      <c r="C272" s="736" t="n">
        <v>1222</v>
      </c>
      <c r="D272" s="774" t="n">
        <v>1275</v>
      </c>
      <c r="E272" s="1084" t="n">
        <v>1</v>
      </c>
      <c r="F272" s="237" t="n"/>
      <c r="G272" s="237" t="n"/>
      <c r="H272" s="224" t="n"/>
      <c r="J272" s="117">
        <f>1/E272</f>
        <v/>
      </c>
    </row>
    <row r="273" ht="15" customFormat="1" customHeight="1" s="230">
      <c r="A273" s="751" t="inlineStr">
        <is>
          <t>Aug-Oct 2022</t>
        </is>
      </c>
      <c r="B273" s="751" t="inlineStr"/>
      <c r="C273" s="736" t="n">
        <v>1208</v>
      </c>
      <c r="D273" s="774" t="n">
        <v>1316</v>
      </c>
      <c r="E273" s="1084" t="n">
        <v>1.1</v>
      </c>
      <c r="F273" s="237" t="n"/>
      <c r="G273" s="237" t="n"/>
      <c r="H273" s="224" t="n"/>
      <c r="J273" s="117">
        <f>1/E273</f>
        <v/>
      </c>
    </row>
    <row r="274" ht="15" customFormat="1" customHeight="1" s="230">
      <c r="A274" s="751" t="inlineStr">
        <is>
          <t>Sep-Nov 2022</t>
        </is>
      </c>
      <c r="B274" s="751" t="inlineStr"/>
      <c r="C274" s="736" t="n">
        <v>1167</v>
      </c>
      <c r="D274" s="774" t="n">
        <v>1330</v>
      </c>
      <c r="E274" s="1084" t="n">
        <v>1.1</v>
      </c>
      <c r="F274" s="237" t="n"/>
      <c r="G274" s="237" t="n"/>
      <c r="H274" s="224" t="n"/>
      <c r="J274" s="117">
        <f>1/E274</f>
        <v/>
      </c>
    </row>
    <row r="275" ht="15" customFormat="1" customHeight="1" s="230">
      <c r="A275" s="751" t="inlineStr">
        <is>
          <t>Oct-Dec 2022</t>
        </is>
      </c>
      <c r="B275" s="751" t="inlineStr"/>
      <c r="C275" s="736" t="n">
        <v>1138</v>
      </c>
      <c r="D275" s="774" t="n">
        <v>1350</v>
      </c>
      <c r="E275" s="1084" t="n">
        <v>1.2</v>
      </c>
      <c r="F275" s="237" t="n"/>
      <c r="G275" s="237" t="n"/>
      <c r="H275" s="224" t="n"/>
      <c r="J275" s="117">
        <f>1/E275</f>
        <v/>
      </c>
    </row>
    <row r="276" ht="15" customFormat="1" customHeight="1" s="230">
      <c r="A276" s="751" t="inlineStr">
        <is>
          <t>Nov-Jan 2023</t>
        </is>
      </c>
      <c r="B276" s="751" t="inlineStr"/>
      <c r="C276" s="736" t="n">
        <v>1114</v>
      </c>
      <c r="D276" s="774" t="n">
        <v>1335</v>
      </c>
      <c r="E276" s="1084" t="n">
        <v>1.2</v>
      </c>
      <c r="F276" s="237" t="n"/>
      <c r="G276" s="237" t="n"/>
      <c r="H276" s="224" t="n"/>
      <c r="J276" s="117">
        <f>1/E276</f>
        <v/>
      </c>
    </row>
    <row r="277" ht="15" customFormat="1" customHeight="1" s="230">
      <c r="A277" s="751" t="inlineStr">
        <is>
          <t>Dec-Feb 2023</t>
        </is>
      </c>
      <c r="B277" s="751" t="inlineStr"/>
      <c r="C277" s="736" t="n">
        <v>1112</v>
      </c>
      <c r="D277" s="774" t="n">
        <v>1376</v>
      </c>
      <c r="E277" s="1084" t="n">
        <v>1.2</v>
      </c>
      <c r="F277" s="237" t="n"/>
      <c r="G277" s="237" t="n"/>
      <c r="H277" s="224" t="n"/>
      <c r="J277" s="117">
        <f>1/E277</f>
        <v/>
      </c>
    </row>
    <row r="278" ht="15" customFormat="1" customHeight="1" s="230">
      <c r="A278" s="751" t="inlineStr">
        <is>
          <t>Jan-Mar 2023</t>
        </is>
      </c>
      <c r="B278" s="751" t="inlineStr"/>
      <c r="C278" s="736" t="n">
        <v>1104</v>
      </c>
      <c r="D278" s="774" t="n">
        <v>1389</v>
      </c>
      <c r="E278" s="1084" t="n">
        <v>1.3</v>
      </c>
      <c r="F278" s="237" t="n"/>
      <c r="G278" s="237" t="n"/>
      <c r="H278" s="224" t="n"/>
      <c r="J278" s="117">
        <f>1/E278</f>
        <v/>
      </c>
    </row>
    <row r="279" ht="15" customFormat="1" customHeight="1" s="230">
      <c r="A279" s="751" t="inlineStr">
        <is>
          <t>Feb-Apr 2023</t>
        </is>
      </c>
      <c r="B279" s="751" t="inlineStr"/>
      <c r="C279" s="736" t="n">
        <v>1075</v>
      </c>
      <c r="D279" s="774" t="n">
        <v>1350</v>
      </c>
      <c r="E279" s="1084" t="n">
        <v>1.3</v>
      </c>
      <c r="F279" s="237" t="n"/>
      <c r="G279" s="237" t="n"/>
      <c r="H279" s="224" t="n"/>
      <c r="J279" s="117">
        <f>1/E279</f>
        <v/>
      </c>
    </row>
    <row r="280" ht="15" customFormat="1" customHeight="1" s="230">
      <c r="A280" s="751" t="inlineStr">
        <is>
          <t>Mar-May 2023</t>
        </is>
      </c>
      <c r="B280" s="751" t="inlineStr"/>
      <c r="C280" s="736" t="n">
        <v>1043</v>
      </c>
      <c r="D280" s="774" t="n">
        <v>1396</v>
      </c>
      <c r="E280" s="1084" t="n">
        <v>1.3</v>
      </c>
      <c r="F280" s="237" t="n"/>
      <c r="G280" s="237" t="n"/>
      <c r="H280" s="224" t="n"/>
      <c r="J280" s="117">
        <f>1/E280</f>
        <v/>
      </c>
    </row>
    <row r="281" ht="15" customFormat="1" customHeight="1" s="230">
      <c r="A281" s="751" t="inlineStr">
        <is>
          <t>Apr-Jun 2023</t>
        </is>
      </c>
      <c r="B281" s="751" t="inlineStr"/>
      <c r="C281" s="736" t="n">
        <v>1025</v>
      </c>
      <c r="D281" s="774" t="n">
        <v>1472</v>
      </c>
      <c r="E281" s="1084" t="n">
        <v>1.4</v>
      </c>
      <c r="F281" s="237" t="n"/>
      <c r="G281" s="237" t="n"/>
      <c r="H281" s="224" t="n"/>
      <c r="J281" s="117">
        <f>1/E281</f>
        <v/>
      </c>
    </row>
    <row r="282" ht="15" customFormat="1" customHeight="1" s="230">
      <c r="A282" s="751" t="inlineStr">
        <is>
          <t>May-Jul 2023</t>
        </is>
      </c>
      <c r="B282" s="751" t="inlineStr"/>
      <c r="C282" s="736" t="n">
        <v>1010</v>
      </c>
      <c r="D282" s="774" t="n">
        <v>1511</v>
      </c>
      <c r="E282" s="1084" t="n">
        <v>1.5</v>
      </c>
      <c r="F282" s="237" t="n"/>
      <c r="G282" s="237" t="n"/>
      <c r="H282" s="224" t="n"/>
      <c r="J282" s="117">
        <f>1/E282</f>
        <v/>
      </c>
    </row>
    <row r="283" ht="15" customFormat="1" customHeight="1" s="230">
      <c r="A283" s="751" t="inlineStr">
        <is>
          <t>Jun-Aug 2023</t>
        </is>
      </c>
      <c r="B283" s="751" t="inlineStr"/>
      <c r="C283" s="736" t="n">
        <v>988</v>
      </c>
      <c r="D283" s="774" t="n">
        <v>1487</v>
      </c>
      <c r="E283" s="1084" t="n">
        <v>1.5</v>
      </c>
      <c r="F283" s="237" t="n"/>
      <c r="G283" s="237" t="n"/>
      <c r="H283" s="224" t="n"/>
      <c r="J283" s="117">
        <f>1/E283</f>
        <v/>
      </c>
    </row>
    <row r="284" ht="15" customFormat="1" customHeight="1" s="230">
      <c r="A284" s="751" t="inlineStr">
        <is>
          <t>Jul-Sep 2023</t>
        </is>
      </c>
      <c r="B284" s="751" t="inlineStr"/>
      <c r="C284" s="736" t="n">
        <v>973</v>
      </c>
      <c r="D284" s="774" t="n">
        <v>1428</v>
      </c>
      <c r="E284" s="1084" t="n">
        <v>1.5</v>
      </c>
      <c r="F284" s="237" t="n"/>
      <c r="G284" s="237" t="n"/>
      <c r="H284" s="224" t="n"/>
      <c r="J284" s="117">
        <f>1/E284</f>
        <v/>
      </c>
    </row>
    <row r="285" ht="15" customFormat="1" customHeight="1" s="230">
      <c r="A285" s="751" t="inlineStr">
        <is>
          <t>Aug-Oct 2023</t>
        </is>
      </c>
      <c r="B285" s="751" t="inlineStr"/>
      <c r="C285" s="736" t="n">
        <v>952</v>
      </c>
      <c r="D285" s="774" t="n">
        <v>1397</v>
      </c>
      <c r="E285" s="1084" t="n">
        <v>1.5</v>
      </c>
      <c r="F285" s="237" t="n"/>
      <c r="G285" s="237" t="n"/>
      <c r="H285" s="224" t="n"/>
      <c r="J285" s="117">
        <f>1/E285</f>
        <v/>
      </c>
    </row>
    <row r="286" ht="15" customFormat="1" customHeight="1" s="230">
      <c r="A286" s="751" t="inlineStr">
        <is>
          <t>Sep-Nov 2023</t>
        </is>
      </c>
      <c r="B286" s="751" t="inlineStr"/>
      <c r="C286" s="736" t="n">
        <v>948</v>
      </c>
      <c r="D286" s="774" t="n">
        <v>1373</v>
      </c>
      <c r="E286" s="1084" t="n">
        <v>1.4</v>
      </c>
      <c r="F286" s="237" t="n"/>
      <c r="G286" s="237" t="n"/>
      <c r="H286" s="224" t="n"/>
      <c r="J286" s="117">
        <f>1/E286</f>
        <v/>
      </c>
    </row>
    <row r="287" ht="15" customFormat="1" customHeight="1" s="230">
      <c r="A287" s="751" t="inlineStr">
        <is>
          <t>Oct-Dec 2023</t>
        </is>
      </c>
      <c r="B287" s="751" t="inlineStr"/>
      <c r="C287" s="736" t="n">
        <v>924</v>
      </c>
      <c r="D287" s="774" t="n">
        <v>1339</v>
      </c>
      <c r="E287" s="1084" t="n">
        <v>1.4</v>
      </c>
      <c r="F287" s="237" t="n"/>
      <c r="G287" s="237" t="n"/>
      <c r="H287" s="224" t="n"/>
      <c r="J287" s="117">
        <f>1/E287</f>
        <v/>
      </c>
    </row>
    <row r="288" ht="15" customFormat="1" customHeight="1" s="230">
      <c r="A288" s="751" t="inlineStr">
        <is>
          <t>Nov-Jan 2024</t>
        </is>
      </c>
      <c r="B288" s="751" t="inlineStr"/>
      <c r="C288" s="736" t="n">
        <v>916</v>
      </c>
      <c r="D288" s="774" t="n">
        <v>1414</v>
      </c>
      <c r="E288" s="1084" t="n">
        <v>1.5</v>
      </c>
      <c r="F288" s="237" t="n"/>
      <c r="G288" s="237" t="n"/>
      <c r="H288" s="224" t="n"/>
      <c r="J288" s="117">
        <f>1/E288</f>
        <v/>
      </c>
    </row>
    <row r="289" ht="15" customFormat="1" customHeight="1" s="230">
      <c r="A289" s="751" t="inlineStr">
        <is>
          <t>Dec-Feb 2024</t>
        </is>
      </c>
      <c r="B289" s="751" t="inlineStr"/>
      <c r="C289" s="736" t="n">
        <v>904</v>
      </c>
      <c r="D289" s="774" t="n">
        <v>1460</v>
      </c>
      <c r="E289" s="1084" t="n">
        <v>1.6</v>
      </c>
      <c r="F289" s="237" t="n"/>
      <c r="G289" s="237" t="n"/>
      <c r="H289" s="224" t="n"/>
      <c r="J289" s="117">
        <f>1/E289</f>
        <v/>
      </c>
    </row>
    <row r="290" ht="15" customFormat="1" customHeight="1" s="230" thickBot="1">
      <c r="A290" s="751" t="inlineStr">
        <is>
          <t>Jan-Mar 2024</t>
        </is>
      </c>
      <c r="B290" s="751" t="inlineStr"/>
      <c r="C290" s="736" t="n">
        <v>905</v>
      </c>
      <c r="D290" s="774" t="n">
        <v>1513</v>
      </c>
      <c r="E290" s="1084" t="n">
        <v>1.7</v>
      </c>
      <c r="F290" s="237" t="n"/>
      <c r="G290" s="237" t="n"/>
      <c r="H290" s="224" t="n"/>
      <c r="J290" s="117">
        <f>1/E290</f>
        <v/>
      </c>
    </row>
    <row r="291" ht="15" customFormat="1" customHeight="1" s="230" thickBot="1">
      <c r="A291" s="751" t="inlineStr">
        <is>
          <t>Feb-Apr 2024</t>
        </is>
      </c>
      <c r="B291" s="751" t="inlineStr"/>
      <c r="C291" s="736" t="n">
        <v>892</v>
      </c>
      <c r="D291" s="774" t="n">
        <v>1524</v>
      </c>
      <c r="E291" s="1084" t="n">
        <v>1.7</v>
      </c>
      <c r="F291" s="1089">
        <f>(C291/C290)-1</f>
        <v/>
      </c>
      <c r="G291" s="237" t="n"/>
      <c r="H291" s="224" t="n"/>
      <c r="J291" s="117">
        <f>1/E291</f>
        <v/>
      </c>
    </row>
    <row r="292" ht="15" customFormat="1" customHeight="1" s="230" thickBot="1">
      <c r="A292" s="751" t="inlineStr">
        <is>
          <t>Mar-May 2024</t>
        </is>
      </c>
      <c r="B292" s="751" t="inlineStr"/>
      <c r="C292" s="736" t="n">
        <v>886</v>
      </c>
      <c r="D292" s="774" t="n">
        <v>1549</v>
      </c>
      <c r="E292" s="1084" t="n">
        <v>1.7</v>
      </c>
      <c r="F292" s="1089">
        <f>(C292/C291)-1</f>
        <v/>
      </c>
      <c r="G292" s="237" t="n"/>
      <c r="H292" s="224" t="n"/>
      <c r="J292" s="117">
        <f>1/E292</f>
        <v/>
      </c>
    </row>
    <row r="293" ht="15" customFormat="1" customHeight="1" s="230" thickBot="1">
      <c r="A293" s="751" t="inlineStr">
        <is>
          <t>Apr-Jun 2024</t>
        </is>
      </c>
      <c r="B293" s="751" t="inlineStr"/>
      <c r="C293" s="736" t="n">
        <v>870</v>
      </c>
      <c r="D293" s="774" t="n">
        <v>1467</v>
      </c>
      <c r="E293" s="1084" t="n">
        <v>1.7</v>
      </c>
      <c r="F293" s="1089">
        <f>(C293/C292)-1</f>
        <v/>
      </c>
      <c r="G293" s="237" t="n"/>
      <c r="H293" s="224" t="n"/>
      <c r="J293" s="117">
        <f>1/E293</f>
        <v/>
      </c>
    </row>
    <row r="294" ht="15" customFormat="1" customHeight="1" s="230" thickBot="1">
      <c r="A294" s="751" t="inlineStr">
        <is>
          <t>May-Jul 2024</t>
        </is>
      </c>
      <c r="B294" s="751" t="inlineStr"/>
      <c r="C294" s="736" t="n">
        <v>863</v>
      </c>
      <c r="D294" s="774" t="n">
        <v>1480</v>
      </c>
      <c r="E294" s="1084" t="n">
        <v>1.7</v>
      </c>
      <c r="F294" s="1089">
        <f>(C294/C293)-1</f>
        <v/>
      </c>
      <c r="G294" s="237" t="n"/>
      <c r="H294" s="224" t="n"/>
      <c r="J294" s="117">
        <f>1/E294</f>
        <v/>
      </c>
    </row>
    <row r="295" ht="15" customFormat="1" customHeight="1" s="230" thickBot="1">
      <c r="A295" s="751" t="inlineStr">
        <is>
          <t>Jun-Aug 2024</t>
        </is>
      </c>
      <c r="B295" s="751" t="inlineStr"/>
      <c r="C295" s="736" t="n">
        <v>847</v>
      </c>
      <c r="D295" s="774" t="n">
        <v>1440</v>
      </c>
      <c r="E295" s="1084" t="n">
        <v>1.7</v>
      </c>
      <c r="F295" s="1089">
        <f>(C295/C294)-1</f>
        <v/>
      </c>
      <c r="G295" s="237" t="n"/>
      <c r="H295" s="224" t="n"/>
      <c r="J295" s="117">
        <f>1/E295</f>
        <v/>
      </c>
    </row>
    <row r="296" ht="15" customFormat="1" customHeight="1" s="230" thickBot="1">
      <c r="A296" s="751" t="inlineStr">
        <is>
          <t>Jul-Sep 2024</t>
        </is>
      </c>
      <c r="B296" s="751" t="inlineStr"/>
      <c r="C296" s="736" t="n">
        <v>832</v>
      </c>
      <c r="D296" s="774" t="n">
        <v>1507</v>
      </c>
      <c r="E296" s="1084" t="n">
        <v>1.8</v>
      </c>
      <c r="F296" s="1089">
        <f>(C296/C295)-1</f>
        <v/>
      </c>
      <c r="G296" s="237" t="n"/>
      <c r="H296" s="224" t="n"/>
      <c r="J296" s="117">
        <f>1/E296</f>
        <v/>
      </c>
    </row>
    <row r="297" ht="15" customFormat="1" customHeight="1" s="230" thickBot="1">
      <c r="A297" s="751" t="inlineStr">
        <is>
          <t>Aug-Oct 2024</t>
        </is>
      </c>
      <c r="B297" s="751" t="inlineStr"/>
      <c r="C297" s="736" t="n">
        <v>822</v>
      </c>
      <c r="D297" s="774" t="n">
        <v>1505</v>
      </c>
      <c r="E297" s="1084" t="n">
        <v>1.8</v>
      </c>
      <c r="F297" s="1089">
        <f>(C297/C296)-1</f>
        <v/>
      </c>
      <c r="G297" s="237" t="n"/>
      <c r="H297" s="224" t="n"/>
      <c r="J297" s="117">
        <f>1/E297</f>
        <v/>
      </c>
    </row>
    <row r="298" ht="15" customFormat="1" customHeight="1" s="230" thickBot="1">
      <c r="A298" s="751" t="inlineStr">
        <is>
          <t>Sep-Nov 2024</t>
        </is>
      </c>
      <c r="B298" s="751" t="inlineStr">
        <is>
          <t>(r)</t>
        </is>
      </c>
      <c r="C298" s="736" t="n">
        <v>807</v>
      </c>
      <c r="D298" s="774" t="n">
        <v>1560</v>
      </c>
      <c r="E298" s="1084" t="n">
        <v>1.9</v>
      </c>
      <c r="F298" s="1089">
        <f>(C298/C297)-1</f>
        <v/>
      </c>
      <c r="G298" s="237" t="n"/>
      <c r="H298" s="224" t="n"/>
      <c r="J298" s="117">
        <f>1/E298</f>
        <v/>
      </c>
    </row>
    <row r="299" ht="15" customFormat="1" customHeight="1" s="230" thickBot="1">
      <c r="A299" s="771" t="inlineStr">
        <is>
          <t>Oct-Dec 2024</t>
        </is>
      </c>
      <c r="B299" s="771" t="inlineStr"/>
      <c r="C299" s="771" t="n">
        <v>806</v>
      </c>
      <c r="D299" s="771" t="n">
        <v>1552</v>
      </c>
      <c r="E299" s="771" t="n">
        <v>1.9</v>
      </c>
      <c r="F299" s="1089">
        <f>(C299/C298)-1</f>
        <v/>
      </c>
      <c r="G299" s="237" t="n"/>
      <c r="H299" s="224" t="n"/>
      <c r="J299" s="117">
        <f>1/E299</f>
        <v/>
      </c>
    </row>
    <row r="300" ht="15" customFormat="1" customHeight="1" s="230" thickBot="1">
      <c r="A300" s="735" t="inlineStr">
        <is>
          <t>Nov-Jan 2025</t>
        </is>
      </c>
      <c r="B300" s="735" t="inlineStr"/>
      <c r="C300" s="735" t="n">
        <v>804</v>
      </c>
      <c r="D300" s="735" t="n">
        <v>1545</v>
      </c>
      <c r="E300" s="735" t="n">
        <v>1.9</v>
      </c>
      <c r="F300" s="1089">
        <f>(C300/C299)-1</f>
        <v/>
      </c>
      <c r="G300" s="237" t="n"/>
      <c r="H300" s="224" t="n"/>
      <c r="J300" s="117">
        <f>1/E300</f>
        <v/>
      </c>
    </row>
    <row r="301" ht="15" customFormat="1" customHeight="1" s="230" thickBot="1">
      <c r="A301" s="735" t="inlineStr">
        <is>
          <t>Dec-Feb 2025</t>
        </is>
      </c>
      <c r="B301" s="735" t="inlineStr"/>
      <c r="C301" s="735" t="n">
        <v>799</v>
      </c>
      <c r="D301" s="735" t="n">
        <v>1574</v>
      </c>
      <c r="E301" s="735" t="n">
        <v>2</v>
      </c>
      <c r="F301" s="1089">
        <f>(C301/C300)-1</f>
        <v/>
      </c>
      <c r="G301" s="237" t="n"/>
      <c r="H301" s="224" t="n"/>
      <c r="J301" s="117">
        <f>1/E301</f>
        <v/>
      </c>
    </row>
    <row r="302" ht="15" customFormat="1" customHeight="1" s="230" thickBot="1">
      <c r="A302" s="735" t="inlineStr">
        <is>
          <t>Jan-Mar 2025</t>
        </is>
      </c>
      <c r="B302" s="735" t="inlineStr"/>
      <c r="C302" s="735" t="n">
        <v>783</v>
      </c>
      <c r="D302" s="735" t="n">
        <v>1614</v>
      </c>
      <c r="E302" s="735" t="n">
        <v>2.1</v>
      </c>
      <c r="F302" s="1089">
        <f>(C302/C301)-1</f>
        <v/>
      </c>
      <c r="G302" s="237" t="n"/>
      <c r="H302" s="224" t="n"/>
      <c r="J302" s="117">
        <f>1/E302</f>
        <v/>
      </c>
    </row>
    <row r="303" ht="15" customFormat="1" customHeight="1" s="230" thickBot="1">
      <c r="A303" s="735" t="inlineStr">
        <is>
          <t>Feb-Apr 2025</t>
        </is>
      </c>
      <c r="B303" s="735" t="inlineStr"/>
      <c r="C303" s="735" t="n">
        <v>762</v>
      </c>
      <c r="D303" s="735" t="n">
        <v>1640</v>
      </c>
      <c r="E303" s="735" t="n">
        <v>2.2</v>
      </c>
      <c r="F303" s="1089">
        <f>(C303/C302)-1</f>
        <v/>
      </c>
      <c r="G303" s="237" t="n"/>
      <c r="H303" s="224" t="n"/>
      <c r="J303" s="117">
        <f>1/E303</f>
        <v/>
      </c>
    </row>
    <row r="304" ht="15" customFormat="1" customHeight="1" s="230" thickBot="1">
      <c r="A304" s="735" t="inlineStr">
        <is>
          <t>Mar-May 2025</t>
        </is>
      </c>
      <c r="B304" s="735" t="inlineStr"/>
      <c r="C304" s="735" t="n">
        <v>739</v>
      </c>
      <c r="D304" s="735" t="n">
        <v>1673</v>
      </c>
      <c r="E304" s="735" t="n">
        <v>2.3</v>
      </c>
      <c r="F304" s="1089">
        <f>(C304/C303)-1</f>
        <v/>
      </c>
      <c r="G304" s="237" t="n"/>
      <c r="H304" s="224" t="n"/>
      <c r="J304" s="117">
        <f>1/E304</f>
        <v/>
      </c>
    </row>
    <row r="305" ht="15" customFormat="1" customHeight="1" s="230" thickBot="1">
      <c r="A305" s="735" t="inlineStr">
        <is>
          <t>Apr-Jun 2025</t>
        </is>
      </c>
      <c r="B305" s="735" t="inlineStr"/>
      <c r="C305" s="735" t="n">
        <v>726</v>
      </c>
      <c r="D305" s="735" t="n">
        <v>1672</v>
      </c>
      <c r="E305" s="735" t="n">
        <v>2.3</v>
      </c>
      <c r="F305" s="1089">
        <f>(C305/C304)-1</f>
        <v/>
      </c>
      <c r="G305" s="237" t="n"/>
      <c r="H305" s="224" t="n"/>
      <c r="J305" s="117">
        <f>1/E305</f>
        <v/>
      </c>
    </row>
    <row r="306" ht="13.4" customHeight="1" s="828" thickBot="1">
      <c r="A306" s="735" t="inlineStr">
        <is>
          <t>May-Jul 2025</t>
        </is>
      </c>
      <c r="B306" s="735" t="inlineStr"/>
      <c r="C306" s="735" t="n">
        <v>722</v>
      </c>
      <c r="D306" s="735" t="n">
        <v>1674</v>
      </c>
      <c r="E306" s="735" t="n">
        <v>2.3</v>
      </c>
      <c r="F306" s="1089">
        <f>(C306/C305)-1</f>
        <v/>
      </c>
      <c r="G306" s="117" t="n"/>
      <c r="J306" s="117">
        <f>1/E306</f>
        <v/>
      </c>
    </row>
    <row r="307" ht="13.4" customHeight="1" s="828" thickBot="1">
      <c r="A307" s="735" t="inlineStr">
        <is>
          <t>Jun-Aug 2025</t>
        </is>
      </c>
      <c r="B307" s="735" t="inlineStr">
        <is>
          <t>(r)</t>
        </is>
      </c>
      <c r="C307" s="735" t="n">
        <v>731</v>
      </c>
      <c r="D307" s="735" t="n">
        <v>1737</v>
      </c>
      <c r="E307" s="735" t="n">
        <v>2.4</v>
      </c>
      <c r="F307" s="1089">
        <f>(C307/C306)-1</f>
        <v/>
      </c>
      <c r="G307" s="117" t="n"/>
      <c r="J307" s="117">
        <f>1/E307</f>
        <v/>
      </c>
    </row>
    <row r="308" ht="11.15" customFormat="1" customHeight="1" s="117" thickBot="1">
      <c r="A308" s="771" t="inlineStr">
        <is>
          <t>Jul-Sep 2025</t>
        </is>
      </c>
      <c r="B308" s="771" t="inlineStr">
        <is>
          <t>(r)</t>
        </is>
      </c>
      <c r="C308" s="771" t="n">
        <v>725</v>
      </c>
      <c r="D308" s="771" t="n">
        <v>1789</v>
      </c>
      <c r="E308" s="771" t="n">
        <v>2.5</v>
      </c>
      <c r="F308" s="1089">
        <f>(C308/C307)-1</f>
        <v/>
      </c>
      <c r="G308" s="118" t="n"/>
      <c r="I308" s="119" t="n"/>
      <c r="J308" s="117">
        <f>1/E308</f>
        <v/>
      </c>
    </row>
    <row r="309" ht="12.65" customFormat="1" customHeight="1" s="117" thickBot="1">
      <c r="A309" s="735" t="inlineStr">
        <is>
          <t>Aug-Oct 2025</t>
        </is>
      </c>
      <c r="B309" s="735" t="inlineStr">
        <is>
          <t>(r)</t>
        </is>
      </c>
      <c r="C309" s="735" t="n">
        <v>725</v>
      </c>
      <c r="D309" s="735" t="n">
        <v>1832</v>
      </c>
      <c r="E309" s="735" t="n">
        <v>2.5</v>
      </c>
      <c r="F309" s="1090">
        <f>(C309/C308)-1</f>
        <v/>
      </c>
      <c r="G309" s="778">
        <f>C309-C306</f>
        <v/>
      </c>
      <c r="H309" s="576">
        <f>MAX(C17:C308)</f>
        <v/>
      </c>
      <c r="I309" s="121" t="n"/>
    </row>
    <row r="310" ht="9.75" customFormat="1" customHeight="1" s="117">
      <c r="A310" s="742" t="inlineStr">
        <is>
          <t>Sep-Nov 2025</t>
        </is>
      </c>
      <c r="B310" s="742" t="inlineStr">
        <is>
          <t>(p)</t>
        </is>
      </c>
      <c r="C310" s="746" t="n">
        <v>729</v>
      </c>
      <c r="D310" s="743" t="inlineStr">
        <is>
          <t>..</t>
        </is>
      </c>
      <c r="E310" s="1091" t="inlineStr">
        <is>
          <t>..</t>
        </is>
      </c>
      <c r="F310" s="1090">
        <f>(C310/C309)-1</f>
        <v/>
      </c>
      <c r="G310" s="219" t="n"/>
      <c r="H310" s="219" t="n"/>
      <c r="I310" s="219" t="n"/>
    </row>
    <row r="311" ht="24" customFormat="1" customHeight="1" s="117">
      <c r="C311" s="285" t="n"/>
      <c r="F311" s="122" t="n"/>
      <c r="G311" s="375" t="n"/>
      <c r="H311" s="122" t="n"/>
      <c r="I311" s="122" t="n"/>
    </row>
    <row r="312" ht="14.5" customHeight="1" s="828">
      <c r="A312" s="90" t="n"/>
      <c r="B312" s="90" t="n"/>
      <c r="C312" s="290" t="n"/>
      <c r="D312" s="90" t="n"/>
      <c r="E312" s="90" t="n"/>
    </row>
    <row r="313" ht="14.5" customHeight="1" s="828">
      <c r="B313" s="219" t="n"/>
      <c r="C313" s="219" t="n"/>
      <c r="D313" s="219" t="n"/>
      <c r="E313" s="219" t="n"/>
      <c r="J313" s="622" t="n"/>
      <c r="K313" s="622" t="n"/>
      <c r="L313" s="623" t="n"/>
      <c r="M313" s="624" t="n"/>
      <c r="N313" s="1092" t="n"/>
    </row>
    <row r="314" ht="14.5" customHeight="1" s="828">
      <c r="B314" s="219" t="n"/>
      <c r="C314" s="219" t="n"/>
      <c r="D314" s="219" t="n"/>
      <c r="E314" s="1093" t="n"/>
    </row>
    <row r="315" ht="14.5" customHeight="1" s="828">
      <c r="B315" s="122" t="n"/>
      <c r="C315" s="122" t="n"/>
      <c r="D315" s="122" t="n"/>
      <c r="E315" s="122" t="n"/>
    </row>
    <row r="316" ht="14.5" customHeight="1" s="828"/>
    <row r="317" ht="14.5" customHeight="1" s="828"/>
    <row r="318" ht="14.5" customHeight="1" s="828"/>
    <row r="319" ht="14.5" customHeight="1" s="828"/>
    <row r="320" ht="14.5" customHeight="1" s="828"/>
    <row r="321" ht="14.5" customHeight="1" s="828"/>
    <row r="322" ht="14.5" customHeight="1" s="828"/>
    <row r="323" ht="14.5" customHeight="1" s="828"/>
    <row r="324" ht="14.5" customHeight="1" s="828"/>
    <row r="325" ht="14.5" customHeight="1" s="828"/>
    <row r="326" ht="14.5" customHeight="1" s="828"/>
    <row r="327" ht="14.5" customHeight="1" s="828"/>
    <row r="328" ht="14.5" customHeight="1" s="828"/>
    <row r="329" ht="14.5" customHeight="1" s="828"/>
    <row r="330" ht="14.5" customHeight="1" s="828"/>
    <row r="331" ht="14.5" customHeight="1" s="828"/>
    <row r="332" ht="14.5" customHeight="1" s="828"/>
    <row r="333" ht="14.5" customHeight="1" s="828"/>
    <row r="334" ht="14.5" customHeight="1" s="828"/>
    <row r="335" ht="14.5" customHeight="1" s="828"/>
    <row r="336" ht="14.5" customHeight="1" s="828"/>
    <row r="337" ht="14.5" customHeight="1" s="828"/>
    <row r="338" ht="14.5" customHeight="1" s="828"/>
    <row r="339" ht="14.5" customHeight="1" s="828"/>
    <row r="340" ht="14.5" customHeight="1" s="828"/>
    <row r="341" ht="14.5" customHeight="1" s="828"/>
    <row r="342" ht="14.5" customHeight="1" s="828"/>
    <row r="343" ht="14.5" customHeight="1" s="828"/>
    <row r="344" ht="14.5" customHeight="1" s="828"/>
    <row r="345" ht="14.5" customHeight="1" s="828"/>
    <row r="346" ht="14.5" customHeight="1" s="828"/>
    <row r="347" ht="14.5" customHeight="1" s="828"/>
    <row r="348" ht="14.5" customHeight="1" s="828"/>
    <row r="349" ht="14.5" customHeight="1" s="828"/>
    <row r="350" ht="14.5" customHeight="1" s="828"/>
    <row r="351" ht="14.5" customHeight="1" s="828"/>
    <row r="352" ht="14.5" customHeight="1" s="828"/>
    <row r="353" ht="14.5" customHeight="1" s="828"/>
    <row r="354" ht="14.5" customHeight="1" s="828"/>
    <row r="355" ht="14.5" customHeight="1" s="828"/>
    <row r="356" ht="14.5" customHeight="1" s="828"/>
    <row r="357" ht="14.5" customHeight="1" s="828"/>
    <row r="358" ht="14.5" customHeight="1" s="828"/>
    <row r="359" ht="14.5" customHeight="1" s="828"/>
    <row r="360" ht="14.5" customHeight="1" s="828"/>
    <row r="361" ht="14.5" customHeight="1" s="828"/>
    <row r="362" ht="14.5" customHeight="1" s="828"/>
    <row r="363" ht="14.5" customHeight="1" s="828"/>
    <row r="364" ht="14.5" customHeight="1" s="828"/>
    <row r="365" ht="14.5" customHeight="1" s="828"/>
    <row r="366" ht="14.5" customHeight="1" s="828"/>
    <row r="367" ht="14.5" customHeight="1" s="828"/>
    <row r="368" ht="14.5" customHeight="1" s="828"/>
    <row r="369" ht="14.5" customHeight="1" s="828"/>
    <row r="370" ht="14.5" customHeight="1" s="828"/>
    <row r="371" ht="14.5" customHeight="1" s="828"/>
    <row r="372" ht="14.5" customHeight="1" s="828"/>
    <row r="373" ht="14.5" customHeight="1" s="828"/>
    <row r="374" ht="14.5" customHeight="1" s="828"/>
    <row r="375" ht="14.5" customHeight="1" s="828"/>
    <row r="376" ht="14.5" customHeight="1" s="828"/>
    <row r="377" ht="14.5" customHeight="1" s="828"/>
    <row r="378" ht="14.5" customHeight="1" s="828"/>
    <row r="379" ht="14.5" customHeight="1" s="828"/>
    <row r="380" ht="14.5" customHeight="1" s="828"/>
    <row r="381" ht="14.5" customHeight="1" s="828"/>
    <row r="382" ht="14.5" customHeight="1" s="828"/>
    <row r="383" ht="14.5" customHeight="1" s="828"/>
    <row r="384" ht="14.5" customHeight="1" s="828"/>
    <row r="385" ht="14.5" customHeight="1" s="828"/>
    <row r="386" ht="14.5" customHeight="1" s="828"/>
    <row r="387" ht="14.5" customHeight="1" s="828"/>
    <row r="388" ht="14.5" customHeight="1" s="828"/>
    <row r="389" ht="14.5" customHeight="1" s="828"/>
    <row r="390" ht="14.5" customHeight="1" s="828"/>
    <row r="391" ht="14.5" customHeight="1" s="828"/>
    <row r="392" ht="14.5" customHeight="1" s="828"/>
    <row r="393" ht="14.5" customHeight="1" s="828"/>
    <row r="394" ht="14.5" customHeight="1" s="828"/>
    <row r="395" ht="14.5" customHeight="1" s="828"/>
    <row r="396" ht="14.5" customHeight="1" s="828"/>
    <row r="397" ht="14.5" customHeight="1" s="828"/>
    <row r="398" ht="14.5" customHeight="1" s="828"/>
    <row r="399" ht="14.5" customHeight="1" s="828"/>
    <row r="400" ht="14.5" customHeight="1" s="828"/>
  </sheetData>
  <mergeCells count="2">
    <mergeCell ref="I10:K10"/>
    <mergeCell ref="D10:E10"/>
  </mergeCells>
  <hyperlinks>
    <hyperlink xmlns:r="http://schemas.openxmlformats.org/officeDocument/2006/relationships" ref="C11" r:id="rId1"/>
  </hyperlinks>
  <pageMargins left="0.3937007874015748" right="0.3937007874015748" top="0.5905511811023623" bottom="0.5905511811023623" header="0.5118110236220472" footer="0.5118110236220472"/>
  <pageSetup orientation="portrait" paperSize="9" scale="29"/>
  <drawing xmlns:r="http://schemas.openxmlformats.org/officeDocument/2006/relationships" r:id="rId2"/>
</worksheet>
</file>

<file path=xl/worksheets/sheet14.xml><?xml version="1.0" encoding="utf-8"?>
<worksheet xmlns="http://schemas.openxmlformats.org/spreadsheetml/2006/main">
  <sheetPr>
    <tabColor rgb="FF00B0F0"/>
    <outlinePr summaryBelow="1" summaryRight="1"/>
    <pageSetUpPr fitToPage="1"/>
  </sheetPr>
  <dimension ref="A1:AB385"/>
  <sheetViews>
    <sheetView workbookViewId="0">
      <selection activeCell="A1" sqref="A1"/>
    </sheetView>
  </sheetViews>
  <sheetFormatPr baseColWidth="8" defaultColWidth="8.54296875" defaultRowHeight="12.5"/>
  <cols>
    <col width="17.1796875" customWidth="1" style="230" min="1" max="1"/>
    <col width="15.7265625" customWidth="1" style="230" min="2" max="2"/>
    <col width="12.453125" customWidth="1" style="230" min="3" max="3"/>
    <col width="10.54296875" customWidth="1" style="230" min="4" max="4"/>
    <col width="7.54296875" customWidth="1" style="230" min="5" max="5"/>
    <col width="10.453125" customWidth="1" style="230" min="6" max="7"/>
    <col width="9" customWidth="1" style="230" min="8" max="8"/>
    <col width="9.54296875" customWidth="1" style="230" min="9" max="9"/>
    <col width="9.453125" customWidth="1" style="230" min="10" max="10"/>
    <col width="12.54296875" customWidth="1" style="230" min="11" max="11"/>
    <col width="10.54296875" customWidth="1" style="230" min="12" max="12"/>
    <col width="8.54296875" customWidth="1" style="230" min="13" max="14"/>
    <col width="10.54296875" customWidth="1" style="230" min="15" max="15"/>
    <col width="10.453125" customWidth="1" style="230" min="16" max="18"/>
    <col width="8.54296875" customWidth="1" style="230" min="19" max="19"/>
    <col width="11.54296875" customWidth="1" style="230" min="20" max="20"/>
    <col width="8.54296875" customWidth="1" style="230" min="21" max="23"/>
    <col width="9.54296875" customWidth="1" style="230" min="24" max="24"/>
    <col width="8.54296875" customWidth="1" style="230" min="25" max="256"/>
    <col width="13.453125" customWidth="1" style="230" min="257" max="257"/>
    <col width="9.453125" customWidth="1" style="230" min="258" max="258"/>
    <col width="12.453125" customWidth="1" style="230" min="259" max="259"/>
    <col width="10.54296875" customWidth="1" style="230" min="260" max="260"/>
    <col width="7.54296875" customWidth="1" style="230" min="261" max="261"/>
    <col width="10.453125" customWidth="1" style="230" min="262" max="263"/>
    <col width="9" customWidth="1" style="230" min="264" max="264"/>
    <col width="9.54296875" customWidth="1" style="230" min="265" max="265"/>
    <col width="9.453125" customWidth="1" style="230" min="266" max="266"/>
    <col width="12.54296875" customWidth="1" style="230" min="267" max="267"/>
    <col width="10.54296875" customWidth="1" style="230" min="268" max="268"/>
    <col width="8.54296875" customWidth="1" style="230" min="269" max="270"/>
    <col width="10.54296875" customWidth="1" style="230" min="271" max="271"/>
    <col width="10.453125" customWidth="1" style="230" min="272" max="274"/>
    <col width="8.54296875" customWidth="1" style="230" min="275" max="275"/>
    <col width="11.54296875" customWidth="1" style="230" min="276" max="276"/>
    <col width="8.54296875" customWidth="1" style="230" min="277" max="279"/>
    <col width="9.54296875" customWidth="1" style="230" min="280" max="280"/>
    <col width="8.54296875" customWidth="1" style="230" min="281" max="512"/>
    <col width="13.453125" customWidth="1" style="230" min="513" max="513"/>
    <col width="9.453125" customWidth="1" style="230" min="514" max="514"/>
    <col width="12.453125" customWidth="1" style="230" min="515" max="515"/>
    <col width="10.54296875" customWidth="1" style="230" min="516" max="516"/>
    <col width="7.54296875" customWidth="1" style="230" min="517" max="517"/>
    <col width="10.453125" customWidth="1" style="230" min="518" max="519"/>
    <col width="9" customWidth="1" style="230" min="520" max="520"/>
    <col width="9.54296875" customWidth="1" style="230" min="521" max="521"/>
    <col width="9.453125" customWidth="1" style="230" min="522" max="522"/>
    <col width="12.54296875" customWidth="1" style="230" min="523" max="523"/>
    <col width="10.54296875" customWidth="1" style="230" min="524" max="524"/>
    <col width="8.54296875" customWidth="1" style="230" min="525" max="526"/>
    <col width="10.54296875" customWidth="1" style="230" min="527" max="527"/>
    <col width="10.453125" customWidth="1" style="230" min="528" max="530"/>
    <col width="8.54296875" customWidth="1" style="230" min="531" max="531"/>
    <col width="11.54296875" customWidth="1" style="230" min="532" max="532"/>
    <col width="8.54296875" customWidth="1" style="230" min="533" max="535"/>
    <col width="9.54296875" customWidth="1" style="230" min="536" max="536"/>
    <col width="8.54296875" customWidth="1" style="230" min="537" max="768"/>
    <col width="13.453125" customWidth="1" style="230" min="769" max="769"/>
    <col width="9.453125" customWidth="1" style="230" min="770" max="770"/>
    <col width="12.453125" customWidth="1" style="230" min="771" max="771"/>
    <col width="10.54296875" customWidth="1" style="230" min="772" max="772"/>
    <col width="7.54296875" customWidth="1" style="230" min="773" max="773"/>
    <col width="10.453125" customWidth="1" style="230" min="774" max="775"/>
    <col width="9" customWidth="1" style="230" min="776" max="776"/>
    <col width="9.54296875" customWidth="1" style="230" min="777" max="777"/>
    <col width="9.453125" customWidth="1" style="230" min="778" max="778"/>
    <col width="12.54296875" customWidth="1" style="230" min="779" max="779"/>
    <col width="10.54296875" customWidth="1" style="230" min="780" max="780"/>
    <col width="8.54296875" customWidth="1" style="230" min="781" max="782"/>
    <col width="10.54296875" customWidth="1" style="230" min="783" max="783"/>
    <col width="10.453125" customWidth="1" style="230" min="784" max="786"/>
    <col width="8.54296875" customWidth="1" style="230" min="787" max="787"/>
    <col width="11.54296875" customWidth="1" style="230" min="788" max="788"/>
    <col width="8.54296875" customWidth="1" style="230" min="789" max="791"/>
    <col width="9.54296875" customWidth="1" style="230" min="792" max="792"/>
    <col width="8.54296875" customWidth="1" style="230" min="793" max="1024"/>
    <col width="13.453125" customWidth="1" style="230" min="1025" max="1025"/>
    <col width="9.453125" customWidth="1" style="230" min="1026" max="1026"/>
    <col width="12.453125" customWidth="1" style="230" min="1027" max="1027"/>
    <col width="10.54296875" customWidth="1" style="230" min="1028" max="1028"/>
    <col width="7.54296875" customWidth="1" style="230" min="1029" max="1029"/>
    <col width="10.453125" customWidth="1" style="230" min="1030" max="1031"/>
    <col width="9" customWidth="1" style="230" min="1032" max="1032"/>
    <col width="9.54296875" customWidth="1" style="230" min="1033" max="1033"/>
    <col width="9.453125" customWidth="1" style="230" min="1034" max="1034"/>
    <col width="12.54296875" customWidth="1" style="230" min="1035" max="1035"/>
    <col width="10.54296875" customWidth="1" style="230" min="1036" max="1036"/>
    <col width="8.54296875" customWidth="1" style="230" min="1037" max="1038"/>
    <col width="10.54296875" customWidth="1" style="230" min="1039" max="1039"/>
    <col width="10.453125" customWidth="1" style="230" min="1040" max="1042"/>
    <col width="8.54296875" customWidth="1" style="230" min="1043" max="1043"/>
    <col width="11.54296875" customWidth="1" style="230" min="1044" max="1044"/>
    <col width="8.54296875" customWidth="1" style="230" min="1045" max="1047"/>
    <col width="9.54296875" customWidth="1" style="230" min="1048" max="1048"/>
    <col width="8.54296875" customWidth="1" style="230" min="1049" max="1280"/>
    <col width="13.453125" customWidth="1" style="230" min="1281" max="1281"/>
    <col width="9.453125" customWidth="1" style="230" min="1282" max="1282"/>
    <col width="12.453125" customWidth="1" style="230" min="1283" max="1283"/>
    <col width="10.54296875" customWidth="1" style="230" min="1284" max="1284"/>
    <col width="7.54296875" customWidth="1" style="230" min="1285" max="1285"/>
    <col width="10.453125" customWidth="1" style="230" min="1286" max="1287"/>
    <col width="9" customWidth="1" style="230" min="1288" max="1288"/>
    <col width="9.54296875" customWidth="1" style="230" min="1289" max="1289"/>
    <col width="9.453125" customWidth="1" style="230" min="1290" max="1290"/>
    <col width="12.54296875" customWidth="1" style="230" min="1291" max="1291"/>
    <col width="10.54296875" customWidth="1" style="230" min="1292" max="1292"/>
    <col width="8.54296875" customWidth="1" style="230" min="1293" max="1294"/>
    <col width="10.54296875" customWidth="1" style="230" min="1295" max="1295"/>
    <col width="10.453125" customWidth="1" style="230" min="1296" max="1298"/>
    <col width="8.54296875" customWidth="1" style="230" min="1299" max="1299"/>
    <col width="11.54296875" customWidth="1" style="230" min="1300" max="1300"/>
    <col width="8.54296875" customWidth="1" style="230" min="1301" max="1303"/>
    <col width="9.54296875" customWidth="1" style="230" min="1304" max="1304"/>
    <col width="8.54296875" customWidth="1" style="230" min="1305" max="1536"/>
    <col width="13.453125" customWidth="1" style="230" min="1537" max="1537"/>
    <col width="9.453125" customWidth="1" style="230" min="1538" max="1538"/>
    <col width="12.453125" customWidth="1" style="230" min="1539" max="1539"/>
    <col width="10.54296875" customWidth="1" style="230" min="1540" max="1540"/>
    <col width="7.54296875" customWidth="1" style="230" min="1541" max="1541"/>
    <col width="10.453125" customWidth="1" style="230" min="1542" max="1543"/>
    <col width="9" customWidth="1" style="230" min="1544" max="1544"/>
    <col width="9.54296875" customWidth="1" style="230" min="1545" max="1545"/>
    <col width="9.453125" customWidth="1" style="230" min="1546" max="1546"/>
    <col width="12.54296875" customWidth="1" style="230" min="1547" max="1547"/>
    <col width="10.54296875" customWidth="1" style="230" min="1548" max="1548"/>
    <col width="8.54296875" customWidth="1" style="230" min="1549" max="1550"/>
    <col width="10.54296875" customWidth="1" style="230" min="1551" max="1551"/>
    <col width="10.453125" customWidth="1" style="230" min="1552" max="1554"/>
    <col width="8.54296875" customWidth="1" style="230" min="1555" max="1555"/>
    <col width="11.54296875" customWidth="1" style="230" min="1556" max="1556"/>
    <col width="8.54296875" customWidth="1" style="230" min="1557" max="1559"/>
    <col width="9.54296875" customWidth="1" style="230" min="1560" max="1560"/>
    <col width="8.54296875" customWidth="1" style="230" min="1561" max="1792"/>
    <col width="13.453125" customWidth="1" style="230" min="1793" max="1793"/>
    <col width="9.453125" customWidth="1" style="230" min="1794" max="1794"/>
    <col width="12.453125" customWidth="1" style="230" min="1795" max="1795"/>
    <col width="10.54296875" customWidth="1" style="230" min="1796" max="1796"/>
    <col width="7.54296875" customWidth="1" style="230" min="1797" max="1797"/>
    <col width="10.453125" customWidth="1" style="230" min="1798" max="1799"/>
    <col width="9" customWidth="1" style="230" min="1800" max="1800"/>
    <col width="9.54296875" customWidth="1" style="230" min="1801" max="1801"/>
    <col width="9.453125" customWidth="1" style="230" min="1802" max="1802"/>
    <col width="12.54296875" customWidth="1" style="230" min="1803" max="1803"/>
    <col width="10.54296875" customWidth="1" style="230" min="1804" max="1804"/>
    <col width="8.54296875" customWidth="1" style="230" min="1805" max="1806"/>
    <col width="10.54296875" customWidth="1" style="230" min="1807" max="1807"/>
    <col width="10.453125" customWidth="1" style="230" min="1808" max="1810"/>
    <col width="8.54296875" customWidth="1" style="230" min="1811" max="1811"/>
    <col width="11.54296875" customWidth="1" style="230" min="1812" max="1812"/>
    <col width="8.54296875" customWidth="1" style="230" min="1813" max="1815"/>
    <col width="9.54296875" customWidth="1" style="230" min="1816" max="1816"/>
    <col width="8.54296875" customWidth="1" style="230" min="1817" max="2048"/>
    <col width="13.453125" customWidth="1" style="230" min="2049" max="2049"/>
    <col width="9.453125" customWidth="1" style="230" min="2050" max="2050"/>
    <col width="12.453125" customWidth="1" style="230" min="2051" max="2051"/>
    <col width="10.54296875" customWidth="1" style="230" min="2052" max="2052"/>
    <col width="7.54296875" customWidth="1" style="230" min="2053" max="2053"/>
    <col width="10.453125" customWidth="1" style="230" min="2054" max="2055"/>
    <col width="9" customWidth="1" style="230" min="2056" max="2056"/>
    <col width="9.54296875" customWidth="1" style="230" min="2057" max="2057"/>
    <col width="9.453125" customWidth="1" style="230" min="2058" max="2058"/>
    <col width="12.54296875" customWidth="1" style="230" min="2059" max="2059"/>
    <col width="10.54296875" customWidth="1" style="230" min="2060" max="2060"/>
    <col width="8.54296875" customWidth="1" style="230" min="2061" max="2062"/>
    <col width="10.54296875" customWidth="1" style="230" min="2063" max="2063"/>
    <col width="10.453125" customWidth="1" style="230" min="2064" max="2066"/>
    <col width="8.54296875" customWidth="1" style="230" min="2067" max="2067"/>
    <col width="11.54296875" customWidth="1" style="230" min="2068" max="2068"/>
    <col width="8.54296875" customWidth="1" style="230" min="2069" max="2071"/>
    <col width="9.54296875" customWidth="1" style="230" min="2072" max="2072"/>
    <col width="8.54296875" customWidth="1" style="230" min="2073" max="2304"/>
    <col width="13.453125" customWidth="1" style="230" min="2305" max="2305"/>
    <col width="9.453125" customWidth="1" style="230" min="2306" max="2306"/>
    <col width="12.453125" customWidth="1" style="230" min="2307" max="2307"/>
    <col width="10.54296875" customWidth="1" style="230" min="2308" max="2308"/>
    <col width="7.54296875" customWidth="1" style="230" min="2309" max="2309"/>
    <col width="10.453125" customWidth="1" style="230" min="2310" max="2311"/>
    <col width="9" customWidth="1" style="230" min="2312" max="2312"/>
    <col width="9.54296875" customWidth="1" style="230" min="2313" max="2313"/>
    <col width="9.453125" customWidth="1" style="230" min="2314" max="2314"/>
    <col width="12.54296875" customWidth="1" style="230" min="2315" max="2315"/>
    <col width="10.54296875" customWidth="1" style="230" min="2316" max="2316"/>
    <col width="8.54296875" customWidth="1" style="230" min="2317" max="2318"/>
    <col width="10.54296875" customWidth="1" style="230" min="2319" max="2319"/>
    <col width="10.453125" customWidth="1" style="230" min="2320" max="2322"/>
    <col width="8.54296875" customWidth="1" style="230" min="2323" max="2323"/>
    <col width="11.54296875" customWidth="1" style="230" min="2324" max="2324"/>
    <col width="8.54296875" customWidth="1" style="230" min="2325" max="2327"/>
    <col width="9.54296875" customWidth="1" style="230" min="2328" max="2328"/>
    <col width="8.54296875" customWidth="1" style="230" min="2329" max="2560"/>
    <col width="13.453125" customWidth="1" style="230" min="2561" max="2561"/>
    <col width="9.453125" customWidth="1" style="230" min="2562" max="2562"/>
    <col width="12.453125" customWidth="1" style="230" min="2563" max="2563"/>
    <col width="10.54296875" customWidth="1" style="230" min="2564" max="2564"/>
    <col width="7.54296875" customWidth="1" style="230" min="2565" max="2565"/>
    <col width="10.453125" customWidth="1" style="230" min="2566" max="2567"/>
    <col width="9" customWidth="1" style="230" min="2568" max="2568"/>
    <col width="9.54296875" customWidth="1" style="230" min="2569" max="2569"/>
    <col width="9.453125" customWidth="1" style="230" min="2570" max="2570"/>
    <col width="12.54296875" customWidth="1" style="230" min="2571" max="2571"/>
    <col width="10.54296875" customWidth="1" style="230" min="2572" max="2572"/>
    <col width="8.54296875" customWidth="1" style="230" min="2573" max="2574"/>
    <col width="10.54296875" customWidth="1" style="230" min="2575" max="2575"/>
    <col width="10.453125" customWidth="1" style="230" min="2576" max="2578"/>
    <col width="8.54296875" customWidth="1" style="230" min="2579" max="2579"/>
    <col width="11.54296875" customWidth="1" style="230" min="2580" max="2580"/>
    <col width="8.54296875" customWidth="1" style="230" min="2581" max="2583"/>
    <col width="9.54296875" customWidth="1" style="230" min="2584" max="2584"/>
    <col width="8.54296875" customWidth="1" style="230" min="2585" max="2816"/>
    <col width="13.453125" customWidth="1" style="230" min="2817" max="2817"/>
    <col width="9.453125" customWidth="1" style="230" min="2818" max="2818"/>
    <col width="12.453125" customWidth="1" style="230" min="2819" max="2819"/>
    <col width="10.54296875" customWidth="1" style="230" min="2820" max="2820"/>
    <col width="7.54296875" customWidth="1" style="230" min="2821" max="2821"/>
    <col width="10.453125" customWidth="1" style="230" min="2822" max="2823"/>
    <col width="9" customWidth="1" style="230" min="2824" max="2824"/>
    <col width="9.54296875" customWidth="1" style="230" min="2825" max="2825"/>
    <col width="9.453125" customWidth="1" style="230" min="2826" max="2826"/>
    <col width="12.54296875" customWidth="1" style="230" min="2827" max="2827"/>
    <col width="10.54296875" customWidth="1" style="230" min="2828" max="2828"/>
    <col width="8.54296875" customWidth="1" style="230" min="2829" max="2830"/>
    <col width="10.54296875" customWidth="1" style="230" min="2831" max="2831"/>
    <col width="10.453125" customWidth="1" style="230" min="2832" max="2834"/>
    <col width="8.54296875" customWidth="1" style="230" min="2835" max="2835"/>
    <col width="11.54296875" customWidth="1" style="230" min="2836" max="2836"/>
    <col width="8.54296875" customWidth="1" style="230" min="2837" max="2839"/>
    <col width="9.54296875" customWidth="1" style="230" min="2840" max="2840"/>
    <col width="8.54296875" customWidth="1" style="230" min="2841" max="3072"/>
    <col width="13.453125" customWidth="1" style="230" min="3073" max="3073"/>
    <col width="9.453125" customWidth="1" style="230" min="3074" max="3074"/>
    <col width="12.453125" customWidth="1" style="230" min="3075" max="3075"/>
    <col width="10.54296875" customWidth="1" style="230" min="3076" max="3076"/>
    <col width="7.54296875" customWidth="1" style="230" min="3077" max="3077"/>
    <col width="10.453125" customWidth="1" style="230" min="3078" max="3079"/>
    <col width="9" customWidth="1" style="230" min="3080" max="3080"/>
    <col width="9.54296875" customWidth="1" style="230" min="3081" max="3081"/>
    <col width="9.453125" customWidth="1" style="230" min="3082" max="3082"/>
    <col width="12.54296875" customWidth="1" style="230" min="3083" max="3083"/>
    <col width="10.54296875" customWidth="1" style="230" min="3084" max="3084"/>
    <col width="8.54296875" customWidth="1" style="230" min="3085" max="3086"/>
    <col width="10.54296875" customWidth="1" style="230" min="3087" max="3087"/>
    <col width="10.453125" customWidth="1" style="230" min="3088" max="3090"/>
    <col width="8.54296875" customWidth="1" style="230" min="3091" max="3091"/>
    <col width="11.54296875" customWidth="1" style="230" min="3092" max="3092"/>
    <col width="8.54296875" customWidth="1" style="230" min="3093" max="3095"/>
    <col width="9.54296875" customWidth="1" style="230" min="3096" max="3096"/>
    <col width="8.54296875" customWidth="1" style="230" min="3097" max="3328"/>
    <col width="13.453125" customWidth="1" style="230" min="3329" max="3329"/>
    <col width="9.453125" customWidth="1" style="230" min="3330" max="3330"/>
    <col width="12.453125" customWidth="1" style="230" min="3331" max="3331"/>
    <col width="10.54296875" customWidth="1" style="230" min="3332" max="3332"/>
    <col width="7.54296875" customWidth="1" style="230" min="3333" max="3333"/>
    <col width="10.453125" customWidth="1" style="230" min="3334" max="3335"/>
    <col width="9" customWidth="1" style="230" min="3336" max="3336"/>
    <col width="9.54296875" customWidth="1" style="230" min="3337" max="3337"/>
    <col width="9.453125" customWidth="1" style="230" min="3338" max="3338"/>
    <col width="12.54296875" customWidth="1" style="230" min="3339" max="3339"/>
    <col width="10.54296875" customWidth="1" style="230" min="3340" max="3340"/>
    <col width="8.54296875" customWidth="1" style="230" min="3341" max="3342"/>
    <col width="10.54296875" customWidth="1" style="230" min="3343" max="3343"/>
    <col width="10.453125" customWidth="1" style="230" min="3344" max="3346"/>
    <col width="8.54296875" customWidth="1" style="230" min="3347" max="3347"/>
    <col width="11.54296875" customWidth="1" style="230" min="3348" max="3348"/>
    <col width="8.54296875" customWidth="1" style="230" min="3349" max="3351"/>
    <col width="9.54296875" customWidth="1" style="230" min="3352" max="3352"/>
    <col width="8.54296875" customWidth="1" style="230" min="3353" max="3584"/>
    <col width="13.453125" customWidth="1" style="230" min="3585" max="3585"/>
    <col width="9.453125" customWidth="1" style="230" min="3586" max="3586"/>
    <col width="12.453125" customWidth="1" style="230" min="3587" max="3587"/>
    <col width="10.54296875" customWidth="1" style="230" min="3588" max="3588"/>
    <col width="7.54296875" customWidth="1" style="230" min="3589" max="3589"/>
    <col width="10.453125" customWidth="1" style="230" min="3590" max="3591"/>
    <col width="9" customWidth="1" style="230" min="3592" max="3592"/>
    <col width="9.54296875" customWidth="1" style="230" min="3593" max="3593"/>
    <col width="9.453125" customWidth="1" style="230" min="3594" max="3594"/>
    <col width="12.54296875" customWidth="1" style="230" min="3595" max="3595"/>
    <col width="10.54296875" customWidth="1" style="230" min="3596" max="3596"/>
    <col width="8.54296875" customWidth="1" style="230" min="3597" max="3598"/>
    <col width="10.54296875" customWidth="1" style="230" min="3599" max="3599"/>
    <col width="10.453125" customWidth="1" style="230" min="3600" max="3602"/>
    <col width="8.54296875" customWidth="1" style="230" min="3603" max="3603"/>
    <col width="11.54296875" customWidth="1" style="230" min="3604" max="3604"/>
    <col width="8.54296875" customWidth="1" style="230" min="3605" max="3607"/>
    <col width="9.54296875" customWidth="1" style="230" min="3608" max="3608"/>
    <col width="8.54296875" customWidth="1" style="230" min="3609" max="3840"/>
    <col width="13.453125" customWidth="1" style="230" min="3841" max="3841"/>
    <col width="9.453125" customWidth="1" style="230" min="3842" max="3842"/>
    <col width="12.453125" customWidth="1" style="230" min="3843" max="3843"/>
    <col width="10.54296875" customWidth="1" style="230" min="3844" max="3844"/>
    <col width="7.54296875" customWidth="1" style="230" min="3845" max="3845"/>
    <col width="10.453125" customWidth="1" style="230" min="3846" max="3847"/>
    <col width="9" customWidth="1" style="230" min="3848" max="3848"/>
    <col width="9.54296875" customWidth="1" style="230" min="3849" max="3849"/>
    <col width="9.453125" customWidth="1" style="230" min="3850" max="3850"/>
    <col width="12.54296875" customWidth="1" style="230" min="3851" max="3851"/>
    <col width="10.54296875" customWidth="1" style="230" min="3852" max="3852"/>
    <col width="8.54296875" customWidth="1" style="230" min="3853" max="3854"/>
    <col width="10.54296875" customWidth="1" style="230" min="3855" max="3855"/>
    <col width="10.453125" customWidth="1" style="230" min="3856" max="3858"/>
    <col width="8.54296875" customWidth="1" style="230" min="3859" max="3859"/>
    <col width="11.54296875" customWidth="1" style="230" min="3860" max="3860"/>
    <col width="8.54296875" customWidth="1" style="230" min="3861" max="3863"/>
    <col width="9.54296875" customWidth="1" style="230" min="3864" max="3864"/>
    <col width="8.54296875" customWidth="1" style="230" min="3865" max="4096"/>
    <col width="13.453125" customWidth="1" style="230" min="4097" max="4097"/>
    <col width="9.453125" customWidth="1" style="230" min="4098" max="4098"/>
    <col width="12.453125" customWidth="1" style="230" min="4099" max="4099"/>
    <col width="10.54296875" customWidth="1" style="230" min="4100" max="4100"/>
    <col width="7.54296875" customWidth="1" style="230" min="4101" max="4101"/>
    <col width="10.453125" customWidth="1" style="230" min="4102" max="4103"/>
    <col width="9" customWidth="1" style="230" min="4104" max="4104"/>
    <col width="9.54296875" customWidth="1" style="230" min="4105" max="4105"/>
    <col width="9.453125" customWidth="1" style="230" min="4106" max="4106"/>
    <col width="12.54296875" customWidth="1" style="230" min="4107" max="4107"/>
    <col width="10.54296875" customWidth="1" style="230" min="4108" max="4108"/>
    <col width="8.54296875" customWidth="1" style="230" min="4109" max="4110"/>
    <col width="10.54296875" customWidth="1" style="230" min="4111" max="4111"/>
    <col width="10.453125" customWidth="1" style="230" min="4112" max="4114"/>
    <col width="8.54296875" customWidth="1" style="230" min="4115" max="4115"/>
    <col width="11.54296875" customWidth="1" style="230" min="4116" max="4116"/>
    <col width="8.54296875" customWidth="1" style="230" min="4117" max="4119"/>
    <col width="9.54296875" customWidth="1" style="230" min="4120" max="4120"/>
    <col width="8.54296875" customWidth="1" style="230" min="4121" max="4352"/>
    <col width="13.453125" customWidth="1" style="230" min="4353" max="4353"/>
    <col width="9.453125" customWidth="1" style="230" min="4354" max="4354"/>
    <col width="12.453125" customWidth="1" style="230" min="4355" max="4355"/>
    <col width="10.54296875" customWidth="1" style="230" min="4356" max="4356"/>
    <col width="7.54296875" customWidth="1" style="230" min="4357" max="4357"/>
    <col width="10.453125" customWidth="1" style="230" min="4358" max="4359"/>
    <col width="9" customWidth="1" style="230" min="4360" max="4360"/>
    <col width="9.54296875" customWidth="1" style="230" min="4361" max="4361"/>
    <col width="9.453125" customWidth="1" style="230" min="4362" max="4362"/>
    <col width="12.54296875" customWidth="1" style="230" min="4363" max="4363"/>
    <col width="10.54296875" customWidth="1" style="230" min="4364" max="4364"/>
    <col width="8.54296875" customWidth="1" style="230" min="4365" max="4366"/>
    <col width="10.54296875" customWidth="1" style="230" min="4367" max="4367"/>
    <col width="10.453125" customWidth="1" style="230" min="4368" max="4370"/>
    <col width="8.54296875" customWidth="1" style="230" min="4371" max="4371"/>
    <col width="11.54296875" customWidth="1" style="230" min="4372" max="4372"/>
    <col width="8.54296875" customWidth="1" style="230" min="4373" max="4375"/>
    <col width="9.54296875" customWidth="1" style="230" min="4376" max="4376"/>
    <col width="8.54296875" customWidth="1" style="230" min="4377" max="4608"/>
    <col width="13.453125" customWidth="1" style="230" min="4609" max="4609"/>
    <col width="9.453125" customWidth="1" style="230" min="4610" max="4610"/>
    <col width="12.453125" customWidth="1" style="230" min="4611" max="4611"/>
    <col width="10.54296875" customWidth="1" style="230" min="4612" max="4612"/>
    <col width="7.54296875" customWidth="1" style="230" min="4613" max="4613"/>
    <col width="10.453125" customWidth="1" style="230" min="4614" max="4615"/>
    <col width="9" customWidth="1" style="230" min="4616" max="4616"/>
    <col width="9.54296875" customWidth="1" style="230" min="4617" max="4617"/>
    <col width="9.453125" customWidth="1" style="230" min="4618" max="4618"/>
    <col width="12.54296875" customWidth="1" style="230" min="4619" max="4619"/>
    <col width="10.54296875" customWidth="1" style="230" min="4620" max="4620"/>
    <col width="8.54296875" customWidth="1" style="230" min="4621" max="4622"/>
    <col width="10.54296875" customWidth="1" style="230" min="4623" max="4623"/>
    <col width="10.453125" customWidth="1" style="230" min="4624" max="4626"/>
    <col width="8.54296875" customWidth="1" style="230" min="4627" max="4627"/>
    <col width="11.54296875" customWidth="1" style="230" min="4628" max="4628"/>
    <col width="8.54296875" customWidth="1" style="230" min="4629" max="4631"/>
    <col width="9.54296875" customWidth="1" style="230" min="4632" max="4632"/>
    <col width="8.54296875" customWidth="1" style="230" min="4633" max="4864"/>
    <col width="13.453125" customWidth="1" style="230" min="4865" max="4865"/>
    <col width="9.453125" customWidth="1" style="230" min="4866" max="4866"/>
    <col width="12.453125" customWidth="1" style="230" min="4867" max="4867"/>
    <col width="10.54296875" customWidth="1" style="230" min="4868" max="4868"/>
    <col width="7.54296875" customWidth="1" style="230" min="4869" max="4869"/>
    <col width="10.453125" customWidth="1" style="230" min="4870" max="4871"/>
    <col width="9" customWidth="1" style="230" min="4872" max="4872"/>
    <col width="9.54296875" customWidth="1" style="230" min="4873" max="4873"/>
    <col width="9.453125" customWidth="1" style="230" min="4874" max="4874"/>
    <col width="12.54296875" customWidth="1" style="230" min="4875" max="4875"/>
    <col width="10.54296875" customWidth="1" style="230" min="4876" max="4876"/>
    <col width="8.54296875" customWidth="1" style="230" min="4877" max="4878"/>
    <col width="10.54296875" customWidth="1" style="230" min="4879" max="4879"/>
    <col width="10.453125" customWidth="1" style="230" min="4880" max="4882"/>
    <col width="8.54296875" customWidth="1" style="230" min="4883" max="4883"/>
    <col width="11.54296875" customWidth="1" style="230" min="4884" max="4884"/>
    <col width="8.54296875" customWidth="1" style="230" min="4885" max="4887"/>
    <col width="9.54296875" customWidth="1" style="230" min="4888" max="4888"/>
    <col width="8.54296875" customWidth="1" style="230" min="4889" max="5120"/>
    <col width="13.453125" customWidth="1" style="230" min="5121" max="5121"/>
    <col width="9.453125" customWidth="1" style="230" min="5122" max="5122"/>
    <col width="12.453125" customWidth="1" style="230" min="5123" max="5123"/>
    <col width="10.54296875" customWidth="1" style="230" min="5124" max="5124"/>
    <col width="7.54296875" customWidth="1" style="230" min="5125" max="5125"/>
    <col width="10.453125" customWidth="1" style="230" min="5126" max="5127"/>
    <col width="9" customWidth="1" style="230" min="5128" max="5128"/>
    <col width="9.54296875" customWidth="1" style="230" min="5129" max="5129"/>
    <col width="9.453125" customWidth="1" style="230" min="5130" max="5130"/>
    <col width="12.54296875" customWidth="1" style="230" min="5131" max="5131"/>
    <col width="10.54296875" customWidth="1" style="230" min="5132" max="5132"/>
    <col width="8.54296875" customWidth="1" style="230" min="5133" max="5134"/>
    <col width="10.54296875" customWidth="1" style="230" min="5135" max="5135"/>
    <col width="10.453125" customWidth="1" style="230" min="5136" max="5138"/>
    <col width="8.54296875" customWidth="1" style="230" min="5139" max="5139"/>
    <col width="11.54296875" customWidth="1" style="230" min="5140" max="5140"/>
    <col width="8.54296875" customWidth="1" style="230" min="5141" max="5143"/>
    <col width="9.54296875" customWidth="1" style="230" min="5144" max="5144"/>
    <col width="8.54296875" customWidth="1" style="230" min="5145" max="5376"/>
    <col width="13.453125" customWidth="1" style="230" min="5377" max="5377"/>
    <col width="9.453125" customWidth="1" style="230" min="5378" max="5378"/>
    <col width="12.453125" customWidth="1" style="230" min="5379" max="5379"/>
    <col width="10.54296875" customWidth="1" style="230" min="5380" max="5380"/>
    <col width="7.54296875" customWidth="1" style="230" min="5381" max="5381"/>
    <col width="10.453125" customWidth="1" style="230" min="5382" max="5383"/>
    <col width="9" customWidth="1" style="230" min="5384" max="5384"/>
    <col width="9.54296875" customWidth="1" style="230" min="5385" max="5385"/>
    <col width="9.453125" customWidth="1" style="230" min="5386" max="5386"/>
    <col width="12.54296875" customWidth="1" style="230" min="5387" max="5387"/>
    <col width="10.54296875" customWidth="1" style="230" min="5388" max="5388"/>
    <col width="8.54296875" customWidth="1" style="230" min="5389" max="5390"/>
    <col width="10.54296875" customWidth="1" style="230" min="5391" max="5391"/>
    <col width="10.453125" customWidth="1" style="230" min="5392" max="5394"/>
    <col width="8.54296875" customWidth="1" style="230" min="5395" max="5395"/>
    <col width="11.54296875" customWidth="1" style="230" min="5396" max="5396"/>
    <col width="8.54296875" customWidth="1" style="230" min="5397" max="5399"/>
    <col width="9.54296875" customWidth="1" style="230" min="5400" max="5400"/>
    <col width="8.54296875" customWidth="1" style="230" min="5401" max="5632"/>
    <col width="13.453125" customWidth="1" style="230" min="5633" max="5633"/>
    <col width="9.453125" customWidth="1" style="230" min="5634" max="5634"/>
    <col width="12.453125" customWidth="1" style="230" min="5635" max="5635"/>
    <col width="10.54296875" customWidth="1" style="230" min="5636" max="5636"/>
    <col width="7.54296875" customWidth="1" style="230" min="5637" max="5637"/>
    <col width="10.453125" customWidth="1" style="230" min="5638" max="5639"/>
    <col width="9" customWidth="1" style="230" min="5640" max="5640"/>
    <col width="9.54296875" customWidth="1" style="230" min="5641" max="5641"/>
    <col width="9.453125" customWidth="1" style="230" min="5642" max="5642"/>
    <col width="12.54296875" customWidth="1" style="230" min="5643" max="5643"/>
    <col width="10.54296875" customWidth="1" style="230" min="5644" max="5644"/>
    <col width="8.54296875" customWidth="1" style="230" min="5645" max="5646"/>
    <col width="10.54296875" customWidth="1" style="230" min="5647" max="5647"/>
    <col width="10.453125" customWidth="1" style="230" min="5648" max="5650"/>
    <col width="8.54296875" customWidth="1" style="230" min="5651" max="5651"/>
    <col width="11.54296875" customWidth="1" style="230" min="5652" max="5652"/>
    <col width="8.54296875" customWidth="1" style="230" min="5653" max="5655"/>
    <col width="9.54296875" customWidth="1" style="230" min="5656" max="5656"/>
    <col width="8.54296875" customWidth="1" style="230" min="5657" max="5888"/>
    <col width="13.453125" customWidth="1" style="230" min="5889" max="5889"/>
    <col width="9.453125" customWidth="1" style="230" min="5890" max="5890"/>
    <col width="12.453125" customWidth="1" style="230" min="5891" max="5891"/>
    <col width="10.54296875" customWidth="1" style="230" min="5892" max="5892"/>
    <col width="7.54296875" customWidth="1" style="230" min="5893" max="5893"/>
    <col width="10.453125" customWidth="1" style="230" min="5894" max="5895"/>
    <col width="9" customWidth="1" style="230" min="5896" max="5896"/>
    <col width="9.54296875" customWidth="1" style="230" min="5897" max="5897"/>
    <col width="9.453125" customWidth="1" style="230" min="5898" max="5898"/>
    <col width="12.54296875" customWidth="1" style="230" min="5899" max="5899"/>
    <col width="10.54296875" customWidth="1" style="230" min="5900" max="5900"/>
    <col width="8.54296875" customWidth="1" style="230" min="5901" max="5902"/>
    <col width="10.54296875" customWidth="1" style="230" min="5903" max="5903"/>
    <col width="10.453125" customWidth="1" style="230" min="5904" max="5906"/>
    <col width="8.54296875" customWidth="1" style="230" min="5907" max="5907"/>
    <col width="11.54296875" customWidth="1" style="230" min="5908" max="5908"/>
    <col width="8.54296875" customWidth="1" style="230" min="5909" max="5911"/>
    <col width="9.54296875" customWidth="1" style="230" min="5912" max="5912"/>
    <col width="8.54296875" customWidth="1" style="230" min="5913" max="6144"/>
    <col width="13.453125" customWidth="1" style="230" min="6145" max="6145"/>
    <col width="9.453125" customWidth="1" style="230" min="6146" max="6146"/>
    <col width="12.453125" customWidth="1" style="230" min="6147" max="6147"/>
    <col width="10.54296875" customWidth="1" style="230" min="6148" max="6148"/>
    <col width="7.54296875" customWidth="1" style="230" min="6149" max="6149"/>
    <col width="10.453125" customWidth="1" style="230" min="6150" max="6151"/>
    <col width="9" customWidth="1" style="230" min="6152" max="6152"/>
    <col width="9.54296875" customWidth="1" style="230" min="6153" max="6153"/>
    <col width="9.453125" customWidth="1" style="230" min="6154" max="6154"/>
    <col width="12.54296875" customWidth="1" style="230" min="6155" max="6155"/>
    <col width="10.54296875" customWidth="1" style="230" min="6156" max="6156"/>
    <col width="8.54296875" customWidth="1" style="230" min="6157" max="6158"/>
    <col width="10.54296875" customWidth="1" style="230" min="6159" max="6159"/>
    <col width="10.453125" customWidth="1" style="230" min="6160" max="6162"/>
    <col width="8.54296875" customWidth="1" style="230" min="6163" max="6163"/>
    <col width="11.54296875" customWidth="1" style="230" min="6164" max="6164"/>
    <col width="8.54296875" customWidth="1" style="230" min="6165" max="6167"/>
    <col width="9.54296875" customWidth="1" style="230" min="6168" max="6168"/>
    <col width="8.54296875" customWidth="1" style="230" min="6169" max="6400"/>
    <col width="13.453125" customWidth="1" style="230" min="6401" max="6401"/>
    <col width="9.453125" customWidth="1" style="230" min="6402" max="6402"/>
    <col width="12.453125" customWidth="1" style="230" min="6403" max="6403"/>
    <col width="10.54296875" customWidth="1" style="230" min="6404" max="6404"/>
    <col width="7.54296875" customWidth="1" style="230" min="6405" max="6405"/>
    <col width="10.453125" customWidth="1" style="230" min="6406" max="6407"/>
    <col width="9" customWidth="1" style="230" min="6408" max="6408"/>
    <col width="9.54296875" customWidth="1" style="230" min="6409" max="6409"/>
    <col width="9.453125" customWidth="1" style="230" min="6410" max="6410"/>
    <col width="12.54296875" customWidth="1" style="230" min="6411" max="6411"/>
    <col width="10.54296875" customWidth="1" style="230" min="6412" max="6412"/>
    <col width="8.54296875" customWidth="1" style="230" min="6413" max="6414"/>
    <col width="10.54296875" customWidth="1" style="230" min="6415" max="6415"/>
    <col width="10.453125" customWidth="1" style="230" min="6416" max="6418"/>
    <col width="8.54296875" customWidth="1" style="230" min="6419" max="6419"/>
    <col width="11.54296875" customWidth="1" style="230" min="6420" max="6420"/>
    <col width="8.54296875" customWidth="1" style="230" min="6421" max="6423"/>
    <col width="9.54296875" customWidth="1" style="230" min="6424" max="6424"/>
    <col width="8.54296875" customWidth="1" style="230" min="6425" max="6656"/>
    <col width="13.453125" customWidth="1" style="230" min="6657" max="6657"/>
    <col width="9.453125" customWidth="1" style="230" min="6658" max="6658"/>
    <col width="12.453125" customWidth="1" style="230" min="6659" max="6659"/>
    <col width="10.54296875" customWidth="1" style="230" min="6660" max="6660"/>
    <col width="7.54296875" customWidth="1" style="230" min="6661" max="6661"/>
    <col width="10.453125" customWidth="1" style="230" min="6662" max="6663"/>
    <col width="9" customWidth="1" style="230" min="6664" max="6664"/>
    <col width="9.54296875" customWidth="1" style="230" min="6665" max="6665"/>
    <col width="9.453125" customWidth="1" style="230" min="6666" max="6666"/>
    <col width="12.54296875" customWidth="1" style="230" min="6667" max="6667"/>
    <col width="10.54296875" customWidth="1" style="230" min="6668" max="6668"/>
    <col width="8.54296875" customWidth="1" style="230" min="6669" max="6670"/>
    <col width="10.54296875" customWidth="1" style="230" min="6671" max="6671"/>
    <col width="10.453125" customWidth="1" style="230" min="6672" max="6674"/>
    <col width="8.54296875" customWidth="1" style="230" min="6675" max="6675"/>
    <col width="11.54296875" customWidth="1" style="230" min="6676" max="6676"/>
    <col width="8.54296875" customWidth="1" style="230" min="6677" max="6679"/>
    <col width="9.54296875" customWidth="1" style="230" min="6680" max="6680"/>
    <col width="8.54296875" customWidth="1" style="230" min="6681" max="6912"/>
    <col width="13.453125" customWidth="1" style="230" min="6913" max="6913"/>
    <col width="9.453125" customWidth="1" style="230" min="6914" max="6914"/>
    <col width="12.453125" customWidth="1" style="230" min="6915" max="6915"/>
    <col width="10.54296875" customWidth="1" style="230" min="6916" max="6916"/>
    <col width="7.54296875" customWidth="1" style="230" min="6917" max="6917"/>
    <col width="10.453125" customWidth="1" style="230" min="6918" max="6919"/>
    <col width="9" customWidth="1" style="230" min="6920" max="6920"/>
    <col width="9.54296875" customWidth="1" style="230" min="6921" max="6921"/>
    <col width="9.453125" customWidth="1" style="230" min="6922" max="6922"/>
    <col width="12.54296875" customWidth="1" style="230" min="6923" max="6923"/>
    <col width="10.54296875" customWidth="1" style="230" min="6924" max="6924"/>
    <col width="8.54296875" customWidth="1" style="230" min="6925" max="6926"/>
    <col width="10.54296875" customWidth="1" style="230" min="6927" max="6927"/>
    <col width="10.453125" customWidth="1" style="230" min="6928" max="6930"/>
    <col width="8.54296875" customWidth="1" style="230" min="6931" max="6931"/>
    <col width="11.54296875" customWidth="1" style="230" min="6932" max="6932"/>
    <col width="8.54296875" customWidth="1" style="230" min="6933" max="6935"/>
    <col width="9.54296875" customWidth="1" style="230" min="6936" max="6936"/>
    <col width="8.54296875" customWidth="1" style="230" min="6937" max="7168"/>
    <col width="13.453125" customWidth="1" style="230" min="7169" max="7169"/>
    <col width="9.453125" customWidth="1" style="230" min="7170" max="7170"/>
    <col width="12.453125" customWidth="1" style="230" min="7171" max="7171"/>
    <col width="10.54296875" customWidth="1" style="230" min="7172" max="7172"/>
    <col width="7.54296875" customWidth="1" style="230" min="7173" max="7173"/>
    <col width="10.453125" customWidth="1" style="230" min="7174" max="7175"/>
    <col width="9" customWidth="1" style="230" min="7176" max="7176"/>
    <col width="9.54296875" customWidth="1" style="230" min="7177" max="7177"/>
    <col width="9.453125" customWidth="1" style="230" min="7178" max="7178"/>
    <col width="12.54296875" customWidth="1" style="230" min="7179" max="7179"/>
    <col width="10.54296875" customWidth="1" style="230" min="7180" max="7180"/>
    <col width="8.54296875" customWidth="1" style="230" min="7181" max="7182"/>
    <col width="10.54296875" customWidth="1" style="230" min="7183" max="7183"/>
    <col width="10.453125" customWidth="1" style="230" min="7184" max="7186"/>
    <col width="8.54296875" customWidth="1" style="230" min="7187" max="7187"/>
    <col width="11.54296875" customWidth="1" style="230" min="7188" max="7188"/>
    <col width="8.54296875" customWidth="1" style="230" min="7189" max="7191"/>
    <col width="9.54296875" customWidth="1" style="230" min="7192" max="7192"/>
    <col width="8.54296875" customWidth="1" style="230" min="7193" max="7424"/>
    <col width="13.453125" customWidth="1" style="230" min="7425" max="7425"/>
    <col width="9.453125" customWidth="1" style="230" min="7426" max="7426"/>
    <col width="12.453125" customWidth="1" style="230" min="7427" max="7427"/>
    <col width="10.54296875" customWidth="1" style="230" min="7428" max="7428"/>
    <col width="7.54296875" customWidth="1" style="230" min="7429" max="7429"/>
    <col width="10.453125" customWidth="1" style="230" min="7430" max="7431"/>
    <col width="9" customWidth="1" style="230" min="7432" max="7432"/>
    <col width="9.54296875" customWidth="1" style="230" min="7433" max="7433"/>
    <col width="9.453125" customWidth="1" style="230" min="7434" max="7434"/>
    <col width="12.54296875" customWidth="1" style="230" min="7435" max="7435"/>
    <col width="10.54296875" customWidth="1" style="230" min="7436" max="7436"/>
    <col width="8.54296875" customWidth="1" style="230" min="7437" max="7438"/>
    <col width="10.54296875" customWidth="1" style="230" min="7439" max="7439"/>
    <col width="10.453125" customWidth="1" style="230" min="7440" max="7442"/>
    <col width="8.54296875" customWidth="1" style="230" min="7443" max="7443"/>
    <col width="11.54296875" customWidth="1" style="230" min="7444" max="7444"/>
    <col width="8.54296875" customWidth="1" style="230" min="7445" max="7447"/>
    <col width="9.54296875" customWidth="1" style="230" min="7448" max="7448"/>
    <col width="8.54296875" customWidth="1" style="230" min="7449" max="7680"/>
    <col width="13.453125" customWidth="1" style="230" min="7681" max="7681"/>
    <col width="9.453125" customWidth="1" style="230" min="7682" max="7682"/>
    <col width="12.453125" customWidth="1" style="230" min="7683" max="7683"/>
    <col width="10.54296875" customWidth="1" style="230" min="7684" max="7684"/>
    <col width="7.54296875" customWidth="1" style="230" min="7685" max="7685"/>
    <col width="10.453125" customWidth="1" style="230" min="7686" max="7687"/>
    <col width="9" customWidth="1" style="230" min="7688" max="7688"/>
    <col width="9.54296875" customWidth="1" style="230" min="7689" max="7689"/>
    <col width="9.453125" customWidth="1" style="230" min="7690" max="7690"/>
    <col width="12.54296875" customWidth="1" style="230" min="7691" max="7691"/>
    <col width="10.54296875" customWidth="1" style="230" min="7692" max="7692"/>
    <col width="8.54296875" customWidth="1" style="230" min="7693" max="7694"/>
    <col width="10.54296875" customWidth="1" style="230" min="7695" max="7695"/>
    <col width="10.453125" customWidth="1" style="230" min="7696" max="7698"/>
    <col width="8.54296875" customWidth="1" style="230" min="7699" max="7699"/>
    <col width="11.54296875" customWidth="1" style="230" min="7700" max="7700"/>
    <col width="8.54296875" customWidth="1" style="230" min="7701" max="7703"/>
    <col width="9.54296875" customWidth="1" style="230" min="7704" max="7704"/>
    <col width="8.54296875" customWidth="1" style="230" min="7705" max="7936"/>
    <col width="13.453125" customWidth="1" style="230" min="7937" max="7937"/>
    <col width="9.453125" customWidth="1" style="230" min="7938" max="7938"/>
    <col width="12.453125" customWidth="1" style="230" min="7939" max="7939"/>
    <col width="10.54296875" customWidth="1" style="230" min="7940" max="7940"/>
    <col width="7.54296875" customWidth="1" style="230" min="7941" max="7941"/>
    <col width="10.453125" customWidth="1" style="230" min="7942" max="7943"/>
    <col width="9" customWidth="1" style="230" min="7944" max="7944"/>
    <col width="9.54296875" customWidth="1" style="230" min="7945" max="7945"/>
    <col width="9.453125" customWidth="1" style="230" min="7946" max="7946"/>
    <col width="12.54296875" customWidth="1" style="230" min="7947" max="7947"/>
    <col width="10.54296875" customWidth="1" style="230" min="7948" max="7948"/>
    <col width="8.54296875" customWidth="1" style="230" min="7949" max="7950"/>
    <col width="10.54296875" customWidth="1" style="230" min="7951" max="7951"/>
    <col width="10.453125" customWidth="1" style="230" min="7952" max="7954"/>
    <col width="8.54296875" customWidth="1" style="230" min="7955" max="7955"/>
    <col width="11.54296875" customWidth="1" style="230" min="7956" max="7956"/>
    <col width="8.54296875" customWidth="1" style="230" min="7957" max="7959"/>
    <col width="9.54296875" customWidth="1" style="230" min="7960" max="7960"/>
    <col width="8.54296875" customWidth="1" style="230" min="7961" max="8192"/>
    <col width="13.453125" customWidth="1" style="230" min="8193" max="8193"/>
    <col width="9.453125" customWidth="1" style="230" min="8194" max="8194"/>
    <col width="12.453125" customWidth="1" style="230" min="8195" max="8195"/>
    <col width="10.54296875" customWidth="1" style="230" min="8196" max="8196"/>
    <col width="7.54296875" customWidth="1" style="230" min="8197" max="8197"/>
    <col width="10.453125" customWidth="1" style="230" min="8198" max="8199"/>
    <col width="9" customWidth="1" style="230" min="8200" max="8200"/>
    <col width="9.54296875" customWidth="1" style="230" min="8201" max="8201"/>
    <col width="9.453125" customWidth="1" style="230" min="8202" max="8202"/>
    <col width="12.54296875" customWidth="1" style="230" min="8203" max="8203"/>
    <col width="10.54296875" customWidth="1" style="230" min="8204" max="8204"/>
    <col width="8.54296875" customWidth="1" style="230" min="8205" max="8206"/>
    <col width="10.54296875" customWidth="1" style="230" min="8207" max="8207"/>
    <col width="10.453125" customWidth="1" style="230" min="8208" max="8210"/>
    <col width="8.54296875" customWidth="1" style="230" min="8211" max="8211"/>
    <col width="11.54296875" customWidth="1" style="230" min="8212" max="8212"/>
    <col width="8.54296875" customWidth="1" style="230" min="8213" max="8215"/>
    <col width="9.54296875" customWidth="1" style="230" min="8216" max="8216"/>
    <col width="8.54296875" customWidth="1" style="230" min="8217" max="8448"/>
    <col width="13.453125" customWidth="1" style="230" min="8449" max="8449"/>
    <col width="9.453125" customWidth="1" style="230" min="8450" max="8450"/>
    <col width="12.453125" customWidth="1" style="230" min="8451" max="8451"/>
    <col width="10.54296875" customWidth="1" style="230" min="8452" max="8452"/>
    <col width="7.54296875" customWidth="1" style="230" min="8453" max="8453"/>
    <col width="10.453125" customWidth="1" style="230" min="8454" max="8455"/>
    <col width="9" customWidth="1" style="230" min="8456" max="8456"/>
    <col width="9.54296875" customWidth="1" style="230" min="8457" max="8457"/>
    <col width="9.453125" customWidth="1" style="230" min="8458" max="8458"/>
    <col width="12.54296875" customWidth="1" style="230" min="8459" max="8459"/>
    <col width="10.54296875" customWidth="1" style="230" min="8460" max="8460"/>
    <col width="8.54296875" customWidth="1" style="230" min="8461" max="8462"/>
    <col width="10.54296875" customWidth="1" style="230" min="8463" max="8463"/>
    <col width="10.453125" customWidth="1" style="230" min="8464" max="8466"/>
    <col width="8.54296875" customWidth="1" style="230" min="8467" max="8467"/>
    <col width="11.54296875" customWidth="1" style="230" min="8468" max="8468"/>
    <col width="8.54296875" customWidth="1" style="230" min="8469" max="8471"/>
    <col width="9.54296875" customWidth="1" style="230" min="8472" max="8472"/>
    <col width="8.54296875" customWidth="1" style="230" min="8473" max="8704"/>
    <col width="13.453125" customWidth="1" style="230" min="8705" max="8705"/>
    <col width="9.453125" customWidth="1" style="230" min="8706" max="8706"/>
    <col width="12.453125" customWidth="1" style="230" min="8707" max="8707"/>
    <col width="10.54296875" customWidth="1" style="230" min="8708" max="8708"/>
    <col width="7.54296875" customWidth="1" style="230" min="8709" max="8709"/>
    <col width="10.453125" customWidth="1" style="230" min="8710" max="8711"/>
    <col width="9" customWidth="1" style="230" min="8712" max="8712"/>
    <col width="9.54296875" customWidth="1" style="230" min="8713" max="8713"/>
    <col width="9.453125" customWidth="1" style="230" min="8714" max="8714"/>
    <col width="12.54296875" customWidth="1" style="230" min="8715" max="8715"/>
    <col width="10.54296875" customWidth="1" style="230" min="8716" max="8716"/>
    <col width="8.54296875" customWidth="1" style="230" min="8717" max="8718"/>
    <col width="10.54296875" customWidth="1" style="230" min="8719" max="8719"/>
    <col width="10.453125" customWidth="1" style="230" min="8720" max="8722"/>
    <col width="8.54296875" customWidth="1" style="230" min="8723" max="8723"/>
    <col width="11.54296875" customWidth="1" style="230" min="8724" max="8724"/>
    <col width="8.54296875" customWidth="1" style="230" min="8725" max="8727"/>
    <col width="9.54296875" customWidth="1" style="230" min="8728" max="8728"/>
    <col width="8.54296875" customWidth="1" style="230" min="8729" max="8960"/>
    <col width="13.453125" customWidth="1" style="230" min="8961" max="8961"/>
    <col width="9.453125" customWidth="1" style="230" min="8962" max="8962"/>
    <col width="12.453125" customWidth="1" style="230" min="8963" max="8963"/>
    <col width="10.54296875" customWidth="1" style="230" min="8964" max="8964"/>
    <col width="7.54296875" customWidth="1" style="230" min="8965" max="8965"/>
    <col width="10.453125" customWidth="1" style="230" min="8966" max="8967"/>
    <col width="9" customWidth="1" style="230" min="8968" max="8968"/>
    <col width="9.54296875" customWidth="1" style="230" min="8969" max="8969"/>
    <col width="9.453125" customWidth="1" style="230" min="8970" max="8970"/>
    <col width="12.54296875" customWidth="1" style="230" min="8971" max="8971"/>
    <col width="10.54296875" customWidth="1" style="230" min="8972" max="8972"/>
    <col width="8.54296875" customWidth="1" style="230" min="8973" max="8974"/>
    <col width="10.54296875" customWidth="1" style="230" min="8975" max="8975"/>
    <col width="10.453125" customWidth="1" style="230" min="8976" max="8978"/>
    <col width="8.54296875" customWidth="1" style="230" min="8979" max="8979"/>
    <col width="11.54296875" customWidth="1" style="230" min="8980" max="8980"/>
    <col width="8.54296875" customWidth="1" style="230" min="8981" max="8983"/>
    <col width="9.54296875" customWidth="1" style="230" min="8984" max="8984"/>
    <col width="8.54296875" customWidth="1" style="230" min="8985" max="9216"/>
    <col width="13.453125" customWidth="1" style="230" min="9217" max="9217"/>
    <col width="9.453125" customWidth="1" style="230" min="9218" max="9218"/>
    <col width="12.453125" customWidth="1" style="230" min="9219" max="9219"/>
    <col width="10.54296875" customWidth="1" style="230" min="9220" max="9220"/>
    <col width="7.54296875" customWidth="1" style="230" min="9221" max="9221"/>
    <col width="10.453125" customWidth="1" style="230" min="9222" max="9223"/>
    <col width="9" customWidth="1" style="230" min="9224" max="9224"/>
    <col width="9.54296875" customWidth="1" style="230" min="9225" max="9225"/>
    <col width="9.453125" customWidth="1" style="230" min="9226" max="9226"/>
    <col width="12.54296875" customWidth="1" style="230" min="9227" max="9227"/>
    <col width="10.54296875" customWidth="1" style="230" min="9228" max="9228"/>
    <col width="8.54296875" customWidth="1" style="230" min="9229" max="9230"/>
    <col width="10.54296875" customWidth="1" style="230" min="9231" max="9231"/>
    <col width="10.453125" customWidth="1" style="230" min="9232" max="9234"/>
    <col width="8.54296875" customWidth="1" style="230" min="9235" max="9235"/>
    <col width="11.54296875" customWidth="1" style="230" min="9236" max="9236"/>
    <col width="8.54296875" customWidth="1" style="230" min="9237" max="9239"/>
    <col width="9.54296875" customWidth="1" style="230" min="9240" max="9240"/>
    <col width="8.54296875" customWidth="1" style="230" min="9241" max="9472"/>
    <col width="13.453125" customWidth="1" style="230" min="9473" max="9473"/>
    <col width="9.453125" customWidth="1" style="230" min="9474" max="9474"/>
    <col width="12.453125" customWidth="1" style="230" min="9475" max="9475"/>
    <col width="10.54296875" customWidth="1" style="230" min="9476" max="9476"/>
    <col width="7.54296875" customWidth="1" style="230" min="9477" max="9477"/>
    <col width="10.453125" customWidth="1" style="230" min="9478" max="9479"/>
    <col width="9" customWidth="1" style="230" min="9480" max="9480"/>
    <col width="9.54296875" customWidth="1" style="230" min="9481" max="9481"/>
    <col width="9.453125" customWidth="1" style="230" min="9482" max="9482"/>
    <col width="12.54296875" customWidth="1" style="230" min="9483" max="9483"/>
    <col width="10.54296875" customWidth="1" style="230" min="9484" max="9484"/>
    <col width="8.54296875" customWidth="1" style="230" min="9485" max="9486"/>
    <col width="10.54296875" customWidth="1" style="230" min="9487" max="9487"/>
    <col width="10.453125" customWidth="1" style="230" min="9488" max="9490"/>
    <col width="8.54296875" customWidth="1" style="230" min="9491" max="9491"/>
    <col width="11.54296875" customWidth="1" style="230" min="9492" max="9492"/>
    <col width="8.54296875" customWidth="1" style="230" min="9493" max="9495"/>
    <col width="9.54296875" customWidth="1" style="230" min="9496" max="9496"/>
    <col width="8.54296875" customWidth="1" style="230" min="9497" max="9728"/>
    <col width="13.453125" customWidth="1" style="230" min="9729" max="9729"/>
    <col width="9.453125" customWidth="1" style="230" min="9730" max="9730"/>
    <col width="12.453125" customWidth="1" style="230" min="9731" max="9731"/>
    <col width="10.54296875" customWidth="1" style="230" min="9732" max="9732"/>
    <col width="7.54296875" customWidth="1" style="230" min="9733" max="9733"/>
    <col width="10.453125" customWidth="1" style="230" min="9734" max="9735"/>
    <col width="9" customWidth="1" style="230" min="9736" max="9736"/>
    <col width="9.54296875" customWidth="1" style="230" min="9737" max="9737"/>
    <col width="9.453125" customWidth="1" style="230" min="9738" max="9738"/>
    <col width="12.54296875" customWidth="1" style="230" min="9739" max="9739"/>
    <col width="10.54296875" customWidth="1" style="230" min="9740" max="9740"/>
    <col width="8.54296875" customWidth="1" style="230" min="9741" max="9742"/>
    <col width="10.54296875" customWidth="1" style="230" min="9743" max="9743"/>
    <col width="10.453125" customWidth="1" style="230" min="9744" max="9746"/>
    <col width="8.54296875" customWidth="1" style="230" min="9747" max="9747"/>
    <col width="11.54296875" customWidth="1" style="230" min="9748" max="9748"/>
    <col width="8.54296875" customWidth="1" style="230" min="9749" max="9751"/>
    <col width="9.54296875" customWidth="1" style="230" min="9752" max="9752"/>
    <col width="8.54296875" customWidth="1" style="230" min="9753" max="9984"/>
    <col width="13.453125" customWidth="1" style="230" min="9985" max="9985"/>
    <col width="9.453125" customWidth="1" style="230" min="9986" max="9986"/>
    <col width="12.453125" customWidth="1" style="230" min="9987" max="9987"/>
    <col width="10.54296875" customWidth="1" style="230" min="9988" max="9988"/>
    <col width="7.54296875" customWidth="1" style="230" min="9989" max="9989"/>
    <col width="10.453125" customWidth="1" style="230" min="9990" max="9991"/>
    <col width="9" customWidth="1" style="230" min="9992" max="9992"/>
    <col width="9.54296875" customWidth="1" style="230" min="9993" max="9993"/>
    <col width="9.453125" customWidth="1" style="230" min="9994" max="9994"/>
    <col width="12.54296875" customWidth="1" style="230" min="9995" max="9995"/>
    <col width="10.54296875" customWidth="1" style="230" min="9996" max="9996"/>
    <col width="8.54296875" customWidth="1" style="230" min="9997" max="9998"/>
    <col width="10.54296875" customWidth="1" style="230" min="9999" max="9999"/>
    <col width="10.453125" customWidth="1" style="230" min="10000" max="10002"/>
    <col width="8.54296875" customWidth="1" style="230" min="10003" max="10003"/>
    <col width="11.54296875" customWidth="1" style="230" min="10004" max="10004"/>
    <col width="8.54296875" customWidth="1" style="230" min="10005" max="10007"/>
    <col width="9.54296875" customWidth="1" style="230" min="10008" max="10008"/>
    <col width="8.54296875" customWidth="1" style="230" min="10009" max="10240"/>
    <col width="13.453125" customWidth="1" style="230" min="10241" max="10241"/>
    <col width="9.453125" customWidth="1" style="230" min="10242" max="10242"/>
    <col width="12.453125" customWidth="1" style="230" min="10243" max="10243"/>
    <col width="10.54296875" customWidth="1" style="230" min="10244" max="10244"/>
    <col width="7.54296875" customWidth="1" style="230" min="10245" max="10245"/>
    <col width="10.453125" customWidth="1" style="230" min="10246" max="10247"/>
    <col width="9" customWidth="1" style="230" min="10248" max="10248"/>
    <col width="9.54296875" customWidth="1" style="230" min="10249" max="10249"/>
    <col width="9.453125" customWidth="1" style="230" min="10250" max="10250"/>
    <col width="12.54296875" customWidth="1" style="230" min="10251" max="10251"/>
    <col width="10.54296875" customWidth="1" style="230" min="10252" max="10252"/>
    <col width="8.54296875" customWidth="1" style="230" min="10253" max="10254"/>
    <col width="10.54296875" customWidth="1" style="230" min="10255" max="10255"/>
    <col width="10.453125" customWidth="1" style="230" min="10256" max="10258"/>
    <col width="8.54296875" customWidth="1" style="230" min="10259" max="10259"/>
    <col width="11.54296875" customWidth="1" style="230" min="10260" max="10260"/>
    <col width="8.54296875" customWidth="1" style="230" min="10261" max="10263"/>
    <col width="9.54296875" customWidth="1" style="230" min="10264" max="10264"/>
    <col width="8.54296875" customWidth="1" style="230" min="10265" max="10496"/>
    <col width="13.453125" customWidth="1" style="230" min="10497" max="10497"/>
    <col width="9.453125" customWidth="1" style="230" min="10498" max="10498"/>
    <col width="12.453125" customWidth="1" style="230" min="10499" max="10499"/>
    <col width="10.54296875" customWidth="1" style="230" min="10500" max="10500"/>
    <col width="7.54296875" customWidth="1" style="230" min="10501" max="10501"/>
    <col width="10.453125" customWidth="1" style="230" min="10502" max="10503"/>
    <col width="9" customWidth="1" style="230" min="10504" max="10504"/>
    <col width="9.54296875" customWidth="1" style="230" min="10505" max="10505"/>
    <col width="9.453125" customWidth="1" style="230" min="10506" max="10506"/>
    <col width="12.54296875" customWidth="1" style="230" min="10507" max="10507"/>
    <col width="10.54296875" customWidth="1" style="230" min="10508" max="10508"/>
    <col width="8.54296875" customWidth="1" style="230" min="10509" max="10510"/>
    <col width="10.54296875" customWidth="1" style="230" min="10511" max="10511"/>
    <col width="10.453125" customWidth="1" style="230" min="10512" max="10514"/>
    <col width="8.54296875" customWidth="1" style="230" min="10515" max="10515"/>
    <col width="11.54296875" customWidth="1" style="230" min="10516" max="10516"/>
    <col width="8.54296875" customWidth="1" style="230" min="10517" max="10519"/>
    <col width="9.54296875" customWidth="1" style="230" min="10520" max="10520"/>
    <col width="8.54296875" customWidth="1" style="230" min="10521" max="10752"/>
    <col width="13.453125" customWidth="1" style="230" min="10753" max="10753"/>
    <col width="9.453125" customWidth="1" style="230" min="10754" max="10754"/>
    <col width="12.453125" customWidth="1" style="230" min="10755" max="10755"/>
    <col width="10.54296875" customWidth="1" style="230" min="10756" max="10756"/>
    <col width="7.54296875" customWidth="1" style="230" min="10757" max="10757"/>
    <col width="10.453125" customWidth="1" style="230" min="10758" max="10759"/>
    <col width="9" customWidth="1" style="230" min="10760" max="10760"/>
    <col width="9.54296875" customWidth="1" style="230" min="10761" max="10761"/>
    <col width="9.453125" customWidth="1" style="230" min="10762" max="10762"/>
    <col width="12.54296875" customWidth="1" style="230" min="10763" max="10763"/>
    <col width="10.54296875" customWidth="1" style="230" min="10764" max="10764"/>
    <col width="8.54296875" customWidth="1" style="230" min="10765" max="10766"/>
    <col width="10.54296875" customWidth="1" style="230" min="10767" max="10767"/>
    <col width="10.453125" customWidth="1" style="230" min="10768" max="10770"/>
    <col width="8.54296875" customWidth="1" style="230" min="10771" max="10771"/>
    <col width="11.54296875" customWidth="1" style="230" min="10772" max="10772"/>
    <col width="8.54296875" customWidth="1" style="230" min="10773" max="10775"/>
    <col width="9.54296875" customWidth="1" style="230" min="10776" max="10776"/>
    <col width="8.54296875" customWidth="1" style="230" min="10777" max="11008"/>
    <col width="13.453125" customWidth="1" style="230" min="11009" max="11009"/>
    <col width="9.453125" customWidth="1" style="230" min="11010" max="11010"/>
    <col width="12.453125" customWidth="1" style="230" min="11011" max="11011"/>
    <col width="10.54296875" customWidth="1" style="230" min="11012" max="11012"/>
    <col width="7.54296875" customWidth="1" style="230" min="11013" max="11013"/>
    <col width="10.453125" customWidth="1" style="230" min="11014" max="11015"/>
    <col width="9" customWidth="1" style="230" min="11016" max="11016"/>
    <col width="9.54296875" customWidth="1" style="230" min="11017" max="11017"/>
    <col width="9.453125" customWidth="1" style="230" min="11018" max="11018"/>
    <col width="12.54296875" customWidth="1" style="230" min="11019" max="11019"/>
    <col width="10.54296875" customWidth="1" style="230" min="11020" max="11020"/>
    <col width="8.54296875" customWidth="1" style="230" min="11021" max="11022"/>
    <col width="10.54296875" customWidth="1" style="230" min="11023" max="11023"/>
    <col width="10.453125" customWidth="1" style="230" min="11024" max="11026"/>
    <col width="8.54296875" customWidth="1" style="230" min="11027" max="11027"/>
    <col width="11.54296875" customWidth="1" style="230" min="11028" max="11028"/>
    <col width="8.54296875" customWidth="1" style="230" min="11029" max="11031"/>
    <col width="9.54296875" customWidth="1" style="230" min="11032" max="11032"/>
    <col width="8.54296875" customWidth="1" style="230" min="11033" max="11264"/>
    <col width="13.453125" customWidth="1" style="230" min="11265" max="11265"/>
    <col width="9.453125" customWidth="1" style="230" min="11266" max="11266"/>
    <col width="12.453125" customWidth="1" style="230" min="11267" max="11267"/>
    <col width="10.54296875" customWidth="1" style="230" min="11268" max="11268"/>
    <col width="7.54296875" customWidth="1" style="230" min="11269" max="11269"/>
    <col width="10.453125" customWidth="1" style="230" min="11270" max="11271"/>
    <col width="9" customWidth="1" style="230" min="11272" max="11272"/>
    <col width="9.54296875" customWidth="1" style="230" min="11273" max="11273"/>
    <col width="9.453125" customWidth="1" style="230" min="11274" max="11274"/>
    <col width="12.54296875" customWidth="1" style="230" min="11275" max="11275"/>
    <col width="10.54296875" customWidth="1" style="230" min="11276" max="11276"/>
    <col width="8.54296875" customWidth="1" style="230" min="11277" max="11278"/>
    <col width="10.54296875" customWidth="1" style="230" min="11279" max="11279"/>
    <col width="10.453125" customWidth="1" style="230" min="11280" max="11282"/>
    <col width="8.54296875" customWidth="1" style="230" min="11283" max="11283"/>
    <col width="11.54296875" customWidth="1" style="230" min="11284" max="11284"/>
    <col width="8.54296875" customWidth="1" style="230" min="11285" max="11287"/>
    <col width="9.54296875" customWidth="1" style="230" min="11288" max="11288"/>
    <col width="8.54296875" customWidth="1" style="230" min="11289" max="11520"/>
    <col width="13.453125" customWidth="1" style="230" min="11521" max="11521"/>
    <col width="9.453125" customWidth="1" style="230" min="11522" max="11522"/>
    <col width="12.453125" customWidth="1" style="230" min="11523" max="11523"/>
    <col width="10.54296875" customWidth="1" style="230" min="11524" max="11524"/>
    <col width="7.54296875" customWidth="1" style="230" min="11525" max="11525"/>
    <col width="10.453125" customWidth="1" style="230" min="11526" max="11527"/>
    <col width="9" customWidth="1" style="230" min="11528" max="11528"/>
    <col width="9.54296875" customWidth="1" style="230" min="11529" max="11529"/>
    <col width="9.453125" customWidth="1" style="230" min="11530" max="11530"/>
    <col width="12.54296875" customWidth="1" style="230" min="11531" max="11531"/>
    <col width="10.54296875" customWidth="1" style="230" min="11532" max="11532"/>
    <col width="8.54296875" customWidth="1" style="230" min="11533" max="11534"/>
    <col width="10.54296875" customWidth="1" style="230" min="11535" max="11535"/>
    <col width="10.453125" customWidth="1" style="230" min="11536" max="11538"/>
    <col width="8.54296875" customWidth="1" style="230" min="11539" max="11539"/>
    <col width="11.54296875" customWidth="1" style="230" min="11540" max="11540"/>
    <col width="8.54296875" customWidth="1" style="230" min="11541" max="11543"/>
    <col width="9.54296875" customWidth="1" style="230" min="11544" max="11544"/>
    <col width="8.54296875" customWidth="1" style="230" min="11545" max="11776"/>
    <col width="13.453125" customWidth="1" style="230" min="11777" max="11777"/>
    <col width="9.453125" customWidth="1" style="230" min="11778" max="11778"/>
    <col width="12.453125" customWidth="1" style="230" min="11779" max="11779"/>
    <col width="10.54296875" customWidth="1" style="230" min="11780" max="11780"/>
    <col width="7.54296875" customWidth="1" style="230" min="11781" max="11781"/>
    <col width="10.453125" customWidth="1" style="230" min="11782" max="11783"/>
    <col width="9" customWidth="1" style="230" min="11784" max="11784"/>
    <col width="9.54296875" customWidth="1" style="230" min="11785" max="11785"/>
    <col width="9.453125" customWidth="1" style="230" min="11786" max="11786"/>
    <col width="12.54296875" customWidth="1" style="230" min="11787" max="11787"/>
    <col width="10.54296875" customWidth="1" style="230" min="11788" max="11788"/>
    <col width="8.54296875" customWidth="1" style="230" min="11789" max="11790"/>
    <col width="10.54296875" customWidth="1" style="230" min="11791" max="11791"/>
    <col width="10.453125" customWidth="1" style="230" min="11792" max="11794"/>
    <col width="8.54296875" customWidth="1" style="230" min="11795" max="11795"/>
    <col width="11.54296875" customWidth="1" style="230" min="11796" max="11796"/>
    <col width="8.54296875" customWidth="1" style="230" min="11797" max="11799"/>
    <col width="9.54296875" customWidth="1" style="230" min="11800" max="11800"/>
    <col width="8.54296875" customWidth="1" style="230" min="11801" max="12032"/>
    <col width="13.453125" customWidth="1" style="230" min="12033" max="12033"/>
    <col width="9.453125" customWidth="1" style="230" min="12034" max="12034"/>
    <col width="12.453125" customWidth="1" style="230" min="12035" max="12035"/>
    <col width="10.54296875" customWidth="1" style="230" min="12036" max="12036"/>
    <col width="7.54296875" customWidth="1" style="230" min="12037" max="12037"/>
    <col width="10.453125" customWidth="1" style="230" min="12038" max="12039"/>
    <col width="9" customWidth="1" style="230" min="12040" max="12040"/>
    <col width="9.54296875" customWidth="1" style="230" min="12041" max="12041"/>
    <col width="9.453125" customWidth="1" style="230" min="12042" max="12042"/>
    <col width="12.54296875" customWidth="1" style="230" min="12043" max="12043"/>
    <col width="10.54296875" customWidth="1" style="230" min="12044" max="12044"/>
    <col width="8.54296875" customWidth="1" style="230" min="12045" max="12046"/>
    <col width="10.54296875" customWidth="1" style="230" min="12047" max="12047"/>
    <col width="10.453125" customWidth="1" style="230" min="12048" max="12050"/>
    <col width="8.54296875" customWidth="1" style="230" min="12051" max="12051"/>
    <col width="11.54296875" customWidth="1" style="230" min="12052" max="12052"/>
    <col width="8.54296875" customWidth="1" style="230" min="12053" max="12055"/>
    <col width="9.54296875" customWidth="1" style="230" min="12056" max="12056"/>
    <col width="8.54296875" customWidth="1" style="230" min="12057" max="12288"/>
    <col width="13.453125" customWidth="1" style="230" min="12289" max="12289"/>
    <col width="9.453125" customWidth="1" style="230" min="12290" max="12290"/>
    <col width="12.453125" customWidth="1" style="230" min="12291" max="12291"/>
    <col width="10.54296875" customWidth="1" style="230" min="12292" max="12292"/>
    <col width="7.54296875" customWidth="1" style="230" min="12293" max="12293"/>
    <col width="10.453125" customWidth="1" style="230" min="12294" max="12295"/>
    <col width="9" customWidth="1" style="230" min="12296" max="12296"/>
    <col width="9.54296875" customWidth="1" style="230" min="12297" max="12297"/>
    <col width="9.453125" customWidth="1" style="230" min="12298" max="12298"/>
    <col width="12.54296875" customWidth="1" style="230" min="12299" max="12299"/>
    <col width="10.54296875" customWidth="1" style="230" min="12300" max="12300"/>
    <col width="8.54296875" customWidth="1" style="230" min="12301" max="12302"/>
    <col width="10.54296875" customWidth="1" style="230" min="12303" max="12303"/>
    <col width="10.453125" customWidth="1" style="230" min="12304" max="12306"/>
    <col width="8.54296875" customWidth="1" style="230" min="12307" max="12307"/>
    <col width="11.54296875" customWidth="1" style="230" min="12308" max="12308"/>
    <col width="8.54296875" customWidth="1" style="230" min="12309" max="12311"/>
    <col width="9.54296875" customWidth="1" style="230" min="12312" max="12312"/>
    <col width="8.54296875" customWidth="1" style="230" min="12313" max="12544"/>
    <col width="13.453125" customWidth="1" style="230" min="12545" max="12545"/>
    <col width="9.453125" customWidth="1" style="230" min="12546" max="12546"/>
    <col width="12.453125" customWidth="1" style="230" min="12547" max="12547"/>
    <col width="10.54296875" customWidth="1" style="230" min="12548" max="12548"/>
    <col width="7.54296875" customWidth="1" style="230" min="12549" max="12549"/>
    <col width="10.453125" customWidth="1" style="230" min="12550" max="12551"/>
    <col width="9" customWidth="1" style="230" min="12552" max="12552"/>
    <col width="9.54296875" customWidth="1" style="230" min="12553" max="12553"/>
    <col width="9.453125" customWidth="1" style="230" min="12554" max="12554"/>
    <col width="12.54296875" customWidth="1" style="230" min="12555" max="12555"/>
    <col width="10.54296875" customWidth="1" style="230" min="12556" max="12556"/>
    <col width="8.54296875" customWidth="1" style="230" min="12557" max="12558"/>
    <col width="10.54296875" customWidth="1" style="230" min="12559" max="12559"/>
    <col width="10.453125" customWidth="1" style="230" min="12560" max="12562"/>
    <col width="8.54296875" customWidth="1" style="230" min="12563" max="12563"/>
    <col width="11.54296875" customWidth="1" style="230" min="12564" max="12564"/>
    <col width="8.54296875" customWidth="1" style="230" min="12565" max="12567"/>
    <col width="9.54296875" customWidth="1" style="230" min="12568" max="12568"/>
    <col width="8.54296875" customWidth="1" style="230" min="12569" max="12800"/>
    <col width="13.453125" customWidth="1" style="230" min="12801" max="12801"/>
    <col width="9.453125" customWidth="1" style="230" min="12802" max="12802"/>
    <col width="12.453125" customWidth="1" style="230" min="12803" max="12803"/>
    <col width="10.54296875" customWidth="1" style="230" min="12804" max="12804"/>
    <col width="7.54296875" customWidth="1" style="230" min="12805" max="12805"/>
    <col width="10.453125" customWidth="1" style="230" min="12806" max="12807"/>
    <col width="9" customWidth="1" style="230" min="12808" max="12808"/>
    <col width="9.54296875" customWidth="1" style="230" min="12809" max="12809"/>
    <col width="9.453125" customWidth="1" style="230" min="12810" max="12810"/>
    <col width="12.54296875" customWidth="1" style="230" min="12811" max="12811"/>
    <col width="10.54296875" customWidth="1" style="230" min="12812" max="12812"/>
    <col width="8.54296875" customWidth="1" style="230" min="12813" max="12814"/>
    <col width="10.54296875" customWidth="1" style="230" min="12815" max="12815"/>
    <col width="10.453125" customWidth="1" style="230" min="12816" max="12818"/>
    <col width="8.54296875" customWidth="1" style="230" min="12819" max="12819"/>
    <col width="11.54296875" customWidth="1" style="230" min="12820" max="12820"/>
    <col width="8.54296875" customWidth="1" style="230" min="12821" max="12823"/>
    <col width="9.54296875" customWidth="1" style="230" min="12824" max="12824"/>
    <col width="8.54296875" customWidth="1" style="230" min="12825" max="13056"/>
    <col width="13.453125" customWidth="1" style="230" min="13057" max="13057"/>
    <col width="9.453125" customWidth="1" style="230" min="13058" max="13058"/>
    <col width="12.453125" customWidth="1" style="230" min="13059" max="13059"/>
    <col width="10.54296875" customWidth="1" style="230" min="13060" max="13060"/>
    <col width="7.54296875" customWidth="1" style="230" min="13061" max="13061"/>
    <col width="10.453125" customWidth="1" style="230" min="13062" max="13063"/>
    <col width="9" customWidth="1" style="230" min="13064" max="13064"/>
    <col width="9.54296875" customWidth="1" style="230" min="13065" max="13065"/>
    <col width="9.453125" customWidth="1" style="230" min="13066" max="13066"/>
    <col width="12.54296875" customWidth="1" style="230" min="13067" max="13067"/>
    <col width="10.54296875" customWidth="1" style="230" min="13068" max="13068"/>
    <col width="8.54296875" customWidth="1" style="230" min="13069" max="13070"/>
    <col width="10.54296875" customWidth="1" style="230" min="13071" max="13071"/>
    <col width="10.453125" customWidth="1" style="230" min="13072" max="13074"/>
    <col width="8.54296875" customWidth="1" style="230" min="13075" max="13075"/>
    <col width="11.54296875" customWidth="1" style="230" min="13076" max="13076"/>
    <col width="8.54296875" customWidth="1" style="230" min="13077" max="13079"/>
    <col width="9.54296875" customWidth="1" style="230" min="13080" max="13080"/>
    <col width="8.54296875" customWidth="1" style="230" min="13081" max="13312"/>
    <col width="13.453125" customWidth="1" style="230" min="13313" max="13313"/>
    <col width="9.453125" customWidth="1" style="230" min="13314" max="13314"/>
    <col width="12.453125" customWidth="1" style="230" min="13315" max="13315"/>
    <col width="10.54296875" customWidth="1" style="230" min="13316" max="13316"/>
    <col width="7.54296875" customWidth="1" style="230" min="13317" max="13317"/>
    <col width="10.453125" customWidth="1" style="230" min="13318" max="13319"/>
    <col width="9" customWidth="1" style="230" min="13320" max="13320"/>
    <col width="9.54296875" customWidth="1" style="230" min="13321" max="13321"/>
    <col width="9.453125" customWidth="1" style="230" min="13322" max="13322"/>
    <col width="12.54296875" customWidth="1" style="230" min="13323" max="13323"/>
    <col width="10.54296875" customWidth="1" style="230" min="13324" max="13324"/>
    <col width="8.54296875" customWidth="1" style="230" min="13325" max="13326"/>
    <col width="10.54296875" customWidth="1" style="230" min="13327" max="13327"/>
    <col width="10.453125" customWidth="1" style="230" min="13328" max="13330"/>
    <col width="8.54296875" customWidth="1" style="230" min="13331" max="13331"/>
    <col width="11.54296875" customWidth="1" style="230" min="13332" max="13332"/>
    <col width="8.54296875" customWidth="1" style="230" min="13333" max="13335"/>
    <col width="9.54296875" customWidth="1" style="230" min="13336" max="13336"/>
    <col width="8.54296875" customWidth="1" style="230" min="13337" max="13568"/>
    <col width="13.453125" customWidth="1" style="230" min="13569" max="13569"/>
    <col width="9.453125" customWidth="1" style="230" min="13570" max="13570"/>
    <col width="12.453125" customWidth="1" style="230" min="13571" max="13571"/>
    <col width="10.54296875" customWidth="1" style="230" min="13572" max="13572"/>
    <col width="7.54296875" customWidth="1" style="230" min="13573" max="13573"/>
    <col width="10.453125" customWidth="1" style="230" min="13574" max="13575"/>
    <col width="9" customWidth="1" style="230" min="13576" max="13576"/>
    <col width="9.54296875" customWidth="1" style="230" min="13577" max="13577"/>
    <col width="9.453125" customWidth="1" style="230" min="13578" max="13578"/>
    <col width="12.54296875" customWidth="1" style="230" min="13579" max="13579"/>
    <col width="10.54296875" customWidth="1" style="230" min="13580" max="13580"/>
    <col width="8.54296875" customWidth="1" style="230" min="13581" max="13582"/>
    <col width="10.54296875" customWidth="1" style="230" min="13583" max="13583"/>
    <col width="10.453125" customWidth="1" style="230" min="13584" max="13586"/>
    <col width="8.54296875" customWidth="1" style="230" min="13587" max="13587"/>
    <col width="11.54296875" customWidth="1" style="230" min="13588" max="13588"/>
    <col width="8.54296875" customWidth="1" style="230" min="13589" max="13591"/>
    <col width="9.54296875" customWidth="1" style="230" min="13592" max="13592"/>
    <col width="8.54296875" customWidth="1" style="230" min="13593" max="13824"/>
    <col width="13.453125" customWidth="1" style="230" min="13825" max="13825"/>
    <col width="9.453125" customWidth="1" style="230" min="13826" max="13826"/>
    <col width="12.453125" customWidth="1" style="230" min="13827" max="13827"/>
    <col width="10.54296875" customWidth="1" style="230" min="13828" max="13828"/>
    <col width="7.54296875" customWidth="1" style="230" min="13829" max="13829"/>
    <col width="10.453125" customWidth="1" style="230" min="13830" max="13831"/>
    <col width="9" customWidth="1" style="230" min="13832" max="13832"/>
    <col width="9.54296875" customWidth="1" style="230" min="13833" max="13833"/>
    <col width="9.453125" customWidth="1" style="230" min="13834" max="13834"/>
    <col width="12.54296875" customWidth="1" style="230" min="13835" max="13835"/>
    <col width="10.54296875" customWidth="1" style="230" min="13836" max="13836"/>
    <col width="8.54296875" customWidth="1" style="230" min="13837" max="13838"/>
    <col width="10.54296875" customWidth="1" style="230" min="13839" max="13839"/>
    <col width="10.453125" customWidth="1" style="230" min="13840" max="13842"/>
    <col width="8.54296875" customWidth="1" style="230" min="13843" max="13843"/>
    <col width="11.54296875" customWidth="1" style="230" min="13844" max="13844"/>
    <col width="8.54296875" customWidth="1" style="230" min="13845" max="13847"/>
    <col width="9.54296875" customWidth="1" style="230" min="13848" max="13848"/>
    <col width="8.54296875" customWidth="1" style="230" min="13849" max="14080"/>
    <col width="13.453125" customWidth="1" style="230" min="14081" max="14081"/>
    <col width="9.453125" customWidth="1" style="230" min="14082" max="14082"/>
    <col width="12.453125" customWidth="1" style="230" min="14083" max="14083"/>
    <col width="10.54296875" customWidth="1" style="230" min="14084" max="14084"/>
    <col width="7.54296875" customWidth="1" style="230" min="14085" max="14085"/>
    <col width="10.453125" customWidth="1" style="230" min="14086" max="14087"/>
    <col width="9" customWidth="1" style="230" min="14088" max="14088"/>
    <col width="9.54296875" customWidth="1" style="230" min="14089" max="14089"/>
    <col width="9.453125" customWidth="1" style="230" min="14090" max="14090"/>
    <col width="12.54296875" customWidth="1" style="230" min="14091" max="14091"/>
    <col width="10.54296875" customWidth="1" style="230" min="14092" max="14092"/>
    <col width="8.54296875" customWidth="1" style="230" min="14093" max="14094"/>
    <col width="10.54296875" customWidth="1" style="230" min="14095" max="14095"/>
    <col width="10.453125" customWidth="1" style="230" min="14096" max="14098"/>
    <col width="8.54296875" customWidth="1" style="230" min="14099" max="14099"/>
    <col width="11.54296875" customWidth="1" style="230" min="14100" max="14100"/>
    <col width="8.54296875" customWidth="1" style="230" min="14101" max="14103"/>
    <col width="9.54296875" customWidth="1" style="230" min="14104" max="14104"/>
    <col width="8.54296875" customWidth="1" style="230" min="14105" max="14336"/>
    <col width="13.453125" customWidth="1" style="230" min="14337" max="14337"/>
    <col width="9.453125" customWidth="1" style="230" min="14338" max="14338"/>
    <col width="12.453125" customWidth="1" style="230" min="14339" max="14339"/>
    <col width="10.54296875" customWidth="1" style="230" min="14340" max="14340"/>
    <col width="7.54296875" customWidth="1" style="230" min="14341" max="14341"/>
    <col width="10.453125" customWidth="1" style="230" min="14342" max="14343"/>
    <col width="9" customWidth="1" style="230" min="14344" max="14344"/>
    <col width="9.54296875" customWidth="1" style="230" min="14345" max="14345"/>
    <col width="9.453125" customWidth="1" style="230" min="14346" max="14346"/>
    <col width="12.54296875" customWidth="1" style="230" min="14347" max="14347"/>
    <col width="10.54296875" customWidth="1" style="230" min="14348" max="14348"/>
    <col width="8.54296875" customWidth="1" style="230" min="14349" max="14350"/>
    <col width="10.54296875" customWidth="1" style="230" min="14351" max="14351"/>
    <col width="10.453125" customWidth="1" style="230" min="14352" max="14354"/>
    <col width="8.54296875" customWidth="1" style="230" min="14355" max="14355"/>
    <col width="11.54296875" customWidth="1" style="230" min="14356" max="14356"/>
    <col width="8.54296875" customWidth="1" style="230" min="14357" max="14359"/>
    <col width="9.54296875" customWidth="1" style="230" min="14360" max="14360"/>
    <col width="8.54296875" customWidth="1" style="230" min="14361" max="14592"/>
    <col width="13.453125" customWidth="1" style="230" min="14593" max="14593"/>
    <col width="9.453125" customWidth="1" style="230" min="14594" max="14594"/>
    <col width="12.453125" customWidth="1" style="230" min="14595" max="14595"/>
    <col width="10.54296875" customWidth="1" style="230" min="14596" max="14596"/>
    <col width="7.54296875" customWidth="1" style="230" min="14597" max="14597"/>
    <col width="10.453125" customWidth="1" style="230" min="14598" max="14599"/>
    <col width="9" customWidth="1" style="230" min="14600" max="14600"/>
    <col width="9.54296875" customWidth="1" style="230" min="14601" max="14601"/>
    <col width="9.453125" customWidth="1" style="230" min="14602" max="14602"/>
    <col width="12.54296875" customWidth="1" style="230" min="14603" max="14603"/>
    <col width="10.54296875" customWidth="1" style="230" min="14604" max="14604"/>
    <col width="8.54296875" customWidth="1" style="230" min="14605" max="14606"/>
    <col width="10.54296875" customWidth="1" style="230" min="14607" max="14607"/>
    <col width="10.453125" customWidth="1" style="230" min="14608" max="14610"/>
    <col width="8.54296875" customWidth="1" style="230" min="14611" max="14611"/>
    <col width="11.54296875" customWidth="1" style="230" min="14612" max="14612"/>
    <col width="8.54296875" customWidth="1" style="230" min="14613" max="14615"/>
    <col width="9.54296875" customWidth="1" style="230" min="14616" max="14616"/>
    <col width="8.54296875" customWidth="1" style="230" min="14617" max="14848"/>
    <col width="13.453125" customWidth="1" style="230" min="14849" max="14849"/>
    <col width="9.453125" customWidth="1" style="230" min="14850" max="14850"/>
    <col width="12.453125" customWidth="1" style="230" min="14851" max="14851"/>
    <col width="10.54296875" customWidth="1" style="230" min="14852" max="14852"/>
    <col width="7.54296875" customWidth="1" style="230" min="14853" max="14853"/>
    <col width="10.453125" customWidth="1" style="230" min="14854" max="14855"/>
    <col width="9" customWidth="1" style="230" min="14856" max="14856"/>
    <col width="9.54296875" customWidth="1" style="230" min="14857" max="14857"/>
    <col width="9.453125" customWidth="1" style="230" min="14858" max="14858"/>
    <col width="12.54296875" customWidth="1" style="230" min="14859" max="14859"/>
    <col width="10.54296875" customWidth="1" style="230" min="14860" max="14860"/>
    <col width="8.54296875" customWidth="1" style="230" min="14861" max="14862"/>
    <col width="10.54296875" customWidth="1" style="230" min="14863" max="14863"/>
    <col width="10.453125" customWidth="1" style="230" min="14864" max="14866"/>
    <col width="8.54296875" customWidth="1" style="230" min="14867" max="14867"/>
    <col width="11.54296875" customWidth="1" style="230" min="14868" max="14868"/>
    <col width="8.54296875" customWidth="1" style="230" min="14869" max="14871"/>
    <col width="9.54296875" customWidth="1" style="230" min="14872" max="14872"/>
    <col width="8.54296875" customWidth="1" style="230" min="14873" max="15104"/>
    <col width="13.453125" customWidth="1" style="230" min="15105" max="15105"/>
    <col width="9.453125" customWidth="1" style="230" min="15106" max="15106"/>
    <col width="12.453125" customWidth="1" style="230" min="15107" max="15107"/>
    <col width="10.54296875" customWidth="1" style="230" min="15108" max="15108"/>
    <col width="7.54296875" customWidth="1" style="230" min="15109" max="15109"/>
    <col width="10.453125" customWidth="1" style="230" min="15110" max="15111"/>
    <col width="9" customWidth="1" style="230" min="15112" max="15112"/>
    <col width="9.54296875" customWidth="1" style="230" min="15113" max="15113"/>
    <col width="9.453125" customWidth="1" style="230" min="15114" max="15114"/>
    <col width="12.54296875" customWidth="1" style="230" min="15115" max="15115"/>
    <col width="10.54296875" customWidth="1" style="230" min="15116" max="15116"/>
    <col width="8.54296875" customWidth="1" style="230" min="15117" max="15118"/>
    <col width="10.54296875" customWidth="1" style="230" min="15119" max="15119"/>
    <col width="10.453125" customWidth="1" style="230" min="15120" max="15122"/>
    <col width="8.54296875" customWidth="1" style="230" min="15123" max="15123"/>
    <col width="11.54296875" customWidth="1" style="230" min="15124" max="15124"/>
    <col width="8.54296875" customWidth="1" style="230" min="15125" max="15127"/>
    <col width="9.54296875" customWidth="1" style="230" min="15128" max="15128"/>
    <col width="8.54296875" customWidth="1" style="230" min="15129" max="15360"/>
    <col width="13.453125" customWidth="1" style="230" min="15361" max="15361"/>
    <col width="9.453125" customWidth="1" style="230" min="15362" max="15362"/>
    <col width="12.453125" customWidth="1" style="230" min="15363" max="15363"/>
    <col width="10.54296875" customWidth="1" style="230" min="15364" max="15364"/>
    <col width="7.54296875" customWidth="1" style="230" min="15365" max="15365"/>
    <col width="10.453125" customWidth="1" style="230" min="15366" max="15367"/>
    <col width="9" customWidth="1" style="230" min="15368" max="15368"/>
    <col width="9.54296875" customWidth="1" style="230" min="15369" max="15369"/>
    <col width="9.453125" customWidth="1" style="230" min="15370" max="15370"/>
    <col width="12.54296875" customWidth="1" style="230" min="15371" max="15371"/>
    <col width="10.54296875" customWidth="1" style="230" min="15372" max="15372"/>
    <col width="8.54296875" customWidth="1" style="230" min="15373" max="15374"/>
    <col width="10.54296875" customWidth="1" style="230" min="15375" max="15375"/>
    <col width="10.453125" customWidth="1" style="230" min="15376" max="15378"/>
    <col width="8.54296875" customWidth="1" style="230" min="15379" max="15379"/>
    <col width="11.54296875" customWidth="1" style="230" min="15380" max="15380"/>
    <col width="8.54296875" customWidth="1" style="230" min="15381" max="15383"/>
    <col width="9.54296875" customWidth="1" style="230" min="15384" max="15384"/>
    <col width="8.54296875" customWidth="1" style="230" min="15385" max="15616"/>
    <col width="13.453125" customWidth="1" style="230" min="15617" max="15617"/>
    <col width="9.453125" customWidth="1" style="230" min="15618" max="15618"/>
    <col width="12.453125" customWidth="1" style="230" min="15619" max="15619"/>
    <col width="10.54296875" customWidth="1" style="230" min="15620" max="15620"/>
    <col width="7.54296875" customWidth="1" style="230" min="15621" max="15621"/>
    <col width="10.453125" customWidth="1" style="230" min="15622" max="15623"/>
    <col width="9" customWidth="1" style="230" min="15624" max="15624"/>
    <col width="9.54296875" customWidth="1" style="230" min="15625" max="15625"/>
    <col width="9.453125" customWidth="1" style="230" min="15626" max="15626"/>
    <col width="12.54296875" customWidth="1" style="230" min="15627" max="15627"/>
    <col width="10.54296875" customWidth="1" style="230" min="15628" max="15628"/>
    <col width="8.54296875" customWidth="1" style="230" min="15629" max="15630"/>
    <col width="10.54296875" customWidth="1" style="230" min="15631" max="15631"/>
    <col width="10.453125" customWidth="1" style="230" min="15632" max="15634"/>
    <col width="8.54296875" customWidth="1" style="230" min="15635" max="15635"/>
    <col width="11.54296875" customWidth="1" style="230" min="15636" max="15636"/>
    <col width="8.54296875" customWidth="1" style="230" min="15637" max="15639"/>
    <col width="9.54296875" customWidth="1" style="230" min="15640" max="15640"/>
    <col width="8.54296875" customWidth="1" style="230" min="15641" max="15872"/>
    <col width="13.453125" customWidth="1" style="230" min="15873" max="15873"/>
    <col width="9.453125" customWidth="1" style="230" min="15874" max="15874"/>
    <col width="12.453125" customWidth="1" style="230" min="15875" max="15875"/>
    <col width="10.54296875" customWidth="1" style="230" min="15876" max="15876"/>
    <col width="7.54296875" customWidth="1" style="230" min="15877" max="15877"/>
    <col width="10.453125" customWidth="1" style="230" min="15878" max="15879"/>
    <col width="9" customWidth="1" style="230" min="15880" max="15880"/>
    <col width="9.54296875" customWidth="1" style="230" min="15881" max="15881"/>
    <col width="9.453125" customWidth="1" style="230" min="15882" max="15882"/>
    <col width="12.54296875" customWidth="1" style="230" min="15883" max="15883"/>
    <col width="10.54296875" customWidth="1" style="230" min="15884" max="15884"/>
    <col width="8.54296875" customWidth="1" style="230" min="15885" max="15886"/>
    <col width="10.54296875" customWidth="1" style="230" min="15887" max="15887"/>
    <col width="10.453125" customWidth="1" style="230" min="15888" max="15890"/>
    <col width="8.54296875" customWidth="1" style="230" min="15891" max="15891"/>
    <col width="11.54296875" customWidth="1" style="230" min="15892" max="15892"/>
    <col width="8.54296875" customWidth="1" style="230" min="15893" max="15895"/>
    <col width="9.54296875" customWidth="1" style="230" min="15896" max="15896"/>
    <col width="8.54296875" customWidth="1" style="230" min="15897" max="16128"/>
    <col width="13.453125" customWidth="1" style="230" min="16129" max="16129"/>
    <col width="9.453125" customWidth="1" style="230" min="16130" max="16130"/>
    <col width="12.453125" customWidth="1" style="230" min="16131" max="16131"/>
    <col width="10.54296875" customWidth="1" style="230" min="16132" max="16132"/>
    <col width="7.54296875" customWidth="1" style="230" min="16133" max="16133"/>
    <col width="10.453125" customWidth="1" style="230" min="16134" max="16135"/>
    <col width="9" customWidth="1" style="230" min="16136" max="16136"/>
    <col width="9.54296875" customWidth="1" style="230" min="16137" max="16137"/>
    <col width="9.453125" customWidth="1" style="230" min="16138" max="16138"/>
    <col width="12.54296875" customWidth="1" style="230" min="16139" max="16139"/>
    <col width="10.54296875" customWidth="1" style="230" min="16140" max="16140"/>
    <col width="8.54296875" customWidth="1" style="230" min="16141" max="16142"/>
    <col width="10.54296875" customWidth="1" style="230" min="16143" max="16143"/>
    <col width="10.453125" customWidth="1" style="230" min="16144" max="16146"/>
    <col width="8.54296875" customWidth="1" style="230" min="16147" max="16147"/>
    <col width="11.54296875" customWidth="1" style="230" min="16148" max="16148"/>
    <col width="8.54296875" customWidth="1" style="230" min="16149" max="16151"/>
    <col width="9.54296875" customWidth="1" style="230" min="16152" max="16152"/>
    <col width="8.54296875" customWidth="1" style="230" min="16153" max="16384"/>
  </cols>
  <sheetData>
    <row r="1" ht="13" customHeight="1" s="828">
      <c r="C1" s="431" t="inlineStr">
        <is>
          <t xml:space="preserve">All vacancies1 </t>
        </is>
      </c>
      <c r="D1" s="431" t="inlineStr">
        <is>
          <t>Mining &amp; quarrying</t>
        </is>
      </c>
      <c r="E1" s="431" t="inlineStr">
        <is>
          <t>Manu-    facturing</t>
        </is>
      </c>
      <c r="F1" s="431" t="inlineStr">
        <is>
          <t>Electricity, gas, steam &amp; air conditioning supply2</t>
        </is>
      </c>
      <c r="G1" s="431" t="inlineStr">
        <is>
          <t>Water supply, sewerage, waste &amp; remediation activities</t>
        </is>
      </c>
      <c r="H1" s="431" t="inlineStr">
        <is>
          <t>Construc-tion</t>
        </is>
      </c>
      <c r="I1" s="431" t="inlineStr">
        <is>
          <t>Wholesale &amp; retail trade; repair of motor vehicles and motor cycles</t>
        </is>
      </c>
      <c r="J1" s="431" t="inlineStr">
        <is>
          <t>Transport &amp; storage</t>
        </is>
      </c>
      <c r="K1" s="431" t="inlineStr">
        <is>
          <t>Accomoda-tion &amp; food service activities</t>
        </is>
      </c>
      <c r="L1" s="431" t="inlineStr">
        <is>
          <t>Information &amp; communica-tion</t>
        </is>
      </c>
      <c r="M1" s="431" t="inlineStr">
        <is>
          <t>Financial &amp; insurance activities</t>
        </is>
      </c>
      <c r="N1" s="431" t="inlineStr">
        <is>
          <t>Real estate activities2</t>
        </is>
      </c>
      <c r="O1" s="431" t="inlineStr">
        <is>
          <t>Professional scientific &amp; technical activities</t>
        </is>
      </c>
      <c r="P1" s="431" t="inlineStr">
        <is>
          <t>Administra-tive &amp; support service activities</t>
        </is>
      </c>
      <c r="Q1" s="431" t="inlineStr">
        <is>
          <t>Public admin &amp; defence; compulsory social security</t>
        </is>
      </c>
      <c r="R1" s="431" t="inlineStr">
        <is>
          <t>Education</t>
        </is>
      </c>
      <c r="S1" s="431" t="inlineStr">
        <is>
          <t>Human health &amp; social work activities</t>
        </is>
      </c>
      <c r="T1" s="431" t="inlineStr">
        <is>
          <t>Arts, entertainment &amp; recreation</t>
        </is>
      </c>
      <c r="U1" s="431" t="inlineStr">
        <is>
          <t>Other service activities</t>
        </is>
      </c>
      <c r="V1" s="431" t="inlineStr">
        <is>
          <t xml:space="preserve">Total services </t>
        </is>
      </c>
      <c r="W1" s="431" t="inlineStr">
        <is>
          <t>Motor Trades</t>
        </is>
      </c>
      <c r="X1" s="431" t="inlineStr">
        <is>
          <t>Wholesale</t>
        </is>
      </c>
      <c r="Y1" s="431" t="inlineStr">
        <is>
          <t>Retail</t>
        </is>
      </c>
    </row>
    <row r="2" ht="13" customHeight="1" s="828">
      <c r="B2" s="419" t="inlineStr">
        <is>
          <t>Current</t>
        </is>
      </c>
      <c r="C2" s="461">
        <f t="array" ref="C2">INDEX(C$19:C$1048576,COUNTA(C$19:C$1048576))</f>
        <v/>
      </c>
      <c r="D2" s="461">
        <f t="array" ref="D2">INDEX(D$19:D$1048576,COUNTA(D$19:D$1048576))</f>
        <v/>
      </c>
      <c r="E2" s="461">
        <f t="array" ref="E2">INDEX(E$19:E$1048576,COUNTA(E$19:E$1048576))</f>
        <v/>
      </c>
      <c r="F2" s="461">
        <f t="array" ref="F2">INDEX(F$19:F$1048576,COUNTA(F$19:F$1048576))</f>
        <v/>
      </c>
      <c r="G2" s="461">
        <f t="array" ref="G2">INDEX(G$19:G$1048576,COUNTA(G$19:G$1048576))</f>
        <v/>
      </c>
      <c r="H2" s="461">
        <f t="array" ref="H2">INDEX(H$19:H$1048576,COUNTA(H$19:H$1048576))</f>
        <v/>
      </c>
      <c r="I2" s="461">
        <f t="array" ref="I2">INDEX(I$19:I$1048576,COUNTA(I$19:I$1048576))</f>
        <v/>
      </c>
      <c r="J2" s="461">
        <f t="array" ref="J2">INDEX(J$19:J$1048576,COUNTA(J$19:J$1048576))</f>
        <v/>
      </c>
      <c r="K2" s="461">
        <f t="array" ref="K2">INDEX(K$19:K$1048576,COUNTA(K$19:K$1048576))</f>
        <v/>
      </c>
      <c r="L2" s="461">
        <f t="array" ref="L2">INDEX(L$19:L$1048576,COUNTA(L$19:L$1048576))</f>
        <v/>
      </c>
      <c r="M2" s="461">
        <f t="array" ref="M2">INDEX(M$19:M$1048576,COUNTA(M$19:M$1048576))</f>
        <v/>
      </c>
      <c r="N2" s="461">
        <f t="array" ref="N2">INDEX(N$19:N$1048576,COUNTA(N$19:N$1048576))</f>
        <v/>
      </c>
      <c r="O2" s="461">
        <f t="array" ref="O2">INDEX(O$19:O$1048576,COUNTA(O$19:O$1048576))</f>
        <v/>
      </c>
      <c r="P2" s="461">
        <f t="array" ref="P2">INDEX(P$19:P$1048576,COUNTA(P$19:P$1048576))</f>
        <v/>
      </c>
      <c r="Q2" s="461">
        <f t="array" ref="Q2">INDEX(Q$19:Q$1048576,COUNTA(Q$19:Q$1048576))</f>
        <v/>
      </c>
      <c r="R2" s="461">
        <f t="array" ref="R2">INDEX(R$19:R$1048576,COUNTA(R$19:R$1048576))</f>
        <v/>
      </c>
      <c r="S2" s="461">
        <f t="array" ref="S2">INDEX(S$19:S$1048576,COUNTA(S$19:S$1048576))</f>
        <v/>
      </c>
      <c r="T2" s="461">
        <f t="array" ref="T2">INDEX(T$19:T$1048576,COUNTA(T$19:T$1048576))</f>
        <v/>
      </c>
      <c r="U2" s="461">
        <f t="array" ref="U2">INDEX(U$19:U$1048576,COUNTA(U$19:U$1048576))</f>
        <v/>
      </c>
      <c r="V2" s="461">
        <f t="array" ref="V2">INDEX(V$19:V$1048576,COUNTA(V$19:V$1048576))</f>
        <v/>
      </c>
      <c r="W2" s="461">
        <f t="array" ref="W2">INDEX(W$19:W$1048576,COUNTA(W$19:W$1048576))</f>
        <v/>
      </c>
      <c r="X2" s="461">
        <f t="array" ref="X2">INDEX(X$19:X$1048576,COUNTA(X$19:X$1048576))</f>
        <v/>
      </c>
      <c r="Y2" s="461">
        <f t="array" ref="Y2">INDEX(Y$19:Y$1048576,COUNTA(Y$19:Y$1048576))</f>
        <v/>
      </c>
    </row>
    <row r="3" ht="26" customHeight="1" s="828">
      <c r="B3" s="419" t="inlineStr">
        <is>
          <t>Quarterly change</t>
        </is>
      </c>
      <c r="C3" s="462">
        <f t="array" ref="C3">INDEX(C$19:C$1048576,COUNTA(C$19:C$1048576))-INDEX(C$19:C$1048576,COUNTA(C$19:C$1048576)-3)</f>
        <v/>
      </c>
      <c r="D3" s="432">
        <f t="array" ref="D3">INDEX(D$19:D$1048576,COUNTA(D$19:D$1048576))/INDEX(D$19:D$1048576,COUNTA(D$19:D$1048576)-3)-1</f>
        <v/>
      </c>
      <c r="E3" s="432">
        <f t="array" ref="E3">INDEX(E$19:E$1048576,COUNTA(E$19:E$1048576))/INDEX(E$19:E$1048576,COUNTA(E$19:E$1048576)-3)-1</f>
        <v/>
      </c>
      <c r="F3" s="432">
        <f t="array" ref="F3">INDEX(F$19:F$1048576,COUNTA(F$19:F$1048576))/INDEX(F$19:F$1048576,COUNTA(F$19:F$1048576)-3)-1</f>
        <v/>
      </c>
      <c r="G3" s="432">
        <f t="array" ref="G3">INDEX(G$19:G$1048576,COUNTA(G$19:G$1048576))/INDEX(G$19:G$1048576,COUNTA(G$19:G$1048576)-3)-1</f>
        <v/>
      </c>
      <c r="H3" s="432">
        <f t="array" ref="H3">INDEX(H$19:H$1048576,COUNTA(H$19:H$1048576))/INDEX(H$19:H$1048576,COUNTA(H$19:H$1048576)-3)-1</f>
        <v/>
      </c>
      <c r="I3" s="432">
        <f t="array" ref="I3">INDEX(I$19:I$1048576,COUNTA(I$19:I$1048576))/INDEX(I$19:I$1048576,COUNTA(I$19:I$1048576)-3)-1</f>
        <v/>
      </c>
      <c r="J3" s="432">
        <f t="array" ref="J3">INDEX(J$19:J$1048576,COUNTA(J$19:J$1048576))/INDEX(J$19:J$1048576,COUNTA(J$19:J$1048576)-3)-1</f>
        <v/>
      </c>
      <c r="K3" s="432">
        <f t="array" ref="K3">INDEX(K$19:K$1048576,COUNTA(K$19:K$1048576))/INDEX(K$19:K$1048576,COUNTA(K$19:K$1048576)-3)-1</f>
        <v/>
      </c>
      <c r="L3" s="432">
        <f t="array" ref="L3">INDEX(L$19:L$1048576,COUNTA(L$19:L$1048576))/INDEX(L$19:L$1048576,COUNTA(L$19:L$1048576)-3)-1</f>
        <v/>
      </c>
      <c r="M3" s="432">
        <f t="array" ref="M3">INDEX(M$19:M$1048576,COUNTA(M$19:M$1048576))/INDEX(M$19:M$1048576,COUNTA(M$19:M$1048576)-3)-1</f>
        <v/>
      </c>
      <c r="N3" s="432">
        <f t="array" ref="N3">INDEX(N$19:N$1048576,COUNTA(N$19:N$1048576))/INDEX(N$19:N$1048576,COUNTA(N$19:N$1048576)-3)-1</f>
        <v/>
      </c>
      <c r="O3" s="432">
        <f t="array" ref="O3">INDEX(O$19:O$1048576,COUNTA(O$19:O$1048576))/INDEX(O$19:O$1048576,COUNTA(O$19:O$1048576)-3)-1</f>
        <v/>
      </c>
      <c r="P3" s="432">
        <f t="array" ref="P3">INDEX(P$19:P$1048576,COUNTA(P$19:P$1048576))/INDEX(P$19:P$1048576,COUNTA(P$19:P$1048576)-3)-1</f>
        <v/>
      </c>
      <c r="Q3" s="432">
        <f t="array" ref="Q3">INDEX(Q$19:Q$1048576,COUNTA(Q$19:Q$1048576))/INDEX(Q$19:Q$1048576,COUNTA(Q$19:Q$1048576)-3)-1</f>
        <v/>
      </c>
      <c r="R3" s="432">
        <f t="array" ref="R3">INDEX(R$19:R$1048576,COUNTA(R$19:R$1048576))/INDEX(R$19:R$1048576,COUNTA(R$19:R$1048576)-3)-1</f>
        <v/>
      </c>
      <c r="S3" s="432">
        <f t="array" ref="S3">INDEX(S$19:S$1048576,COUNTA(S$19:S$1048576))/INDEX(S$19:S$1048576,COUNTA(S$19:S$1048576)-3)-1</f>
        <v/>
      </c>
      <c r="T3" s="432">
        <f t="array" ref="T3">INDEX(T$19:T$1048576,COUNTA(T$19:T$1048576))/INDEX(T$19:T$1048576,COUNTA(T$19:T$1048576)-3)-1</f>
        <v/>
      </c>
      <c r="U3" s="432">
        <f t="array" ref="U3">INDEX(U$19:U$1048576,COUNTA(U$19:U$1048576))/INDEX(U$19:U$1048576,COUNTA(U$19:U$1048576)-3)-1</f>
        <v/>
      </c>
      <c r="V3" s="432">
        <f t="array" ref="V3">INDEX(V$19:V$1048576,COUNTA(V$19:V$1048576))/INDEX(V$19:V$1048576,COUNTA(V$19:V$1048576)-3)-1</f>
        <v/>
      </c>
      <c r="W3" s="432">
        <f t="array" ref="W3">INDEX(W$19:W$1048576,COUNTA(W$19:W$1048576))/INDEX(W$19:W$1048576,COUNTA(W$19:W$1048576)-3)-1</f>
        <v/>
      </c>
      <c r="X3" s="432">
        <f t="array" ref="X3">INDEX(X$19:X$1048576,COUNTA(X$19:X$1048576))/INDEX(X$19:X$1048576,COUNTA(X$19:X$1048576)-3)-1</f>
        <v/>
      </c>
      <c r="Y3" s="432">
        <f t="array" ref="Y3">INDEX(Y$19:Y$1048576,COUNTA(Y$19:Y$1048576))/INDEX(Y$19:Y$1048576,COUNTA(Y$19:Y$1048576)-3)-1</f>
        <v/>
      </c>
    </row>
    <row r="4" ht="25.5" customHeight="1" s="828">
      <c r="B4" s="419" t="inlineStr">
        <is>
          <t>year on year change</t>
        </is>
      </c>
      <c r="C4" s="462">
        <f t="array" ref="C4">INDEX(C$19:C$1048576,COUNTA(C$19:C$1048576))-INDEX(C$19:C$1048576,COUNTA(C$19:C$1048576)-12)</f>
        <v/>
      </c>
      <c r="D4" s="432">
        <f t="array" ref="D4">INDEX(D$19:D$1048576,COUNTA(D$19:D$1048576))/INDEX(D$19:D$1048576,COUNTA(D$19:D$1048576)-12)-1</f>
        <v/>
      </c>
      <c r="E4" s="432">
        <f t="array" ref="E4">INDEX(E$19:E$1048576,COUNTA(E$19:E$1048576))/INDEX(E$19:E$1048576,COUNTA(E$19:E$1048576)-12)-1</f>
        <v/>
      </c>
      <c r="F4" s="432">
        <f t="array" ref="F4">INDEX(F$19:F$1048576,COUNTA(F$19:F$1048576))/INDEX(F$19:F$1048576,COUNTA(F$19:F$1048576)-12)-1</f>
        <v/>
      </c>
      <c r="G4" s="432">
        <f t="array" ref="G4">INDEX(G$19:G$1048576,COUNTA(G$19:G$1048576))/INDEX(G$19:G$1048576,COUNTA(G$19:G$1048576)-12)-1</f>
        <v/>
      </c>
      <c r="H4" s="432">
        <f t="array" ref="H4">INDEX(H$19:H$1048576,COUNTA(H$19:H$1048576))/INDEX(H$19:H$1048576,COUNTA(H$19:H$1048576)-12)-1</f>
        <v/>
      </c>
      <c r="I4" s="432">
        <f t="array" ref="I4">INDEX(I$19:I$1048576,COUNTA(I$19:I$1048576))/INDEX(I$19:I$1048576,COUNTA(I$19:I$1048576)-12)-1</f>
        <v/>
      </c>
      <c r="J4" s="432">
        <f t="array" ref="J4">INDEX(J$19:J$1048576,COUNTA(J$19:J$1048576))/INDEX(J$19:J$1048576,COUNTA(J$19:J$1048576)-12)-1</f>
        <v/>
      </c>
      <c r="K4" s="432">
        <f t="array" ref="K4">INDEX(K$19:K$1048576,COUNTA(K$19:K$1048576))/INDEX(K$19:K$1048576,COUNTA(K$19:K$1048576)-12)-1</f>
        <v/>
      </c>
      <c r="L4" s="432">
        <f t="array" ref="L4">INDEX(L$19:L$1048576,COUNTA(L$19:L$1048576))/INDEX(L$19:L$1048576,COUNTA(L$19:L$1048576)-12)-1</f>
        <v/>
      </c>
      <c r="M4" s="432">
        <f t="array" ref="M4">INDEX(M$19:M$1048576,COUNTA(M$19:M$1048576))/INDEX(M$19:M$1048576,COUNTA(M$19:M$1048576)-12)-1</f>
        <v/>
      </c>
      <c r="N4" s="432">
        <f t="array" ref="N4">INDEX(N$19:N$1048576,COUNTA(N$19:N$1048576))/INDEX(N$19:N$1048576,COUNTA(N$19:N$1048576)-12)-1</f>
        <v/>
      </c>
      <c r="O4" s="432">
        <f t="array" ref="O4">INDEX(O$19:O$1048576,COUNTA(O$19:O$1048576))/INDEX(O$19:O$1048576,COUNTA(O$19:O$1048576)-12)-1</f>
        <v/>
      </c>
      <c r="P4" s="432">
        <f t="array" ref="P4">INDEX(P$19:P$1048576,COUNTA(P$19:P$1048576))/INDEX(P$19:P$1048576,COUNTA(P$19:P$1048576)-12)-1</f>
        <v/>
      </c>
      <c r="Q4" s="432">
        <f t="array" ref="Q4">INDEX(Q$19:Q$1048576,COUNTA(Q$19:Q$1048576))/INDEX(Q$19:Q$1048576,COUNTA(Q$19:Q$1048576)-12)-1</f>
        <v/>
      </c>
      <c r="R4" s="432">
        <f t="array" ref="R4">INDEX(R$19:R$1048576,COUNTA(R$19:R$1048576))/INDEX(R$19:R$1048576,COUNTA(R$19:R$1048576)-12)-1</f>
        <v/>
      </c>
      <c r="S4" s="432">
        <f t="array" ref="S4">INDEX(S$19:S$1048576,COUNTA(S$19:S$1048576))/INDEX(S$19:S$1048576,COUNTA(S$19:S$1048576)-12)-1</f>
        <v/>
      </c>
      <c r="T4" s="432">
        <f t="array" ref="T4">INDEX(T$19:T$1048576,COUNTA(T$19:T$1048576))/INDEX(T$19:T$1048576,COUNTA(T$19:T$1048576)-12)-1</f>
        <v/>
      </c>
      <c r="U4" s="432">
        <f t="array" ref="U4">INDEX(U$19:U$1048576,COUNTA(U$19:U$1048576))/INDEX(U$19:U$1048576,COUNTA(U$19:U$1048576)-12)-1</f>
        <v/>
      </c>
      <c r="V4" s="432">
        <f t="array" ref="V4">INDEX(V$19:V$1048576,COUNTA(V$19:V$1048576))/INDEX(V$19:V$1048576,COUNTA(V$19:V$1048576)-12)-1</f>
        <v/>
      </c>
      <c r="W4" s="432">
        <f t="array" ref="W4">INDEX(W$19:W$1048576,COUNTA(W$19:W$1048576))/INDEX(W$19:W$1048576,COUNTA(W$19:W$1048576)-12)-1</f>
        <v/>
      </c>
      <c r="X4" s="432">
        <f t="array" ref="X4">INDEX(X$19:X$1048576,COUNTA(X$19:X$1048576))/INDEX(X$19:X$1048576,COUNTA(X$19:X$1048576)-12)-1</f>
        <v/>
      </c>
      <c r="Y4" s="432">
        <f t="array" ref="Y4">INDEX(Y$19:Y$1048576,COUNTA(Y$19:Y$1048576))/INDEX(Y$19:Y$1048576,COUNTA(Y$19:Y$1048576)-12)-1</f>
        <v/>
      </c>
    </row>
    <row r="5" ht="29.15" customHeight="1" s="828">
      <c r="B5" s="419" t="inlineStr">
        <is>
          <t>pre-pandemic trend (Dec-Feb)</t>
        </is>
      </c>
      <c r="C5" s="462">
        <f t="array" ref="C5">INDEX(C$19:C$1048576,COUNTA(C$19:C$1048576))-C$243</f>
        <v/>
      </c>
      <c r="D5" s="432">
        <f t="array" ref="D5">INDEX(D$19:D$1048576,COUNTA(D$19:D$1048576))/D$243-1</f>
        <v/>
      </c>
      <c r="E5" s="432">
        <f t="array" ref="E5">INDEX(E$19:E$1048576,COUNTA(E$19:E$1048576))/E$243-1</f>
        <v/>
      </c>
      <c r="F5" s="432">
        <f t="array" ref="F5">INDEX(F$19:F$1048576,COUNTA(F$19:F$1048576))/F$243-1</f>
        <v/>
      </c>
      <c r="G5" s="432">
        <f t="array" ref="G5">INDEX(G$19:G$1048576,COUNTA(G$19:G$1048576))/G$243-1</f>
        <v/>
      </c>
      <c r="H5" s="432">
        <f t="array" ref="H5">INDEX(H$19:H$1048576,COUNTA(H$19:H$1048576))/H$243-1</f>
        <v/>
      </c>
      <c r="I5" s="432">
        <f t="array" ref="I5">INDEX(I$19:I$1048576,COUNTA(I$19:I$1048576))/I$243-1</f>
        <v/>
      </c>
      <c r="J5" s="432">
        <f t="array" ref="J5">INDEX(J$19:J$1048576,COUNTA(J$19:J$1048576))/J$243-1</f>
        <v/>
      </c>
      <c r="K5" s="432">
        <f t="array" ref="K5">INDEX(K$19:K$1048576,COUNTA(K$19:K$1048576))/K$243-1</f>
        <v/>
      </c>
      <c r="L5" s="432">
        <f t="array" ref="L5">INDEX(L$19:L$1048576,COUNTA(L$19:L$1048576))/L$243-1</f>
        <v/>
      </c>
      <c r="M5" s="432">
        <f t="array" ref="M5">INDEX(M$19:M$1048576,COUNTA(M$19:M$1048576))/M$243-1</f>
        <v/>
      </c>
      <c r="N5" s="432">
        <f t="array" ref="N5">INDEX(N$19:N$1048576,COUNTA(N$19:N$1048576))/N$243-1</f>
        <v/>
      </c>
      <c r="O5" s="432">
        <f t="array" ref="O5">INDEX(O$19:O$1048576,COUNTA(O$19:O$1048576))/O$243-1</f>
        <v/>
      </c>
      <c r="P5" s="432">
        <f t="array" ref="P5">INDEX(P$19:P$1048576,COUNTA(P$19:P$1048576))/P$243-1</f>
        <v/>
      </c>
      <c r="Q5" s="432">
        <f t="array" ref="Q5">INDEX(Q$19:Q$1048576,COUNTA(Q$19:Q$1048576))/Q$243-1</f>
        <v/>
      </c>
      <c r="R5" s="432">
        <f t="array" ref="R5">INDEX(R$19:R$1048576,COUNTA(R$19:R$1048576))/R$243-1</f>
        <v/>
      </c>
      <c r="S5" s="432">
        <f t="array" ref="S5">INDEX(S$19:S$1048576,COUNTA(S$19:S$1048576))/S$243-1</f>
        <v/>
      </c>
      <c r="T5" s="432">
        <f t="array" ref="T5">INDEX(T$19:T$1048576,COUNTA(T$19:T$1048576))/T$243-1</f>
        <v/>
      </c>
      <c r="U5" s="432">
        <f t="array" ref="U5">INDEX(U$19:U$1048576,COUNTA(U$19:U$1048576))/U$243-1</f>
        <v/>
      </c>
      <c r="V5" s="432">
        <f t="array" ref="V5">INDEX(V$19:V$1048576,COUNTA(V$19:V$1048576))/V$243-1</f>
        <v/>
      </c>
      <c r="W5" s="432">
        <f t="array" ref="W5">INDEX(W$19:W$1048576,COUNTA(W$19:W$1048576))/W$243-1</f>
        <v/>
      </c>
      <c r="X5" s="432">
        <f t="array" ref="X5">INDEX(X$19:X$1048576,COUNTA(X$19:X$1048576))/X$243-1</f>
        <v/>
      </c>
      <c r="Y5" s="432">
        <f t="array" ref="Y5">INDEX(Y$19:Y$1048576,COUNTA(Y$19:Y$1048576))/Y$243-1</f>
        <v/>
      </c>
    </row>
    <row r="6" ht="24" customHeight="1" s="828">
      <c r="B6" s="419" t="inlineStr">
        <is>
          <t>Since 2010 election</t>
        </is>
      </c>
      <c r="C6" s="462">
        <f t="array" ref="C6">INDEX(C$19:C$1048576,COUNTA(C$19:C$1048576))-C$125</f>
        <v/>
      </c>
      <c r="D6" s="432">
        <f t="array" ref="D6">INDEX(D$19:D$1048576,COUNTA(D$19:D$1048576))/D$125-1</f>
        <v/>
      </c>
      <c r="E6" s="432">
        <f t="array" ref="E6">INDEX(E$19:E$1048576,COUNTA(E$19:E$1048576))/E$125-1</f>
        <v/>
      </c>
      <c r="F6" s="432">
        <f t="array" ref="F6">INDEX(F$19:F$1048576,COUNTA(F$19:F$1048576))/F$125-1</f>
        <v/>
      </c>
      <c r="G6" s="432">
        <f t="array" ref="G6">INDEX(G$19:G$1048576,COUNTA(G$19:G$1048576))/G$125-1</f>
        <v/>
      </c>
      <c r="H6" s="432">
        <f t="array" ref="H6">INDEX(H$19:H$1048576,COUNTA(H$19:H$1048576))/H$125-1</f>
        <v/>
      </c>
      <c r="I6" s="432">
        <f t="array" ref="I6">INDEX(I$19:I$1048576,COUNTA(I$19:I$1048576))/I$125-1</f>
        <v/>
      </c>
      <c r="J6" s="432">
        <f t="array" ref="J6">INDEX(J$19:J$1048576,COUNTA(J$19:J$1048576))/J$125-1</f>
        <v/>
      </c>
      <c r="K6" s="432">
        <f t="array" ref="K6">INDEX(K$19:K$1048576,COUNTA(K$19:K$1048576))/K$125-1</f>
        <v/>
      </c>
      <c r="L6" s="432">
        <f t="array" ref="L6">INDEX(L$19:L$1048576,COUNTA(L$19:L$1048576))/L$125-1</f>
        <v/>
      </c>
      <c r="M6" s="432">
        <f t="array" ref="M6">INDEX(M$19:M$1048576,COUNTA(M$19:M$1048576))/M$125-1</f>
        <v/>
      </c>
      <c r="N6" s="432">
        <f t="array" ref="N6">INDEX(N$19:N$1048576,COUNTA(N$19:N$1048576))/N$125-1</f>
        <v/>
      </c>
      <c r="O6" s="432">
        <f t="array" ref="O6">INDEX(O$19:O$1048576,COUNTA(O$19:O$1048576))/O$125-1</f>
        <v/>
      </c>
      <c r="P6" s="432">
        <f t="array" ref="P6">INDEX(P$19:P$1048576,COUNTA(P$19:P$1048576))/P$125-1</f>
        <v/>
      </c>
      <c r="Q6" s="432">
        <f t="array" ref="Q6">INDEX(Q$19:Q$1048576,COUNTA(Q$19:Q$1048576))/Q$125-1</f>
        <v/>
      </c>
      <c r="R6" s="432">
        <f t="array" ref="R6">INDEX(R$19:R$1048576,COUNTA(R$19:R$1048576))/R$125-1</f>
        <v/>
      </c>
      <c r="S6" s="432">
        <f t="array" ref="S6">INDEX(S$19:S$1048576,COUNTA(S$19:S$1048576))/S$125-1</f>
        <v/>
      </c>
      <c r="T6" s="432">
        <f t="array" ref="T6">INDEX(T$19:T$1048576,COUNTA(T$19:T$1048576))/T$125-1</f>
        <v/>
      </c>
      <c r="U6" s="432">
        <f t="array" ref="U6">INDEX(U$19:U$1048576,COUNTA(U$19:U$1048576))/U$125-1</f>
        <v/>
      </c>
      <c r="V6" s="432">
        <f t="array" ref="V6">INDEX(V$19:V$1048576,COUNTA(V$19:V$1048576))/V$125-1</f>
        <v/>
      </c>
      <c r="W6" s="432">
        <f t="array" ref="W6">INDEX(W$19:W$1048576,COUNTA(W$19:W$1048576))/W$125-1</f>
        <v/>
      </c>
      <c r="X6" s="432">
        <f t="array" ref="X6">INDEX(X$19:X$1048576,COUNTA(X$19:X$1048576))/X$125-1</f>
        <v/>
      </c>
      <c r="Y6" s="432">
        <f t="array" ref="Y6">INDEX(Y$19:Y$1048576,COUNTA(Y$19:Y$1048576))/Y$125-1</f>
        <v/>
      </c>
    </row>
    <row r="7" ht="13" customHeight="1" s="828">
      <c r="A7" s="867" t="n"/>
      <c r="O7" s="237" t="n"/>
      <c r="P7" s="237" t="n"/>
      <c r="Q7" s="237" t="n"/>
      <c r="R7" s="237" t="n"/>
      <c r="S7" s="237" t="n"/>
      <c r="T7" s="868" t="n"/>
    </row>
    <row r="8" ht="17.9" customFormat="1" customHeight="1" s="335">
      <c r="A8" s="251" t="inlineStr">
        <is>
          <t xml:space="preserve">Table 21:  Vacancies 1 by industry (seasonally adjusted) </t>
        </is>
      </c>
      <c r="B8" s="251" t="n"/>
      <c r="C8" s="251" t="n"/>
      <c r="D8" s="251" t="n"/>
      <c r="E8" s="251" t="n"/>
      <c r="F8" s="251" t="n"/>
      <c r="G8" s="251" t="n"/>
      <c r="H8" s="251" t="n"/>
      <c r="I8" s="251" t="n"/>
      <c r="J8" s="251" t="n"/>
      <c r="O8" s="359" t="n"/>
      <c r="P8" s="359" t="n"/>
      <c r="Q8" s="359" t="n"/>
      <c r="R8" s="359" t="n"/>
      <c r="S8" s="359" t="n"/>
      <c r="T8" s="359" t="n"/>
      <c r="U8" s="359" t="n"/>
    </row>
    <row r="9" ht="15.75" customFormat="1" customHeight="1" s="335">
      <c r="A9" s="279" t="inlineStr">
        <is>
          <t>Date of publication:</t>
        </is>
      </c>
      <c r="B9" s="333" t="n"/>
      <c r="C9" s="969" t="n">
        <v>45881</v>
      </c>
      <c r="E9" s="331" t="n"/>
      <c r="F9" s="279" t="n"/>
      <c r="G9" s="333" t="n"/>
      <c r="H9" s="279" t="n"/>
      <c r="I9" s="280" t="inlineStr">
        <is>
          <t>Date of next publication:</t>
        </is>
      </c>
      <c r="J9" s="969" t="n">
        <v>45916</v>
      </c>
      <c r="L9" s="331" t="n"/>
      <c r="M9" s="334" t="n"/>
      <c r="N9" s="334" t="n"/>
    </row>
    <row r="10" ht="15.65" customFormat="1" customHeight="1" s="335">
      <c r="A10" s="376" t="inlineStr">
        <is>
          <t xml:space="preserve">Inquiries: Email: </t>
        </is>
      </c>
      <c r="C10" s="282" t="inlineStr">
        <is>
          <t>vacancy.survey@ons.gov.uk</t>
        </is>
      </c>
      <c r="G10" s="281" t="n"/>
      <c r="H10" s="281" t="n"/>
      <c r="I10" s="332" t="inlineStr">
        <is>
          <t>Telephone:</t>
        </is>
      </c>
      <c r="J10" s="1094" t="inlineStr">
        <is>
          <t>01633 455400</t>
        </is>
      </c>
      <c r="L10" s="331" t="n"/>
      <c r="M10" s="331" t="n"/>
      <c r="N10" s="334" t="n"/>
      <c r="Y10" s="1095" t="n"/>
    </row>
    <row r="11" ht="21" customFormat="1" customHeight="1" s="335" thickBot="1">
      <c r="A11" s="355" t="n"/>
      <c r="B11" s="357" t="n"/>
      <c r="C11" s="357" t="n"/>
      <c r="D11" s="357" t="n"/>
      <c r="E11" s="357" t="n"/>
      <c r="F11" s="357" t="n"/>
      <c r="G11" s="357" t="n"/>
      <c r="H11" s="357" t="n"/>
      <c r="I11" s="358" t="n"/>
      <c r="J11" s="357" t="n"/>
      <c r="Y11" s="1095" t="inlineStr">
        <is>
          <t>Source: ONS Vacancy Survey</t>
        </is>
      </c>
    </row>
    <row r="12" ht="11.25" customHeight="1" s="828">
      <c r="A12" s="346" t="n"/>
      <c r="B12" s="347" t="n"/>
      <c r="C12" s="349" t="n"/>
      <c r="D12" s="349" t="n"/>
      <c r="E12" s="349" t="n"/>
      <c r="F12" s="349" t="n"/>
      <c r="G12" s="349" t="n"/>
      <c r="H12" s="349" t="n"/>
      <c r="I12" s="350" t="n"/>
      <c r="J12" s="349" t="n"/>
      <c r="K12" s="351" t="n"/>
      <c r="L12" s="351" t="n"/>
      <c r="M12" s="351" t="n"/>
      <c r="N12" s="351" t="n"/>
      <c r="O12" s="351" t="n"/>
      <c r="P12" s="351" t="n"/>
      <c r="Q12" s="351" t="n"/>
      <c r="R12" s="351" t="n"/>
      <c r="S12" s="351" t="n"/>
      <c r="T12" s="351" t="n"/>
      <c r="U12" s="351" t="n"/>
      <c r="V12" s="351" t="n"/>
      <c r="W12" s="351" t="n"/>
      <c r="X12" s="351" t="n"/>
      <c r="Y12" s="351" t="n"/>
    </row>
    <row r="13" ht="11.25" customHeight="1" s="828">
      <c r="A13" s="866" t="inlineStr">
        <is>
          <t>United Kingdom (thousands), seasonally adjusted</t>
        </is>
      </c>
      <c r="B13" s="1047" t="n"/>
      <c r="C13" s="1047" t="n"/>
      <c r="D13" s="1047" t="n"/>
      <c r="E13" s="1047" t="n"/>
      <c r="F13" s="1047" t="n"/>
      <c r="G13" s="1047" t="n"/>
      <c r="H13" s="1047" t="n"/>
      <c r="I13" s="1047" t="n"/>
      <c r="J13" s="1047" t="n"/>
      <c r="K13" s="1047" t="n"/>
      <c r="L13" s="1047" t="n"/>
      <c r="M13" s="1047" t="n"/>
      <c r="N13" s="1047" t="n"/>
      <c r="O13" s="1047" t="n"/>
      <c r="P13" s="1047" t="n"/>
      <c r="Q13" s="1047" t="n"/>
      <c r="R13" s="1047" t="n"/>
      <c r="S13" s="1047" t="n"/>
      <c r="T13" s="1047" t="n"/>
      <c r="U13" s="1047" t="n"/>
      <c r="V13" s="1047" t="n"/>
      <c r="W13" s="1047" t="n"/>
      <c r="X13" s="1047" t="n"/>
      <c r="Y13" s="1047" t="n"/>
    </row>
    <row r="14" ht="77.15000000000001" customHeight="1" s="828">
      <c r="A14" s="377" t="inlineStr">
        <is>
          <t>SIC 2007 sections</t>
        </is>
      </c>
      <c r="B14" s="378" t="n"/>
      <c r="C14" s="379" t="inlineStr">
        <is>
          <t xml:space="preserve">All vacancies1 </t>
        </is>
      </c>
      <c r="D14" s="379" t="inlineStr">
        <is>
          <t>Mining &amp; quarrying</t>
        </is>
      </c>
      <c r="E14" s="379" t="inlineStr">
        <is>
          <t>Manu-    facturing</t>
        </is>
      </c>
      <c r="F14" s="379" t="inlineStr">
        <is>
          <t>Electricity, gas, steam &amp; air conditioning supply2</t>
        </is>
      </c>
      <c r="G14" s="379" t="inlineStr">
        <is>
          <t>Water supply, sewerage, waste &amp; remediation activities</t>
        </is>
      </c>
      <c r="H14" s="379" t="inlineStr">
        <is>
          <t>Construc-tion</t>
        </is>
      </c>
      <c r="I14" s="379" t="inlineStr">
        <is>
          <t>Wholesale &amp; retail trade; repair of motor vehicles and motor cycles</t>
        </is>
      </c>
      <c r="J14" s="379" t="inlineStr">
        <is>
          <t>Transport &amp; storage</t>
        </is>
      </c>
      <c r="K14" s="379" t="inlineStr">
        <is>
          <t>Accomoda-tion &amp; food service activities</t>
        </is>
      </c>
      <c r="L14" s="379" t="inlineStr">
        <is>
          <t>Information &amp; communica-tion</t>
        </is>
      </c>
      <c r="M14" s="380" t="inlineStr">
        <is>
          <t>Financial &amp; insurance activities</t>
        </is>
      </c>
      <c r="N14" s="380" t="inlineStr">
        <is>
          <t>Real estate activities2</t>
        </is>
      </c>
      <c r="O14" s="380" t="inlineStr">
        <is>
          <t>Professional scientific &amp; technical activities</t>
        </is>
      </c>
      <c r="P14" s="380" t="inlineStr">
        <is>
          <t>Administra-tive &amp; support service activities</t>
        </is>
      </c>
      <c r="Q14" s="380" t="inlineStr">
        <is>
          <t>Public admin &amp; defence; compulsory social security</t>
        </is>
      </c>
      <c r="R14" s="380" t="inlineStr">
        <is>
          <t>Education</t>
        </is>
      </c>
      <c r="S14" s="380" t="inlineStr">
        <is>
          <t>Human health &amp; social work activities</t>
        </is>
      </c>
      <c r="T14" s="380" t="inlineStr">
        <is>
          <t>Arts, entertainment &amp; recreation</t>
        </is>
      </c>
      <c r="U14" s="380" t="inlineStr">
        <is>
          <t>Other service activities</t>
        </is>
      </c>
      <c r="V14" s="380" t="inlineStr">
        <is>
          <t xml:space="preserve">Total services </t>
        </is>
      </c>
      <c r="W14" s="380" t="inlineStr">
        <is>
          <t>Motor Trades</t>
        </is>
      </c>
      <c r="X14" s="380" t="inlineStr">
        <is>
          <t>Wholesale</t>
        </is>
      </c>
      <c r="Y14" s="380" t="inlineStr">
        <is>
          <t>Retail</t>
        </is>
      </c>
    </row>
    <row r="15" ht="19.5" customHeight="1" s="828">
      <c r="A15" s="381" t="n"/>
      <c r="B15" s="382" t="n"/>
      <c r="C15" s="379" t="inlineStr">
        <is>
          <t>B-S</t>
        </is>
      </c>
      <c r="D15" s="379" t="inlineStr">
        <is>
          <t>B</t>
        </is>
      </c>
      <c r="E15" s="379" t="inlineStr">
        <is>
          <t>C</t>
        </is>
      </c>
      <c r="F15" s="379" t="inlineStr">
        <is>
          <t>D</t>
        </is>
      </c>
      <c r="G15" s="379" t="inlineStr">
        <is>
          <t>E</t>
        </is>
      </c>
      <c r="H15" s="379" t="inlineStr">
        <is>
          <t>F</t>
        </is>
      </c>
      <c r="I15" s="379" t="inlineStr">
        <is>
          <t>G</t>
        </is>
      </c>
      <c r="J15" s="379" t="inlineStr">
        <is>
          <t>H</t>
        </is>
      </c>
      <c r="K15" s="379" t="inlineStr">
        <is>
          <t>I</t>
        </is>
      </c>
      <c r="L15" s="379" t="inlineStr">
        <is>
          <t>J</t>
        </is>
      </c>
      <c r="M15" s="379" t="inlineStr">
        <is>
          <t>K</t>
        </is>
      </c>
      <c r="N15" s="379" t="inlineStr">
        <is>
          <t>L</t>
        </is>
      </c>
      <c r="O15" s="379" t="inlineStr">
        <is>
          <t>M</t>
        </is>
      </c>
      <c r="P15" s="379" t="inlineStr">
        <is>
          <t>N</t>
        </is>
      </c>
      <c r="Q15" s="379" t="inlineStr">
        <is>
          <t>O</t>
        </is>
      </c>
      <c r="R15" s="379" t="inlineStr">
        <is>
          <t>P</t>
        </is>
      </c>
      <c r="S15" s="379" t="inlineStr">
        <is>
          <t>Q</t>
        </is>
      </c>
      <c r="T15" s="379" t="inlineStr">
        <is>
          <t>R</t>
        </is>
      </c>
      <c r="U15" s="379" t="inlineStr">
        <is>
          <t>S</t>
        </is>
      </c>
      <c r="V15" s="379" t="inlineStr">
        <is>
          <t>G-S</t>
        </is>
      </c>
      <c r="W15" s="379" t="n">
        <v>45</v>
      </c>
      <c r="X15" s="379" t="n">
        <v>46</v>
      </c>
      <c r="Y15" s="379" t="n">
        <v>47</v>
      </c>
    </row>
    <row r="16" ht="14.9" customHeight="1" s="828">
      <c r="A16" s="383" t="n"/>
      <c r="B16" s="382" t="n"/>
      <c r="C16" s="384" t="inlineStr">
        <is>
          <t>AP2Y</t>
        </is>
      </c>
      <c r="D16" s="384" t="inlineStr">
        <is>
          <t>JP9H</t>
        </is>
      </c>
      <c r="E16" s="384" t="inlineStr">
        <is>
          <t>JP9I</t>
        </is>
      </c>
      <c r="F16" s="384" t="inlineStr">
        <is>
          <t>JP9J</t>
        </is>
      </c>
      <c r="G16" s="384" t="inlineStr">
        <is>
          <t>JP9K</t>
        </is>
      </c>
      <c r="H16" s="384" t="inlineStr">
        <is>
          <t>JP9L</t>
        </is>
      </c>
      <c r="I16" s="384" t="inlineStr">
        <is>
          <t>JP9M</t>
        </is>
      </c>
      <c r="J16" s="384" t="inlineStr">
        <is>
          <t>JP9N</t>
        </is>
      </c>
      <c r="K16" s="384" t="inlineStr">
        <is>
          <t>JP9O</t>
        </is>
      </c>
      <c r="L16" s="384" t="inlineStr">
        <is>
          <t>JP9P</t>
        </is>
      </c>
      <c r="M16" s="384" t="inlineStr">
        <is>
          <t>JP9Q</t>
        </is>
      </c>
      <c r="N16" s="384" t="inlineStr">
        <is>
          <t>JP9R</t>
        </is>
      </c>
      <c r="O16" s="384" t="inlineStr">
        <is>
          <t>JP9S</t>
        </is>
      </c>
      <c r="P16" s="384" t="inlineStr">
        <is>
          <t>JP9T</t>
        </is>
      </c>
      <c r="Q16" s="384" t="inlineStr">
        <is>
          <t>JP9U</t>
        </is>
      </c>
      <c r="R16" s="384" t="inlineStr">
        <is>
          <t>JP9V</t>
        </is>
      </c>
      <c r="S16" s="384" t="inlineStr">
        <is>
          <t>JP9W</t>
        </is>
      </c>
      <c r="T16" s="384" t="inlineStr">
        <is>
          <t>JP9X</t>
        </is>
      </c>
      <c r="U16" s="384" t="inlineStr">
        <is>
          <t>JP9Y</t>
        </is>
      </c>
      <c r="V16" s="384" t="inlineStr">
        <is>
          <t>JP9Z</t>
        </is>
      </c>
      <c r="W16" s="835" t="n"/>
      <c r="X16" s="835" t="n"/>
      <c r="Y16" s="835" t="n"/>
    </row>
    <row r="17" ht="14.5" customHeight="1" s="828">
      <c r="A17" s="345" t="inlineStr">
        <is>
          <t>Levels (thousands)</t>
        </is>
      </c>
      <c r="B17" s="338" t="n"/>
      <c r="C17" s="339" t="n"/>
      <c r="D17" s="339" t="n"/>
      <c r="E17" s="339" t="n"/>
      <c r="F17" s="339" t="n"/>
      <c r="G17" s="336" t="n"/>
      <c r="H17" s="336" t="n"/>
      <c r="I17" s="336" t="n"/>
      <c r="J17" s="336" t="n"/>
      <c r="K17" s="339" t="n"/>
      <c r="L17" s="339" t="n"/>
      <c r="M17" s="226" t="n"/>
      <c r="N17" s="226" t="n"/>
      <c r="O17" s="226" t="n"/>
      <c r="P17" s="226" t="n"/>
      <c r="Q17" s="226" t="n"/>
      <c r="R17" s="226" t="n"/>
      <c r="S17" s="226" t="n"/>
      <c r="T17" s="226" t="n"/>
      <c r="U17" s="226" t="n"/>
      <c r="V17" s="226" t="n"/>
      <c r="W17" s="226" t="n"/>
      <c r="X17" s="226" t="n"/>
      <c r="Y17" s="226" t="n"/>
    </row>
    <row r="18" ht="10.5" customHeight="1" s="828">
      <c r="A18" s="337" t="n"/>
      <c r="B18" s="338" t="n"/>
      <c r="C18" s="339" t="n"/>
      <c r="D18" s="339" t="n"/>
      <c r="E18" s="339" t="n"/>
      <c r="F18" s="339" t="n"/>
      <c r="G18" s="336" t="n"/>
      <c r="H18" s="336" t="n"/>
      <c r="I18" s="336" t="n"/>
      <c r="J18" s="336" t="n"/>
      <c r="K18" s="339" t="n"/>
      <c r="L18" s="339" t="n"/>
      <c r="M18" s="226" t="n"/>
      <c r="N18" s="226" t="n"/>
      <c r="O18" s="226" t="n"/>
      <c r="P18" s="226" t="n"/>
      <c r="Q18" s="226" t="n"/>
      <c r="R18" s="226" t="n"/>
      <c r="S18" s="226" t="n"/>
      <c r="T18" s="226" t="n"/>
      <c r="U18" s="226" t="n"/>
      <c r="V18" s="226" t="n"/>
      <c r="W18" s="226" t="n"/>
      <c r="X18" s="226" t="n"/>
      <c r="Y18" s="226" t="n"/>
    </row>
    <row r="19" ht="15" customHeight="1" s="828">
      <c r="A19" s="773" t="inlineStr">
        <is>
          <t>Apr-Jun 2001</t>
        </is>
      </c>
      <c r="B19" s="735" t="inlineStr"/>
      <c r="C19" s="736" t="n">
        <v>680</v>
      </c>
      <c r="D19" s="736" t="n">
        <v>2</v>
      </c>
      <c r="E19" s="736" t="n">
        <v>75</v>
      </c>
      <c r="F19" s="736" t="n">
        <v>2</v>
      </c>
      <c r="G19" s="736" t="n">
        <v>3</v>
      </c>
      <c r="H19" s="736" t="n">
        <v>31</v>
      </c>
      <c r="I19" s="736" t="n">
        <v>131</v>
      </c>
      <c r="J19" s="736" t="n">
        <v>29</v>
      </c>
      <c r="K19" s="736" t="n">
        <v>59</v>
      </c>
      <c r="L19" s="736" t="n">
        <v>50</v>
      </c>
      <c r="M19" s="736" t="n">
        <v>31</v>
      </c>
      <c r="N19" s="736" t="n">
        <v>8</v>
      </c>
      <c r="O19" s="736" t="n">
        <v>55</v>
      </c>
      <c r="P19" s="736" t="n">
        <v>41</v>
      </c>
      <c r="Q19" s="736" t="n">
        <v>17</v>
      </c>
      <c r="R19" s="736" t="n">
        <v>32</v>
      </c>
      <c r="S19" s="736" t="n">
        <v>79</v>
      </c>
      <c r="T19" s="736" t="n">
        <v>18</v>
      </c>
      <c r="U19" s="736" t="n">
        <v>19</v>
      </c>
      <c r="V19" s="736" t="n">
        <v>568</v>
      </c>
      <c r="W19" s="736" t="n">
        <v>11</v>
      </c>
      <c r="X19" s="736" t="n">
        <v>27</v>
      </c>
      <c r="Y19" s="736" t="n">
        <v>93</v>
      </c>
    </row>
    <row r="20" ht="15" customHeight="1" s="828">
      <c r="A20" s="773" t="inlineStr">
        <is>
          <t>May-Jul 2001</t>
        </is>
      </c>
      <c r="B20" s="735" t="inlineStr"/>
      <c r="C20" s="736" t="n">
        <v>674</v>
      </c>
      <c r="D20" s="736" t="n">
        <v>2</v>
      </c>
      <c r="E20" s="736" t="n">
        <v>75</v>
      </c>
      <c r="F20" s="736" t="n">
        <v>2</v>
      </c>
      <c r="G20" s="736" t="n">
        <v>3</v>
      </c>
      <c r="H20" s="736" t="n">
        <v>30</v>
      </c>
      <c r="I20" s="736" t="n">
        <v>130</v>
      </c>
      <c r="J20" s="736" t="n">
        <v>29</v>
      </c>
      <c r="K20" s="736" t="n">
        <v>60</v>
      </c>
      <c r="L20" s="736" t="n">
        <v>48</v>
      </c>
      <c r="M20" s="736" t="n">
        <v>30</v>
      </c>
      <c r="N20" s="736" t="n">
        <v>7</v>
      </c>
      <c r="O20" s="736" t="n">
        <v>53</v>
      </c>
      <c r="P20" s="736" t="n">
        <v>39</v>
      </c>
      <c r="Q20" s="736" t="n">
        <v>16</v>
      </c>
      <c r="R20" s="736" t="n">
        <v>32</v>
      </c>
      <c r="S20" s="736" t="n">
        <v>83</v>
      </c>
      <c r="T20" s="736" t="n">
        <v>17</v>
      </c>
      <c r="U20" s="736" t="n">
        <v>19</v>
      </c>
      <c r="V20" s="736" t="n">
        <v>563</v>
      </c>
      <c r="W20" s="736" t="n">
        <v>10</v>
      </c>
      <c r="X20" s="736" t="n">
        <v>27</v>
      </c>
      <c r="Y20" s="736" t="n">
        <v>93</v>
      </c>
    </row>
    <row r="21" ht="15" customHeight="1" s="828">
      <c r="A21" s="773" t="inlineStr">
        <is>
          <t>Jun-Aug 2001</t>
        </is>
      </c>
      <c r="B21" s="735" t="inlineStr"/>
      <c r="C21" s="736" t="n">
        <v>663</v>
      </c>
      <c r="D21" s="736" t="n">
        <v>2</v>
      </c>
      <c r="E21" s="736" t="n">
        <v>73</v>
      </c>
      <c r="F21" s="736" t="n">
        <v>3</v>
      </c>
      <c r="G21" s="736" t="n">
        <v>2</v>
      </c>
      <c r="H21" s="736" t="n">
        <v>29</v>
      </c>
      <c r="I21" s="736" t="n">
        <v>129</v>
      </c>
      <c r="J21" s="736" t="n">
        <v>30</v>
      </c>
      <c r="K21" s="736" t="n">
        <v>58</v>
      </c>
      <c r="L21" s="736" t="n">
        <v>47</v>
      </c>
      <c r="M21" s="736" t="n">
        <v>28</v>
      </c>
      <c r="N21" s="736" t="n">
        <v>6</v>
      </c>
      <c r="O21" s="736" t="n">
        <v>53</v>
      </c>
      <c r="P21" s="736" t="n">
        <v>39</v>
      </c>
      <c r="Q21" s="736" t="n">
        <v>16</v>
      </c>
      <c r="R21" s="736" t="n">
        <v>31</v>
      </c>
      <c r="S21" s="736" t="n">
        <v>84</v>
      </c>
      <c r="T21" s="736" t="n">
        <v>16</v>
      </c>
      <c r="U21" s="736" t="n">
        <v>18</v>
      </c>
      <c r="V21" s="736" t="n">
        <v>554</v>
      </c>
      <c r="W21" s="736" t="n">
        <v>9</v>
      </c>
      <c r="X21" s="736" t="n">
        <v>26</v>
      </c>
      <c r="Y21" s="736" t="n">
        <v>94</v>
      </c>
    </row>
    <row r="22" ht="15" customHeight="1" s="828">
      <c r="A22" s="773" t="inlineStr">
        <is>
          <t>Jul-Sep 2001</t>
        </is>
      </c>
      <c r="B22" s="735" t="inlineStr"/>
      <c r="C22" s="736" t="n">
        <v>663</v>
      </c>
      <c r="D22" s="736" t="n">
        <v>1</v>
      </c>
      <c r="E22" s="736" t="n">
        <v>72</v>
      </c>
      <c r="F22" s="736" t="n">
        <v>3</v>
      </c>
      <c r="G22" s="736" t="n">
        <v>3</v>
      </c>
      <c r="H22" s="736" t="n">
        <v>31</v>
      </c>
      <c r="I22" s="736" t="n">
        <v>122</v>
      </c>
      <c r="J22" s="736" t="n">
        <v>30</v>
      </c>
      <c r="K22" s="736" t="n">
        <v>63</v>
      </c>
      <c r="L22" s="736" t="n">
        <v>46</v>
      </c>
      <c r="M22" s="736" t="n">
        <v>29</v>
      </c>
      <c r="N22" s="736" t="n">
        <v>6</v>
      </c>
      <c r="O22" s="736" t="n">
        <v>53</v>
      </c>
      <c r="P22" s="736" t="n">
        <v>39</v>
      </c>
      <c r="Q22" s="736" t="n">
        <v>16</v>
      </c>
      <c r="R22" s="736" t="n">
        <v>32</v>
      </c>
      <c r="S22" s="736" t="n">
        <v>86</v>
      </c>
      <c r="T22" s="736" t="n">
        <v>16</v>
      </c>
      <c r="U22" s="736" t="n">
        <v>17</v>
      </c>
      <c r="V22" s="736" t="n">
        <v>554</v>
      </c>
      <c r="W22" s="736" t="n">
        <v>10</v>
      </c>
      <c r="X22" s="736" t="n">
        <v>26</v>
      </c>
      <c r="Y22" s="736" t="n">
        <v>86</v>
      </c>
    </row>
    <row r="23" ht="15" customHeight="1" s="828">
      <c r="A23" s="773" t="inlineStr">
        <is>
          <t>Aug-Oct 2001</t>
        </is>
      </c>
      <c r="B23" s="735" t="inlineStr"/>
      <c r="C23" s="736" t="n">
        <v>639</v>
      </c>
      <c r="D23" s="736" t="n">
        <v>1</v>
      </c>
      <c r="E23" s="736" t="n">
        <v>68</v>
      </c>
      <c r="F23" s="736" t="n">
        <v>3</v>
      </c>
      <c r="G23" s="736" t="n">
        <v>2</v>
      </c>
      <c r="H23" s="736" t="n">
        <v>29</v>
      </c>
      <c r="I23" s="736" t="n">
        <v>120</v>
      </c>
      <c r="J23" s="736" t="n">
        <v>29</v>
      </c>
      <c r="K23" s="736" t="n">
        <v>59</v>
      </c>
      <c r="L23" s="736" t="n">
        <v>44</v>
      </c>
      <c r="M23" s="736" t="n">
        <v>29</v>
      </c>
      <c r="N23" s="736" t="n">
        <v>6</v>
      </c>
      <c r="O23" s="736" t="n">
        <v>52</v>
      </c>
      <c r="P23" s="736" t="n">
        <v>38</v>
      </c>
      <c r="Q23" s="736" t="n">
        <v>15</v>
      </c>
      <c r="R23" s="736" t="n">
        <v>32</v>
      </c>
      <c r="S23" s="736" t="n">
        <v>83</v>
      </c>
      <c r="T23" s="736" t="n">
        <v>15</v>
      </c>
      <c r="U23" s="736" t="n">
        <v>16</v>
      </c>
      <c r="V23" s="736" t="n">
        <v>536</v>
      </c>
      <c r="W23" s="736" t="n">
        <v>10</v>
      </c>
      <c r="X23" s="736" t="n">
        <v>25</v>
      </c>
      <c r="Y23" s="736" t="n">
        <v>85</v>
      </c>
    </row>
    <row r="24" ht="15" customHeight="1" s="828">
      <c r="A24" s="773" t="inlineStr">
        <is>
          <t>Sep-Nov 2001</t>
        </is>
      </c>
      <c r="B24" s="735" t="inlineStr"/>
      <c r="C24" s="736" t="n">
        <v>626</v>
      </c>
      <c r="D24" s="736" t="n">
        <v>1</v>
      </c>
      <c r="E24" s="736" t="n">
        <v>66</v>
      </c>
      <c r="F24" s="736" t="n">
        <v>2</v>
      </c>
      <c r="G24" s="736" t="n">
        <v>2</v>
      </c>
      <c r="H24" s="736" t="n">
        <v>28</v>
      </c>
      <c r="I24" s="736" t="n">
        <v>121</v>
      </c>
      <c r="J24" s="736" t="n">
        <v>27</v>
      </c>
      <c r="K24" s="736" t="n">
        <v>59</v>
      </c>
      <c r="L24" s="736" t="n">
        <v>43</v>
      </c>
      <c r="M24" s="736" t="n">
        <v>30</v>
      </c>
      <c r="N24" s="736" t="n">
        <v>6</v>
      </c>
      <c r="O24" s="736" t="n">
        <v>49</v>
      </c>
      <c r="P24" s="736" t="n">
        <v>36</v>
      </c>
      <c r="Q24" s="736" t="n">
        <v>16</v>
      </c>
      <c r="R24" s="736" t="n">
        <v>32</v>
      </c>
      <c r="S24" s="736" t="n">
        <v>79</v>
      </c>
      <c r="T24" s="736" t="n">
        <v>14</v>
      </c>
      <c r="U24" s="736" t="n">
        <v>15</v>
      </c>
      <c r="V24" s="736" t="n">
        <v>526</v>
      </c>
      <c r="W24" s="736" t="n">
        <v>11</v>
      </c>
      <c r="X24" s="736" t="n">
        <v>24</v>
      </c>
      <c r="Y24" s="736" t="n">
        <v>86</v>
      </c>
    </row>
    <row r="25" ht="15" customHeight="1" s="828">
      <c r="A25" s="773" t="inlineStr">
        <is>
          <t>Oct-Dec 2001</t>
        </is>
      </c>
      <c r="B25" s="735" t="inlineStr"/>
      <c r="C25" s="736" t="n">
        <v>601</v>
      </c>
      <c r="D25" s="736" t="n">
        <v>1</v>
      </c>
      <c r="E25" s="736" t="n">
        <v>61</v>
      </c>
      <c r="F25" s="736" t="n">
        <v>2</v>
      </c>
      <c r="G25" s="736" t="n">
        <v>2</v>
      </c>
      <c r="H25" s="736" t="n">
        <v>25</v>
      </c>
      <c r="I25" s="736" t="n">
        <v>121</v>
      </c>
      <c r="J25" s="736" t="n">
        <v>25</v>
      </c>
      <c r="K25" s="736" t="n">
        <v>53</v>
      </c>
      <c r="L25" s="736" t="n">
        <v>40</v>
      </c>
      <c r="M25" s="736" t="n">
        <v>29</v>
      </c>
      <c r="N25" s="736" t="n">
        <v>5</v>
      </c>
      <c r="O25" s="736" t="n">
        <v>46</v>
      </c>
      <c r="P25" s="736" t="n">
        <v>34</v>
      </c>
      <c r="Q25" s="736" t="n">
        <v>16</v>
      </c>
      <c r="R25" s="736" t="n">
        <v>33</v>
      </c>
      <c r="S25" s="736" t="n">
        <v>81</v>
      </c>
      <c r="T25" s="736" t="n">
        <v>13</v>
      </c>
      <c r="U25" s="736" t="n">
        <v>15</v>
      </c>
      <c r="V25" s="736" t="n">
        <v>511</v>
      </c>
      <c r="W25" s="736" t="n">
        <v>10</v>
      </c>
      <c r="X25" s="736" t="n">
        <v>22</v>
      </c>
      <c r="Y25" s="736" t="n">
        <v>88</v>
      </c>
    </row>
    <row r="26" ht="15" customHeight="1" s="828">
      <c r="A26" s="773" t="inlineStr">
        <is>
          <t>Nov- Jan 2002</t>
        </is>
      </c>
      <c r="B26" s="735" t="inlineStr"/>
      <c r="C26" s="736" t="n">
        <v>606</v>
      </c>
      <c r="D26" s="736" t="n">
        <v>1</v>
      </c>
      <c r="E26" s="736" t="n">
        <v>66</v>
      </c>
      <c r="F26" s="736" t="n">
        <v>2</v>
      </c>
      <c r="G26" s="736" t="n">
        <v>2</v>
      </c>
      <c r="H26" s="736" t="n">
        <v>22</v>
      </c>
      <c r="I26" s="736" t="n">
        <v>126</v>
      </c>
      <c r="J26" s="736" t="n">
        <v>26</v>
      </c>
      <c r="K26" s="736" t="n">
        <v>54</v>
      </c>
      <c r="L26" s="736" t="n">
        <v>41</v>
      </c>
      <c r="M26" s="736" t="n">
        <v>28</v>
      </c>
      <c r="N26" s="736" t="n">
        <v>5</v>
      </c>
      <c r="O26" s="736" t="n">
        <v>44</v>
      </c>
      <c r="P26" s="736" t="n">
        <v>32</v>
      </c>
      <c r="Q26" s="736" t="n">
        <v>17</v>
      </c>
      <c r="R26" s="736" t="n">
        <v>33</v>
      </c>
      <c r="S26" s="736" t="n">
        <v>80</v>
      </c>
      <c r="T26" s="736" t="n">
        <v>13</v>
      </c>
      <c r="U26" s="736" t="n">
        <v>15</v>
      </c>
      <c r="V26" s="736" t="n">
        <v>513</v>
      </c>
      <c r="W26" s="736" t="n">
        <v>10</v>
      </c>
      <c r="X26" s="736" t="n">
        <v>26</v>
      </c>
      <c r="Y26" s="736" t="n">
        <v>91</v>
      </c>
    </row>
    <row r="27" ht="15" customHeight="1" s="828">
      <c r="A27" s="773" t="inlineStr">
        <is>
          <t>Dec-Feb 2002</t>
        </is>
      </c>
      <c r="B27" s="735" t="inlineStr"/>
      <c r="C27" s="736" t="n">
        <v>616</v>
      </c>
      <c r="D27" s="736" t="n">
        <v>1</v>
      </c>
      <c r="E27" s="736" t="n">
        <v>66</v>
      </c>
      <c r="F27" s="736" t="n">
        <v>2</v>
      </c>
      <c r="G27" s="736" t="n">
        <v>2</v>
      </c>
      <c r="H27" s="736" t="n">
        <v>25</v>
      </c>
      <c r="I27" s="736" t="n">
        <v>125</v>
      </c>
      <c r="J27" s="736" t="n">
        <v>27</v>
      </c>
      <c r="K27" s="736" t="n">
        <v>56</v>
      </c>
      <c r="L27" s="736" t="n">
        <v>42</v>
      </c>
      <c r="M27" s="736" t="n">
        <v>26</v>
      </c>
      <c r="N27" s="736" t="n">
        <v>5</v>
      </c>
      <c r="O27" s="736" t="n">
        <v>43</v>
      </c>
      <c r="P27" s="736" t="n">
        <v>32</v>
      </c>
      <c r="Q27" s="736" t="n">
        <v>16</v>
      </c>
      <c r="R27" s="736" t="n">
        <v>33</v>
      </c>
      <c r="S27" s="736" t="n">
        <v>86</v>
      </c>
      <c r="T27" s="736" t="n">
        <v>15</v>
      </c>
      <c r="U27" s="736" t="n">
        <v>16</v>
      </c>
      <c r="V27" s="736" t="n">
        <v>521</v>
      </c>
      <c r="W27" s="736" t="n">
        <v>10</v>
      </c>
      <c r="X27" s="736" t="n">
        <v>25</v>
      </c>
      <c r="Y27" s="736" t="n">
        <v>91</v>
      </c>
    </row>
    <row r="28" ht="15" customHeight="1" s="828">
      <c r="A28" s="773" t="inlineStr">
        <is>
          <t>Jan-Mar 2002</t>
        </is>
      </c>
      <c r="B28" s="735" t="inlineStr"/>
      <c r="C28" s="736" t="n">
        <v>619</v>
      </c>
      <c r="D28" s="736" t="n">
        <v>1</v>
      </c>
      <c r="E28" s="736" t="n">
        <v>65</v>
      </c>
      <c r="F28" s="736" t="n">
        <v>2</v>
      </c>
      <c r="G28" s="736" t="n">
        <v>2</v>
      </c>
      <c r="H28" s="736" t="n">
        <v>26</v>
      </c>
      <c r="I28" s="736" t="n">
        <v>127</v>
      </c>
      <c r="J28" s="736" t="n">
        <v>26</v>
      </c>
      <c r="K28" s="736" t="n">
        <v>56</v>
      </c>
      <c r="L28" s="736" t="n">
        <v>43</v>
      </c>
      <c r="M28" s="736" t="n">
        <v>26</v>
      </c>
      <c r="N28" s="736" t="n">
        <v>6</v>
      </c>
      <c r="O28" s="736" t="n">
        <v>43</v>
      </c>
      <c r="P28" s="736" t="n">
        <v>32</v>
      </c>
      <c r="Q28" s="736" t="n">
        <v>16</v>
      </c>
      <c r="R28" s="736" t="n">
        <v>35</v>
      </c>
      <c r="S28" s="736" t="n">
        <v>84</v>
      </c>
      <c r="T28" s="736" t="n">
        <v>14</v>
      </c>
      <c r="U28" s="736" t="n">
        <v>16</v>
      </c>
      <c r="V28" s="736" t="n">
        <v>523</v>
      </c>
      <c r="W28" s="736" t="n">
        <v>9</v>
      </c>
      <c r="X28" s="736" t="n">
        <v>24</v>
      </c>
      <c r="Y28" s="736" t="n">
        <v>93</v>
      </c>
    </row>
    <row r="29" ht="15" customHeight="1" s="828">
      <c r="A29" s="773" t="inlineStr">
        <is>
          <t>Feb-Apr 2002</t>
        </is>
      </c>
      <c r="B29" s="735" t="inlineStr"/>
      <c r="C29" s="736" t="n">
        <v>619</v>
      </c>
      <c r="D29" s="736" t="n">
        <v>1</v>
      </c>
      <c r="E29" s="736" t="n">
        <v>65</v>
      </c>
      <c r="F29" s="736" t="n">
        <v>2</v>
      </c>
      <c r="G29" s="736" t="n">
        <v>2</v>
      </c>
      <c r="H29" s="736" t="n">
        <v>26</v>
      </c>
      <c r="I29" s="736" t="n">
        <v>125</v>
      </c>
      <c r="J29" s="736" t="n">
        <v>29</v>
      </c>
      <c r="K29" s="736" t="n">
        <v>56</v>
      </c>
      <c r="L29" s="736" t="n">
        <v>44</v>
      </c>
      <c r="M29" s="736" t="n">
        <v>25</v>
      </c>
      <c r="N29" s="736" t="n">
        <v>6</v>
      </c>
      <c r="O29" s="736" t="n">
        <v>44</v>
      </c>
      <c r="P29" s="736" t="n">
        <v>32</v>
      </c>
      <c r="Q29" s="736" t="n">
        <v>15</v>
      </c>
      <c r="R29" s="736" t="n">
        <v>33</v>
      </c>
      <c r="S29" s="736" t="n">
        <v>82</v>
      </c>
      <c r="T29" s="736" t="n">
        <v>16</v>
      </c>
      <c r="U29" s="736" t="n">
        <v>17</v>
      </c>
      <c r="V29" s="736" t="n">
        <v>524</v>
      </c>
      <c r="W29" s="736" t="n">
        <v>9</v>
      </c>
      <c r="X29" s="736" t="n">
        <v>22</v>
      </c>
      <c r="Y29" s="736" t="n">
        <v>94</v>
      </c>
    </row>
    <row r="30" ht="15" customHeight="1" s="828">
      <c r="A30" s="773" t="inlineStr">
        <is>
          <t>Mar-May 2002</t>
        </is>
      </c>
      <c r="B30" s="735" t="inlineStr"/>
      <c r="C30" s="736" t="n">
        <v>613</v>
      </c>
      <c r="D30" s="736" t="n">
        <v>1</v>
      </c>
      <c r="E30" s="736" t="n">
        <v>64</v>
      </c>
      <c r="F30" s="736" t="n">
        <v>2</v>
      </c>
      <c r="G30" s="736" t="n">
        <v>2</v>
      </c>
      <c r="H30" s="736" t="n">
        <v>25</v>
      </c>
      <c r="I30" s="736" t="n">
        <v>120</v>
      </c>
      <c r="J30" s="736" t="n">
        <v>31</v>
      </c>
      <c r="K30" s="736" t="n">
        <v>55</v>
      </c>
      <c r="L30" s="736" t="n">
        <v>44</v>
      </c>
      <c r="M30" s="736" t="n">
        <v>25</v>
      </c>
      <c r="N30" s="736" t="n">
        <v>6</v>
      </c>
      <c r="O30" s="736" t="n">
        <v>44</v>
      </c>
      <c r="P30" s="736" t="n">
        <v>33</v>
      </c>
      <c r="Q30" s="736" t="n">
        <v>15</v>
      </c>
      <c r="R30" s="736" t="n">
        <v>33</v>
      </c>
      <c r="S30" s="736" t="n">
        <v>83</v>
      </c>
      <c r="T30" s="736" t="n">
        <v>14</v>
      </c>
      <c r="U30" s="736" t="n">
        <v>15</v>
      </c>
      <c r="V30" s="736" t="n">
        <v>519</v>
      </c>
      <c r="W30" s="736" t="n">
        <v>9</v>
      </c>
      <c r="X30" s="736" t="n">
        <v>22</v>
      </c>
      <c r="Y30" s="736" t="n">
        <v>88</v>
      </c>
    </row>
    <row r="31" ht="15" customHeight="1" s="828">
      <c r="A31" s="773" t="inlineStr">
        <is>
          <t>Apr-Jun 2002</t>
        </is>
      </c>
      <c r="B31" s="735" t="inlineStr"/>
      <c r="C31" s="736" t="n">
        <v>616</v>
      </c>
      <c r="D31" s="736" t="n">
        <v>1</v>
      </c>
      <c r="E31" s="736" t="n">
        <v>65</v>
      </c>
      <c r="F31" s="736" t="n">
        <v>2</v>
      </c>
      <c r="G31" s="736" t="n">
        <v>2</v>
      </c>
      <c r="H31" s="736" t="n">
        <v>28</v>
      </c>
      <c r="I31" s="736" t="n">
        <v>121</v>
      </c>
      <c r="J31" s="736" t="n">
        <v>33</v>
      </c>
      <c r="K31" s="736" t="n">
        <v>55</v>
      </c>
      <c r="L31" s="736" t="n">
        <v>44</v>
      </c>
      <c r="M31" s="736" t="n">
        <v>24</v>
      </c>
      <c r="N31" s="736" t="n">
        <v>7</v>
      </c>
      <c r="O31" s="736" t="n">
        <v>44</v>
      </c>
      <c r="P31" s="736" t="n">
        <v>33</v>
      </c>
      <c r="Q31" s="736" t="n">
        <v>15</v>
      </c>
      <c r="R31" s="736" t="n">
        <v>31</v>
      </c>
      <c r="S31" s="736" t="n">
        <v>82</v>
      </c>
      <c r="T31" s="736" t="n">
        <v>14</v>
      </c>
      <c r="U31" s="736" t="n">
        <v>15</v>
      </c>
      <c r="V31" s="736" t="n">
        <v>518</v>
      </c>
      <c r="W31" s="736" t="n">
        <v>8</v>
      </c>
      <c r="X31" s="736" t="n">
        <v>22</v>
      </c>
      <c r="Y31" s="736" t="n">
        <v>91</v>
      </c>
    </row>
    <row r="32" ht="15" customHeight="1" s="828">
      <c r="A32" s="773" t="inlineStr">
        <is>
          <t>May-Jul 2002</t>
        </is>
      </c>
      <c r="B32" s="735" t="inlineStr"/>
      <c r="C32" s="736" t="n">
        <v>611</v>
      </c>
      <c r="D32" s="736" t="n">
        <v>1</v>
      </c>
      <c r="E32" s="736" t="n">
        <v>66</v>
      </c>
      <c r="F32" s="736" t="n">
        <v>2</v>
      </c>
      <c r="G32" s="736" t="n">
        <v>2</v>
      </c>
      <c r="H32" s="736" t="n">
        <v>27</v>
      </c>
      <c r="I32" s="736" t="n">
        <v>119</v>
      </c>
      <c r="J32" s="736" t="n">
        <v>32</v>
      </c>
      <c r="K32" s="736" t="n">
        <v>53</v>
      </c>
      <c r="L32" s="736" t="n">
        <v>45</v>
      </c>
      <c r="M32" s="736" t="n">
        <v>24</v>
      </c>
      <c r="N32" s="736" t="n">
        <v>7</v>
      </c>
      <c r="O32" s="736" t="n">
        <v>43</v>
      </c>
      <c r="P32" s="736" t="n">
        <v>32</v>
      </c>
      <c r="Q32" s="736" t="n">
        <v>15</v>
      </c>
      <c r="R32" s="736" t="n">
        <v>33</v>
      </c>
      <c r="S32" s="736" t="n">
        <v>82</v>
      </c>
      <c r="T32" s="736" t="n">
        <v>14</v>
      </c>
      <c r="U32" s="736" t="n">
        <v>15</v>
      </c>
      <c r="V32" s="736" t="n">
        <v>514</v>
      </c>
      <c r="W32" s="736" t="n">
        <v>8</v>
      </c>
      <c r="X32" s="736" t="n">
        <v>21</v>
      </c>
      <c r="Y32" s="736" t="n">
        <v>89</v>
      </c>
    </row>
    <row r="33" ht="15" customHeight="1" s="828">
      <c r="A33" s="773" t="inlineStr">
        <is>
          <t>Jun-Aug 2002</t>
        </is>
      </c>
      <c r="B33" s="735" t="inlineStr"/>
      <c r="C33" s="736" t="n">
        <v>613</v>
      </c>
      <c r="D33" s="736" t="n">
        <v>1</v>
      </c>
      <c r="E33" s="736" t="n">
        <v>63</v>
      </c>
      <c r="F33" s="736" t="n">
        <v>2</v>
      </c>
      <c r="G33" s="736" t="n">
        <v>2</v>
      </c>
      <c r="H33" s="736" t="n">
        <v>29</v>
      </c>
      <c r="I33" s="736" t="n">
        <v>118</v>
      </c>
      <c r="J33" s="736" t="n">
        <v>32</v>
      </c>
      <c r="K33" s="736" t="n">
        <v>55</v>
      </c>
      <c r="L33" s="736" t="n">
        <v>45</v>
      </c>
      <c r="M33" s="736" t="n">
        <v>25</v>
      </c>
      <c r="N33" s="736" t="n">
        <v>7</v>
      </c>
      <c r="O33" s="736" t="n">
        <v>42</v>
      </c>
      <c r="P33" s="736" t="n">
        <v>32</v>
      </c>
      <c r="Q33" s="736" t="n">
        <v>16</v>
      </c>
      <c r="R33" s="736" t="n">
        <v>33</v>
      </c>
      <c r="S33" s="736" t="n">
        <v>81</v>
      </c>
      <c r="T33" s="736" t="n">
        <v>15</v>
      </c>
      <c r="U33" s="736" t="n">
        <v>17</v>
      </c>
      <c r="V33" s="736" t="n">
        <v>517</v>
      </c>
      <c r="W33" s="736" t="n">
        <v>9</v>
      </c>
      <c r="X33" s="736" t="n">
        <v>20</v>
      </c>
      <c r="Y33" s="736" t="n">
        <v>90</v>
      </c>
    </row>
    <row r="34" ht="15" customHeight="1" s="828">
      <c r="A34" s="773" t="inlineStr">
        <is>
          <t>Jul-Sep 2002</t>
        </is>
      </c>
      <c r="B34" s="735" t="inlineStr"/>
      <c r="C34" s="736" t="n">
        <v>609</v>
      </c>
      <c r="D34" s="736" t="n">
        <v>1</v>
      </c>
      <c r="E34" s="736" t="n">
        <v>63</v>
      </c>
      <c r="F34" s="736" t="n">
        <v>2</v>
      </c>
      <c r="G34" s="736" t="n">
        <v>2</v>
      </c>
      <c r="H34" s="736" t="n">
        <v>24</v>
      </c>
      <c r="I34" s="736" t="n">
        <v>126</v>
      </c>
      <c r="J34" s="736" t="n">
        <v>32</v>
      </c>
      <c r="K34" s="736" t="n">
        <v>53</v>
      </c>
      <c r="L34" s="736" t="n">
        <v>43</v>
      </c>
      <c r="M34" s="736" t="n">
        <v>25</v>
      </c>
      <c r="N34" s="736" t="n">
        <v>7</v>
      </c>
      <c r="O34" s="736" t="n">
        <v>40</v>
      </c>
      <c r="P34" s="736" t="n">
        <v>30</v>
      </c>
      <c r="Q34" s="736" t="n">
        <v>18</v>
      </c>
      <c r="R34" s="736" t="n">
        <v>35</v>
      </c>
      <c r="S34" s="736" t="n">
        <v>80</v>
      </c>
      <c r="T34" s="736" t="n">
        <v>14</v>
      </c>
      <c r="U34" s="736" t="n">
        <v>16</v>
      </c>
      <c r="V34" s="736" t="n">
        <v>517</v>
      </c>
      <c r="W34" s="736" t="n">
        <v>11</v>
      </c>
      <c r="X34" s="736" t="n">
        <v>23</v>
      </c>
      <c r="Y34" s="736" t="n">
        <v>93</v>
      </c>
    </row>
    <row r="35" ht="15" customHeight="1" s="828">
      <c r="A35" s="773" t="inlineStr">
        <is>
          <t>Aug-Oct 2002</t>
        </is>
      </c>
      <c r="B35" s="735" t="inlineStr"/>
      <c r="C35" s="736" t="n">
        <v>609</v>
      </c>
      <c r="D35" s="736" t="n">
        <v>1</v>
      </c>
      <c r="E35" s="736" t="n">
        <v>63</v>
      </c>
      <c r="F35" s="736" t="n">
        <v>1</v>
      </c>
      <c r="G35" s="736" t="n">
        <v>2</v>
      </c>
      <c r="H35" s="736" t="n">
        <v>23</v>
      </c>
      <c r="I35" s="736" t="n">
        <v>129</v>
      </c>
      <c r="J35" s="736" t="n">
        <v>33</v>
      </c>
      <c r="K35" s="736" t="n">
        <v>55</v>
      </c>
      <c r="L35" s="736" t="n">
        <v>40</v>
      </c>
      <c r="M35" s="736" t="n">
        <v>24</v>
      </c>
      <c r="N35" s="736" t="n">
        <v>7</v>
      </c>
      <c r="O35" s="736" t="n">
        <v>41</v>
      </c>
      <c r="P35" s="736" t="n">
        <v>31</v>
      </c>
      <c r="Q35" s="736" t="n">
        <v>17</v>
      </c>
      <c r="R35" s="736" t="n">
        <v>35</v>
      </c>
      <c r="S35" s="736" t="n">
        <v>80</v>
      </c>
      <c r="T35" s="736" t="n">
        <v>13</v>
      </c>
      <c r="U35" s="736" t="n">
        <v>15</v>
      </c>
      <c r="V35" s="736" t="n">
        <v>518</v>
      </c>
      <c r="W35" s="736" t="n">
        <v>10</v>
      </c>
      <c r="X35" s="736" t="n">
        <v>23</v>
      </c>
      <c r="Y35" s="736" t="n">
        <v>97</v>
      </c>
    </row>
    <row r="36" ht="15" customHeight="1" s="828">
      <c r="A36" s="773" t="inlineStr">
        <is>
          <t>Sep-Nov 2002</t>
        </is>
      </c>
      <c r="B36" s="735" t="inlineStr"/>
      <c r="C36" s="736" t="n">
        <v>608</v>
      </c>
      <c r="D36" s="736" t="n">
        <v>1</v>
      </c>
      <c r="E36" s="736" t="n">
        <v>63</v>
      </c>
      <c r="F36" s="736" t="n">
        <v>1</v>
      </c>
      <c r="G36" s="736" t="n">
        <v>2</v>
      </c>
      <c r="H36" s="736" t="n">
        <v>25</v>
      </c>
      <c r="I36" s="736" t="n">
        <v>128</v>
      </c>
      <c r="J36" s="736" t="n">
        <v>34</v>
      </c>
      <c r="K36" s="736" t="n">
        <v>53</v>
      </c>
      <c r="L36" s="736" t="n">
        <v>40</v>
      </c>
      <c r="M36" s="736" t="n">
        <v>23</v>
      </c>
      <c r="N36" s="736" t="n">
        <v>6</v>
      </c>
      <c r="O36" s="736" t="n">
        <v>40</v>
      </c>
      <c r="P36" s="736" t="n">
        <v>30</v>
      </c>
      <c r="Q36" s="736" t="n">
        <v>17</v>
      </c>
      <c r="R36" s="736" t="n">
        <v>36</v>
      </c>
      <c r="S36" s="736" t="n">
        <v>82</v>
      </c>
      <c r="T36" s="736" t="n">
        <v>12</v>
      </c>
      <c r="U36" s="736" t="n">
        <v>13</v>
      </c>
      <c r="V36" s="736" t="n">
        <v>516</v>
      </c>
      <c r="W36" s="736" t="n">
        <v>10</v>
      </c>
      <c r="X36" s="736" t="n">
        <v>24</v>
      </c>
      <c r="Y36" s="736" t="n">
        <v>94</v>
      </c>
    </row>
    <row r="37" ht="15" customHeight="1" s="828">
      <c r="A37" s="773" t="inlineStr">
        <is>
          <t>Oct-Dec 2002</t>
        </is>
      </c>
      <c r="B37" s="735" t="inlineStr"/>
      <c r="C37" s="736" t="n">
        <v>603</v>
      </c>
      <c r="D37" s="736" t="n">
        <v>1</v>
      </c>
      <c r="E37" s="736" t="n">
        <v>61</v>
      </c>
      <c r="F37" s="736" t="n">
        <v>1</v>
      </c>
      <c r="G37" s="736" t="n">
        <v>2</v>
      </c>
      <c r="H37" s="736" t="n">
        <v>26</v>
      </c>
      <c r="I37" s="736" t="n">
        <v>120</v>
      </c>
      <c r="J37" s="736" t="n">
        <v>34</v>
      </c>
      <c r="K37" s="736" t="n">
        <v>54</v>
      </c>
      <c r="L37" s="736" t="n">
        <v>40</v>
      </c>
      <c r="M37" s="736" t="n">
        <v>23</v>
      </c>
      <c r="N37" s="736" t="n">
        <v>5</v>
      </c>
      <c r="O37" s="736" t="n">
        <v>41</v>
      </c>
      <c r="P37" s="736" t="n">
        <v>31</v>
      </c>
      <c r="Q37" s="736" t="n">
        <v>17</v>
      </c>
      <c r="R37" s="736" t="n">
        <v>37</v>
      </c>
      <c r="S37" s="736" t="n">
        <v>83</v>
      </c>
      <c r="T37" s="736" t="n">
        <v>13</v>
      </c>
      <c r="U37" s="736" t="n">
        <v>14</v>
      </c>
      <c r="V37" s="736" t="n">
        <v>512</v>
      </c>
      <c r="W37" s="736" t="n">
        <v>9</v>
      </c>
      <c r="X37" s="736" t="n">
        <v>23</v>
      </c>
      <c r="Y37" s="736" t="n">
        <v>88</v>
      </c>
    </row>
    <row r="38" ht="15" customHeight="1" s="828">
      <c r="A38" s="773" t="inlineStr">
        <is>
          <t>Nov-Jan 2003</t>
        </is>
      </c>
      <c r="B38" s="735" t="inlineStr"/>
      <c r="C38" s="736" t="n">
        <v>602</v>
      </c>
      <c r="D38" s="736" t="n">
        <v>1</v>
      </c>
      <c r="E38" s="736" t="n">
        <v>59</v>
      </c>
      <c r="F38" s="736" t="n">
        <v>1</v>
      </c>
      <c r="G38" s="736" t="n">
        <v>2</v>
      </c>
      <c r="H38" s="736" t="n">
        <v>28</v>
      </c>
      <c r="I38" s="736" t="n">
        <v>115</v>
      </c>
      <c r="J38" s="736" t="n">
        <v>33</v>
      </c>
      <c r="K38" s="736" t="n">
        <v>53</v>
      </c>
      <c r="L38" s="736" t="n">
        <v>42</v>
      </c>
      <c r="M38" s="736" t="n">
        <v>25</v>
      </c>
      <c r="N38" s="736" t="n">
        <v>5</v>
      </c>
      <c r="O38" s="736" t="n">
        <v>41</v>
      </c>
      <c r="P38" s="736" t="n">
        <v>31</v>
      </c>
      <c r="Q38" s="736" t="n">
        <v>17</v>
      </c>
      <c r="R38" s="736" t="n">
        <v>38</v>
      </c>
      <c r="S38" s="736" t="n">
        <v>82</v>
      </c>
      <c r="T38" s="736" t="n">
        <v>14</v>
      </c>
      <c r="U38" s="736" t="n">
        <v>15</v>
      </c>
      <c r="V38" s="736" t="n">
        <v>511</v>
      </c>
      <c r="W38" s="736" t="n">
        <v>10</v>
      </c>
      <c r="X38" s="736" t="n">
        <v>23</v>
      </c>
      <c r="Y38" s="736" t="n">
        <v>82</v>
      </c>
    </row>
    <row r="39" ht="15" customHeight="1" s="828">
      <c r="A39" s="773" t="inlineStr">
        <is>
          <t>Dec-Feb 2003</t>
        </is>
      </c>
      <c r="B39" s="735" t="inlineStr"/>
      <c r="C39" s="736" t="n">
        <v>596</v>
      </c>
      <c r="D39" s="736" t="n">
        <v>1</v>
      </c>
      <c r="E39" s="736" t="n">
        <v>59</v>
      </c>
      <c r="F39" s="736" t="n">
        <v>1</v>
      </c>
      <c r="G39" s="736" t="n">
        <v>2</v>
      </c>
      <c r="H39" s="736" t="n">
        <v>28</v>
      </c>
      <c r="I39" s="736" t="n">
        <v>112</v>
      </c>
      <c r="J39" s="736" t="n">
        <v>32</v>
      </c>
      <c r="K39" s="736" t="n">
        <v>52</v>
      </c>
      <c r="L39" s="736" t="n">
        <v>42</v>
      </c>
      <c r="M39" s="736" t="n">
        <v>23</v>
      </c>
      <c r="N39" s="736" t="n">
        <v>7</v>
      </c>
      <c r="O39" s="736" t="n">
        <v>40</v>
      </c>
      <c r="P39" s="736" t="n">
        <v>30</v>
      </c>
      <c r="Q39" s="736" t="n">
        <v>18</v>
      </c>
      <c r="R39" s="736" t="n">
        <v>38</v>
      </c>
      <c r="S39" s="736" t="n">
        <v>80</v>
      </c>
      <c r="T39" s="736" t="n">
        <v>14</v>
      </c>
      <c r="U39" s="736" t="n">
        <v>15</v>
      </c>
      <c r="V39" s="736" t="n">
        <v>504</v>
      </c>
      <c r="W39" s="736" t="n">
        <v>10</v>
      </c>
      <c r="X39" s="736" t="n">
        <v>23</v>
      </c>
      <c r="Y39" s="736" t="n">
        <v>80</v>
      </c>
    </row>
    <row r="40" ht="15" customHeight="1" s="828">
      <c r="A40" s="773" t="inlineStr">
        <is>
          <t>Jan-Mar 2003</t>
        </is>
      </c>
      <c r="B40" s="735" t="inlineStr"/>
      <c r="C40" s="736" t="n">
        <v>593</v>
      </c>
      <c r="D40" s="736" t="n">
        <v>1</v>
      </c>
      <c r="E40" s="736" t="n">
        <v>59</v>
      </c>
      <c r="F40" s="736" t="n">
        <v>2</v>
      </c>
      <c r="G40" s="736" t="n">
        <v>2</v>
      </c>
      <c r="H40" s="736" t="n">
        <v>26</v>
      </c>
      <c r="I40" s="736" t="n">
        <v>112</v>
      </c>
      <c r="J40" s="736" t="n">
        <v>32</v>
      </c>
      <c r="K40" s="736" t="n">
        <v>50</v>
      </c>
      <c r="L40" s="736" t="n">
        <v>42</v>
      </c>
      <c r="M40" s="736" t="n">
        <v>24</v>
      </c>
      <c r="N40" s="736" t="n">
        <v>7</v>
      </c>
      <c r="O40" s="736" t="n">
        <v>40</v>
      </c>
      <c r="P40" s="736" t="n">
        <v>30</v>
      </c>
      <c r="Q40" s="736" t="n">
        <v>18</v>
      </c>
      <c r="R40" s="736" t="n">
        <v>38</v>
      </c>
      <c r="S40" s="736" t="n">
        <v>78</v>
      </c>
      <c r="T40" s="736" t="n">
        <v>14</v>
      </c>
      <c r="U40" s="736" t="n">
        <v>16</v>
      </c>
      <c r="V40" s="736" t="n">
        <v>503</v>
      </c>
      <c r="W40" s="736" t="n">
        <v>10</v>
      </c>
      <c r="X40" s="736" t="n">
        <v>23</v>
      </c>
      <c r="Y40" s="736" t="n">
        <v>80</v>
      </c>
    </row>
    <row r="41" ht="15" customHeight="1" s="828">
      <c r="A41" s="773" t="inlineStr">
        <is>
          <t>Feb-Apr 2003</t>
        </is>
      </c>
      <c r="B41" s="735" t="inlineStr"/>
      <c r="C41" s="736" t="n">
        <v>585</v>
      </c>
      <c r="D41" s="736" t="n">
        <v>1</v>
      </c>
      <c r="E41" s="736" t="n">
        <v>56</v>
      </c>
      <c r="F41" s="736" t="n">
        <v>2</v>
      </c>
      <c r="G41" s="736" t="n">
        <v>2</v>
      </c>
      <c r="H41" s="736" t="n">
        <v>26</v>
      </c>
      <c r="I41" s="736" t="n">
        <v>112</v>
      </c>
      <c r="J41" s="736" t="n">
        <v>32</v>
      </c>
      <c r="K41" s="736" t="n">
        <v>53</v>
      </c>
      <c r="L41" s="736" t="n">
        <v>40</v>
      </c>
      <c r="M41" s="736" t="n">
        <v>24</v>
      </c>
      <c r="N41" s="736" t="n">
        <v>7</v>
      </c>
      <c r="O41" s="736" t="n">
        <v>39</v>
      </c>
      <c r="P41" s="736" t="n">
        <v>29</v>
      </c>
      <c r="Q41" s="736" t="n">
        <v>18</v>
      </c>
      <c r="R41" s="736" t="n">
        <v>39</v>
      </c>
      <c r="S41" s="736" t="n">
        <v>77</v>
      </c>
      <c r="T41" s="736" t="n">
        <v>13</v>
      </c>
      <c r="U41" s="736" t="n">
        <v>15</v>
      </c>
      <c r="V41" s="736" t="n">
        <v>499</v>
      </c>
      <c r="W41" s="736" t="n">
        <v>9</v>
      </c>
      <c r="X41" s="736" t="n">
        <v>23</v>
      </c>
      <c r="Y41" s="736" t="n">
        <v>80</v>
      </c>
    </row>
    <row r="42" ht="15" customHeight="1" s="828">
      <c r="A42" s="773" t="inlineStr">
        <is>
          <t>Mar-May 2003</t>
        </is>
      </c>
      <c r="B42" s="735" t="inlineStr"/>
      <c r="C42" s="736" t="n">
        <v>589</v>
      </c>
      <c r="D42" s="736" t="n">
        <v>1</v>
      </c>
      <c r="E42" s="736" t="n">
        <v>56</v>
      </c>
      <c r="F42" s="736" t="n">
        <v>2</v>
      </c>
      <c r="G42" s="736" t="n">
        <v>2</v>
      </c>
      <c r="H42" s="736" t="n">
        <v>28</v>
      </c>
      <c r="I42" s="736" t="n">
        <v>111</v>
      </c>
      <c r="J42" s="736" t="n">
        <v>30</v>
      </c>
      <c r="K42" s="736" t="n">
        <v>57</v>
      </c>
      <c r="L42" s="736" t="n">
        <v>40</v>
      </c>
      <c r="M42" s="736" t="n">
        <v>25</v>
      </c>
      <c r="N42" s="736" t="n">
        <v>6</v>
      </c>
      <c r="O42" s="736" t="n">
        <v>39</v>
      </c>
      <c r="P42" s="736" t="n">
        <v>30</v>
      </c>
      <c r="Q42" s="736" t="n">
        <v>18</v>
      </c>
      <c r="R42" s="736" t="n">
        <v>39</v>
      </c>
      <c r="S42" s="736" t="n">
        <v>77</v>
      </c>
      <c r="T42" s="736" t="n">
        <v>13</v>
      </c>
      <c r="U42" s="736" t="n">
        <v>15</v>
      </c>
      <c r="V42" s="736" t="n">
        <v>500</v>
      </c>
      <c r="W42" s="736" t="n">
        <v>9</v>
      </c>
      <c r="X42" s="736" t="n">
        <v>22</v>
      </c>
      <c r="Y42" s="736" t="n">
        <v>80</v>
      </c>
    </row>
    <row r="43" ht="15" customHeight="1" s="828">
      <c r="A43" s="773" t="inlineStr">
        <is>
          <t>Apr-Jun 2003</t>
        </is>
      </c>
      <c r="B43" s="735" t="inlineStr"/>
      <c r="C43" s="736" t="n">
        <v>579</v>
      </c>
      <c r="D43" s="736" t="n">
        <v>1</v>
      </c>
      <c r="E43" s="736" t="n">
        <v>54</v>
      </c>
      <c r="F43" s="736" t="n">
        <v>2</v>
      </c>
      <c r="G43" s="736" t="n">
        <v>2</v>
      </c>
      <c r="H43" s="736" t="n">
        <v>28</v>
      </c>
      <c r="I43" s="736" t="n">
        <v>111</v>
      </c>
      <c r="J43" s="736" t="n">
        <v>29</v>
      </c>
      <c r="K43" s="736" t="n">
        <v>58</v>
      </c>
      <c r="L43" s="736" t="n">
        <v>39</v>
      </c>
      <c r="M43" s="736" t="n">
        <v>24</v>
      </c>
      <c r="N43" s="736" t="n">
        <v>6</v>
      </c>
      <c r="O43" s="736" t="n">
        <v>37</v>
      </c>
      <c r="P43" s="736" t="n">
        <v>28</v>
      </c>
      <c r="Q43" s="736" t="n">
        <v>18</v>
      </c>
      <c r="R43" s="736" t="n">
        <v>40</v>
      </c>
      <c r="S43" s="736" t="n">
        <v>77</v>
      </c>
      <c r="T43" s="736" t="n">
        <v>12</v>
      </c>
      <c r="U43" s="736" t="n">
        <v>14</v>
      </c>
      <c r="V43" s="736" t="n">
        <v>493</v>
      </c>
      <c r="W43" s="736" t="n">
        <v>9</v>
      </c>
      <c r="X43" s="736" t="n">
        <v>22</v>
      </c>
      <c r="Y43" s="736" t="n">
        <v>80</v>
      </c>
    </row>
    <row r="44" ht="15" customFormat="1" customHeight="1" s="340">
      <c r="A44" s="740" t="inlineStr">
        <is>
          <t>May-Jul 2003</t>
        </is>
      </c>
      <c r="B44" s="740" t="inlineStr"/>
      <c r="C44" s="740" t="n">
        <v>574</v>
      </c>
      <c r="D44" s="740" t="n">
        <v>1</v>
      </c>
      <c r="E44" s="740" t="n">
        <v>53</v>
      </c>
      <c r="F44" s="740" t="n">
        <v>2</v>
      </c>
      <c r="G44" s="740" t="n">
        <v>2</v>
      </c>
      <c r="H44" s="740" t="n">
        <v>29</v>
      </c>
      <c r="I44" s="740" t="n">
        <v>109</v>
      </c>
      <c r="J44" s="740" t="n">
        <v>28</v>
      </c>
      <c r="K44" s="740" t="n">
        <v>62</v>
      </c>
      <c r="L44" s="740" t="n">
        <v>37</v>
      </c>
      <c r="M44" s="740" t="n">
        <v>25</v>
      </c>
      <c r="N44" s="740" t="n">
        <v>7</v>
      </c>
      <c r="O44" s="740" t="n">
        <v>36</v>
      </c>
      <c r="P44" s="740" t="n">
        <v>27</v>
      </c>
      <c r="Q44" s="740" t="n">
        <v>19</v>
      </c>
      <c r="R44" s="740" t="n">
        <v>39</v>
      </c>
      <c r="S44" s="740" t="n">
        <v>75</v>
      </c>
      <c r="T44" s="740" t="n">
        <v>12</v>
      </c>
      <c r="U44" s="740" t="n">
        <v>13</v>
      </c>
      <c r="V44" s="740" t="n">
        <v>487</v>
      </c>
      <c r="W44" s="740" t="n">
        <v>9</v>
      </c>
      <c r="X44" s="740" t="n">
        <v>22</v>
      </c>
      <c r="Y44" s="740" t="n">
        <v>78</v>
      </c>
    </row>
    <row r="45" ht="15" customFormat="1" customHeight="1" s="340">
      <c r="A45" s="740" t="inlineStr">
        <is>
          <t>Jun-Aug 2003</t>
        </is>
      </c>
      <c r="B45" s="740" t="inlineStr"/>
      <c r="C45" s="740" t="n">
        <v>576</v>
      </c>
      <c r="D45" s="740" t="n">
        <v>1</v>
      </c>
      <c r="E45" s="740" t="n">
        <v>54</v>
      </c>
      <c r="F45" s="740" t="n">
        <v>2</v>
      </c>
      <c r="G45" s="740" t="n">
        <v>2</v>
      </c>
      <c r="H45" s="740" t="n">
        <v>29</v>
      </c>
      <c r="I45" s="740" t="n">
        <v>113</v>
      </c>
      <c r="J45" s="740" t="n">
        <v>30</v>
      </c>
      <c r="K45" s="740" t="n">
        <v>56</v>
      </c>
      <c r="L45" s="740" t="n">
        <v>37</v>
      </c>
      <c r="M45" s="740" t="n">
        <v>26</v>
      </c>
      <c r="N45" s="740" t="n">
        <v>7</v>
      </c>
      <c r="O45" s="740" t="n">
        <v>36</v>
      </c>
      <c r="P45" s="740" t="n">
        <v>28</v>
      </c>
      <c r="Q45" s="740" t="n">
        <v>18</v>
      </c>
      <c r="R45" s="740" t="n">
        <v>39</v>
      </c>
      <c r="S45" s="740" t="n">
        <v>74</v>
      </c>
      <c r="T45" s="740" t="n">
        <v>12</v>
      </c>
      <c r="U45" s="740" t="n">
        <v>14</v>
      </c>
      <c r="V45" s="740" t="n">
        <v>489</v>
      </c>
      <c r="W45" s="740" t="n">
        <v>10</v>
      </c>
      <c r="X45" s="740" t="n">
        <v>24</v>
      </c>
      <c r="Y45" s="740" t="n">
        <v>79</v>
      </c>
    </row>
    <row r="46" ht="15" customFormat="1" customHeight="1" s="340">
      <c r="A46" s="740" t="inlineStr">
        <is>
          <t>Jul-Sep 2003</t>
        </is>
      </c>
      <c r="B46" s="740" t="inlineStr"/>
      <c r="C46" s="740" t="n">
        <v>592</v>
      </c>
      <c r="D46" s="740" t="n">
        <v>1</v>
      </c>
      <c r="E46" s="740" t="n">
        <v>57</v>
      </c>
      <c r="F46" s="740" t="n">
        <v>2</v>
      </c>
      <c r="G46" s="740" t="n">
        <v>2</v>
      </c>
      <c r="H46" s="740" t="n">
        <v>29</v>
      </c>
      <c r="I46" s="740" t="n">
        <v>117</v>
      </c>
      <c r="J46" s="740" t="n">
        <v>30</v>
      </c>
      <c r="K46" s="740" t="n">
        <v>55</v>
      </c>
      <c r="L46" s="740" t="n">
        <v>39</v>
      </c>
      <c r="M46" s="740" t="n">
        <v>26</v>
      </c>
      <c r="N46" s="740" t="n">
        <v>7</v>
      </c>
      <c r="O46" s="740" t="n">
        <v>38</v>
      </c>
      <c r="P46" s="740" t="n">
        <v>29</v>
      </c>
      <c r="Q46" s="740" t="n">
        <v>19</v>
      </c>
      <c r="R46" s="740" t="n">
        <v>40</v>
      </c>
      <c r="S46" s="740" t="n">
        <v>76</v>
      </c>
      <c r="T46" s="740" t="n">
        <v>12</v>
      </c>
      <c r="U46" s="740" t="n">
        <v>14</v>
      </c>
      <c r="V46" s="740" t="n">
        <v>502</v>
      </c>
      <c r="W46" s="740" t="n">
        <v>9</v>
      </c>
      <c r="X46" s="740" t="n">
        <v>25</v>
      </c>
      <c r="Y46" s="740" t="n">
        <v>82</v>
      </c>
    </row>
    <row r="47" ht="15" customFormat="1" customHeight="1" s="340">
      <c r="A47" s="740" t="inlineStr">
        <is>
          <t>Aug-Oct 2003</t>
        </is>
      </c>
      <c r="B47" s="740" t="inlineStr"/>
      <c r="C47" s="740" t="n">
        <v>604</v>
      </c>
      <c r="D47" s="740" t="n">
        <v>1</v>
      </c>
      <c r="E47" s="740" t="n">
        <v>59</v>
      </c>
      <c r="F47" s="740" t="n">
        <v>2</v>
      </c>
      <c r="G47" s="740" t="n">
        <v>2</v>
      </c>
      <c r="H47" s="740" t="n">
        <v>28</v>
      </c>
      <c r="I47" s="740" t="n">
        <v>119</v>
      </c>
      <c r="J47" s="740" t="n">
        <v>31</v>
      </c>
      <c r="K47" s="740" t="n">
        <v>54</v>
      </c>
      <c r="L47" s="740" t="n">
        <v>40</v>
      </c>
      <c r="M47" s="740" t="n">
        <v>27</v>
      </c>
      <c r="N47" s="740" t="n">
        <v>7</v>
      </c>
      <c r="O47" s="740" t="n">
        <v>40</v>
      </c>
      <c r="P47" s="740" t="n">
        <v>30</v>
      </c>
      <c r="Q47" s="740" t="n">
        <v>19</v>
      </c>
      <c r="R47" s="740" t="n">
        <v>40</v>
      </c>
      <c r="S47" s="740" t="n">
        <v>77</v>
      </c>
      <c r="T47" s="740" t="n">
        <v>14</v>
      </c>
      <c r="U47" s="740" t="n">
        <v>15</v>
      </c>
      <c r="V47" s="740" t="n">
        <v>513</v>
      </c>
      <c r="W47" s="740" t="n">
        <v>9</v>
      </c>
      <c r="X47" s="740" t="n">
        <v>26</v>
      </c>
      <c r="Y47" s="740" t="n">
        <v>84</v>
      </c>
    </row>
    <row r="48" ht="15" customFormat="1" customHeight="1" s="340">
      <c r="A48" s="740" t="inlineStr">
        <is>
          <t>Sep-Nov 2003</t>
        </is>
      </c>
      <c r="B48" s="740" t="inlineStr"/>
      <c r="C48" s="740" t="n">
        <v>610</v>
      </c>
      <c r="D48" s="740" t="n">
        <v>1</v>
      </c>
      <c r="E48" s="740" t="n">
        <v>59</v>
      </c>
      <c r="F48" s="740" t="n">
        <v>2</v>
      </c>
      <c r="G48" s="740" t="n">
        <v>2</v>
      </c>
      <c r="H48" s="740" t="n">
        <v>29</v>
      </c>
      <c r="I48" s="740" t="n">
        <v>120</v>
      </c>
      <c r="J48" s="740" t="n">
        <v>30</v>
      </c>
      <c r="K48" s="740" t="n">
        <v>55</v>
      </c>
      <c r="L48" s="740" t="n">
        <v>40</v>
      </c>
      <c r="M48" s="740" t="n">
        <v>29</v>
      </c>
      <c r="N48" s="740" t="n">
        <v>7</v>
      </c>
      <c r="O48" s="740" t="n">
        <v>39</v>
      </c>
      <c r="P48" s="740" t="n">
        <v>29</v>
      </c>
      <c r="Q48" s="740" t="n">
        <v>20</v>
      </c>
      <c r="R48" s="740" t="n">
        <v>40</v>
      </c>
      <c r="S48" s="740" t="n">
        <v>78</v>
      </c>
      <c r="T48" s="740" t="n">
        <v>15</v>
      </c>
      <c r="U48" s="740" t="n">
        <v>16</v>
      </c>
      <c r="V48" s="740" t="n">
        <v>517</v>
      </c>
      <c r="W48" s="740" t="n">
        <v>9</v>
      </c>
      <c r="X48" s="740" t="n">
        <v>24</v>
      </c>
      <c r="Y48" s="740" t="n">
        <v>86</v>
      </c>
    </row>
    <row r="49" ht="15" customFormat="1" customHeight="1" s="340">
      <c r="A49" s="740" t="inlineStr">
        <is>
          <t>Oct-Dec 2003</t>
        </is>
      </c>
      <c r="B49" s="740" t="inlineStr"/>
      <c r="C49" s="740" t="n">
        <v>614</v>
      </c>
      <c r="D49" s="740" t="n">
        <v>1</v>
      </c>
      <c r="E49" s="740" t="n">
        <v>59</v>
      </c>
      <c r="F49" s="740" t="n">
        <v>2</v>
      </c>
      <c r="G49" s="740" t="n">
        <v>2</v>
      </c>
      <c r="H49" s="740" t="n">
        <v>29</v>
      </c>
      <c r="I49" s="740" t="n">
        <v>122</v>
      </c>
      <c r="J49" s="740" t="n">
        <v>31</v>
      </c>
      <c r="K49" s="740" t="n">
        <v>54</v>
      </c>
      <c r="L49" s="740" t="n">
        <v>41</v>
      </c>
      <c r="M49" s="740" t="n">
        <v>29</v>
      </c>
      <c r="N49" s="740" t="n">
        <v>7</v>
      </c>
      <c r="O49" s="740" t="n">
        <v>41</v>
      </c>
      <c r="P49" s="740" t="n">
        <v>31</v>
      </c>
      <c r="Q49" s="740" t="n">
        <v>18</v>
      </c>
      <c r="R49" s="740" t="n">
        <v>39</v>
      </c>
      <c r="S49" s="740" t="n">
        <v>77</v>
      </c>
      <c r="T49" s="740" t="n">
        <v>15</v>
      </c>
      <c r="U49" s="740" t="n">
        <v>17</v>
      </c>
      <c r="V49" s="740" t="n">
        <v>521</v>
      </c>
      <c r="W49" s="740" t="n">
        <v>9</v>
      </c>
      <c r="X49" s="740" t="n">
        <v>25</v>
      </c>
      <c r="Y49" s="740" t="n">
        <v>88</v>
      </c>
    </row>
    <row r="50" ht="15" customFormat="1" customHeight="1" s="340">
      <c r="A50" s="740" t="inlineStr">
        <is>
          <t>Nov-Jan 2004</t>
        </is>
      </c>
      <c r="B50" s="740" t="inlineStr"/>
      <c r="C50" s="740" t="n">
        <v>613</v>
      </c>
      <c r="D50" s="740" t="n">
        <v>1</v>
      </c>
      <c r="E50" s="740" t="n">
        <v>58</v>
      </c>
      <c r="F50" s="740" t="n">
        <v>2</v>
      </c>
      <c r="G50" s="740" t="n">
        <v>2</v>
      </c>
      <c r="H50" s="740" t="n">
        <v>28</v>
      </c>
      <c r="I50" s="740" t="n">
        <v>127</v>
      </c>
      <c r="J50" s="740" t="n">
        <v>32</v>
      </c>
      <c r="K50" s="740" t="n">
        <v>55</v>
      </c>
      <c r="L50" s="740" t="n">
        <v>41</v>
      </c>
      <c r="M50" s="740" t="n">
        <v>30</v>
      </c>
      <c r="N50" s="740" t="n">
        <v>6</v>
      </c>
      <c r="O50" s="740" t="n">
        <v>42</v>
      </c>
      <c r="P50" s="740" t="n">
        <v>31</v>
      </c>
      <c r="Q50" s="740" t="n">
        <v>18</v>
      </c>
      <c r="R50" s="740" t="n">
        <v>39</v>
      </c>
      <c r="S50" s="740" t="n">
        <v>74</v>
      </c>
      <c r="T50" s="740" t="n">
        <v>14</v>
      </c>
      <c r="U50" s="740" t="n">
        <v>15</v>
      </c>
      <c r="V50" s="740" t="n">
        <v>523</v>
      </c>
      <c r="W50" s="740" t="n">
        <v>9</v>
      </c>
      <c r="X50" s="740" t="n">
        <v>25</v>
      </c>
      <c r="Y50" s="740" t="n">
        <v>94</v>
      </c>
    </row>
    <row r="51" ht="15" customFormat="1" customHeight="1" s="340">
      <c r="A51" s="740" t="inlineStr">
        <is>
          <t>Dec-Feb 2004</t>
        </is>
      </c>
      <c r="B51" s="740" t="inlineStr"/>
      <c r="C51" s="740" t="n">
        <v>617</v>
      </c>
      <c r="D51" s="740" t="n">
        <v>1</v>
      </c>
      <c r="E51" s="740" t="n">
        <v>59</v>
      </c>
      <c r="F51" s="740" t="n">
        <v>1</v>
      </c>
      <c r="G51" s="740" t="n">
        <v>2</v>
      </c>
      <c r="H51" s="740" t="n">
        <v>26</v>
      </c>
      <c r="I51" s="740" t="n">
        <v>127</v>
      </c>
      <c r="J51" s="740" t="n">
        <v>32</v>
      </c>
      <c r="K51" s="740" t="n">
        <v>57</v>
      </c>
      <c r="L51" s="740" t="n">
        <v>42</v>
      </c>
      <c r="M51" s="740" t="n">
        <v>32</v>
      </c>
      <c r="N51" s="740" t="n">
        <v>7</v>
      </c>
      <c r="O51" s="740" t="n">
        <v>43</v>
      </c>
      <c r="P51" s="740" t="n">
        <v>32</v>
      </c>
      <c r="Q51" s="740" t="n">
        <v>17</v>
      </c>
      <c r="R51" s="740" t="n">
        <v>38</v>
      </c>
      <c r="S51" s="740" t="n">
        <v>76</v>
      </c>
      <c r="T51" s="740" t="n">
        <v>13</v>
      </c>
      <c r="U51" s="740" t="n">
        <v>14</v>
      </c>
      <c r="V51" s="740" t="n">
        <v>528</v>
      </c>
      <c r="W51" s="740" t="n">
        <v>9</v>
      </c>
      <c r="X51" s="740" t="n">
        <v>27</v>
      </c>
      <c r="Y51" s="740" t="n">
        <v>92</v>
      </c>
    </row>
    <row r="52" ht="15" customFormat="1" customHeight="1" s="340">
      <c r="A52" s="740" t="inlineStr">
        <is>
          <t>Jan-Mar 2004</t>
        </is>
      </c>
      <c r="B52" s="740" t="inlineStr"/>
      <c r="C52" s="740" t="n">
        <v>624</v>
      </c>
      <c r="D52" s="740" t="n">
        <v>1</v>
      </c>
      <c r="E52" s="740" t="n">
        <v>58</v>
      </c>
      <c r="F52" s="740" t="n">
        <v>1</v>
      </c>
      <c r="G52" s="740" t="n">
        <v>2</v>
      </c>
      <c r="H52" s="740" t="n">
        <v>27</v>
      </c>
      <c r="I52" s="740" t="n">
        <v>128</v>
      </c>
      <c r="J52" s="740" t="n">
        <v>32</v>
      </c>
      <c r="K52" s="740" t="n">
        <v>58</v>
      </c>
      <c r="L52" s="740" t="n">
        <v>42</v>
      </c>
      <c r="M52" s="740" t="n">
        <v>32</v>
      </c>
      <c r="N52" s="740" t="n">
        <v>6</v>
      </c>
      <c r="O52" s="740" t="n">
        <v>44</v>
      </c>
      <c r="P52" s="740" t="n">
        <v>33</v>
      </c>
      <c r="Q52" s="740" t="n">
        <v>17</v>
      </c>
      <c r="R52" s="740" t="n">
        <v>38</v>
      </c>
      <c r="S52" s="740" t="n">
        <v>77</v>
      </c>
      <c r="T52" s="740" t="n">
        <v>13</v>
      </c>
      <c r="U52" s="740" t="n">
        <v>14</v>
      </c>
      <c r="V52" s="740" t="n">
        <v>535</v>
      </c>
      <c r="W52" s="740" t="n">
        <v>9</v>
      </c>
      <c r="X52" s="740" t="n">
        <v>26</v>
      </c>
      <c r="Y52" s="740" t="n">
        <v>93</v>
      </c>
    </row>
    <row r="53" ht="15" customFormat="1" customHeight="1" s="340">
      <c r="A53" s="740" t="inlineStr">
        <is>
          <t>Feb-Apr 2004</t>
        </is>
      </c>
      <c r="B53" s="740" t="inlineStr"/>
      <c r="C53" s="740" t="n">
        <v>630</v>
      </c>
      <c r="D53" s="740" t="n">
        <v>1</v>
      </c>
      <c r="E53" s="740" t="n">
        <v>61</v>
      </c>
      <c r="F53" s="740" t="n">
        <v>1</v>
      </c>
      <c r="G53" s="740" t="n">
        <v>2</v>
      </c>
      <c r="H53" s="740" t="n">
        <v>26</v>
      </c>
      <c r="I53" s="740" t="n">
        <v>127</v>
      </c>
      <c r="J53" s="740" t="n">
        <v>31</v>
      </c>
      <c r="K53" s="740" t="n">
        <v>58</v>
      </c>
      <c r="L53" s="740" t="n">
        <v>43</v>
      </c>
      <c r="M53" s="740" t="n">
        <v>34</v>
      </c>
      <c r="N53" s="740" t="n">
        <v>7</v>
      </c>
      <c r="O53" s="740" t="n">
        <v>45</v>
      </c>
      <c r="P53" s="740" t="n">
        <v>34</v>
      </c>
      <c r="Q53" s="740" t="n">
        <v>17</v>
      </c>
      <c r="R53" s="740" t="n">
        <v>38</v>
      </c>
      <c r="S53" s="740" t="n">
        <v>78</v>
      </c>
      <c r="T53" s="740" t="n">
        <v>14</v>
      </c>
      <c r="U53" s="740" t="n">
        <v>16</v>
      </c>
      <c r="V53" s="740" t="n">
        <v>539</v>
      </c>
      <c r="W53" s="740" t="n">
        <v>9</v>
      </c>
      <c r="X53" s="740" t="n">
        <v>26</v>
      </c>
      <c r="Y53" s="740" t="n">
        <v>92</v>
      </c>
    </row>
    <row r="54" ht="15" customFormat="1" customHeight="1" s="340">
      <c r="A54" s="740" t="inlineStr">
        <is>
          <t>Mar-May 2004</t>
        </is>
      </c>
      <c r="B54" s="740" t="inlineStr"/>
      <c r="C54" s="740" t="n">
        <v>637</v>
      </c>
      <c r="D54" s="740" t="n">
        <v>1</v>
      </c>
      <c r="E54" s="740" t="n">
        <v>62</v>
      </c>
      <c r="F54" s="740" t="n">
        <v>1</v>
      </c>
      <c r="G54" s="740" t="n">
        <v>2</v>
      </c>
      <c r="H54" s="740" t="n">
        <v>26</v>
      </c>
      <c r="I54" s="740" t="n">
        <v>132</v>
      </c>
      <c r="J54" s="740" t="n">
        <v>32</v>
      </c>
      <c r="K54" s="740" t="n">
        <v>57</v>
      </c>
      <c r="L54" s="740" t="n">
        <v>43</v>
      </c>
      <c r="M54" s="740" t="n">
        <v>33</v>
      </c>
      <c r="N54" s="740" t="n">
        <v>7</v>
      </c>
      <c r="O54" s="740" t="n">
        <v>44</v>
      </c>
      <c r="P54" s="740" t="n">
        <v>33</v>
      </c>
      <c r="Q54" s="740" t="n">
        <v>18</v>
      </c>
      <c r="R54" s="740" t="n">
        <v>38</v>
      </c>
      <c r="S54" s="740" t="n">
        <v>77</v>
      </c>
      <c r="T54" s="740" t="n">
        <v>15</v>
      </c>
      <c r="U54" s="740" t="n">
        <v>17</v>
      </c>
      <c r="V54" s="740" t="n">
        <v>544</v>
      </c>
      <c r="W54" s="740" t="n">
        <v>9</v>
      </c>
      <c r="X54" s="740" t="n">
        <v>26</v>
      </c>
      <c r="Y54" s="740" t="n">
        <v>96</v>
      </c>
    </row>
    <row r="55" ht="15" customFormat="1" customHeight="1" s="340">
      <c r="A55" s="740" t="inlineStr">
        <is>
          <t>Apr-Jun 2004</t>
        </is>
      </c>
      <c r="B55" s="740" t="inlineStr"/>
      <c r="C55" s="740" t="n">
        <v>641</v>
      </c>
      <c r="D55" s="740" t="n">
        <v>1</v>
      </c>
      <c r="E55" s="740" t="n">
        <v>65</v>
      </c>
      <c r="F55" s="740" t="n">
        <v>2</v>
      </c>
      <c r="G55" s="740" t="n">
        <v>2</v>
      </c>
      <c r="H55" s="740" t="n">
        <v>24</v>
      </c>
      <c r="I55" s="740" t="n">
        <v>133</v>
      </c>
      <c r="J55" s="740" t="n">
        <v>31</v>
      </c>
      <c r="K55" s="740" t="n">
        <v>53</v>
      </c>
      <c r="L55" s="740" t="n">
        <v>44</v>
      </c>
      <c r="M55" s="740" t="n">
        <v>33</v>
      </c>
      <c r="N55" s="740" t="n">
        <v>9</v>
      </c>
      <c r="O55" s="740" t="n">
        <v>45</v>
      </c>
      <c r="P55" s="740" t="n">
        <v>34</v>
      </c>
      <c r="Q55" s="740" t="n">
        <v>18</v>
      </c>
      <c r="R55" s="740" t="n">
        <v>38</v>
      </c>
      <c r="S55" s="740" t="n">
        <v>78</v>
      </c>
      <c r="T55" s="740" t="n">
        <v>15</v>
      </c>
      <c r="U55" s="740" t="n">
        <v>16</v>
      </c>
      <c r="V55" s="740" t="n">
        <v>547</v>
      </c>
      <c r="W55" s="740" t="n">
        <v>10</v>
      </c>
      <c r="X55" s="740" t="n">
        <v>27</v>
      </c>
      <c r="Y55" s="740" t="n">
        <v>97</v>
      </c>
    </row>
    <row r="56" ht="15" customFormat="1" customHeight="1" s="340">
      <c r="A56" s="740" t="inlineStr">
        <is>
          <t>May-Jul 2004</t>
        </is>
      </c>
      <c r="B56" s="740" t="inlineStr"/>
      <c r="C56" s="740" t="n">
        <v>652</v>
      </c>
      <c r="D56" s="740" t="n">
        <v>1</v>
      </c>
      <c r="E56" s="740" t="n">
        <v>66</v>
      </c>
      <c r="F56" s="740" t="n">
        <v>2</v>
      </c>
      <c r="G56" s="740" t="n">
        <v>2</v>
      </c>
      <c r="H56" s="740" t="n">
        <v>26</v>
      </c>
      <c r="I56" s="740" t="n">
        <v>134</v>
      </c>
      <c r="J56" s="740" t="n">
        <v>30</v>
      </c>
      <c r="K56" s="740" t="n">
        <v>57</v>
      </c>
      <c r="L56" s="740" t="n">
        <v>45</v>
      </c>
      <c r="M56" s="740" t="n">
        <v>33</v>
      </c>
      <c r="N56" s="740" t="n">
        <v>8</v>
      </c>
      <c r="O56" s="740" t="n">
        <v>47</v>
      </c>
      <c r="P56" s="740" t="n">
        <v>36</v>
      </c>
      <c r="Q56" s="740" t="n">
        <v>18</v>
      </c>
      <c r="R56" s="740" t="n">
        <v>39</v>
      </c>
      <c r="S56" s="740" t="n">
        <v>78</v>
      </c>
      <c r="T56" s="740" t="n">
        <v>14</v>
      </c>
      <c r="U56" s="740" t="n">
        <v>16</v>
      </c>
      <c r="V56" s="740" t="n">
        <v>556</v>
      </c>
      <c r="W56" s="740" t="n">
        <v>10</v>
      </c>
      <c r="X56" s="740" t="n">
        <v>27</v>
      </c>
      <c r="Y56" s="740" t="n">
        <v>97</v>
      </c>
    </row>
    <row r="57" ht="15" customFormat="1" customHeight="1" s="340">
      <c r="A57" s="740" t="inlineStr">
        <is>
          <t>Jun-Aug 2004</t>
        </is>
      </c>
      <c r="B57" s="740" t="inlineStr"/>
      <c r="C57" s="740" t="n">
        <v>654</v>
      </c>
      <c r="D57" s="740" t="n">
        <v>1</v>
      </c>
      <c r="E57" s="740" t="n">
        <v>67</v>
      </c>
      <c r="F57" s="740" t="n">
        <v>2</v>
      </c>
      <c r="G57" s="740" t="n">
        <v>2</v>
      </c>
      <c r="H57" s="740" t="n">
        <v>26</v>
      </c>
      <c r="I57" s="740" t="n">
        <v>133</v>
      </c>
      <c r="J57" s="740" t="n">
        <v>29</v>
      </c>
      <c r="K57" s="740" t="n">
        <v>56</v>
      </c>
      <c r="L57" s="740" t="n">
        <v>46</v>
      </c>
      <c r="M57" s="740" t="n">
        <v>32</v>
      </c>
      <c r="N57" s="740" t="n">
        <v>8</v>
      </c>
      <c r="O57" s="740" t="n">
        <v>49</v>
      </c>
      <c r="P57" s="740" t="n">
        <v>37</v>
      </c>
      <c r="Q57" s="740" t="n">
        <v>18</v>
      </c>
      <c r="R57" s="740" t="n">
        <v>40</v>
      </c>
      <c r="S57" s="740" t="n">
        <v>79</v>
      </c>
      <c r="T57" s="740" t="n">
        <v>14</v>
      </c>
      <c r="U57" s="740" t="n">
        <v>16</v>
      </c>
      <c r="V57" s="740" t="n">
        <v>556</v>
      </c>
      <c r="W57" s="740" t="n">
        <v>10</v>
      </c>
      <c r="X57" s="740" t="n">
        <v>27</v>
      </c>
      <c r="Y57" s="740" t="n">
        <v>96</v>
      </c>
    </row>
    <row r="58" ht="15" customFormat="1" customHeight="1" s="340">
      <c r="A58" s="740" t="inlineStr">
        <is>
          <t>Jul-Sep 2004</t>
        </is>
      </c>
      <c r="B58" s="740" t="inlineStr"/>
      <c r="C58" s="740" t="n">
        <v>654</v>
      </c>
      <c r="D58" s="740" t="n">
        <v>1</v>
      </c>
      <c r="E58" s="740" t="n">
        <v>65</v>
      </c>
      <c r="F58" s="740" t="n">
        <v>2</v>
      </c>
      <c r="G58" s="740" t="n">
        <v>2</v>
      </c>
      <c r="H58" s="740" t="n">
        <v>27</v>
      </c>
      <c r="I58" s="740" t="n">
        <v>133</v>
      </c>
      <c r="J58" s="740" t="n">
        <v>28</v>
      </c>
      <c r="K58" s="740" t="n">
        <v>58</v>
      </c>
      <c r="L58" s="740" t="n">
        <v>46</v>
      </c>
      <c r="M58" s="740" t="n">
        <v>33</v>
      </c>
      <c r="N58" s="740" t="n">
        <v>7</v>
      </c>
      <c r="O58" s="740" t="n">
        <v>50</v>
      </c>
      <c r="P58" s="740" t="n">
        <v>37</v>
      </c>
      <c r="Q58" s="740" t="n">
        <v>17</v>
      </c>
      <c r="R58" s="740" t="n">
        <v>40</v>
      </c>
      <c r="S58" s="740" t="n">
        <v>79</v>
      </c>
      <c r="T58" s="740" t="n">
        <v>14</v>
      </c>
      <c r="U58" s="740" t="n">
        <v>16</v>
      </c>
      <c r="V58" s="740" t="n">
        <v>557</v>
      </c>
      <c r="W58" s="740" t="n">
        <v>9</v>
      </c>
      <c r="X58" s="740" t="n">
        <v>27</v>
      </c>
      <c r="Y58" s="740" t="n">
        <v>97</v>
      </c>
    </row>
    <row r="59" ht="15" customFormat="1" customHeight="1" s="340">
      <c r="A59" s="740" t="inlineStr">
        <is>
          <t>Aug-Oct 2004</t>
        </is>
      </c>
      <c r="B59" s="740" t="inlineStr"/>
      <c r="C59" s="740" t="n">
        <v>655</v>
      </c>
      <c r="D59" s="740" t="n">
        <v>1</v>
      </c>
      <c r="E59" s="740" t="n">
        <v>64</v>
      </c>
      <c r="F59" s="740" t="n">
        <v>2</v>
      </c>
      <c r="G59" s="740" t="n">
        <v>2</v>
      </c>
      <c r="H59" s="740" t="n">
        <v>26</v>
      </c>
      <c r="I59" s="740" t="n">
        <v>134</v>
      </c>
      <c r="J59" s="740" t="n">
        <v>28</v>
      </c>
      <c r="K59" s="740" t="n">
        <v>56</v>
      </c>
      <c r="L59" s="740" t="n">
        <v>47</v>
      </c>
      <c r="M59" s="740" t="n">
        <v>34</v>
      </c>
      <c r="N59" s="740" t="n">
        <v>7</v>
      </c>
      <c r="O59" s="740" t="n">
        <v>52</v>
      </c>
      <c r="P59" s="740" t="n">
        <v>38</v>
      </c>
      <c r="Q59" s="740" t="n">
        <v>17</v>
      </c>
      <c r="R59" s="740" t="n">
        <v>40</v>
      </c>
      <c r="S59" s="740" t="n">
        <v>78</v>
      </c>
      <c r="T59" s="740" t="n">
        <v>14</v>
      </c>
      <c r="U59" s="740" t="n">
        <v>16</v>
      </c>
      <c r="V59" s="740" t="n">
        <v>559</v>
      </c>
      <c r="W59" s="740" t="n">
        <v>9</v>
      </c>
      <c r="X59" s="740" t="n">
        <v>28</v>
      </c>
      <c r="Y59" s="740" t="n">
        <v>97</v>
      </c>
    </row>
    <row r="60" ht="15" customFormat="1" customHeight="1" s="340">
      <c r="A60" s="740" t="inlineStr">
        <is>
          <t>Sep-Nov 2004</t>
        </is>
      </c>
      <c r="B60" s="740" t="inlineStr"/>
      <c r="C60" s="740" t="n">
        <v>658</v>
      </c>
      <c r="D60" s="740" t="n">
        <v>1</v>
      </c>
      <c r="E60" s="740" t="n">
        <v>63</v>
      </c>
      <c r="F60" s="740" t="n">
        <v>2</v>
      </c>
      <c r="G60" s="740" t="n">
        <v>2</v>
      </c>
      <c r="H60" s="740" t="n">
        <v>26</v>
      </c>
      <c r="I60" s="740" t="n">
        <v>136</v>
      </c>
      <c r="J60" s="740" t="n">
        <v>28</v>
      </c>
      <c r="K60" s="740" t="n">
        <v>57</v>
      </c>
      <c r="L60" s="740" t="n">
        <v>47</v>
      </c>
      <c r="M60" s="740" t="n">
        <v>33</v>
      </c>
      <c r="N60" s="740" t="n">
        <v>7</v>
      </c>
      <c r="O60" s="740" t="n">
        <v>54</v>
      </c>
      <c r="P60" s="740" t="n">
        <v>39</v>
      </c>
      <c r="Q60" s="740" t="n">
        <v>18</v>
      </c>
      <c r="R60" s="740" t="n">
        <v>40</v>
      </c>
      <c r="S60" s="740" t="n">
        <v>75</v>
      </c>
      <c r="T60" s="740" t="n">
        <v>14</v>
      </c>
      <c r="U60" s="740" t="n">
        <v>15</v>
      </c>
      <c r="V60" s="740" t="n">
        <v>564</v>
      </c>
      <c r="W60" s="740" t="n">
        <v>9</v>
      </c>
      <c r="X60" s="740" t="n">
        <v>29</v>
      </c>
      <c r="Y60" s="740" t="n">
        <v>99</v>
      </c>
    </row>
    <row r="61" ht="15" customFormat="1" customHeight="1" s="340">
      <c r="A61" s="740" t="inlineStr">
        <is>
          <t>Oct-Dec 2004</t>
        </is>
      </c>
      <c r="B61" s="740" t="inlineStr"/>
      <c r="C61" s="740" t="n">
        <v>662</v>
      </c>
      <c r="D61" s="740" t="n">
        <v>1</v>
      </c>
      <c r="E61" s="740" t="n">
        <v>64</v>
      </c>
      <c r="F61" s="740" t="n">
        <v>2</v>
      </c>
      <c r="G61" s="740" t="n">
        <v>2</v>
      </c>
      <c r="H61" s="740" t="n">
        <v>25</v>
      </c>
      <c r="I61" s="740" t="n">
        <v>139</v>
      </c>
      <c r="J61" s="740" t="n">
        <v>30</v>
      </c>
      <c r="K61" s="740" t="n">
        <v>57</v>
      </c>
      <c r="L61" s="740" t="n">
        <v>47</v>
      </c>
      <c r="M61" s="740" t="n">
        <v>33</v>
      </c>
      <c r="N61" s="740" t="n">
        <v>6</v>
      </c>
      <c r="O61" s="740" t="n">
        <v>53</v>
      </c>
      <c r="P61" s="740" t="n">
        <v>39</v>
      </c>
      <c r="Q61" s="740" t="n">
        <v>18</v>
      </c>
      <c r="R61" s="740" t="n">
        <v>41</v>
      </c>
      <c r="S61" s="740" t="n">
        <v>74</v>
      </c>
      <c r="T61" s="740" t="n">
        <v>14</v>
      </c>
      <c r="U61" s="740" t="n">
        <v>16</v>
      </c>
      <c r="V61" s="740" t="n">
        <v>568</v>
      </c>
      <c r="W61" s="740" t="n">
        <v>9</v>
      </c>
      <c r="X61" s="740" t="n">
        <v>29</v>
      </c>
      <c r="Y61" s="740" t="n">
        <v>101</v>
      </c>
    </row>
    <row r="62" ht="15" customFormat="1" customHeight="1" s="340">
      <c r="A62" s="740" t="inlineStr">
        <is>
          <t>Nov-Jan 2005</t>
        </is>
      </c>
      <c r="B62" s="740" t="inlineStr"/>
      <c r="C62" s="740" t="n">
        <v>661</v>
      </c>
      <c r="D62" s="740" t="n">
        <v>1</v>
      </c>
      <c r="E62" s="740" t="n">
        <v>63</v>
      </c>
      <c r="F62" s="740" t="n">
        <v>2</v>
      </c>
      <c r="G62" s="740" t="n">
        <v>2</v>
      </c>
      <c r="H62" s="740" t="n">
        <v>23</v>
      </c>
      <c r="I62" s="740" t="n">
        <v>140</v>
      </c>
      <c r="J62" s="740" t="n">
        <v>31</v>
      </c>
      <c r="K62" s="740" t="n">
        <v>57</v>
      </c>
      <c r="L62" s="740" t="n">
        <v>46</v>
      </c>
      <c r="M62" s="740" t="n">
        <v>33</v>
      </c>
      <c r="N62" s="740" t="n">
        <v>6</v>
      </c>
      <c r="O62" s="740" t="n">
        <v>53</v>
      </c>
      <c r="P62" s="740" t="n">
        <v>39</v>
      </c>
      <c r="Q62" s="740" t="n">
        <v>19</v>
      </c>
      <c r="R62" s="740" t="n">
        <v>42</v>
      </c>
      <c r="S62" s="740" t="n">
        <v>75</v>
      </c>
      <c r="T62" s="740" t="n">
        <v>14</v>
      </c>
      <c r="U62" s="740" t="n">
        <v>15</v>
      </c>
      <c r="V62" s="740" t="n">
        <v>570</v>
      </c>
      <c r="W62" s="740" t="n">
        <v>9</v>
      </c>
      <c r="X62" s="740" t="n">
        <v>28</v>
      </c>
      <c r="Y62" s="740" t="n">
        <v>103</v>
      </c>
    </row>
    <row r="63" ht="15" customFormat="1" customHeight="1" s="340">
      <c r="A63" s="740" t="inlineStr">
        <is>
          <t>Dec-Feb 2005</t>
        </is>
      </c>
      <c r="B63" s="740" t="inlineStr"/>
      <c r="C63" s="740" t="n">
        <v>655</v>
      </c>
      <c r="D63" s="740" t="n">
        <v>1</v>
      </c>
      <c r="E63" s="740" t="n">
        <v>60</v>
      </c>
      <c r="F63" s="740" t="n">
        <v>2</v>
      </c>
      <c r="G63" s="740" t="n">
        <v>2</v>
      </c>
      <c r="H63" s="740" t="n">
        <v>24</v>
      </c>
      <c r="I63" s="740" t="n">
        <v>140</v>
      </c>
      <c r="J63" s="740" t="n">
        <v>32</v>
      </c>
      <c r="K63" s="740" t="n">
        <v>56</v>
      </c>
      <c r="L63" s="740" t="n">
        <v>44</v>
      </c>
      <c r="M63" s="740" t="n">
        <v>34</v>
      </c>
      <c r="N63" s="740" t="n">
        <v>6</v>
      </c>
      <c r="O63" s="740" t="n">
        <v>52</v>
      </c>
      <c r="P63" s="740" t="n">
        <v>38</v>
      </c>
      <c r="Q63" s="740" t="n">
        <v>18</v>
      </c>
      <c r="R63" s="740" t="n">
        <v>43</v>
      </c>
      <c r="S63" s="740" t="n">
        <v>77</v>
      </c>
      <c r="T63" s="740" t="n">
        <v>13</v>
      </c>
      <c r="U63" s="740" t="n">
        <v>15</v>
      </c>
      <c r="V63" s="740" t="n">
        <v>567</v>
      </c>
      <c r="W63" s="740" t="n">
        <v>9</v>
      </c>
      <c r="X63" s="740" t="n">
        <v>26</v>
      </c>
      <c r="Y63" s="740" t="n">
        <v>105</v>
      </c>
    </row>
    <row r="64" ht="15" customFormat="1" customHeight="1" s="340">
      <c r="A64" s="740" t="inlineStr">
        <is>
          <t>Jan-Mar 2005</t>
        </is>
      </c>
      <c r="B64" s="740" t="inlineStr"/>
      <c r="C64" s="740" t="n">
        <v>644</v>
      </c>
      <c r="D64" s="740" t="n">
        <v>1</v>
      </c>
      <c r="E64" s="740" t="n">
        <v>60</v>
      </c>
      <c r="F64" s="740" t="n">
        <v>2</v>
      </c>
      <c r="G64" s="740" t="n">
        <v>2</v>
      </c>
      <c r="H64" s="740" t="n">
        <v>26</v>
      </c>
      <c r="I64" s="740" t="n">
        <v>139</v>
      </c>
      <c r="J64" s="740" t="n">
        <v>30</v>
      </c>
      <c r="K64" s="740" t="n">
        <v>52</v>
      </c>
      <c r="L64" s="740" t="n">
        <v>42</v>
      </c>
      <c r="M64" s="740" t="n">
        <v>34</v>
      </c>
      <c r="N64" s="740" t="n">
        <v>6</v>
      </c>
      <c r="O64" s="740" t="n">
        <v>50</v>
      </c>
      <c r="P64" s="740" t="n">
        <v>37</v>
      </c>
      <c r="Q64" s="740" t="n">
        <v>18</v>
      </c>
      <c r="R64" s="740" t="n">
        <v>43</v>
      </c>
      <c r="S64" s="740" t="n">
        <v>78</v>
      </c>
      <c r="T64" s="740" t="n">
        <v>12</v>
      </c>
      <c r="U64" s="740" t="n">
        <v>14</v>
      </c>
      <c r="V64" s="740" t="n">
        <v>553</v>
      </c>
      <c r="W64" s="740" t="n">
        <v>9</v>
      </c>
      <c r="X64" s="740" t="n">
        <v>26</v>
      </c>
      <c r="Y64" s="740" t="n">
        <v>104</v>
      </c>
    </row>
    <row r="65" ht="15" customFormat="1" customHeight="1" s="340">
      <c r="A65" s="740" t="inlineStr">
        <is>
          <t>Feb-Apr 2005</t>
        </is>
      </c>
      <c r="B65" s="740" t="inlineStr"/>
      <c r="C65" s="740" t="n">
        <v>636</v>
      </c>
      <c r="D65" s="740" t="n">
        <v>1</v>
      </c>
      <c r="E65" s="740" t="n">
        <v>58</v>
      </c>
      <c r="F65" s="740" t="n">
        <v>2</v>
      </c>
      <c r="G65" s="740" t="n">
        <v>2</v>
      </c>
      <c r="H65" s="740" t="n">
        <v>26</v>
      </c>
      <c r="I65" s="740" t="n">
        <v>135</v>
      </c>
      <c r="J65" s="740" t="n">
        <v>29</v>
      </c>
      <c r="K65" s="740" t="n">
        <v>53</v>
      </c>
      <c r="L65" s="740" t="n">
        <v>42</v>
      </c>
      <c r="M65" s="740" t="n">
        <v>34</v>
      </c>
      <c r="N65" s="740" t="n">
        <v>6</v>
      </c>
      <c r="O65" s="740" t="n">
        <v>50</v>
      </c>
      <c r="P65" s="740" t="n">
        <v>37</v>
      </c>
      <c r="Q65" s="740" t="n">
        <v>19</v>
      </c>
      <c r="R65" s="740" t="n">
        <v>42</v>
      </c>
      <c r="S65" s="740" t="n">
        <v>77</v>
      </c>
      <c r="T65" s="740" t="n">
        <v>11</v>
      </c>
      <c r="U65" s="740" t="n">
        <v>13</v>
      </c>
      <c r="V65" s="740" t="n">
        <v>548</v>
      </c>
      <c r="W65" s="740" t="n">
        <v>9</v>
      </c>
      <c r="X65" s="740" t="n">
        <v>27</v>
      </c>
      <c r="Y65" s="740" t="n">
        <v>99</v>
      </c>
    </row>
    <row r="66" ht="15" customFormat="1" customHeight="1" s="340">
      <c r="A66" s="740" t="inlineStr">
        <is>
          <t>Mar-May 2005</t>
        </is>
      </c>
      <c r="B66" s="740" t="inlineStr"/>
      <c r="C66" s="740" t="n">
        <v>642</v>
      </c>
      <c r="D66" s="740" t="n">
        <v>1</v>
      </c>
      <c r="E66" s="740" t="n">
        <v>56</v>
      </c>
      <c r="F66" s="740" t="n">
        <v>2</v>
      </c>
      <c r="G66" s="740" t="n">
        <v>2</v>
      </c>
      <c r="H66" s="740" t="n">
        <v>27</v>
      </c>
      <c r="I66" s="740" t="n">
        <v>132</v>
      </c>
      <c r="J66" s="740" t="n">
        <v>30</v>
      </c>
      <c r="K66" s="740" t="n">
        <v>54</v>
      </c>
      <c r="L66" s="740" t="n">
        <v>42</v>
      </c>
      <c r="M66" s="740" t="n">
        <v>34</v>
      </c>
      <c r="N66" s="740" t="n">
        <v>6</v>
      </c>
      <c r="O66" s="740" t="n">
        <v>51</v>
      </c>
      <c r="P66" s="740" t="n">
        <v>38</v>
      </c>
      <c r="Q66" s="740" t="n">
        <v>19</v>
      </c>
      <c r="R66" s="740" t="n">
        <v>43</v>
      </c>
      <c r="S66" s="740" t="n">
        <v>81</v>
      </c>
      <c r="T66" s="740" t="n">
        <v>11</v>
      </c>
      <c r="U66" s="740" t="n">
        <v>13</v>
      </c>
      <c r="V66" s="740" t="n">
        <v>554</v>
      </c>
      <c r="W66" s="740" t="n">
        <v>8</v>
      </c>
      <c r="X66" s="740" t="n">
        <v>27</v>
      </c>
      <c r="Y66" s="740" t="n">
        <v>98</v>
      </c>
    </row>
    <row r="67" ht="15" customFormat="1" customHeight="1" s="340">
      <c r="A67" s="740" t="inlineStr">
        <is>
          <t>Apr-Jun 2005</t>
        </is>
      </c>
      <c r="B67" s="740" t="inlineStr"/>
      <c r="C67" s="740" t="n">
        <v>642</v>
      </c>
      <c r="D67" s="740" t="n">
        <v>1</v>
      </c>
      <c r="E67" s="740" t="n">
        <v>54</v>
      </c>
      <c r="F67" s="740" t="n">
        <v>2</v>
      </c>
      <c r="G67" s="740" t="n">
        <v>2</v>
      </c>
      <c r="H67" s="740" t="n">
        <v>26</v>
      </c>
      <c r="I67" s="740" t="n">
        <v>131</v>
      </c>
      <c r="J67" s="740" t="n">
        <v>31</v>
      </c>
      <c r="K67" s="740" t="n">
        <v>54</v>
      </c>
      <c r="L67" s="740" t="n">
        <v>42</v>
      </c>
      <c r="M67" s="740" t="n">
        <v>35</v>
      </c>
      <c r="N67" s="740" t="n">
        <v>6</v>
      </c>
      <c r="O67" s="740" t="n">
        <v>51</v>
      </c>
      <c r="P67" s="740" t="n">
        <v>38</v>
      </c>
      <c r="Q67" s="740" t="n">
        <v>19</v>
      </c>
      <c r="R67" s="740" t="n">
        <v>43</v>
      </c>
      <c r="S67" s="740" t="n">
        <v>81</v>
      </c>
      <c r="T67" s="740" t="n">
        <v>12</v>
      </c>
      <c r="U67" s="740" t="n">
        <v>14</v>
      </c>
      <c r="V67" s="740" t="n">
        <v>558</v>
      </c>
      <c r="W67" s="740" t="n">
        <v>8</v>
      </c>
      <c r="X67" s="740" t="n">
        <v>27</v>
      </c>
      <c r="Y67" s="740" t="n">
        <v>96</v>
      </c>
    </row>
    <row r="68" ht="15" customFormat="1" customHeight="1" s="340">
      <c r="A68" s="740" t="inlineStr">
        <is>
          <t>May-Jul 2005</t>
        </is>
      </c>
      <c r="B68" s="740" t="inlineStr"/>
      <c r="C68" s="740" t="n">
        <v>633</v>
      </c>
      <c r="D68" s="740" t="n">
        <v>1</v>
      </c>
      <c r="E68" s="740" t="n">
        <v>53</v>
      </c>
      <c r="F68" s="740" t="n">
        <v>2</v>
      </c>
      <c r="G68" s="740" t="n">
        <v>2</v>
      </c>
      <c r="H68" s="740" t="n">
        <v>23</v>
      </c>
      <c r="I68" s="740" t="n">
        <v>132</v>
      </c>
      <c r="J68" s="740" t="n">
        <v>29</v>
      </c>
      <c r="K68" s="740" t="n">
        <v>54</v>
      </c>
      <c r="L68" s="740" t="n">
        <v>40</v>
      </c>
      <c r="M68" s="740" t="n">
        <v>37</v>
      </c>
      <c r="N68" s="740" t="n">
        <v>7</v>
      </c>
      <c r="O68" s="740" t="n">
        <v>50</v>
      </c>
      <c r="P68" s="740" t="n">
        <v>38</v>
      </c>
      <c r="Q68" s="740" t="n">
        <v>18</v>
      </c>
      <c r="R68" s="740" t="n">
        <v>42</v>
      </c>
      <c r="S68" s="740" t="n">
        <v>81</v>
      </c>
      <c r="T68" s="740" t="n">
        <v>13</v>
      </c>
      <c r="U68" s="740" t="n">
        <v>14</v>
      </c>
      <c r="V68" s="740" t="n">
        <v>553</v>
      </c>
      <c r="W68" s="740" t="n">
        <v>8</v>
      </c>
      <c r="X68" s="740" t="n">
        <v>26</v>
      </c>
      <c r="Y68" s="740" t="n">
        <v>99</v>
      </c>
    </row>
    <row r="69" ht="15" customHeight="1" s="828">
      <c r="A69" s="773" t="inlineStr">
        <is>
          <t>Jun-Aug 2005</t>
        </is>
      </c>
      <c r="B69" s="735" t="inlineStr"/>
      <c r="C69" s="736" t="n">
        <v>624</v>
      </c>
      <c r="D69" s="736" t="n">
        <v>1</v>
      </c>
      <c r="E69" s="736" t="n">
        <v>52</v>
      </c>
      <c r="F69" s="736" t="n">
        <v>2</v>
      </c>
      <c r="G69" s="736" t="n">
        <v>2</v>
      </c>
      <c r="H69" s="736" t="n">
        <v>22</v>
      </c>
      <c r="I69" s="736" t="n">
        <v>131</v>
      </c>
      <c r="J69" s="736" t="n">
        <v>28</v>
      </c>
      <c r="K69" s="736" t="n">
        <v>54</v>
      </c>
      <c r="L69" s="736" t="n">
        <v>39</v>
      </c>
      <c r="M69" s="736" t="n">
        <v>36</v>
      </c>
      <c r="N69" s="736" t="n">
        <v>6</v>
      </c>
      <c r="O69" s="736" t="n">
        <v>49</v>
      </c>
      <c r="P69" s="736" t="n">
        <v>36</v>
      </c>
      <c r="Q69" s="736" t="n">
        <v>18</v>
      </c>
      <c r="R69" s="736" t="n">
        <v>42</v>
      </c>
      <c r="S69" s="736" t="n">
        <v>79</v>
      </c>
      <c r="T69" s="736" t="n">
        <v>14</v>
      </c>
      <c r="U69" s="736" t="n">
        <v>15</v>
      </c>
      <c r="V69" s="736" t="n">
        <v>546</v>
      </c>
      <c r="W69" s="736" t="n">
        <v>7</v>
      </c>
      <c r="X69" s="736" t="n">
        <v>25</v>
      </c>
      <c r="Y69" s="736" t="n">
        <v>99</v>
      </c>
    </row>
    <row r="70" ht="15" customFormat="1" customHeight="1" s="340">
      <c r="A70" s="740" t="inlineStr">
        <is>
          <t>Jul-Sep 2005</t>
        </is>
      </c>
      <c r="B70" s="740" t="inlineStr"/>
      <c r="C70" s="740" t="n">
        <v>622</v>
      </c>
      <c r="D70" s="740" t="n">
        <v>1</v>
      </c>
      <c r="E70" s="740" t="n">
        <v>51</v>
      </c>
      <c r="F70" s="740" t="n">
        <v>2</v>
      </c>
      <c r="G70" s="740" t="n">
        <v>2</v>
      </c>
      <c r="H70" s="740" t="n">
        <v>22</v>
      </c>
      <c r="I70" s="740" t="n">
        <v>132</v>
      </c>
      <c r="J70" s="740" t="n">
        <v>28</v>
      </c>
      <c r="K70" s="740" t="n">
        <v>55</v>
      </c>
      <c r="L70" s="740" t="n">
        <v>39</v>
      </c>
      <c r="M70" s="740" t="n">
        <v>35</v>
      </c>
      <c r="N70" s="740" t="n">
        <v>7</v>
      </c>
      <c r="O70" s="740" t="n">
        <v>49</v>
      </c>
      <c r="P70" s="740" t="n">
        <v>37</v>
      </c>
      <c r="Q70" s="740" t="n">
        <v>18</v>
      </c>
      <c r="R70" s="740" t="n">
        <v>41</v>
      </c>
      <c r="S70" s="740" t="n">
        <v>78</v>
      </c>
      <c r="T70" s="740" t="n">
        <v>12</v>
      </c>
      <c r="U70" s="740" t="n">
        <v>14</v>
      </c>
      <c r="V70" s="740" t="n">
        <v>544</v>
      </c>
      <c r="W70" s="740" t="n">
        <v>7</v>
      </c>
      <c r="X70" s="740" t="n">
        <v>23</v>
      </c>
      <c r="Y70" s="740" t="n">
        <v>101</v>
      </c>
    </row>
    <row r="71" ht="15" customHeight="1" s="828">
      <c r="A71" s="773" t="inlineStr">
        <is>
          <t>Aug-Oct 2005</t>
        </is>
      </c>
      <c r="B71" s="735" t="inlineStr"/>
      <c r="C71" s="736" t="n">
        <v>608</v>
      </c>
      <c r="D71" s="736" t="n">
        <v>1</v>
      </c>
      <c r="E71" s="736" t="n">
        <v>50</v>
      </c>
      <c r="F71" s="736" t="n">
        <v>2</v>
      </c>
      <c r="G71" s="736" t="n">
        <v>2</v>
      </c>
      <c r="H71" s="736" t="n">
        <v>23</v>
      </c>
      <c r="I71" s="736" t="n">
        <v>123</v>
      </c>
      <c r="J71" s="736" t="n">
        <v>26</v>
      </c>
      <c r="K71" s="736" t="n">
        <v>56</v>
      </c>
      <c r="L71" s="736" t="n">
        <v>39</v>
      </c>
      <c r="M71" s="736" t="n">
        <v>35</v>
      </c>
      <c r="N71" s="736" t="n">
        <v>7</v>
      </c>
      <c r="O71" s="736" t="n">
        <v>49</v>
      </c>
      <c r="P71" s="736" t="n">
        <v>36</v>
      </c>
      <c r="Q71" s="736" t="n">
        <v>19</v>
      </c>
      <c r="R71" s="736" t="n">
        <v>42</v>
      </c>
      <c r="S71" s="736" t="n">
        <v>73</v>
      </c>
      <c r="T71" s="736" t="n">
        <v>12</v>
      </c>
      <c r="U71" s="736" t="n">
        <v>13</v>
      </c>
      <c r="V71" s="736" t="n">
        <v>530</v>
      </c>
      <c r="W71" s="736" t="n">
        <v>7</v>
      </c>
      <c r="X71" s="736" t="n">
        <v>22</v>
      </c>
      <c r="Y71" s="736" t="n">
        <v>94</v>
      </c>
    </row>
    <row r="72" ht="15" customHeight="1" s="828">
      <c r="A72" s="773" t="inlineStr">
        <is>
          <t>Sep-Nov 2005</t>
        </is>
      </c>
      <c r="B72" s="735" t="inlineStr"/>
      <c r="C72" s="736" t="n">
        <v>606</v>
      </c>
      <c r="D72" s="736" t="n">
        <v>2</v>
      </c>
      <c r="E72" s="736" t="n">
        <v>51</v>
      </c>
      <c r="F72" s="736" t="n">
        <v>2</v>
      </c>
      <c r="G72" s="736" t="n">
        <v>2</v>
      </c>
      <c r="H72" s="736" t="n">
        <v>25</v>
      </c>
      <c r="I72" s="736" t="n">
        <v>121</v>
      </c>
      <c r="J72" s="736" t="n">
        <v>26</v>
      </c>
      <c r="K72" s="736" t="n">
        <v>56</v>
      </c>
      <c r="L72" s="736" t="n">
        <v>39</v>
      </c>
      <c r="M72" s="736" t="n">
        <v>35</v>
      </c>
      <c r="N72" s="736" t="n">
        <v>7</v>
      </c>
      <c r="O72" s="736" t="n">
        <v>51</v>
      </c>
      <c r="P72" s="736" t="n">
        <v>37</v>
      </c>
      <c r="Q72" s="736" t="n">
        <v>20</v>
      </c>
      <c r="R72" s="736" t="n">
        <v>41</v>
      </c>
      <c r="S72" s="736" t="n">
        <v>69</v>
      </c>
      <c r="T72" s="736" t="n">
        <v>11</v>
      </c>
      <c r="U72" s="736" t="n">
        <v>12</v>
      </c>
      <c r="V72" s="736" t="n">
        <v>524</v>
      </c>
      <c r="W72" s="736" t="n">
        <v>8</v>
      </c>
      <c r="X72" s="736" t="n">
        <v>22</v>
      </c>
      <c r="Y72" s="736" t="n">
        <v>91</v>
      </c>
    </row>
    <row r="73" ht="15" customHeight="1" s="828">
      <c r="A73" s="773" t="inlineStr">
        <is>
          <t>Oct-Dec 2005</t>
        </is>
      </c>
      <c r="B73" s="735" t="inlineStr"/>
      <c r="C73" s="736" t="n">
        <v>609</v>
      </c>
      <c r="D73" s="736" t="n">
        <v>2</v>
      </c>
      <c r="E73" s="736" t="n">
        <v>51</v>
      </c>
      <c r="F73" s="736" t="n">
        <v>2</v>
      </c>
      <c r="G73" s="736" t="n">
        <v>2</v>
      </c>
      <c r="H73" s="736" t="n">
        <v>25</v>
      </c>
      <c r="I73" s="736" t="n">
        <v>120</v>
      </c>
      <c r="J73" s="736" t="n">
        <v>25</v>
      </c>
      <c r="K73" s="736" t="n">
        <v>56</v>
      </c>
      <c r="L73" s="736" t="n">
        <v>39</v>
      </c>
      <c r="M73" s="736" t="n">
        <v>35</v>
      </c>
      <c r="N73" s="736" t="n">
        <v>7</v>
      </c>
      <c r="O73" s="736" t="n">
        <v>51</v>
      </c>
      <c r="P73" s="736" t="n">
        <v>37</v>
      </c>
      <c r="Q73" s="736" t="n">
        <v>20</v>
      </c>
      <c r="R73" s="736" t="n">
        <v>43</v>
      </c>
      <c r="S73" s="736" t="n">
        <v>68</v>
      </c>
      <c r="T73" s="736" t="n">
        <v>13</v>
      </c>
      <c r="U73" s="736" t="n">
        <v>14</v>
      </c>
      <c r="V73" s="736" t="n">
        <v>527</v>
      </c>
      <c r="W73" s="736" t="n">
        <v>8</v>
      </c>
      <c r="X73" s="736" t="n">
        <v>22</v>
      </c>
      <c r="Y73" s="736" t="n">
        <v>90</v>
      </c>
    </row>
    <row r="74" ht="15" customHeight="1" s="828">
      <c r="A74" s="773" t="inlineStr">
        <is>
          <t>Nov-Jan 2006</t>
        </is>
      </c>
      <c r="B74" s="735" t="inlineStr"/>
      <c r="C74" s="736" t="n">
        <v>615</v>
      </c>
      <c r="D74" s="736" t="n">
        <v>2</v>
      </c>
      <c r="E74" s="736" t="n">
        <v>51</v>
      </c>
      <c r="F74" s="736" t="n">
        <v>2</v>
      </c>
      <c r="G74" s="736" t="n">
        <v>2</v>
      </c>
      <c r="H74" s="736" t="n">
        <v>27</v>
      </c>
      <c r="I74" s="736" t="n">
        <v>121</v>
      </c>
      <c r="J74" s="736" t="n">
        <v>26</v>
      </c>
      <c r="K74" s="736" t="n">
        <v>53</v>
      </c>
      <c r="L74" s="736" t="n">
        <v>39</v>
      </c>
      <c r="M74" s="736" t="n">
        <v>36</v>
      </c>
      <c r="N74" s="736" t="n">
        <v>8</v>
      </c>
      <c r="O74" s="736" t="n">
        <v>51</v>
      </c>
      <c r="P74" s="736" t="n">
        <v>37</v>
      </c>
      <c r="Q74" s="736" t="n">
        <v>20</v>
      </c>
      <c r="R74" s="736" t="n">
        <v>43</v>
      </c>
      <c r="S74" s="736" t="n">
        <v>68</v>
      </c>
      <c r="T74" s="736" t="n">
        <v>14</v>
      </c>
      <c r="U74" s="736" t="n">
        <v>15</v>
      </c>
      <c r="V74" s="736" t="n">
        <v>530</v>
      </c>
      <c r="W74" s="736" t="n">
        <v>8</v>
      </c>
      <c r="X74" s="736" t="n">
        <v>23</v>
      </c>
      <c r="Y74" s="736" t="n">
        <v>90</v>
      </c>
    </row>
    <row r="75" ht="15" customHeight="1" s="828">
      <c r="A75" s="773" t="inlineStr">
        <is>
          <t>Dec-Feb 2006</t>
        </is>
      </c>
      <c r="B75" s="735" t="inlineStr"/>
      <c r="C75" s="736" t="n">
        <v>612</v>
      </c>
      <c r="D75" s="736" t="n">
        <v>2</v>
      </c>
      <c r="E75" s="736" t="n">
        <v>52</v>
      </c>
      <c r="F75" s="736" t="n">
        <v>2</v>
      </c>
      <c r="G75" s="736" t="n">
        <v>2</v>
      </c>
      <c r="H75" s="736" t="n">
        <v>26</v>
      </c>
      <c r="I75" s="736" t="n">
        <v>118</v>
      </c>
      <c r="J75" s="736" t="n">
        <v>27</v>
      </c>
      <c r="K75" s="736" t="n">
        <v>52</v>
      </c>
      <c r="L75" s="736" t="n">
        <v>40</v>
      </c>
      <c r="M75" s="736" t="n">
        <v>36</v>
      </c>
      <c r="N75" s="736" t="n">
        <v>8</v>
      </c>
      <c r="O75" s="736" t="n">
        <v>52</v>
      </c>
      <c r="P75" s="736" t="n">
        <v>38</v>
      </c>
      <c r="Q75" s="736" t="n">
        <v>20</v>
      </c>
      <c r="R75" s="736" t="n">
        <v>44</v>
      </c>
      <c r="S75" s="736" t="n">
        <v>65</v>
      </c>
      <c r="T75" s="736" t="n">
        <v>13</v>
      </c>
      <c r="U75" s="736" t="n">
        <v>15</v>
      </c>
      <c r="V75" s="736" t="n">
        <v>529</v>
      </c>
      <c r="W75" s="736" t="n">
        <v>8</v>
      </c>
      <c r="X75" s="736" t="n">
        <v>21</v>
      </c>
      <c r="Y75" s="736" t="n">
        <v>88</v>
      </c>
    </row>
    <row r="76" ht="15" customHeight="1" s="828">
      <c r="A76" s="773" t="inlineStr">
        <is>
          <t>Jan-Mar 2006</t>
        </is>
      </c>
      <c r="B76" s="735" t="inlineStr"/>
      <c r="C76" s="736" t="n">
        <v>600</v>
      </c>
      <c r="D76" s="736" t="n">
        <v>2</v>
      </c>
      <c r="E76" s="736" t="n">
        <v>50</v>
      </c>
      <c r="F76" s="736" t="n">
        <v>2</v>
      </c>
      <c r="G76" s="736" t="n">
        <v>2</v>
      </c>
      <c r="H76" s="736" t="n">
        <v>23</v>
      </c>
      <c r="I76" s="736" t="n">
        <v>111</v>
      </c>
      <c r="J76" s="736" t="n">
        <v>28</v>
      </c>
      <c r="K76" s="736" t="n">
        <v>49</v>
      </c>
      <c r="L76" s="736" t="n">
        <v>40</v>
      </c>
      <c r="M76" s="736" t="n">
        <v>38</v>
      </c>
      <c r="N76" s="736" t="n">
        <v>10</v>
      </c>
      <c r="O76" s="736" t="n">
        <v>51</v>
      </c>
      <c r="P76" s="736" t="n">
        <v>39</v>
      </c>
      <c r="Q76" s="736" t="n">
        <v>21</v>
      </c>
      <c r="R76" s="736" t="n">
        <v>43</v>
      </c>
      <c r="S76" s="736" t="n">
        <v>63</v>
      </c>
      <c r="T76" s="736" t="n">
        <v>13</v>
      </c>
      <c r="U76" s="736" t="n">
        <v>15</v>
      </c>
      <c r="V76" s="736" t="n">
        <v>520</v>
      </c>
      <c r="W76" s="736" t="n">
        <v>8</v>
      </c>
      <c r="X76" s="736" t="n">
        <v>19</v>
      </c>
      <c r="Y76" s="736" t="n">
        <v>84</v>
      </c>
    </row>
    <row r="77" ht="15" customHeight="1" s="828">
      <c r="A77" s="773" t="inlineStr">
        <is>
          <t>Feb-Apr 2006</t>
        </is>
      </c>
      <c r="B77" s="735" t="inlineStr"/>
      <c r="C77" s="736" t="n">
        <v>597</v>
      </c>
      <c r="D77" s="736" t="n">
        <v>2</v>
      </c>
      <c r="E77" s="736" t="n">
        <v>51</v>
      </c>
      <c r="F77" s="736" t="n">
        <v>2</v>
      </c>
      <c r="G77" s="736" t="n">
        <v>2</v>
      </c>
      <c r="H77" s="736" t="n">
        <v>22</v>
      </c>
      <c r="I77" s="736" t="n">
        <v>114</v>
      </c>
      <c r="J77" s="736" t="n">
        <v>27</v>
      </c>
      <c r="K77" s="736" t="n">
        <v>49</v>
      </c>
      <c r="L77" s="736" t="n">
        <v>40</v>
      </c>
      <c r="M77" s="736" t="n">
        <v>38</v>
      </c>
      <c r="N77" s="736" t="n">
        <v>10</v>
      </c>
      <c r="O77" s="736" t="n">
        <v>50</v>
      </c>
      <c r="P77" s="736" t="n">
        <v>38</v>
      </c>
      <c r="Q77" s="736" t="n">
        <v>21</v>
      </c>
      <c r="R77" s="736" t="n">
        <v>42</v>
      </c>
      <c r="S77" s="736" t="n">
        <v>62</v>
      </c>
      <c r="T77" s="736" t="n">
        <v>13</v>
      </c>
      <c r="U77" s="736" t="n">
        <v>15</v>
      </c>
      <c r="V77" s="736" t="n">
        <v>518</v>
      </c>
      <c r="W77" s="736" t="n">
        <v>9</v>
      </c>
      <c r="X77" s="736" t="n">
        <v>22</v>
      </c>
      <c r="Y77" s="736" t="n">
        <v>83</v>
      </c>
    </row>
    <row r="78" ht="15" customHeight="1" s="828">
      <c r="A78" s="773" t="inlineStr">
        <is>
          <t>Mar-May 2006</t>
        </is>
      </c>
      <c r="B78" s="735" t="inlineStr"/>
      <c r="C78" s="736" t="n">
        <v>597</v>
      </c>
      <c r="D78" s="736" t="n">
        <v>2</v>
      </c>
      <c r="E78" s="736" t="n">
        <v>51</v>
      </c>
      <c r="F78" s="736" t="n">
        <v>2</v>
      </c>
      <c r="G78" s="736" t="n">
        <v>2</v>
      </c>
      <c r="H78" s="736" t="n">
        <v>22</v>
      </c>
      <c r="I78" s="736" t="n">
        <v>117</v>
      </c>
      <c r="J78" s="736" t="n">
        <v>27</v>
      </c>
      <c r="K78" s="736" t="n">
        <v>47</v>
      </c>
      <c r="L78" s="736" t="n">
        <v>40</v>
      </c>
      <c r="M78" s="736" t="n">
        <v>39</v>
      </c>
      <c r="N78" s="736" t="n">
        <v>10</v>
      </c>
      <c r="O78" s="736" t="n">
        <v>51</v>
      </c>
      <c r="P78" s="736" t="n">
        <v>39</v>
      </c>
      <c r="Q78" s="736" t="n">
        <v>21</v>
      </c>
      <c r="R78" s="736" t="n">
        <v>41</v>
      </c>
      <c r="S78" s="736" t="n">
        <v>61</v>
      </c>
      <c r="T78" s="736" t="n">
        <v>12</v>
      </c>
      <c r="U78" s="736" t="n">
        <v>14</v>
      </c>
      <c r="V78" s="736" t="n">
        <v>517</v>
      </c>
      <c r="W78" s="736" t="n">
        <v>8</v>
      </c>
      <c r="X78" s="736" t="n">
        <v>24</v>
      </c>
      <c r="Y78" s="736" t="n">
        <v>85</v>
      </c>
    </row>
    <row r="79" ht="15" customHeight="1" s="828">
      <c r="A79" s="773" t="inlineStr">
        <is>
          <t>Apr-Jun 2006</t>
        </is>
      </c>
      <c r="B79" s="735" t="inlineStr"/>
      <c r="C79" s="736" t="n">
        <v>604</v>
      </c>
      <c r="D79" s="736" t="n">
        <v>2</v>
      </c>
      <c r="E79" s="736" t="n">
        <v>51</v>
      </c>
      <c r="F79" s="736" t="n">
        <v>2</v>
      </c>
      <c r="G79" s="736" t="n">
        <v>2</v>
      </c>
      <c r="H79" s="736" t="n">
        <v>22</v>
      </c>
      <c r="I79" s="736" t="n">
        <v>121</v>
      </c>
      <c r="J79" s="736" t="n">
        <v>28</v>
      </c>
      <c r="K79" s="736" t="n">
        <v>46</v>
      </c>
      <c r="L79" s="736" t="n">
        <v>40</v>
      </c>
      <c r="M79" s="736" t="n">
        <v>39</v>
      </c>
      <c r="N79" s="736" t="n">
        <v>9</v>
      </c>
      <c r="O79" s="736" t="n">
        <v>52</v>
      </c>
      <c r="P79" s="736" t="n">
        <v>40</v>
      </c>
      <c r="Q79" s="736" t="n">
        <v>21</v>
      </c>
      <c r="R79" s="736" t="n">
        <v>43</v>
      </c>
      <c r="S79" s="736" t="n">
        <v>60</v>
      </c>
      <c r="T79" s="736" t="n">
        <v>12</v>
      </c>
      <c r="U79" s="736" t="n">
        <v>13</v>
      </c>
      <c r="V79" s="736" t="n">
        <v>525</v>
      </c>
      <c r="W79" s="736" t="n">
        <v>7</v>
      </c>
      <c r="X79" s="736" t="n">
        <v>26</v>
      </c>
      <c r="Y79" s="736" t="n">
        <v>88</v>
      </c>
    </row>
    <row r="80" ht="15" customHeight="1" s="828">
      <c r="A80" s="773" t="inlineStr">
        <is>
          <t>May-Jul 2006</t>
        </is>
      </c>
      <c r="B80" s="735" t="inlineStr"/>
      <c r="C80" s="736" t="n">
        <v>607</v>
      </c>
      <c r="D80" s="736" t="n">
        <v>2</v>
      </c>
      <c r="E80" s="736" t="n">
        <v>50</v>
      </c>
      <c r="F80" s="736" t="n">
        <v>2</v>
      </c>
      <c r="G80" s="736" t="n">
        <v>2</v>
      </c>
      <c r="H80" s="736" t="n">
        <v>22</v>
      </c>
      <c r="I80" s="736" t="n">
        <v>120</v>
      </c>
      <c r="J80" s="736" t="n">
        <v>28</v>
      </c>
      <c r="K80" s="736" t="n">
        <v>46</v>
      </c>
      <c r="L80" s="736" t="n">
        <v>41</v>
      </c>
      <c r="M80" s="736" t="n">
        <v>38</v>
      </c>
      <c r="N80" s="736" t="n">
        <v>9</v>
      </c>
      <c r="O80" s="736" t="n">
        <v>55</v>
      </c>
      <c r="P80" s="736" t="n">
        <v>42</v>
      </c>
      <c r="Q80" s="736" t="n">
        <v>21</v>
      </c>
      <c r="R80" s="736" t="n">
        <v>44</v>
      </c>
      <c r="S80" s="736" t="n">
        <v>61</v>
      </c>
      <c r="T80" s="736" t="n">
        <v>13</v>
      </c>
      <c r="U80" s="736" t="n">
        <v>14</v>
      </c>
      <c r="V80" s="736" t="n">
        <v>529</v>
      </c>
      <c r="W80" s="736" t="n">
        <v>7</v>
      </c>
      <c r="X80" s="736" t="n">
        <v>25</v>
      </c>
      <c r="Y80" s="736" t="n">
        <v>87</v>
      </c>
    </row>
    <row r="81" ht="15" customHeight="1" s="828">
      <c r="A81" s="773" t="inlineStr">
        <is>
          <t>Jun-Aug 2006</t>
        </is>
      </c>
      <c r="B81" s="735" t="inlineStr"/>
      <c r="C81" s="736" t="n">
        <v>610</v>
      </c>
      <c r="D81" s="736" t="n">
        <v>2</v>
      </c>
      <c r="E81" s="736" t="n">
        <v>50</v>
      </c>
      <c r="F81" s="736" t="n">
        <v>2</v>
      </c>
      <c r="G81" s="736" t="n">
        <v>2</v>
      </c>
      <c r="H81" s="736" t="n">
        <v>24</v>
      </c>
      <c r="I81" s="736" t="n">
        <v>119</v>
      </c>
      <c r="J81" s="736" t="n">
        <v>23</v>
      </c>
      <c r="K81" s="736" t="n">
        <v>49</v>
      </c>
      <c r="L81" s="736" t="n">
        <v>42</v>
      </c>
      <c r="M81" s="736" t="n">
        <v>38</v>
      </c>
      <c r="N81" s="736" t="n">
        <v>8</v>
      </c>
      <c r="O81" s="736" t="n">
        <v>56</v>
      </c>
      <c r="P81" s="736" t="n">
        <v>42</v>
      </c>
      <c r="Q81" s="736" t="n">
        <v>22</v>
      </c>
      <c r="R81" s="736" t="n">
        <v>45</v>
      </c>
      <c r="S81" s="736" t="n">
        <v>62</v>
      </c>
      <c r="T81" s="736" t="n">
        <v>13</v>
      </c>
      <c r="U81" s="736" t="n">
        <v>14</v>
      </c>
      <c r="V81" s="736" t="n">
        <v>531</v>
      </c>
      <c r="W81" s="736" t="n">
        <v>9</v>
      </c>
      <c r="X81" s="736" t="n">
        <v>25</v>
      </c>
      <c r="Y81" s="736" t="n">
        <v>86</v>
      </c>
    </row>
    <row r="82" ht="15" customHeight="1" s="828">
      <c r="A82" s="773" t="inlineStr">
        <is>
          <t>Jul-Sep 2006</t>
        </is>
      </c>
      <c r="B82" s="735" t="inlineStr"/>
      <c r="C82" s="736" t="n">
        <v>611</v>
      </c>
      <c r="D82" s="736" t="n">
        <v>2</v>
      </c>
      <c r="E82" s="736" t="n">
        <v>50</v>
      </c>
      <c r="F82" s="736" t="n">
        <v>2</v>
      </c>
      <c r="G82" s="736" t="n">
        <v>2</v>
      </c>
      <c r="H82" s="736" t="n">
        <v>24</v>
      </c>
      <c r="I82" s="736" t="n">
        <v>120</v>
      </c>
      <c r="J82" s="736" t="n">
        <v>24</v>
      </c>
      <c r="K82" s="736" t="n">
        <v>51</v>
      </c>
      <c r="L82" s="736" t="n">
        <v>40</v>
      </c>
      <c r="M82" s="736" t="n">
        <v>37</v>
      </c>
      <c r="N82" s="736" t="n">
        <v>7</v>
      </c>
      <c r="O82" s="736" t="n">
        <v>58</v>
      </c>
      <c r="P82" s="736" t="n">
        <v>43</v>
      </c>
      <c r="Q82" s="736" t="n">
        <v>22</v>
      </c>
      <c r="R82" s="736" t="n">
        <v>45</v>
      </c>
      <c r="S82" s="736" t="n">
        <v>61</v>
      </c>
      <c r="T82" s="736" t="n">
        <v>12</v>
      </c>
      <c r="U82" s="736" t="n">
        <v>14</v>
      </c>
      <c r="V82" s="736" t="n">
        <v>532</v>
      </c>
      <c r="W82" s="736" t="n">
        <v>9</v>
      </c>
      <c r="X82" s="736" t="n">
        <v>24</v>
      </c>
      <c r="Y82" s="736" t="n">
        <v>86</v>
      </c>
    </row>
    <row r="83" ht="15" customHeight="1" s="828">
      <c r="A83" s="773" t="inlineStr">
        <is>
          <t>Aug-Oct 2006</t>
        </is>
      </c>
      <c r="B83" s="735" t="inlineStr"/>
      <c r="C83" s="736" t="n">
        <v>618</v>
      </c>
      <c r="D83" s="736" t="n">
        <v>2</v>
      </c>
      <c r="E83" s="736" t="n">
        <v>50</v>
      </c>
      <c r="F83" s="736" t="n">
        <v>2</v>
      </c>
      <c r="G83" s="736" t="n">
        <v>2</v>
      </c>
      <c r="H83" s="736" t="n">
        <v>25</v>
      </c>
      <c r="I83" s="736" t="n">
        <v>119</v>
      </c>
      <c r="J83" s="736" t="n">
        <v>27</v>
      </c>
      <c r="K83" s="736" t="n">
        <v>53</v>
      </c>
      <c r="L83" s="736" t="n">
        <v>40</v>
      </c>
      <c r="M83" s="736" t="n">
        <v>41</v>
      </c>
      <c r="N83" s="736" t="n">
        <v>8</v>
      </c>
      <c r="O83" s="736" t="n">
        <v>58</v>
      </c>
      <c r="P83" s="736" t="n">
        <v>42</v>
      </c>
      <c r="Q83" s="736" t="n">
        <v>21</v>
      </c>
      <c r="R83" s="736" t="n">
        <v>45</v>
      </c>
      <c r="S83" s="736" t="n">
        <v>58</v>
      </c>
      <c r="T83" s="736" t="n">
        <v>12</v>
      </c>
      <c r="U83" s="736" t="n">
        <v>13</v>
      </c>
      <c r="V83" s="736" t="n">
        <v>537</v>
      </c>
      <c r="W83" s="736" t="n">
        <v>9</v>
      </c>
      <c r="X83" s="736" t="n">
        <v>24</v>
      </c>
      <c r="Y83" s="736" t="n">
        <v>86</v>
      </c>
    </row>
    <row r="84" ht="15" customFormat="1" customHeight="1" s="385">
      <c r="A84" s="739" t="inlineStr">
        <is>
          <t>Sep-Nov 2006</t>
        </is>
      </c>
      <c r="B84" s="739" t="inlineStr"/>
      <c r="C84" s="739" t="n">
        <v>620</v>
      </c>
      <c r="D84" s="739" t="n">
        <v>2</v>
      </c>
      <c r="E84" s="739" t="n">
        <v>50</v>
      </c>
      <c r="F84" s="739" t="n">
        <v>2</v>
      </c>
      <c r="G84" s="739" t="n">
        <v>2</v>
      </c>
      <c r="H84" s="739" t="n">
        <v>24</v>
      </c>
      <c r="I84" s="739" t="n">
        <v>118</v>
      </c>
      <c r="J84" s="739" t="n">
        <v>33</v>
      </c>
      <c r="K84" s="739" t="n">
        <v>53</v>
      </c>
      <c r="L84" s="739" t="n">
        <v>40</v>
      </c>
      <c r="M84" s="739" t="n">
        <v>40</v>
      </c>
      <c r="N84" s="739" t="n">
        <v>8</v>
      </c>
      <c r="O84" s="739" t="n">
        <v>58</v>
      </c>
      <c r="P84" s="739" t="n">
        <v>42</v>
      </c>
      <c r="Q84" s="739" t="n">
        <v>21</v>
      </c>
      <c r="R84" s="739" t="n">
        <v>44</v>
      </c>
      <c r="S84" s="739" t="n">
        <v>59</v>
      </c>
      <c r="T84" s="739" t="n">
        <v>12</v>
      </c>
      <c r="U84" s="739" t="n">
        <v>12</v>
      </c>
      <c r="V84" s="739" t="n">
        <v>539</v>
      </c>
      <c r="W84" s="739" t="n">
        <v>8</v>
      </c>
      <c r="X84" s="739" t="n">
        <v>25</v>
      </c>
      <c r="Y84" s="739" t="n">
        <v>86</v>
      </c>
    </row>
    <row r="85" ht="15" customHeight="1" s="828">
      <c r="A85" s="773" t="inlineStr">
        <is>
          <t>Oct-Dec 2006</t>
        </is>
      </c>
      <c r="B85" s="735" t="inlineStr"/>
      <c r="C85" s="736" t="n">
        <v>620</v>
      </c>
      <c r="D85" s="736" t="n">
        <v>2</v>
      </c>
      <c r="E85" s="736" t="n">
        <v>51</v>
      </c>
      <c r="F85" s="736" t="n">
        <v>2</v>
      </c>
      <c r="G85" s="736" t="n">
        <v>2</v>
      </c>
      <c r="H85" s="736" t="n">
        <v>24</v>
      </c>
      <c r="I85" s="736" t="n">
        <v>118</v>
      </c>
      <c r="J85" s="736" t="n">
        <v>33</v>
      </c>
      <c r="K85" s="736" t="n">
        <v>52</v>
      </c>
      <c r="L85" s="736" t="n">
        <v>40</v>
      </c>
      <c r="M85" s="736" t="n">
        <v>41</v>
      </c>
      <c r="N85" s="736" t="n">
        <v>8</v>
      </c>
      <c r="O85" s="736" t="n">
        <v>58</v>
      </c>
      <c r="P85" s="736" t="n">
        <v>42</v>
      </c>
      <c r="Q85" s="736" t="n">
        <v>22</v>
      </c>
      <c r="R85" s="736" t="n">
        <v>43</v>
      </c>
      <c r="S85" s="736" t="n">
        <v>61</v>
      </c>
      <c r="T85" s="736" t="n">
        <v>11</v>
      </c>
      <c r="U85" s="736" t="n">
        <v>12</v>
      </c>
      <c r="V85" s="736" t="n">
        <v>539</v>
      </c>
      <c r="W85" s="736" t="n">
        <v>8</v>
      </c>
      <c r="X85" s="736" t="n">
        <v>25</v>
      </c>
      <c r="Y85" s="736" t="n">
        <v>84</v>
      </c>
    </row>
    <row r="86" ht="15" customHeight="1" s="828">
      <c r="A86" s="773" t="inlineStr">
        <is>
          <t>Nov-Jan 2007</t>
        </is>
      </c>
      <c r="B86" s="735" t="inlineStr"/>
      <c r="C86" s="736" t="n">
        <v>619</v>
      </c>
      <c r="D86" s="736" t="n">
        <v>2</v>
      </c>
      <c r="E86" s="736" t="n">
        <v>53</v>
      </c>
      <c r="F86" s="736" t="n">
        <v>2</v>
      </c>
      <c r="G86" s="736" t="n">
        <v>2</v>
      </c>
      <c r="H86" s="736" t="n">
        <v>23</v>
      </c>
      <c r="I86" s="736" t="n">
        <v>116</v>
      </c>
      <c r="J86" s="736" t="n">
        <v>29</v>
      </c>
      <c r="K86" s="736" t="n">
        <v>55</v>
      </c>
      <c r="L86" s="736" t="n">
        <v>40</v>
      </c>
      <c r="M86" s="736" t="n">
        <v>41</v>
      </c>
      <c r="N86" s="736" t="n">
        <v>7</v>
      </c>
      <c r="O86" s="736" t="n">
        <v>59</v>
      </c>
      <c r="P86" s="736" t="n">
        <v>43</v>
      </c>
      <c r="Q86" s="736" t="n">
        <v>22</v>
      </c>
      <c r="R86" s="736" t="n">
        <v>44</v>
      </c>
      <c r="S86" s="736" t="n">
        <v>62</v>
      </c>
      <c r="T86" s="736" t="n">
        <v>10</v>
      </c>
      <c r="U86" s="736" t="n">
        <v>11</v>
      </c>
      <c r="V86" s="736" t="n">
        <v>537</v>
      </c>
      <c r="W86" s="736" t="n">
        <v>8</v>
      </c>
      <c r="X86" s="736" t="n">
        <v>25</v>
      </c>
      <c r="Y86" s="736" t="n">
        <v>83</v>
      </c>
    </row>
    <row r="87" ht="15" customFormat="1" customHeight="1" s="340">
      <c r="A87" s="740" t="inlineStr">
        <is>
          <t>Dec-Feb 2007</t>
        </is>
      </c>
      <c r="B87" s="740" t="inlineStr"/>
      <c r="C87" s="740" t="n">
        <v>629</v>
      </c>
      <c r="D87" s="740" t="n">
        <v>2</v>
      </c>
      <c r="E87" s="740" t="n">
        <v>55</v>
      </c>
      <c r="F87" s="740" t="n">
        <v>2</v>
      </c>
      <c r="G87" s="740" t="n">
        <v>2</v>
      </c>
      <c r="H87" s="740" t="n">
        <v>24</v>
      </c>
      <c r="I87" s="740" t="n">
        <v>121</v>
      </c>
      <c r="J87" s="740" t="n">
        <v>30</v>
      </c>
      <c r="K87" s="740" t="n">
        <v>54</v>
      </c>
      <c r="L87" s="740" t="n">
        <v>39</v>
      </c>
      <c r="M87" s="740" t="n">
        <v>41</v>
      </c>
      <c r="N87" s="740" t="n">
        <v>8</v>
      </c>
      <c r="O87" s="740" t="n">
        <v>57</v>
      </c>
      <c r="P87" s="740" t="n">
        <v>42</v>
      </c>
      <c r="Q87" s="740" t="n">
        <v>22</v>
      </c>
      <c r="R87" s="740" t="n">
        <v>44</v>
      </c>
      <c r="S87" s="740" t="n">
        <v>64</v>
      </c>
      <c r="T87" s="740" t="n">
        <v>10</v>
      </c>
      <c r="U87" s="740" t="n">
        <v>12</v>
      </c>
      <c r="V87" s="740" t="n">
        <v>544</v>
      </c>
      <c r="W87" s="740" t="n">
        <v>8</v>
      </c>
      <c r="X87" s="740" t="n">
        <v>26</v>
      </c>
      <c r="Y87" s="740" t="n">
        <v>86</v>
      </c>
    </row>
    <row r="88" ht="15" customFormat="1" customHeight="1" s="340">
      <c r="A88" s="740" t="inlineStr">
        <is>
          <t>Jan-Mar 2007</t>
        </is>
      </c>
      <c r="B88" s="740" t="inlineStr"/>
      <c r="C88" s="740" t="n">
        <v>642</v>
      </c>
      <c r="D88" s="740" t="n">
        <v>2</v>
      </c>
      <c r="E88" s="740" t="n">
        <v>57</v>
      </c>
      <c r="F88" s="740" t="n">
        <v>2</v>
      </c>
      <c r="G88" s="740" t="n">
        <v>2</v>
      </c>
      <c r="H88" s="740" t="n">
        <v>25</v>
      </c>
      <c r="I88" s="740" t="n">
        <v>123</v>
      </c>
      <c r="J88" s="740" t="n">
        <v>29</v>
      </c>
      <c r="K88" s="740" t="n">
        <v>56</v>
      </c>
      <c r="L88" s="740" t="n">
        <v>41</v>
      </c>
      <c r="M88" s="740" t="n">
        <v>41</v>
      </c>
      <c r="N88" s="740" t="n">
        <v>8</v>
      </c>
      <c r="O88" s="740" t="n">
        <v>57</v>
      </c>
      <c r="P88" s="740" t="n">
        <v>42</v>
      </c>
      <c r="Q88" s="740" t="n">
        <v>22</v>
      </c>
      <c r="R88" s="740" t="n">
        <v>47</v>
      </c>
      <c r="S88" s="740" t="n">
        <v>64</v>
      </c>
      <c r="T88" s="740" t="n">
        <v>11</v>
      </c>
      <c r="U88" s="740" t="n">
        <v>13</v>
      </c>
      <c r="V88" s="740" t="n">
        <v>554</v>
      </c>
      <c r="W88" s="740" t="n">
        <v>8</v>
      </c>
      <c r="X88" s="740" t="n">
        <v>27</v>
      </c>
      <c r="Y88" s="740" t="n">
        <v>89</v>
      </c>
    </row>
    <row r="89" ht="15" customFormat="1" customHeight="1" s="340">
      <c r="A89" s="740" t="inlineStr">
        <is>
          <t>Feb-Apr 2007</t>
        </is>
      </c>
      <c r="B89" s="740" t="inlineStr"/>
      <c r="C89" s="740" t="n">
        <v>647</v>
      </c>
      <c r="D89" s="740" t="n">
        <v>2</v>
      </c>
      <c r="E89" s="740" t="n">
        <v>56</v>
      </c>
      <c r="F89" s="740" t="n">
        <v>2</v>
      </c>
      <c r="G89" s="740" t="n">
        <v>2</v>
      </c>
      <c r="H89" s="740" t="n">
        <v>24</v>
      </c>
      <c r="I89" s="740" t="n">
        <v>128</v>
      </c>
      <c r="J89" s="740" t="n">
        <v>28</v>
      </c>
      <c r="K89" s="740" t="n">
        <v>54</v>
      </c>
      <c r="L89" s="740" t="n">
        <v>43</v>
      </c>
      <c r="M89" s="740" t="n">
        <v>41</v>
      </c>
      <c r="N89" s="740" t="n">
        <v>9</v>
      </c>
      <c r="O89" s="740" t="n">
        <v>57</v>
      </c>
      <c r="P89" s="740" t="n">
        <v>43</v>
      </c>
      <c r="Q89" s="740" t="n">
        <v>21</v>
      </c>
      <c r="R89" s="740" t="n">
        <v>48</v>
      </c>
      <c r="S89" s="740" t="n">
        <v>63</v>
      </c>
      <c r="T89" s="740" t="n">
        <v>12</v>
      </c>
      <c r="U89" s="740" t="n">
        <v>14</v>
      </c>
      <c r="V89" s="740" t="n">
        <v>560</v>
      </c>
      <c r="W89" s="740" t="n">
        <v>8</v>
      </c>
      <c r="X89" s="740" t="n">
        <v>28</v>
      </c>
      <c r="Y89" s="740" t="n">
        <v>91</v>
      </c>
    </row>
    <row r="90" ht="15" customFormat="1" customHeight="1" s="340">
      <c r="A90" s="740" t="inlineStr">
        <is>
          <t>Mar-May 2007</t>
        </is>
      </c>
      <c r="B90" s="740" t="inlineStr"/>
      <c r="C90" s="740" t="n">
        <v>651</v>
      </c>
      <c r="D90" s="740" t="n">
        <v>2</v>
      </c>
      <c r="E90" s="740" t="n">
        <v>56</v>
      </c>
      <c r="F90" s="740" t="n">
        <v>2</v>
      </c>
      <c r="G90" s="740" t="n">
        <v>2</v>
      </c>
      <c r="H90" s="740" t="n">
        <v>23</v>
      </c>
      <c r="I90" s="740" t="n">
        <v>127</v>
      </c>
      <c r="J90" s="740" t="n">
        <v>29</v>
      </c>
      <c r="K90" s="740" t="n">
        <v>56</v>
      </c>
      <c r="L90" s="740" t="n">
        <v>44</v>
      </c>
      <c r="M90" s="740" t="n">
        <v>42</v>
      </c>
      <c r="N90" s="740" t="n">
        <v>9</v>
      </c>
      <c r="O90" s="740" t="n">
        <v>57</v>
      </c>
      <c r="P90" s="740" t="n">
        <v>43</v>
      </c>
      <c r="Q90" s="740" t="n">
        <v>21</v>
      </c>
      <c r="R90" s="740" t="n">
        <v>49</v>
      </c>
      <c r="S90" s="740" t="n">
        <v>63</v>
      </c>
      <c r="T90" s="740" t="n">
        <v>13</v>
      </c>
      <c r="U90" s="740" t="n">
        <v>15</v>
      </c>
      <c r="V90" s="740" t="n">
        <v>567</v>
      </c>
      <c r="W90" s="740" t="n">
        <v>8</v>
      </c>
      <c r="X90" s="740" t="n">
        <v>26</v>
      </c>
      <c r="Y90" s="740" t="n">
        <v>92</v>
      </c>
    </row>
    <row r="91" ht="15" customFormat="1" customHeight="1" s="340">
      <c r="A91" s="740" t="inlineStr">
        <is>
          <t>Apr-Jun 2007</t>
        </is>
      </c>
      <c r="B91" s="740" t="inlineStr"/>
      <c r="C91" s="740" t="n">
        <v>659</v>
      </c>
      <c r="D91" s="740" t="n">
        <v>2</v>
      </c>
      <c r="E91" s="740" t="n">
        <v>54</v>
      </c>
      <c r="F91" s="740" t="n">
        <v>3</v>
      </c>
      <c r="G91" s="740" t="n">
        <v>2</v>
      </c>
      <c r="H91" s="740" t="n">
        <v>23</v>
      </c>
      <c r="I91" s="740" t="n">
        <v>128</v>
      </c>
      <c r="J91" s="740" t="n">
        <v>29</v>
      </c>
      <c r="K91" s="740" t="n">
        <v>55</v>
      </c>
      <c r="L91" s="740" t="n">
        <v>43</v>
      </c>
      <c r="M91" s="740" t="n">
        <v>43</v>
      </c>
      <c r="N91" s="740" t="n">
        <v>11</v>
      </c>
      <c r="O91" s="740" t="n">
        <v>58</v>
      </c>
      <c r="P91" s="740" t="n">
        <v>45</v>
      </c>
      <c r="Q91" s="740" t="n">
        <v>21</v>
      </c>
      <c r="R91" s="740" t="n">
        <v>50</v>
      </c>
      <c r="S91" s="740" t="n">
        <v>65</v>
      </c>
      <c r="T91" s="740" t="n">
        <v>14</v>
      </c>
      <c r="U91" s="740" t="n">
        <v>15</v>
      </c>
      <c r="V91" s="740" t="n">
        <v>576</v>
      </c>
      <c r="W91" s="740" t="n">
        <v>8</v>
      </c>
      <c r="X91" s="740" t="n">
        <v>27</v>
      </c>
      <c r="Y91" s="740" t="n">
        <v>93</v>
      </c>
    </row>
    <row r="92" ht="15" customFormat="1" customHeight="1" s="340">
      <c r="A92" s="740" t="inlineStr">
        <is>
          <t>May-Jul 2007</t>
        </is>
      </c>
      <c r="B92" s="740" t="inlineStr"/>
      <c r="C92" s="740" t="n">
        <v>670</v>
      </c>
      <c r="D92" s="740" t="n">
        <v>2</v>
      </c>
      <c r="E92" s="740" t="n">
        <v>57</v>
      </c>
      <c r="F92" s="740" t="n">
        <v>3</v>
      </c>
      <c r="G92" s="740" t="n">
        <v>2</v>
      </c>
      <c r="H92" s="740" t="n">
        <v>28</v>
      </c>
      <c r="I92" s="740" t="n">
        <v>126</v>
      </c>
      <c r="J92" s="740" t="n">
        <v>31</v>
      </c>
      <c r="K92" s="740" t="n">
        <v>54</v>
      </c>
      <c r="L92" s="740" t="n">
        <v>43</v>
      </c>
      <c r="M92" s="740" t="n">
        <v>44</v>
      </c>
      <c r="N92" s="740" t="n">
        <v>11</v>
      </c>
      <c r="O92" s="740" t="n">
        <v>59</v>
      </c>
      <c r="P92" s="740" t="n">
        <v>46</v>
      </c>
      <c r="Q92" s="740" t="n">
        <v>23</v>
      </c>
      <c r="R92" s="740" t="n">
        <v>49</v>
      </c>
      <c r="S92" s="740" t="n">
        <v>66</v>
      </c>
      <c r="T92" s="740" t="n">
        <v>13</v>
      </c>
      <c r="U92" s="740" t="n">
        <v>14</v>
      </c>
      <c r="V92" s="740" t="n">
        <v>579</v>
      </c>
      <c r="W92" s="740" t="n">
        <v>8</v>
      </c>
      <c r="X92" s="740" t="n">
        <v>25</v>
      </c>
      <c r="Y92" s="740" t="n">
        <v>93</v>
      </c>
    </row>
    <row r="93" ht="15" customFormat="1" customHeight="1" s="340">
      <c r="A93" s="740" t="inlineStr">
        <is>
          <t>Jun-Aug 2007</t>
        </is>
      </c>
      <c r="B93" s="740" t="inlineStr"/>
      <c r="C93" s="740" t="n">
        <v>681</v>
      </c>
      <c r="D93" s="740" t="n">
        <v>2</v>
      </c>
      <c r="E93" s="740" t="n">
        <v>57</v>
      </c>
      <c r="F93" s="740" t="n">
        <v>2</v>
      </c>
      <c r="G93" s="740" t="n">
        <v>2</v>
      </c>
      <c r="H93" s="740" t="n">
        <v>28</v>
      </c>
      <c r="I93" s="740" t="n">
        <v>131</v>
      </c>
      <c r="J93" s="740" t="n">
        <v>31</v>
      </c>
      <c r="K93" s="740" t="n">
        <v>55</v>
      </c>
      <c r="L93" s="740" t="n">
        <v>43</v>
      </c>
      <c r="M93" s="740" t="n">
        <v>46</v>
      </c>
      <c r="N93" s="740" t="n">
        <v>10</v>
      </c>
      <c r="O93" s="740" t="n">
        <v>62</v>
      </c>
      <c r="P93" s="740" t="n">
        <v>46</v>
      </c>
      <c r="Q93" s="740" t="n">
        <v>23</v>
      </c>
      <c r="R93" s="740" t="n">
        <v>50</v>
      </c>
      <c r="S93" s="740" t="n">
        <v>67</v>
      </c>
      <c r="T93" s="740" t="n">
        <v>12</v>
      </c>
      <c r="U93" s="740" t="n">
        <v>14</v>
      </c>
      <c r="V93" s="740" t="n">
        <v>589</v>
      </c>
      <c r="W93" s="740" t="n">
        <v>8</v>
      </c>
      <c r="X93" s="740" t="n">
        <v>27</v>
      </c>
      <c r="Y93" s="740" t="n">
        <v>96</v>
      </c>
    </row>
    <row r="94" ht="15" customFormat="1" customHeight="1" s="340">
      <c r="A94" s="740" t="inlineStr">
        <is>
          <t>Jul-Sep 2007</t>
        </is>
      </c>
      <c r="B94" s="740" t="inlineStr"/>
      <c r="C94" s="740" t="n">
        <v>684</v>
      </c>
      <c r="D94" s="740" t="n">
        <v>2</v>
      </c>
      <c r="E94" s="740" t="n">
        <v>59</v>
      </c>
      <c r="F94" s="740" t="n">
        <v>2</v>
      </c>
      <c r="G94" s="740" t="n">
        <v>2</v>
      </c>
      <c r="H94" s="740" t="n">
        <v>30</v>
      </c>
      <c r="I94" s="740" t="n">
        <v>130</v>
      </c>
      <c r="J94" s="740" t="n">
        <v>31</v>
      </c>
      <c r="K94" s="740" t="n">
        <v>55</v>
      </c>
      <c r="L94" s="740" t="n">
        <v>44</v>
      </c>
      <c r="M94" s="740" t="n">
        <v>46</v>
      </c>
      <c r="N94" s="740" t="n">
        <v>9</v>
      </c>
      <c r="O94" s="740" t="n">
        <v>60</v>
      </c>
      <c r="P94" s="740" t="n">
        <v>45</v>
      </c>
      <c r="Q94" s="740" t="n">
        <v>24</v>
      </c>
      <c r="R94" s="740" t="n">
        <v>50</v>
      </c>
      <c r="S94" s="740" t="n">
        <v>68</v>
      </c>
      <c r="T94" s="740" t="n">
        <v>13</v>
      </c>
      <c r="U94" s="740" t="n">
        <v>14</v>
      </c>
      <c r="V94" s="740" t="n">
        <v>588</v>
      </c>
      <c r="W94" s="740" t="n">
        <v>8</v>
      </c>
      <c r="X94" s="740" t="n">
        <v>28</v>
      </c>
      <c r="Y94" s="740" t="n">
        <v>94</v>
      </c>
    </row>
    <row r="95" ht="15" customFormat="1" customHeight="1" s="340">
      <c r="A95" s="740" t="inlineStr">
        <is>
          <t>Aug-Oct 2007</t>
        </is>
      </c>
      <c r="B95" s="740" t="inlineStr"/>
      <c r="C95" s="740" t="n">
        <v>686</v>
      </c>
      <c r="D95" s="740" t="n">
        <v>2</v>
      </c>
      <c r="E95" s="740" t="n">
        <v>60</v>
      </c>
      <c r="F95" s="740" t="n">
        <v>2</v>
      </c>
      <c r="G95" s="740" t="n">
        <v>2</v>
      </c>
      <c r="H95" s="740" t="n">
        <v>30</v>
      </c>
      <c r="I95" s="740" t="n">
        <v>130</v>
      </c>
      <c r="J95" s="740" t="n">
        <v>30</v>
      </c>
      <c r="K95" s="740" t="n">
        <v>56</v>
      </c>
      <c r="L95" s="740" t="n">
        <v>43</v>
      </c>
      <c r="M95" s="740" t="n">
        <v>45</v>
      </c>
      <c r="N95" s="740" t="n">
        <v>9</v>
      </c>
      <c r="O95" s="740" t="n">
        <v>60</v>
      </c>
      <c r="P95" s="740" t="n">
        <v>44</v>
      </c>
      <c r="Q95" s="740" t="n">
        <v>23</v>
      </c>
      <c r="R95" s="740" t="n">
        <v>51</v>
      </c>
      <c r="S95" s="740" t="n">
        <v>71</v>
      </c>
      <c r="T95" s="740" t="n">
        <v>13</v>
      </c>
      <c r="U95" s="740" t="n">
        <v>15</v>
      </c>
      <c r="V95" s="740" t="n">
        <v>589</v>
      </c>
      <c r="W95" s="740" t="n">
        <v>8</v>
      </c>
      <c r="X95" s="740" t="n">
        <v>28</v>
      </c>
      <c r="Y95" s="740" t="n">
        <v>94</v>
      </c>
    </row>
    <row r="96" ht="15" customFormat="1" customHeight="1" s="340">
      <c r="A96" s="740" t="inlineStr">
        <is>
          <t>Sep-Nov 2007</t>
        </is>
      </c>
      <c r="B96" s="740" t="inlineStr"/>
      <c r="C96" s="740" t="n">
        <v>691</v>
      </c>
      <c r="D96" s="740" t="n">
        <v>2</v>
      </c>
      <c r="E96" s="740" t="n">
        <v>60</v>
      </c>
      <c r="F96" s="740" t="n">
        <v>2</v>
      </c>
      <c r="G96" s="740" t="n">
        <v>2</v>
      </c>
      <c r="H96" s="740" t="n">
        <v>30</v>
      </c>
      <c r="I96" s="740" t="n">
        <v>128</v>
      </c>
      <c r="J96" s="740" t="n">
        <v>31</v>
      </c>
      <c r="K96" s="740" t="n">
        <v>58</v>
      </c>
      <c r="L96" s="740" t="n">
        <v>44</v>
      </c>
      <c r="M96" s="740" t="n">
        <v>43</v>
      </c>
      <c r="N96" s="740" t="n">
        <v>10</v>
      </c>
      <c r="O96" s="740" t="n">
        <v>60</v>
      </c>
      <c r="P96" s="740" t="n">
        <v>43</v>
      </c>
      <c r="Q96" s="740" t="n">
        <v>23</v>
      </c>
      <c r="R96" s="740" t="n">
        <v>51</v>
      </c>
      <c r="S96" s="740" t="n">
        <v>74</v>
      </c>
      <c r="T96" s="740" t="n">
        <v>14</v>
      </c>
      <c r="U96" s="740" t="n">
        <v>15</v>
      </c>
      <c r="V96" s="740" t="n">
        <v>594</v>
      </c>
      <c r="W96" s="740" t="n">
        <v>9</v>
      </c>
      <c r="X96" s="740" t="n">
        <v>27</v>
      </c>
      <c r="Y96" s="740" t="n">
        <v>93</v>
      </c>
    </row>
    <row r="97" ht="15" customFormat="1" customHeight="1" s="340">
      <c r="A97" s="740" t="inlineStr">
        <is>
          <t>Oct-Dec 2007</t>
        </is>
      </c>
      <c r="B97" s="740" t="inlineStr"/>
      <c r="C97" s="740" t="n">
        <v>687</v>
      </c>
      <c r="D97" s="740" t="n">
        <v>2</v>
      </c>
      <c r="E97" s="740" t="n">
        <v>60</v>
      </c>
      <c r="F97" s="740" t="n">
        <v>3</v>
      </c>
      <c r="G97" s="740" t="n">
        <v>2</v>
      </c>
      <c r="H97" s="740" t="n">
        <v>29</v>
      </c>
      <c r="I97" s="740" t="n">
        <v>129</v>
      </c>
      <c r="J97" s="740" t="n">
        <v>32</v>
      </c>
      <c r="K97" s="740" t="n">
        <v>60</v>
      </c>
      <c r="L97" s="740" t="n">
        <v>43</v>
      </c>
      <c r="M97" s="740" t="n">
        <v>42</v>
      </c>
      <c r="N97" s="740" t="n">
        <v>9</v>
      </c>
      <c r="O97" s="740" t="n">
        <v>61</v>
      </c>
      <c r="P97" s="740" t="n">
        <v>44</v>
      </c>
      <c r="Q97" s="740" t="n">
        <v>22</v>
      </c>
      <c r="R97" s="740" t="n">
        <v>51</v>
      </c>
      <c r="S97" s="740" t="n">
        <v>74</v>
      </c>
      <c r="T97" s="740" t="n">
        <v>12</v>
      </c>
      <c r="U97" s="740" t="n">
        <v>14</v>
      </c>
      <c r="V97" s="740" t="n">
        <v>592</v>
      </c>
      <c r="W97" s="740" t="n">
        <v>9</v>
      </c>
      <c r="X97" s="740" t="n">
        <v>27</v>
      </c>
      <c r="Y97" s="740" t="n">
        <v>93</v>
      </c>
    </row>
    <row r="98" ht="15" customFormat="1" customHeight="1" s="340">
      <c r="A98" s="740" t="inlineStr">
        <is>
          <t>Nov-Jan 2008</t>
        </is>
      </c>
      <c r="B98" s="740" t="inlineStr"/>
      <c r="C98" s="740" t="n">
        <v>679</v>
      </c>
      <c r="D98" s="740" t="n">
        <v>2</v>
      </c>
      <c r="E98" s="740" t="n">
        <v>61</v>
      </c>
      <c r="F98" s="740" t="n">
        <v>3</v>
      </c>
      <c r="G98" s="740" t="n">
        <v>2</v>
      </c>
      <c r="H98" s="740" t="n">
        <v>27</v>
      </c>
      <c r="I98" s="740" t="n">
        <v>130</v>
      </c>
      <c r="J98" s="740" t="n">
        <v>32</v>
      </c>
      <c r="K98" s="740" t="n">
        <v>62</v>
      </c>
      <c r="L98" s="740" t="n">
        <v>42</v>
      </c>
      <c r="M98" s="740" t="n">
        <v>40</v>
      </c>
      <c r="N98" s="740" t="n">
        <v>8</v>
      </c>
      <c r="O98" s="740" t="n">
        <v>59</v>
      </c>
      <c r="P98" s="740" t="n">
        <v>43</v>
      </c>
      <c r="Q98" s="740" t="n">
        <v>22</v>
      </c>
      <c r="R98" s="740" t="n">
        <v>50</v>
      </c>
      <c r="S98" s="740" t="n">
        <v>72</v>
      </c>
      <c r="T98" s="740" t="n">
        <v>12</v>
      </c>
      <c r="U98" s="740" t="n">
        <v>13</v>
      </c>
      <c r="V98" s="740" t="n">
        <v>585</v>
      </c>
      <c r="W98" s="740" t="n">
        <v>9</v>
      </c>
      <c r="X98" s="740" t="n">
        <v>28</v>
      </c>
      <c r="Y98" s="740" t="n">
        <v>93</v>
      </c>
    </row>
    <row r="99" ht="15" customFormat="1" customHeight="1" s="340">
      <c r="A99" s="740" t="inlineStr">
        <is>
          <t>Dec-Feb 2008</t>
        </is>
      </c>
      <c r="B99" s="740" t="inlineStr"/>
      <c r="C99" s="740" t="n">
        <v>687</v>
      </c>
      <c r="D99" s="740" t="n">
        <v>2</v>
      </c>
      <c r="E99" s="740" t="n">
        <v>59</v>
      </c>
      <c r="F99" s="740" t="n">
        <v>3</v>
      </c>
      <c r="G99" s="740" t="n">
        <v>2</v>
      </c>
      <c r="H99" s="740" t="n">
        <v>28</v>
      </c>
      <c r="I99" s="740" t="n">
        <v>130</v>
      </c>
      <c r="J99" s="740" t="n">
        <v>32</v>
      </c>
      <c r="K99" s="740" t="n">
        <v>65</v>
      </c>
      <c r="L99" s="740" t="n">
        <v>40</v>
      </c>
      <c r="M99" s="740" t="n">
        <v>39</v>
      </c>
      <c r="N99" s="740" t="n">
        <v>8</v>
      </c>
      <c r="O99" s="740" t="n">
        <v>63</v>
      </c>
      <c r="P99" s="740" t="n">
        <v>43</v>
      </c>
      <c r="Q99" s="740" t="n">
        <v>23</v>
      </c>
      <c r="R99" s="740" t="n">
        <v>50</v>
      </c>
      <c r="S99" s="740" t="n">
        <v>72</v>
      </c>
      <c r="T99" s="740" t="n">
        <v>13</v>
      </c>
      <c r="U99" s="740" t="n">
        <v>15</v>
      </c>
      <c r="V99" s="740" t="n">
        <v>594</v>
      </c>
      <c r="W99" s="740" t="n">
        <v>9</v>
      </c>
      <c r="X99" s="740" t="n">
        <v>28</v>
      </c>
      <c r="Y99" s="740" t="n">
        <v>93</v>
      </c>
    </row>
    <row r="100" ht="15" customFormat="1" customHeight="1" s="340">
      <c r="A100" s="740" t="inlineStr">
        <is>
          <t>Jan-Mar 2008</t>
        </is>
      </c>
      <c r="B100" s="740" t="inlineStr"/>
      <c r="C100" s="740" t="n">
        <v>698</v>
      </c>
      <c r="D100" s="740" t="n">
        <v>2</v>
      </c>
      <c r="E100" s="740" t="n">
        <v>58</v>
      </c>
      <c r="F100" s="740" t="n">
        <v>3</v>
      </c>
      <c r="G100" s="740" t="n">
        <v>2</v>
      </c>
      <c r="H100" s="740" t="n">
        <v>28</v>
      </c>
      <c r="I100" s="740" t="n">
        <v>134</v>
      </c>
      <c r="J100" s="740" t="n">
        <v>34</v>
      </c>
      <c r="K100" s="740" t="n">
        <v>69</v>
      </c>
      <c r="L100" s="740" t="n">
        <v>39</v>
      </c>
      <c r="M100" s="740" t="n">
        <v>37</v>
      </c>
      <c r="N100" s="740" t="n">
        <v>10</v>
      </c>
      <c r="O100" s="740" t="n">
        <v>64</v>
      </c>
      <c r="P100" s="740" t="n">
        <v>45</v>
      </c>
      <c r="Q100" s="740" t="n">
        <v>23</v>
      </c>
      <c r="R100" s="740" t="n">
        <v>48</v>
      </c>
      <c r="S100" s="740" t="n">
        <v>72</v>
      </c>
      <c r="T100" s="740" t="n">
        <v>15</v>
      </c>
      <c r="U100" s="740" t="n">
        <v>16</v>
      </c>
      <c r="V100" s="740" t="n">
        <v>606</v>
      </c>
      <c r="W100" s="740" t="n">
        <v>9</v>
      </c>
      <c r="X100" s="740" t="n">
        <v>28</v>
      </c>
      <c r="Y100" s="740" t="n">
        <v>98</v>
      </c>
    </row>
    <row r="101" ht="15" customFormat="1" customHeight="1" s="340">
      <c r="A101" s="740" t="inlineStr">
        <is>
          <t>Feb-Apr 2008</t>
        </is>
      </c>
      <c r="B101" s="740" t="inlineStr"/>
      <c r="C101" s="740" t="n">
        <v>694</v>
      </c>
      <c r="D101" s="740" t="n">
        <v>2</v>
      </c>
      <c r="E101" s="740" t="n">
        <v>56</v>
      </c>
      <c r="F101" s="740" t="n">
        <v>3</v>
      </c>
      <c r="G101" s="740" t="n">
        <v>2</v>
      </c>
      <c r="H101" s="740" t="n">
        <v>29</v>
      </c>
      <c r="I101" s="740" t="n">
        <v>134</v>
      </c>
      <c r="J101" s="740" t="n">
        <v>35</v>
      </c>
      <c r="K101" s="740" t="n">
        <v>66</v>
      </c>
      <c r="L101" s="740" t="n">
        <v>36</v>
      </c>
      <c r="M101" s="740" t="n">
        <v>38</v>
      </c>
      <c r="N101" s="740" t="n">
        <v>10</v>
      </c>
      <c r="O101" s="740" t="n">
        <v>66</v>
      </c>
      <c r="P101" s="740" t="n">
        <v>43</v>
      </c>
      <c r="Q101" s="740" t="n">
        <v>24</v>
      </c>
      <c r="R101" s="740" t="n">
        <v>48</v>
      </c>
      <c r="S101" s="740" t="n">
        <v>72</v>
      </c>
      <c r="T101" s="740" t="n">
        <v>14</v>
      </c>
      <c r="U101" s="740" t="n">
        <v>17</v>
      </c>
      <c r="V101" s="740" t="n">
        <v>603</v>
      </c>
      <c r="W101" s="740" t="n">
        <v>8</v>
      </c>
      <c r="X101" s="740" t="n">
        <v>29</v>
      </c>
      <c r="Y101" s="740" t="n">
        <v>97</v>
      </c>
    </row>
    <row r="102" ht="15" customFormat="1" customHeight="1" s="340">
      <c r="A102" s="740" t="inlineStr">
        <is>
          <t>Mar-May 2008</t>
        </is>
      </c>
      <c r="B102" s="740" t="inlineStr"/>
      <c r="C102" s="740" t="n">
        <v>679</v>
      </c>
      <c r="D102" s="740" t="n">
        <v>2</v>
      </c>
      <c r="E102" s="740" t="n">
        <v>54</v>
      </c>
      <c r="F102" s="740" t="n">
        <v>3</v>
      </c>
      <c r="G102" s="740" t="n">
        <v>3</v>
      </c>
      <c r="H102" s="740" t="n">
        <v>28</v>
      </c>
      <c r="I102" s="740" t="n">
        <v>127</v>
      </c>
      <c r="J102" s="740" t="n">
        <v>35</v>
      </c>
      <c r="K102" s="740" t="n">
        <v>64</v>
      </c>
      <c r="L102" s="740" t="n">
        <v>34</v>
      </c>
      <c r="M102" s="740" t="n">
        <v>38</v>
      </c>
      <c r="N102" s="740" t="n">
        <v>10</v>
      </c>
      <c r="O102" s="740" t="n">
        <v>65</v>
      </c>
      <c r="P102" s="740" t="n">
        <v>41</v>
      </c>
      <c r="Q102" s="740" t="n">
        <v>25</v>
      </c>
      <c r="R102" s="740" t="n">
        <v>49</v>
      </c>
      <c r="S102" s="740" t="n">
        <v>73</v>
      </c>
      <c r="T102" s="740" t="n">
        <v>13</v>
      </c>
      <c r="U102" s="740" t="n">
        <v>17</v>
      </c>
      <c r="V102" s="740" t="n">
        <v>590</v>
      </c>
      <c r="W102" s="740" t="n">
        <v>8</v>
      </c>
      <c r="X102" s="740" t="n">
        <v>25</v>
      </c>
      <c r="Y102" s="740" t="n">
        <v>93</v>
      </c>
    </row>
    <row r="103" ht="15" customFormat="1" customHeight="1" s="340">
      <c r="A103" s="740" t="inlineStr">
        <is>
          <t>Apr-Jun 2008</t>
        </is>
      </c>
      <c r="B103" s="740" t="inlineStr"/>
      <c r="C103" s="740" t="n">
        <v>657</v>
      </c>
      <c r="D103" s="740" t="n">
        <v>2</v>
      </c>
      <c r="E103" s="740" t="n">
        <v>54</v>
      </c>
      <c r="F103" s="740" t="n">
        <v>3</v>
      </c>
      <c r="G103" s="740" t="n">
        <v>3</v>
      </c>
      <c r="H103" s="740" t="n">
        <v>27</v>
      </c>
      <c r="I103" s="740" t="n">
        <v>120</v>
      </c>
      <c r="J103" s="740" t="n">
        <v>34</v>
      </c>
      <c r="K103" s="740" t="n">
        <v>62</v>
      </c>
      <c r="L103" s="740" t="n">
        <v>33</v>
      </c>
      <c r="M103" s="740" t="n">
        <v>37</v>
      </c>
      <c r="N103" s="740" t="n">
        <v>9</v>
      </c>
      <c r="O103" s="740" t="n">
        <v>63</v>
      </c>
      <c r="P103" s="740" t="n">
        <v>38</v>
      </c>
      <c r="Q103" s="740" t="n">
        <v>25</v>
      </c>
      <c r="R103" s="740" t="n">
        <v>49</v>
      </c>
      <c r="S103" s="740" t="n">
        <v>72</v>
      </c>
      <c r="T103" s="740" t="n">
        <v>10</v>
      </c>
      <c r="U103" s="740" t="n">
        <v>17</v>
      </c>
      <c r="V103" s="740" t="n">
        <v>569</v>
      </c>
      <c r="W103" s="740" t="n">
        <v>8</v>
      </c>
      <c r="X103" s="740" t="n">
        <v>23</v>
      </c>
      <c r="Y103" s="740" t="n">
        <v>89</v>
      </c>
    </row>
    <row r="104" ht="15" customFormat="1" customHeight="1" s="340">
      <c r="A104" s="740" t="inlineStr">
        <is>
          <t>May-Jul 2008</t>
        </is>
      </c>
      <c r="B104" s="740" t="inlineStr"/>
      <c r="C104" s="740" t="n">
        <v>643</v>
      </c>
      <c r="D104" s="740" t="n">
        <v>2</v>
      </c>
      <c r="E104" s="740" t="n">
        <v>51</v>
      </c>
      <c r="F104" s="740" t="n">
        <v>3</v>
      </c>
      <c r="G104" s="740" t="n">
        <v>3</v>
      </c>
      <c r="H104" s="740" t="n">
        <v>26</v>
      </c>
      <c r="I104" s="740" t="n">
        <v>115</v>
      </c>
      <c r="J104" s="740" t="n">
        <v>32</v>
      </c>
      <c r="K104" s="740" t="n">
        <v>62</v>
      </c>
      <c r="L104" s="740" t="n">
        <v>37</v>
      </c>
      <c r="M104" s="740" t="n">
        <v>37</v>
      </c>
      <c r="N104" s="740" t="n">
        <v>8</v>
      </c>
      <c r="O104" s="740" t="n">
        <v>60</v>
      </c>
      <c r="P104" s="740" t="n">
        <v>37</v>
      </c>
      <c r="Q104" s="740" t="n">
        <v>25</v>
      </c>
      <c r="R104" s="740" t="n">
        <v>50</v>
      </c>
      <c r="S104" s="740" t="n">
        <v>72</v>
      </c>
      <c r="T104" s="740" t="n">
        <v>8</v>
      </c>
      <c r="U104" s="740" t="n">
        <v>17</v>
      </c>
      <c r="V104" s="740" t="n">
        <v>558</v>
      </c>
      <c r="W104" s="740" t="n">
        <v>7</v>
      </c>
      <c r="X104" s="740" t="n">
        <v>21</v>
      </c>
      <c r="Y104" s="740" t="n">
        <v>87</v>
      </c>
    </row>
    <row r="105" ht="15" customFormat="1" customHeight="1" s="340">
      <c r="A105" s="740" t="inlineStr">
        <is>
          <t>Jun-Aug 2008</t>
        </is>
      </c>
      <c r="B105" s="740" t="inlineStr"/>
      <c r="C105" s="740" t="n">
        <v>624</v>
      </c>
      <c r="D105" s="740" t="n">
        <v>2</v>
      </c>
      <c r="E105" s="740" t="n">
        <v>50</v>
      </c>
      <c r="F105" s="740" t="n">
        <v>3</v>
      </c>
      <c r="G105" s="740" t="n">
        <v>3</v>
      </c>
      <c r="H105" s="740" t="n">
        <v>25</v>
      </c>
      <c r="I105" s="740" t="n">
        <v>112</v>
      </c>
      <c r="J105" s="740" t="n">
        <v>30</v>
      </c>
      <c r="K105" s="740" t="n">
        <v>60</v>
      </c>
      <c r="L105" s="740" t="n">
        <v>39</v>
      </c>
      <c r="M105" s="740" t="n">
        <v>36</v>
      </c>
      <c r="N105" s="740" t="n">
        <v>7</v>
      </c>
      <c r="O105" s="740" t="n">
        <v>54</v>
      </c>
      <c r="P105" s="740" t="n">
        <v>34</v>
      </c>
      <c r="Q105" s="740" t="n">
        <v>26</v>
      </c>
      <c r="R105" s="740" t="n">
        <v>49</v>
      </c>
      <c r="S105" s="740" t="n">
        <v>72</v>
      </c>
      <c r="T105" s="740" t="n">
        <v>10</v>
      </c>
      <c r="U105" s="740" t="n">
        <v>15</v>
      </c>
      <c r="V105" s="740" t="n">
        <v>542</v>
      </c>
      <c r="W105" s="740" t="n">
        <v>6</v>
      </c>
      <c r="X105" s="740" t="n">
        <v>21</v>
      </c>
      <c r="Y105" s="740" t="n">
        <v>84</v>
      </c>
    </row>
    <row r="106" ht="15" customFormat="1" customHeight="1" s="340">
      <c r="A106" s="740" t="inlineStr">
        <is>
          <t>Jul-Sep 2008</t>
        </is>
      </c>
      <c r="B106" s="740" t="inlineStr"/>
      <c r="C106" s="740" t="n">
        <v>615</v>
      </c>
      <c r="D106" s="740" t="n">
        <v>2</v>
      </c>
      <c r="E106" s="740" t="n">
        <v>46</v>
      </c>
      <c r="F106" s="740" t="n">
        <v>3</v>
      </c>
      <c r="G106" s="740" t="n">
        <v>2</v>
      </c>
      <c r="H106" s="740" t="n">
        <v>25</v>
      </c>
      <c r="I106" s="740" t="n">
        <v>106</v>
      </c>
      <c r="J106" s="740" t="n">
        <v>27</v>
      </c>
      <c r="K106" s="740" t="n">
        <v>58</v>
      </c>
      <c r="L106" s="740" t="n">
        <v>37</v>
      </c>
      <c r="M106" s="740" t="n">
        <v>36</v>
      </c>
      <c r="N106" s="740" t="n">
        <v>8</v>
      </c>
      <c r="O106" s="740" t="n">
        <v>52</v>
      </c>
      <c r="P106" s="740" t="n">
        <v>39</v>
      </c>
      <c r="Q106" s="740" t="n">
        <v>27</v>
      </c>
      <c r="R106" s="740" t="n">
        <v>51</v>
      </c>
      <c r="S106" s="740" t="n">
        <v>72</v>
      </c>
      <c r="T106" s="740" t="n">
        <v>10</v>
      </c>
      <c r="U106" s="740" t="n">
        <v>13</v>
      </c>
      <c r="V106" s="740" t="n">
        <v>536</v>
      </c>
      <c r="W106" s="740" t="n">
        <v>5</v>
      </c>
      <c r="X106" s="740" t="n">
        <v>22</v>
      </c>
      <c r="Y106" s="740" t="n">
        <v>79</v>
      </c>
    </row>
    <row r="107" ht="15" customFormat="1" customHeight="1" s="340">
      <c r="A107" s="740" t="inlineStr">
        <is>
          <t>Aug-Oct 2008</t>
        </is>
      </c>
      <c r="B107" s="740" t="inlineStr"/>
      <c r="C107" s="740" t="n">
        <v>596</v>
      </c>
      <c r="D107" s="740" t="n">
        <v>2</v>
      </c>
      <c r="E107" s="740" t="n">
        <v>44</v>
      </c>
      <c r="F107" s="740" t="n">
        <v>3</v>
      </c>
      <c r="G107" s="740" t="n">
        <v>2</v>
      </c>
      <c r="H107" s="740" t="n">
        <v>21</v>
      </c>
      <c r="I107" s="740" t="n">
        <v>106</v>
      </c>
      <c r="J107" s="740" t="n">
        <v>26</v>
      </c>
      <c r="K107" s="740" t="n">
        <v>54</v>
      </c>
      <c r="L107" s="740" t="n">
        <v>36</v>
      </c>
      <c r="M107" s="740" t="n">
        <v>36</v>
      </c>
      <c r="N107" s="740" t="n">
        <v>8</v>
      </c>
      <c r="O107" s="740" t="n">
        <v>48</v>
      </c>
      <c r="P107" s="740" t="n">
        <v>36</v>
      </c>
      <c r="Q107" s="740" t="n">
        <v>27</v>
      </c>
      <c r="R107" s="740" t="n">
        <v>51</v>
      </c>
      <c r="S107" s="740" t="n">
        <v>72</v>
      </c>
      <c r="T107" s="740" t="n">
        <v>12</v>
      </c>
      <c r="U107" s="740" t="n">
        <v>13</v>
      </c>
      <c r="V107" s="740" t="n">
        <v>524</v>
      </c>
      <c r="W107" s="740" t="n">
        <v>5</v>
      </c>
      <c r="X107" s="740" t="n">
        <v>23</v>
      </c>
      <c r="Y107" s="740" t="n">
        <v>79</v>
      </c>
    </row>
    <row r="108" ht="15" customFormat="1" customHeight="1" s="340">
      <c r="A108" s="740" t="inlineStr">
        <is>
          <t>Sep-Nov 2008</t>
        </is>
      </c>
      <c r="B108" s="740" t="inlineStr"/>
      <c r="C108" s="740" t="n">
        <v>562</v>
      </c>
      <c r="D108" s="740" t="n">
        <v>2</v>
      </c>
      <c r="E108" s="740" t="n">
        <v>39</v>
      </c>
      <c r="F108" s="740" t="n">
        <v>3</v>
      </c>
      <c r="G108" s="740" t="n">
        <v>2</v>
      </c>
      <c r="H108" s="740" t="n">
        <v>18</v>
      </c>
      <c r="I108" s="740" t="n">
        <v>100</v>
      </c>
      <c r="J108" s="740" t="n">
        <v>24</v>
      </c>
      <c r="K108" s="740" t="n">
        <v>51</v>
      </c>
      <c r="L108" s="740" t="n">
        <v>31</v>
      </c>
      <c r="M108" s="740" t="n">
        <v>33</v>
      </c>
      <c r="N108" s="740" t="n">
        <v>6</v>
      </c>
      <c r="O108" s="740" t="n">
        <v>45</v>
      </c>
      <c r="P108" s="740" t="n">
        <v>36</v>
      </c>
      <c r="Q108" s="740" t="n">
        <v>27</v>
      </c>
      <c r="R108" s="740" t="n">
        <v>52</v>
      </c>
      <c r="S108" s="740" t="n">
        <v>69</v>
      </c>
      <c r="T108" s="740" t="n">
        <v>12</v>
      </c>
      <c r="U108" s="740" t="n">
        <v>13</v>
      </c>
      <c r="V108" s="740" t="n">
        <v>499</v>
      </c>
      <c r="W108" s="740" t="n">
        <v>4</v>
      </c>
      <c r="X108" s="740" t="n">
        <v>19</v>
      </c>
      <c r="Y108" s="740" t="n">
        <v>77</v>
      </c>
    </row>
    <row r="109" ht="15" customFormat="1" customHeight="1" s="340">
      <c r="A109" s="740" t="inlineStr">
        <is>
          <t>Oct-Dec 2008</t>
        </is>
      </c>
      <c r="B109" s="740" t="inlineStr"/>
      <c r="C109" s="740" t="n">
        <v>527</v>
      </c>
      <c r="D109" s="740" t="n">
        <v>2</v>
      </c>
      <c r="E109" s="740" t="n">
        <v>35</v>
      </c>
      <c r="F109" s="740" t="n">
        <v>2</v>
      </c>
      <c r="G109" s="740" t="n">
        <v>2</v>
      </c>
      <c r="H109" s="740" t="n">
        <v>16</v>
      </c>
      <c r="I109" s="740" t="n">
        <v>94</v>
      </c>
      <c r="J109" s="740" t="n">
        <v>22</v>
      </c>
      <c r="K109" s="740" t="n">
        <v>48</v>
      </c>
      <c r="L109" s="740" t="n">
        <v>30</v>
      </c>
      <c r="M109" s="740" t="n">
        <v>29</v>
      </c>
      <c r="N109" s="740" t="n">
        <v>7</v>
      </c>
      <c r="O109" s="740" t="n">
        <v>39</v>
      </c>
      <c r="P109" s="740" t="n">
        <v>32</v>
      </c>
      <c r="Q109" s="740" t="n">
        <v>27</v>
      </c>
      <c r="R109" s="740" t="n">
        <v>52</v>
      </c>
      <c r="S109" s="740" t="n">
        <v>68</v>
      </c>
      <c r="T109" s="740" t="n">
        <v>11</v>
      </c>
      <c r="U109" s="740" t="n">
        <v>13</v>
      </c>
      <c r="V109" s="740" t="n">
        <v>470</v>
      </c>
      <c r="W109" s="740" t="n">
        <v>3</v>
      </c>
      <c r="X109" s="740" t="n">
        <v>15</v>
      </c>
      <c r="Y109" s="740" t="n">
        <v>75</v>
      </c>
    </row>
    <row r="110" ht="15" customFormat="1" customHeight="1" s="340">
      <c r="A110" s="740" t="inlineStr">
        <is>
          <t>Nov-Jan 2009</t>
        </is>
      </c>
      <c r="B110" s="740" t="inlineStr"/>
      <c r="C110" s="740" t="n">
        <v>498</v>
      </c>
      <c r="D110" s="740" t="n">
        <v>2</v>
      </c>
      <c r="E110" s="740" t="n">
        <v>32</v>
      </c>
      <c r="F110" s="740" t="n">
        <v>3</v>
      </c>
      <c r="G110" s="740" t="n">
        <v>2</v>
      </c>
      <c r="H110" s="740" t="n">
        <v>16</v>
      </c>
      <c r="I110" s="740" t="n">
        <v>85</v>
      </c>
      <c r="J110" s="740" t="n">
        <v>22</v>
      </c>
      <c r="K110" s="740" t="n">
        <v>43</v>
      </c>
      <c r="L110" s="740" t="n">
        <v>28</v>
      </c>
      <c r="M110" s="740" t="n">
        <v>26</v>
      </c>
      <c r="N110" s="740" t="n">
        <v>7</v>
      </c>
      <c r="O110" s="740" t="n">
        <v>36</v>
      </c>
      <c r="P110" s="740" t="n">
        <v>30</v>
      </c>
      <c r="Q110" s="740" t="n">
        <v>27</v>
      </c>
      <c r="R110" s="740" t="n">
        <v>52</v>
      </c>
      <c r="S110" s="740" t="n">
        <v>68</v>
      </c>
      <c r="T110" s="740" t="n">
        <v>11</v>
      </c>
      <c r="U110" s="740" t="n">
        <v>12</v>
      </c>
      <c r="V110" s="740" t="n">
        <v>445</v>
      </c>
      <c r="W110" s="740" t="n">
        <v>3</v>
      </c>
      <c r="X110" s="740" t="n">
        <v>11</v>
      </c>
      <c r="Y110" s="740" t="n">
        <v>71</v>
      </c>
    </row>
    <row r="111" ht="15" customFormat="1" customHeight="1" s="340">
      <c r="A111" s="740" t="inlineStr">
        <is>
          <t>Dec-Feb 2009</t>
        </is>
      </c>
      <c r="B111" s="740" t="inlineStr"/>
      <c r="C111" s="740" t="n">
        <v>478</v>
      </c>
      <c r="D111" s="740" t="n">
        <v>1</v>
      </c>
      <c r="E111" s="740" t="n">
        <v>30</v>
      </c>
      <c r="F111" s="740" t="n">
        <v>3</v>
      </c>
      <c r="G111" s="740" t="n">
        <v>2</v>
      </c>
      <c r="H111" s="740" t="n">
        <v>15</v>
      </c>
      <c r="I111" s="740" t="n">
        <v>81</v>
      </c>
      <c r="J111" s="740" t="n">
        <v>20</v>
      </c>
      <c r="K111" s="740" t="n">
        <v>42</v>
      </c>
      <c r="L111" s="740" t="n">
        <v>28</v>
      </c>
      <c r="M111" s="740" t="n">
        <v>25</v>
      </c>
      <c r="N111" s="740" t="n">
        <v>7</v>
      </c>
      <c r="O111" s="740" t="n">
        <v>34</v>
      </c>
      <c r="P111" s="740" t="n">
        <v>29</v>
      </c>
      <c r="Q111" s="740" t="n">
        <v>27</v>
      </c>
      <c r="R111" s="740" t="n">
        <v>50</v>
      </c>
      <c r="S111" s="740" t="n">
        <v>67</v>
      </c>
      <c r="T111" s="740" t="n">
        <v>9</v>
      </c>
      <c r="U111" s="740" t="n">
        <v>11</v>
      </c>
      <c r="V111" s="740" t="n">
        <v>428</v>
      </c>
      <c r="W111" s="740" t="n">
        <v>3</v>
      </c>
      <c r="X111" s="740" t="n">
        <v>10</v>
      </c>
      <c r="Y111" s="740" t="n">
        <v>68</v>
      </c>
    </row>
    <row r="112" ht="15" customFormat="1" customHeight="1" s="340">
      <c r="A112" s="740" t="inlineStr">
        <is>
          <t>Jan-Mar 2009</t>
        </is>
      </c>
      <c r="B112" s="740" t="inlineStr"/>
      <c r="C112" s="740" t="n">
        <v>464</v>
      </c>
      <c r="D112" s="740" t="n">
        <v>1</v>
      </c>
      <c r="E112" s="740" t="n">
        <v>28</v>
      </c>
      <c r="F112" s="740" t="n">
        <v>3</v>
      </c>
      <c r="G112" s="740" t="n">
        <v>1</v>
      </c>
      <c r="H112" s="740" t="n">
        <v>14</v>
      </c>
      <c r="I112" s="740" t="n">
        <v>80</v>
      </c>
      <c r="J112" s="740" t="n">
        <v>18</v>
      </c>
      <c r="K112" s="740" t="n">
        <v>43</v>
      </c>
      <c r="L112" s="740" t="n">
        <v>26</v>
      </c>
      <c r="M112" s="740" t="n">
        <v>22</v>
      </c>
      <c r="N112" s="740" t="n">
        <v>5</v>
      </c>
      <c r="O112" s="740" t="n">
        <v>33</v>
      </c>
      <c r="P112" s="740" t="n">
        <v>25</v>
      </c>
      <c r="Q112" s="740" t="n">
        <v>26</v>
      </c>
      <c r="R112" s="740" t="n">
        <v>50</v>
      </c>
      <c r="S112" s="740" t="n">
        <v>69</v>
      </c>
      <c r="T112" s="740" t="n">
        <v>10</v>
      </c>
      <c r="U112" s="740" t="n">
        <v>10</v>
      </c>
      <c r="V112" s="740" t="n">
        <v>417</v>
      </c>
      <c r="W112" s="740" t="n">
        <v>3</v>
      </c>
      <c r="X112" s="740" t="n">
        <v>10</v>
      </c>
      <c r="Y112" s="740" t="n">
        <v>66</v>
      </c>
    </row>
    <row r="113" ht="15" customFormat="1" customHeight="1" s="340">
      <c r="A113" s="740" t="inlineStr">
        <is>
          <t>Feb-Apr 2009</t>
        </is>
      </c>
      <c r="B113" s="740" t="inlineStr"/>
      <c r="C113" s="740" t="n">
        <v>454</v>
      </c>
      <c r="D113" s="740" t="n">
        <v>1</v>
      </c>
      <c r="E113" s="740" t="n">
        <v>27</v>
      </c>
      <c r="F113" s="740" t="n">
        <v>2</v>
      </c>
      <c r="G113" s="740" t="n">
        <v>1</v>
      </c>
      <c r="H113" s="740" t="n">
        <v>13</v>
      </c>
      <c r="I113" s="740" t="n">
        <v>77</v>
      </c>
      <c r="J113" s="740" t="n">
        <v>18</v>
      </c>
      <c r="K113" s="740" t="n">
        <v>45</v>
      </c>
      <c r="L113" s="740" t="n">
        <v>25</v>
      </c>
      <c r="M113" s="740" t="n">
        <v>22</v>
      </c>
      <c r="N113" s="740" t="n">
        <v>5</v>
      </c>
      <c r="O113" s="740" t="n">
        <v>31</v>
      </c>
      <c r="P113" s="740" t="n">
        <v>24</v>
      </c>
      <c r="Q113" s="740" t="n">
        <v>27</v>
      </c>
      <c r="R113" s="740" t="n">
        <v>50</v>
      </c>
      <c r="S113" s="740" t="n">
        <v>67</v>
      </c>
      <c r="T113" s="740" t="n">
        <v>10</v>
      </c>
      <c r="U113" s="740" t="n">
        <v>9</v>
      </c>
      <c r="V113" s="740" t="n">
        <v>409</v>
      </c>
      <c r="W113" s="740" t="n">
        <v>4</v>
      </c>
      <c r="X113" s="740" t="n">
        <v>11</v>
      </c>
      <c r="Y113" s="740" t="n">
        <v>63</v>
      </c>
    </row>
    <row r="114" ht="15" customFormat="1" customHeight="1" s="340">
      <c r="A114" s="740" t="inlineStr">
        <is>
          <t>Mar-May 2009</t>
        </is>
      </c>
      <c r="B114" s="740" t="inlineStr"/>
      <c r="C114" s="740" t="n">
        <v>444</v>
      </c>
      <c r="D114" s="740" t="n">
        <v>1</v>
      </c>
      <c r="E114" s="740" t="n">
        <v>27</v>
      </c>
      <c r="F114" s="740" t="n">
        <v>2</v>
      </c>
      <c r="G114" s="740" t="n">
        <v>1</v>
      </c>
      <c r="H114" s="740" t="n">
        <v>12</v>
      </c>
      <c r="I114" s="740" t="n">
        <v>76</v>
      </c>
      <c r="J114" s="740" t="n">
        <v>17</v>
      </c>
      <c r="K114" s="740" t="n">
        <v>44</v>
      </c>
      <c r="L114" s="740" t="n">
        <v>24</v>
      </c>
      <c r="M114" s="740" t="n">
        <v>20</v>
      </c>
      <c r="N114" s="740" t="n">
        <v>4</v>
      </c>
      <c r="O114" s="740" t="n">
        <v>30</v>
      </c>
      <c r="P114" s="740" t="n">
        <v>23</v>
      </c>
      <c r="Q114" s="740" t="n">
        <v>26</v>
      </c>
      <c r="R114" s="740" t="n">
        <v>50</v>
      </c>
      <c r="S114" s="740" t="n">
        <v>66</v>
      </c>
      <c r="T114" s="740" t="n">
        <v>12</v>
      </c>
      <c r="U114" s="740" t="n">
        <v>9</v>
      </c>
      <c r="V114" s="740" t="n">
        <v>400</v>
      </c>
      <c r="W114" s="740" t="n">
        <v>3</v>
      </c>
      <c r="X114" s="740" t="n">
        <v>10</v>
      </c>
      <c r="Y114" s="740" t="n">
        <v>62</v>
      </c>
    </row>
    <row r="115" ht="15" customFormat="1" customHeight="1" s="340">
      <c r="A115" s="740" t="inlineStr">
        <is>
          <t>Apr-Jun 2009</t>
        </is>
      </c>
      <c r="B115" s="740" t="inlineStr"/>
      <c r="C115" s="740" t="n">
        <v>431</v>
      </c>
      <c r="D115" s="740" t="n">
        <v>1</v>
      </c>
      <c r="E115" s="740" t="n">
        <v>27</v>
      </c>
      <c r="F115" s="740" t="n">
        <v>2</v>
      </c>
      <c r="G115" s="740" t="n">
        <v>1</v>
      </c>
      <c r="H115" s="740" t="n">
        <v>12</v>
      </c>
      <c r="I115" s="740" t="n">
        <v>77</v>
      </c>
      <c r="J115" s="740" t="n">
        <v>17</v>
      </c>
      <c r="K115" s="740" t="n">
        <v>40</v>
      </c>
      <c r="L115" s="740" t="n">
        <v>23</v>
      </c>
      <c r="M115" s="740" t="n">
        <v>21</v>
      </c>
      <c r="N115" s="740" t="n">
        <v>5</v>
      </c>
      <c r="O115" s="740" t="n">
        <v>27</v>
      </c>
      <c r="P115" s="740" t="n">
        <v>22</v>
      </c>
      <c r="Q115" s="740" t="n">
        <v>26</v>
      </c>
      <c r="R115" s="740" t="n">
        <v>49</v>
      </c>
      <c r="S115" s="740" t="n">
        <v>63</v>
      </c>
      <c r="T115" s="740" t="n">
        <v>11</v>
      </c>
      <c r="U115" s="740" t="n">
        <v>9</v>
      </c>
      <c r="V115" s="740" t="n">
        <v>388</v>
      </c>
      <c r="W115" s="740" t="n">
        <v>3</v>
      </c>
      <c r="X115" s="740" t="n">
        <v>11</v>
      </c>
      <c r="Y115" s="740" t="n">
        <v>62</v>
      </c>
    </row>
    <row r="116" ht="15" customFormat="1" customHeight="1" s="340">
      <c r="A116" s="740" t="inlineStr">
        <is>
          <t>May-Jul 2009</t>
        </is>
      </c>
      <c r="B116" s="740" t="inlineStr"/>
      <c r="C116" s="740" t="n">
        <v>429</v>
      </c>
      <c r="D116" s="740" t="n">
        <v>1</v>
      </c>
      <c r="E116" s="740" t="n">
        <v>27</v>
      </c>
      <c r="F116" s="740" t="n">
        <v>3</v>
      </c>
      <c r="G116" s="740" t="n">
        <v>1</v>
      </c>
      <c r="H116" s="740" t="n">
        <v>12</v>
      </c>
      <c r="I116" s="740" t="n">
        <v>76</v>
      </c>
      <c r="J116" s="740" t="n">
        <v>17</v>
      </c>
      <c r="K116" s="740" t="n">
        <v>41</v>
      </c>
      <c r="L116" s="740" t="n">
        <v>22</v>
      </c>
      <c r="M116" s="740" t="n">
        <v>22</v>
      </c>
      <c r="N116" s="740" t="n">
        <v>6</v>
      </c>
      <c r="O116" s="740" t="n">
        <v>28</v>
      </c>
      <c r="P116" s="740" t="n">
        <v>20</v>
      </c>
      <c r="Q116" s="740" t="n">
        <v>25</v>
      </c>
      <c r="R116" s="740" t="n">
        <v>49</v>
      </c>
      <c r="S116" s="740" t="n">
        <v>62</v>
      </c>
      <c r="T116" s="740" t="n">
        <v>10</v>
      </c>
      <c r="U116" s="740" t="n">
        <v>8</v>
      </c>
      <c r="V116" s="740" t="n">
        <v>387</v>
      </c>
      <c r="W116" s="740" t="n">
        <v>3</v>
      </c>
      <c r="X116" s="740" t="n">
        <v>12</v>
      </c>
      <c r="Y116" s="740" t="n">
        <v>62</v>
      </c>
    </row>
    <row r="117" ht="15" customFormat="1" customHeight="1" s="340">
      <c r="A117" s="740" t="inlineStr">
        <is>
          <t>Jun-Aug 2009</t>
        </is>
      </c>
      <c r="B117" s="740" t="inlineStr"/>
      <c r="C117" s="740" t="n">
        <v>438</v>
      </c>
      <c r="D117" s="740" t="n">
        <v>1</v>
      </c>
      <c r="E117" s="740" t="n">
        <v>26</v>
      </c>
      <c r="F117" s="740" t="n">
        <v>3</v>
      </c>
      <c r="G117" s="740" t="n">
        <v>1</v>
      </c>
      <c r="H117" s="740" t="n">
        <v>12</v>
      </c>
      <c r="I117" s="740" t="n">
        <v>79</v>
      </c>
      <c r="J117" s="740" t="n">
        <v>18</v>
      </c>
      <c r="K117" s="740" t="n">
        <v>41</v>
      </c>
      <c r="L117" s="740" t="n">
        <v>22</v>
      </c>
      <c r="M117" s="740" t="n">
        <v>24</v>
      </c>
      <c r="N117" s="740" t="n">
        <v>7</v>
      </c>
      <c r="O117" s="740" t="n">
        <v>27</v>
      </c>
      <c r="P117" s="740" t="n">
        <v>21</v>
      </c>
      <c r="Q117" s="740" t="n">
        <v>25</v>
      </c>
      <c r="R117" s="740" t="n">
        <v>50</v>
      </c>
      <c r="S117" s="740" t="n">
        <v>62</v>
      </c>
      <c r="T117" s="740" t="n">
        <v>10</v>
      </c>
      <c r="U117" s="740" t="n">
        <v>10</v>
      </c>
      <c r="V117" s="740" t="n">
        <v>396</v>
      </c>
      <c r="W117" s="740" t="n">
        <v>4</v>
      </c>
      <c r="X117" s="740" t="n">
        <v>12</v>
      </c>
      <c r="Y117" s="740" t="n">
        <v>63</v>
      </c>
    </row>
    <row r="118" ht="15" customFormat="1" customHeight="1" s="340">
      <c r="A118" s="740" t="inlineStr">
        <is>
          <t>Jul-Sep 2009</t>
        </is>
      </c>
      <c r="B118" s="740" t="inlineStr"/>
      <c r="C118" s="740" t="n">
        <v>436</v>
      </c>
      <c r="D118" s="740" t="n">
        <v>1</v>
      </c>
      <c r="E118" s="740" t="n">
        <v>28</v>
      </c>
      <c r="F118" s="740" t="n">
        <v>3</v>
      </c>
      <c r="G118" s="740" t="n">
        <v>1</v>
      </c>
      <c r="H118" s="740" t="n">
        <v>11</v>
      </c>
      <c r="I118" s="740" t="n">
        <v>79</v>
      </c>
      <c r="J118" s="740" t="n">
        <v>19</v>
      </c>
      <c r="K118" s="740" t="n">
        <v>41</v>
      </c>
      <c r="L118" s="740" t="n">
        <v>23</v>
      </c>
      <c r="M118" s="740" t="n">
        <v>23</v>
      </c>
      <c r="N118" s="740" t="n">
        <v>8</v>
      </c>
      <c r="O118" s="740" t="n">
        <v>29</v>
      </c>
      <c r="P118" s="740" t="n">
        <v>21</v>
      </c>
      <c r="Q118" s="740" t="n">
        <v>22</v>
      </c>
      <c r="R118" s="740" t="n">
        <v>52</v>
      </c>
      <c r="S118" s="740" t="n">
        <v>58</v>
      </c>
      <c r="T118" s="740" t="n">
        <v>9</v>
      </c>
      <c r="U118" s="740" t="n">
        <v>9</v>
      </c>
      <c r="V118" s="740" t="n">
        <v>393</v>
      </c>
      <c r="W118" s="740" t="n">
        <v>4</v>
      </c>
      <c r="X118" s="740" t="n">
        <v>12</v>
      </c>
      <c r="Y118" s="740" t="n">
        <v>63</v>
      </c>
    </row>
    <row r="119" ht="15" customFormat="1" customHeight="1" s="340">
      <c r="A119" s="740" t="inlineStr">
        <is>
          <t>Aug-Oct 2009</t>
        </is>
      </c>
      <c r="B119" s="740" t="inlineStr"/>
      <c r="C119" s="740" t="n">
        <v>432</v>
      </c>
      <c r="D119" s="740" t="n">
        <v>1</v>
      </c>
      <c r="E119" s="740" t="n">
        <v>27</v>
      </c>
      <c r="F119" s="740" t="n">
        <v>3</v>
      </c>
      <c r="G119" s="740" t="n">
        <v>1</v>
      </c>
      <c r="H119" s="740" t="n">
        <v>10</v>
      </c>
      <c r="I119" s="740" t="n">
        <v>79</v>
      </c>
      <c r="J119" s="740" t="n">
        <v>18</v>
      </c>
      <c r="K119" s="740" t="n">
        <v>40</v>
      </c>
      <c r="L119" s="740" t="n">
        <v>24</v>
      </c>
      <c r="M119" s="740" t="n">
        <v>22</v>
      </c>
      <c r="N119" s="740" t="n">
        <v>6</v>
      </c>
      <c r="O119" s="740" t="n">
        <v>30</v>
      </c>
      <c r="P119" s="740" t="n">
        <v>24</v>
      </c>
      <c r="Q119" s="740" t="n">
        <v>19</v>
      </c>
      <c r="R119" s="740" t="n">
        <v>51</v>
      </c>
      <c r="S119" s="740" t="n">
        <v>58</v>
      </c>
      <c r="T119" s="740" t="n">
        <v>10</v>
      </c>
      <c r="U119" s="740" t="n">
        <v>11</v>
      </c>
      <c r="V119" s="740" t="n">
        <v>391</v>
      </c>
      <c r="W119" s="740" t="n">
        <v>4</v>
      </c>
      <c r="X119" s="740" t="n">
        <v>11</v>
      </c>
      <c r="Y119" s="740" t="n">
        <v>64</v>
      </c>
    </row>
    <row r="120" ht="15" customFormat="1" customHeight="1" s="340">
      <c r="A120" s="740" t="inlineStr">
        <is>
          <t>Sep-Nov 2009</t>
        </is>
      </c>
      <c r="B120" s="740" t="inlineStr"/>
      <c r="C120" s="740" t="n">
        <v>437</v>
      </c>
      <c r="D120" s="740" t="n">
        <v>1</v>
      </c>
      <c r="E120" s="740" t="n">
        <v>29</v>
      </c>
      <c r="F120" s="740" t="n">
        <v>2</v>
      </c>
      <c r="G120" s="740" t="n">
        <v>1</v>
      </c>
      <c r="H120" s="740" t="n">
        <v>9</v>
      </c>
      <c r="I120" s="740" t="n">
        <v>81</v>
      </c>
      <c r="J120" s="740" t="n">
        <v>18</v>
      </c>
      <c r="K120" s="740" t="n">
        <v>41</v>
      </c>
      <c r="L120" s="740" t="n">
        <v>25</v>
      </c>
      <c r="M120" s="740" t="n">
        <v>22</v>
      </c>
      <c r="N120" s="740" t="n">
        <v>5</v>
      </c>
      <c r="O120" s="740" t="n">
        <v>31</v>
      </c>
      <c r="P120" s="740" t="n">
        <v>26</v>
      </c>
      <c r="Q120" s="740" t="n">
        <v>16</v>
      </c>
      <c r="R120" s="740" t="n">
        <v>51</v>
      </c>
      <c r="S120" s="740" t="n">
        <v>58</v>
      </c>
      <c r="T120" s="740" t="n">
        <v>11</v>
      </c>
      <c r="U120" s="740" t="n">
        <v>9</v>
      </c>
      <c r="V120" s="740" t="n">
        <v>395</v>
      </c>
      <c r="W120" s="740" t="n">
        <v>4</v>
      </c>
      <c r="X120" s="740" t="n">
        <v>12</v>
      </c>
      <c r="Y120" s="740" t="n">
        <v>66</v>
      </c>
    </row>
    <row r="121" ht="15" customFormat="1" customHeight="1" s="340">
      <c r="A121" s="740" t="inlineStr">
        <is>
          <t>Oct-Dec 2009</t>
        </is>
      </c>
      <c r="B121" s="740" t="inlineStr"/>
      <c r="C121" s="740" t="n">
        <v>454</v>
      </c>
      <c r="D121" s="740" t="n">
        <v>1</v>
      </c>
      <c r="E121" s="740" t="n">
        <v>31</v>
      </c>
      <c r="F121" s="740" t="n">
        <v>3</v>
      </c>
      <c r="G121" s="740" t="n">
        <v>1</v>
      </c>
      <c r="H121" s="740" t="n">
        <v>9</v>
      </c>
      <c r="I121" s="740" t="n">
        <v>84</v>
      </c>
      <c r="J121" s="740" t="n">
        <v>17</v>
      </c>
      <c r="K121" s="740" t="n">
        <v>44</v>
      </c>
      <c r="L121" s="740" t="n">
        <v>25</v>
      </c>
      <c r="M121" s="740" t="n">
        <v>23</v>
      </c>
      <c r="N121" s="740" t="n">
        <v>5</v>
      </c>
      <c r="O121" s="740" t="n">
        <v>34</v>
      </c>
      <c r="P121" s="740" t="n">
        <v>27</v>
      </c>
      <c r="Q121" s="740" t="n">
        <v>16</v>
      </c>
      <c r="R121" s="740" t="n">
        <v>51</v>
      </c>
      <c r="S121" s="740" t="n">
        <v>60</v>
      </c>
      <c r="T121" s="740" t="n">
        <v>14</v>
      </c>
      <c r="U121" s="740" t="n">
        <v>10</v>
      </c>
      <c r="V121" s="740" t="n">
        <v>411</v>
      </c>
      <c r="W121" s="740" t="n">
        <v>3</v>
      </c>
      <c r="X121" s="740" t="n">
        <v>13</v>
      </c>
      <c r="Y121" s="740" t="n">
        <v>69</v>
      </c>
    </row>
    <row r="122" ht="15" customFormat="1" customHeight="1" s="340">
      <c r="A122" s="740" t="inlineStr">
        <is>
          <t>Nov-Jan 2010</t>
        </is>
      </c>
      <c r="B122" s="740" t="inlineStr"/>
      <c r="C122" s="740" t="n">
        <v>464</v>
      </c>
      <c r="D122" s="740" t="n">
        <v>1</v>
      </c>
      <c r="E122" s="740" t="n">
        <v>31</v>
      </c>
      <c r="F122" s="740" t="n">
        <v>3</v>
      </c>
      <c r="G122" s="740" t="n">
        <v>1</v>
      </c>
      <c r="H122" s="740" t="n">
        <v>9</v>
      </c>
      <c r="I122" s="740" t="n">
        <v>86</v>
      </c>
      <c r="J122" s="740" t="n">
        <v>17</v>
      </c>
      <c r="K122" s="740" t="n">
        <v>41</v>
      </c>
      <c r="L122" s="740" t="n">
        <v>26</v>
      </c>
      <c r="M122" s="740" t="n">
        <v>26</v>
      </c>
      <c r="N122" s="740" t="n">
        <v>7</v>
      </c>
      <c r="O122" s="740" t="n">
        <v>35</v>
      </c>
      <c r="P122" s="740" t="n">
        <v>30</v>
      </c>
      <c r="Q122" s="740" t="n">
        <v>14</v>
      </c>
      <c r="R122" s="740" t="n">
        <v>53</v>
      </c>
      <c r="S122" s="740" t="n">
        <v>59</v>
      </c>
      <c r="T122" s="740" t="n">
        <v>16</v>
      </c>
      <c r="U122" s="740" t="n">
        <v>10</v>
      </c>
      <c r="V122" s="740" t="n">
        <v>419</v>
      </c>
      <c r="W122" s="740" t="n">
        <v>3</v>
      </c>
      <c r="X122" s="740" t="n">
        <v>13</v>
      </c>
      <c r="Y122" s="740" t="n">
        <v>70</v>
      </c>
    </row>
    <row r="123" ht="15" customFormat="1" customHeight="1" s="340">
      <c r="A123" s="740" t="inlineStr">
        <is>
          <t>Dec-Feb 2010</t>
        </is>
      </c>
      <c r="B123" s="740" t="inlineStr"/>
      <c r="C123" s="740" t="n">
        <v>467</v>
      </c>
      <c r="D123" s="740" t="n">
        <v>1</v>
      </c>
      <c r="E123" s="740" t="n">
        <v>27</v>
      </c>
      <c r="F123" s="740" t="n">
        <v>3</v>
      </c>
      <c r="G123" s="740" t="n">
        <v>2</v>
      </c>
      <c r="H123" s="740" t="n">
        <v>9</v>
      </c>
      <c r="I123" s="740" t="n">
        <v>87</v>
      </c>
      <c r="J123" s="740" t="n">
        <v>18</v>
      </c>
      <c r="K123" s="740" t="n">
        <v>44</v>
      </c>
      <c r="L123" s="740" t="n">
        <v>25</v>
      </c>
      <c r="M123" s="740" t="n">
        <v>27</v>
      </c>
      <c r="N123" s="740" t="n">
        <v>7</v>
      </c>
      <c r="O123" s="740" t="n">
        <v>36</v>
      </c>
      <c r="P123" s="740" t="n">
        <v>29</v>
      </c>
      <c r="Q123" s="740" t="n">
        <v>13</v>
      </c>
      <c r="R123" s="740" t="n">
        <v>55</v>
      </c>
      <c r="S123" s="740" t="n">
        <v>63</v>
      </c>
      <c r="T123" s="740" t="n">
        <v>14</v>
      </c>
      <c r="U123" s="740" t="n">
        <v>10</v>
      </c>
      <c r="V123" s="740" t="n">
        <v>426</v>
      </c>
      <c r="W123" s="740" t="n">
        <v>4</v>
      </c>
      <c r="X123" s="740" t="n">
        <v>15</v>
      </c>
      <c r="Y123" s="740" t="n">
        <v>69</v>
      </c>
    </row>
    <row r="124" ht="15" customFormat="1" customHeight="1" s="340">
      <c r="A124" s="740" t="inlineStr">
        <is>
          <t>Jan-Mar 2010</t>
        </is>
      </c>
      <c r="B124" s="740" t="inlineStr"/>
      <c r="C124" s="740" t="n">
        <v>465</v>
      </c>
      <c r="D124" s="740" t="n">
        <v>1</v>
      </c>
      <c r="E124" s="740" t="n">
        <v>27</v>
      </c>
      <c r="F124" s="740" t="n">
        <v>3</v>
      </c>
      <c r="G124" s="740" t="n">
        <v>1</v>
      </c>
      <c r="H124" s="740" t="n">
        <v>9</v>
      </c>
      <c r="I124" s="740" t="n">
        <v>87</v>
      </c>
      <c r="J124" s="740" t="n">
        <v>18</v>
      </c>
      <c r="K124" s="740" t="n">
        <v>45</v>
      </c>
      <c r="L124" s="740" t="n">
        <v>25</v>
      </c>
      <c r="M124" s="740" t="n">
        <v>28</v>
      </c>
      <c r="N124" s="740" t="n">
        <v>7</v>
      </c>
      <c r="O124" s="740" t="n">
        <v>36</v>
      </c>
      <c r="P124" s="740" t="n">
        <v>29</v>
      </c>
      <c r="Q124" s="740" t="n">
        <v>11</v>
      </c>
      <c r="R124" s="740" t="n">
        <v>53</v>
      </c>
      <c r="S124" s="740" t="n">
        <v>64</v>
      </c>
      <c r="T124" s="740" t="n">
        <v>11</v>
      </c>
      <c r="U124" s="740" t="n">
        <v>11</v>
      </c>
      <c r="V124" s="740" t="n">
        <v>423</v>
      </c>
      <c r="W124" s="740" t="n">
        <v>4</v>
      </c>
      <c r="X124" s="740" t="n">
        <v>14</v>
      </c>
      <c r="Y124" s="740" t="n">
        <v>69</v>
      </c>
    </row>
    <row r="125" ht="15" customFormat="1" customHeight="1" s="340">
      <c r="A125" s="740" t="inlineStr">
        <is>
          <t>Feb-Apr 2010</t>
        </is>
      </c>
      <c r="B125" s="740" t="inlineStr"/>
      <c r="C125" s="740" t="n">
        <v>467</v>
      </c>
      <c r="D125" s="740" t="n">
        <v>1</v>
      </c>
      <c r="E125" s="740" t="n">
        <v>26</v>
      </c>
      <c r="F125" s="740" t="n">
        <v>3</v>
      </c>
      <c r="G125" s="740" t="n">
        <v>1</v>
      </c>
      <c r="H125" s="740" t="n">
        <v>9</v>
      </c>
      <c r="I125" s="740" t="n">
        <v>89</v>
      </c>
      <c r="J125" s="740" t="n">
        <v>18</v>
      </c>
      <c r="K125" s="740" t="n">
        <v>46</v>
      </c>
      <c r="L125" s="740" t="n">
        <v>25</v>
      </c>
      <c r="M125" s="740" t="n">
        <v>29</v>
      </c>
      <c r="N125" s="740" t="n">
        <v>6</v>
      </c>
      <c r="O125" s="740" t="n">
        <v>35</v>
      </c>
      <c r="P125" s="740" t="n">
        <v>28</v>
      </c>
      <c r="Q125" s="740" t="n">
        <v>10</v>
      </c>
      <c r="R125" s="740" t="n">
        <v>54</v>
      </c>
      <c r="S125" s="740" t="n">
        <v>64</v>
      </c>
      <c r="T125" s="740" t="n">
        <v>10</v>
      </c>
      <c r="U125" s="740" t="n">
        <v>12</v>
      </c>
      <c r="V125" s="740" t="n">
        <v>427</v>
      </c>
      <c r="W125" s="740" t="n">
        <v>6</v>
      </c>
      <c r="X125" s="740" t="n">
        <v>15</v>
      </c>
      <c r="Y125" s="740" t="n">
        <v>68</v>
      </c>
    </row>
    <row r="126" ht="15" customFormat="1" customHeight="1" s="340">
      <c r="A126" s="740" t="inlineStr">
        <is>
          <t>Mar-May 2010</t>
        </is>
      </c>
      <c r="B126" s="740" t="inlineStr"/>
      <c r="C126" s="740" t="n">
        <v>479</v>
      </c>
      <c r="D126" s="740" t="n">
        <v>1</v>
      </c>
      <c r="E126" s="740" t="n">
        <v>30</v>
      </c>
      <c r="F126" s="740" t="n">
        <v>3</v>
      </c>
      <c r="G126" s="740" t="n">
        <v>1</v>
      </c>
      <c r="H126" s="740" t="n">
        <v>10</v>
      </c>
      <c r="I126" s="740" t="n">
        <v>92</v>
      </c>
      <c r="J126" s="740" t="n">
        <v>18</v>
      </c>
      <c r="K126" s="740" t="n">
        <v>48</v>
      </c>
      <c r="L126" s="740" t="n">
        <v>25</v>
      </c>
      <c r="M126" s="740" t="n">
        <v>31</v>
      </c>
      <c r="N126" s="740" t="n">
        <v>6</v>
      </c>
      <c r="O126" s="740" t="n">
        <v>34</v>
      </c>
      <c r="P126" s="740" t="n">
        <v>32</v>
      </c>
      <c r="Q126" s="740" t="n">
        <v>10</v>
      </c>
      <c r="R126" s="740" t="n">
        <v>51</v>
      </c>
      <c r="S126" s="740" t="n">
        <v>63</v>
      </c>
      <c r="T126" s="740" t="n">
        <v>10</v>
      </c>
      <c r="U126" s="740" t="n">
        <v>15</v>
      </c>
      <c r="V126" s="740" t="n">
        <v>434</v>
      </c>
      <c r="W126" s="740" t="n">
        <v>6</v>
      </c>
      <c r="X126" s="740" t="n">
        <v>17</v>
      </c>
      <c r="Y126" s="740" t="n">
        <v>69</v>
      </c>
    </row>
    <row r="127" ht="15" customFormat="1" customHeight="1" s="340">
      <c r="A127" s="740" t="inlineStr">
        <is>
          <t>Apr-Jun 2010</t>
        </is>
      </c>
      <c r="B127" s="740" t="inlineStr"/>
      <c r="C127" s="740" t="n">
        <v>484</v>
      </c>
      <c r="D127" s="740" t="n">
        <v>1</v>
      </c>
      <c r="E127" s="740" t="n">
        <v>30</v>
      </c>
      <c r="F127" s="740" t="n">
        <v>3</v>
      </c>
      <c r="G127" s="740" t="n">
        <v>2</v>
      </c>
      <c r="H127" s="740" t="n">
        <v>10</v>
      </c>
      <c r="I127" s="740" t="n">
        <v>94</v>
      </c>
      <c r="J127" s="740" t="n">
        <v>18</v>
      </c>
      <c r="K127" s="740" t="n">
        <v>48</v>
      </c>
      <c r="L127" s="740" t="n">
        <v>26</v>
      </c>
      <c r="M127" s="740" t="n">
        <v>31</v>
      </c>
      <c r="N127" s="740" t="n">
        <v>7</v>
      </c>
      <c r="O127" s="740" t="n">
        <v>37</v>
      </c>
      <c r="P127" s="740" t="n">
        <v>32</v>
      </c>
      <c r="Q127" s="740" t="n">
        <v>10</v>
      </c>
      <c r="R127" s="740" t="n">
        <v>49</v>
      </c>
      <c r="S127" s="740" t="n">
        <v>62</v>
      </c>
      <c r="T127" s="740" t="n">
        <v>11</v>
      </c>
      <c r="U127" s="740" t="n">
        <v>14</v>
      </c>
      <c r="V127" s="740" t="n">
        <v>438</v>
      </c>
      <c r="W127" s="740" t="n">
        <v>7</v>
      </c>
      <c r="X127" s="740" t="n">
        <v>20</v>
      </c>
      <c r="Y127" s="740" t="n">
        <v>68</v>
      </c>
    </row>
    <row r="128" ht="15" customFormat="1" customHeight="1" s="340">
      <c r="A128" s="740" t="inlineStr">
        <is>
          <t>May-Jul 2010</t>
        </is>
      </c>
      <c r="B128" s="740" t="inlineStr"/>
      <c r="C128" s="740" t="n">
        <v>479</v>
      </c>
      <c r="D128" s="740" t="n">
        <v>1</v>
      </c>
      <c r="E128" s="740" t="n">
        <v>34</v>
      </c>
      <c r="F128" s="740" t="n">
        <v>3</v>
      </c>
      <c r="G128" s="740" t="n">
        <v>2</v>
      </c>
      <c r="H128" s="740" t="n">
        <v>12</v>
      </c>
      <c r="I128" s="740" t="n">
        <v>93</v>
      </c>
      <c r="J128" s="740" t="n">
        <v>18</v>
      </c>
      <c r="K128" s="740" t="n">
        <v>47</v>
      </c>
      <c r="L128" s="740" t="n">
        <v>27</v>
      </c>
      <c r="M128" s="740" t="n">
        <v>31</v>
      </c>
      <c r="N128" s="740" t="n">
        <v>7</v>
      </c>
      <c r="O128" s="740" t="n">
        <v>37</v>
      </c>
      <c r="P128" s="740" t="n">
        <v>31</v>
      </c>
      <c r="Q128" s="740" t="n">
        <v>8</v>
      </c>
      <c r="R128" s="740" t="n">
        <v>41</v>
      </c>
      <c r="S128" s="740" t="n">
        <v>62</v>
      </c>
      <c r="T128" s="740" t="n">
        <v>11</v>
      </c>
      <c r="U128" s="740" t="n">
        <v>15</v>
      </c>
      <c r="V128" s="740" t="n">
        <v>428</v>
      </c>
      <c r="W128" s="740" t="n">
        <v>6</v>
      </c>
      <c r="X128" s="740" t="n">
        <v>19</v>
      </c>
      <c r="Y128" s="740" t="n">
        <v>69</v>
      </c>
    </row>
    <row r="129" ht="15" customFormat="1" customHeight="1" s="340">
      <c r="A129" s="740" t="inlineStr">
        <is>
          <t>Jun-Aug 2010</t>
        </is>
      </c>
      <c r="B129" s="740" t="inlineStr"/>
      <c r="C129" s="740" t="n">
        <v>461</v>
      </c>
      <c r="D129" s="740" t="n">
        <v>1</v>
      </c>
      <c r="E129" s="740" t="n">
        <v>34</v>
      </c>
      <c r="F129" s="740" t="n">
        <v>3</v>
      </c>
      <c r="G129" s="740" t="n">
        <v>2</v>
      </c>
      <c r="H129" s="740" t="n">
        <v>11</v>
      </c>
      <c r="I129" s="740" t="n">
        <v>91</v>
      </c>
      <c r="J129" s="740" t="n">
        <v>17</v>
      </c>
      <c r="K129" s="740" t="n">
        <v>46</v>
      </c>
      <c r="L129" s="740" t="n">
        <v>27</v>
      </c>
      <c r="M129" s="740" t="n">
        <v>29</v>
      </c>
      <c r="N129" s="740" t="n">
        <v>7</v>
      </c>
      <c r="O129" s="740" t="n">
        <v>38</v>
      </c>
      <c r="P129" s="740" t="n">
        <v>31</v>
      </c>
      <c r="Q129" s="740" t="n">
        <v>7</v>
      </c>
      <c r="R129" s="740" t="n">
        <v>35</v>
      </c>
      <c r="S129" s="740" t="n">
        <v>61</v>
      </c>
      <c r="T129" s="740" t="n">
        <v>11</v>
      </c>
      <c r="U129" s="740" t="n">
        <v>13</v>
      </c>
      <c r="V129" s="740" t="n">
        <v>411</v>
      </c>
      <c r="W129" s="740" t="n">
        <v>6</v>
      </c>
      <c r="X129" s="740" t="n">
        <v>18</v>
      </c>
      <c r="Y129" s="740" t="n">
        <v>67</v>
      </c>
    </row>
    <row r="130" ht="15" customFormat="1" customHeight="1" s="340">
      <c r="A130" s="740" t="inlineStr">
        <is>
          <t>Jul-Sep 2010</t>
        </is>
      </c>
      <c r="B130" s="740" t="inlineStr"/>
      <c r="C130" s="740" t="n">
        <v>455</v>
      </c>
      <c r="D130" s="740" t="n">
        <v>1</v>
      </c>
      <c r="E130" s="740" t="n">
        <v>34</v>
      </c>
      <c r="F130" s="740" t="n">
        <v>3</v>
      </c>
      <c r="G130" s="740" t="n">
        <v>2</v>
      </c>
      <c r="H130" s="740" t="n">
        <v>10</v>
      </c>
      <c r="I130" s="740" t="n">
        <v>91</v>
      </c>
      <c r="J130" s="740" t="n">
        <v>19</v>
      </c>
      <c r="K130" s="740" t="n">
        <v>45</v>
      </c>
      <c r="L130" s="740" t="n">
        <v>28</v>
      </c>
      <c r="M130" s="740" t="n">
        <v>28</v>
      </c>
      <c r="N130" s="740" t="n">
        <v>6</v>
      </c>
      <c r="O130" s="740" t="n">
        <v>38</v>
      </c>
      <c r="P130" s="740" t="n">
        <v>32</v>
      </c>
      <c r="Q130" s="740" t="n">
        <v>5</v>
      </c>
      <c r="R130" s="740" t="n">
        <v>28</v>
      </c>
      <c r="S130" s="740" t="n">
        <v>61</v>
      </c>
      <c r="T130" s="740" t="n">
        <v>11</v>
      </c>
      <c r="U130" s="740" t="n">
        <v>13</v>
      </c>
      <c r="V130" s="740" t="n">
        <v>406</v>
      </c>
      <c r="W130" s="740" t="n">
        <v>6</v>
      </c>
      <c r="X130" s="740" t="n">
        <v>17</v>
      </c>
      <c r="Y130" s="740" t="n">
        <v>68</v>
      </c>
    </row>
    <row r="131" ht="15" customFormat="1" customHeight="1" s="340">
      <c r="A131" s="740" t="inlineStr">
        <is>
          <t>Aug-Oct 2010</t>
        </is>
      </c>
      <c r="B131" s="740" t="inlineStr"/>
      <c r="C131" s="740" t="n">
        <v>455</v>
      </c>
      <c r="D131" s="740" t="n">
        <v>1</v>
      </c>
      <c r="E131" s="740" t="n">
        <v>33</v>
      </c>
      <c r="F131" s="740" t="n">
        <v>3</v>
      </c>
      <c r="G131" s="740" t="n">
        <v>2</v>
      </c>
      <c r="H131" s="740" t="n">
        <v>10</v>
      </c>
      <c r="I131" s="740" t="n">
        <v>92</v>
      </c>
      <c r="J131" s="740" t="n">
        <v>19</v>
      </c>
      <c r="K131" s="740" t="n">
        <v>46</v>
      </c>
      <c r="L131" s="740" t="n">
        <v>29</v>
      </c>
      <c r="M131" s="740" t="n">
        <v>29</v>
      </c>
      <c r="N131" s="740" t="n">
        <v>6</v>
      </c>
      <c r="O131" s="740" t="n">
        <v>39</v>
      </c>
      <c r="P131" s="740" t="n">
        <v>31</v>
      </c>
      <c r="Q131" s="740" t="n">
        <v>6</v>
      </c>
      <c r="R131" s="740" t="n">
        <v>28</v>
      </c>
      <c r="S131" s="740" t="n">
        <v>59</v>
      </c>
      <c r="T131" s="740" t="n">
        <v>10</v>
      </c>
      <c r="U131" s="740" t="n">
        <v>13</v>
      </c>
      <c r="V131" s="740" t="n">
        <v>406</v>
      </c>
      <c r="W131" s="740" t="n">
        <v>6</v>
      </c>
      <c r="X131" s="740" t="n">
        <v>17</v>
      </c>
      <c r="Y131" s="740" t="n">
        <v>69</v>
      </c>
    </row>
    <row r="132" ht="15" customFormat="1" customHeight="1" s="340">
      <c r="A132" s="740" t="inlineStr">
        <is>
          <t>Sep-Nov 2010</t>
        </is>
      </c>
      <c r="B132" s="740" t="inlineStr"/>
      <c r="C132" s="740" t="n">
        <v>474</v>
      </c>
      <c r="D132" s="740" t="n">
        <v>1</v>
      </c>
      <c r="E132" s="740" t="n">
        <v>34</v>
      </c>
      <c r="F132" s="740" t="n">
        <v>3</v>
      </c>
      <c r="G132" s="740" t="n">
        <v>1</v>
      </c>
      <c r="H132" s="740" t="n">
        <v>12</v>
      </c>
      <c r="I132" s="740" t="n">
        <v>93</v>
      </c>
      <c r="J132" s="740" t="n">
        <v>22</v>
      </c>
      <c r="K132" s="740" t="n">
        <v>43</v>
      </c>
      <c r="L132" s="740" t="n">
        <v>29</v>
      </c>
      <c r="M132" s="740" t="n">
        <v>30</v>
      </c>
      <c r="N132" s="740" t="n">
        <v>6</v>
      </c>
      <c r="O132" s="740" t="n">
        <v>41</v>
      </c>
      <c r="P132" s="740" t="n">
        <v>30</v>
      </c>
      <c r="Q132" s="740" t="n">
        <v>17</v>
      </c>
      <c r="R132" s="740" t="n">
        <v>29</v>
      </c>
      <c r="S132" s="740" t="n">
        <v>58</v>
      </c>
      <c r="T132" s="740" t="n">
        <v>10</v>
      </c>
      <c r="U132" s="740" t="n">
        <v>15</v>
      </c>
      <c r="V132" s="740" t="n">
        <v>423</v>
      </c>
      <c r="W132" s="740" t="n">
        <v>7</v>
      </c>
      <c r="X132" s="740" t="n">
        <v>16</v>
      </c>
      <c r="Y132" s="740" t="n">
        <v>70</v>
      </c>
    </row>
    <row r="133" ht="15" customFormat="1" customHeight="1" s="340">
      <c r="A133" s="740" t="inlineStr">
        <is>
          <t>Oct-Dec 2010</t>
        </is>
      </c>
      <c r="B133" s="740" t="inlineStr"/>
      <c r="C133" s="740" t="n">
        <v>483</v>
      </c>
      <c r="D133" s="740" t="n">
        <v>1</v>
      </c>
      <c r="E133" s="740" t="n">
        <v>34</v>
      </c>
      <c r="F133" s="740" t="n">
        <v>3</v>
      </c>
      <c r="G133" s="740" t="n">
        <v>1</v>
      </c>
      <c r="H133" s="740" t="n">
        <v>13</v>
      </c>
      <c r="I133" s="740" t="n">
        <v>93</v>
      </c>
      <c r="J133" s="740" t="n">
        <v>22</v>
      </c>
      <c r="K133" s="740" t="n">
        <v>43</v>
      </c>
      <c r="L133" s="740" t="n">
        <v>29</v>
      </c>
      <c r="M133" s="740" t="n">
        <v>31</v>
      </c>
      <c r="N133" s="740" t="n">
        <v>5</v>
      </c>
      <c r="O133" s="740" t="n">
        <v>41</v>
      </c>
      <c r="P133" s="740" t="n">
        <v>29</v>
      </c>
      <c r="Q133" s="740" t="n">
        <v>29</v>
      </c>
      <c r="R133" s="740" t="n">
        <v>30</v>
      </c>
      <c r="S133" s="740" t="n">
        <v>56</v>
      </c>
      <c r="T133" s="740" t="n">
        <v>9</v>
      </c>
      <c r="U133" s="740" t="n">
        <v>14</v>
      </c>
      <c r="V133" s="740" t="n">
        <v>430</v>
      </c>
      <c r="W133" s="740" t="n">
        <v>6</v>
      </c>
      <c r="X133" s="740" t="n">
        <v>17</v>
      </c>
      <c r="Y133" s="740" t="n">
        <v>70</v>
      </c>
    </row>
    <row r="134" ht="15" customFormat="1" customHeight="1" s="340">
      <c r="A134" s="740" t="inlineStr">
        <is>
          <t>Nov-Jan 2011</t>
        </is>
      </c>
      <c r="B134" s="740" t="inlineStr"/>
      <c r="C134" s="740" t="n">
        <v>495</v>
      </c>
      <c r="D134" s="740" t="n">
        <v>1</v>
      </c>
      <c r="E134" s="740" t="n">
        <v>35</v>
      </c>
      <c r="F134" s="740" t="n">
        <v>3</v>
      </c>
      <c r="G134" s="740" t="n">
        <v>2</v>
      </c>
      <c r="H134" s="740" t="n">
        <v>13</v>
      </c>
      <c r="I134" s="740" t="n">
        <v>93</v>
      </c>
      <c r="J134" s="740" t="n">
        <v>24</v>
      </c>
      <c r="K134" s="740" t="n">
        <v>43</v>
      </c>
      <c r="L134" s="740" t="n">
        <v>30</v>
      </c>
      <c r="M134" s="740" t="n">
        <v>32</v>
      </c>
      <c r="N134" s="740" t="n">
        <v>6</v>
      </c>
      <c r="O134" s="740" t="n">
        <v>42</v>
      </c>
      <c r="P134" s="740" t="n">
        <v>28</v>
      </c>
      <c r="Q134" s="740" t="n">
        <v>39</v>
      </c>
      <c r="R134" s="740" t="n">
        <v>28</v>
      </c>
      <c r="S134" s="740" t="n">
        <v>53</v>
      </c>
      <c r="T134" s="740" t="n">
        <v>9</v>
      </c>
      <c r="U134" s="740" t="n">
        <v>14</v>
      </c>
      <c r="V134" s="740" t="n">
        <v>441</v>
      </c>
      <c r="W134" s="740" t="n">
        <v>6</v>
      </c>
      <c r="X134" s="740" t="n">
        <v>17</v>
      </c>
      <c r="Y134" s="740" t="n">
        <v>70</v>
      </c>
    </row>
    <row r="135" ht="15" customFormat="1" customHeight="1" s="340">
      <c r="A135" s="740" t="inlineStr">
        <is>
          <t>Dec-Feb 2011</t>
        </is>
      </c>
      <c r="B135" s="740" t="inlineStr"/>
      <c r="C135" s="740" t="n">
        <v>490</v>
      </c>
      <c r="D135" s="740" t="n">
        <v>1</v>
      </c>
      <c r="E135" s="740" t="n">
        <v>37</v>
      </c>
      <c r="F135" s="740" t="n">
        <v>3</v>
      </c>
      <c r="G135" s="740" t="n">
        <v>1</v>
      </c>
      <c r="H135" s="740" t="n">
        <v>13</v>
      </c>
      <c r="I135" s="740" t="n">
        <v>93</v>
      </c>
      <c r="J135" s="740" t="n">
        <v>19</v>
      </c>
      <c r="K135" s="740" t="n">
        <v>48</v>
      </c>
      <c r="L135" s="740" t="n">
        <v>32</v>
      </c>
      <c r="M135" s="740" t="n">
        <v>31</v>
      </c>
      <c r="N135" s="740" t="n">
        <v>6</v>
      </c>
      <c r="O135" s="740" t="n">
        <v>42</v>
      </c>
      <c r="P135" s="740" t="n">
        <v>28</v>
      </c>
      <c r="Q135" s="740" t="n">
        <v>35</v>
      </c>
      <c r="R135" s="740" t="n">
        <v>27</v>
      </c>
      <c r="S135" s="740" t="n">
        <v>52</v>
      </c>
      <c r="T135" s="740" t="n">
        <v>9</v>
      </c>
      <c r="U135" s="740" t="n">
        <v>12</v>
      </c>
      <c r="V135" s="740" t="n">
        <v>434</v>
      </c>
      <c r="W135" s="740" t="n">
        <v>5</v>
      </c>
      <c r="X135" s="740" t="n">
        <v>17</v>
      </c>
      <c r="Y135" s="740" t="n">
        <v>71</v>
      </c>
    </row>
    <row r="136" ht="15" customFormat="1" customHeight="1" s="340">
      <c r="A136" s="740" t="inlineStr">
        <is>
          <t>Jan-Mar 2011</t>
        </is>
      </c>
      <c r="B136" s="740" t="inlineStr"/>
      <c r="C136" s="740" t="n">
        <v>483</v>
      </c>
      <c r="D136" s="740" t="n">
        <v>1</v>
      </c>
      <c r="E136" s="740" t="n">
        <v>39</v>
      </c>
      <c r="F136" s="740" t="n">
        <v>3</v>
      </c>
      <c r="G136" s="740" t="n">
        <v>2</v>
      </c>
      <c r="H136" s="740" t="n">
        <v>13</v>
      </c>
      <c r="I136" s="740" t="n">
        <v>91</v>
      </c>
      <c r="J136" s="740" t="n">
        <v>20</v>
      </c>
      <c r="K136" s="740" t="n">
        <v>46</v>
      </c>
      <c r="L136" s="740" t="n">
        <v>33</v>
      </c>
      <c r="M136" s="740" t="n">
        <v>31</v>
      </c>
      <c r="N136" s="740" t="n">
        <v>5</v>
      </c>
      <c r="O136" s="740" t="n">
        <v>43</v>
      </c>
      <c r="P136" s="740" t="n">
        <v>33</v>
      </c>
      <c r="Q136" s="740" t="n">
        <v>25</v>
      </c>
      <c r="R136" s="740" t="n">
        <v>28</v>
      </c>
      <c r="S136" s="740" t="n">
        <v>51</v>
      </c>
      <c r="T136" s="740" t="n">
        <v>9</v>
      </c>
      <c r="U136" s="740" t="n">
        <v>11</v>
      </c>
      <c r="V136" s="740" t="n">
        <v>425</v>
      </c>
      <c r="W136" s="740" t="n">
        <v>5</v>
      </c>
      <c r="X136" s="740" t="n">
        <v>17</v>
      </c>
      <c r="Y136" s="740" t="n">
        <v>69</v>
      </c>
    </row>
    <row r="137" ht="15" customFormat="1" customHeight="1" s="340">
      <c r="A137" s="740" t="inlineStr">
        <is>
          <t>Feb-Apr 2011</t>
        </is>
      </c>
      <c r="B137" s="740" t="inlineStr"/>
      <c r="C137" s="740" t="n">
        <v>472</v>
      </c>
      <c r="D137" s="740" t="n">
        <v>2</v>
      </c>
      <c r="E137" s="740" t="n">
        <v>41</v>
      </c>
      <c r="F137" s="740" t="n">
        <v>3</v>
      </c>
      <c r="G137" s="740" t="n">
        <v>2</v>
      </c>
      <c r="H137" s="740" t="n">
        <v>12</v>
      </c>
      <c r="I137" s="740" t="n">
        <v>93</v>
      </c>
      <c r="J137" s="740" t="n">
        <v>19</v>
      </c>
      <c r="K137" s="740" t="n">
        <v>46</v>
      </c>
      <c r="L137" s="740" t="n">
        <v>33</v>
      </c>
      <c r="M137" s="740" t="n">
        <v>29</v>
      </c>
      <c r="N137" s="740" t="n">
        <v>4</v>
      </c>
      <c r="O137" s="740" t="n">
        <v>44</v>
      </c>
      <c r="P137" s="740" t="n">
        <v>32</v>
      </c>
      <c r="Q137" s="740" t="n">
        <v>15</v>
      </c>
      <c r="R137" s="740" t="n">
        <v>28</v>
      </c>
      <c r="S137" s="740" t="n">
        <v>52</v>
      </c>
      <c r="T137" s="740" t="n">
        <v>9</v>
      </c>
      <c r="U137" s="740" t="n">
        <v>10</v>
      </c>
      <c r="V137" s="740" t="n">
        <v>414</v>
      </c>
      <c r="W137" s="740" t="n">
        <v>5</v>
      </c>
      <c r="X137" s="740" t="n">
        <v>17</v>
      </c>
      <c r="Y137" s="740" t="n">
        <v>71</v>
      </c>
    </row>
    <row r="138" ht="15" customFormat="1" customHeight="1" s="340">
      <c r="A138" s="740" t="inlineStr">
        <is>
          <t>Mar-May 2011</t>
        </is>
      </c>
      <c r="B138" s="740" t="inlineStr"/>
      <c r="C138" s="740" t="n">
        <v>461</v>
      </c>
      <c r="D138" s="740" t="n">
        <v>2</v>
      </c>
      <c r="E138" s="740" t="n">
        <v>39</v>
      </c>
      <c r="F138" s="740" t="n">
        <v>3</v>
      </c>
      <c r="G138" s="740" t="n">
        <v>2</v>
      </c>
      <c r="H138" s="740" t="n">
        <v>11</v>
      </c>
      <c r="I138" s="740" t="n">
        <v>92</v>
      </c>
      <c r="J138" s="740" t="n">
        <v>19</v>
      </c>
      <c r="K138" s="740" t="n">
        <v>45</v>
      </c>
      <c r="L138" s="740" t="n">
        <v>32</v>
      </c>
      <c r="M138" s="740" t="n">
        <v>28</v>
      </c>
      <c r="N138" s="740" t="n">
        <v>4</v>
      </c>
      <c r="O138" s="740" t="n">
        <v>45</v>
      </c>
      <c r="P138" s="740" t="n">
        <v>32</v>
      </c>
      <c r="Q138" s="740" t="n">
        <v>9</v>
      </c>
      <c r="R138" s="740" t="n">
        <v>29</v>
      </c>
      <c r="S138" s="740" t="n">
        <v>51</v>
      </c>
      <c r="T138" s="740" t="n">
        <v>9</v>
      </c>
      <c r="U138" s="740" t="n">
        <v>9</v>
      </c>
      <c r="V138" s="740" t="n">
        <v>404</v>
      </c>
      <c r="W138" s="740" t="n">
        <v>6</v>
      </c>
      <c r="X138" s="740" t="n">
        <v>17</v>
      </c>
      <c r="Y138" s="740" t="n">
        <v>70</v>
      </c>
    </row>
    <row r="139" ht="15" customFormat="1" customHeight="1" s="340">
      <c r="A139" s="740" t="inlineStr">
        <is>
          <t>Apr-Jun 2011</t>
        </is>
      </c>
      <c r="B139" s="738" t="inlineStr"/>
      <c r="C139" s="740" t="n">
        <v>460</v>
      </c>
      <c r="D139" s="740" t="n">
        <v>2</v>
      </c>
      <c r="E139" s="740" t="n">
        <v>38</v>
      </c>
      <c r="F139" s="740" t="n">
        <v>3</v>
      </c>
      <c r="G139" s="740" t="n">
        <v>1</v>
      </c>
      <c r="H139" s="740" t="n">
        <v>11</v>
      </c>
      <c r="I139" s="740" t="n">
        <v>92</v>
      </c>
      <c r="J139" s="740" t="n">
        <v>20</v>
      </c>
      <c r="K139" s="740" t="n">
        <v>46</v>
      </c>
      <c r="L139" s="740" t="n">
        <v>31</v>
      </c>
      <c r="M139" s="740" t="n">
        <v>28</v>
      </c>
      <c r="N139" s="740" t="n">
        <v>4</v>
      </c>
      <c r="O139" s="740" t="n">
        <v>46</v>
      </c>
      <c r="P139" s="740" t="n">
        <v>31</v>
      </c>
      <c r="Q139" s="740" t="n">
        <v>8</v>
      </c>
      <c r="R139" s="740" t="n">
        <v>29</v>
      </c>
      <c r="S139" s="740" t="n">
        <v>52</v>
      </c>
      <c r="T139" s="740" t="n">
        <v>9</v>
      </c>
      <c r="U139" s="740" t="n">
        <v>10</v>
      </c>
      <c r="V139" s="740" t="n">
        <v>406</v>
      </c>
      <c r="W139" s="740" t="n">
        <v>5</v>
      </c>
      <c r="X139" s="740" t="n">
        <v>17</v>
      </c>
      <c r="Y139" s="740" t="n">
        <v>70</v>
      </c>
    </row>
    <row r="140" ht="15" customFormat="1" customHeight="1" s="340">
      <c r="A140" s="740" t="inlineStr">
        <is>
          <t>May-Jul 2011</t>
        </is>
      </c>
      <c r="B140" s="738" t="inlineStr"/>
      <c r="C140" s="740" t="n">
        <v>457</v>
      </c>
      <c r="D140" s="740" t="n">
        <v>2</v>
      </c>
      <c r="E140" s="740" t="n">
        <v>36</v>
      </c>
      <c r="F140" s="740" t="n">
        <v>3</v>
      </c>
      <c r="G140" s="740" t="n">
        <v>2</v>
      </c>
      <c r="H140" s="740" t="n">
        <v>10</v>
      </c>
      <c r="I140" s="740" t="n">
        <v>91</v>
      </c>
      <c r="J140" s="740" t="n">
        <v>20</v>
      </c>
      <c r="K140" s="740" t="n">
        <v>44</v>
      </c>
      <c r="L140" s="740" t="n">
        <v>32</v>
      </c>
      <c r="M140" s="740" t="n">
        <v>27</v>
      </c>
      <c r="N140" s="740" t="n">
        <v>4</v>
      </c>
      <c r="O140" s="740" t="n">
        <v>43</v>
      </c>
      <c r="P140" s="740" t="n">
        <v>35</v>
      </c>
      <c r="Q140" s="740" t="n">
        <v>8</v>
      </c>
      <c r="R140" s="740" t="n">
        <v>30</v>
      </c>
      <c r="S140" s="740" t="n">
        <v>51</v>
      </c>
      <c r="T140" s="740" t="n">
        <v>11</v>
      </c>
      <c r="U140" s="740" t="n">
        <v>10</v>
      </c>
      <c r="V140" s="740" t="n">
        <v>405</v>
      </c>
      <c r="W140" s="740" t="n">
        <v>6</v>
      </c>
      <c r="X140" s="740" t="n">
        <v>17</v>
      </c>
      <c r="Y140" s="740" t="n">
        <v>69</v>
      </c>
    </row>
    <row r="141" ht="15" customFormat="1" customHeight="1" s="340">
      <c r="A141" s="740" t="inlineStr">
        <is>
          <t>Jun-Aug 2011</t>
        </is>
      </c>
      <c r="B141" s="738" t="inlineStr"/>
      <c r="C141" s="740" t="n">
        <v>462</v>
      </c>
      <c r="D141" s="740" t="n">
        <v>2</v>
      </c>
      <c r="E141" s="740" t="n">
        <v>36</v>
      </c>
      <c r="F141" s="740" t="n">
        <v>3</v>
      </c>
      <c r="G141" s="740" t="n">
        <v>2</v>
      </c>
      <c r="H141" s="740" t="n">
        <v>11</v>
      </c>
      <c r="I141" s="740" t="n">
        <v>89</v>
      </c>
      <c r="J141" s="740" t="n">
        <v>20</v>
      </c>
      <c r="K141" s="740" t="n">
        <v>45</v>
      </c>
      <c r="L141" s="740" t="n">
        <v>33</v>
      </c>
      <c r="M141" s="740" t="n">
        <v>25</v>
      </c>
      <c r="N141" s="740" t="n">
        <v>4</v>
      </c>
      <c r="O141" s="740" t="n">
        <v>46</v>
      </c>
      <c r="P141" s="740" t="n">
        <v>34</v>
      </c>
      <c r="Q141" s="740" t="n">
        <v>7</v>
      </c>
      <c r="R141" s="740" t="n">
        <v>30</v>
      </c>
      <c r="S141" s="740" t="n">
        <v>54</v>
      </c>
      <c r="T141" s="740" t="n">
        <v>13</v>
      </c>
      <c r="U141" s="740" t="n">
        <v>10</v>
      </c>
      <c r="V141" s="740" t="n">
        <v>410</v>
      </c>
      <c r="W141" s="740" t="n">
        <v>5</v>
      </c>
      <c r="X141" s="740" t="n">
        <v>17</v>
      </c>
      <c r="Y141" s="740" t="n">
        <v>67</v>
      </c>
    </row>
    <row r="142" ht="15" customFormat="1" customHeight="1" s="340">
      <c r="A142" s="740" t="inlineStr">
        <is>
          <t>Jul-Sep 2011</t>
        </is>
      </c>
      <c r="B142" s="738" t="inlineStr"/>
      <c r="C142" s="740" t="n">
        <v>464</v>
      </c>
      <c r="D142" s="740" t="n">
        <v>2</v>
      </c>
      <c r="E142" s="740" t="n">
        <v>36</v>
      </c>
      <c r="F142" s="740" t="n">
        <v>3</v>
      </c>
      <c r="G142" s="740" t="n">
        <v>2</v>
      </c>
      <c r="H142" s="740" t="n">
        <v>11</v>
      </c>
      <c r="I142" s="740" t="n">
        <v>91</v>
      </c>
      <c r="J142" s="740" t="n">
        <v>19</v>
      </c>
      <c r="K142" s="740" t="n">
        <v>43</v>
      </c>
      <c r="L142" s="740" t="n">
        <v>33</v>
      </c>
      <c r="M142" s="740" t="n">
        <v>25</v>
      </c>
      <c r="N142" s="740" t="n">
        <v>5</v>
      </c>
      <c r="O142" s="740" t="n">
        <v>45</v>
      </c>
      <c r="P142" s="740" t="n">
        <v>35</v>
      </c>
      <c r="Q142" s="740" t="n">
        <v>7</v>
      </c>
      <c r="R142" s="740" t="n">
        <v>30</v>
      </c>
      <c r="S142" s="740" t="n">
        <v>53</v>
      </c>
      <c r="T142" s="740" t="n">
        <v>14</v>
      </c>
      <c r="U142" s="740" t="n">
        <v>11</v>
      </c>
      <c r="V142" s="740" t="n">
        <v>410</v>
      </c>
      <c r="W142" s="740" t="n">
        <v>5</v>
      </c>
      <c r="X142" s="740" t="n">
        <v>18</v>
      </c>
      <c r="Y142" s="740" t="n">
        <v>68</v>
      </c>
    </row>
    <row r="143" ht="15" customFormat="1" customHeight="1" s="340">
      <c r="A143" s="740" t="inlineStr">
        <is>
          <t>Aug-Oct 2011</t>
        </is>
      </c>
      <c r="B143" s="738" t="inlineStr"/>
      <c r="C143" s="740" t="n">
        <v>467</v>
      </c>
      <c r="D143" s="740" t="n">
        <v>2</v>
      </c>
      <c r="E143" s="740" t="n">
        <v>37</v>
      </c>
      <c r="F143" s="740" t="n">
        <v>3</v>
      </c>
      <c r="G143" s="740" t="n">
        <v>1</v>
      </c>
      <c r="H143" s="740" t="n">
        <v>10</v>
      </c>
      <c r="I143" s="740" t="n">
        <v>92</v>
      </c>
      <c r="J143" s="740" t="n">
        <v>20</v>
      </c>
      <c r="K143" s="740" t="n">
        <v>43</v>
      </c>
      <c r="L143" s="740" t="n">
        <v>32</v>
      </c>
      <c r="M143" s="740" t="n">
        <v>25</v>
      </c>
      <c r="N143" s="740" t="n">
        <v>5</v>
      </c>
      <c r="O143" s="740" t="n">
        <v>48</v>
      </c>
      <c r="P143" s="740" t="n">
        <v>32</v>
      </c>
      <c r="Q143" s="740" t="n">
        <v>7</v>
      </c>
      <c r="R143" s="740" t="n">
        <v>31</v>
      </c>
      <c r="S143" s="740" t="n">
        <v>55</v>
      </c>
      <c r="T143" s="740" t="n">
        <v>13</v>
      </c>
      <c r="U143" s="740" t="n">
        <v>11</v>
      </c>
      <c r="V143" s="740" t="n">
        <v>414</v>
      </c>
      <c r="W143" s="740" t="n">
        <v>5</v>
      </c>
      <c r="X143" s="740" t="n">
        <v>20</v>
      </c>
      <c r="Y143" s="740" t="n">
        <v>67</v>
      </c>
    </row>
    <row r="144" ht="15" customFormat="1" customHeight="1" s="340">
      <c r="A144" s="740" t="inlineStr">
        <is>
          <t>Sep-Nov 2011</t>
        </is>
      </c>
      <c r="B144" s="738" t="inlineStr"/>
      <c r="C144" s="740" t="n">
        <v>462</v>
      </c>
      <c r="D144" s="740" t="n">
        <v>2</v>
      </c>
      <c r="E144" s="740" t="n">
        <v>36</v>
      </c>
      <c r="F144" s="740" t="n">
        <v>3</v>
      </c>
      <c r="G144" s="740" t="n">
        <v>2</v>
      </c>
      <c r="H144" s="740" t="n">
        <v>10</v>
      </c>
      <c r="I144" s="740" t="n">
        <v>91</v>
      </c>
      <c r="J144" s="740" t="n">
        <v>20</v>
      </c>
      <c r="K144" s="740" t="n">
        <v>43</v>
      </c>
      <c r="L144" s="740" t="n">
        <v>31</v>
      </c>
      <c r="M144" s="740" t="n">
        <v>24</v>
      </c>
      <c r="N144" s="740" t="n">
        <v>6</v>
      </c>
      <c r="O144" s="740" t="n">
        <v>45</v>
      </c>
      <c r="P144" s="740" t="n">
        <v>35</v>
      </c>
      <c r="Q144" s="740" t="n">
        <v>7</v>
      </c>
      <c r="R144" s="740" t="n">
        <v>31</v>
      </c>
      <c r="S144" s="740" t="n">
        <v>55</v>
      </c>
      <c r="T144" s="740" t="n">
        <v>12</v>
      </c>
      <c r="U144" s="740" t="n">
        <v>10</v>
      </c>
      <c r="V144" s="740" t="n">
        <v>409</v>
      </c>
      <c r="W144" s="740" t="n">
        <v>5</v>
      </c>
      <c r="X144" s="740" t="n">
        <v>21</v>
      </c>
      <c r="Y144" s="740" t="n">
        <v>65</v>
      </c>
    </row>
    <row r="145" ht="15" customFormat="1" customHeight="1" s="340">
      <c r="A145" s="740" t="inlineStr">
        <is>
          <t>Oct-Dec 2011</t>
        </is>
      </c>
      <c r="B145" s="738" t="inlineStr"/>
      <c r="C145" s="740" t="n">
        <v>465</v>
      </c>
      <c r="D145" s="740" t="n">
        <v>2</v>
      </c>
      <c r="E145" s="740" t="n">
        <v>39</v>
      </c>
      <c r="F145" s="740" t="n">
        <v>3</v>
      </c>
      <c r="G145" s="740" t="n">
        <v>2</v>
      </c>
      <c r="H145" s="740" t="n">
        <v>9</v>
      </c>
      <c r="I145" s="740" t="n">
        <v>90</v>
      </c>
      <c r="J145" s="740" t="n">
        <v>21</v>
      </c>
      <c r="K145" s="740" t="n">
        <v>44</v>
      </c>
      <c r="L145" s="740" t="n">
        <v>33</v>
      </c>
      <c r="M145" s="740" t="n">
        <v>23</v>
      </c>
      <c r="N145" s="740" t="n">
        <v>6</v>
      </c>
      <c r="O145" s="740" t="n">
        <v>47</v>
      </c>
      <c r="P145" s="740" t="n">
        <v>34</v>
      </c>
      <c r="Q145" s="740" t="n">
        <v>7</v>
      </c>
      <c r="R145" s="740" t="n">
        <v>31</v>
      </c>
      <c r="S145" s="740" t="n">
        <v>55</v>
      </c>
      <c r="T145" s="740" t="n">
        <v>11</v>
      </c>
      <c r="U145" s="740" t="n">
        <v>9</v>
      </c>
      <c r="V145" s="740" t="n">
        <v>411</v>
      </c>
      <c r="W145" s="740" t="n">
        <v>6</v>
      </c>
      <c r="X145" s="740" t="n">
        <v>20</v>
      </c>
      <c r="Y145" s="740" t="n">
        <v>64</v>
      </c>
    </row>
    <row r="146" ht="15" customFormat="1" customHeight="1" s="340">
      <c r="A146" s="740" t="inlineStr">
        <is>
          <t>Nov-Jan 2012</t>
        </is>
      </c>
      <c r="B146" s="738" t="inlineStr"/>
      <c r="C146" s="740" t="n">
        <v>476</v>
      </c>
      <c r="D146" s="740" t="n">
        <v>2</v>
      </c>
      <c r="E146" s="740" t="n">
        <v>42</v>
      </c>
      <c r="F146" s="740" t="n">
        <v>3</v>
      </c>
      <c r="G146" s="740" t="n">
        <v>2</v>
      </c>
      <c r="H146" s="740" t="n">
        <v>11</v>
      </c>
      <c r="I146" s="740" t="n">
        <v>90</v>
      </c>
      <c r="J146" s="740" t="n">
        <v>18</v>
      </c>
      <c r="K146" s="740" t="n">
        <v>47</v>
      </c>
      <c r="L146" s="740" t="n">
        <v>34</v>
      </c>
      <c r="M146" s="740" t="n">
        <v>21</v>
      </c>
      <c r="N146" s="740" t="n">
        <v>6</v>
      </c>
      <c r="O146" s="740" t="n">
        <v>51</v>
      </c>
      <c r="P146" s="740" t="n">
        <v>33</v>
      </c>
      <c r="Q146" s="740" t="n">
        <v>7</v>
      </c>
      <c r="R146" s="740" t="n">
        <v>33</v>
      </c>
      <c r="S146" s="740" t="n">
        <v>55</v>
      </c>
      <c r="T146" s="740" t="n">
        <v>10</v>
      </c>
      <c r="U146" s="740" t="n">
        <v>10</v>
      </c>
      <c r="V146" s="740" t="n">
        <v>416</v>
      </c>
      <c r="W146" s="740" t="n">
        <v>6</v>
      </c>
      <c r="X146" s="740" t="n">
        <v>18</v>
      </c>
      <c r="Y146" s="740" t="n">
        <v>67</v>
      </c>
    </row>
    <row r="147" ht="15" customFormat="1" customHeight="1" s="340">
      <c r="A147" s="740" t="inlineStr">
        <is>
          <t>Dec-Feb 2012</t>
        </is>
      </c>
      <c r="B147" s="738" t="inlineStr"/>
      <c r="C147" s="740" t="n">
        <v>473</v>
      </c>
      <c r="D147" s="740" t="n">
        <v>2</v>
      </c>
      <c r="E147" s="740" t="n">
        <v>42</v>
      </c>
      <c r="F147" s="740" t="n">
        <v>3</v>
      </c>
      <c r="G147" s="740" t="n">
        <v>2</v>
      </c>
      <c r="H147" s="740" t="n">
        <v>11</v>
      </c>
      <c r="I147" s="740" t="n">
        <v>92</v>
      </c>
      <c r="J147" s="740" t="n">
        <v>19</v>
      </c>
      <c r="K147" s="740" t="n">
        <v>47</v>
      </c>
      <c r="L147" s="740" t="n">
        <v>33</v>
      </c>
      <c r="M147" s="740" t="n">
        <v>22</v>
      </c>
      <c r="N147" s="740" t="n">
        <v>5</v>
      </c>
      <c r="O147" s="740" t="n">
        <v>48</v>
      </c>
      <c r="P147" s="740" t="n">
        <v>32</v>
      </c>
      <c r="Q147" s="740" t="n">
        <v>7</v>
      </c>
      <c r="R147" s="740" t="n">
        <v>33</v>
      </c>
      <c r="S147" s="740" t="n">
        <v>54</v>
      </c>
      <c r="T147" s="740" t="n">
        <v>9</v>
      </c>
      <c r="U147" s="740" t="n">
        <v>13</v>
      </c>
      <c r="V147" s="740" t="n">
        <v>414</v>
      </c>
      <c r="W147" s="740" t="n">
        <v>6</v>
      </c>
      <c r="X147" s="740" t="n">
        <v>18</v>
      </c>
      <c r="Y147" s="740" t="n">
        <v>69</v>
      </c>
    </row>
    <row r="148" ht="15" customFormat="1" customHeight="1" s="340">
      <c r="A148" s="740" t="inlineStr">
        <is>
          <t>Jan-Mar 2012</t>
        </is>
      </c>
      <c r="B148" s="738" t="inlineStr"/>
      <c r="C148" s="740" t="n">
        <v>467</v>
      </c>
      <c r="D148" s="740" t="n">
        <v>2</v>
      </c>
      <c r="E148" s="740" t="n">
        <v>40</v>
      </c>
      <c r="F148" s="740" t="n">
        <v>3</v>
      </c>
      <c r="G148" s="740" t="n">
        <v>2</v>
      </c>
      <c r="H148" s="740" t="n">
        <v>12</v>
      </c>
      <c r="I148" s="740" t="n">
        <v>91</v>
      </c>
      <c r="J148" s="740" t="n">
        <v>19</v>
      </c>
      <c r="K148" s="740" t="n">
        <v>46</v>
      </c>
      <c r="L148" s="740" t="n">
        <v>32</v>
      </c>
      <c r="M148" s="740" t="n">
        <v>21</v>
      </c>
      <c r="N148" s="740" t="n">
        <v>5</v>
      </c>
      <c r="O148" s="740" t="n">
        <v>47</v>
      </c>
      <c r="P148" s="740" t="n">
        <v>32</v>
      </c>
      <c r="Q148" s="740" t="n">
        <v>7</v>
      </c>
      <c r="R148" s="740" t="n">
        <v>34</v>
      </c>
      <c r="S148" s="740" t="n">
        <v>54</v>
      </c>
      <c r="T148" s="740" t="n">
        <v>8</v>
      </c>
      <c r="U148" s="740" t="n">
        <v>13</v>
      </c>
      <c r="V148" s="740" t="n">
        <v>409</v>
      </c>
      <c r="W148" s="740" t="n">
        <v>6</v>
      </c>
      <c r="X148" s="740" t="n">
        <v>17</v>
      </c>
      <c r="Y148" s="740" t="n">
        <v>68</v>
      </c>
    </row>
    <row r="149" ht="15" customFormat="1" customHeight="1" s="340">
      <c r="A149" s="740" t="inlineStr">
        <is>
          <t>Feb-Apr 2012</t>
        </is>
      </c>
      <c r="B149" s="738" t="inlineStr"/>
      <c r="C149" s="740" t="n">
        <v>465</v>
      </c>
      <c r="D149" s="740" t="n">
        <v>2</v>
      </c>
      <c r="E149" s="740" t="n">
        <v>40</v>
      </c>
      <c r="F149" s="740" t="n">
        <v>3</v>
      </c>
      <c r="G149" s="740" t="n">
        <v>1</v>
      </c>
      <c r="H149" s="740" t="n">
        <v>13</v>
      </c>
      <c r="I149" s="740" t="n">
        <v>89</v>
      </c>
      <c r="J149" s="740" t="n">
        <v>19</v>
      </c>
      <c r="K149" s="740" t="n">
        <v>46</v>
      </c>
      <c r="L149" s="740" t="n">
        <v>32</v>
      </c>
      <c r="M149" s="740" t="n">
        <v>21</v>
      </c>
      <c r="N149" s="740" t="n">
        <v>5</v>
      </c>
      <c r="O149" s="740" t="n">
        <v>43</v>
      </c>
      <c r="P149" s="740" t="n">
        <v>32</v>
      </c>
      <c r="Q149" s="740" t="n">
        <v>8</v>
      </c>
      <c r="R149" s="740" t="n">
        <v>33</v>
      </c>
      <c r="S149" s="740" t="n">
        <v>56</v>
      </c>
      <c r="T149" s="740" t="n">
        <v>9</v>
      </c>
      <c r="U149" s="740" t="n">
        <v>12</v>
      </c>
      <c r="V149" s="740" t="n">
        <v>405</v>
      </c>
      <c r="W149" s="740" t="n">
        <v>5</v>
      </c>
      <c r="X149" s="740" t="n">
        <v>18</v>
      </c>
      <c r="Y149" s="740" t="n">
        <v>66</v>
      </c>
    </row>
    <row r="150" ht="15" customFormat="1" customHeight="1" s="340">
      <c r="A150" s="740" t="inlineStr">
        <is>
          <t>Mar-May 2012</t>
        </is>
      </c>
      <c r="B150" s="738" t="inlineStr"/>
      <c r="C150" s="740" t="n">
        <v>470</v>
      </c>
      <c r="D150" s="740" t="n">
        <v>2</v>
      </c>
      <c r="E150" s="740" t="n">
        <v>38</v>
      </c>
      <c r="F150" s="740" t="n">
        <v>3</v>
      </c>
      <c r="G150" s="740" t="n">
        <v>2</v>
      </c>
      <c r="H150" s="740" t="n">
        <v>14</v>
      </c>
      <c r="I150" s="740" t="n">
        <v>88</v>
      </c>
      <c r="J150" s="740" t="n">
        <v>19</v>
      </c>
      <c r="K150" s="740" t="n">
        <v>47</v>
      </c>
      <c r="L150" s="740" t="n">
        <v>32</v>
      </c>
      <c r="M150" s="740" t="n">
        <v>22</v>
      </c>
      <c r="N150" s="740" t="n">
        <v>7</v>
      </c>
      <c r="O150" s="740" t="n">
        <v>44</v>
      </c>
      <c r="P150" s="740" t="n">
        <v>31</v>
      </c>
      <c r="Q150" s="740" t="n">
        <v>8</v>
      </c>
      <c r="R150" s="740" t="n">
        <v>35</v>
      </c>
      <c r="S150" s="740" t="n">
        <v>58</v>
      </c>
      <c r="T150" s="740" t="n">
        <v>11</v>
      </c>
      <c r="U150" s="740" t="n">
        <v>9</v>
      </c>
      <c r="V150" s="740" t="n">
        <v>411</v>
      </c>
      <c r="W150" s="740" t="n">
        <v>5</v>
      </c>
      <c r="X150" s="740" t="n">
        <v>17</v>
      </c>
      <c r="Y150" s="740" t="n">
        <v>66</v>
      </c>
    </row>
    <row r="151" ht="15" customFormat="1" customHeight="1" s="385">
      <c r="A151" s="739" t="inlineStr">
        <is>
          <t>Apr-Jun 2012</t>
        </is>
      </c>
      <c r="B151" s="738" t="inlineStr"/>
      <c r="C151" s="739" t="n">
        <v>474</v>
      </c>
      <c r="D151" s="739" t="n">
        <v>2</v>
      </c>
      <c r="E151" s="739" t="n">
        <v>38</v>
      </c>
      <c r="F151" s="739" t="n">
        <v>3</v>
      </c>
      <c r="G151" s="739" t="n">
        <v>2</v>
      </c>
      <c r="H151" s="739" t="n">
        <v>14</v>
      </c>
      <c r="I151" s="739" t="n">
        <v>89</v>
      </c>
      <c r="J151" s="739" t="n">
        <v>19</v>
      </c>
      <c r="K151" s="739" t="n">
        <v>47</v>
      </c>
      <c r="L151" s="739" t="n">
        <v>31</v>
      </c>
      <c r="M151" s="739" t="n">
        <v>23</v>
      </c>
      <c r="N151" s="739" t="n">
        <v>8</v>
      </c>
      <c r="O151" s="739" t="n">
        <v>43</v>
      </c>
      <c r="P151" s="739" t="n">
        <v>32</v>
      </c>
      <c r="Q151" s="739" t="n">
        <v>8</v>
      </c>
      <c r="R151" s="739" t="n">
        <v>35</v>
      </c>
      <c r="S151" s="739" t="n">
        <v>58</v>
      </c>
      <c r="T151" s="739" t="n">
        <v>12</v>
      </c>
      <c r="U151" s="739" t="n">
        <v>11</v>
      </c>
      <c r="V151" s="739" t="n">
        <v>415</v>
      </c>
      <c r="W151" s="739" t="n">
        <v>5</v>
      </c>
      <c r="X151" s="739" t="n">
        <v>16</v>
      </c>
      <c r="Y151" s="739" t="n">
        <v>68</v>
      </c>
    </row>
    <row r="152" ht="15" customFormat="1" customHeight="1" s="385">
      <c r="A152" s="739" t="inlineStr">
        <is>
          <t>May-Jul 2012</t>
        </is>
      </c>
      <c r="B152" s="738" t="inlineStr"/>
      <c r="C152" s="739" t="n">
        <v>479</v>
      </c>
      <c r="D152" s="739" t="n">
        <v>2</v>
      </c>
      <c r="E152" s="739" t="n">
        <v>36</v>
      </c>
      <c r="F152" s="739" t="n">
        <v>4</v>
      </c>
      <c r="G152" s="739" t="n">
        <v>2</v>
      </c>
      <c r="H152" s="739" t="n">
        <v>14</v>
      </c>
      <c r="I152" s="739" t="n">
        <v>92</v>
      </c>
      <c r="J152" s="739" t="n">
        <v>20</v>
      </c>
      <c r="K152" s="739" t="n">
        <v>47</v>
      </c>
      <c r="L152" s="739" t="n">
        <v>30</v>
      </c>
      <c r="M152" s="739" t="n">
        <v>23</v>
      </c>
      <c r="N152" s="739" t="n">
        <v>8</v>
      </c>
      <c r="O152" s="739" t="n">
        <v>43</v>
      </c>
      <c r="P152" s="739" t="n">
        <v>33</v>
      </c>
      <c r="Q152" s="739" t="n">
        <v>8</v>
      </c>
      <c r="R152" s="739" t="n">
        <v>37</v>
      </c>
      <c r="S152" s="739" t="n">
        <v>59</v>
      </c>
      <c r="T152" s="739" t="n">
        <v>11</v>
      </c>
      <c r="U152" s="739" t="n">
        <v>12</v>
      </c>
      <c r="V152" s="739" t="n">
        <v>422</v>
      </c>
      <c r="W152" s="739" t="n">
        <v>6</v>
      </c>
      <c r="X152" s="739" t="n">
        <v>16</v>
      </c>
      <c r="Y152" s="739" t="n">
        <v>70</v>
      </c>
    </row>
    <row r="153" ht="15" customFormat="1" customHeight="1" s="385">
      <c r="A153" s="739" t="inlineStr">
        <is>
          <t>Jun-Aug 2012</t>
        </is>
      </c>
      <c r="B153" s="738" t="inlineStr"/>
      <c r="C153" s="739" t="n">
        <v>483</v>
      </c>
      <c r="D153" s="739" t="n">
        <v>2</v>
      </c>
      <c r="E153" s="739" t="n">
        <v>37</v>
      </c>
      <c r="F153" s="739" t="n">
        <v>3</v>
      </c>
      <c r="G153" s="739" t="n">
        <v>2</v>
      </c>
      <c r="H153" s="739" t="n">
        <v>13</v>
      </c>
      <c r="I153" s="739" t="n">
        <v>95</v>
      </c>
      <c r="J153" s="739" t="n">
        <v>21</v>
      </c>
      <c r="K153" s="739" t="n">
        <v>49</v>
      </c>
      <c r="L153" s="739" t="n">
        <v>29</v>
      </c>
      <c r="M153" s="739" t="n">
        <v>23</v>
      </c>
      <c r="N153" s="739" t="n">
        <v>7</v>
      </c>
      <c r="O153" s="739" t="n">
        <v>44</v>
      </c>
      <c r="P153" s="739" t="n">
        <v>33</v>
      </c>
      <c r="Q153" s="739" t="n">
        <v>7</v>
      </c>
      <c r="R153" s="739" t="n">
        <v>36</v>
      </c>
      <c r="S153" s="739" t="n">
        <v>59</v>
      </c>
      <c r="T153" s="739" t="n">
        <v>10</v>
      </c>
      <c r="U153" s="739" t="n">
        <v>13</v>
      </c>
      <c r="V153" s="739" t="n">
        <v>426</v>
      </c>
      <c r="W153" s="739" t="n">
        <v>6</v>
      </c>
      <c r="X153" s="739" t="n">
        <v>18</v>
      </c>
      <c r="Y153" s="739" t="n">
        <v>71</v>
      </c>
    </row>
    <row r="154" ht="15" customFormat="1" customHeight="1" s="385">
      <c r="A154" s="739" t="inlineStr">
        <is>
          <t>Jul-Sep 2012</t>
        </is>
      </c>
      <c r="B154" s="738" t="inlineStr"/>
      <c r="C154" s="739" t="n">
        <v>487</v>
      </c>
      <c r="D154" s="739" t="n">
        <v>2</v>
      </c>
      <c r="E154" s="739" t="n">
        <v>36</v>
      </c>
      <c r="F154" s="739" t="n">
        <v>3</v>
      </c>
      <c r="G154" s="739" t="n">
        <v>2</v>
      </c>
      <c r="H154" s="739" t="n">
        <v>14</v>
      </c>
      <c r="I154" s="739" t="n">
        <v>95</v>
      </c>
      <c r="J154" s="739" t="n">
        <v>21</v>
      </c>
      <c r="K154" s="739" t="n">
        <v>51</v>
      </c>
      <c r="L154" s="739" t="n">
        <v>28</v>
      </c>
      <c r="M154" s="739" t="n">
        <v>23</v>
      </c>
      <c r="N154" s="739" t="n">
        <v>7</v>
      </c>
      <c r="O154" s="739" t="n">
        <v>46</v>
      </c>
      <c r="P154" s="739" t="n">
        <v>33</v>
      </c>
      <c r="Q154" s="739" t="n">
        <v>7</v>
      </c>
      <c r="R154" s="739" t="n">
        <v>36</v>
      </c>
      <c r="S154" s="739" t="n">
        <v>60</v>
      </c>
      <c r="T154" s="739" t="n">
        <v>10</v>
      </c>
      <c r="U154" s="739" t="n">
        <v>13</v>
      </c>
      <c r="V154" s="739" t="n">
        <v>430</v>
      </c>
      <c r="W154" s="739" t="n">
        <v>7</v>
      </c>
      <c r="X154" s="739" t="n">
        <v>19</v>
      </c>
      <c r="Y154" s="739" t="n">
        <v>69</v>
      </c>
    </row>
    <row r="155" ht="15" customFormat="1" customHeight="1" s="385">
      <c r="A155" s="739" t="inlineStr">
        <is>
          <t>Aug-Oct 2012</t>
        </is>
      </c>
      <c r="B155" s="738" t="inlineStr"/>
      <c r="C155" s="739" t="n">
        <v>490</v>
      </c>
      <c r="D155" s="739" t="n">
        <v>2</v>
      </c>
      <c r="E155" s="739" t="n">
        <v>38</v>
      </c>
      <c r="F155" s="739" t="n">
        <v>3</v>
      </c>
      <c r="G155" s="739" t="n">
        <v>2</v>
      </c>
      <c r="H155" s="739" t="n">
        <v>14</v>
      </c>
      <c r="I155" s="739" t="n">
        <v>94</v>
      </c>
      <c r="J155" s="739" t="n">
        <v>21</v>
      </c>
      <c r="K155" s="739" t="n">
        <v>53</v>
      </c>
      <c r="L155" s="739" t="n">
        <v>27</v>
      </c>
      <c r="M155" s="739" t="n">
        <v>23</v>
      </c>
      <c r="N155" s="739" t="n">
        <v>7</v>
      </c>
      <c r="O155" s="739" t="n">
        <v>46</v>
      </c>
      <c r="P155" s="739" t="n">
        <v>32</v>
      </c>
      <c r="Q155" s="739" t="n">
        <v>7</v>
      </c>
      <c r="R155" s="739" t="n">
        <v>36</v>
      </c>
      <c r="S155" s="739" t="n">
        <v>61</v>
      </c>
      <c r="T155" s="739" t="n">
        <v>12</v>
      </c>
      <c r="U155" s="739" t="n">
        <v>13</v>
      </c>
      <c r="V155" s="739" t="n">
        <v>431</v>
      </c>
      <c r="W155" s="739" t="n">
        <v>6</v>
      </c>
      <c r="X155" s="739" t="n">
        <v>18</v>
      </c>
      <c r="Y155" s="739" t="n">
        <v>70</v>
      </c>
    </row>
    <row r="156" ht="15" customFormat="1" customHeight="1" s="385">
      <c r="A156" s="739" t="inlineStr">
        <is>
          <t>Sep-Nov 2012</t>
        </is>
      </c>
      <c r="B156" s="738" t="inlineStr"/>
      <c r="C156" s="739" t="n">
        <v>493</v>
      </c>
      <c r="D156" s="739" t="n">
        <v>2</v>
      </c>
      <c r="E156" s="739" t="n">
        <v>37</v>
      </c>
      <c r="F156" s="739" t="n">
        <v>3</v>
      </c>
      <c r="G156" s="739" t="n">
        <v>2</v>
      </c>
      <c r="H156" s="739" t="n">
        <v>14</v>
      </c>
      <c r="I156" s="739" t="n">
        <v>95</v>
      </c>
      <c r="J156" s="739" t="n">
        <v>21</v>
      </c>
      <c r="K156" s="739" t="n">
        <v>53</v>
      </c>
      <c r="L156" s="739" t="n">
        <v>27</v>
      </c>
      <c r="M156" s="739" t="n">
        <v>24</v>
      </c>
      <c r="N156" s="739" t="n">
        <v>7</v>
      </c>
      <c r="O156" s="739" t="n">
        <v>44</v>
      </c>
      <c r="P156" s="739" t="n">
        <v>32</v>
      </c>
      <c r="Q156" s="739" t="n">
        <v>7</v>
      </c>
      <c r="R156" s="739" t="n">
        <v>37</v>
      </c>
      <c r="S156" s="739" t="n">
        <v>62</v>
      </c>
      <c r="T156" s="739" t="n">
        <v>13</v>
      </c>
      <c r="U156" s="739" t="n">
        <v>14</v>
      </c>
      <c r="V156" s="739" t="n">
        <v>435</v>
      </c>
      <c r="W156" s="739" t="n">
        <v>6</v>
      </c>
      <c r="X156" s="739" t="n">
        <v>18</v>
      </c>
      <c r="Y156" s="739" t="n">
        <v>71</v>
      </c>
    </row>
    <row r="157" ht="15" customFormat="1" customHeight="1" s="385">
      <c r="A157" s="739" t="inlineStr">
        <is>
          <t>Oct-Dec 2012</t>
        </is>
      </c>
      <c r="B157" s="738" t="inlineStr"/>
      <c r="C157" s="739" t="n">
        <v>501</v>
      </c>
      <c r="D157" s="739" t="n">
        <v>2</v>
      </c>
      <c r="E157" s="739" t="n">
        <v>36</v>
      </c>
      <c r="F157" s="739" t="n">
        <v>3</v>
      </c>
      <c r="G157" s="739" t="n">
        <v>2</v>
      </c>
      <c r="H157" s="739" t="n">
        <v>13</v>
      </c>
      <c r="I157" s="739" t="n">
        <v>94</v>
      </c>
      <c r="J157" s="739" t="n">
        <v>21</v>
      </c>
      <c r="K157" s="739" t="n">
        <v>53</v>
      </c>
      <c r="L157" s="739" t="n">
        <v>28</v>
      </c>
      <c r="M157" s="739" t="n">
        <v>28</v>
      </c>
      <c r="N157" s="739" t="n">
        <v>6</v>
      </c>
      <c r="O157" s="739" t="n">
        <v>44</v>
      </c>
      <c r="P157" s="739" t="n">
        <v>35</v>
      </c>
      <c r="Q157" s="739" t="n">
        <v>8</v>
      </c>
      <c r="R157" s="739" t="n">
        <v>37</v>
      </c>
      <c r="S157" s="739" t="n">
        <v>64</v>
      </c>
      <c r="T157" s="739" t="n">
        <v>14</v>
      </c>
      <c r="U157" s="739" t="n">
        <v>15</v>
      </c>
      <c r="V157" s="739" t="n">
        <v>445</v>
      </c>
      <c r="W157" s="739" t="n">
        <v>7</v>
      </c>
      <c r="X157" s="739" t="n">
        <v>17</v>
      </c>
      <c r="Y157" s="739" t="n">
        <v>71</v>
      </c>
    </row>
    <row r="158" ht="15" customFormat="1" customHeight="1" s="385">
      <c r="A158" s="739" t="inlineStr">
        <is>
          <t>Nov-Jan 2013</t>
        </is>
      </c>
      <c r="B158" s="738" t="inlineStr"/>
      <c r="C158" s="739" t="n">
        <v>503</v>
      </c>
      <c r="D158" s="739" t="n">
        <v>3</v>
      </c>
      <c r="E158" s="739" t="n">
        <v>37</v>
      </c>
      <c r="F158" s="739" t="n">
        <v>3</v>
      </c>
      <c r="G158" s="739" t="n">
        <v>2</v>
      </c>
      <c r="H158" s="739" t="n">
        <v>13</v>
      </c>
      <c r="I158" s="739" t="n">
        <v>95</v>
      </c>
      <c r="J158" s="739" t="n">
        <v>17</v>
      </c>
      <c r="K158" s="739" t="n">
        <v>51</v>
      </c>
      <c r="L158" s="739" t="n">
        <v>28</v>
      </c>
      <c r="M158" s="739" t="n">
        <v>28</v>
      </c>
      <c r="N158" s="739" t="n">
        <v>6</v>
      </c>
      <c r="O158" s="739" t="n">
        <v>44</v>
      </c>
      <c r="P158" s="739" t="n">
        <v>36</v>
      </c>
      <c r="Q158" s="739" t="n">
        <v>8</v>
      </c>
      <c r="R158" s="739" t="n">
        <v>37</v>
      </c>
      <c r="S158" s="739" t="n">
        <v>67</v>
      </c>
      <c r="T158" s="739" t="n">
        <v>13</v>
      </c>
      <c r="U158" s="739" t="n">
        <v>16</v>
      </c>
      <c r="V158" s="739" t="n">
        <v>446</v>
      </c>
      <c r="W158" s="739" t="n">
        <v>7</v>
      </c>
      <c r="X158" s="739" t="n">
        <v>17</v>
      </c>
      <c r="Y158" s="739" t="n">
        <v>71</v>
      </c>
    </row>
    <row r="159" ht="15" customFormat="1" customHeight="1" s="385">
      <c r="A159" s="739" t="inlineStr">
        <is>
          <t>Dec-Feb 2013</t>
        </is>
      </c>
      <c r="B159" s="738" t="inlineStr"/>
      <c r="C159" s="739" t="n">
        <v>505</v>
      </c>
      <c r="D159" s="739" t="n">
        <v>2</v>
      </c>
      <c r="E159" s="739" t="n">
        <v>37</v>
      </c>
      <c r="F159" s="739" t="n">
        <v>3</v>
      </c>
      <c r="G159" s="739" t="n">
        <v>2</v>
      </c>
      <c r="H159" s="739" t="n">
        <v>13</v>
      </c>
      <c r="I159" s="739" t="n">
        <v>92</v>
      </c>
      <c r="J159" s="739" t="n">
        <v>19</v>
      </c>
      <c r="K159" s="739" t="n">
        <v>50</v>
      </c>
      <c r="L159" s="739" t="n">
        <v>29</v>
      </c>
      <c r="M159" s="739" t="n">
        <v>27</v>
      </c>
      <c r="N159" s="739" t="n">
        <v>6</v>
      </c>
      <c r="O159" s="739" t="n">
        <v>44</v>
      </c>
      <c r="P159" s="739" t="n">
        <v>38</v>
      </c>
      <c r="Q159" s="739" t="n">
        <v>8</v>
      </c>
      <c r="R159" s="739" t="n">
        <v>40</v>
      </c>
      <c r="S159" s="739" t="n">
        <v>68</v>
      </c>
      <c r="T159" s="739" t="n">
        <v>13</v>
      </c>
      <c r="U159" s="739" t="n">
        <v>16</v>
      </c>
      <c r="V159" s="739" t="n">
        <v>449</v>
      </c>
      <c r="W159" s="739" t="n">
        <v>7</v>
      </c>
      <c r="X159" s="739" t="n">
        <v>17</v>
      </c>
      <c r="Y159" s="739" t="n">
        <v>67</v>
      </c>
    </row>
    <row r="160" ht="15" customFormat="1" customHeight="1" s="385">
      <c r="A160" s="739" t="inlineStr">
        <is>
          <t>Jan-Mar 2013</t>
        </is>
      </c>
      <c r="B160" s="738" t="inlineStr"/>
      <c r="C160" s="739" t="n">
        <v>506</v>
      </c>
      <c r="D160" s="739" t="n">
        <v>2</v>
      </c>
      <c r="E160" s="739" t="n">
        <v>38</v>
      </c>
      <c r="F160" s="739" t="n">
        <v>3</v>
      </c>
      <c r="G160" s="739" t="n">
        <v>2</v>
      </c>
      <c r="H160" s="739" t="n">
        <v>12</v>
      </c>
      <c r="I160" s="739" t="n">
        <v>95</v>
      </c>
      <c r="J160" s="739" t="n">
        <v>19</v>
      </c>
      <c r="K160" s="739" t="n">
        <v>48</v>
      </c>
      <c r="L160" s="739" t="n">
        <v>29</v>
      </c>
      <c r="M160" s="739" t="n">
        <v>27</v>
      </c>
      <c r="N160" s="739" t="n">
        <v>7</v>
      </c>
      <c r="O160" s="739" t="n">
        <v>44</v>
      </c>
      <c r="P160" s="739" t="n">
        <v>38</v>
      </c>
      <c r="Q160" s="739" t="n">
        <v>8</v>
      </c>
      <c r="R160" s="739" t="n">
        <v>40</v>
      </c>
      <c r="S160" s="739" t="n">
        <v>69</v>
      </c>
      <c r="T160" s="739" t="n">
        <v>13</v>
      </c>
      <c r="U160" s="739" t="n">
        <v>14</v>
      </c>
      <c r="V160" s="739" t="n">
        <v>449</v>
      </c>
      <c r="W160" s="739" t="n">
        <v>8</v>
      </c>
      <c r="X160" s="739" t="n">
        <v>17</v>
      </c>
      <c r="Y160" s="739" t="n">
        <v>70</v>
      </c>
    </row>
    <row r="161" ht="15" customFormat="1" customHeight="1" s="385">
      <c r="A161" s="739" t="inlineStr">
        <is>
          <t>Feb-Apr 2013</t>
        </is>
      </c>
      <c r="B161" s="738" t="inlineStr"/>
      <c r="C161" s="739" t="n">
        <v>515</v>
      </c>
      <c r="D161" s="739" t="n">
        <v>3</v>
      </c>
      <c r="E161" s="739" t="n">
        <v>37</v>
      </c>
      <c r="F161" s="739" t="n">
        <v>3</v>
      </c>
      <c r="G161" s="739" t="n">
        <v>2</v>
      </c>
      <c r="H161" s="739" t="n">
        <v>13</v>
      </c>
      <c r="I161" s="739" t="n">
        <v>97</v>
      </c>
      <c r="J161" s="739" t="n">
        <v>20</v>
      </c>
      <c r="K161" s="739" t="n">
        <v>50</v>
      </c>
      <c r="L161" s="739" t="n">
        <v>29</v>
      </c>
      <c r="M161" s="739" t="n">
        <v>27</v>
      </c>
      <c r="N161" s="739" t="n">
        <v>6</v>
      </c>
      <c r="O161" s="739" t="n">
        <v>46</v>
      </c>
      <c r="P161" s="739" t="n">
        <v>39</v>
      </c>
      <c r="Q161" s="739" t="n">
        <v>9</v>
      </c>
      <c r="R161" s="739" t="n">
        <v>40</v>
      </c>
      <c r="S161" s="739" t="n">
        <v>68</v>
      </c>
      <c r="T161" s="739" t="n">
        <v>14</v>
      </c>
      <c r="U161" s="739" t="n">
        <v>14</v>
      </c>
      <c r="V161" s="739" t="n">
        <v>458</v>
      </c>
      <c r="W161" s="739" t="n">
        <v>7</v>
      </c>
      <c r="X161" s="739" t="n">
        <v>18</v>
      </c>
      <c r="Y161" s="739" t="n">
        <v>72</v>
      </c>
    </row>
    <row r="162" ht="15" customFormat="1" customHeight="1" s="385">
      <c r="A162" s="739" t="inlineStr">
        <is>
          <t>Mar-May 2013</t>
        </is>
      </c>
      <c r="B162" s="738" t="inlineStr"/>
      <c r="C162" s="739" t="n">
        <v>522</v>
      </c>
      <c r="D162" s="739" t="n">
        <v>3</v>
      </c>
      <c r="E162" s="739" t="n">
        <v>38</v>
      </c>
      <c r="F162" s="739" t="n">
        <v>4</v>
      </c>
      <c r="G162" s="739" t="n">
        <v>2</v>
      </c>
      <c r="H162" s="739" t="n">
        <v>14</v>
      </c>
      <c r="I162" s="739" t="n">
        <v>100</v>
      </c>
      <c r="J162" s="739" t="n">
        <v>19</v>
      </c>
      <c r="K162" s="739" t="n">
        <v>51</v>
      </c>
      <c r="L162" s="739" t="n">
        <v>29</v>
      </c>
      <c r="M162" s="739" t="n">
        <v>27</v>
      </c>
      <c r="N162" s="739" t="n">
        <v>7</v>
      </c>
      <c r="O162" s="739" t="n">
        <v>46</v>
      </c>
      <c r="P162" s="739" t="n">
        <v>39</v>
      </c>
      <c r="Q162" s="739" t="n">
        <v>9</v>
      </c>
      <c r="R162" s="739" t="n">
        <v>39</v>
      </c>
      <c r="S162" s="739" t="n">
        <v>70</v>
      </c>
      <c r="T162" s="739" t="n">
        <v>12</v>
      </c>
      <c r="U162" s="739" t="n">
        <v>15</v>
      </c>
      <c r="V162" s="739" t="n">
        <v>462</v>
      </c>
      <c r="W162" s="739" t="n">
        <v>7</v>
      </c>
      <c r="X162" s="739" t="n">
        <v>18</v>
      </c>
      <c r="Y162" s="739" t="n">
        <v>75</v>
      </c>
    </row>
    <row r="163" ht="15" customFormat="1" customHeight="1" s="385">
      <c r="A163" s="739" t="inlineStr">
        <is>
          <t>Apr-Jun 2013</t>
        </is>
      </c>
      <c r="B163" s="738" t="inlineStr"/>
      <c r="C163" s="739" t="n">
        <v>533</v>
      </c>
      <c r="D163" s="739" t="n">
        <v>3</v>
      </c>
      <c r="E163" s="739" t="n">
        <v>37</v>
      </c>
      <c r="F163" s="739" t="n">
        <v>4</v>
      </c>
      <c r="G163" s="739" t="n">
        <v>2</v>
      </c>
      <c r="H163" s="739" t="n">
        <v>15</v>
      </c>
      <c r="I163" s="739" t="n">
        <v>103</v>
      </c>
      <c r="J163" s="739" t="n">
        <v>20</v>
      </c>
      <c r="K163" s="739" t="n">
        <v>55</v>
      </c>
      <c r="L163" s="739" t="n">
        <v>30</v>
      </c>
      <c r="M163" s="739" t="n">
        <v>27</v>
      </c>
      <c r="N163" s="739" t="n">
        <v>6</v>
      </c>
      <c r="O163" s="739" t="n">
        <v>47</v>
      </c>
      <c r="P163" s="739" t="n">
        <v>38</v>
      </c>
      <c r="Q163" s="739" t="n">
        <v>9</v>
      </c>
      <c r="R163" s="739" t="n">
        <v>40</v>
      </c>
      <c r="S163" s="739" t="n">
        <v>72</v>
      </c>
      <c r="T163" s="739" t="n">
        <v>11</v>
      </c>
      <c r="U163" s="739" t="n">
        <v>16</v>
      </c>
      <c r="V163" s="739" t="n">
        <v>474</v>
      </c>
      <c r="W163" s="739" t="n">
        <v>7</v>
      </c>
      <c r="X163" s="739" t="n">
        <v>20</v>
      </c>
      <c r="Y163" s="739" t="n">
        <v>75</v>
      </c>
    </row>
    <row r="164" ht="15" customFormat="1" customHeight="1" s="385">
      <c r="A164" s="739" t="inlineStr">
        <is>
          <t>May-Jul 2013</t>
        </is>
      </c>
      <c r="B164" s="738" t="inlineStr"/>
      <c r="C164" s="739" t="n">
        <v>539</v>
      </c>
      <c r="D164" s="739" t="n">
        <v>2</v>
      </c>
      <c r="E164" s="739" t="n">
        <v>37</v>
      </c>
      <c r="F164" s="739" t="n">
        <v>4</v>
      </c>
      <c r="G164" s="739" t="n">
        <v>2</v>
      </c>
      <c r="H164" s="739" t="n">
        <v>15</v>
      </c>
      <c r="I164" s="739" t="n">
        <v>102</v>
      </c>
      <c r="J164" s="739" t="n">
        <v>20</v>
      </c>
      <c r="K164" s="739" t="n">
        <v>57</v>
      </c>
      <c r="L164" s="739" t="n">
        <v>31</v>
      </c>
      <c r="M164" s="739" t="n">
        <v>28</v>
      </c>
      <c r="N164" s="739" t="n">
        <v>7</v>
      </c>
      <c r="O164" s="739" t="n">
        <v>48</v>
      </c>
      <c r="P164" s="739" t="n">
        <v>36</v>
      </c>
      <c r="Q164" s="739" t="n">
        <v>8</v>
      </c>
      <c r="R164" s="739" t="n">
        <v>41</v>
      </c>
      <c r="S164" s="739" t="n">
        <v>73</v>
      </c>
      <c r="T164" s="739" t="n">
        <v>12</v>
      </c>
      <c r="U164" s="739" t="n">
        <v>16</v>
      </c>
      <c r="V164" s="739" t="n">
        <v>479</v>
      </c>
      <c r="W164" s="739" t="n">
        <v>7</v>
      </c>
      <c r="X164" s="739" t="n">
        <v>20</v>
      </c>
      <c r="Y164" s="739" t="n">
        <v>75</v>
      </c>
    </row>
    <row r="165" ht="15" customFormat="1" customHeight="1" s="385">
      <c r="A165" s="739" t="inlineStr">
        <is>
          <t>Jun-Aug 2013</t>
        </is>
      </c>
      <c r="B165" s="738" t="inlineStr"/>
      <c r="C165" s="739" t="n">
        <v>536</v>
      </c>
      <c r="D165" s="739" t="n">
        <v>2</v>
      </c>
      <c r="E165" s="739" t="n">
        <v>36</v>
      </c>
      <c r="F165" s="739" t="n">
        <v>4</v>
      </c>
      <c r="G165" s="739" t="n">
        <v>2</v>
      </c>
      <c r="H165" s="739" t="n">
        <v>14</v>
      </c>
      <c r="I165" s="739" t="n">
        <v>99</v>
      </c>
      <c r="J165" s="739" t="n">
        <v>20</v>
      </c>
      <c r="K165" s="739" t="n">
        <v>56</v>
      </c>
      <c r="L165" s="739" t="n">
        <v>31</v>
      </c>
      <c r="M165" s="739" t="n">
        <v>29</v>
      </c>
      <c r="N165" s="739" t="n">
        <v>8</v>
      </c>
      <c r="O165" s="739" t="n">
        <v>48</v>
      </c>
      <c r="P165" s="739" t="n">
        <v>37</v>
      </c>
      <c r="Q165" s="739" t="n">
        <v>8</v>
      </c>
      <c r="R165" s="739" t="n">
        <v>39</v>
      </c>
      <c r="S165" s="739" t="n">
        <v>74</v>
      </c>
      <c r="T165" s="739" t="n">
        <v>12</v>
      </c>
      <c r="U165" s="739" t="n">
        <v>16</v>
      </c>
      <c r="V165" s="739" t="n">
        <v>478</v>
      </c>
      <c r="W165" s="739" t="n">
        <v>8</v>
      </c>
      <c r="X165" s="739" t="n">
        <v>19</v>
      </c>
      <c r="Y165" s="739" t="n">
        <v>72</v>
      </c>
    </row>
    <row r="166" ht="15" customFormat="1" customHeight="1" s="385">
      <c r="A166" s="739" t="inlineStr">
        <is>
          <t>Jul-Sep 2013</t>
        </is>
      </c>
      <c r="B166" s="738" t="inlineStr"/>
      <c r="C166" s="739" t="n">
        <v>547</v>
      </c>
      <c r="D166" s="739" t="n">
        <v>2</v>
      </c>
      <c r="E166" s="739" t="n">
        <v>37</v>
      </c>
      <c r="F166" s="739" t="n">
        <v>4</v>
      </c>
      <c r="G166" s="739" t="n">
        <v>1</v>
      </c>
      <c r="H166" s="739" t="n">
        <v>14</v>
      </c>
      <c r="I166" s="739" t="n">
        <v>106</v>
      </c>
      <c r="J166" s="739" t="n">
        <v>21</v>
      </c>
      <c r="K166" s="739" t="n">
        <v>59</v>
      </c>
      <c r="L166" s="739" t="n">
        <v>30</v>
      </c>
      <c r="M166" s="739" t="n">
        <v>30</v>
      </c>
      <c r="N166" s="739" t="n">
        <v>8</v>
      </c>
      <c r="O166" s="739" t="n">
        <v>48</v>
      </c>
      <c r="P166" s="739" t="n">
        <v>37</v>
      </c>
      <c r="Q166" s="739" t="n">
        <v>9</v>
      </c>
      <c r="R166" s="739" t="n">
        <v>39</v>
      </c>
      <c r="S166" s="739" t="n">
        <v>76</v>
      </c>
      <c r="T166" s="739" t="n">
        <v>13</v>
      </c>
      <c r="U166" s="739" t="n">
        <v>16</v>
      </c>
      <c r="V166" s="739" t="n">
        <v>490</v>
      </c>
      <c r="W166" s="739" t="n">
        <v>8</v>
      </c>
      <c r="X166" s="739" t="n">
        <v>21</v>
      </c>
      <c r="Y166" s="739" t="n">
        <v>78</v>
      </c>
    </row>
    <row r="167" ht="15" customFormat="1" customHeight="1" s="385">
      <c r="A167" s="739" t="inlineStr">
        <is>
          <t>Aug-Oct 2013</t>
        </is>
      </c>
      <c r="B167" s="738" t="inlineStr"/>
      <c r="C167" s="739" t="n">
        <v>552</v>
      </c>
      <c r="D167" s="739" t="n">
        <v>2</v>
      </c>
      <c r="E167" s="739" t="n">
        <v>39</v>
      </c>
      <c r="F167" s="739" t="n">
        <v>4</v>
      </c>
      <c r="G167" s="739" t="n">
        <v>2</v>
      </c>
      <c r="H167" s="739" t="n">
        <v>14</v>
      </c>
      <c r="I167" s="739" t="n">
        <v>109</v>
      </c>
      <c r="J167" s="739" t="n">
        <v>21</v>
      </c>
      <c r="K167" s="739" t="n">
        <v>59</v>
      </c>
      <c r="L167" s="739" t="n">
        <v>29</v>
      </c>
      <c r="M167" s="739" t="n">
        <v>32</v>
      </c>
      <c r="N167" s="739" t="n">
        <v>10</v>
      </c>
      <c r="O167" s="739" t="n">
        <v>48</v>
      </c>
      <c r="P167" s="739" t="n">
        <v>37</v>
      </c>
      <c r="Q167" s="739" t="n">
        <v>9</v>
      </c>
      <c r="R167" s="739" t="n">
        <v>38</v>
      </c>
      <c r="S167" s="739" t="n">
        <v>77</v>
      </c>
      <c r="T167" s="739" t="n">
        <v>11</v>
      </c>
      <c r="U167" s="739" t="n">
        <v>14</v>
      </c>
      <c r="V167" s="739" t="n">
        <v>492</v>
      </c>
      <c r="W167" s="739" t="n">
        <v>8</v>
      </c>
      <c r="X167" s="739" t="n">
        <v>21</v>
      </c>
      <c r="Y167" s="739" t="n">
        <v>80</v>
      </c>
    </row>
    <row r="168" ht="15" customFormat="1" customHeight="1" s="385">
      <c r="A168" s="739" t="inlineStr">
        <is>
          <t>Sep-Nov 2013</t>
        </is>
      </c>
      <c r="B168" s="738" t="inlineStr"/>
      <c r="C168" s="739" t="n">
        <v>567</v>
      </c>
      <c r="D168" s="739" t="n">
        <v>2</v>
      </c>
      <c r="E168" s="739" t="n">
        <v>40</v>
      </c>
      <c r="F168" s="739" t="n">
        <v>4</v>
      </c>
      <c r="G168" s="739" t="n">
        <v>2</v>
      </c>
      <c r="H168" s="739" t="n">
        <v>14</v>
      </c>
      <c r="I168" s="739" t="n">
        <v>111</v>
      </c>
      <c r="J168" s="739" t="n">
        <v>21</v>
      </c>
      <c r="K168" s="739" t="n">
        <v>64</v>
      </c>
      <c r="L168" s="739" t="n">
        <v>32</v>
      </c>
      <c r="M168" s="739" t="n">
        <v>32</v>
      </c>
      <c r="N168" s="739" t="n">
        <v>9</v>
      </c>
      <c r="O168" s="739" t="n">
        <v>50</v>
      </c>
      <c r="P168" s="739" t="n">
        <v>36</v>
      </c>
      <c r="Q168" s="739" t="n">
        <v>9</v>
      </c>
      <c r="R168" s="739" t="n">
        <v>40</v>
      </c>
      <c r="S168" s="739" t="n">
        <v>79</v>
      </c>
      <c r="T168" s="739" t="n">
        <v>11</v>
      </c>
      <c r="U168" s="739" t="n">
        <v>11</v>
      </c>
      <c r="V168" s="739" t="n">
        <v>505</v>
      </c>
      <c r="W168" s="739" t="n">
        <v>8</v>
      </c>
      <c r="X168" s="739" t="n">
        <v>21</v>
      </c>
      <c r="Y168" s="739" t="n">
        <v>82</v>
      </c>
    </row>
    <row r="169" ht="15" customFormat="1" customHeight="1" s="385">
      <c r="A169" s="739" t="inlineStr">
        <is>
          <t>Oct-Dec 2013</t>
        </is>
      </c>
      <c r="B169" s="738" t="inlineStr"/>
      <c r="C169" s="739" t="n">
        <v>573</v>
      </c>
      <c r="D169" s="739" t="n">
        <v>2</v>
      </c>
      <c r="E169" s="739" t="n">
        <v>41</v>
      </c>
      <c r="F169" s="739" t="n">
        <v>4</v>
      </c>
      <c r="G169" s="739" t="n">
        <v>2</v>
      </c>
      <c r="H169" s="739" t="n">
        <v>16</v>
      </c>
      <c r="I169" s="739" t="n">
        <v>109</v>
      </c>
      <c r="J169" s="739" t="n">
        <v>22</v>
      </c>
      <c r="K169" s="739" t="n">
        <v>63</v>
      </c>
      <c r="L169" s="739" t="n">
        <v>33</v>
      </c>
      <c r="M169" s="739" t="n">
        <v>32</v>
      </c>
      <c r="N169" s="739" t="n">
        <v>9</v>
      </c>
      <c r="O169" s="739" t="n">
        <v>53</v>
      </c>
      <c r="P169" s="739" t="n">
        <v>37</v>
      </c>
      <c r="Q169" s="739" t="n">
        <v>9</v>
      </c>
      <c r="R169" s="739" t="n">
        <v>40</v>
      </c>
      <c r="S169" s="739" t="n">
        <v>80</v>
      </c>
      <c r="T169" s="739" t="n">
        <v>10</v>
      </c>
      <c r="U169" s="739" t="n">
        <v>12</v>
      </c>
      <c r="V169" s="739" t="n">
        <v>508</v>
      </c>
      <c r="W169" s="739" t="n">
        <v>8</v>
      </c>
      <c r="X169" s="739" t="n">
        <v>21</v>
      </c>
      <c r="Y169" s="739" t="n">
        <v>80</v>
      </c>
    </row>
    <row r="170" ht="15" customFormat="1" customHeight="1" s="385">
      <c r="A170" s="739" t="inlineStr">
        <is>
          <t>Nov-Jan 2014</t>
        </is>
      </c>
      <c r="B170" s="738" t="inlineStr"/>
      <c r="C170" s="739" t="n">
        <v>584</v>
      </c>
      <c r="D170" s="739" t="n">
        <v>2</v>
      </c>
      <c r="E170" s="739" t="n">
        <v>40</v>
      </c>
      <c r="F170" s="739" t="n">
        <v>4</v>
      </c>
      <c r="G170" s="739" t="n">
        <v>2</v>
      </c>
      <c r="H170" s="739" t="n">
        <v>18</v>
      </c>
      <c r="I170" s="739" t="n">
        <v>109</v>
      </c>
      <c r="J170" s="739" t="n">
        <v>22</v>
      </c>
      <c r="K170" s="739" t="n">
        <v>64</v>
      </c>
      <c r="L170" s="739" t="n">
        <v>33</v>
      </c>
      <c r="M170" s="739" t="n">
        <v>32</v>
      </c>
      <c r="N170" s="739" t="n">
        <v>8</v>
      </c>
      <c r="O170" s="739" t="n">
        <v>55</v>
      </c>
      <c r="P170" s="739" t="n">
        <v>40</v>
      </c>
      <c r="Q170" s="739" t="n">
        <v>9</v>
      </c>
      <c r="R170" s="739" t="n">
        <v>41</v>
      </c>
      <c r="S170" s="739" t="n">
        <v>81</v>
      </c>
      <c r="T170" s="739" t="n">
        <v>11</v>
      </c>
      <c r="U170" s="739" t="n">
        <v>13</v>
      </c>
      <c r="V170" s="739" t="n">
        <v>518</v>
      </c>
      <c r="W170" s="739" t="n">
        <v>7</v>
      </c>
      <c r="X170" s="739" t="n">
        <v>23</v>
      </c>
      <c r="Y170" s="739" t="n">
        <v>80</v>
      </c>
    </row>
    <row r="171" ht="15" customFormat="1" customHeight="1" s="385">
      <c r="A171" s="739" t="inlineStr">
        <is>
          <t>Dec-Feb 2014</t>
        </is>
      </c>
      <c r="B171" s="738" t="inlineStr"/>
      <c r="C171" s="739" t="n">
        <v>596</v>
      </c>
      <c r="D171" s="739" t="n">
        <v>2</v>
      </c>
      <c r="E171" s="739" t="n">
        <v>39</v>
      </c>
      <c r="F171" s="739" t="n">
        <v>4</v>
      </c>
      <c r="G171" s="739" t="n">
        <v>2</v>
      </c>
      <c r="H171" s="739" t="n">
        <v>18</v>
      </c>
      <c r="I171" s="739" t="n">
        <v>112</v>
      </c>
      <c r="J171" s="739" t="n">
        <v>21</v>
      </c>
      <c r="K171" s="739" t="n">
        <v>63</v>
      </c>
      <c r="L171" s="739" t="n">
        <v>31</v>
      </c>
      <c r="M171" s="739" t="n">
        <v>33</v>
      </c>
      <c r="N171" s="739" t="n">
        <v>9</v>
      </c>
      <c r="O171" s="739" t="n">
        <v>56</v>
      </c>
      <c r="P171" s="739" t="n">
        <v>42</v>
      </c>
      <c r="Q171" s="739" t="n">
        <v>10</v>
      </c>
      <c r="R171" s="739" t="n">
        <v>44</v>
      </c>
      <c r="S171" s="739" t="n">
        <v>84</v>
      </c>
      <c r="T171" s="739" t="n">
        <v>13</v>
      </c>
      <c r="U171" s="739" t="n">
        <v>14</v>
      </c>
      <c r="V171" s="739" t="n">
        <v>531</v>
      </c>
      <c r="W171" s="739" t="n">
        <v>9</v>
      </c>
      <c r="X171" s="739" t="n">
        <v>23</v>
      </c>
      <c r="Y171" s="739" t="n">
        <v>81</v>
      </c>
    </row>
    <row r="172" ht="15" customFormat="1" customHeight="1" s="385">
      <c r="A172" s="739" t="inlineStr">
        <is>
          <t>Jan-Mar 2014</t>
        </is>
      </c>
      <c r="B172" s="738" t="inlineStr"/>
      <c r="C172" s="739" t="n">
        <v>616</v>
      </c>
      <c r="D172" s="739" t="n">
        <v>2</v>
      </c>
      <c r="E172" s="739" t="n">
        <v>44</v>
      </c>
      <c r="F172" s="739" t="n">
        <v>4</v>
      </c>
      <c r="G172" s="739" t="n">
        <v>2</v>
      </c>
      <c r="H172" s="739" t="n">
        <v>20</v>
      </c>
      <c r="I172" s="739" t="n">
        <v>112</v>
      </c>
      <c r="J172" s="739" t="n">
        <v>22</v>
      </c>
      <c r="K172" s="739" t="n">
        <v>62</v>
      </c>
      <c r="L172" s="739" t="n">
        <v>31</v>
      </c>
      <c r="M172" s="739" t="n">
        <v>33</v>
      </c>
      <c r="N172" s="739" t="n">
        <v>9</v>
      </c>
      <c r="O172" s="739" t="n">
        <v>58</v>
      </c>
      <c r="P172" s="739" t="n">
        <v>46</v>
      </c>
      <c r="Q172" s="739" t="n">
        <v>10</v>
      </c>
      <c r="R172" s="739" t="n">
        <v>46</v>
      </c>
      <c r="S172" s="739" t="n">
        <v>87</v>
      </c>
      <c r="T172" s="739" t="n">
        <v>13</v>
      </c>
      <c r="U172" s="739" t="n">
        <v>14</v>
      </c>
      <c r="V172" s="739" t="n">
        <v>544</v>
      </c>
      <c r="W172" s="739" t="n">
        <v>8</v>
      </c>
      <c r="X172" s="739" t="n">
        <v>24</v>
      </c>
      <c r="Y172" s="739" t="n">
        <v>80</v>
      </c>
    </row>
    <row r="173" ht="15" customFormat="1" customHeight="1" s="385">
      <c r="A173" s="739" t="inlineStr">
        <is>
          <t>Feb-Apr 2014</t>
        </is>
      </c>
      <c r="B173" s="738" t="inlineStr"/>
      <c r="C173" s="739" t="n">
        <v>639</v>
      </c>
      <c r="D173" s="739" t="n">
        <v>2</v>
      </c>
      <c r="E173" s="739" t="n">
        <v>46</v>
      </c>
      <c r="F173" s="739" t="n">
        <v>4</v>
      </c>
      <c r="G173" s="739" t="n">
        <v>2</v>
      </c>
      <c r="H173" s="739" t="n">
        <v>21</v>
      </c>
      <c r="I173" s="739" t="n">
        <v>115</v>
      </c>
      <c r="J173" s="739" t="n">
        <v>22</v>
      </c>
      <c r="K173" s="739" t="n">
        <v>66</v>
      </c>
      <c r="L173" s="739" t="n">
        <v>32</v>
      </c>
      <c r="M173" s="739" t="n">
        <v>35</v>
      </c>
      <c r="N173" s="739" t="n">
        <v>10</v>
      </c>
      <c r="O173" s="739" t="n">
        <v>58</v>
      </c>
      <c r="P173" s="739" t="n">
        <v>45</v>
      </c>
      <c r="Q173" s="739" t="n">
        <v>11</v>
      </c>
      <c r="R173" s="739" t="n">
        <v>49</v>
      </c>
      <c r="S173" s="739" t="n">
        <v>90</v>
      </c>
      <c r="T173" s="739" t="n">
        <v>15</v>
      </c>
      <c r="U173" s="739" t="n">
        <v>16</v>
      </c>
      <c r="V173" s="739" t="n">
        <v>563</v>
      </c>
      <c r="W173" s="739" t="n">
        <v>8</v>
      </c>
      <c r="X173" s="739" t="n">
        <v>24</v>
      </c>
      <c r="Y173" s="739" t="n">
        <v>82</v>
      </c>
    </row>
    <row r="174" ht="15" customFormat="1" customHeight="1" s="385">
      <c r="A174" s="739" t="inlineStr">
        <is>
          <t>Mar-May 2014</t>
        </is>
      </c>
      <c r="B174" s="738" t="inlineStr"/>
      <c r="C174" s="739" t="n">
        <v>653</v>
      </c>
      <c r="D174" s="739" t="n">
        <v>2</v>
      </c>
      <c r="E174" s="739" t="n">
        <v>47</v>
      </c>
      <c r="F174" s="739" t="n">
        <v>4</v>
      </c>
      <c r="G174" s="739" t="n">
        <v>2</v>
      </c>
      <c r="H174" s="739" t="n">
        <v>20</v>
      </c>
      <c r="I174" s="739" t="n">
        <v>118</v>
      </c>
      <c r="J174" s="739" t="n">
        <v>23</v>
      </c>
      <c r="K174" s="739" t="n">
        <v>70</v>
      </c>
      <c r="L174" s="739" t="n">
        <v>31</v>
      </c>
      <c r="M174" s="739" t="n">
        <v>37</v>
      </c>
      <c r="N174" s="739" t="n">
        <v>11</v>
      </c>
      <c r="O174" s="739" t="n">
        <v>59</v>
      </c>
      <c r="P174" s="739" t="n">
        <v>48</v>
      </c>
      <c r="Q174" s="739" t="n">
        <v>11</v>
      </c>
      <c r="R174" s="739" t="n">
        <v>49</v>
      </c>
      <c r="S174" s="739" t="n">
        <v>90</v>
      </c>
      <c r="T174" s="739" t="n">
        <v>15</v>
      </c>
      <c r="U174" s="739" t="n">
        <v>18</v>
      </c>
      <c r="V174" s="739" t="n">
        <v>577</v>
      </c>
      <c r="W174" s="739" t="n">
        <v>8</v>
      </c>
      <c r="X174" s="739" t="n">
        <v>27</v>
      </c>
      <c r="Y174" s="739" t="n">
        <v>83</v>
      </c>
    </row>
    <row r="175" ht="15" customFormat="1" customHeight="1" s="385">
      <c r="A175" s="739" t="inlineStr">
        <is>
          <t>Apr-Jun 2014</t>
        </is>
      </c>
      <c r="B175" s="738" t="inlineStr"/>
      <c r="C175" s="739" t="n">
        <v>661</v>
      </c>
      <c r="D175" s="739" t="n">
        <v>2</v>
      </c>
      <c r="E175" s="739" t="n">
        <v>47</v>
      </c>
      <c r="F175" s="739" t="n">
        <v>4</v>
      </c>
      <c r="G175" s="739" t="n">
        <v>2</v>
      </c>
      <c r="H175" s="739" t="n">
        <v>19</v>
      </c>
      <c r="I175" s="739" t="n">
        <v>121</v>
      </c>
      <c r="J175" s="739" t="n">
        <v>22</v>
      </c>
      <c r="K175" s="739" t="n">
        <v>73</v>
      </c>
      <c r="L175" s="739" t="n">
        <v>30</v>
      </c>
      <c r="M175" s="739" t="n">
        <v>37</v>
      </c>
      <c r="N175" s="739" t="n">
        <v>12</v>
      </c>
      <c r="O175" s="739" t="n">
        <v>58</v>
      </c>
      <c r="P175" s="739" t="n">
        <v>47</v>
      </c>
      <c r="Q175" s="739" t="n">
        <v>11</v>
      </c>
      <c r="R175" s="739" t="n">
        <v>50</v>
      </c>
      <c r="S175" s="739" t="n">
        <v>93</v>
      </c>
      <c r="T175" s="739" t="n">
        <v>15</v>
      </c>
      <c r="U175" s="739" t="n">
        <v>21</v>
      </c>
      <c r="V175" s="739" t="n">
        <v>588</v>
      </c>
      <c r="W175" s="739" t="n">
        <v>9</v>
      </c>
      <c r="X175" s="739" t="n">
        <v>28</v>
      </c>
      <c r="Y175" s="739" t="n">
        <v>84</v>
      </c>
    </row>
    <row r="176" ht="15" customFormat="1" customHeight="1" s="385">
      <c r="A176" s="739" t="inlineStr">
        <is>
          <t>May-Jul 2014</t>
        </is>
      </c>
      <c r="B176" s="738" t="inlineStr"/>
      <c r="C176" s="739" t="n">
        <v>669</v>
      </c>
      <c r="D176" s="739" t="n">
        <v>2</v>
      </c>
      <c r="E176" s="739" t="n">
        <v>50</v>
      </c>
      <c r="F176" s="739" t="n">
        <v>4</v>
      </c>
      <c r="G176" s="739" t="n">
        <v>2</v>
      </c>
      <c r="H176" s="739" t="n">
        <v>19</v>
      </c>
      <c r="I176" s="739" t="n">
        <v>123</v>
      </c>
      <c r="J176" s="739" t="n">
        <v>21</v>
      </c>
      <c r="K176" s="739" t="n">
        <v>75</v>
      </c>
      <c r="L176" s="739" t="n">
        <v>29</v>
      </c>
      <c r="M176" s="739" t="n">
        <v>37</v>
      </c>
      <c r="N176" s="739" t="n">
        <v>11</v>
      </c>
      <c r="O176" s="739" t="n">
        <v>59</v>
      </c>
      <c r="P176" s="739" t="n">
        <v>48</v>
      </c>
      <c r="Q176" s="739" t="n">
        <v>11</v>
      </c>
      <c r="R176" s="739" t="n">
        <v>49</v>
      </c>
      <c r="S176" s="739" t="n">
        <v>94</v>
      </c>
      <c r="T176" s="739" t="n">
        <v>16</v>
      </c>
      <c r="U176" s="739" t="n">
        <v>19</v>
      </c>
      <c r="V176" s="739" t="n">
        <v>591</v>
      </c>
      <c r="W176" s="739" t="n">
        <v>9</v>
      </c>
      <c r="X176" s="739" t="n">
        <v>30</v>
      </c>
      <c r="Y176" s="739" t="n">
        <v>85</v>
      </c>
    </row>
    <row r="177" ht="15" customFormat="1" customHeight="1" s="385">
      <c r="A177" s="739" t="inlineStr">
        <is>
          <t>Jun-Aug 2014</t>
        </is>
      </c>
      <c r="B177" s="738" t="inlineStr"/>
      <c r="C177" s="739" t="n">
        <v>681</v>
      </c>
      <c r="D177" s="739" t="n">
        <v>2</v>
      </c>
      <c r="E177" s="739" t="n">
        <v>51</v>
      </c>
      <c r="F177" s="739" t="n">
        <v>4</v>
      </c>
      <c r="G177" s="739" t="n">
        <v>2</v>
      </c>
      <c r="H177" s="739" t="n">
        <v>22</v>
      </c>
      <c r="I177" s="739" t="n">
        <v>125</v>
      </c>
      <c r="J177" s="739" t="n">
        <v>23</v>
      </c>
      <c r="K177" s="739" t="n">
        <v>76</v>
      </c>
      <c r="L177" s="739" t="n">
        <v>31</v>
      </c>
      <c r="M177" s="739" t="n">
        <v>36</v>
      </c>
      <c r="N177" s="739" t="n">
        <v>10</v>
      </c>
      <c r="O177" s="739" t="n">
        <v>59</v>
      </c>
      <c r="P177" s="739" t="n">
        <v>47</v>
      </c>
      <c r="Q177" s="739" t="n">
        <v>10</v>
      </c>
      <c r="R177" s="739" t="n">
        <v>52</v>
      </c>
      <c r="S177" s="739" t="n">
        <v>97</v>
      </c>
      <c r="T177" s="739" t="n">
        <v>16</v>
      </c>
      <c r="U177" s="739" t="n">
        <v>18</v>
      </c>
      <c r="V177" s="739" t="n">
        <v>600</v>
      </c>
      <c r="W177" s="739" t="n">
        <v>10</v>
      </c>
      <c r="X177" s="739" t="n">
        <v>28</v>
      </c>
      <c r="Y177" s="739" t="n">
        <v>87</v>
      </c>
    </row>
    <row r="178" ht="15" customFormat="1" customHeight="1" s="385">
      <c r="A178" s="739" t="inlineStr">
        <is>
          <t>Jul-Sep 2014</t>
        </is>
      </c>
      <c r="B178" s="738" t="inlineStr"/>
      <c r="C178" s="739" t="n">
        <v>686</v>
      </c>
      <c r="D178" s="739" t="n">
        <v>2</v>
      </c>
      <c r="E178" s="739" t="n">
        <v>52</v>
      </c>
      <c r="F178" s="739" t="n">
        <v>4</v>
      </c>
      <c r="G178" s="739" t="n">
        <v>2</v>
      </c>
      <c r="H178" s="739" t="n">
        <v>23</v>
      </c>
      <c r="I178" s="739" t="n">
        <v>127</v>
      </c>
      <c r="J178" s="739" t="n">
        <v>25</v>
      </c>
      <c r="K178" s="739" t="n">
        <v>76</v>
      </c>
      <c r="L178" s="739" t="n">
        <v>34</v>
      </c>
      <c r="M178" s="739" t="n">
        <v>36</v>
      </c>
      <c r="N178" s="739" t="n">
        <v>9</v>
      </c>
      <c r="O178" s="739" t="n">
        <v>64</v>
      </c>
      <c r="P178" s="739" t="n">
        <v>45</v>
      </c>
      <c r="Q178" s="739" t="n">
        <v>11</v>
      </c>
      <c r="R178" s="739" t="n">
        <v>51</v>
      </c>
      <c r="S178" s="739" t="n">
        <v>97</v>
      </c>
      <c r="T178" s="739" t="n">
        <v>14</v>
      </c>
      <c r="U178" s="739" t="n">
        <v>15</v>
      </c>
      <c r="V178" s="739" t="n">
        <v>603</v>
      </c>
      <c r="W178" s="739" t="n">
        <v>10</v>
      </c>
      <c r="X178" s="739" t="n">
        <v>28</v>
      </c>
      <c r="Y178" s="739" t="n">
        <v>89</v>
      </c>
    </row>
    <row r="179" ht="15" customFormat="1" customHeight="1" s="385">
      <c r="A179" s="739" t="inlineStr">
        <is>
          <t>Aug-Oct 2014</t>
        </is>
      </c>
      <c r="B179" s="738" t="inlineStr"/>
      <c r="C179" s="739" t="n">
        <v>702</v>
      </c>
      <c r="D179" s="739" t="n">
        <v>2</v>
      </c>
      <c r="E179" s="739" t="n">
        <v>48</v>
      </c>
      <c r="F179" s="739" t="n">
        <v>4</v>
      </c>
      <c r="G179" s="739" t="n">
        <v>2</v>
      </c>
      <c r="H179" s="739" t="n">
        <v>22</v>
      </c>
      <c r="I179" s="739" t="n">
        <v>128</v>
      </c>
      <c r="J179" s="739" t="n">
        <v>27</v>
      </c>
      <c r="K179" s="739" t="n">
        <v>77</v>
      </c>
      <c r="L179" s="739" t="n">
        <v>38</v>
      </c>
      <c r="M179" s="739" t="n">
        <v>36</v>
      </c>
      <c r="N179" s="739" t="n">
        <v>11</v>
      </c>
      <c r="O179" s="739" t="n">
        <v>63</v>
      </c>
      <c r="P179" s="739" t="n">
        <v>47</v>
      </c>
      <c r="Q179" s="739" t="n">
        <v>11</v>
      </c>
      <c r="R179" s="739" t="n">
        <v>52</v>
      </c>
      <c r="S179" s="739" t="n">
        <v>101</v>
      </c>
      <c r="T179" s="739" t="n">
        <v>15</v>
      </c>
      <c r="U179" s="739" t="n">
        <v>17</v>
      </c>
      <c r="V179" s="739" t="n">
        <v>623</v>
      </c>
      <c r="W179" s="739" t="n">
        <v>10</v>
      </c>
      <c r="X179" s="739" t="n">
        <v>27</v>
      </c>
      <c r="Y179" s="739" t="n">
        <v>90</v>
      </c>
    </row>
    <row r="180" ht="15" customFormat="1" customHeight="1" s="385">
      <c r="A180" s="739" t="inlineStr">
        <is>
          <t>Sep-Nov 2014</t>
        </is>
      </c>
      <c r="B180" s="738" t="inlineStr"/>
      <c r="C180" s="739" t="n">
        <v>702</v>
      </c>
      <c r="D180" s="739" t="n">
        <v>2</v>
      </c>
      <c r="E180" s="739" t="n">
        <v>48</v>
      </c>
      <c r="F180" s="739" t="n">
        <v>4</v>
      </c>
      <c r="G180" s="739" t="n">
        <v>2</v>
      </c>
      <c r="H180" s="739" t="n">
        <v>21</v>
      </c>
      <c r="I180" s="739" t="n">
        <v>128</v>
      </c>
      <c r="J180" s="739" t="n">
        <v>28</v>
      </c>
      <c r="K180" s="739" t="n">
        <v>78</v>
      </c>
      <c r="L180" s="739" t="n">
        <v>37</v>
      </c>
      <c r="M180" s="739" t="n">
        <v>37</v>
      </c>
      <c r="N180" s="739" t="n">
        <v>10</v>
      </c>
      <c r="O180" s="739" t="n">
        <v>62</v>
      </c>
      <c r="P180" s="739" t="n">
        <v>48</v>
      </c>
      <c r="Q180" s="739" t="n">
        <v>12</v>
      </c>
      <c r="R180" s="739" t="n">
        <v>52</v>
      </c>
      <c r="S180" s="739" t="n">
        <v>104</v>
      </c>
      <c r="T180" s="739" t="n">
        <v>13</v>
      </c>
      <c r="U180" s="739" t="n">
        <v>17</v>
      </c>
      <c r="V180" s="739" t="n">
        <v>626</v>
      </c>
      <c r="W180" s="739" t="n">
        <v>11</v>
      </c>
      <c r="X180" s="739" t="n">
        <v>27</v>
      </c>
      <c r="Y180" s="739" t="n">
        <v>90</v>
      </c>
    </row>
    <row r="181" ht="15" customFormat="1" customHeight="1" s="385">
      <c r="A181" s="739" t="inlineStr">
        <is>
          <t>Oct-Dec 2014</t>
        </is>
      </c>
      <c r="B181" s="738" t="inlineStr"/>
      <c r="C181" s="739" t="n">
        <v>708</v>
      </c>
      <c r="D181" s="739" t="n">
        <v>1</v>
      </c>
      <c r="E181" s="739" t="n">
        <v>47</v>
      </c>
      <c r="F181" s="739" t="n">
        <v>4</v>
      </c>
      <c r="G181" s="739" t="n">
        <v>2</v>
      </c>
      <c r="H181" s="739" t="n">
        <v>22</v>
      </c>
      <c r="I181" s="739" t="n">
        <v>128</v>
      </c>
      <c r="J181" s="739" t="n">
        <v>29</v>
      </c>
      <c r="K181" s="739" t="n">
        <v>77</v>
      </c>
      <c r="L181" s="739" t="n">
        <v>35</v>
      </c>
      <c r="M181" s="739" t="n">
        <v>38</v>
      </c>
      <c r="N181" s="739" t="n">
        <v>10</v>
      </c>
      <c r="O181" s="739" t="n">
        <v>61</v>
      </c>
      <c r="P181" s="739" t="n">
        <v>51</v>
      </c>
      <c r="Q181" s="739" t="n">
        <v>12</v>
      </c>
      <c r="R181" s="739" t="n">
        <v>53</v>
      </c>
      <c r="S181" s="739" t="n">
        <v>106</v>
      </c>
      <c r="T181" s="739" t="n">
        <v>14</v>
      </c>
      <c r="U181" s="739" t="n">
        <v>18</v>
      </c>
      <c r="V181" s="739" t="n">
        <v>632</v>
      </c>
      <c r="W181" s="739" t="n">
        <v>10</v>
      </c>
      <c r="X181" s="739" t="n">
        <v>26</v>
      </c>
      <c r="Y181" s="739" t="n">
        <v>91</v>
      </c>
    </row>
    <row r="182" ht="15" customFormat="1" customHeight="1" s="385">
      <c r="A182" s="739" t="inlineStr">
        <is>
          <t>Nov-Jan 2015</t>
        </is>
      </c>
      <c r="B182" s="738" t="inlineStr"/>
      <c r="C182" s="739" t="n">
        <v>712</v>
      </c>
      <c r="D182" s="739" t="n">
        <v>1</v>
      </c>
      <c r="E182" s="739" t="n">
        <v>47</v>
      </c>
      <c r="F182" s="739" t="n">
        <v>4</v>
      </c>
      <c r="G182" s="739" t="n">
        <v>2</v>
      </c>
      <c r="H182" s="739" t="n">
        <v>25</v>
      </c>
      <c r="I182" s="739" t="n">
        <v>128</v>
      </c>
      <c r="J182" s="739" t="n">
        <v>30</v>
      </c>
      <c r="K182" s="739" t="n">
        <v>79</v>
      </c>
      <c r="L182" s="739" t="n">
        <v>35</v>
      </c>
      <c r="M182" s="739" t="n">
        <v>38</v>
      </c>
      <c r="N182" s="739" t="n">
        <v>8</v>
      </c>
      <c r="O182" s="739" t="n">
        <v>66</v>
      </c>
      <c r="P182" s="739" t="n">
        <v>52</v>
      </c>
      <c r="Q182" s="739" t="n">
        <v>11</v>
      </c>
      <c r="R182" s="739" t="n">
        <v>51</v>
      </c>
      <c r="S182" s="739" t="n">
        <v>104</v>
      </c>
      <c r="T182" s="739" t="n">
        <v>14</v>
      </c>
      <c r="U182" s="739" t="n">
        <v>18</v>
      </c>
      <c r="V182" s="739" t="n">
        <v>632</v>
      </c>
      <c r="W182" s="739" t="n">
        <v>9</v>
      </c>
      <c r="X182" s="739" t="n">
        <v>26</v>
      </c>
      <c r="Y182" s="739" t="n">
        <v>92</v>
      </c>
    </row>
    <row r="183" ht="15" customFormat="1" customHeight="1" s="385">
      <c r="A183" s="739" t="inlineStr">
        <is>
          <t>Dec-Feb 2015</t>
        </is>
      </c>
      <c r="B183" s="738" t="inlineStr"/>
      <c r="C183" s="739" t="n">
        <v>722</v>
      </c>
      <c r="D183" s="739" t="n">
        <v>1</v>
      </c>
      <c r="E183" s="739" t="n">
        <v>50</v>
      </c>
      <c r="F183" s="739" t="n">
        <v>4</v>
      </c>
      <c r="G183" s="739" t="n">
        <v>2</v>
      </c>
      <c r="H183" s="739" t="n">
        <v>27</v>
      </c>
      <c r="I183" s="739" t="n">
        <v>128</v>
      </c>
      <c r="J183" s="739" t="n">
        <v>31</v>
      </c>
      <c r="K183" s="739" t="n">
        <v>78</v>
      </c>
      <c r="L183" s="739" t="n">
        <v>35</v>
      </c>
      <c r="M183" s="739" t="n">
        <v>38</v>
      </c>
      <c r="N183" s="739" t="n">
        <v>9</v>
      </c>
      <c r="O183" s="739" t="n">
        <v>65</v>
      </c>
      <c r="P183" s="739" t="n">
        <v>53</v>
      </c>
      <c r="Q183" s="739" t="n">
        <v>11</v>
      </c>
      <c r="R183" s="739" t="n">
        <v>50</v>
      </c>
      <c r="S183" s="739" t="n">
        <v>106</v>
      </c>
      <c r="T183" s="739" t="n">
        <v>16</v>
      </c>
      <c r="U183" s="739" t="n">
        <v>19</v>
      </c>
      <c r="V183" s="739" t="n">
        <v>638</v>
      </c>
      <c r="W183" s="739" t="n">
        <v>10</v>
      </c>
      <c r="X183" s="739" t="n">
        <v>26</v>
      </c>
      <c r="Y183" s="739" t="n">
        <v>92</v>
      </c>
    </row>
    <row r="184" ht="15" customFormat="1" customHeight="1" s="385">
      <c r="A184" s="739" t="inlineStr">
        <is>
          <t>Jan-Mar 2015</t>
        </is>
      </c>
      <c r="B184" s="738" t="inlineStr"/>
      <c r="C184" s="739" t="n">
        <v>730</v>
      </c>
      <c r="D184" s="739" t="n">
        <v>1</v>
      </c>
      <c r="E184" s="739" t="n">
        <v>48</v>
      </c>
      <c r="F184" s="739" t="n">
        <v>4</v>
      </c>
      <c r="G184" s="739" t="n">
        <v>2</v>
      </c>
      <c r="H184" s="739" t="n">
        <v>28</v>
      </c>
      <c r="I184" s="739" t="n">
        <v>131</v>
      </c>
      <c r="J184" s="739" t="n">
        <v>32</v>
      </c>
      <c r="K184" s="739" t="n">
        <v>78</v>
      </c>
      <c r="L184" s="739" t="n">
        <v>36</v>
      </c>
      <c r="M184" s="739" t="n">
        <v>39</v>
      </c>
      <c r="N184" s="739" t="n">
        <v>10</v>
      </c>
      <c r="O184" s="739" t="n">
        <v>65</v>
      </c>
      <c r="P184" s="739" t="n">
        <v>52</v>
      </c>
      <c r="Q184" s="739" t="n">
        <v>11</v>
      </c>
      <c r="R184" s="739" t="n">
        <v>50</v>
      </c>
      <c r="S184" s="739" t="n">
        <v>108</v>
      </c>
      <c r="T184" s="739" t="n">
        <v>17</v>
      </c>
      <c r="U184" s="739" t="n">
        <v>19</v>
      </c>
      <c r="V184" s="739" t="n">
        <v>648</v>
      </c>
      <c r="W184" s="739" t="n">
        <v>11</v>
      </c>
      <c r="X184" s="739" t="n">
        <v>28</v>
      </c>
      <c r="Y184" s="739" t="n">
        <v>92</v>
      </c>
    </row>
    <row r="185" ht="15" customFormat="1" customHeight="1" s="385">
      <c r="A185" s="739" t="inlineStr">
        <is>
          <t>Feb-Apr 2015</t>
        </is>
      </c>
      <c r="B185" s="738" t="inlineStr"/>
      <c r="C185" s="739" t="n">
        <v>726</v>
      </c>
      <c r="D185" s="739" t="n">
        <v>1</v>
      </c>
      <c r="E185" s="739" t="n">
        <v>47</v>
      </c>
      <c r="F185" s="739" t="n">
        <v>4</v>
      </c>
      <c r="G185" s="739" t="n">
        <v>2</v>
      </c>
      <c r="H185" s="739" t="n">
        <v>26</v>
      </c>
      <c r="I185" s="739" t="n">
        <v>130</v>
      </c>
      <c r="J185" s="739" t="n">
        <v>33</v>
      </c>
      <c r="K185" s="739" t="n">
        <v>79</v>
      </c>
      <c r="L185" s="739" t="n">
        <v>35</v>
      </c>
      <c r="M185" s="739" t="n">
        <v>38</v>
      </c>
      <c r="N185" s="739" t="n">
        <v>11</v>
      </c>
      <c r="O185" s="739" t="n">
        <v>61</v>
      </c>
      <c r="P185" s="739" t="n">
        <v>51</v>
      </c>
      <c r="Q185" s="739" t="n">
        <v>12</v>
      </c>
      <c r="R185" s="739" t="n">
        <v>52</v>
      </c>
      <c r="S185" s="739" t="n">
        <v>110</v>
      </c>
      <c r="T185" s="739" t="n">
        <v>17</v>
      </c>
      <c r="U185" s="739" t="n">
        <v>18</v>
      </c>
      <c r="V185" s="739" t="n">
        <v>646</v>
      </c>
      <c r="W185" s="739" t="n">
        <v>12</v>
      </c>
      <c r="X185" s="739" t="n">
        <v>26</v>
      </c>
      <c r="Y185" s="739" t="n">
        <v>91</v>
      </c>
    </row>
    <row r="186" ht="15" customFormat="1" customHeight="1" s="340">
      <c r="A186" s="740" t="inlineStr">
        <is>
          <t>Mar-May 2015</t>
        </is>
      </c>
      <c r="B186" s="738" t="inlineStr"/>
      <c r="C186" s="740" t="n">
        <v>727</v>
      </c>
      <c r="D186" s="740" t="n">
        <v>1</v>
      </c>
      <c r="E186" s="740" t="n">
        <v>47</v>
      </c>
      <c r="F186" s="740" t="n">
        <v>4</v>
      </c>
      <c r="G186" s="740" t="n">
        <v>3</v>
      </c>
      <c r="H186" s="740" t="n">
        <v>25</v>
      </c>
      <c r="I186" s="740" t="n">
        <v>128</v>
      </c>
      <c r="J186" s="740" t="n">
        <v>33</v>
      </c>
      <c r="K186" s="740" t="n">
        <v>80</v>
      </c>
      <c r="L186" s="740" t="n">
        <v>37</v>
      </c>
      <c r="M186" s="740" t="n">
        <v>36</v>
      </c>
      <c r="N186" s="740" t="n">
        <v>10</v>
      </c>
      <c r="O186" s="740" t="n">
        <v>66</v>
      </c>
      <c r="P186" s="740" t="n">
        <v>51</v>
      </c>
      <c r="Q186" s="740" t="n">
        <v>11</v>
      </c>
      <c r="R186" s="740" t="n">
        <v>51</v>
      </c>
      <c r="S186" s="740" t="n">
        <v>111</v>
      </c>
      <c r="T186" s="740" t="n">
        <v>16</v>
      </c>
      <c r="U186" s="740" t="n">
        <v>17</v>
      </c>
      <c r="V186" s="740" t="n">
        <v>648</v>
      </c>
      <c r="W186" s="740" t="n">
        <v>12</v>
      </c>
      <c r="X186" s="740" t="n">
        <v>26</v>
      </c>
      <c r="Y186" s="740" t="n">
        <v>90</v>
      </c>
    </row>
    <row r="187" ht="15" customFormat="1" customHeight="1" s="341">
      <c r="A187" s="737" t="inlineStr">
        <is>
          <t>Apr-Jun 2015</t>
        </is>
      </c>
      <c r="B187" s="737" t="inlineStr"/>
      <c r="C187" s="737" t="n">
        <v>730</v>
      </c>
      <c r="D187" s="737" t="n">
        <v>1</v>
      </c>
      <c r="E187" s="737" t="n">
        <v>49</v>
      </c>
      <c r="F187" s="737" t="n">
        <v>4</v>
      </c>
      <c r="G187" s="737" t="n">
        <v>3</v>
      </c>
      <c r="H187" s="737" t="n">
        <v>26</v>
      </c>
      <c r="I187" s="737" t="n">
        <v>127</v>
      </c>
      <c r="J187" s="737" t="n">
        <v>32</v>
      </c>
      <c r="K187" s="737" t="n">
        <v>80</v>
      </c>
      <c r="L187" s="737" t="n">
        <v>36</v>
      </c>
      <c r="M187" s="737" t="n">
        <v>34</v>
      </c>
      <c r="N187" s="737" t="n">
        <v>11</v>
      </c>
      <c r="O187" s="737" t="n">
        <v>67</v>
      </c>
      <c r="P187" s="737" t="n">
        <v>51</v>
      </c>
      <c r="Q187" s="737" t="n">
        <v>11</v>
      </c>
      <c r="R187" s="737" t="n">
        <v>52</v>
      </c>
      <c r="S187" s="737" t="n">
        <v>113</v>
      </c>
      <c r="T187" s="737" t="n">
        <v>16</v>
      </c>
      <c r="U187" s="737" t="n">
        <v>16</v>
      </c>
      <c r="V187" s="737" t="n">
        <v>647</v>
      </c>
      <c r="W187" s="737" t="n">
        <v>11</v>
      </c>
      <c r="X187" s="737" t="n">
        <v>25</v>
      </c>
      <c r="Y187" s="737" t="n">
        <v>91</v>
      </c>
    </row>
    <row r="188" ht="15" customFormat="1" customHeight="1" s="341">
      <c r="A188" s="737" t="inlineStr">
        <is>
          <t>May-Jul 2015</t>
        </is>
      </c>
      <c r="B188" s="737" t="inlineStr"/>
      <c r="C188" s="737" t="n">
        <v>741</v>
      </c>
      <c r="D188" s="737" t="n">
        <v>1</v>
      </c>
      <c r="E188" s="737" t="n">
        <v>51</v>
      </c>
      <c r="F188" s="737" t="n">
        <v>4</v>
      </c>
      <c r="G188" s="737" t="n">
        <v>3</v>
      </c>
      <c r="H188" s="737" t="n">
        <v>27</v>
      </c>
      <c r="I188" s="737" t="n">
        <v>130</v>
      </c>
      <c r="J188" s="737" t="n">
        <v>31</v>
      </c>
      <c r="K188" s="737" t="n">
        <v>79</v>
      </c>
      <c r="L188" s="737" t="n">
        <v>37</v>
      </c>
      <c r="M188" s="737" t="n">
        <v>35</v>
      </c>
      <c r="N188" s="737" t="n">
        <v>12</v>
      </c>
      <c r="O188" s="737" t="n">
        <v>70</v>
      </c>
      <c r="P188" s="737" t="n">
        <v>52</v>
      </c>
      <c r="Q188" s="737" t="n">
        <v>11</v>
      </c>
      <c r="R188" s="737" t="n">
        <v>51</v>
      </c>
      <c r="S188" s="737" t="n">
        <v>117</v>
      </c>
      <c r="T188" s="737" t="n">
        <v>15</v>
      </c>
      <c r="U188" s="737" t="n">
        <v>15</v>
      </c>
      <c r="V188" s="737" t="n">
        <v>656</v>
      </c>
      <c r="W188" s="737" t="n">
        <v>12</v>
      </c>
      <c r="X188" s="737" t="n">
        <v>25</v>
      </c>
      <c r="Y188" s="737" t="n">
        <v>93</v>
      </c>
    </row>
    <row r="189" ht="15" customFormat="1" customHeight="1" s="341">
      <c r="A189" s="737" t="inlineStr">
        <is>
          <t>Jun-Aug 2015</t>
        </is>
      </c>
      <c r="B189" s="737" t="inlineStr"/>
      <c r="C189" s="737" t="n">
        <v>742</v>
      </c>
      <c r="D189" s="737" t="n">
        <v>1</v>
      </c>
      <c r="E189" s="737" t="n">
        <v>51</v>
      </c>
      <c r="F189" s="737" t="n">
        <v>4</v>
      </c>
      <c r="G189" s="737" t="n">
        <v>3</v>
      </c>
      <c r="H189" s="737" t="n">
        <v>25</v>
      </c>
      <c r="I189" s="737" t="n">
        <v>129</v>
      </c>
      <c r="J189" s="737" t="n">
        <v>29</v>
      </c>
      <c r="K189" s="737" t="n">
        <v>82</v>
      </c>
      <c r="L189" s="737" t="n">
        <v>37</v>
      </c>
      <c r="M189" s="737" t="n">
        <v>35</v>
      </c>
      <c r="N189" s="737" t="n">
        <v>14</v>
      </c>
      <c r="O189" s="737" t="n">
        <v>70</v>
      </c>
      <c r="P189" s="737" t="n">
        <v>51</v>
      </c>
      <c r="Q189" s="737" t="n">
        <v>12</v>
      </c>
      <c r="R189" s="737" t="n">
        <v>51</v>
      </c>
      <c r="S189" s="737" t="n">
        <v>119</v>
      </c>
      <c r="T189" s="737" t="n">
        <v>16</v>
      </c>
      <c r="U189" s="737" t="n">
        <v>15</v>
      </c>
      <c r="V189" s="737" t="n">
        <v>658</v>
      </c>
      <c r="W189" s="737" t="n">
        <v>11</v>
      </c>
      <c r="X189" s="737" t="n">
        <v>26</v>
      </c>
      <c r="Y189" s="737" t="n">
        <v>92</v>
      </c>
    </row>
    <row r="190" ht="15" customFormat="1" customHeight="1" s="341">
      <c r="A190" s="737" t="inlineStr">
        <is>
          <t>Jul-Sep 2015</t>
        </is>
      </c>
      <c r="B190" s="737" t="inlineStr"/>
      <c r="C190" s="737" t="n">
        <v>741</v>
      </c>
      <c r="D190" s="737" t="n">
        <v>1</v>
      </c>
      <c r="E190" s="737" t="n">
        <v>51</v>
      </c>
      <c r="F190" s="737" t="n">
        <v>4</v>
      </c>
      <c r="G190" s="737" t="n">
        <v>3</v>
      </c>
      <c r="H190" s="737" t="n">
        <v>24</v>
      </c>
      <c r="I190" s="737" t="n">
        <v>125</v>
      </c>
      <c r="J190" s="737" t="n">
        <v>30</v>
      </c>
      <c r="K190" s="737" t="n">
        <v>84</v>
      </c>
      <c r="L190" s="737" t="n">
        <v>38</v>
      </c>
      <c r="M190" s="737" t="n">
        <v>34</v>
      </c>
      <c r="N190" s="737" t="n">
        <v>15</v>
      </c>
      <c r="O190" s="737" t="n">
        <v>70</v>
      </c>
      <c r="P190" s="737" t="n">
        <v>52</v>
      </c>
      <c r="Q190" s="737" t="n">
        <v>13</v>
      </c>
      <c r="R190" s="737" t="n">
        <v>49</v>
      </c>
      <c r="S190" s="737" t="n">
        <v>119</v>
      </c>
      <c r="T190" s="737" t="n">
        <v>15</v>
      </c>
      <c r="U190" s="737" t="n">
        <v>15</v>
      </c>
      <c r="V190" s="737" t="n">
        <v>659</v>
      </c>
      <c r="W190" s="737" t="n">
        <v>11</v>
      </c>
      <c r="X190" s="737" t="n">
        <v>26</v>
      </c>
      <c r="Y190" s="737" t="n">
        <v>89</v>
      </c>
    </row>
    <row r="191" ht="15" customFormat="1" customHeight="1" s="342">
      <c r="A191" s="741" t="inlineStr">
        <is>
          <t>Aug-Oct 2015</t>
        </is>
      </c>
      <c r="B191" s="741" t="inlineStr"/>
      <c r="C191" s="741" t="n">
        <v>741</v>
      </c>
      <c r="D191" s="741" t="n">
        <v>1</v>
      </c>
      <c r="E191" s="741" t="n">
        <v>49</v>
      </c>
      <c r="F191" s="741" t="n">
        <v>4</v>
      </c>
      <c r="G191" s="741" t="n">
        <v>3</v>
      </c>
      <c r="H191" s="741" t="n">
        <v>23</v>
      </c>
      <c r="I191" s="741" t="n">
        <v>124</v>
      </c>
      <c r="J191" s="741" t="n">
        <v>31</v>
      </c>
      <c r="K191" s="741" t="n">
        <v>86</v>
      </c>
      <c r="L191" s="741" t="n">
        <v>40</v>
      </c>
      <c r="M191" s="741" t="n">
        <v>32</v>
      </c>
      <c r="N191" s="741" t="n">
        <v>14</v>
      </c>
      <c r="O191" s="741" t="n">
        <v>68</v>
      </c>
      <c r="P191" s="741" t="n">
        <v>53</v>
      </c>
      <c r="Q191" s="741" t="n">
        <v>13</v>
      </c>
      <c r="R191" s="741" t="n">
        <v>49</v>
      </c>
      <c r="S191" s="741" t="n">
        <v>118</v>
      </c>
      <c r="T191" s="741" t="n">
        <v>14</v>
      </c>
      <c r="U191" s="741" t="n">
        <v>18</v>
      </c>
      <c r="V191" s="741" t="n">
        <v>660</v>
      </c>
      <c r="W191" s="741" t="n">
        <v>10</v>
      </c>
      <c r="X191" s="741" t="n">
        <v>25</v>
      </c>
      <c r="Y191" s="741" t="n">
        <v>89</v>
      </c>
    </row>
    <row r="192" ht="15" customFormat="1" customHeight="1" s="342">
      <c r="A192" s="741" t="inlineStr">
        <is>
          <t>Sep-Nov 2015</t>
        </is>
      </c>
      <c r="B192" s="741" t="inlineStr"/>
      <c r="C192" s="741" t="n">
        <v>741</v>
      </c>
      <c r="D192" s="741" t="n">
        <v>1</v>
      </c>
      <c r="E192" s="741" t="n">
        <v>48</v>
      </c>
      <c r="F192" s="741" t="n">
        <v>4</v>
      </c>
      <c r="G192" s="741" t="n">
        <v>4</v>
      </c>
      <c r="H192" s="741" t="n">
        <v>23</v>
      </c>
      <c r="I192" s="741" t="n">
        <v>128</v>
      </c>
      <c r="J192" s="741" t="n">
        <v>31</v>
      </c>
      <c r="K192" s="741" t="n">
        <v>85</v>
      </c>
      <c r="L192" s="741" t="n">
        <v>40</v>
      </c>
      <c r="M192" s="741" t="n">
        <v>30</v>
      </c>
      <c r="N192" s="741" t="n">
        <v>14</v>
      </c>
      <c r="O192" s="741" t="n">
        <v>67</v>
      </c>
      <c r="P192" s="741" t="n">
        <v>53</v>
      </c>
      <c r="Q192" s="741" t="n">
        <v>13</v>
      </c>
      <c r="R192" s="741" t="n">
        <v>49</v>
      </c>
      <c r="S192" s="741" t="n">
        <v>119</v>
      </c>
      <c r="T192" s="741" t="n">
        <v>15</v>
      </c>
      <c r="U192" s="741" t="n">
        <v>19</v>
      </c>
      <c r="V192" s="741" t="n">
        <v>661</v>
      </c>
      <c r="W192" s="741" t="n">
        <v>11</v>
      </c>
      <c r="X192" s="741" t="n">
        <v>26</v>
      </c>
      <c r="Y192" s="741" t="n">
        <v>91</v>
      </c>
    </row>
    <row r="193" ht="15" customFormat="1" customHeight="1" s="342">
      <c r="A193" s="741" t="inlineStr">
        <is>
          <t>Oct-Dec 2015</t>
        </is>
      </c>
      <c r="B193" s="741" t="inlineStr"/>
      <c r="C193" s="741" t="n">
        <v>746</v>
      </c>
      <c r="D193" s="741" t="n">
        <v>1</v>
      </c>
      <c r="E193" s="741" t="n">
        <v>48</v>
      </c>
      <c r="F193" s="741" t="n">
        <v>4</v>
      </c>
      <c r="G193" s="741" t="n">
        <v>4</v>
      </c>
      <c r="H193" s="741" t="n">
        <v>22</v>
      </c>
      <c r="I193" s="741" t="n">
        <v>135</v>
      </c>
      <c r="J193" s="741" t="n">
        <v>30</v>
      </c>
      <c r="K193" s="741" t="n">
        <v>84</v>
      </c>
      <c r="L193" s="741" t="n">
        <v>41</v>
      </c>
      <c r="M193" s="741" t="n">
        <v>31</v>
      </c>
      <c r="N193" s="741" t="n">
        <v>12</v>
      </c>
      <c r="O193" s="741" t="n">
        <v>66</v>
      </c>
      <c r="P193" s="741" t="n">
        <v>51</v>
      </c>
      <c r="Q193" s="741" t="n">
        <v>12</v>
      </c>
      <c r="R193" s="741" t="n">
        <v>49</v>
      </c>
      <c r="S193" s="741" t="n">
        <v>121</v>
      </c>
      <c r="T193" s="741" t="n">
        <v>16</v>
      </c>
      <c r="U193" s="741" t="n">
        <v>22</v>
      </c>
      <c r="V193" s="741" t="n">
        <v>667</v>
      </c>
      <c r="W193" s="741" t="n">
        <v>13</v>
      </c>
      <c r="X193" s="741" t="n">
        <v>29</v>
      </c>
      <c r="Y193" s="741" t="n">
        <v>93</v>
      </c>
    </row>
    <row r="194" ht="15" customFormat="1" customHeight="1" s="342">
      <c r="A194" s="741" t="inlineStr">
        <is>
          <t>Nov-Jan 2016</t>
        </is>
      </c>
      <c r="B194" s="741" t="inlineStr"/>
      <c r="C194" s="741" t="n">
        <v>750</v>
      </c>
      <c r="D194" s="741" t="n">
        <v>1</v>
      </c>
      <c r="E194" s="741" t="n">
        <v>49</v>
      </c>
      <c r="F194" s="741" t="n">
        <v>4</v>
      </c>
      <c r="G194" s="741" t="n">
        <v>4</v>
      </c>
      <c r="H194" s="741" t="n">
        <v>21</v>
      </c>
      <c r="I194" s="741" t="n">
        <v>137</v>
      </c>
      <c r="J194" s="741" t="n">
        <v>30</v>
      </c>
      <c r="K194" s="741" t="n">
        <v>82</v>
      </c>
      <c r="L194" s="741" t="n">
        <v>39</v>
      </c>
      <c r="M194" s="741" t="n">
        <v>32</v>
      </c>
      <c r="N194" s="741" t="n">
        <v>11</v>
      </c>
      <c r="O194" s="741" t="n">
        <v>65</v>
      </c>
      <c r="P194" s="741" t="n">
        <v>51</v>
      </c>
      <c r="Q194" s="741" t="n">
        <v>11</v>
      </c>
      <c r="R194" s="741" t="n">
        <v>52</v>
      </c>
      <c r="S194" s="741" t="n">
        <v>124</v>
      </c>
      <c r="T194" s="741" t="n">
        <v>17</v>
      </c>
      <c r="U194" s="741" t="n">
        <v>20</v>
      </c>
      <c r="V194" s="741" t="n">
        <v>673</v>
      </c>
      <c r="W194" s="741" t="n">
        <v>13</v>
      </c>
      <c r="X194" s="741" t="n">
        <v>29</v>
      </c>
      <c r="Y194" s="741" t="n">
        <v>95</v>
      </c>
    </row>
    <row r="195" ht="15" customFormat="1" customHeight="1" s="386">
      <c r="A195" s="775" t="inlineStr">
        <is>
          <t>Dec-Feb 2016</t>
        </is>
      </c>
      <c r="B195" s="775" t="inlineStr"/>
      <c r="C195" s="775" t="n">
        <v>748</v>
      </c>
      <c r="D195" s="775" t="n">
        <v>1</v>
      </c>
      <c r="E195" s="775" t="n">
        <v>47</v>
      </c>
      <c r="F195" s="775" t="n">
        <v>4</v>
      </c>
      <c r="G195" s="775" t="n">
        <v>3</v>
      </c>
      <c r="H195" s="775" t="n">
        <v>21</v>
      </c>
      <c r="I195" s="775" t="n">
        <v>139</v>
      </c>
      <c r="J195" s="775" t="n">
        <v>30</v>
      </c>
      <c r="K195" s="775" t="n">
        <v>79</v>
      </c>
      <c r="L195" s="775" t="n">
        <v>41</v>
      </c>
      <c r="M195" s="775" t="n">
        <v>32</v>
      </c>
      <c r="N195" s="775" t="n">
        <v>9</v>
      </c>
      <c r="O195" s="775" t="n">
        <v>65</v>
      </c>
      <c r="P195" s="775" t="n">
        <v>50</v>
      </c>
      <c r="Q195" s="775" t="n">
        <v>11</v>
      </c>
      <c r="R195" s="775" t="n">
        <v>52</v>
      </c>
      <c r="S195" s="775" t="n">
        <v>126</v>
      </c>
      <c r="T195" s="775" t="n">
        <v>17</v>
      </c>
      <c r="U195" s="775" t="n">
        <v>20</v>
      </c>
      <c r="V195" s="775" t="n">
        <v>673</v>
      </c>
      <c r="W195" s="775" t="n">
        <v>14</v>
      </c>
      <c r="X195" s="775" t="n">
        <v>30</v>
      </c>
      <c r="Y195" s="775" t="n">
        <v>96</v>
      </c>
    </row>
    <row r="196" ht="15" customFormat="1" customHeight="1" s="386">
      <c r="A196" s="775" t="inlineStr">
        <is>
          <t>Jan-Mar 2016</t>
        </is>
      </c>
      <c r="B196" s="775" t="inlineStr"/>
      <c r="C196" s="775" t="n">
        <v>748</v>
      </c>
      <c r="D196" s="775" t="n">
        <v>1</v>
      </c>
      <c r="E196" s="775" t="n">
        <v>47</v>
      </c>
      <c r="F196" s="775" t="n">
        <v>4</v>
      </c>
      <c r="G196" s="775" t="n">
        <v>3</v>
      </c>
      <c r="H196" s="775" t="n">
        <v>21</v>
      </c>
      <c r="I196" s="775" t="n">
        <v>139</v>
      </c>
      <c r="J196" s="775" t="n">
        <v>30</v>
      </c>
      <c r="K196" s="775" t="n">
        <v>83</v>
      </c>
      <c r="L196" s="775" t="n">
        <v>42</v>
      </c>
      <c r="M196" s="775" t="n">
        <v>30</v>
      </c>
      <c r="N196" s="775" t="n">
        <v>9</v>
      </c>
      <c r="O196" s="775" t="n">
        <v>66</v>
      </c>
      <c r="P196" s="775" t="n">
        <v>48</v>
      </c>
      <c r="Q196" s="775" t="n">
        <v>11</v>
      </c>
      <c r="R196" s="775" t="n">
        <v>51</v>
      </c>
      <c r="S196" s="775" t="n">
        <v>125</v>
      </c>
      <c r="T196" s="775" t="n">
        <v>18</v>
      </c>
      <c r="U196" s="775" t="n">
        <v>21</v>
      </c>
      <c r="V196" s="775" t="n">
        <v>673</v>
      </c>
      <c r="W196" s="775" t="n">
        <v>14</v>
      </c>
      <c r="X196" s="775" t="n">
        <v>28</v>
      </c>
      <c r="Y196" s="775" t="n">
        <v>97</v>
      </c>
    </row>
    <row r="197" ht="15" customFormat="1" customHeight="1" s="386">
      <c r="A197" s="775" t="inlineStr">
        <is>
          <t>Feb-Apr 2016</t>
        </is>
      </c>
      <c r="B197" s="775" t="inlineStr"/>
      <c r="C197" s="775" t="n">
        <v>742</v>
      </c>
      <c r="D197" s="775" t="n">
        <v>1</v>
      </c>
      <c r="E197" s="775" t="n">
        <v>45</v>
      </c>
      <c r="F197" s="775" t="n">
        <v>4</v>
      </c>
      <c r="G197" s="775" t="n">
        <v>3</v>
      </c>
      <c r="H197" s="775" t="n">
        <v>22</v>
      </c>
      <c r="I197" s="775" t="n">
        <v>140</v>
      </c>
      <c r="J197" s="775" t="n">
        <v>31</v>
      </c>
      <c r="K197" s="775" t="n">
        <v>84</v>
      </c>
      <c r="L197" s="775" t="n">
        <v>42</v>
      </c>
      <c r="M197" s="775" t="n">
        <v>30</v>
      </c>
      <c r="N197" s="775" t="n">
        <v>8</v>
      </c>
      <c r="O197" s="775" t="n">
        <v>67</v>
      </c>
      <c r="P197" s="775" t="n">
        <v>48</v>
      </c>
      <c r="Q197" s="775" t="n">
        <v>10</v>
      </c>
      <c r="R197" s="775" t="n">
        <v>50</v>
      </c>
      <c r="S197" s="775" t="n">
        <v>120</v>
      </c>
      <c r="T197" s="775" t="n">
        <v>18</v>
      </c>
      <c r="U197" s="775" t="n">
        <v>21</v>
      </c>
      <c r="V197" s="775" t="n">
        <v>669</v>
      </c>
      <c r="W197" s="775" t="n">
        <v>14</v>
      </c>
      <c r="X197" s="775" t="n">
        <v>29</v>
      </c>
      <c r="Y197" s="775" t="n">
        <v>97</v>
      </c>
    </row>
    <row r="198" ht="15" customFormat="1" customHeight="1" s="386">
      <c r="A198" s="775" t="inlineStr">
        <is>
          <t>Mar-May 2016</t>
        </is>
      </c>
      <c r="B198" s="775" t="inlineStr"/>
      <c r="C198" s="775" t="n">
        <v>745</v>
      </c>
      <c r="D198" s="775" t="n">
        <v>1</v>
      </c>
      <c r="E198" s="775" t="n">
        <v>46</v>
      </c>
      <c r="F198" s="775" t="n">
        <v>4</v>
      </c>
      <c r="G198" s="775" t="n">
        <v>3</v>
      </c>
      <c r="H198" s="775" t="n">
        <v>23</v>
      </c>
      <c r="I198" s="775" t="n">
        <v>139</v>
      </c>
      <c r="J198" s="775" t="n">
        <v>33</v>
      </c>
      <c r="K198" s="775" t="n">
        <v>86</v>
      </c>
      <c r="L198" s="775" t="n">
        <v>42</v>
      </c>
      <c r="M198" s="775" t="n">
        <v>29</v>
      </c>
      <c r="N198" s="775" t="n">
        <v>10</v>
      </c>
      <c r="O198" s="775" t="n">
        <v>66</v>
      </c>
      <c r="P198" s="775" t="n">
        <v>48</v>
      </c>
      <c r="Q198" s="775" t="n">
        <v>11</v>
      </c>
      <c r="R198" s="775" t="n">
        <v>49</v>
      </c>
      <c r="S198" s="775" t="n">
        <v>119</v>
      </c>
      <c r="T198" s="775" t="n">
        <v>17</v>
      </c>
      <c r="U198" s="775" t="n">
        <v>22</v>
      </c>
      <c r="V198" s="775" t="n">
        <v>670</v>
      </c>
      <c r="W198" s="775" t="n">
        <v>15</v>
      </c>
      <c r="X198" s="775" t="n">
        <v>26</v>
      </c>
      <c r="Y198" s="775" t="n">
        <v>98</v>
      </c>
    </row>
    <row r="199" ht="15" customFormat="1" customHeight="1" s="386">
      <c r="A199" s="775" t="inlineStr">
        <is>
          <t>Apr-Jun 2016</t>
        </is>
      </c>
      <c r="B199" s="775" t="inlineStr"/>
      <c r="C199" s="775" t="n">
        <v>746</v>
      </c>
      <c r="D199" s="775" t="n">
        <v>1</v>
      </c>
      <c r="E199" s="775" t="n">
        <v>46</v>
      </c>
      <c r="F199" s="775" t="n">
        <v>4</v>
      </c>
      <c r="G199" s="775" t="n">
        <v>3</v>
      </c>
      <c r="H199" s="775" t="n">
        <v>22</v>
      </c>
      <c r="I199" s="775" t="n">
        <v>138</v>
      </c>
      <c r="J199" s="775" t="n">
        <v>35</v>
      </c>
      <c r="K199" s="775" t="n">
        <v>81</v>
      </c>
      <c r="L199" s="775" t="n">
        <v>44</v>
      </c>
      <c r="M199" s="775" t="n">
        <v>31</v>
      </c>
      <c r="N199" s="775" t="n">
        <v>10</v>
      </c>
      <c r="O199" s="775" t="n">
        <v>66</v>
      </c>
      <c r="P199" s="775" t="n">
        <v>49</v>
      </c>
      <c r="Q199" s="775" t="n">
        <v>13</v>
      </c>
      <c r="R199" s="775" t="n">
        <v>48</v>
      </c>
      <c r="S199" s="775" t="n">
        <v>118</v>
      </c>
      <c r="T199" s="775" t="n">
        <v>16</v>
      </c>
      <c r="U199" s="775" t="n">
        <v>22</v>
      </c>
      <c r="V199" s="775" t="n">
        <v>671</v>
      </c>
      <c r="W199" s="775" t="n">
        <v>15</v>
      </c>
      <c r="X199" s="775" t="n">
        <v>27</v>
      </c>
      <c r="Y199" s="775" t="n">
        <v>96</v>
      </c>
    </row>
    <row r="200" ht="15" customFormat="1" customHeight="1" s="386">
      <c r="A200" s="775" t="inlineStr">
        <is>
          <t>May-Jul 2016</t>
        </is>
      </c>
      <c r="B200" s="775" t="inlineStr"/>
      <c r="C200" s="775" t="n">
        <v>747</v>
      </c>
      <c r="D200" s="775" t="n">
        <v>1</v>
      </c>
      <c r="E200" s="775" t="n">
        <v>49</v>
      </c>
      <c r="F200" s="775" t="n">
        <v>4</v>
      </c>
      <c r="G200" s="775" t="n">
        <v>4</v>
      </c>
      <c r="H200" s="775" t="n">
        <v>21</v>
      </c>
      <c r="I200" s="775" t="n">
        <v>139</v>
      </c>
      <c r="J200" s="775" t="n">
        <v>34</v>
      </c>
      <c r="K200" s="775" t="n">
        <v>78</v>
      </c>
      <c r="L200" s="775" t="n">
        <v>46</v>
      </c>
      <c r="M200" s="775" t="n">
        <v>30</v>
      </c>
      <c r="N200" s="775" t="n">
        <v>11</v>
      </c>
      <c r="O200" s="775" t="n">
        <v>64</v>
      </c>
      <c r="P200" s="775" t="n">
        <v>50</v>
      </c>
      <c r="Q200" s="775" t="n">
        <v>14</v>
      </c>
      <c r="R200" s="775" t="n">
        <v>46</v>
      </c>
      <c r="S200" s="775" t="n">
        <v>119</v>
      </c>
      <c r="T200" s="775" t="n">
        <v>18</v>
      </c>
      <c r="U200" s="775" t="n">
        <v>20</v>
      </c>
      <c r="V200" s="775" t="n">
        <v>670</v>
      </c>
      <c r="W200" s="775" t="n">
        <v>15</v>
      </c>
      <c r="X200" s="775" t="n">
        <v>26</v>
      </c>
      <c r="Y200" s="775" t="n">
        <v>98</v>
      </c>
    </row>
    <row r="201" ht="15" customFormat="1" customHeight="1" s="386">
      <c r="A201" s="775" t="inlineStr">
        <is>
          <t>Jun-Aug 2016</t>
        </is>
      </c>
      <c r="B201" s="775" t="inlineStr"/>
      <c r="C201" s="775" t="n">
        <v>752</v>
      </c>
      <c r="D201" s="775" t="n">
        <v>1</v>
      </c>
      <c r="E201" s="775" t="n">
        <v>49</v>
      </c>
      <c r="F201" s="775" t="n">
        <v>4</v>
      </c>
      <c r="G201" s="775" t="n">
        <v>4</v>
      </c>
      <c r="H201" s="775" t="n">
        <v>21</v>
      </c>
      <c r="I201" s="775" t="n">
        <v>137</v>
      </c>
      <c r="J201" s="775" t="n">
        <v>34</v>
      </c>
      <c r="K201" s="775" t="n">
        <v>77</v>
      </c>
      <c r="L201" s="775" t="n">
        <v>45</v>
      </c>
      <c r="M201" s="775" t="n">
        <v>29</v>
      </c>
      <c r="N201" s="775" t="n">
        <v>11</v>
      </c>
      <c r="O201" s="775" t="n">
        <v>64</v>
      </c>
      <c r="P201" s="775" t="n">
        <v>52</v>
      </c>
      <c r="Q201" s="775" t="n">
        <v>14</v>
      </c>
      <c r="R201" s="775" t="n">
        <v>47</v>
      </c>
      <c r="S201" s="775" t="n">
        <v>119</v>
      </c>
      <c r="T201" s="775" t="n">
        <v>22</v>
      </c>
      <c r="U201" s="775" t="n">
        <v>22</v>
      </c>
      <c r="V201" s="775" t="n">
        <v>674</v>
      </c>
      <c r="W201" s="775" t="n">
        <v>14</v>
      </c>
      <c r="X201" s="775" t="n">
        <v>27</v>
      </c>
      <c r="Y201" s="775" t="n">
        <v>96</v>
      </c>
    </row>
    <row r="202" ht="15" customFormat="1" customHeight="1" s="386">
      <c r="A202" s="775" t="inlineStr">
        <is>
          <t>Jul-Sep 2016</t>
        </is>
      </c>
      <c r="B202" s="775" t="inlineStr"/>
      <c r="C202" s="775" t="n">
        <v>753</v>
      </c>
      <c r="D202" s="775" t="n">
        <v>1</v>
      </c>
      <c r="E202" s="775" t="n">
        <v>51</v>
      </c>
      <c r="F202" s="775" t="n">
        <v>5</v>
      </c>
      <c r="G202" s="775" t="n">
        <v>4</v>
      </c>
      <c r="H202" s="775" t="n">
        <v>21</v>
      </c>
      <c r="I202" s="775" t="n">
        <v>136</v>
      </c>
      <c r="J202" s="775" t="n">
        <v>32</v>
      </c>
      <c r="K202" s="775" t="n">
        <v>77</v>
      </c>
      <c r="L202" s="775" t="n">
        <v>40</v>
      </c>
      <c r="M202" s="775" t="n">
        <v>31</v>
      </c>
      <c r="N202" s="775" t="n">
        <v>10</v>
      </c>
      <c r="O202" s="775" t="n">
        <v>62</v>
      </c>
      <c r="P202" s="775" t="n">
        <v>53</v>
      </c>
      <c r="Q202" s="775" t="n">
        <v>13</v>
      </c>
      <c r="R202" s="775" t="n">
        <v>49</v>
      </c>
      <c r="S202" s="775" t="n">
        <v>121</v>
      </c>
      <c r="T202" s="775" t="n">
        <v>24</v>
      </c>
      <c r="U202" s="775" t="n">
        <v>24</v>
      </c>
      <c r="V202" s="775" t="n">
        <v>673</v>
      </c>
      <c r="W202" s="775" t="n">
        <v>14</v>
      </c>
      <c r="X202" s="775" t="n">
        <v>27</v>
      </c>
      <c r="Y202" s="775" t="n">
        <v>95</v>
      </c>
    </row>
    <row r="203" ht="15" customFormat="1" customHeight="1" s="386">
      <c r="A203" s="775" t="inlineStr">
        <is>
          <t>Aug-Oct 2016</t>
        </is>
      </c>
      <c r="B203" s="775" t="inlineStr"/>
      <c r="C203" s="775" t="n">
        <v>765</v>
      </c>
      <c r="D203" s="775" t="n">
        <v>1</v>
      </c>
      <c r="E203" s="775" t="n">
        <v>52</v>
      </c>
      <c r="F203" s="775" t="n">
        <v>4</v>
      </c>
      <c r="G203" s="775" t="n">
        <v>3</v>
      </c>
      <c r="H203" s="775" t="n">
        <v>25</v>
      </c>
      <c r="I203" s="775" t="n">
        <v>138</v>
      </c>
      <c r="J203" s="775" t="n">
        <v>31</v>
      </c>
      <c r="K203" s="775" t="n">
        <v>79</v>
      </c>
      <c r="L203" s="775" t="n">
        <v>39</v>
      </c>
      <c r="M203" s="775" t="n">
        <v>31</v>
      </c>
      <c r="N203" s="775" t="n">
        <v>9</v>
      </c>
      <c r="O203" s="775" t="n">
        <v>64</v>
      </c>
      <c r="P203" s="775" t="n">
        <v>55</v>
      </c>
      <c r="Q203" s="775" t="n">
        <v>13</v>
      </c>
      <c r="R203" s="775" t="n">
        <v>51</v>
      </c>
      <c r="S203" s="775" t="n">
        <v>121</v>
      </c>
      <c r="T203" s="775" t="n">
        <v>23</v>
      </c>
      <c r="U203" s="775" t="n">
        <v>27</v>
      </c>
      <c r="V203" s="775" t="n">
        <v>679</v>
      </c>
      <c r="W203" s="775" t="n">
        <v>13</v>
      </c>
      <c r="X203" s="775" t="n">
        <v>29</v>
      </c>
      <c r="Y203" s="775" t="n">
        <v>95</v>
      </c>
    </row>
    <row r="204" ht="15" customFormat="1" customHeight="1" s="386">
      <c r="A204" s="775" t="inlineStr">
        <is>
          <t>Sep-Nov 2016</t>
        </is>
      </c>
      <c r="B204" s="775" t="inlineStr"/>
      <c r="C204" s="775" t="n">
        <v>758</v>
      </c>
      <c r="D204" s="775" t="n">
        <v>1</v>
      </c>
      <c r="E204" s="775" t="n">
        <v>53</v>
      </c>
      <c r="F204" s="775" t="n">
        <v>4</v>
      </c>
      <c r="G204" s="775" t="n">
        <v>3</v>
      </c>
      <c r="H204" s="775" t="n">
        <v>27</v>
      </c>
      <c r="I204" s="775" t="n">
        <v>135</v>
      </c>
      <c r="J204" s="775" t="n">
        <v>30</v>
      </c>
      <c r="K204" s="775" t="n">
        <v>82</v>
      </c>
      <c r="L204" s="775" t="n">
        <v>38</v>
      </c>
      <c r="M204" s="775" t="n">
        <v>31</v>
      </c>
      <c r="N204" s="775" t="n">
        <v>8</v>
      </c>
      <c r="O204" s="775" t="n">
        <v>65</v>
      </c>
      <c r="P204" s="775" t="n">
        <v>56</v>
      </c>
      <c r="Q204" s="775" t="n">
        <v>13</v>
      </c>
      <c r="R204" s="775" t="n">
        <v>48</v>
      </c>
      <c r="S204" s="775" t="n">
        <v>119</v>
      </c>
      <c r="T204" s="775" t="n">
        <v>21</v>
      </c>
      <c r="U204" s="775" t="n">
        <v>24</v>
      </c>
      <c r="V204" s="775" t="n">
        <v>669</v>
      </c>
      <c r="W204" s="775" t="n">
        <v>12</v>
      </c>
      <c r="X204" s="775" t="n">
        <v>28</v>
      </c>
      <c r="Y204" s="775" t="n">
        <v>95</v>
      </c>
    </row>
    <row r="205" ht="15" customFormat="1" customHeight="1" s="386">
      <c r="A205" s="775" t="inlineStr">
        <is>
          <t>Oct-Dec 2016</t>
        </is>
      </c>
      <c r="B205" s="775" t="inlineStr"/>
      <c r="C205" s="775" t="n">
        <v>755</v>
      </c>
      <c r="D205" s="775" t="n">
        <v>1</v>
      </c>
      <c r="E205" s="775" t="n">
        <v>53</v>
      </c>
      <c r="F205" s="775" t="n">
        <v>4</v>
      </c>
      <c r="G205" s="775" t="n">
        <v>3</v>
      </c>
      <c r="H205" s="775" t="n">
        <v>28</v>
      </c>
      <c r="I205" s="775" t="n">
        <v>135</v>
      </c>
      <c r="J205" s="775" t="n">
        <v>30</v>
      </c>
      <c r="K205" s="775" t="n">
        <v>84</v>
      </c>
      <c r="L205" s="775" t="n">
        <v>37</v>
      </c>
      <c r="M205" s="775" t="n">
        <v>30</v>
      </c>
      <c r="N205" s="775" t="n">
        <v>8</v>
      </c>
      <c r="O205" s="775" t="n">
        <v>66</v>
      </c>
      <c r="P205" s="775" t="n">
        <v>55</v>
      </c>
      <c r="Q205" s="775" t="n">
        <v>13</v>
      </c>
      <c r="R205" s="775" t="n">
        <v>48</v>
      </c>
      <c r="S205" s="775" t="n">
        <v>119</v>
      </c>
      <c r="T205" s="775" t="n">
        <v>19</v>
      </c>
      <c r="U205" s="775" t="n">
        <v>22</v>
      </c>
      <c r="V205" s="775" t="n">
        <v>666</v>
      </c>
      <c r="W205" s="775" t="n">
        <v>12</v>
      </c>
      <c r="X205" s="775" t="n">
        <v>27</v>
      </c>
      <c r="Y205" s="775" t="n">
        <v>96</v>
      </c>
    </row>
    <row r="206" ht="15" customFormat="1" customHeight="1" s="386">
      <c r="A206" s="775" t="inlineStr">
        <is>
          <t>Nov-Jan 2017</t>
        </is>
      </c>
      <c r="B206" s="775" t="inlineStr"/>
      <c r="C206" s="775" t="n">
        <v>748</v>
      </c>
      <c r="D206" s="775" t="n">
        <v>1</v>
      </c>
      <c r="E206" s="775" t="n">
        <v>52</v>
      </c>
      <c r="F206" s="775" t="n">
        <v>4</v>
      </c>
      <c r="G206" s="775" t="n">
        <v>4</v>
      </c>
      <c r="H206" s="775" t="n">
        <v>28</v>
      </c>
      <c r="I206" s="775" t="n">
        <v>134</v>
      </c>
      <c r="J206" s="775" t="n">
        <v>29</v>
      </c>
      <c r="K206" s="775" t="n">
        <v>88</v>
      </c>
      <c r="L206" s="775" t="n">
        <v>38</v>
      </c>
      <c r="M206" s="775" t="n">
        <v>30</v>
      </c>
      <c r="N206" s="775" t="n">
        <v>9</v>
      </c>
      <c r="O206" s="775" t="n">
        <v>65</v>
      </c>
      <c r="P206" s="775" t="n">
        <v>52</v>
      </c>
      <c r="Q206" s="775" t="n">
        <v>13</v>
      </c>
      <c r="R206" s="775" t="n">
        <v>48</v>
      </c>
      <c r="S206" s="775" t="n">
        <v>119</v>
      </c>
      <c r="T206" s="775" t="n">
        <v>17</v>
      </c>
      <c r="U206" s="775" t="n">
        <v>20</v>
      </c>
      <c r="V206" s="775" t="n">
        <v>660</v>
      </c>
      <c r="W206" s="775" t="n">
        <v>11</v>
      </c>
      <c r="X206" s="775" t="n">
        <v>28</v>
      </c>
      <c r="Y206" s="775" t="n">
        <v>95</v>
      </c>
    </row>
    <row r="207" ht="15" customFormat="1" customHeight="1" s="386">
      <c r="A207" s="775" t="inlineStr">
        <is>
          <t>Dec-Feb 2017</t>
        </is>
      </c>
      <c r="B207" s="775" t="inlineStr"/>
      <c r="C207" s="775" t="n">
        <v>764</v>
      </c>
      <c r="D207" s="775" t="n">
        <v>1</v>
      </c>
      <c r="E207" s="775" t="n">
        <v>52</v>
      </c>
      <c r="F207" s="775" t="n">
        <v>4</v>
      </c>
      <c r="G207" s="775" t="n">
        <v>4</v>
      </c>
      <c r="H207" s="775" t="n">
        <v>29</v>
      </c>
      <c r="I207" s="775" t="n">
        <v>136</v>
      </c>
      <c r="J207" s="775" t="n">
        <v>29</v>
      </c>
      <c r="K207" s="775" t="n">
        <v>91</v>
      </c>
      <c r="L207" s="775" t="n">
        <v>39</v>
      </c>
      <c r="M207" s="775" t="n">
        <v>32</v>
      </c>
      <c r="N207" s="775" t="n">
        <v>11</v>
      </c>
      <c r="O207" s="775" t="n">
        <v>65</v>
      </c>
      <c r="P207" s="775" t="n">
        <v>49</v>
      </c>
      <c r="Q207" s="775" t="n">
        <v>15</v>
      </c>
      <c r="R207" s="775" t="n">
        <v>50</v>
      </c>
      <c r="S207" s="775" t="n">
        <v>121</v>
      </c>
      <c r="T207" s="775" t="n">
        <v>16</v>
      </c>
      <c r="U207" s="775" t="n">
        <v>20</v>
      </c>
      <c r="V207" s="775" t="n">
        <v>674</v>
      </c>
      <c r="W207" s="775" t="n">
        <v>13</v>
      </c>
      <c r="X207" s="775" t="n">
        <v>28</v>
      </c>
      <c r="Y207" s="775" t="n">
        <v>95</v>
      </c>
    </row>
    <row r="208" ht="15" customFormat="1" customHeight="1" s="386">
      <c r="A208" s="775" t="inlineStr">
        <is>
          <t>Jan-Mar 2017</t>
        </is>
      </c>
      <c r="B208" s="775" t="inlineStr"/>
      <c r="C208" s="775" t="n">
        <v>771</v>
      </c>
      <c r="D208" s="775" t="n">
        <v>1</v>
      </c>
      <c r="E208" s="775" t="n">
        <v>50</v>
      </c>
      <c r="F208" s="775" t="n">
        <v>4</v>
      </c>
      <c r="G208" s="775" t="n">
        <v>5</v>
      </c>
      <c r="H208" s="775" t="n">
        <v>28</v>
      </c>
      <c r="I208" s="775" t="n">
        <v>134</v>
      </c>
      <c r="J208" s="775" t="n">
        <v>29</v>
      </c>
      <c r="K208" s="775" t="n">
        <v>92</v>
      </c>
      <c r="L208" s="775" t="n">
        <v>39</v>
      </c>
      <c r="M208" s="775" t="n">
        <v>33</v>
      </c>
      <c r="N208" s="775" t="n">
        <v>13</v>
      </c>
      <c r="O208" s="775" t="n">
        <v>65</v>
      </c>
      <c r="P208" s="775" t="n">
        <v>55</v>
      </c>
      <c r="Q208" s="775" t="n">
        <v>16</v>
      </c>
      <c r="R208" s="775" t="n">
        <v>52</v>
      </c>
      <c r="S208" s="775" t="n">
        <v>120</v>
      </c>
      <c r="T208" s="775" t="n">
        <v>15</v>
      </c>
      <c r="U208" s="775" t="n">
        <v>19</v>
      </c>
      <c r="V208" s="775" t="n">
        <v>684</v>
      </c>
      <c r="W208" s="775" t="n">
        <v>14</v>
      </c>
      <c r="X208" s="775" t="n">
        <v>30</v>
      </c>
      <c r="Y208" s="775" t="n">
        <v>91</v>
      </c>
    </row>
    <row r="209" ht="15" customFormat="1" customHeight="1" s="386">
      <c r="A209" s="775" t="inlineStr">
        <is>
          <t>Feb-Apr 2017</t>
        </is>
      </c>
      <c r="B209" s="775" t="inlineStr"/>
      <c r="C209" s="775" t="n">
        <v>791</v>
      </c>
      <c r="D209" s="775" t="n">
        <v>1</v>
      </c>
      <c r="E209" s="775" t="n">
        <v>55</v>
      </c>
      <c r="F209" s="775" t="n">
        <v>4</v>
      </c>
      <c r="G209" s="775" t="n">
        <v>4</v>
      </c>
      <c r="H209" s="775" t="n">
        <v>27</v>
      </c>
      <c r="I209" s="775" t="n">
        <v>137</v>
      </c>
      <c r="J209" s="775" t="n">
        <v>31</v>
      </c>
      <c r="K209" s="775" t="n">
        <v>91</v>
      </c>
      <c r="L209" s="775" t="n">
        <v>41</v>
      </c>
      <c r="M209" s="775" t="n">
        <v>34</v>
      </c>
      <c r="N209" s="775" t="n">
        <v>13</v>
      </c>
      <c r="O209" s="775" t="n">
        <v>67</v>
      </c>
      <c r="P209" s="775" t="n">
        <v>57</v>
      </c>
      <c r="Q209" s="775" t="n">
        <v>16</v>
      </c>
      <c r="R209" s="775" t="n">
        <v>54</v>
      </c>
      <c r="S209" s="775" t="n">
        <v>124</v>
      </c>
      <c r="T209" s="775" t="n">
        <v>17</v>
      </c>
      <c r="U209" s="775" t="n">
        <v>20</v>
      </c>
      <c r="V209" s="775" t="n">
        <v>700</v>
      </c>
      <c r="W209" s="775" t="n">
        <v>15</v>
      </c>
      <c r="X209" s="775" t="n">
        <v>29</v>
      </c>
      <c r="Y209" s="775" t="n">
        <v>93</v>
      </c>
    </row>
    <row r="210" ht="15" customFormat="1" customHeight="1" s="386">
      <c r="A210" s="775" t="inlineStr">
        <is>
          <t>Mar-May 2017</t>
        </is>
      </c>
      <c r="B210" s="775" t="inlineStr"/>
      <c r="C210" s="775" t="n">
        <v>786</v>
      </c>
      <c r="D210" s="775" t="n">
        <v>1</v>
      </c>
      <c r="E210" s="775" t="n">
        <v>54</v>
      </c>
      <c r="F210" s="775" t="n">
        <v>4</v>
      </c>
      <c r="G210" s="775" t="n">
        <v>4</v>
      </c>
      <c r="H210" s="775" t="n">
        <v>27</v>
      </c>
      <c r="I210" s="775" t="n">
        <v>138</v>
      </c>
      <c r="J210" s="775" t="n">
        <v>30</v>
      </c>
      <c r="K210" s="775" t="n">
        <v>91</v>
      </c>
      <c r="L210" s="775" t="n">
        <v>42</v>
      </c>
      <c r="M210" s="775" t="n">
        <v>36</v>
      </c>
      <c r="N210" s="775" t="n">
        <v>11</v>
      </c>
      <c r="O210" s="775" t="n">
        <v>66</v>
      </c>
      <c r="P210" s="775" t="n">
        <v>56</v>
      </c>
      <c r="Q210" s="775" t="n">
        <v>16</v>
      </c>
      <c r="R210" s="775" t="n">
        <v>51</v>
      </c>
      <c r="S210" s="775" t="n">
        <v>124</v>
      </c>
      <c r="T210" s="775" t="n">
        <v>17</v>
      </c>
      <c r="U210" s="775" t="n">
        <v>19</v>
      </c>
      <c r="V210" s="775" t="n">
        <v>697</v>
      </c>
      <c r="W210" s="775" t="n">
        <v>13</v>
      </c>
      <c r="X210" s="775" t="n">
        <v>31</v>
      </c>
      <c r="Y210" s="775" t="n">
        <v>94</v>
      </c>
    </row>
    <row r="211" ht="15" customFormat="1" customHeight="1" s="386">
      <c r="A211" s="775" t="inlineStr">
        <is>
          <t>Apr-Jun 2017</t>
        </is>
      </c>
      <c r="B211" s="775" t="inlineStr"/>
      <c r="C211" s="775" t="n">
        <v>786</v>
      </c>
      <c r="D211" s="775" t="n">
        <v>1</v>
      </c>
      <c r="E211" s="775" t="n">
        <v>54</v>
      </c>
      <c r="F211" s="775" t="n">
        <v>4</v>
      </c>
      <c r="G211" s="775" t="n">
        <v>3</v>
      </c>
      <c r="H211" s="775" t="n">
        <v>27</v>
      </c>
      <c r="I211" s="775" t="n">
        <v>140</v>
      </c>
      <c r="J211" s="775" t="n">
        <v>30</v>
      </c>
      <c r="K211" s="775" t="n">
        <v>91</v>
      </c>
      <c r="L211" s="775" t="n">
        <v>42</v>
      </c>
      <c r="M211" s="775" t="n">
        <v>36</v>
      </c>
      <c r="N211" s="775" t="n">
        <v>11</v>
      </c>
      <c r="O211" s="775" t="n">
        <v>69</v>
      </c>
      <c r="P211" s="775" t="n">
        <v>54</v>
      </c>
      <c r="Q211" s="775" t="n">
        <v>16</v>
      </c>
      <c r="R211" s="775" t="n">
        <v>49</v>
      </c>
      <c r="S211" s="775" t="n">
        <v>124</v>
      </c>
      <c r="T211" s="775" t="n">
        <v>18</v>
      </c>
      <c r="U211" s="775" t="n">
        <v>20</v>
      </c>
      <c r="V211" s="775" t="n">
        <v>697</v>
      </c>
      <c r="W211" s="775" t="n">
        <v>14</v>
      </c>
      <c r="X211" s="775" t="n">
        <v>30</v>
      </c>
      <c r="Y211" s="775" t="n">
        <v>96</v>
      </c>
    </row>
    <row r="212" ht="15" customFormat="1" customHeight="1" s="386">
      <c r="A212" s="775" t="inlineStr">
        <is>
          <t>May-Jul 2017</t>
        </is>
      </c>
      <c r="B212" s="775" t="inlineStr"/>
      <c r="C212" s="775" t="n">
        <v>784</v>
      </c>
      <c r="D212" s="775" t="n">
        <v>1</v>
      </c>
      <c r="E212" s="775" t="n">
        <v>51</v>
      </c>
      <c r="F212" s="775" t="n">
        <v>4</v>
      </c>
      <c r="G212" s="775" t="n">
        <v>3</v>
      </c>
      <c r="H212" s="775" t="n">
        <v>28</v>
      </c>
      <c r="I212" s="775" t="n">
        <v>139</v>
      </c>
      <c r="J212" s="775" t="n">
        <v>32</v>
      </c>
      <c r="K212" s="775" t="n">
        <v>93</v>
      </c>
      <c r="L212" s="775" t="n">
        <v>42</v>
      </c>
      <c r="M212" s="775" t="n">
        <v>37</v>
      </c>
      <c r="N212" s="775" t="n">
        <v>11</v>
      </c>
      <c r="O212" s="775" t="n">
        <v>67</v>
      </c>
      <c r="P212" s="775" t="n">
        <v>55</v>
      </c>
      <c r="Q212" s="775" t="n">
        <v>16</v>
      </c>
      <c r="R212" s="775" t="n">
        <v>48</v>
      </c>
      <c r="S212" s="775" t="n">
        <v>120</v>
      </c>
      <c r="T212" s="775" t="n">
        <v>16</v>
      </c>
      <c r="U212" s="775" t="n">
        <v>20</v>
      </c>
      <c r="V212" s="775" t="n">
        <v>696</v>
      </c>
      <c r="W212" s="775" t="n">
        <v>13</v>
      </c>
      <c r="X212" s="775" t="n">
        <v>29</v>
      </c>
      <c r="Y212" s="775" t="n">
        <v>97</v>
      </c>
    </row>
    <row r="213" ht="15" customFormat="1" customHeight="1" s="386">
      <c r="A213" s="775" t="inlineStr">
        <is>
          <t>Jun-Aug 2017</t>
        </is>
      </c>
      <c r="B213" s="775" t="inlineStr"/>
      <c r="C213" s="775" t="n">
        <v>793</v>
      </c>
      <c r="D213" s="775" t="n">
        <v>1</v>
      </c>
      <c r="E213" s="775" t="n">
        <v>51</v>
      </c>
      <c r="F213" s="775" t="n">
        <v>4</v>
      </c>
      <c r="G213" s="775" t="n">
        <v>3</v>
      </c>
      <c r="H213" s="775" t="n">
        <v>30</v>
      </c>
      <c r="I213" s="775" t="n">
        <v>143</v>
      </c>
      <c r="J213" s="775" t="n">
        <v>34</v>
      </c>
      <c r="K213" s="775" t="n">
        <v>92</v>
      </c>
      <c r="L213" s="775" t="n">
        <v>44</v>
      </c>
      <c r="M213" s="775" t="n">
        <v>38</v>
      </c>
      <c r="N213" s="775" t="n">
        <v>10</v>
      </c>
      <c r="O213" s="775" t="n">
        <v>69</v>
      </c>
      <c r="P213" s="775" t="n">
        <v>53</v>
      </c>
      <c r="Q213" s="775" t="n">
        <v>17</v>
      </c>
      <c r="R213" s="775" t="n">
        <v>50</v>
      </c>
      <c r="S213" s="775" t="n">
        <v>119</v>
      </c>
      <c r="T213" s="775" t="n">
        <v>14</v>
      </c>
      <c r="U213" s="775" t="n">
        <v>20</v>
      </c>
      <c r="V213" s="775" t="n">
        <v>704</v>
      </c>
      <c r="W213" s="775" t="n">
        <v>15</v>
      </c>
      <c r="X213" s="775" t="n">
        <v>29</v>
      </c>
      <c r="Y213" s="775" t="n">
        <v>99</v>
      </c>
    </row>
    <row r="214" ht="15" customFormat="1" customHeight="1" s="386">
      <c r="A214" s="775" t="inlineStr">
        <is>
          <t>Jul-Sep 2017</t>
        </is>
      </c>
      <c r="B214" s="775" t="inlineStr"/>
      <c r="C214" s="775" t="n">
        <v>800</v>
      </c>
      <c r="D214" s="775" t="n">
        <v>1</v>
      </c>
      <c r="E214" s="775" t="n">
        <v>51</v>
      </c>
      <c r="F214" s="775" t="n">
        <v>4</v>
      </c>
      <c r="G214" s="775" t="n">
        <v>3</v>
      </c>
      <c r="H214" s="775" t="n">
        <v>30</v>
      </c>
      <c r="I214" s="775" t="n">
        <v>145</v>
      </c>
      <c r="J214" s="775" t="n">
        <v>34</v>
      </c>
      <c r="K214" s="775" t="n">
        <v>92</v>
      </c>
      <c r="L214" s="775" t="n">
        <v>43</v>
      </c>
      <c r="M214" s="775" t="n">
        <v>40</v>
      </c>
      <c r="N214" s="775" t="n">
        <v>10</v>
      </c>
      <c r="O214" s="775" t="n">
        <v>68</v>
      </c>
      <c r="P214" s="775" t="n">
        <v>51</v>
      </c>
      <c r="Q214" s="775" t="n">
        <v>17</v>
      </c>
      <c r="R214" s="775" t="n">
        <v>52</v>
      </c>
      <c r="S214" s="775" t="n">
        <v>122</v>
      </c>
      <c r="T214" s="775" t="n">
        <v>17</v>
      </c>
      <c r="U214" s="775" t="n">
        <v>21</v>
      </c>
      <c r="V214" s="775" t="n">
        <v>711</v>
      </c>
      <c r="W214" s="775" t="n">
        <v>15</v>
      </c>
      <c r="X214" s="775" t="n">
        <v>30</v>
      </c>
      <c r="Y214" s="775" t="n">
        <v>100</v>
      </c>
    </row>
    <row r="215" ht="15" customFormat="1" customHeight="1" s="386">
      <c r="A215" s="775" t="inlineStr">
        <is>
          <t>Aug-Oct 2017</t>
        </is>
      </c>
      <c r="B215" s="775" t="inlineStr"/>
      <c r="C215" s="775" t="n">
        <v>812</v>
      </c>
      <c r="D215" s="775" t="n">
        <v>1</v>
      </c>
      <c r="E215" s="775" t="n">
        <v>54</v>
      </c>
      <c r="F215" s="775" t="n">
        <v>4</v>
      </c>
      <c r="G215" s="775" t="n">
        <v>4</v>
      </c>
      <c r="H215" s="775" t="n">
        <v>31</v>
      </c>
      <c r="I215" s="775" t="n">
        <v>147</v>
      </c>
      <c r="J215" s="775" t="n">
        <v>33</v>
      </c>
      <c r="K215" s="775" t="n">
        <v>91</v>
      </c>
      <c r="L215" s="775" t="n">
        <v>42</v>
      </c>
      <c r="M215" s="775" t="n">
        <v>40</v>
      </c>
      <c r="N215" s="775" t="n">
        <v>9</v>
      </c>
      <c r="O215" s="775" t="n">
        <v>72</v>
      </c>
      <c r="P215" s="775" t="n">
        <v>48</v>
      </c>
      <c r="Q215" s="775" t="n">
        <v>18</v>
      </c>
      <c r="R215" s="775" t="n">
        <v>55</v>
      </c>
      <c r="S215" s="775" t="n">
        <v>124</v>
      </c>
      <c r="T215" s="775" t="n">
        <v>18</v>
      </c>
      <c r="U215" s="775" t="n">
        <v>21</v>
      </c>
      <c r="V215" s="775" t="n">
        <v>717</v>
      </c>
      <c r="W215" s="775" t="n">
        <v>16</v>
      </c>
      <c r="X215" s="775" t="n">
        <v>31</v>
      </c>
      <c r="Y215" s="775" t="n">
        <v>100</v>
      </c>
    </row>
    <row r="216" ht="15" customFormat="1" customHeight="1" s="386">
      <c r="A216" s="775" t="inlineStr">
        <is>
          <t>Sep-Nov 2017</t>
        </is>
      </c>
      <c r="B216" s="775" t="inlineStr"/>
      <c r="C216" s="775" t="n">
        <v>819</v>
      </c>
      <c r="D216" s="775" t="n">
        <v>1</v>
      </c>
      <c r="E216" s="775" t="n">
        <v>57</v>
      </c>
      <c r="F216" s="775" t="n">
        <v>4</v>
      </c>
      <c r="G216" s="775" t="n">
        <v>4</v>
      </c>
      <c r="H216" s="775" t="n">
        <v>28</v>
      </c>
      <c r="I216" s="775" t="n">
        <v>143</v>
      </c>
      <c r="J216" s="775" t="n">
        <v>35</v>
      </c>
      <c r="K216" s="775" t="n">
        <v>92</v>
      </c>
      <c r="L216" s="775" t="n">
        <v>40</v>
      </c>
      <c r="M216" s="775" t="n">
        <v>40</v>
      </c>
      <c r="N216" s="775" t="n">
        <v>10</v>
      </c>
      <c r="O216" s="775" t="n">
        <v>73</v>
      </c>
      <c r="P216" s="775" t="n">
        <v>53</v>
      </c>
      <c r="Q216" s="775" t="n">
        <v>17</v>
      </c>
      <c r="R216" s="775" t="n">
        <v>53</v>
      </c>
      <c r="S216" s="775" t="n">
        <v>127</v>
      </c>
      <c r="T216" s="775" t="n">
        <v>22</v>
      </c>
      <c r="U216" s="775" t="n">
        <v>21</v>
      </c>
      <c r="V216" s="775" t="n">
        <v>725</v>
      </c>
      <c r="W216" s="775" t="n">
        <v>16</v>
      </c>
      <c r="X216" s="775" t="n">
        <v>31</v>
      </c>
      <c r="Y216" s="775" t="n">
        <v>96</v>
      </c>
    </row>
    <row r="217" ht="15" customFormat="1" customHeight="1" s="386">
      <c r="A217" s="775" t="inlineStr">
        <is>
          <t>Oct-Dec 2017</t>
        </is>
      </c>
      <c r="B217" s="775" t="inlineStr"/>
      <c r="C217" s="775" t="n">
        <v>820</v>
      </c>
      <c r="D217" s="775" t="n">
        <v>1</v>
      </c>
      <c r="E217" s="775" t="n">
        <v>59</v>
      </c>
      <c r="F217" s="775" t="n">
        <v>4</v>
      </c>
      <c r="G217" s="775" t="n">
        <v>4</v>
      </c>
      <c r="H217" s="775" t="n">
        <v>26</v>
      </c>
      <c r="I217" s="775" t="n">
        <v>137</v>
      </c>
      <c r="J217" s="775" t="n">
        <v>36</v>
      </c>
      <c r="K217" s="775" t="n">
        <v>94</v>
      </c>
      <c r="L217" s="775" t="n">
        <v>43</v>
      </c>
      <c r="M217" s="775" t="n">
        <v>39</v>
      </c>
      <c r="N217" s="775" t="n">
        <v>9</v>
      </c>
      <c r="O217" s="775" t="n">
        <v>77</v>
      </c>
      <c r="P217" s="775" t="n">
        <v>54</v>
      </c>
      <c r="Q217" s="775" t="n">
        <v>17</v>
      </c>
      <c r="R217" s="775" t="n">
        <v>50</v>
      </c>
      <c r="S217" s="775" t="n">
        <v>129</v>
      </c>
      <c r="T217" s="775" t="n">
        <v>20</v>
      </c>
      <c r="U217" s="775" t="n">
        <v>21</v>
      </c>
      <c r="V217" s="775" t="n">
        <v>726</v>
      </c>
      <c r="W217" s="775" t="n">
        <v>15</v>
      </c>
      <c r="X217" s="775" t="n">
        <v>31</v>
      </c>
      <c r="Y217" s="775" t="n">
        <v>91</v>
      </c>
    </row>
    <row r="218" ht="15" customFormat="1" customHeight="1" s="386">
      <c r="A218" s="775" t="inlineStr">
        <is>
          <t>Nov-Jan 2018</t>
        </is>
      </c>
      <c r="B218" s="775" t="inlineStr"/>
      <c r="C218" s="775" t="n">
        <v>817</v>
      </c>
      <c r="D218" s="775" t="n">
        <v>1</v>
      </c>
      <c r="E218" s="775" t="n">
        <v>57</v>
      </c>
      <c r="F218" s="775" t="n">
        <v>4</v>
      </c>
      <c r="G218" s="775" t="n">
        <v>4</v>
      </c>
      <c r="H218" s="775" t="n">
        <v>24</v>
      </c>
      <c r="I218" s="775" t="n">
        <v>132</v>
      </c>
      <c r="J218" s="775" t="n">
        <v>40</v>
      </c>
      <c r="K218" s="775" t="n">
        <v>94</v>
      </c>
      <c r="L218" s="775" t="n">
        <v>43</v>
      </c>
      <c r="M218" s="775" t="n">
        <v>39</v>
      </c>
      <c r="N218" s="775" t="n">
        <v>9</v>
      </c>
      <c r="O218" s="775" t="n">
        <v>74</v>
      </c>
      <c r="P218" s="775" t="n">
        <v>54</v>
      </c>
      <c r="Q218" s="775" t="n">
        <v>18</v>
      </c>
      <c r="R218" s="775" t="n">
        <v>49</v>
      </c>
      <c r="S218" s="775" t="n">
        <v>131</v>
      </c>
      <c r="T218" s="775" t="n">
        <v>21</v>
      </c>
      <c r="U218" s="775" t="n">
        <v>22</v>
      </c>
      <c r="V218" s="775" t="n">
        <v>726</v>
      </c>
      <c r="W218" s="775" t="n">
        <v>13</v>
      </c>
      <c r="X218" s="775" t="n">
        <v>30</v>
      </c>
      <c r="Y218" s="775" t="n">
        <v>89</v>
      </c>
    </row>
    <row r="219" ht="15" customFormat="1" customHeight="1" s="386">
      <c r="A219" s="775" t="inlineStr">
        <is>
          <t>Dec-Feb 2018</t>
        </is>
      </c>
      <c r="B219" s="775" t="inlineStr"/>
      <c r="C219" s="775" t="n">
        <v>814</v>
      </c>
      <c r="D219" s="775" t="n">
        <v>1</v>
      </c>
      <c r="E219" s="775" t="n">
        <v>58</v>
      </c>
      <c r="F219" s="775" t="n">
        <v>4</v>
      </c>
      <c r="G219" s="775" t="n">
        <v>4</v>
      </c>
      <c r="H219" s="775" t="n">
        <v>23</v>
      </c>
      <c r="I219" s="775" t="n">
        <v>131</v>
      </c>
      <c r="J219" s="775" t="n">
        <v>43</v>
      </c>
      <c r="K219" s="775" t="n">
        <v>93</v>
      </c>
      <c r="L219" s="775" t="n">
        <v>44</v>
      </c>
      <c r="M219" s="775" t="n">
        <v>39</v>
      </c>
      <c r="N219" s="775" t="n">
        <v>9</v>
      </c>
      <c r="O219" s="775" t="n">
        <v>71</v>
      </c>
      <c r="P219" s="775" t="n">
        <v>54</v>
      </c>
      <c r="Q219" s="775" t="n">
        <v>18</v>
      </c>
      <c r="R219" s="775" t="n">
        <v>49</v>
      </c>
      <c r="S219" s="775" t="n">
        <v>130</v>
      </c>
      <c r="T219" s="775" t="n">
        <v>20</v>
      </c>
      <c r="U219" s="775" t="n">
        <v>23</v>
      </c>
      <c r="V219" s="775" t="n">
        <v>723</v>
      </c>
      <c r="W219" s="775" t="n">
        <v>15</v>
      </c>
      <c r="X219" s="775" t="n">
        <v>29</v>
      </c>
      <c r="Y219" s="775" t="n">
        <v>88</v>
      </c>
    </row>
    <row r="220" ht="15" customFormat="1" customHeight="1" s="386">
      <c r="A220" s="775" t="inlineStr">
        <is>
          <t>Jan-Mar 2018</t>
        </is>
      </c>
      <c r="B220" s="775" t="inlineStr"/>
      <c r="C220" s="775" t="n">
        <v>815</v>
      </c>
      <c r="D220" s="775" t="n">
        <v>1</v>
      </c>
      <c r="E220" s="775" t="n">
        <v>58</v>
      </c>
      <c r="F220" s="775" t="n">
        <v>4</v>
      </c>
      <c r="G220" s="775" t="n">
        <v>4</v>
      </c>
      <c r="H220" s="775" t="n">
        <v>22</v>
      </c>
      <c r="I220" s="775" t="n">
        <v>133</v>
      </c>
      <c r="J220" s="775" t="n">
        <v>43</v>
      </c>
      <c r="K220" s="775" t="n">
        <v>89</v>
      </c>
      <c r="L220" s="775" t="n">
        <v>44</v>
      </c>
      <c r="M220" s="775" t="n">
        <v>40</v>
      </c>
      <c r="N220" s="775" t="n">
        <v>11</v>
      </c>
      <c r="O220" s="775" t="n">
        <v>74</v>
      </c>
      <c r="P220" s="775" t="n">
        <v>55</v>
      </c>
      <c r="Q220" s="775" t="n">
        <v>18</v>
      </c>
      <c r="R220" s="775" t="n">
        <v>47</v>
      </c>
      <c r="S220" s="775" t="n">
        <v>130</v>
      </c>
      <c r="T220" s="775" t="n">
        <v>21</v>
      </c>
      <c r="U220" s="775" t="n">
        <v>23</v>
      </c>
      <c r="V220" s="775" t="n">
        <v>727</v>
      </c>
      <c r="W220" s="775" t="n">
        <v>15</v>
      </c>
      <c r="X220" s="775" t="n">
        <v>28</v>
      </c>
      <c r="Y220" s="775" t="n">
        <v>90</v>
      </c>
    </row>
    <row r="221" ht="15" customFormat="1" customHeight="1" s="386">
      <c r="A221" s="775" t="inlineStr">
        <is>
          <t>Feb-Apr 2018</t>
        </is>
      </c>
      <c r="B221" s="775" t="inlineStr"/>
      <c r="C221" s="775" t="n">
        <v>811</v>
      </c>
      <c r="D221" s="775" t="n">
        <v>1</v>
      </c>
      <c r="E221" s="775" t="n">
        <v>61</v>
      </c>
      <c r="F221" s="775" t="n">
        <v>3</v>
      </c>
      <c r="G221" s="775" t="n">
        <v>4</v>
      </c>
      <c r="H221" s="775" t="n">
        <v>23</v>
      </c>
      <c r="I221" s="775" t="n">
        <v>130</v>
      </c>
      <c r="J221" s="775" t="n">
        <v>42</v>
      </c>
      <c r="K221" s="775" t="n">
        <v>87</v>
      </c>
      <c r="L221" s="775" t="n">
        <v>45</v>
      </c>
      <c r="M221" s="775" t="n">
        <v>39</v>
      </c>
      <c r="N221" s="775" t="n">
        <v>10</v>
      </c>
      <c r="O221" s="775" t="n">
        <v>76</v>
      </c>
      <c r="P221" s="775" t="n">
        <v>55</v>
      </c>
      <c r="Q221" s="775" t="n">
        <v>20</v>
      </c>
      <c r="R221" s="775" t="n">
        <v>46</v>
      </c>
      <c r="S221" s="775" t="n">
        <v>128</v>
      </c>
      <c r="T221" s="775" t="n">
        <v>22</v>
      </c>
      <c r="U221" s="775" t="n">
        <v>22</v>
      </c>
      <c r="V221" s="775" t="n">
        <v>720</v>
      </c>
      <c r="W221" s="775" t="n">
        <v>14</v>
      </c>
      <c r="X221" s="775" t="n">
        <v>27</v>
      </c>
      <c r="Y221" s="775" t="n">
        <v>89</v>
      </c>
    </row>
    <row r="222" ht="15" customFormat="1" customHeight="1" s="386">
      <c r="A222" s="775" t="inlineStr">
        <is>
          <t>Mar-May 2018</t>
        </is>
      </c>
      <c r="B222" s="775" t="inlineStr"/>
      <c r="C222" s="775" t="n">
        <v>821</v>
      </c>
      <c r="D222" s="775" t="n">
        <v>1</v>
      </c>
      <c r="E222" s="775" t="n">
        <v>59</v>
      </c>
      <c r="F222" s="775" t="n">
        <v>3</v>
      </c>
      <c r="G222" s="775" t="n">
        <v>4</v>
      </c>
      <c r="H222" s="775" t="n">
        <v>23</v>
      </c>
      <c r="I222" s="775" t="n">
        <v>129</v>
      </c>
      <c r="J222" s="775" t="n">
        <v>39</v>
      </c>
      <c r="K222" s="775" t="n">
        <v>88</v>
      </c>
      <c r="L222" s="775" t="n">
        <v>46</v>
      </c>
      <c r="M222" s="775" t="n">
        <v>38</v>
      </c>
      <c r="N222" s="775" t="n">
        <v>11</v>
      </c>
      <c r="O222" s="775" t="n">
        <v>77</v>
      </c>
      <c r="P222" s="775" t="n">
        <v>55</v>
      </c>
      <c r="Q222" s="775" t="n">
        <v>21</v>
      </c>
      <c r="R222" s="775" t="n">
        <v>48</v>
      </c>
      <c r="S222" s="775" t="n">
        <v>131</v>
      </c>
      <c r="T222" s="775" t="n">
        <v>22</v>
      </c>
      <c r="U222" s="775" t="n">
        <v>25</v>
      </c>
      <c r="V222" s="775" t="n">
        <v>731</v>
      </c>
      <c r="W222" s="775" t="n">
        <v>15</v>
      </c>
      <c r="X222" s="775" t="n">
        <v>28</v>
      </c>
      <c r="Y222" s="775" t="n">
        <v>86</v>
      </c>
    </row>
    <row r="223" ht="15" customFormat="1" customHeight="1" s="386">
      <c r="A223" s="775" t="inlineStr">
        <is>
          <t>Apr-Jun 2018</t>
        </is>
      </c>
      <c r="B223" s="775" t="inlineStr"/>
      <c r="C223" s="775" t="n">
        <v>832</v>
      </c>
      <c r="D223" s="775" t="n">
        <v>1</v>
      </c>
      <c r="E223" s="775" t="n">
        <v>60</v>
      </c>
      <c r="F223" s="775" t="n">
        <v>4</v>
      </c>
      <c r="G223" s="775" t="n">
        <v>4</v>
      </c>
      <c r="H223" s="775" t="n">
        <v>26</v>
      </c>
      <c r="I223" s="775" t="n">
        <v>127</v>
      </c>
      <c r="J223" s="775" t="n">
        <v>40</v>
      </c>
      <c r="K223" s="775" t="n">
        <v>91</v>
      </c>
      <c r="L223" s="775" t="n">
        <v>48</v>
      </c>
      <c r="M223" s="775" t="n">
        <v>38</v>
      </c>
      <c r="N223" s="775" t="n">
        <v>10</v>
      </c>
      <c r="O223" s="775" t="n">
        <v>77</v>
      </c>
      <c r="P223" s="775" t="n">
        <v>56</v>
      </c>
      <c r="Q223" s="775" t="n">
        <v>21</v>
      </c>
      <c r="R223" s="775" t="n">
        <v>47</v>
      </c>
      <c r="S223" s="775" t="n">
        <v>133</v>
      </c>
      <c r="T223" s="775" t="n">
        <v>23</v>
      </c>
      <c r="U223" s="775" t="n">
        <v>28</v>
      </c>
      <c r="V223" s="775" t="n">
        <v>739</v>
      </c>
      <c r="W223" s="775" t="n">
        <v>15</v>
      </c>
      <c r="X223" s="775" t="n">
        <v>29</v>
      </c>
      <c r="Y223" s="775" t="n">
        <v>83</v>
      </c>
    </row>
    <row r="224" ht="15" customFormat="1" customHeight="1" s="386">
      <c r="A224" s="775" t="inlineStr">
        <is>
          <t>May-Jul 2018</t>
        </is>
      </c>
      <c r="B224" s="775" t="inlineStr"/>
      <c r="C224" s="775" t="n">
        <v>837</v>
      </c>
      <c r="D224" s="775" t="n">
        <v>1</v>
      </c>
      <c r="E224" s="775" t="n">
        <v>59</v>
      </c>
      <c r="F224" s="775" t="n">
        <v>4</v>
      </c>
      <c r="G224" s="775" t="n">
        <v>4</v>
      </c>
      <c r="H224" s="775" t="n">
        <v>26</v>
      </c>
      <c r="I224" s="775" t="n">
        <v>130</v>
      </c>
      <c r="J224" s="775" t="n">
        <v>41</v>
      </c>
      <c r="K224" s="775" t="n">
        <v>92</v>
      </c>
      <c r="L224" s="775" t="n">
        <v>48</v>
      </c>
      <c r="M224" s="775" t="n">
        <v>38</v>
      </c>
      <c r="N224" s="775" t="n">
        <v>11</v>
      </c>
      <c r="O224" s="775" t="n">
        <v>74</v>
      </c>
      <c r="P224" s="775" t="n">
        <v>57</v>
      </c>
      <c r="Q224" s="775" t="n">
        <v>21</v>
      </c>
      <c r="R224" s="775" t="n">
        <v>49</v>
      </c>
      <c r="S224" s="775" t="n">
        <v>134</v>
      </c>
      <c r="T224" s="775" t="n">
        <v>21</v>
      </c>
      <c r="U224" s="775" t="n">
        <v>27</v>
      </c>
      <c r="V224" s="775" t="n">
        <v>743</v>
      </c>
      <c r="W224" s="775" t="n">
        <v>15</v>
      </c>
      <c r="X224" s="775" t="n">
        <v>30</v>
      </c>
      <c r="Y224" s="775" t="n">
        <v>86</v>
      </c>
    </row>
    <row r="225" ht="15" customFormat="1" customHeight="1" s="386">
      <c r="A225" s="775" t="inlineStr">
        <is>
          <t>Jun-Aug 2018</t>
        </is>
      </c>
      <c r="B225" s="775" t="inlineStr"/>
      <c r="C225" s="775" t="n">
        <v>842</v>
      </c>
      <c r="D225" s="775" t="n">
        <v>1</v>
      </c>
      <c r="E225" s="775" t="n">
        <v>61</v>
      </c>
      <c r="F225" s="775" t="n">
        <v>4</v>
      </c>
      <c r="G225" s="775" t="n">
        <v>4</v>
      </c>
      <c r="H225" s="775" t="n">
        <v>28</v>
      </c>
      <c r="I225" s="775" t="n">
        <v>134</v>
      </c>
      <c r="J225" s="775" t="n">
        <v>40</v>
      </c>
      <c r="K225" s="775" t="n">
        <v>92</v>
      </c>
      <c r="L225" s="775" t="n">
        <v>47</v>
      </c>
      <c r="M225" s="775" t="n">
        <v>39</v>
      </c>
      <c r="N225" s="775" t="n">
        <v>11</v>
      </c>
      <c r="O225" s="775" t="n">
        <v>76</v>
      </c>
      <c r="P225" s="775" t="n">
        <v>55</v>
      </c>
      <c r="Q225" s="775" t="n">
        <v>21</v>
      </c>
      <c r="R225" s="775" t="n">
        <v>50</v>
      </c>
      <c r="S225" s="775" t="n">
        <v>135</v>
      </c>
      <c r="T225" s="775" t="n">
        <v>18</v>
      </c>
      <c r="U225" s="775" t="n">
        <v>27</v>
      </c>
      <c r="V225" s="775" t="n">
        <v>745</v>
      </c>
      <c r="W225" s="775" t="n">
        <v>15</v>
      </c>
      <c r="X225" s="775" t="n">
        <v>30</v>
      </c>
      <c r="Y225" s="775" t="n">
        <v>89</v>
      </c>
    </row>
    <row r="226" ht="15" customFormat="1" customHeight="1" s="386">
      <c r="A226" s="775" t="inlineStr">
        <is>
          <t>Jul-Sep 2018</t>
        </is>
      </c>
      <c r="B226" s="775" t="inlineStr"/>
      <c r="C226" s="775" t="n">
        <v>846</v>
      </c>
      <c r="D226" s="775" t="n">
        <v>1</v>
      </c>
      <c r="E226" s="775" t="n">
        <v>62</v>
      </c>
      <c r="F226" s="775" t="n">
        <v>3</v>
      </c>
      <c r="G226" s="775" t="n">
        <v>4</v>
      </c>
      <c r="H226" s="775" t="n">
        <v>26</v>
      </c>
      <c r="I226" s="775" t="n">
        <v>138</v>
      </c>
      <c r="J226" s="775" t="n">
        <v>41</v>
      </c>
      <c r="K226" s="775" t="n">
        <v>92</v>
      </c>
      <c r="L226" s="775" t="n">
        <v>48</v>
      </c>
      <c r="M226" s="775" t="n">
        <v>38</v>
      </c>
      <c r="N226" s="775" t="n">
        <v>12</v>
      </c>
      <c r="O226" s="775" t="n">
        <v>78</v>
      </c>
      <c r="P226" s="775" t="n">
        <v>56</v>
      </c>
      <c r="Q226" s="775" t="n">
        <v>22</v>
      </c>
      <c r="R226" s="775" t="n">
        <v>51</v>
      </c>
      <c r="S226" s="775" t="n">
        <v>131</v>
      </c>
      <c r="T226" s="775" t="n">
        <v>17</v>
      </c>
      <c r="U226" s="775" t="n">
        <v>25</v>
      </c>
      <c r="V226" s="775" t="n">
        <v>749</v>
      </c>
      <c r="W226" s="775" t="n">
        <v>16</v>
      </c>
      <c r="X226" s="775" t="n">
        <v>31</v>
      </c>
      <c r="Y226" s="775" t="n">
        <v>92</v>
      </c>
    </row>
    <row r="227" ht="15" customFormat="1" customHeight="1" s="386">
      <c r="A227" s="775" t="inlineStr">
        <is>
          <t>Aug-Oct 2018</t>
        </is>
      </c>
      <c r="B227" s="775" t="inlineStr"/>
      <c r="C227" s="775" t="n">
        <v>864</v>
      </c>
      <c r="D227" s="775" t="n">
        <v>1</v>
      </c>
      <c r="E227" s="775" t="n">
        <v>63</v>
      </c>
      <c r="F227" s="775" t="n">
        <v>3</v>
      </c>
      <c r="G227" s="775" t="n">
        <v>4</v>
      </c>
      <c r="H227" s="775" t="n">
        <v>27</v>
      </c>
      <c r="I227" s="775" t="n">
        <v>141</v>
      </c>
      <c r="J227" s="775" t="n">
        <v>40</v>
      </c>
      <c r="K227" s="775" t="n">
        <v>95</v>
      </c>
      <c r="L227" s="775" t="n">
        <v>48</v>
      </c>
      <c r="M227" s="775" t="n">
        <v>39</v>
      </c>
      <c r="N227" s="775" t="n">
        <v>11</v>
      </c>
      <c r="O227" s="775" t="n">
        <v>83</v>
      </c>
      <c r="P227" s="775" t="n">
        <v>56</v>
      </c>
      <c r="Q227" s="775" t="n">
        <v>24</v>
      </c>
      <c r="R227" s="775" t="n">
        <v>52</v>
      </c>
      <c r="S227" s="775" t="n">
        <v>132</v>
      </c>
      <c r="T227" s="775" t="n">
        <v>20</v>
      </c>
      <c r="U227" s="775" t="n">
        <v>25</v>
      </c>
      <c r="V227" s="775" t="n">
        <v>766</v>
      </c>
      <c r="W227" s="775" t="n">
        <v>17</v>
      </c>
      <c r="X227" s="775" t="n">
        <v>31</v>
      </c>
      <c r="Y227" s="775" t="n">
        <v>93</v>
      </c>
    </row>
    <row r="228" ht="15" customFormat="1" customHeight="1" s="386">
      <c r="A228" s="775" t="inlineStr">
        <is>
          <t>Sep-Nov 2018</t>
        </is>
      </c>
      <c r="B228" s="775" t="inlineStr"/>
      <c r="C228" s="775" t="n">
        <v>862</v>
      </c>
      <c r="D228" s="775" t="n">
        <v>1</v>
      </c>
      <c r="E228" s="775" t="n">
        <v>63</v>
      </c>
      <c r="F228" s="775" t="n">
        <v>3</v>
      </c>
      <c r="G228" s="775" t="n">
        <v>4</v>
      </c>
      <c r="H228" s="775" t="n">
        <v>27</v>
      </c>
      <c r="I228" s="775" t="n">
        <v>140</v>
      </c>
      <c r="J228" s="775" t="n">
        <v>41</v>
      </c>
      <c r="K228" s="775" t="n">
        <v>93</v>
      </c>
      <c r="L228" s="775" t="n">
        <v>51</v>
      </c>
      <c r="M228" s="775" t="n">
        <v>38</v>
      </c>
      <c r="N228" s="775" t="n">
        <v>12</v>
      </c>
      <c r="O228" s="775" t="n">
        <v>80</v>
      </c>
      <c r="P228" s="775" t="n">
        <v>54</v>
      </c>
      <c r="Q228" s="775" t="n">
        <v>24</v>
      </c>
      <c r="R228" s="775" t="n">
        <v>51</v>
      </c>
      <c r="S228" s="775" t="n">
        <v>131</v>
      </c>
      <c r="T228" s="775" t="n">
        <v>23</v>
      </c>
      <c r="U228" s="775" t="n">
        <v>25</v>
      </c>
      <c r="V228" s="775" t="n">
        <v>762</v>
      </c>
      <c r="W228" s="775" t="n">
        <v>17</v>
      </c>
      <c r="X228" s="775" t="n">
        <v>29</v>
      </c>
      <c r="Y228" s="775" t="n">
        <v>94</v>
      </c>
    </row>
    <row r="229" ht="15" customFormat="1" customHeight="1" s="386">
      <c r="A229" s="775" t="inlineStr">
        <is>
          <t>Oct-Dec 2018</t>
        </is>
      </c>
      <c r="B229" s="775" t="inlineStr"/>
      <c r="C229" s="775" t="n">
        <v>856</v>
      </c>
      <c r="D229" s="775" t="n">
        <v>1</v>
      </c>
      <c r="E229" s="775" t="n">
        <v>63</v>
      </c>
      <c r="F229" s="775" t="n">
        <v>3</v>
      </c>
      <c r="G229" s="775" t="n">
        <v>4</v>
      </c>
      <c r="H229" s="775" t="n">
        <v>27</v>
      </c>
      <c r="I229" s="775" t="n">
        <v>139</v>
      </c>
      <c r="J229" s="775" t="n">
        <v>40</v>
      </c>
      <c r="K229" s="775" t="n">
        <v>93</v>
      </c>
      <c r="L229" s="775" t="n">
        <v>51</v>
      </c>
      <c r="M229" s="775" t="n">
        <v>38</v>
      </c>
      <c r="N229" s="775" t="n">
        <v>13</v>
      </c>
      <c r="O229" s="775" t="n">
        <v>78</v>
      </c>
      <c r="P229" s="775" t="n">
        <v>53</v>
      </c>
      <c r="Q229" s="775" t="n">
        <v>23</v>
      </c>
      <c r="R229" s="775" t="n">
        <v>51</v>
      </c>
      <c r="S229" s="775" t="n">
        <v>131</v>
      </c>
      <c r="T229" s="775" t="n">
        <v>23</v>
      </c>
      <c r="U229" s="775" t="n">
        <v>24</v>
      </c>
      <c r="V229" s="775" t="n">
        <v>757</v>
      </c>
      <c r="W229" s="775" t="n">
        <v>18</v>
      </c>
      <c r="X229" s="775" t="n">
        <v>28</v>
      </c>
      <c r="Y229" s="775" t="n">
        <v>93</v>
      </c>
    </row>
    <row r="230" ht="15" customFormat="1" customHeight="1" s="386">
      <c r="A230" s="775" t="inlineStr">
        <is>
          <t>Nov-Jan 2019</t>
        </is>
      </c>
      <c r="B230" s="775" t="inlineStr"/>
      <c r="C230" s="775" t="n">
        <v>855</v>
      </c>
      <c r="D230" s="775" t="n">
        <v>1</v>
      </c>
      <c r="E230" s="775" t="n">
        <v>64</v>
      </c>
      <c r="F230" s="775" t="n">
        <v>3</v>
      </c>
      <c r="G230" s="775" t="n">
        <v>4</v>
      </c>
      <c r="H230" s="775" t="n">
        <v>28</v>
      </c>
      <c r="I230" s="775" t="n">
        <v>137</v>
      </c>
      <c r="J230" s="775" t="n">
        <v>41</v>
      </c>
      <c r="K230" s="775" t="n">
        <v>91</v>
      </c>
      <c r="L230" s="775" t="n">
        <v>52</v>
      </c>
      <c r="M230" s="775" t="n">
        <v>37</v>
      </c>
      <c r="N230" s="775" t="n">
        <v>15</v>
      </c>
      <c r="O230" s="775" t="n">
        <v>79</v>
      </c>
      <c r="P230" s="775" t="n">
        <v>53</v>
      </c>
      <c r="Q230" s="775" t="n">
        <v>21</v>
      </c>
      <c r="R230" s="775" t="n">
        <v>49</v>
      </c>
      <c r="S230" s="775" t="n">
        <v>132</v>
      </c>
      <c r="T230" s="775" t="n">
        <v>23</v>
      </c>
      <c r="U230" s="775" t="n">
        <v>24</v>
      </c>
      <c r="V230" s="775" t="n">
        <v>753</v>
      </c>
      <c r="W230" s="775" t="n">
        <v>17</v>
      </c>
      <c r="X230" s="775" t="n">
        <v>28</v>
      </c>
      <c r="Y230" s="775" t="n">
        <v>92</v>
      </c>
    </row>
    <row r="231" ht="15" customFormat="1" customHeight="1" s="386">
      <c r="A231" s="775" t="inlineStr">
        <is>
          <t>Dec-Feb 2019</t>
        </is>
      </c>
      <c r="B231" s="775" t="inlineStr"/>
      <c r="C231" s="775" t="n">
        <v>847</v>
      </c>
      <c r="D231" s="775" t="n">
        <v>1</v>
      </c>
      <c r="E231" s="775" t="n">
        <v>60</v>
      </c>
      <c r="F231" s="775" t="n">
        <v>3</v>
      </c>
      <c r="G231" s="775" t="n">
        <v>4</v>
      </c>
      <c r="H231" s="775" t="n">
        <v>28</v>
      </c>
      <c r="I231" s="775" t="n">
        <v>139</v>
      </c>
      <c r="J231" s="775" t="n">
        <v>43</v>
      </c>
      <c r="K231" s="775" t="n">
        <v>88</v>
      </c>
      <c r="L231" s="775" t="n">
        <v>51</v>
      </c>
      <c r="M231" s="775" t="n">
        <v>36</v>
      </c>
      <c r="N231" s="775" t="n">
        <v>14</v>
      </c>
      <c r="O231" s="775" t="n">
        <v>80</v>
      </c>
      <c r="P231" s="775" t="n">
        <v>51</v>
      </c>
      <c r="Q231" s="775" t="n">
        <v>20</v>
      </c>
      <c r="R231" s="775" t="n">
        <v>49</v>
      </c>
      <c r="S231" s="775" t="n">
        <v>133</v>
      </c>
      <c r="T231" s="775" t="n">
        <v>22</v>
      </c>
      <c r="U231" s="775" t="n">
        <v>24</v>
      </c>
      <c r="V231" s="775" t="n">
        <v>748</v>
      </c>
      <c r="W231" s="775" t="n">
        <v>18</v>
      </c>
      <c r="X231" s="775" t="n">
        <v>30</v>
      </c>
      <c r="Y231" s="775" t="n">
        <v>92</v>
      </c>
    </row>
    <row r="232" ht="15" customFormat="1" customHeight="1" s="386">
      <c r="A232" s="775" t="inlineStr">
        <is>
          <t>Jan-Mar 2019</t>
        </is>
      </c>
      <c r="B232" s="775" t="inlineStr"/>
      <c r="C232" s="775" t="n">
        <v>845</v>
      </c>
      <c r="D232" s="775" t="n">
        <v>1</v>
      </c>
      <c r="E232" s="775" t="n">
        <v>60</v>
      </c>
      <c r="F232" s="775" t="n">
        <v>3</v>
      </c>
      <c r="G232" s="775" t="n">
        <v>4</v>
      </c>
      <c r="H232" s="775" t="n">
        <v>28</v>
      </c>
      <c r="I232" s="775" t="n">
        <v>135</v>
      </c>
      <c r="J232" s="775" t="n">
        <v>43</v>
      </c>
      <c r="K232" s="775" t="n">
        <v>91</v>
      </c>
      <c r="L232" s="775" t="n">
        <v>48</v>
      </c>
      <c r="M232" s="775" t="n">
        <v>34</v>
      </c>
      <c r="N232" s="775" t="n">
        <v>13</v>
      </c>
      <c r="O232" s="775" t="n">
        <v>80</v>
      </c>
      <c r="P232" s="775" t="n">
        <v>51</v>
      </c>
      <c r="Q232" s="775" t="n">
        <v>20</v>
      </c>
      <c r="R232" s="775" t="n">
        <v>50</v>
      </c>
      <c r="S232" s="775" t="n">
        <v>136</v>
      </c>
      <c r="T232" s="775" t="n">
        <v>23</v>
      </c>
      <c r="U232" s="775" t="n">
        <v>23</v>
      </c>
      <c r="V232" s="775" t="n">
        <v>748</v>
      </c>
      <c r="W232" s="775" t="n">
        <v>15</v>
      </c>
      <c r="X232" s="775" t="n">
        <v>29</v>
      </c>
      <c r="Y232" s="775" t="n">
        <v>91</v>
      </c>
    </row>
    <row r="233" ht="15" customFormat="1" customHeight="1" s="386">
      <c r="A233" s="775" t="inlineStr">
        <is>
          <t>Feb-Apr 2019</t>
        </is>
      </c>
      <c r="B233" s="775" t="inlineStr"/>
      <c r="C233" s="775" t="n">
        <v>840</v>
      </c>
      <c r="D233" s="775" t="n">
        <v>2</v>
      </c>
      <c r="E233" s="775" t="n">
        <v>57</v>
      </c>
      <c r="F233" s="775" t="n">
        <v>4</v>
      </c>
      <c r="G233" s="775" t="n">
        <v>4</v>
      </c>
      <c r="H233" s="775" t="n">
        <v>27</v>
      </c>
      <c r="I233" s="775" t="n">
        <v>135</v>
      </c>
      <c r="J233" s="775" t="n">
        <v>42</v>
      </c>
      <c r="K233" s="775" t="n">
        <v>94</v>
      </c>
      <c r="L233" s="775" t="n">
        <v>46</v>
      </c>
      <c r="M233" s="775" t="n">
        <v>34</v>
      </c>
      <c r="N233" s="775" t="n">
        <v>12</v>
      </c>
      <c r="O233" s="775" t="n">
        <v>80</v>
      </c>
      <c r="P233" s="775" t="n">
        <v>53</v>
      </c>
      <c r="Q233" s="775" t="n">
        <v>21</v>
      </c>
      <c r="R233" s="775" t="n">
        <v>52</v>
      </c>
      <c r="S233" s="775" t="n">
        <v>137</v>
      </c>
      <c r="T233" s="775" t="n">
        <v>22</v>
      </c>
      <c r="U233" s="775" t="n">
        <v>22</v>
      </c>
      <c r="V233" s="775" t="n">
        <v>748</v>
      </c>
      <c r="W233" s="775" t="n">
        <v>15</v>
      </c>
      <c r="X233" s="775" t="n">
        <v>30</v>
      </c>
      <c r="Y233" s="775" t="n">
        <v>90</v>
      </c>
    </row>
    <row r="234" ht="15" customFormat="1" customHeight="1" s="386">
      <c r="A234" s="775" t="inlineStr">
        <is>
          <t>Mar-May 2019</t>
        </is>
      </c>
      <c r="B234" s="775" t="inlineStr"/>
      <c r="C234" s="775" t="n">
        <v>835</v>
      </c>
      <c r="D234" s="775" t="n">
        <v>2</v>
      </c>
      <c r="E234" s="775" t="n">
        <v>57</v>
      </c>
      <c r="F234" s="775" t="n">
        <v>4</v>
      </c>
      <c r="G234" s="775" t="n">
        <v>4</v>
      </c>
      <c r="H234" s="775" t="n">
        <v>27</v>
      </c>
      <c r="I234" s="775" t="n">
        <v>133</v>
      </c>
      <c r="J234" s="775" t="n">
        <v>41</v>
      </c>
      <c r="K234" s="775" t="n">
        <v>96</v>
      </c>
      <c r="L234" s="775" t="n">
        <v>46</v>
      </c>
      <c r="M234" s="775" t="n">
        <v>33</v>
      </c>
      <c r="N234" s="775" t="n">
        <v>11</v>
      </c>
      <c r="O234" s="775" t="n">
        <v>80</v>
      </c>
      <c r="P234" s="775" t="n">
        <v>50</v>
      </c>
      <c r="Q234" s="775" t="n">
        <v>22</v>
      </c>
      <c r="R234" s="775" t="n">
        <v>51</v>
      </c>
      <c r="S234" s="775" t="n">
        <v>138</v>
      </c>
      <c r="T234" s="775" t="n">
        <v>21</v>
      </c>
      <c r="U234" s="775" t="n">
        <v>21</v>
      </c>
      <c r="V234" s="775" t="n">
        <v>744</v>
      </c>
      <c r="W234" s="775" t="n">
        <v>15</v>
      </c>
      <c r="X234" s="775" t="n">
        <v>30</v>
      </c>
      <c r="Y234" s="775" t="n">
        <v>89</v>
      </c>
    </row>
    <row r="235" ht="15" customHeight="1" s="828">
      <c r="A235" s="773" t="inlineStr">
        <is>
          <t>Apr-Jun 2019</t>
        </is>
      </c>
      <c r="B235" s="738" t="inlineStr"/>
      <c r="C235" s="736" t="n">
        <v>822</v>
      </c>
      <c r="D235" s="736" t="n">
        <v>2</v>
      </c>
      <c r="E235" s="736" t="n">
        <v>55</v>
      </c>
      <c r="F235" s="736" t="n">
        <v>4</v>
      </c>
      <c r="G235" s="736" t="n">
        <v>4</v>
      </c>
      <c r="H235" s="736" t="n">
        <v>26</v>
      </c>
      <c r="I235" s="736" t="n">
        <v>131</v>
      </c>
      <c r="J235" s="736" t="n">
        <v>41</v>
      </c>
      <c r="K235" s="736" t="n">
        <v>91</v>
      </c>
      <c r="L235" s="736" t="n">
        <v>44</v>
      </c>
      <c r="M235" s="736" t="n">
        <v>34</v>
      </c>
      <c r="N235" s="736" t="n">
        <v>12</v>
      </c>
      <c r="O235" s="736" t="n">
        <v>79</v>
      </c>
      <c r="P235" s="736" t="n">
        <v>49</v>
      </c>
      <c r="Q235" s="736" t="n">
        <v>22</v>
      </c>
      <c r="R235" s="736" t="n">
        <v>51</v>
      </c>
      <c r="S235" s="736" t="n">
        <v>139</v>
      </c>
      <c r="T235" s="736" t="n">
        <v>20</v>
      </c>
      <c r="U235" s="736" t="n">
        <v>20</v>
      </c>
      <c r="V235" s="736" t="n">
        <v>733</v>
      </c>
      <c r="W235" s="736" t="n">
        <v>15</v>
      </c>
      <c r="X235" s="736" t="n">
        <v>29</v>
      </c>
      <c r="Y235" s="736" t="n">
        <v>87</v>
      </c>
    </row>
    <row r="236" ht="15" customHeight="1" s="828">
      <c r="A236" s="773" t="inlineStr">
        <is>
          <t>May-Jul 2019</t>
        </is>
      </c>
      <c r="B236" s="738" t="inlineStr"/>
      <c r="C236" s="736" t="n">
        <v>821</v>
      </c>
      <c r="D236" s="736" t="n">
        <v>2</v>
      </c>
      <c r="E236" s="736" t="n">
        <v>54</v>
      </c>
      <c r="F236" s="736" t="n">
        <v>3</v>
      </c>
      <c r="G236" s="736" t="n">
        <v>4</v>
      </c>
      <c r="H236" s="736" t="n">
        <v>25</v>
      </c>
      <c r="I236" s="736" t="n">
        <v>133</v>
      </c>
      <c r="J236" s="736" t="n">
        <v>38</v>
      </c>
      <c r="K236" s="736" t="n">
        <v>91</v>
      </c>
      <c r="L236" s="736" t="n">
        <v>42</v>
      </c>
      <c r="M236" s="736" t="n">
        <v>34</v>
      </c>
      <c r="N236" s="736" t="n">
        <v>11</v>
      </c>
      <c r="O236" s="736" t="n">
        <v>81</v>
      </c>
      <c r="P236" s="736" t="n">
        <v>48</v>
      </c>
      <c r="Q236" s="736" t="n">
        <v>22</v>
      </c>
      <c r="R236" s="736" t="n">
        <v>52</v>
      </c>
      <c r="S236" s="736" t="n">
        <v>140</v>
      </c>
      <c r="T236" s="736" t="n">
        <v>23</v>
      </c>
      <c r="U236" s="736" t="n">
        <v>19</v>
      </c>
      <c r="V236" s="736" t="n">
        <v>734</v>
      </c>
      <c r="W236" s="736" t="n">
        <v>16</v>
      </c>
      <c r="X236" s="736" t="n">
        <v>31</v>
      </c>
      <c r="Y236" s="736" t="n">
        <v>86</v>
      </c>
    </row>
    <row r="237" ht="15" customHeight="1" s="828">
      <c r="A237" s="773" t="inlineStr">
        <is>
          <t>Jun-Aug 2019</t>
        </is>
      </c>
      <c r="B237" s="738" t="inlineStr"/>
      <c r="C237" s="736" t="n">
        <v>815</v>
      </c>
      <c r="D237" s="736" t="n">
        <v>2</v>
      </c>
      <c r="E237" s="736" t="n">
        <v>54</v>
      </c>
      <c r="F237" s="736" t="n">
        <v>3</v>
      </c>
      <c r="G237" s="736" t="n">
        <v>4</v>
      </c>
      <c r="H237" s="736" t="n">
        <v>25</v>
      </c>
      <c r="I237" s="736" t="n">
        <v>128</v>
      </c>
      <c r="J237" s="736" t="n">
        <v>35</v>
      </c>
      <c r="K237" s="736" t="n">
        <v>94</v>
      </c>
      <c r="L237" s="736" t="n">
        <v>43</v>
      </c>
      <c r="M237" s="736" t="n">
        <v>34</v>
      </c>
      <c r="N237" s="736" t="n">
        <v>11</v>
      </c>
      <c r="O237" s="736" t="n">
        <v>81</v>
      </c>
      <c r="P237" s="736" t="n">
        <v>50</v>
      </c>
      <c r="Q237" s="736" t="n">
        <v>22</v>
      </c>
      <c r="R237" s="736" t="n">
        <v>51</v>
      </c>
      <c r="S237" s="736" t="n">
        <v>139</v>
      </c>
      <c r="T237" s="736" t="n">
        <v>23</v>
      </c>
      <c r="U237" s="736" t="n">
        <v>19</v>
      </c>
      <c r="V237" s="736" t="n">
        <v>729</v>
      </c>
      <c r="W237" s="736" t="n">
        <v>17</v>
      </c>
      <c r="X237" s="736" t="n">
        <v>29</v>
      </c>
      <c r="Y237" s="736" t="n">
        <v>82</v>
      </c>
    </row>
    <row r="238" ht="15" customHeight="1" s="828">
      <c r="A238" s="773" t="inlineStr">
        <is>
          <t>Jul-Sep 2019</t>
        </is>
      </c>
      <c r="B238" s="738" t="inlineStr"/>
      <c r="C238" s="736" t="n">
        <v>818</v>
      </c>
      <c r="D238" s="736" t="n">
        <v>2</v>
      </c>
      <c r="E238" s="736" t="n">
        <v>52</v>
      </c>
      <c r="F238" s="736" t="n">
        <v>3</v>
      </c>
      <c r="G238" s="736" t="n">
        <v>3</v>
      </c>
      <c r="H238" s="736" t="n">
        <v>25</v>
      </c>
      <c r="I238" s="736" t="n">
        <v>134</v>
      </c>
      <c r="J238" s="736" t="n">
        <v>31</v>
      </c>
      <c r="K238" s="736" t="n">
        <v>97</v>
      </c>
      <c r="L238" s="736" t="n">
        <v>43</v>
      </c>
      <c r="M238" s="736" t="n">
        <v>32</v>
      </c>
      <c r="N238" s="736" t="n">
        <v>10</v>
      </c>
      <c r="O238" s="736" t="n">
        <v>84</v>
      </c>
      <c r="P238" s="736" t="n">
        <v>52</v>
      </c>
      <c r="Q238" s="736" t="n">
        <v>22</v>
      </c>
      <c r="R238" s="736" t="n">
        <v>50</v>
      </c>
      <c r="S238" s="736" t="n">
        <v>139</v>
      </c>
      <c r="T238" s="736" t="n">
        <v>19</v>
      </c>
      <c r="U238" s="736" t="n">
        <v>19</v>
      </c>
      <c r="V238" s="736" t="n">
        <v>734</v>
      </c>
      <c r="W238" s="736" t="n">
        <v>18</v>
      </c>
      <c r="X238" s="736" t="n">
        <v>31</v>
      </c>
      <c r="Y238" s="736" t="n">
        <v>85</v>
      </c>
    </row>
    <row r="239" ht="15" customHeight="1" s="828">
      <c r="A239" s="773" t="inlineStr">
        <is>
          <t>Aug-Oct 2019</t>
        </is>
      </c>
      <c r="B239" s="738" t="inlineStr"/>
      <c r="C239" s="736" t="n">
        <v>813</v>
      </c>
      <c r="D239" s="736" t="n">
        <v>2</v>
      </c>
      <c r="E239" s="736" t="n">
        <v>51</v>
      </c>
      <c r="F239" s="736" t="n">
        <v>3</v>
      </c>
      <c r="G239" s="736" t="n">
        <v>4</v>
      </c>
      <c r="H239" s="736" t="n">
        <v>24</v>
      </c>
      <c r="I239" s="736" t="n">
        <v>132</v>
      </c>
      <c r="J239" s="736" t="n">
        <v>31</v>
      </c>
      <c r="K239" s="736" t="n">
        <v>94</v>
      </c>
      <c r="L239" s="736" t="n">
        <v>44</v>
      </c>
      <c r="M239" s="736" t="n">
        <v>32</v>
      </c>
      <c r="N239" s="736" t="n">
        <v>12</v>
      </c>
      <c r="O239" s="736" t="n">
        <v>85</v>
      </c>
      <c r="P239" s="736" t="n">
        <v>53</v>
      </c>
      <c r="Q239" s="736" t="n">
        <v>24</v>
      </c>
      <c r="R239" s="736" t="n">
        <v>50</v>
      </c>
      <c r="S239" s="736" t="n">
        <v>137</v>
      </c>
      <c r="T239" s="736" t="n">
        <v>17</v>
      </c>
      <c r="U239" s="736" t="n">
        <v>19</v>
      </c>
      <c r="V239" s="736" t="n">
        <v>729</v>
      </c>
      <c r="W239" s="736" t="n">
        <v>15</v>
      </c>
      <c r="X239" s="736" t="n">
        <v>31</v>
      </c>
      <c r="Y239" s="736" t="n">
        <v>87</v>
      </c>
    </row>
    <row r="240" ht="15" customHeight="1" s="828">
      <c r="A240" s="773" t="inlineStr">
        <is>
          <t>Sep-Nov 2019</t>
        </is>
      </c>
      <c r="B240" s="738" t="inlineStr"/>
      <c r="C240" s="736" t="n">
        <v>809</v>
      </c>
      <c r="D240" s="736" t="n">
        <v>2</v>
      </c>
      <c r="E240" s="736" t="n">
        <v>51</v>
      </c>
      <c r="F240" s="736" t="n">
        <v>3</v>
      </c>
      <c r="G240" s="736" t="n">
        <v>4</v>
      </c>
      <c r="H240" s="736" t="n">
        <v>26</v>
      </c>
      <c r="I240" s="736" t="n">
        <v>134</v>
      </c>
      <c r="J240" s="736" t="n">
        <v>33</v>
      </c>
      <c r="K240" s="736" t="n">
        <v>90</v>
      </c>
      <c r="L240" s="736" t="n">
        <v>42</v>
      </c>
      <c r="M240" s="736" t="n">
        <v>32</v>
      </c>
      <c r="N240" s="736" t="n">
        <v>11</v>
      </c>
      <c r="O240" s="736" t="n">
        <v>80</v>
      </c>
      <c r="P240" s="736" t="n">
        <v>53</v>
      </c>
      <c r="Q240" s="736" t="n">
        <v>24</v>
      </c>
      <c r="R240" s="736" t="n">
        <v>52</v>
      </c>
      <c r="S240" s="736" t="n">
        <v>138</v>
      </c>
      <c r="T240" s="736" t="n">
        <v>16</v>
      </c>
      <c r="U240" s="736" t="n">
        <v>19</v>
      </c>
      <c r="V240" s="736" t="n">
        <v>722</v>
      </c>
      <c r="W240" s="736" t="n">
        <v>15</v>
      </c>
      <c r="X240" s="736" t="n">
        <v>32</v>
      </c>
      <c r="Y240" s="736" t="n">
        <v>87</v>
      </c>
    </row>
    <row r="241" ht="15" customHeight="1" s="828">
      <c r="A241" s="773" t="inlineStr">
        <is>
          <t>Oct-Dec 2019</t>
        </is>
      </c>
      <c r="B241" s="738" t="inlineStr"/>
      <c r="C241" s="736" t="n">
        <v>811</v>
      </c>
      <c r="D241" s="736" t="n">
        <v>2</v>
      </c>
      <c r="E241" s="736" t="n">
        <v>53</v>
      </c>
      <c r="F241" s="736" t="n">
        <v>3</v>
      </c>
      <c r="G241" s="736" t="n">
        <v>4</v>
      </c>
      <c r="H241" s="736" t="n">
        <v>26</v>
      </c>
      <c r="I241" s="736" t="n">
        <v>132</v>
      </c>
      <c r="J241" s="736" t="n">
        <v>35</v>
      </c>
      <c r="K241" s="736" t="n">
        <v>87</v>
      </c>
      <c r="L241" s="736" t="n">
        <v>41</v>
      </c>
      <c r="M241" s="736" t="n">
        <v>32</v>
      </c>
      <c r="N241" s="736" t="n">
        <v>12</v>
      </c>
      <c r="O241" s="736" t="n">
        <v>77</v>
      </c>
      <c r="P241" s="736" t="n">
        <v>57</v>
      </c>
      <c r="Q241" s="736" t="n">
        <v>24</v>
      </c>
      <c r="R241" s="736" t="n">
        <v>51</v>
      </c>
      <c r="S241" s="736" t="n">
        <v>137</v>
      </c>
      <c r="T241" s="736" t="n">
        <v>18</v>
      </c>
      <c r="U241" s="736" t="n">
        <v>19</v>
      </c>
      <c r="V241" s="736" t="n">
        <v>723</v>
      </c>
      <c r="W241" s="736" t="n">
        <v>14</v>
      </c>
      <c r="X241" s="736" t="n">
        <v>32</v>
      </c>
      <c r="Y241" s="736" t="n">
        <v>87</v>
      </c>
    </row>
    <row r="242" ht="15" customHeight="1" s="828">
      <c r="A242" s="773" t="inlineStr">
        <is>
          <t>Nov-Jan 2020</t>
        </is>
      </c>
      <c r="B242" s="738" t="inlineStr"/>
      <c r="C242" s="736" t="n">
        <v>812</v>
      </c>
      <c r="D242" s="736" t="n">
        <v>2</v>
      </c>
      <c r="E242" s="736" t="n">
        <v>56</v>
      </c>
      <c r="F242" s="736" t="n">
        <v>3</v>
      </c>
      <c r="G242" s="736" t="n">
        <v>4</v>
      </c>
      <c r="H242" s="736" t="n">
        <v>27</v>
      </c>
      <c r="I242" s="736" t="n">
        <v>130</v>
      </c>
      <c r="J242" s="736" t="n">
        <v>36</v>
      </c>
      <c r="K242" s="736" t="n">
        <v>89</v>
      </c>
      <c r="L242" s="736" t="n">
        <v>43</v>
      </c>
      <c r="M242" s="736" t="n">
        <v>31</v>
      </c>
      <c r="N242" s="736" t="n">
        <v>11</v>
      </c>
      <c r="O242" s="736" t="n">
        <v>75</v>
      </c>
      <c r="P242" s="736" t="n">
        <v>54</v>
      </c>
      <c r="Q242" s="736" t="n">
        <v>22</v>
      </c>
      <c r="R242" s="736" t="n">
        <v>53</v>
      </c>
      <c r="S242" s="736" t="n">
        <v>136</v>
      </c>
      <c r="T242" s="736" t="n">
        <v>22</v>
      </c>
      <c r="U242" s="736" t="n">
        <v>19</v>
      </c>
      <c r="V242" s="736" t="n">
        <v>719</v>
      </c>
      <c r="W242" s="736" t="n">
        <v>14</v>
      </c>
      <c r="X242" s="736" t="n">
        <v>31</v>
      </c>
      <c r="Y242" s="736" t="n">
        <v>86</v>
      </c>
    </row>
    <row r="243" ht="15" customFormat="1" customHeight="1" s="343">
      <c r="A243" s="749" t="inlineStr">
        <is>
          <t>Dec-Feb 2020</t>
        </is>
      </c>
      <c r="B243" s="749" t="inlineStr"/>
      <c r="C243" s="749" t="n">
        <v>819</v>
      </c>
      <c r="D243" s="749" t="n">
        <v>2</v>
      </c>
      <c r="E243" s="749" t="n">
        <v>56</v>
      </c>
      <c r="F243" s="749" t="n">
        <v>3</v>
      </c>
      <c r="G243" s="749" t="n">
        <v>3</v>
      </c>
      <c r="H243" s="749" t="n">
        <v>28</v>
      </c>
      <c r="I243" s="749" t="n">
        <v>133</v>
      </c>
      <c r="J243" s="749" t="n">
        <v>36</v>
      </c>
      <c r="K243" s="749" t="n">
        <v>92</v>
      </c>
      <c r="L243" s="749" t="n">
        <v>43</v>
      </c>
      <c r="M243" s="749" t="n">
        <v>30</v>
      </c>
      <c r="N243" s="749" t="n">
        <v>13</v>
      </c>
      <c r="O243" s="749" t="n">
        <v>76</v>
      </c>
      <c r="P243" s="749" t="n">
        <v>55</v>
      </c>
      <c r="Q243" s="749" t="n">
        <v>22</v>
      </c>
      <c r="R243" s="749" t="n">
        <v>51</v>
      </c>
      <c r="S243" s="749" t="n">
        <v>136</v>
      </c>
      <c r="T243" s="749" t="n">
        <v>23</v>
      </c>
      <c r="U243" s="749" t="n">
        <v>18</v>
      </c>
      <c r="V243" s="749" t="n">
        <v>727</v>
      </c>
      <c r="W243" s="749" t="n">
        <v>13</v>
      </c>
      <c r="X243" s="749" t="n">
        <v>31</v>
      </c>
      <c r="Y243" s="749" t="n">
        <v>89</v>
      </c>
    </row>
    <row r="244" ht="15" customFormat="1" customHeight="1" s="386">
      <c r="A244" s="775" t="inlineStr">
        <is>
          <t>Jan-Mar 2020</t>
        </is>
      </c>
      <c r="B244" s="775" t="inlineStr"/>
      <c r="C244" s="775" t="n">
        <v>795</v>
      </c>
      <c r="D244" s="775" t="n">
        <v>2</v>
      </c>
      <c r="E244" s="775" t="n">
        <v>52</v>
      </c>
      <c r="F244" s="775" t="n">
        <v>3</v>
      </c>
      <c r="G244" s="775" t="n">
        <v>4</v>
      </c>
      <c r="H244" s="775" t="n">
        <v>27</v>
      </c>
      <c r="I244" s="775" t="n">
        <v>130</v>
      </c>
      <c r="J244" s="775" t="n">
        <v>37</v>
      </c>
      <c r="K244" s="775" t="n">
        <v>85</v>
      </c>
      <c r="L244" s="775" t="n">
        <v>42</v>
      </c>
      <c r="M244" s="775" t="n">
        <v>29</v>
      </c>
      <c r="N244" s="775" t="n">
        <v>14</v>
      </c>
      <c r="O244" s="775" t="n">
        <v>71</v>
      </c>
      <c r="P244" s="775" t="n">
        <v>52</v>
      </c>
      <c r="Q244" s="775" t="n">
        <v>22</v>
      </c>
      <c r="R244" s="775" t="n">
        <v>50</v>
      </c>
      <c r="S244" s="775" t="n">
        <v>136</v>
      </c>
      <c r="T244" s="775" t="n">
        <v>23</v>
      </c>
      <c r="U244" s="775" t="n">
        <v>17</v>
      </c>
      <c r="V244" s="775" t="n">
        <v>707</v>
      </c>
      <c r="W244" s="775" t="n">
        <v>13</v>
      </c>
      <c r="X244" s="775" t="n">
        <v>31</v>
      </c>
      <c r="Y244" s="775" t="n">
        <v>85</v>
      </c>
    </row>
    <row r="245" ht="15" customFormat="1" customHeight="1" s="343">
      <c r="A245" s="749" t="inlineStr">
        <is>
          <t>Feb-Apr 2020</t>
        </is>
      </c>
      <c r="B245" s="749" t="inlineStr"/>
      <c r="C245" s="749" t="n">
        <v>637</v>
      </c>
      <c r="D245" s="749" t="n">
        <v>1</v>
      </c>
      <c r="E245" s="749" t="n">
        <v>41</v>
      </c>
      <c r="F245" s="749" t="n">
        <v>3</v>
      </c>
      <c r="G245" s="749" t="n">
        <v>3</v>
      </c>
      <c r="H245" s="749" t="n">
        <v>21</v>
      </c>
      <c r="I245" s="749" t="n">
        <v>98</v>
      </c>
      <c r="J245" s="749" t="n">
        <v>28</v>
      </c>
      <c r="K245" s="749" t="n">
        <v>54</v>
      </c>
      <c r="L245" s="749" t="n">
        <v>31</v>
      </c>
      <c r="M245" s="749" t="n">
        <v>25</v>
      </c>
      <c r="N245" s="749" t="n">
        <v>12</v>
      </c>
      <c r="O245" s="749" t="n">
        <v>56</v>
      </c>
      <c r="P245" s="749" t="n">
        <v>45</v>
      </c>
      <c r="Q245" s="749" t="n">
        <v>21</v>
      </c>
      <c r="R245" s="749" t="n">
        <v>42</v>
      </c>
      <c r="S245" s="749" t="n">
        <v>130</v>
      </c>
      <c r="T245" s="749" t="n">
        <v>15</v>
      </c>
      <c r="U245" s="749" t="n">
        <v>13</v>
      </c>
      <c r="V245" s="749" t="n">
        <v>569</v>
      </c>
      <c r="W245" s="749" t="n">
        <v>9</v>
      </c>
      <c r="X245" s="749" t="n">
        <v>23</v>
      </c>
      <c r="Y245" s="749" t="n">
        <v>65</v>
      </c>
    </row>
    <row r="246" ht="15" customFormat="1" customHeight="1" s="343">
      <c r="A246" s="749" t="inlineStr">
        <is>
          <t>Mar-May 2020</t>
        </is>
      </c>
      <c r="B246" s="749" t="inlineStr"/>
      <c r="C246" s="749" t="n">
        <v>471</v>
      </c>
      <c r="D246" s="749" t="n">
        <v>1</v>
      </c>
      <c r="E246" s="749" t="n">
        <v>32</v>
      </c>
      <c r="F246" s="749" t="n">
        <v>2</v>
      </c>
      <c r="G246" s="749" t="n">
        <v>3</v>
      </c>
      <c r="H246" s="749" t="n">
        <v>12</v>
      </c>
      <c r="I246" s="749" t="n">
        <v>63</v>
      </c>
      <c r="J246" s="749" t="n">
        <v>19</v>
      </c>
      <c r="K246" s="749" t="n">
        <v>26</v>
      </c>
      <c r="L246" s="749" t="n">
        <v>22</v>
      </c>
      <c r="M246" s="749" t="n">
        <v>21</v>
      </c>
      <c r="N246" s="749" t="n">
        <v>9</v>
      </c>
      <c r="O246" s="749" t="n">
        <v>43</v>
      </c>
      <c r="P246" s="749" t="n">
        <v>38</v>
      </c>
      <c r="Q246" s="749" t="n">
        <v>18</v>
      </c>
      <c r="R246" s="749" t="n">
        <v>32</v>
      </c>
      <c r="S246" s="749" t="n">
        <v>115</v>
      </c>
      <c r="T246" s="749" t="n">
        <v>9</v>
      </c>
      <c r="U246" s="749" t="n">
        <v>9</v>
      </c>
      <c r="V246" s="749" t="n">
        <v>423</v>
      </c>
      <c r="W246" s="749" t="n">
        <v>4</v>
      </c>
      <c r="X246" s="749" t="n">
        <v>16</v>
      </c>
      <c r="Y246" s="749" t="n">
        <v>43</v>
      </c>
    </row>
    <row r="247" ht="15" customFormat="1" customHeight="1" s="386">
      <c r="A247" s="775" t="inlineStr">
        <is>
          <t>Apr-Jun 2020</t>
        </is>
      </c>
      <c r="B247" s="775" t="inlineStr"/>
      <c r="C247" s="775" t="n">
        <v>328</v>
      </c>
      <c r="D247" s="775" t="n">
        <v>0</v>
      </c>
      <c r="E247" s="775" t="n">
        <v>24</v>
      </c>
      <c r="F247" s="775" t="n">
        <v>2</v>
      </c>
      <c r="G247" s="775" t="n">
        <v>2</v>
      </c>
      <c r="H247" s="775" t="n">
        <v>7</v>
      </c>
      <c r="I247" s="775" t="n">
        <v>36</v>
      </c>
      <c r="J247" s="775" t="n">
        <v>10</v>
      </c>
      <c r="K247" s="775" t="n">
        <v>8</v>
      </c>
      <c r="L247" s="775" t="n">
        <v>13</v>
      </c>
      <c r="M247" s="775" t="n">
        <v>17</v>
      </c>
      <c r="N247" s="775" t="n">
        <v>4</v>
      </c>
      <c r="O247" s="775" t="n">
        <v>33</v>
      </c>
      <c r="P247" s="775" t="n">
        <v>28</v>
      </c>
      <c r="Q247" s="775" t="n">
        <v>15</v>
      </c>
      <c r="R247" s="775" t="n">
        <v>22</v>
      </c>
      <c r="S247" s="775" t="n">
        <v>104</v>
      </c>
      <c r="T247" s="775" t="n">
        <v>2</v>
      </c>
      <c r="U247" s="775" t="n">
        <v>6</v>
      </c>
      <c r="V247" s="775" t="n">
        <v>297</v>
      </c>
      <c r="W247" s="775" t="n">
        <v>2</v>
      </c>
      <c r="X247" s="775" t="n">
        <v>10</v>
      </c>
      <c r="Y247" s="775" t="n">
        <v>24</v>
      </c>
    </row>
    <row r="248" ht="15" customFormat="1" customHeight="1" s="386">
      <c r="A248" s="775" t="inlineStr">
        <is>
          <t>May-Jul 2020</t>
        </is>
      </c>
      <c r="B248" s="775" t="inlineStr"/>
      <c r="C248" s="775" t="n">
        <v>369</v>
      </c>
      <c r="D248" s="775" t="n">
        <v>0</v>
      </c>
      <c r="E248" s="775" t="n">
        <v>27</v>
      </c>
      <c r="F248" s="775" t="n">
        <v>2</v>
      </c>
      <c r="G248" s="775" t="n">
        <v>2</v>
      </c>
      <c r="H248" s="775" t="n">
        <v>12</v>
      </c>
      <c r="I248" s="775" t="n">
        <v>43</v>
      </c>
      <c r="J248" s="775" t="n">
        <v>13</v>
      </c>
      <c r="K248" s="775" t="n">
        <v>16</v>
      </c>
      <c r="L248" s="775" t="n">
        <v>16</v>
      </c>
      <c r="M248" s="775" t="n">
        <v>16</v>
      </c>
      <c r="N248" s="775" t="n">
        <v>5</v>
      </c>
      <c r="O248" s="775" t="n">
        <v>38</v>
      </c>
      <c r="P248" s="775" t="n">
        <v>31</v>
      </c>
      <c r="Q248" s="775" t="n">
        <v>17</v>
      </c>
      <c r="R248" s="775" t="n">
        <v>24</v>
      </c>
      <c r="S248" s="775" t="n">
        <v>104</v>
      </c>
      <c r="T248" s="775" t="n">
        <v>2</v>
      </c>
      <c r="U248" s="775" t="n">
        <v>6</v>
      </c>
      <c r="V248" s="775" t="n">
        <v>329</v>
      </c>
      <c r="W248" s="775" t="n">
        <v>3</v>
      </c>
      <c r="X248" s="775" t="n">
        <v>12</v>
      </c>
      <c r="Y248" s="775" t="n">
        <v>28</v>
      </c>
    </row>
    <row r="249" ht="15" customFormat="1" customHeight="1" s="343">
      <c r="A249" s="749" t="inlineStr">
        <is>
          <t>Jun-Aug 2020</t>
        </is>
      </c>
      <c r="B249" s="749" t="inlineStr"/>
      <c r="C249" s="749" t="n">
        <v>428</v>
      </c>
      <c r="D249" s="749" t="n">
        <v>0</v>
      </c>
      <c r="E249" s="749" t="n">
        <v>31</v>
      </c>
      <c r="F249" s="749" t="n">
        <v>3</v>
      </c>
      <c r="G249" s="749" t="n">
        <v>3</v>
      </c>
      <c r="H249" s="749" t="n">
        <v>18</v>
      </c>
      <c r="I249" s="749" t="n">
        <v>51</v>
      </c>
      <c r="J249" s="749" t="n">
        <v>20</v>
      </c>
      <c r="K249" s="749" t="n">
        <v>25</v>
      </c>
      <c r="L249" s="749" t="n">
        <v>18</v>
      </c>
      <c r="M249" s="749" t="n">
        <v>17</v>
      </c>
      <c r="N249" s="749" t="n">
        <v>7</v>
      </c>
      <c r="O249" s="749" t="n">
        <v>44</v>
      </c>
      <c r="P249" s="749" t="n">
        <v>28</v>
      </c>
      <c r="Q249" s="749" t="n">
        <v>18</v>
      </c>
      <c r="R249" s="749" t="n">
        <v>29</v>
      </c>
      <c r="S249" s="749" t="n">
        <v>111</v>
      </c>
      <c r="T249" s="749" t="n">
        <v>4</v>
      </c>
      <c r="U249" s="749" t="n">
        <v>7</v>
      </c>
      <c r="V249" s="749" t="n">
        <v>377</v>
      </c>
      <c r="W249" s="749" t="n">
        <v>5</v>
      </c>
      <c r="X249" s="749" t="n">
        <v>13</v>
      </c>
      <c r="Y249" s="749" t="n">
        <v>34</v>
      </c>
    </row>
    <row r="250" ht="15" customFormat="1" customHeight="1" s="343">
      <c r="A250" s="749" t="inlineStr">
        <is>
          <t>Jul-Sep 2020</t>
        </is>
      </c>
      <c r="B250" s="749" t="inlineStr"/>
      <c r="C250" s="749" t="n">
        <v>490</v>
      </c>
      <c r="D250" s="749" t="n">
        <v>0</v>
      </c>
      <c r="E250" s="749" t="n">
        <v>36</v>
      </c>
      <c r="F250" s="749" t="n">
        <v>3</v>
      </c>
      <c r="G250" s="749" t="n">
        <v>3</v>
      </c>
      <c r="H250" s="749" t="n">
        <v>21</v>
      </c>
      <c r="I250" s="749" t="n">
        <v>61</v>
      </c>
      <c r="J250" s="749" t="n">
        <v>22</v>
      </c>
      <c r="K250" s="749" t="n">
        <v>34</v>
      </c>
      <c r="L250" s="749" t="n">
        <v>22</v>
      </c>
      <c r="M250" s="749" t="n">
        <v>19</v>
      </c>
      <c r="N250" s="749" t="n">
        <v>7</v>
      </c>
      <c r="O250" s="749" t="n">
        <v>47</v>
      </c>
      <c r="P250" s="749" t="n">
        <v>34</v>
      </c>
      <c r="Q250" s="749" t="n">
        <v>19</v>
      </c>
      <c r="R250" s="749" t="n">
        <v>34</v>
      </c>
      <c r="S250" s="749" t="n">
        <v>115</v>
      </c>
      <c r="T250" s="749" t="n">
        <v>4</v>
      </c>
      <c r="U250" s="749" t="n">
        <v>8</v>
      </c>
      <c r="V250" s="749" t="n">
        <v>427</v>
      </c>
      <c r="W250" s="749" t="n">
        <v>6</v>
      </c>
      <c r="X250" s="749" t="n">
        <v>14</v>
      </c>
      <c r="Y250" s="749" t="n">
        <v>40</v>
      </c>
    </row>
    <row r="251" ht="15" customFormat="1" customHeight="1" s="343">
      <c r="A251" s="749" t="inlineStr">
        <is>
          <t>Aug-Oct 2020</t>
        </is>
      </c>
      <c r="B251" s="749" t="inlineStr"/>
      <c r="C251" s="749" t="n">
        <v>535</v>
      </c>
      <c r="D251" s="749" t="n">
        <v>1</v>
      </c>
      <c r="E251" s="749" t="n">
        <v>42</v>
      </c>
      <c r="F251" s="749" t="n">
        <v>3</v>
      </c>
      <c r="G251" s="749" t="n">
        <v>4</v>
      </c>
      <c r="H251" s="749" t="n">
        <v>25</v>
      </c>
      <c r="I251" s="749" t="n">
        <v>64</v>
      </c>
      <c r="J251" s="749" t="n">
        <v>29</v>
      </c>
      <c r="K251" s="749" t="n">
        <v>33</v>
      </c>
      <c r="L251" s="749" t="n">
        <v>26</v>
      </c>
      <c r="M251" s="749" t="n">
        <v>19</v>
      </c>
      <c r="N251" s="749" t="n">
        <v>10</v>
      </c>
      <c r="O251" s="749" t="n">
        <v>51</v>
      </c>
      <c r="P251" s="749" t="n">
        <v>34</v>
      </c>
      <c r="Q251" s="749" t="n">
        <v>19</v>
      </c>
      <c r="R251" s="749" t="n">
        <v>40</v>
      </c>
      <c r="S251" s="749" t="n">
        <v>120</v>
      </c>
      <c r="T251" s="749" t="n">
        <v>8</v>
      </c>
      <c r="U251" s="749" t="n">
        <v>11</v>
      </c>
      <c r="V251" s="749" t="n">
        <v>462</v>
      </c>
      <c r="W251" s="749" t="n">
        <v>7</v>
      </c>
      <c r="X251" s="749" t="n">
        <v>15</v>
      </c>
      <c r="Y251" s="749" t="n">
        <v>42</v>
      </c>
    </row>
    <row r="252" ht="15" customFormat="1" customHeight="1" s="343">
      <c r="A252" s="749" t="inlineStr">
        <is>
          <t>Sep-Nov 2020</t>
        </is>
      </c>
      <c r="B252" s="749" t="inlineStr"/>
      <c r="C252" s="749" t="n">
        <v>560</v>
      </c>
      <c r="D252" s="749" t="n">
        <v>1</v>
      </c>
      <c r="E252" s="749" t="n">
        <v>43</v>
      </c>
      <c r="F252" s="749" t="n">
        <v>4</v>
      </c>
      <c r="G252" s="749" t="n">
        <v>3</v>
      </c>
      <c r="H252" s="749" t="n">
        <v>26</v>
      </c>
      <c r="I252" s="749" t="n">
        <v>68</v>
      </c>
      <c r="J252" s="749" t="n">
        <v>30</v>
      </c>
      <c r="K252" s="749" t="n">
        <v>34</v>
      </c>
      <c r="L252" s="749" t="n">
        <v>29</v>
      </c>
      <c r="M252" s="749" t="n">
        <v>20</v>
      </c>
      <c r="N252" s="749" t="n">
        <v>11</v>
      </c>
      <c r="O252" s="749" t="n">
        <v>53</v>
      </c>
      <c r="P252" s="749" t="n">
        <v>37</v>
      </c>
      <c r="Q252" s="749" t="n">
        <v>22</v>
      </c>
      <c r="R252" s="749" t="n">
        <v>39</v>
      </c>
      <c r="S252" s="749" t="n">
        <v>123</v>
      </c>
      <c r="T252" s="749" t="n">
        <v>10</v>
      </c>
      <c r="U252" s="749" t="n">
        <v>11</v>
      </c>
      <c r="V252" s="749" t="n">
        <v>485</v>
      </c>
      <c r="W252" s="749" t="n">
        <v>8</v>
      </c>
      <c r="X252" s="749" t="n">
        <v>17</v>
      </c>
      <c r="Y252" s="749" t="n">
        <v>44</v>
      </c>
    </row>
    <row r="253" ht="15" customHeight="1" s="828">
      <c r="A253" s="748" t="inlineStr">
        <is>
          <t>Oct-Dec 2020</t>
        </is>
      </c>
      <c r="B253" s="748" t="inlineStr"/>
      <c r="C253" s="748" t="n">
        <v>602</v>
      </c>
      <c r="D253" s="748" t="n">
        <v>1</v>
      </c>
      <c r="E253" s="748" t="n">
        <v>44</v>
      </c>
      <c r="F253" s="748" t="n">
        <v>3</v>
      </c>
      <c r="G253" s="748" t="n">
        <v>3</v>
      </c>
      <c r="H253" s="748" t="n">
        <v>28</v>
      </c>
      <c r="I253" s="748" t="n">
        <v>74</v>
      </c>
      <c r="J253" s="748" t="n">
        <v>31</v>
      </c>
      <c r="K253" s="748" t="n">
        <v>29</v>
      </c>
      <c r="L253" s="748" t="n">
        <v>33</v>
      </c>
      <c r="M253" s="748" t="n">
        <v>21</v>
      </c>
      <c r="N253" s="748" t="n">
        <v>11</v>
      </c>
      <c r="O253" s="748" t="n">
        <v>66</v>
      </c>
      <c r="P253" s="748" t="n">
        <v>36</v>
      </c>
      <c r="Q253" s="748" t="n">
        <v>25</v>
      </c>
      <c r="R253" s="748" t="n">
        <v>41</v>
      </c>
      <c r="S253" s="748" t="n">
        <v>129</v>
      </c>
      <c r="T253" s="748" t="n">
        <v>12</v>
      </c>
      <c r="U253" s="748" t="n">
        <v>12</v>
      </c>
      <c r="V253" s="748" t="n">
        <v>520</v>
      </c>
      <c r="W253" s="748" t="n">
        <v>8</v>
      </c>
      <c r="X253" s="748" t="n">
        <v>19</v>
      </c>
      <c r="Y253" s="748" t="n">
        <v>46</v>
      </c>
    </row>
    <row r="254" ht="15" customHeight="1" s="828">
      <c r="A254" s="748" t="inlineStr">
        <is>
          <t>Nov-Jan 2021</t>
        </is>
      </c>
      <c r="B254" s="748" t="inlineStr"/>
      <c r="C254" s="748" t="n">
        <v>617</v>
      </c>
      <c r="D254" s="748" t="n">
        <v>1</v>
      </c>
      <c r="E254" s="748" t="n">
        <v>47</v>
      </c>
      <c r="F254" s="748" t="n">
        <v>4</v>
      </c>
      <c r="G254" s="748" t="n">
        <v>3</v>
      </c>
      <c r="H254" s="748" t="n">
        <v>30</v>
      </c>
      <c r="I254" s="748" t="n">
        <v>77</v>
      </c>
      <c r="J254" s="748" t="n">
        <v>25</v>
      </c>
      <c r="K254" s="748" t="n">
        <v>23</v>
      </c>
      <c r="L254" s="748" t="n">
        <v>36</v>
      </c>
      <c r="M254" s="748" t="n">
        <v>22</v>
      </c>
      <c r="N254" s="748" t="n">
        <v>10</v>
      </c>
      <c r="O254" s="748" t="n">
        <v>67</v>
      </c>
      <c r="P254" s="748" t="n">
        <v>41</v>
      </c>
      <c r="Q254" s="748" t="n">
        <v>35</v>
      </c>
      <c r="R254" s="748" t="n">
        <v>43</v>
      </c>
      <c r="S254" s="748" t="n">
        <v>127</v>
      </c>
      <c r="T254" s="748" t="n">
        <v>10</v>
      </c>
      <c r="U254" s="748" t="n">
        <v>12</v>
      </c>
      <c r="V254" s="748" t="n">
        <v>527</v>
      </c>
      <c r="W254" s="748" t="n">
        <v>9</v>
      </c>
      <c r="X254" s="748" t="n">
        <v>21</v>
      </c>
      <c r="Y254" s="748" t="n">
        <v>47</v>
      </c>
    </row>
    <row r="255" ht="15" customHeight="1" s="828">
      <c r="A255" s="748" t="inlineStr">
        <is>
          <t>Dec-Feb 2021</t>
        </is>
      </c>
      <c r="B255" s="748" t="inlineStr"/>
      <c r="C255" s="748" t="n">
        <v>621</v>
      </c>
      <c r="D255" s="748" t="n">
        <v>1</v>
      </c>
      <c r="E255" s="748" t="n">
        <v>50</v>
      </c>
      <c r="F255" s="748" t="n">
        <v>4</v>
      </c>
      <c r="G255" s="748" t="n">
        <v>3</v>
      </c>
      <c r="H255" s="748" t="n">
        <v>29</v>
      </c>
      <c r="I255" s="748" t="n">
        <v>75</v>
      </c>
      <c r="J255" s="748" t="n">
        <v>22</v>
      </c>
      <c r="K255" s="748" t="n">
        <v>20</v>
      </c>
      <c r="L255" s="748" t="n">
        <v>38</v>
      </c>
      <c r="M255" s="748" t="n">
        <v>23</v>
      </c>
      <c r="N255" s="748" t="n">
        <v>8</v>
      </c>
      <c r="O255" s="748" t="n">
        <v>69</v>
      </c>
      <c r="P255" s="748" t="n">
        <v>44</v>
      </c>
      <c r="Q255" s="748" t="n">
        <v>36</v>
      </c>
      <c r="R255" s="748" t="n">
        <v>42</v>
      </c>
      <c r="S255" s="748" t="n">
        <v>129</v>
      </c>
      <c r="T255" s="748" t="n">
        <v>7</v>
      </c>
      <c r="U255" s="748" t="n">
        <v>13</v>
      </c>
      <c r="V255" s="748" t="n">
        <v>527</v>
      </c>
      <c r="W255" s="748" t="n">
        <v>8</v>
      </c>
      <c r="X255" s="748" t="n">
        <v>21</v>
      </c>
      <c r="Y255" s="748" t="n">
        <v>46</v>
      </c>
    </row>
    <row r="256" ht="15" customFormat="1" customHeight="1" s="353">
      <c r="A256" s="750" t="inlineStr">
        <is>
          <t>Jan-Mar 2021</t>
        </is>
      </c>
      <c r="B256" s="750" t="inlineStr"/>
      <c r="C256" s="750" t="n">
        <v>626</v>
      </c>
      <c r="D256" s="750" t="n">
        <v>1</v>
      </c>
      <c r="E256" s="750" t="n">
        <v>54</v>
      </c>
      <c r="F256" s="750" t="n">
        <v>5</v>
      </c>
      <c r="G256" s="750" t="n">
        <v>4</v>
      </c>
      <c r="H256" s="750" t="n">
        <v>30</v>
      </c>
      <c r="I256" s="750" t="n">
        <v>75</v>
      </c>
      <c r="J256" s="750" t="n">
        <v>23</v>
      </c>
      <c r="K256" s="750" t="n">
        <v>28</v>
      </c>
      <c r="L256" s="750" t="n">
        <v>39</v>
      </c>
      <c r="M256" s="750" t="n">
        <v>25</v>
      </c>
      <c r="N256" s="750" t="n">
        <v>8</v>
      </c>
      <c r="O256" s="750" t="n">
        <v>64</v>
      </c>
      <c r="P256" s="750" t="n">
        <v>48</v>
      </c>
      <c r="Q256" s="750" t="n">
        <v>32</v>
      </c>
      <c r="R256" s="750" t="n">
        <v>41</v>
      </c>
      <c r="S256" s="750" t="n">
        <v>130</v>
      </c>
      <c r="T256" s="750" t="n">
        <v>6</v>
      </c>
      <c r="U256" s="750" t="n">
        <v>12</v>
      </c>
      <c r="V256" s="750" t="n">
        <v>531</v>
      </c>
      <c r="W256" s="750" t="n">
        <v>9</v>
      </c>
      <c r="X256" s="750" t="n">
        <v>21</v>
      </c>
      <c r="Y256" s="750" t="n">
        <v>45</v>
      </c>
      <c r="Z256" s="230" t="n"/>
      <c r="AA256" s="230" t="n"/>
      <c r="AB256" s="230" t="n"/>
    </row>
    <row r="257" ht="15" customHeight="1" s="828">
      <c r="A257" s="748" t="inlineStr">
        <is>
          <t>Feb-Apr 2021</t>
        </is>
      </c>
      <c r="B257" s="748" t="inlineStr"/>
      <c r="C257" s="748" t="n">
        <v>659</v>
      </c>
      <c r="D257" s="748" t="n">
        <v>1</v>
      </c>
      <c r="E257" s="748" t="n">
        <v>57</v>
      </c>
      <c r="F257" s="748" t="n">
        <v>6</v>
      </c>
      <c r="G257" s="748" t="n">
        <v>4</v>
      </c>
      <c r="H257" s="748" t="n">
        <v>28</v>
      </c>
      <c r="I257" s="748" t="n">
        <v>80</v>
      </c>
      <c r="J257" s="748" t="n">
        <v>25</v>
      </c>
      <c r="K257" s="748" t="n">
        <v>43</v>
      </c>
      <c r="L257" s="748" t="n">
        <v>41</v>
      </c>
      <c r="M257" s="748" t="n">
        <v>27</v>
      </c>
      <c r="N257" s="748" t="n">
        <v>11</v>
      </c>
      <c r="O257" s="748" t="n">
        <v>68</v>
      </c>
      <c r="P257" s="748" t="n">
        <v>49</v>
      </c>
      <c r="Q257" s="748" t="n">
        <v>24</v>
      </c>
      <c r="R257" s="748" t="n">
        <v>43</v>
      </c>
      <c r="S257" s="748" t="n">
        <v>134</v>
      </c>
      <c r="T257" s="748" t="n">
        <v>9</v>
      </c>
      <c r="U257" s="748" t="n">
        <v>11</v>
      </c>
      <c r="V257" s="748" t="n">
        <v>565</v>
      </c>
      <c r="W257" s="748" t="n">
        <v>9</v>
      </c>
      <c r="X257" s="748" t="n">
        <v>22</v>
      </c>
      <c r="Y257" s="748" t="n">
        <v>49</v>
      </c>
    </row>
    <row r="258" ht="15" customFormat="1" customHeight="1" s="353">
      <c r="A258" s="750" t="inlineStr">
        <is>
          <t>Mar-May 2021</t>
        </is>
      </c>
      <c r="B258" s="750" t="inlineStr"/>
      <c r="C258" s="750" t="n">
        <v>764</v>
      </c>
      <c r="D258" s="750" t="n">
        <v>1</v>
      </c>
      <c r="E258" s="750" t="n">
        <v>59</v>
      </c>
      <c r="F258" s="750" t="n">
        <v>6</v>
      </c>
      <c r="G258" s="750" t="n">
        <v>6</v>
      </c>
      <c r="H258" s="750" t="n">
        <v>32</v>
      </c>
      <c r="I258" s="750" t="n">
        <v>96</v>
      </c>
      <c r="J258" s="750" t="n">
        <v>28</v>
      </c>
      <c r="K258" s="750" t="n">
        <v>75</v>
      </c>
      <c r="L258" s="750" t="n">
        <v>45</v>
      </c>
      <c r="M258" s="750" t="n">
        <v>30</v>
      </c>
      <c r="N258" s="750" t="n">
        <v>14</v>
      </c>
      <c r="O258" s="750" t="n">
        <v>75</v>
      </c>
      <c r="P258" s="750" t="n">
        <v>56</v>
      </c>
      <c r="Q258" s="750" t="n">
        <v>22</v>
      </c>
      <c r="R258" s="750" t="n">
        <v>46</v>
      </c>
      <c r="S258" s="750" t="n">
        <v>143</v>
      </c>
      <c r="T258" s="750" t="n">
        <v>19</v>
      </c>
      <c r="U258" s="750" t="n">
        <v>13</v>
      </c>
      <c r="V258" s="750" t="n">
        <v>662</v>
      </c>
      <c r="W258" s="750" t="n">
        <v>12</v>
      </c>
      <c r="X258" s="750" t="n">
        <v>25</v>
      </c>
      <c r="Y258" s="750" t="n">
        <v>59</v>
      </c>
    </row>
    <row r="259" ht="15" customFormat="1" customHeight="1" s="353">
      <c r="A259" s="750" t="inlineStr">
        <is>
          <t>Apr-Jun 2021</t>
        </is>
      </c>
      <c r="B259" s="750" t="inlineStr"/>
      <c r="C259" s="750" t="n">
        <v>867</v>
      </c>
      <c r="D259" s="750" t="n">
        <v>1</v>
      </c>
      <c r="E259" s="750" t="n">
        <v>64</v>
      </c>
      <c r="F259" s="750" t="n">
        <v>6</v>
      </c>
      <c r="G259" s="750" t="n">
        <v>6</v>
      </c>
      <c r="H259" s="750" t="n">
        <v>30</v>
      </c>
      <c r="I259" s="750" t="n">
        <v>108</v>
      </c>
      <c r="J259" s="750" t="n">
        <v>35</v>
      </c>
      <c r="K259" s="750" t="n">
        <v>108</v>
      </c>
      <c r="L259" s="750" t="n">
        <v>48</v>
      </c>
      <c r="M259" s="750" t="n">
        <v>33</v>
      </c>
      <c r="N259" s="750" t="n">
        <v>16</v>
      </c>
      <c r="O259" s="750" t="n">
        <v>82</v>
      </c>
      <c r="P259" s="750" t="n">
        <v>64</v>
      </c>
      <c r="Q259" s="750" t="n">
        <v>24</v>
      </c>
      <c r="R259" s="750" t="n">
        <v>50</v>
      </c>
      <c r="S259" s="750" t="n">
        <v>154</v>
      </c>
      <c r="T259" s="750" t="n">
        <v>25</v>
      </c>
      <c r="U259" s="750" t="n">
        <v>19</v>
      </c>
      <c r="V259" s="750" t="n">
        <v>763</v>
      </c>
      <c r="W259" s="750" t="n">
        <v>14</v>
      </c>
      <c r="X259" s="750" t="n">
        <v>30</v>
      </c>
      <c r="Y259" s="750" t="n">
        <v>64</v>
      </c>
    </row>
    <row r="260" ht="15" customHeight="1" s="828">
      <c r="A260" s="773" t="inlineStr">
        <is>
          <t>May-Jul 2021</t>
        </is>
      </c>
      <c r="B260" s="738" t="inlineStr"/>
      <c r="C260" s="736" t="n">
        <v>968</v>
      </c>
      <c r="D260" s="736" t="n">
        <v>1</v>
      </c>
      <c r="E260" s="736" t="n">
        <v>68</v>
      </c>
      <c r="F260" s="736" t="n">
        <v>6</v>
      </c>
      <c r="G260" s="736" t="n">
        <v>6</v>
      </c>
      <c r="H260" s="736" t="n">
        <v>35</v>
      </c>
      <c r="I260" s="736" t="n">
        <v>122</v>
      </c>
      <c r="J260" s="736" t="n">
        <v>39</v>
      </c>
      <c r="K260" s="736" t="n">
        <v>129</v>
      </c>
      <c r="L260" s="736" t="n">
        <v>55</v>
      </c>
      <c r="M260" s="736" t="n">
        <v>36</v>
      </c>
      <c r="N260" s="736" t="n">
        <v>15</v>
      </c>
      <c r="O260" s="736" t="n">
        <v>89</v>
      </c>
      <c r="P260" s="736" t="n">
        <v>70</v>
      </c>
      <c r="Q260" s="736" t="n">
        <v>26</v>
      </c>
      <c r="R260" s="736" t="n">
        <v>53</v>
      </c>
      <c r="S260" s="736" t="n">
        <v>164</v>
      </c>
      <c r="T260" s="736" t="n">
        <v>31</v>
      </c>
      <c r="U260" s="736" t="n">
        <v>25</v>
      </c>
      <c r="V260" s="736" t="n">
        <v>853</v>
      </c>
      <c r="W260" s="736" t="n">
        <v>15</v>
      </c>
      <c r="X260" s="736" t="n">
        <v>33</v>
      </c>
      <c r="Y260" s="736" t="n">
        <v>74</v>
      </c>
    </row>
    <row r="261" ht="15" customHeight="1" s="828">
      <c r="A261" s="773" t="inlineStr">
        <is>
          <t>Jun-Aug 2021</t>
        </is>
      </c>
      <c r="B261" s="738" t="inlineStr"/>
      <c r="C261" s="736" t="n">
        <v>1052</v>
      </c>
      <c r="D261" s="736" t="n">
        <v>1</v>
      </c>
      <c r="E261" s="736" t="n">
        <v>74</v>
      </c>
      <c r="F261" s="736" t="n">
        <v>6</v>
      </c>
      <c r="G261" s="736" t="n">
        <v>6</v>
      </c>
      <c r="H261" s="736" t="n">
        <v>38</v>
      </c>
      <c r="I261" s="736" t="n">
        <v>136</v>
      </c>
      <c r="J261" s="736" t="n">
        <v>45</v>
      </c>
      <c r="K261" s="736" t="n">
        <v>145</v>
      </c>
      <c r="L261" s="736" t="n">
        <v>59</v>
      </c>
      <c r="M261" s="736" t="n">
        <v>39</v>
      </c>
      <c r="N261" s="736" t="n">
        <v>15</v>
      </c>
      <c r="O261" s="736" t="n">
        <v>99</v>
      </c>
      <c r="P261" s="736" t="n">
        <v>78</v>
      </c>
      <c r="Q261" s="736" t="n">
        <v>28</v>
      </c>
      <c r="R261" s="736" t="n">
        <v>57</v>
      </c>
      <c r="S261" s="736" t="n">
        <v>172</v>
      </c>
      <c r="T261" s="736" t="n">
        <v>30</v>
      </c>
      <c r="U261" s="736" t="n">
        <v>25</v>
      </c>
      <c r="V261" s="736" t="n">
        <v>928</v>
      </c>
      <c r="W261" s="736" t="n">
        <v>16</v>
      </c>
      <c r="X261" s="736" t="n">
        <v>37</v>
      </c>
      <c r="Y261" s="736" t="n">
        <v>83</v>
      </c>
    </row>
    <row r="262" ht="15" customHeight="1" s="828">
      <c r="A262" s="773" t="inlineStr">
        <is>
          <t>Jul-Sep 2021</t>
        </is>
      </c>
      <c r="B262" s="738" t="inlineStr"/>
      <c r="C262" s="736" t="n">
        <v>1125</v>
      </c>
      <c r="D262" s="736" t="n">
        <v>1</v>
      </c>
      <c r="E262" s="736" t="n">
        <v>83</v>
      </c>
      <c r="F262" s="736" t="n">
        <v>6</v>
      </c>
      <c r="G262" s="736" t="n">
        <v>7</v>
      </c>
      <c r="H262" s="736" t="n">
        <v>43</v>
      </c>
      <c r="I262" s="736" t="n">
        <v>147</v>
      </c>
      <c r="J262" s="736" t="n">
        <v>48</v>
      </c>
      <c r="K262" s="736" t="n">
        <v>149</v>
      </c>
      <c r="L262" s="736" t="n">
        <v>65</v>
      </c>
      <c r="M262" s="736" t="n">
        <v>44</v>
      </c>
      <c r="N262" s="736" t="n">
        <v>17</v>
      </c>
      <c r="O262" s="736" t="n">
        <v>106</v>
      </c>
      <c r="P262" s="736" t="n">
        <v>83</v>
      </c>
      <c r="Q262" s="736" t="n">
        <v>29</v>
      </c>
      <c r="R262" s="736" t="n">
        <v>60</v>
      </c>
      <c r="S262" s="736" t="n">
        <v>179</v>
      </c>
      <c r="T262" s="736" t="n">
        <v>31</v>
      </c>
      <c r="U262" s="736" t="n">
        <v>25</v>
      </c>
      <c r="V262" s="736" t="n">
        <v>984</v>
      </c>
      <c r="W262" s="736" t="n">
        <v>18</v>
      </c>
      <c r="X262" s="736" t="n">
        <v>37</v>
      </c>
      <c r="Y262" s="736" t="n">
        <v>92</v>
      </c>
    </row>
    <row r="263" ht="15" customHeight="1" s="828">
      <c r="A263" s="773" t="inlineStr">
        <is>
          <t>Aug-Oct 2021</t>
        </is>
      </c>
      <c r="B263" s="738" t="inlineStr"/>
      <c r="C263" s="736" t="n">
        <v>1198</v>
      </c>
      <c r="D263" s="736" t="n">
        <v>2</v>
      </c>
      <c r="E263" s="736" t="n">
        <v>90</v>
      </c>
      <c r="F263" s="736" t="n">
        <v>6</v>
      </c>
      <c r="G263" s="736" t="n">
        <v>9</v>
      </c>
      <c r="H263" s="736" t="n">
        <v>46</v>
      </c>
      <c r="I263" s="736" t="n">
        <v>154</v>
      </c>
      <c r="J263" s="736" t="n">
        <v>54</v>
      </c>
      <c r="K263" s="736" t="n">
        <v>165</v>
      </c>
      <c r="L263" s="736" t="n">
        <v>67</v>
      </c>
      <c r="M263" s="736" t="n">
        <v>46</v>
      </c>
      <c r="N263" s="736" t="n">
        <v>17</v>
      </c>
      <c r="O263" s="736" t="n">
        <v>113</v>
      </c>
      <c r="P263" s="736" t="n">
        <v>87</v>
      </c>
      <c r="Q263" s="736" t="n">
        <v>31</v>
      </c>
      <c r="R263" s="736" t="n">
        <v>62</v>
      </c>
      <c r="S263" s="736" t="n">
        <v>189</v>
      </c>
      <c r="T263" s="736" t="n">
        <v>34</v>
      </c>
      <c r="U263" s="736" t="n">
        <v>26</v>
      </c>
      <c r="V263" s="736" t="n">
        <v>1044</v>
      </c>
      <c r="W263" s="736" t="n">
        <v>19</v>
      </c>
      <c r="X263" s="736" t="n">
        <v>39</v>
      </c>
      <c r="Y263" s="736" t="n">
        <v>96</v>
      </c>
    </row>
    <row r="264" ht="15" customHeight="1" s="828">
      <c r="A264" s="773" t="inlineStr">
        <is>
          <t>Sep-Nov 2021</t>
        </is>
      </c>
      <c r="B264" s="738" t="inlineStr"/>
      <c r="C264" s="736" t="n">
        <v>1223</v>
      </c>
      <c r="D264" s="736" t="n">
        <v>2</v>
      </c>
      <c r="E264" s="736" t="n">
        <v>94</v>
      </c>
      <c r="F264" s="736" t="n">
        <v>6</v>
      </c>
      <c r="G264" s="736" t="n">
        <v>9</v>
      </c>
      <c r="H264" s="736" t="n">
        <v>41</v>
      </c>
      <c r="I264" s="736" t="n">
        <v>158</v>
      </c>
      <c r="J264" s="736" t="n">
        <v>57</v>
      </c>
      <c r="K264" s="736" t="n">
        <v>170</v>
      </c>
      <c r="L264" s="736" t="n">
        <v>70</v>
      </c>
      <c r="M264" s="736" t="n">
        <v>47</v>
      </c>
      <c r="N264" s="736" t="n">
        <v>17</v>
      </c>
      <c r="O264" s="736" t="n">
        <v>114</v>
      </c>
      <c r="P264" s="736" t="n">
        <v>90</v>
      </c>
      <c r="Q264" s="736" t="n">
        <v>31</v>
      </c>
      <c r="R264" s="736" t="n">
        <v>63</v>
      </c>
      <c r="S264" s="736" t="n">
        <v>193</v>
      </c>
      <c r="T264" s="736" t="n">
        <v>33</v>
      </c>
      <c r="U264" s="736" t="n">
        <v>27</v>
      </c>
      <c r="V264" s="736" t="n">
        <v>1069</v>
      </c>
      <c r="W264" s="736" t="n">
        <v>21</v>
      </c>
      <c r="X264" s="736" t="n">
        <v>40</v>
      </c>
      <c r="Y264" s="736" t="n">
        <v>98</v>
      </c>
    </row>
    <row r="265" ht="15" customHeight="1" s="828">
      <c r="A265" s="748" t="inlineStr">
        <is>
          <t>Oct-Dec 2021</t>
        </is>
      </c>
      <c r="B265" s="748" t="inlineStr"/>
      <c r="C265" s="748" t="n">
        <v>1243</v>
      </c>
      <c r="D265" s="748" t="n">
        <v>2</v>
      </c>
      <c r="E265" s="748" t="n">
        <v>94</v>
      </c>
      <c r="F265" s="748" t="n">
        <v>6</v>
      </c>
      <c r="G265" s="748" t="n">
        <v>9</v>
      </c>
      <c r="H265" s="748" t="n">
        <v>40</v>
      </c>
      <c r="I265" s="748" t="n">
        <v>159</v>
      </c>
      <c r="J265" s="748" t="n">
        <v>59</v>
      </c>
      <c r="K265" s="748" t="n">
        <v>173</v>
      </c>
      <c r="L265" s="748" t="n">
        <v>70</v>
      </c>
      <c r="M265" s="748" t="n">
        <v>47</v>
      </c>
      <c r="N265" s="748" t="n">
        <v>15</v>
      </c>
      <c r="O265" s="748" t="n">
        <v>119</v>
      </c>
      <c r="P265" s="748" t="n">
        <v>91</v>
      </c>
      <c r="Q265" s="748" t="n">
        <v>32</v>
      </c>
      <c r="R265" s="748" t="n">
        <v>66</v>
      </c>
      <c r="S265" s="748" t="n">
        <v>202</v>
      </c>
      <c r="T265" s="748" t="n">
        <v>33</v>
      </c>
      <c r="U265" s="748" t="n">
        <v>26</v>
      </c>
      <c r="V265" s="748" t="n">
        <v>1091</v>
      </c>
      <c r="W265" s="748" t="n">
        <v>21</v>
      </c>
      <c r="X265" s="748" t="n">
        <v>41</v>
      </c>
      <c r="Y265" s="748" t="n">
        <v>97</v>
      </c>
    </row>
    <row r="266" ht="15" customHeight="1" s="828">
      <c r="A266" s="773" t="inlineStr">
        <is>
          <t>Nov-Jan 2022</t>
        </is>
      </c>
      <c r="B266" s="738" t="inlineStr"/>
      <c r="C266" s="736" t="n">
        <v>1250</v>
      </c>
      <c r="D266" s="736" t="n">
        <v>2</v>
      </c>
      <c r="E266" s="736" t="n">
        <v>93</v>
      </c>
      <c r="F266" s="736" t="n">
        <v>5</v>
      </c>
      <c r="G266" s="736" t="n">
        <v>8</v>
      </c>
      <c r="H266" s="736" t="n">
        <v>38</v>
      </c>
      <c r="I266" s="736" t="n">
        <v>168</v>
      </c>
      <c r="J266" s="736" t="n">
        <v>59</v>
      </c>
      <c r="K266" s="736" t="n">
        <v>168</v>
      </c>
      <c r="L266" s="736" t="n">
        <v>75</v>
      </c>
      <c r="M266" s="736" t="n">
        <v>49</v>
      </c>
      <c r="N266" s="736" t="n">
        <v>16</v>
      </c>
      <c r="O266" s="736" t="n">
        <v>123</v>
      </c>
      <c r="P266" s="736" t="n">
        <v>91</v>
      </c>
      <c r="Q266" s="736" t="n">
        <v>32</v>
      </c>
      <c r="R266" s="736" t="n">
        <v>69</v>
      </c>
      <c r="S266" s="736" t="n">
        <v>204</v>
      </c>
      <c r="T266" s="736" t="n">
        <v>28</v>
      </c>
      <c r="U266" s="736" t="n">
        <v>25</v>
      </c>
      <c r="V266" s="736" t="n">
        <v>1105</v>
      </c>
      <c r="W266" s="736" t="n">
        <v>22</v>
      </c>
      <c r="X266" s="736" t="n">
        <v>41</v>
      </c>
      <c r="Y266" s="736" t="n">
        <v>104</v>
      </c>
    </row>
    <row r="267" ht="15" customHeight="1" s="828">
      <c r="A267" s="773" t="inlineStr">
        <is>
          <t>Dec-Feb 2022</t>
        </is>
      </c>
      <c r="B267" s="738" t="inlineStr"/>
      <c r="C267" s="736" t="n">
        <v>1267</v>
      </c>
      <c r="D267" s="736" t="n">
        <v>2</v>
      </c>
      <c r="E267" s="736" t="n">
        <v>94</v>
      </c>
      <c r="F267" s="736" t="n">
        <v>5</v>
      </c>
      <c r="G267" s="736" t="n">
        <v>9</v>
      </c>
      <c r="H267" s="736" t="n">
        <v>47</v>
      </c>
      <c r="I267" s="736" t="n">
        <v>172</v>
      </c>
      <c r="J267" s="736" t="n">
        <v>57</v>
      </c>
      <c r="K267" s="736" t="n">
        <v>162</v>
      </c>
      <c r="L267" s="736" t="n">
        <v>76</v>
      </c>
      <c r="M267" s="736" t="n">
        <v>49</v>
      </c>
      <c r="N267" s="736" t="n">
        <v>16</v>
      </c>
      <c r="O267" s="736" t="n">
        <v>123</v>
      </c>
      <c r="P267" s="736" t="n">
        <v>87</v>
      </c>
      <c r="Q267" s="736" t="n">
        <v>33</v>
      </c>
      <c r="R267" s="736" t="n">
        <v>71</v>
      </c>
      <c r="S267" s="736" t="n">
        <v>210</v>
      </c>
      <c r="T267" s="736" t="n">
        <v>32</v>
      </c>
      <c r="U267" s="736" t="n">
        <v>26</v>
      </c>
      <c r="V267" s="736" t="n">
        <v>1112</v>
      </c>
      <c r="W267" s="736" t="n">
        <v>22</v>
      </c>
      <c r="X267" s="736" t="n">
        <v>42</v>
      </c>
      <c r="Y267" s="736" t="n">
        <v>108</v>
      </c>
    </row>
    <row r="268" ht="15" customHeight="1" s="828">
      <c r="A268" s="773" t="inlineStr">
        <is>
          <t>Jan-Mar 2022</t>
        </is>
      </c>
      <c r="B268" s="738" t="inlineStr"/>
      <c r="C268" s="736" t="n">
        <v>1276</v>
      </c>
      <c r="D268" s="736" t="n">
        <v>2</v>
      </c>
      <c r="E268" s="736" t="n">
        <v>93</v>
      </c>
      <c r="F268" s="736" t="n">
        <v>5</v>
      </c>
      <c r="G268" s="736" t="n">
        <v>8</v>
      </c>
      <c r="H268" s="736" t="n">
        <v>46</v>
      </c>
      <c r="I268" s="736" t="n">
        <v>179</v>
      </c>
      <c r="J268" s="736" t="n">
        <v>57</v>
      </c>
      <c r="K268" s="736" t="n">
        <v>160</v>
      </c>
      <c r="L268" s="736" t="n">
        <v>76</v>
      </c>
      <c r="M268" s="736" t="n">
        <v>50</v>
      </c>
      <c r="N268" s="736" t="n">
        <v>16</v>
      </c>
      <c r="O268" s="736" t="n">
        <v>127</v>
      </c>
      <c r="P268" s="736" t="n">
        <v>84</v>
      </c>
      <c r="Q268" s="736" t="n">
        <v>34</v>
      </c>
      <c r="R268" s="736" t="n">
        <v>68</v>
      </c>
      <c r="S268" s="736" t="n">
        <v>212</v>
      </c>
      <c r="T268" s="736" t="n">
        <v>35</v>
      </c>
      <c r="U268" s="736" t="n">
        <v>27</v>
      </c>
      <c r="V268" s="736" t="n">
        <v>1124</v>
      </c>
      <c r="W268" s="736" t="n">
        <v>23</v>
      </c>
      <c r="X268" s="736" t="n">
        <v>41</v>
      </c>
      <c r="Y268" s="736" t="n">
        <v>115</v>
      </c>
    </row>
    <row r="269" ht="15" customHeight="1" s="828">
      <c r="A269" s="773" t="inlineStr">
        <is>
          <t>Feb-Apr 2022</t>
        </is>
      </c>
      <c r="B269" s="751" t="inlineStr"/>
      <c r="C269" s="736" t="n">
        <v>1291</v>
      </c>
      <c r="D269" s="736" t="n">
        <v>2</v>
      </c>
      <c r="E269" s="736" t="n">
        <v>95</v>
      </c>
      <c r="F269" s="736" t="n">
        <v>5</v>
      </c>
      <c r="G269" s="736" t="n">
        <v>9</v>
      </c>
      <c r="H269" s="736" t="n">
        <v>50</v>
      </c>
      <c r="I269" s="736" t="n">
        <v>173</v>
      </c>
      <c r="J269" s="736" t="n">
        <v>58</v>
      </c>
      <c r="K269" s="736" t="n">
        <v>170</v>
      </c>
      <c r="L269" s="736" t="n">
        <v>78</v>
      </c>
      <c r="M269" s="736" t="n">
        <v>52</v>
      </c>
      <c r="N269" s="736" t="n">
        <v>16</v>
      </c>
      <c r="O269" s="736" t="n">
        <v>128</v>
      </c>
      <c r="P269" s="736" t="n">
        <v>83</v>
      </c>
      <c r="Q269" s="736" t="n">
        <v>35</v>
      </c>
      <c r="R269" s="736" t="n">
        <v>68</v>
      </c>
      <c r="S269" s="736" t="n">
        <v>212</v>
      </c>
      <c r="T269" s="736" t="n">
        <v>38</v>
      </c>
      <c r="U269" s="736" t="n">
        <v>24</v>
      </c>
      <c r="V269" s="736" t="n">
        <v>1133</v>
      </c>
      <c r="W269" s="736" t="n">
        <v>22</v>
      </c>
      <c r="X269" s="736" t="n">
        <v>40</v>
      </c>
      <c r="Y269" s="736" t="n">
        <v>111</v>
      </c>
    </row>
    <row r="270" ht="15" customHeight="1" s="828">
      <c r="A270" s="773" t="inlineStr">
        <is>
          <t>Mar-May 2022</t>
        </is>
      </c>
      <c r="B270" s="738" t="inlineStr"/>
      <c r="C270" s="736" t="n">
        <v>1300</v>
      </c>
      <c r="D270" s="736" t="n">
        <v>2</v>
      </c>
      <c r="E270" s="736" t="n">
        <v>95</v>
      </c>
      <c r="F270" s="736" t="n">
        <v>5</v>
      </c>
      <c r="G270" s="736" t="n">
        <v>8</v>
      </c>
      <c r="H270" s="736" t="n">
        <v>50</v>
      </c>
      <c r="I270" s="736" t="n">
        <v>172</v>
      </c>
      <c r="J270" s="736" t="n">
        <v>58</v>
      </c>
      <c r="K270" s="736" t="n">
        <v>176</v>
      </c>
      <c r="L270" s="736" t="n">
        <v>77</v>
      </c>
      <c r="M270" s="736" t="n">
        <v>53</v>
      </c>
      <c r="N270" s="736" t="n">
        <v>18</v>
      </c>
      <c r="O270" s="736" t="n">
        <v>133</v>
      </c>
      <c r="P270" s="736" t="n">
        <v>81</v>
      </c>
      <c r="Q270" s="736" t="n">
        <v>35</v>
      </c>
      <c r="R270" s="736" t="n">
        <v>67</v>
      </c>
      <c r="S270" s="736" t="n">
        <v>211</v>
      </c>
      <c r="T270" s="736" t="n">
        <v>34</v>
      </c>
      <c r="U270" s="736" t="n">
        <v>25</v>
      </c>
      <c r="V270" s="736" t="n">
        <v>1140</v>
      </c>
      <c r="W270" s="736" t="n">
        <v>23</v>
      </c>
      <c r="X270" s="736" t="n">
        <v>38</v>
      </c>
      <c r="Y270" s="736" t="n">
        <v>111</v>
      </c>
    </row>
    <row r="271" ht="15" customHeight="1" s="828">
      <c r="A271" s="773" t="inlineStr">
        <is>
          <t>Apr-Jun 2022</t>
        </is>
      </c>
      <c r="B271" s="738" t="inlineStr"/>
      <c r="C271" s="736" t="n">
        <v>1290</v>
      </c>
      <c r="D271" s="736" t="n">
        <v>2</v>
      </c>
      <c r="E271" s="736" t="n">
        <v>93</v>
      </c>
      <c r="F271" s="736" t="n">
        <v>5</v>
      </c>
      <c r="G271" s="736" t="n">
        <v>9</v>
      </c>
      <c r="H271" s="736" t="n">
        <v>49</v>
      </c>
      <c r="I271" s="736" t="n">
        <v>168</v>
      </c>
      <c r="J271" s="736" t="n">
        <v>53</v>
      </c>
      <c r="K271" s="736" t="n">
        <v>177</v>
      </c>
      <c r="L271" s="736" t="n">
        <v>77</v>
      </c>
      <c r="M271" s="736" t="n">
        <v>56</v>
      </c>
      <c r="N271" s="736" t="n">
        <v>17</v>
      </c>
      <c r="O271" s="736" t="n">
        <v>130</v>
      </c>
      <c r="P271" s="736" t="n">
        <v>80</v>
      </c>
      <c r="Q271" s="736" t="n">
        <v>36</v>
      </c>
      <c r="R271" s="736" t="n">
        <v>68</v>
      </c>
      <c r="S271" s="736" t="n">
        <v>212</v>
      </c>
      <c r="T271" s="736" t="n">
        <v>33</v>
      </c>
      <c r="U271" s="736" t="n">
        <v>24</v>
      </c>
      <c r="V271" s="736" t="n">
        <v>1133</v>
      </c>
      <c r="W271" s="736" t="n">
        <v>22</v>
      </c>
      <c r="X271" s="736" t="n">
        <v>40</v>
      </c>
      <c r="Y271" s="736" t="n">
        <v>107</v>
      </c>
    </row>
    <row r="272" ht="15" customHeight="1" s="828">
      <c r="A272" s="773" t="inlineStr">
        <is>
          <t>May-Jul 2022</t>
        </is>
      </c>
      <c r="B272" s="738" t="inlineStr"/>
      <c r="C272" s="736" t="n">
        <v>1263</v>
      </c>
      <c r="D272" s="736" t="n">
        <v>2</v>
      </c>
      <c r="E272" s="736" t="n">
        <v>92</v>
      </c>
      <c r="F272" s="736" t="n">
        <v>6</v>
      </c>
      <c r="G272" s="736" t="n">
        <v>9</v>
      </c>
      <c r="H272" s="736" t="n">
        <v>46</v>
      </c>
      <c r="I272" s="736" t="n">
        <v>164</v>
      </c>
      <c r="J272" s="736" t="n">
        <v>51</v>
      </c>
      <c r="K272" s="736" t="n">
        <v>173</v>
      </c>
      <c r="L272" s="736" t="n">
        <v>70</v>
      </c>
      <c r="M272" s="736" t="n">
        <v>54</v>
      </c>
      <c r="N272" s="736" t="n">
        <v>17</v>
      </c>
      <c r="O272" s="736" t="n">
        <v>129</v>
      </c>
      <c r="P272" s="736" t="n">
        <v>77</v>
      </c>
      <c r="Q272" s="736" t="n">
        <v>38</v>
      </c>
      <c r="R272" s="736" t="n">
        <v>65</v>
      </c>
      <c r="S272" s="736" t="n">
        <v>217</v>
      </c>
      <c r="T272" s="736" t="n">
        <v>33</v>
      </c>
      <c r="U272" s="736" t="n">
        <v>22</v>
      </c>
      <c r="V272" s="736" t="n">
        <v>1110</v>
      </c>
      <c r="W272" s="736" t="n">
        <v>23</v>
      </c>
      <c r="X272" s="736" t="n">
        <v>38</v>
      </c>
      <c r="Y272" s="736" t="n">
        <v>103</v>
      </c>
    </row>
    <row r="273" ht="15" customHeight="1" s="828">
      <c r="A273" s="773" t="inlineStr">
        <is>
          <t>Jun-Aug 2022</t>
        </is>
      </c>
      <c r="B273" s="738" t="inlineStr"/>
      <c r="C273" s="736" t="n">
        <v>1244</v>
      </c>
      <c r="D273" s="736" t="n">
        <v>2</v>
      </c>
      <c r="E273" s="736" t="n">
        <v>89</v>
      </c>
      <c r="F273" s="736" t="n">
        <v>6</v>
      </c>
      <c r="G273" s="736" t="n">
        <v>9</v>
      </c>
      <c r="H273" s="736" t="n">
        <v>46</v>
      </c>
      <c r="I273" s="736" t="n">
        <v>161</v>
      </c>
      <c r="J273" s="736" t="n">
        <v>50</v>
      </c>
      <c r="K273" s="736" t="n">
        <v>165</v>
      </c>
      <c r="L273" s="736" t="n">
        <v>67</v>
      </c>
      <c r="M273" s="736" t="n">
        <v>54</v>
      </c>
      <c r="N273" s="736" t="n">
        <v>17</v>
      </c>
      <c r="O273" s="736" t="n">
        <v>126</v>
      </c>
      <c r="P273" s="736" t="n">
        <v>78</v>
      </c>
      <c r="Q273" s="736" t="n">
        <v>38</v>
      </c>
      <c r="R273" s="736" t="n">
        <v>70</v>
      </c>
      <c r="S273" s="736" t="n">
        <v>214</v>
      </c>
      <c r="T273" s="736" t="n">
        <v>34</v>
      </c>
      <c r="U273" s="736" t="n">
        <v>20</v>
      </c>
      <c r="V273" s="736" t="n">
        <v>1093</v>
      </c>
      <c r="W273" s="736" t="n">
        <v>22</v>
      </c>
      <c r="X273" s="736" t="n">
        <v>39</v>
      </c>
      <c r="Y273" s="736" t="n">
        <v>101</v>
      </c>
    </row>
    <row r="274" ht="15" customHeight="1" s="828">
      <c r="A274" s="773" t="inlineStr">
        <is>
          <t>Jul-Sep 2022</t>
        </is>
      </c>
      <c r="B274" s="738" t="inlineStr"/>
      <c r="C274" s="736" t="n">
        <v>1222</v>
      </c>
      <c r="D274" s="736" t="n">
        <v>2</v>
      </c>
      <c r="E274" s="736" t="n">
        <v>87</v>
      </c>
      <c r="F274" s="736" t="n">
        <v>5</v>
      </c>
      <c r="G274" s="736" t="n">
        <v>8</v>
      </c>
      <c r="H274" s="736" t="n">
        <v>46</v>
      </c>
      <c r="I274" s="736" t="n">
        <v>156</v>
      </c>
      <c r="J274" s="736" t="n">
        <v>52</v>
      </c>
      <c r="K274" s="736" t="n">
        <v>156</v>
      </c>
      <c r="L274" s="736" t="n">
        <v>65</v>
      </c>
      <c r="M274" s="736" t="n">
        <v>52</v>
      </c>
      <c r="N274" s="736" t="n">
        <v>17</v>
      </c>
      <c r="O274" s="736" t="n">
        <v>122</v>
      </c>
      <c r="P274" s="736" t="n">
        <v>77</v>
      </c>
      <c r="Q274" s="736" t="n">
        <v>37</v>
      </c>
      <c r="R274" s="736" t="n">
        <v>70</v>
      </c>
      <c r="S274" s="736" t="n">
        <v>216</v>
      </c>
      <c r="T274" s="736" t="n">
        <v>34</v>
      </c>
      <c r="U274" s="736" t="n">
        <v>20</v>
      </c>
      <c r="V274" s="736" t="n">
        <v>1073</v>
      </c>
      <c r="W274" s="736" t="n">
        <v>22</v>
      </c>
      <c r="X274" s="736" t="n">
        <v>37</v>
      </c>
      <c r="Y274" s="736" t="n">
        <v>97</v>
      </c>
    </row>
    <row r="275" ht="15" customHeight="1" s="828">
      <c r="A275" s="773" t="inlineStr">
        <is>
          <t>Aug-Oct 2022</t>
        </is>
      </c>
      <c r="B275" s="738" t="inlineStr"/>
      <c r="C275" s="736" t="n">
        <v>1208</v>
      </c>
      <c r="D275" s="736" t="n">
        <v>2</v>
      </c>
      <c r="E275" s="736" t="n">
        <v>85</v>
      </c>
      <c r="F275" s="736" t="n">
        <v>5</v>
      </c>
      <c r="G275" s="736" t="n">
        <v>8</v>
      </c>
      <c r="H275" s="736" t="n">
        <v>48</v>
      </c>
      <c r="I275" s="736" t="n">
        <v>156</v>
      </c>
      <c r="J275" s="736" t="n">
        <v>51</v>
      </c>
      <c r="K275" s="736" t="n">
        <v>148</v>
      </c>
      <c r="L275" s="736" t="n">
        <v>63</v>
      </c>
      <c r="M275" s="736" t="n">
        <v>49</v>
      </c>
      <c r="N275" s="736" t="n">
        <v>16</v>
      </c>
      <c r="O275" s="736" t="n">
        <v>123</v>
      </c>
      <c r="P275" s="736" t="n">
        <v>80</v>
      </c>
      <c r="Q275" s="736" t="n">
        <v>37</v>
      </c>
      <c r="R275" s="736" t="n">
        <v>77</v>
      </c>
      <c r="S275" s="736" t="n">
        <v>208</v>
      </c>
      <c r="T275" s="736" t="n">
        <v>30</v>
      </c>
      <c r="U275" s="736" t="n">
        <v>23</v>
      </c>
      <c r="V275" s="736" t="n">
        <v>1058</v>
      </c>
      <c r="W275" s="736" t="n">
        <v>22</v>
      </c>
      <c r="X275" s="736" t="n">
        <v>37</v>
      </c>
      <c r="Y275" s="736" t="n">
        <v>97</v>
      </c>
    </row>
    <row r="276" ht="15" customHeight="1" s="828">
      <c r="A276" s="773" t="inlineStr">
        <is>
          <t>Sep-Nov 2022</t>
        </is>
      </c>
      <c r="B276" s="738" t="inlineStr"/>
      <c r="C276" s="736" t="n">
        <v>1167</v>
      </c>
      <c r="D276" s="736" t="n">
        <v>2</v>
      </c>
      <c r="E276" s="736" t="n">
        <v>85</v>
      </c>
      <c r="F276" s="736" t="n">
        <v>5</v>
      </c>
      <c r="G276" s="736" t="n">
        <v>7</v>
      </c>
      <c r="H276" s="736" t="n">
        <v>46</v>
      </c>
      <c r="I276" s="736" t="n">
        <v>148</v>
      </c>
      <c r="J276" s="736" t="n">
        <v>49</v>
      </c>
      <c r="K276" s="736" t="n">
        <v>143</v>
      </c>
      <c r="L276" s="736" t="n">
        <v>60</v>
      </c>
      <c r="M276" s="736" t="n">
        <v>49</v>
      </c>
      <c r="N276" s="736" t="n">
        <v>15</v>
      </c>
      <c r="O276" s="736" t="n">
        <v>119</v>
      </c>
      <c r="P276" s="736" t="n">
        <v>73</v>
      </c>
      <c r="Q276" s="736" t="n">
        <v>37</v>
      </c>
      <c r="R276" s="736" t="n">
        <v>70</v>
      </c>
      <c r="S276" s="736" t="n">
        <v>206</v>
      </c>
      <c r="T276" s="736" t="n">
        <v>28</v>
      </c>
      <c r="U276" s="736" t="n">
        <v>24</v>
      </c>
      <c r="V276" s="736" t="n">
        <v>1020</v>
      </c>
      <c r="W276" s="736" t="n">
        <v>23</v>
      </c>
      <c r="X276" s="736" t="n">
        <v>33</v>
      </c>
      <c r="Y276" s="736" t="n">
        <v>92</v>
      </c>
    </row>
    <row r="277" ht="15" customHeight="1" s="828">
      <c r="A277" s="773" t="inlineStr">
        <is>
          <t>Oct-Dec 2022</t>
        </is>
      </c>
      <c r="B277" s="738" t="inlineStr"/>
      <c r="C277" s="736" t="n">
        <v>1138</v>
      </c>
      <c r="D277" s="736" t="n">
        <v>2</v>
      </c>
      <c r="E277" s="736" t="n">
        <v>79</v>
      </c>
      <c r="F277" s="736" t="n">
        <v>5</v>
      </c>
      <c r="G277" s="736" t="n">
        <v>7</v>
      </c>
      <c r="H277" s="736" t="n">
        <v>42</v>
      </c>
      <c r="I277" s="736" t="n">
        <v>148</v>
      </c>
      <c r="J277" s="736" t="n">
        <v>47</v>
      </c>
      <c r="K277" s="736" t="n">
        <v>146</v>
      </c>
      <c r="L277" s="736" t="n">
        <v>57</v>
      </c>
      <c r="M277" s="736" t="n">
        <v>49</v>
      </c>
      <c r="N277" s="736" t="n">
        <v>14</v>
      </c>
      <c r="O277" s="736" t="n">
        <v>115</v>
      </c>
      <c r="P277" s="736" t="n">
        <v>70</v>
      </c>
      <c r="Q277" s="736" t="n">
        <v>36</v>
      </c>
      <c r="R277" s="736" t="n">
        <v>69</v>
      </c>
      <c r="S277" s="736" t="n">
        <v>204</v>
      </c>
      <c r="T277" s="736" t="n">
        <v>25</v>
      </c>
      <c r="U277" s="736" t="n">
        <v>22</v>
      </c>
      <c r="V277" s="736" t="n">
        <v>1002</v>
      </c>
      <c r="W277" s="736" t="n">
        <v>26</v>
      </c>
      <c r="X277" s="736" t="n">
        <v>31</v>
      </c>
      <c r="Y277" s="736" t="n">
        <v>91</v>
      </c>
    </row>
    <row r="278" ht="15" customHeight="1" s="828">
      <c r="A278" s="773" t="inlineStr">
        <is>
          <t>Nov-Jan 2023</t>
        </is>
      </c>
      <c r="B278" s="751" t="inlineStr"/>
      <c r="C278" s="736" t="n">
        <v>1114</v>
      </c>
      <c r="D278" s="736" t="n">
        <v>2</v>
      </c>
      <c r="E278" s="736" t="n">
        <v>79</v>
      </c>
      <c r="F278" s="736" t="n">
        <v>5</v>
      </c>
      <c r="G278" s="736" t="n">
        <v>7</v>
      </c>
      <c r="H278" s="736" t="n">
        <v>41</v>
      </c>
      <c r="I278" s="736" t="n">
        <v>148</v>
      </c>
      <c r="J278" s="736" t="n">
        <v>46</v>
      </c>
      <c r="K278" s="736" t="n">
        <v>146</v>
      </c>
      <c r="L278" s="736" t="n">
        <v>53</v>
      </c>
      <c r="M278" s="736" t="n">
        <v>48</v>
      </c>
      <c r="N278" s="736" t="n">
        <v>13</v>
      </c>
      <c r="O278" s="736" t="n">
        <v>108</v>
      </c>
      <c r="P278" s="736" t="n">
        <v>66</v>
      </c>
      <c r="Q278" s="736" t="n">
        <v>36</v>
      </c>
      <c r="R278" s="736" t="n">
        <v>66</v>
      </c>
      <c r="S278" s="736" t="n">
        <v>204</v>
      </c>
      <c r="T278" s="736" t="n">
        <v>26</v>
      </c>
      <c r="U278" s="736" t="n">
        <v>22</v>
      </c>
      <c r="V278" s="736" t="n">
        <v>981</v>
      </c>
      <c r="W278" s="736" t="n">
        <v>27</v>
      </c>
      <c r="X278" s="736" t="n">
        <v>30</v>
      </c>
      <c r="Y278" s="736" t="n">
        <v>92</v>
      </c>
    </row>
    <row r="279" ht="15" customHeight="1" s="828">
      <c r="A279" s="773" t="inlineStr">
        <is>
          <t>Dec-Feb 2023</t>
        </is>
      </c>
      <c r="B279" s="751" t="inlineStr"/>
      <c r="C279" s="736" t="n">
        <v>1112</v>
      </c>
      <c r="D279" s="736" t="n">
        <v>2</v>
      </c>
      <c r="E279" s="736" t="n">
        <v>77</v>
      </c>
      <c r="F279" s="736" t="n">
        <v>5</v>
      </c>
      <c r="G279" s="736" t="n">
        <v>7</v>
      </c>
      <c r="H279" s="736" t="n">
        <v>39</v>
      </c>
      <c r="I279" s="736" t="n">
        <v>149</v>
      </c>
      <c r="J279" s="736" t="n">
        <v>49</v>
      </c>
      <c r="K279" s="736" t="n">
        <v>144</v>
      </c>
      <c r="L279" s="736" t="n">
        <v>53</v>
      </c>
      <c r="M279" s="736" t="n">
        <v>46</v>
      </c>
      <c r="N279" s="736" t="n">
        <v>11</v>
      </c>
      <c r="O279" s="736" t="n">
        <v>107</v>
      </c>
      <c r="P279" s="736" t="n">
        <v>70</v>
      </c>
      <c r="Q279" s="736" t="n">
        <v>37</v>
      </c>
      <c r="R279" s="736" t="n">
        <v>67</v>
      </c>
      <c r="S279" s="736" t="n">
        <v>202</v>
      </c>
      <c r="T279" s="736" t="n">
        <v>28</v>
      </c>
      <c r="U279" s="736" t="n">
        <v>21</v>
      </c>
      <c r="V279" s="736" t="n">
        <v>983</v>
      </c>
      <c r="W279" s="736" t="n">
        <v>28</v>
      </c>
      <c r="X279" s="736" t="n">
        <v>28</v>
      </c>
      <c r="Y279" s="736" t="n">
        <v>92</v>
      </c>
    </row>
    <row r="280" ht="15" customHeight="1" s="828">
      <c r="A280" s="773" t="inlineStr">
        <is>
          <t>Jan-Mar 2023</t>
        </is>
      </c>
      <c r="B280" s="751" t="inlineStr"/>
      <c r="C280" s="736" t="n">
        <v>1104</v>
      </c>
      <c r="D280" s="736" t="n">
        <v>2</v>
      </c>
      <c r="E280" s="736" t="n">
        <v>79</v>
      </c>
      <c r="F280" s="736" t="n">
        <v>6</v>
      </c>
      <c r="G280" s="736" t="n">
        <v>7</v>
      </c>
      <c r="H280" s="736" t="n">
        <v>40</v>
      </c>
      <c r="I280" s="736" t="n">
        <v>144</v>
      </c>
      <c r="J280" s="736" t="n">
        <v>44</v>
      </c>
      <c r="K280" s="736" t="n">
        <v>141</v>
      </c>
      <c r="L280" s="736" t="n">
        <v>54</v>
      </c>
      <c r="M280" s="736" t="n">
        <v>44</v>
      </c>
      <c r="N280" s="736" t="n">
        <v>11</v>
      </c>
      <c r="O280" s="736" t="n">
        <v>109</v>
      </c>
      <c r="P280" s="736" t="n">
        <v>72</v>
      </c>
      <c r="Q280" s="736" t="n">
        <v>37</v>
      </c>
      <c r="R280" s="736" t="n">
        <v>69</v>
      </c>
      <c r="S280" s="736" t="n">
        <v>198</v>
      </c>
      <c r="T280" s="736" t="n">
        <v>29</v>
      </c>
      <c r="U280" s="736" t="n">
        <v>22</v>
      </c>
      <c r="V280" s="736" t="n">
        <v>972</v>
      </c>
      <c r="W280" s="736" t="n">
        <v>27</v>
      </c>
      <c r="X280" s="736" t="n">
        <v>28</v>
      </c>
      <c r="Y280" s="736" t="n">
        <v>89</v>
      </c>
    </row>
    <row r="281" ht="15" customHeight="1" s="828">
      <c r="A281" s="773" t="inlineStr">
        <is>
          <t>Feb-Apr 2023</t>
        </is>
      </c>
      <c r="B281" s="738" t="inlineStr"/>
      <c r="C281" s="736" t="n">
        <v>1075</v>
      </c>
      <c r="D281" s="736" t="n">
        <v>2</v>
      </c>
      <c r="E281" s="736" t="n">
        <v>75</v>
      </c>
      <c r="F281" s="736" t="n">
        <v>6</v>
      </c>
      <c r="G281" s="736" t="n">
        <v>7</v>
      </c>
      <c r="H281" s="736" t="n">
        <v>40</v>
      </c>
      <c r="I281" s="736" t="n">
        <v>141</v>
      </c>
      <c r="J281" s="736" t="n">
        <v>42</v>
      </c>
      <c r="K281" s="736" t="n">
        <v>133</v>
      </c>
      <c r="L281" s="736" t="n">
        <v>52</v>
      </c>
      <c r="M281" s="736" t="n">
        <v>42</v>
      </c>
      <c r="N281" s="736" t="n">
        <v>12</v>
      </c>
      <c r="O281" s="736" t="n">
        <v>107</v>
      </c>
      <c r="P281" s="736" t="n">
        <v>70</v>
      </c>
      <c r="Q281" s="736" t="n">
        <v>36</v>
      </c>
      <c r="R281" s="736" t="n">
        <v>67</v>
      </c>
      <c r="S281" s="736" t="n">
        <v>193</v>
      </c>
      <c r="T281" s="736" t="n">
        <v>28</v>
      </c>
      <c r="U281" s="736" t="n">
        <v>23</v>
      </c>
      <c r="V281" s="736" t="n">
        <v>947</v>
      </c>
      <c r="W281" s="736" t="n">
        <v>27</v>
      </c>
      <c r="X281" s="736" t="n">
        <v>28</v>
      </c>
      <c r="Y281" s="736" t="n">
        <v>86</v>
      </c>
    </row>
    <row r="282" ht="15" customHeight="1" s="828">
      <c r="A282" s="773" t="inlineStr">
        <is>
          <t>Mar-May 2023</t>
        </is>
      </c>
      <c r="B282" s="738" t="inlineStr"/>
      <c r="C282" s="736" t="n">
        <v>1043</v>
      </c>
      <c r="D282" s="736" t="n">
        <v>2</v>
      </c>
      <c r="E282" s="736" t="n">
        <v>73</v>
      </c>
      <c r="F282" s="736" t="n">
        <v>6</v>
      </c>
      <c r="G282" s="736" t="n">
        <v>7</v>
      </c>
      <c r="H282" s="736" t="n">
        <v>37</v>
      </c>
      <c r="I282" s="736" t="n">
        <v>141</v>
      </c>
      <c r="J282" s="736" t="n">
        <v>39</v>
      </c>
      <c r="K282" s="736" t="n">
        <v>131</v>
      </c>
      <c r="L282" s="736" t="n">
        <v>50</v>
      </c>
      <c r="M282" s="736" t="n">
        <v>39</v>
      </c>
      <c r="N282" s="736" t="n">
        <v>14</v>
      </c>
      <c r="O282" s="736" t="n">
        <v>101</v>
      </c>
      <c r="P282" s="736" t="n">
        <v>65</v>
      </c>
      <c r="Q282" s="736" t="n">
        <v>35</v>
      </c>
      <c r="R282" s="736" t="n">
        <v>64</v>
      </c>
      <c r="S282" s="736" t="n">
        <v>190</v>
      </c>
      <c r="T282" s="736" t="n">
        <v>28</v>
      </c>
      <c r="U282" s="736" t="n">
        <v>24</v>
      </c>
      <c r="V282" s="736" t="n">
        <v>920</v>
      </c>
      <c r="W282" s="736" t="n">
        <v>25</v>
      </c>
      <c r="X282" s="736" t="n">
        <v>31</v>
      </c>
      <c r="Y282" s="736" t="n">
        <v>85</v>
      </c>
    </row>
    <row r="283" ht="15" customHeight="1" s="828">
      <c r="A283" s="773" t="inlineStr">
        <is>
          <t>Apr-Jun 2023</t>
        </is>
      </c>
      <c r="B283" s="738" t="inlineStr"/>
      <c r="C283" s="736" t="n">
        <v>1025</v>
      </c>
      <c r="D283" s="736" t="n">
        <v>2</v>
      </c>
      <c r="E283" s="736" t="n">
        <v>70</v>
      </c>
      <c r="F283" s="736" t="n">
        <v>6</v>
      </c>
      <c r="G283" s="736" t="n">
        <v>7</v>
      </c>
      <c r="H283" s="736" t="n">
        <v>38</v>
      </c>
      <c r="I283" s="736" t="n">
        <v>143</v>
      </c>
      <c r="J283" s="736" t="n">
        <v>38</v>
      </c>
      <c r="K283" s="736" t="n">
        <v>127</v>
      </c>
      <c r="L283" s="736" t="n">
        <v>47</v>
      </c>
      <c r="M283" s="736" t="n">
        <v>38</v>
      </c>
      <c r="N283" s="736" t="n">
        <v>14</v>
      </c>
      <c r="O283" s="736" t="n">
        <v>97</v>
      </c>
      <c r="P283" s="736" t="n">
        <v>64</v>
      </c>
      <c r="Q283" s="736" t="n">
        <v>35</v>
      </c>
      <c r="R283" s="736" t="n">
        <v>62</v>
      </c>
      <c r="S283" s="736" t="n">
        <v>187</v>
      </c>
      <c r="T283" s="736" t="n">
        <v>27</v>
      </c>
      <c r="U283" s="736" t="n">
        <v>24</v>
      </c>
      <c r="V283" s="736" t="n">
        <v>903</v>
      </c>
      <c r="W283" s="736" t="n">
        <v>25</v>
      </c>
      <c r="X283" s="736" t="n">
        <v>32</v>
      </c>
      <c r="Y283" s="736" t="n">
        <v>86</v>
      </c>
    </row>
    <row r="284" ht="15" customHeight="1" s="828">
      <c r="A284" s="773" t="inlineStr">
        <is>
          <t>May-Jul 2023</t>
        </is>
      </c>
      <c r="B284" s="738" t="inlineStr"/>
      <c r="C284" s="736" t="n">
        <v>1010</v>
      </c>
      <c r="D284" s="736" t="n">
        <v>2</v>
      </c>
      <c r="E284" s="736" t="n">
        <v>70</v>
      </c>
      <c r="F284" s="736" t="n">
        <v>7</v>
      </c>
      <c r="G284" s="736" t="n">
        <v>7</v>
      </c>
      <c r="H284" s="736" t="n">
        <v>38</v>
      </c>
      <c r="I284" s="736" t="n">
        <v>139</v>
      </c>
      <c r="J284" s="736" t="n">
        <v>37</v>
      </c>
      <c r="K284" s="736" t="n">
        <v>123</v>
      </c>
      <c r="L284" s="736" t="n">
        <v>47</v>
      </c>
      <c r="M284" s="736" t="n">
        <v>39</v>
      </c>
      <c r="N284" s="736" t="n">
        <v>14</v>
      </c>
      <c r="O284" s="736" t="n">
        <v>96</v>
      </c>
      <c r="P284" s="736" t="n">
        <v>63</v>
      </c>
      <c r="Q284" s="736" t="n">
        <v>34</v>
      </c>
      <c r="R284" s="736" t="n">
        <v>61</v>
      </c>
      <c r="S284" s="736" t="n">
        <v>182</v>
      </c>
      <c r="T284" s="736" t="n">
        <v>28</v>
      </c>
      <c r="U284" s="736" t="n">
        <v>25</v>
      </c>
      <c r="V284" s="736" t="n">
        <v>887</v>
      </c>
      <c r="W284" s="736" t="n">
        <v>23</v>
      </c>
      <c r="X284" s="736" t="n">
        <v>30</v>
      </c>
      <c r="Y284" s="736" t="n">
        <v>86</v>
      </c>
    </row>
    <row r="285" ht="15" customHeight="1" s="828">
      <c r="A285" s="773" t="inlineStr">
        <is>
          <t>Jun-Aug 2023</t>
        </is>
      </c>
      <c r="B285" s="738" t="inlineStr"/>
      <c r="C285" s="736" t="n">
        <v>988</v>
      </c>
      <c r="D285" s="736" t="n">
        <v>2</v>
      </c>
      <c r="E285" s="736" t="n">
        <v>70</v>
      </c>
      <c r="F285" s="736" t="n">
        <v>6</v>
      </c>
      <c r="G285" s="736" t="n">
        <v>7</v>
      </c>
      <c r="H285" s="736" t="n">
        <v>36</v>
      </c>
      <c r="I285" s="736" t="n">
        <v>137</v>
      </c>
      <c r="J285" s="736" t="n">
        <v>38</v>
      </c>
      <c r="K285" s="736" t="n">
        <v>116</v>
      </c>
      <c r="L285" s="736" t="n">
        <v>46</v>
      </c>
      <c r="M285" s="736" t="n">
        <v>38</v>
      </c>
      <c r="N285" s="736" t="n">
        <v>12</v>
      </c>
      <c r="O285" s="736" t="n">
        <v>94</v>
      </c>
      <c r="P285" s="736" t="n">
        <v>59</v>
      </c>
      <c r="Q285" s="736" t="n">
        <v>34</v>
      </c>
      <c r="R285" s="736" t="n">
        <v>61</v>
      </c>
      <c r="S285" s="736" t="n">
        <v>182</v>
      </c>
      <c r="T285" s="736" t="n">
        <v>27</v>
      </c>
      <c r="U285" s="736" t="n">
        <v>24</v>
      </c>
      <c r="V285" s="736" t="n">
        <v>869</v>
      </c>
      <c r="W285" s="736" t="n">
        <v>24</v>
      </c>
      <c r="X285" s="736" t="n">
        <v>29</v>
      </c>
      <c r="Y285" s="736" t="n">
        <v>85</v>
      </c>
    </row>
    <row r="286" ht="15" customHeight="1" s="828">
      <c r="A286" s="773" t="inlineStr">
        <is>
          <t>Jul-Sep 2023</t>
        </is>
      </c>
      <c r="B286" s="738" t="inlineStr"/>
      <c r="C286" s="736" t="n">
        <v>973</v>
      </c>
      <c r="D286" s="736" t="n">
        <v>2</v>
      </c>
      <c r="E286" s="736" t="n">
        <v>72</v>
      </c>
      <c r="F286" s="736" t="n">
        <v>6</v>
      </c>
      <c r="G286" s="736" t="n">
        <v>7</v>
      </c>
      <c r="H286" s="736" t="n">
        <v>33</v>
      </c>
      <c r="I286" s="736" t="n">
        <v>140</v>
      </c>
      <c r="J286" s="736" t="n">
        <v>40</v>
      </c>
      <c r="K286" s="736" t="n">
        <v>116</v>
      </c>
      <c r="L286" s="736" t="n">
        <v>45</v>
      </c>
      <c r="M286" s="736" t="n">
        <v>36</v>
      </c>
      <c r="N286" s="736" t="n">
        <v>10</v>
      </c>
      <c r="O286" s="736" t="n">
        <v>92</v>
      </c>
      <c r="P286" s="736" t="n">
        <v>56</v>
      </c>
      <c r="Q286" s="736" t="n">
        <v>32</v>
      </c>
      <c r="R286" s="736" t="n">
        <v>59</v>
      </c>
      <c r="S286" s="736" t="n">
        <v>179</v>
      </c>
      <c r="T286" s="736" t="n">
        <v>26</v>
      </c>
      <c r="U286" s="736" t="n">
        <v>23</v>
      </c>
      <c r="V286" s="736" t="n">
        <v>854</v>
      </c>
      <c r="W286" s="736" t="n">
        <v>25</v>
      </c>
      <c r="X286" s="736" t="n">
        <v>31</v>
      </c>
      <c r="Y286" s="736" t="n">
        <v>84</v>
      </c>
    </row>
    <row r="287" ht="15" customHeight="1" s="828">
      <c r="A287" s="773" t="inlineStr">
        <is>
          <t>Aug-Oct 2023</t>
        </is>
      </c>
      <c r="B287" s="738" t="inlineStr"/>
      <c r="C287" s="736" t="n">
        <v>952</v>
      </c>
      <c r="D287" s="736" t="n">
        <v>2</v>
      </c>
      <c r="E287" s="736" t="n">
        <v>70</v>
      </c>
      <c r="F287" s="736" t="n">
        <v>5</v>
      </c>
      <c r="G287" s="736" t="n">
        <v>6</v>
      </c>
      <c r="H287" s="736" t="n">
        <v>33</v>
      </c>
      <c r="I287" s="736" t="n">
        <v>135</v>
      </c>
      <c r="J287" s="736" t="n">
        <v>36</v>
      </c>
      <c r="K287" s="736" t="n">
        <v>112</v>
      </c>
      <c r="L287" s="736" t="n">
        <v>43</v>
      </c>
      <c r="M287" s="736" t="n">
        <v>35</v>
      </c>
      <c r="N287" s="736" t="n">
        <v>9</v>
      </c>
      <c r="O287" s="736" t="n">
        <v>92</v>
      </c>
      <c r="P287" s="736" t="n">
        <v>57</v>
      </c>
      <c r="Q287" s="736" t="n">
        <v>32</v>
      </c>
      <c r="R287" s="736" t="n">
        <v>61</v>
      </c>
      <c r="S287" s="736" t="n">
        <v>178</v>
      </c>
      <c r="T287" s="736" t="n">
        <v>22</v>
      </c>
      <c r="U287" s="736" t="n">
        <v>22</v>
      </c>
      <c r="V287" s="736" t="n">
        <v>834</v>
      </c>
      <c r="W287" s="736" t="n">
        <v>24</v>
      </c>
      <c r="X287" s="736" t="n">
        <v>31</v>
      </c>
      <c r="Y287" s="736" t="n">
        <v>80</v>
      </c>
    </row>
    <row r="288" ht="15" customHeight="1" s="828">
      <c r="A288" s="773" t="inlineStr">
        <is>
          <t>Sep-Nov 2023</t>
        </is>
      </c>
      <c r="B288" s="738" t="inlineStr"/>
      <c r="C288" s="736" t="n">
        <v>948</v>
      </c>
      <c r="D288" s="736" t="n">
        <v>2</v>
      </c>
      <c r="E288" s="736" t="n">
        <v>68</v>
      </c>
      <c r="F288" s="736" t="n">
        <v>5</v>
      </c>
      <c r="G288" s="736" t="n">
        <v>7</v>
      </c>
      <c r="H288" s="736" t="n">
        <v>35</v>
      </c>
      <c r="I288" s="736" t="n">
        <v>133</v>
      </c>
      <c r="J288" s="736" t="n">
        <v>34</v>
      </c>
      <c r="K288" s="736" t="n">
        <v>112</v>
      </c>
      <c r="L288" s="736" t="n">
        <v>43</v>
      </c>
      <c r="M288" s="736" t="n">
        <v>36</v>
      </c>
      <c r="N288" s="736" t="n">
        <v>11</v>
      </c>
      <c r="O288" s="736" t="n">
        <v>94</v>
      </c>
      <c r="P288" s="736" t="n">
        <v>60</v>
      </c>
      <c r="Q288" s="736" t="n">
        <v>33</v>
      </c>
      <c r="R288" s="736" t="n">
        <v>60</v>
      </c>
      <c r="S288" s="736" t="n">
        <v>173</v>
      </c>
      <c r="T288" s="736" t="n">
        <v>21</v>
      </c>
      <c r="U288" s="736" t="n">
        <v>21</v>
      </c>
      <c r="V288" s="736" t="n">
        <v>830</v>
      </c>
      <c r="W288" s="736" t="n">
        <v>25</v>
      </c>
      <c r="X288" s="736" t="n">
        <v>29</v>
      </c>
      <c r="Y288" s="736" t="n">
        <v>80</v>
      </c>
    </row>
    <row r="289" ht="15" customHeight="1" s="828">
      <c r="A289" s="773" t="inlineStr">
        <is>
          <t>Oct-Dec 2023</t>
        </is>
      </c>
      <c r="B289" s="738" t="inlineStr"/>
      <c r="C289" s="736" t="n">
        <v>924</v>
      </c>
      <c r="D289" s="736" t="n">
        <v>2</v>
      </c>
      <c r="E289" s="736" t="n">
        <v>65</v>
      </c>
      <c r="F289" s="736" t="n">
        <v>5</v>
      </c>
      <c r="G289" s="736" t="n">
        <v>6</v>
      </c>
      <c r="H289" s="736" t="n">
        <v>37</v>
      </c>
      <c r="I289" s="736" t="n">
        <v>125</v>
      </c>
      <c r="J289" s="736" t="n">
        <v>31</v>
      </c>
      <c r="K289" s="736" t="n">
        <v>108</v>
      </c>
      <c r="L289" s="736" t="n">
        <v>42</v>
      </c>
      <c r="M289" s="736" t="n">
        <v>35</v>
      </c>
      <c r="N289" s="736" t="n">
        <v>12</v>
      </c>
      <c r="O289" s="736" t="n">
        <v>94</v>
      </c>
      <c r="P289" s="736" t="n">
        <v>62</v>
      </c>
      <c r="Q289" s="736" t="n">
        <v>32</v>
      </c>
      <c r="R289" s="736" t="n">
        <v>60</v>
      </c>
      <c r="S289" s="736" t="n">
        <v>169</v>
      </c>
      <c r="T289" s="736" t="n">
        <v>18</v>
      </c>
      <c r="U289" s="736" t="n">
        <v>19</v>
      </c>
      <c r="V289" s="736" t="n">
        <v>808</v>
      </c>
      <c r="W289" s="736" t="n">
        <v>24</v>
      </c>
      <c r="X289" s="736" t="n">
        <v>25</v>
      </c>
      <c r="Y289" s="736" t="n">
        <v>76</v>
      </c>
    </row>
    <row r="290" ht="15" customHeight="1" s="828">
      <c r="A290" s="773" t="inlineStr">
        <is>
          <t>Nov-Jan 2024</t>
        </is>
      </c>
      <c r="B290" s="738" t="inlineStr"/>
      <c r="C290" s="736" t="n">
        <v>916</v>
      </c>
      <c r="D290" s="736" t="n">
        <v>2</v>
      </c>
      <c r="E290" s="736" t="n">
        <v>67</v>
      </c>
      <c r="F290" s="736" t="n">
        <v>5</v>
      </c>
      <c r="G290" s="736" t="n">
        <v>7</v>
      </c>
      <c r="H290" s="736" t="n">
        <v>36</v>
      </c>
      <c r="I290" s="736" t="n">
        <v>124</v>
      </c>
      <c r="J290" s="736" t="n">
        <v>32</v>
      </c>
      <c r="K290" s="736" t="n">
        <v>106</v>
      </c>
      <c r="L290" s="736" t="n">
        <v>44</v>
      </c>
      <c r="M290" s="736" t="n">
        <v>32</v>
      </c>
      <c r="N290" s="736" t="n">
        <v>13</v>
      </c>
      <c r="O290" s="736" t="n">
        <v>92</v>
      </c>
      <c r="P290" s="736" t="n">
        <v>64</v>
      </c>
      <c r="Q290" s="736" t="n">
        <v>32</v>
      </c>
      <c r="R290" s="736" t="n">
        <v>58</v>
      </c>
      <c r="S290" s="736" t="n">
        <v>166</v>
      </c>
      <c r="T290" s="736" t="n">
        <v>18</v>
      </c>
      <c r="U290" s="736" t="n">
        <v>18</v>
      </c>
      <c r="V290" s="736" t="n">
        <v>799</v>
      </c>
      <c r="W290" s="736" t="n">
        <v>23</v>
      </c>
      <c r="X290" s="736" t="n">
        <v>28</v>
      </c>
      <c r="Y290" s="736" t="n">
        <v>73</v>
      </c>
    </row>
    <row r="291" ht="15" customHeight="1" s="828">
      <c r="A291" s="773" t="inlineStr">
        <is>
          <t>Dec-Feb 2024</t>
        </is>
      </c>
      <c r="B291" s="738" t="inlineStr"/>
      <c r="C291" s="736" t="n">
        <v>904</v>
      </c>
      <c r="D291" s="736" t="n">
        <v>2</v>
      </c>
      <c r="E291" s="736" t="n">
        <v>66</v>
      </c>
      <c r="F291" s="736" t="n">
        <v>5</v>
      </c>
      <c r="G291" s="736" t="n">
        <v>7</v>
      </c>
      <c r="H291" s="736" t="n">
        <v>36</v>
      </c>
      <c r="I291" s="736" t="n">
        <v>120</v>
      </c>
      <c r="J291" s="736" t="n">
        <v>32</v>
      </c>
      <c r="K291" s="736" t="n">
        <v>107</v>
      </c>
      <c r="L291" s="736" t="n">
        <v>42</v>
      </c>
      <c r="M291" s="736" t="n">
        <v>33</v>
      </c>
      <c r="N291" s="736" t="n">
        <v>14</v>
      </c>
      <c r="O291" s="736" t="n">
        <v>90</v>
      </c>
      <c r="P291" s="736" t="n">
        <v>66</v>
      </c>
      <c r="Q291" s="736" t="n">
        <v>31</v>
      </c>
      <c r="R291" s="736" t="n">
        <v>58</v>
      </c>
      <c r="S291" s="736" t="n">
        <v>162</v>
      </c>
      <c r="T291" s="736" t="n">
        <v>15</v>
      </c>
      <c r="U291" s="736" t="n">
        <v>18</v>
      </c>
      <c r="V291" s="736" t="n">
        <v>788</v>
      </c>
      <c r="W291" s="736" t="n">
        <v>23</v>
      </c>
      <c r="X291" s="736" t="n">
        <v>28</v>
      </c>
      <c r="Y291" s="736" t="n">
        <v>70</v>
      </c>
    </row>
    <row r="292" ht="15" customHeight="1" s="828">
      <c r="A292" s="773" t="inlineStr">
        <is>
          <t>Jan-Mar 2024</t>
        </is>
      </c>
      <c r="B292" s="738" t="inlineStr"/>
      <c r="C292" s="736" t="n">
        <v>905</v>
      </c>
      <c r="D292" s="736" t="n">
        <v>2</v>
      </c>
      <c r="E292" s="736" t="n">
        <v>65</v>
      </c>
      <c r="F292" s="736" t="n">
        <v>5</v>
      </c>
      <c r="G292" s="736" t="n">
        <v>7</v>
      </c>
      <c r="H292" s="736" t="n">
        <v>37</v>
      </c>
      <c r="I292" s="736" t="n">
        <v>115</v>
      </c>
      <c r="J292" s="736" t="n">
        <v>35</v>
      </c>
      <c r="K292" s="736" t="n">
        <v>107</v>
      </c>
      <c r="L292" s="736" t="n">
        <v>42</v>
      </c>
      <c r="M292" s="736" t="n">
        <v>36</v>
      </c>
      <c r="N292" s="736" t="n">
        <v>15</v>
      </c>
      <c r="O292" s="736" t="n">
        <v>88</v>
      </c>
      <c r="P292" s="736" t="n">
        <v>67</v>
      </c>
      <c r="Q292" s="736" t="n">
        <v>32</v>
      </c>
      <c r="R292" s="736" t="n">
        <v>58</v>
      </c>
      <c r="S292" s="736" t="n">
        <v>163</v>
      </c>
      <c r="T292" s="736" t="n">
        <v>14</v>
      </c>
      <c r="U292" s="736" t="n">
        <v>19</v>
      </c>
      <c r="V292" s="736" t="n">
        <v>790</v>
      </c>
      <c r="W292" s="736" t="n">
        <v>22</v>
      </c>
      <c r="X292" s="736" t="n">
        <v>28</v>
      </c>
      <c r="Y292" s="736" t="n">
        <v>66</v>
      </c>
    </row>
    <row r="293" ht="15" customHeight="1" s="828">
      <c r="A293" s="773" t="inlineStr">
        <is>
          <t>Feb-Apr 2024</t>
        </is>
      </c>
      <c r="B293" s="738" t="inlineStr"/>
      <c r="C293" s="736" t="n">
        <v>892</v>
      </c>
      <c r="D293" s="736" t="n">
        <v>2</v>
      </c>
      <c r="E293" s="736" t="n">
        <v>62</v>
      </c>
      <c r="F293" s="736" t="n">
        <v>5</v>
      </c>
      <c r="G293" s="736" t="n">
        <v>6</v>
      </c>
      <c r="H293" s="736" t="n">
        <v>36</v>
      </c>
      <c r="I293" s="736" t="n">
        <v>113</v>
      </c>
      <c r="J293" s="736" t="n">
        <v>35</v>
      </c>
      <c r="K293" s="736" t="n">
        <v>105</v>
      </c>
      <c r="L293" s="736" t="n">
        <v>38</v>
      </c>
      <c r="M293" s="736" t="n">
        <v>35</v>
      </c>
      <c r="N293" s="736" t="n">
        <v>16</v>
      </c>
      <c r="O293" s="736" t="n">
        <v>89</v>
      </c>
      <c r="P293" s="736" t="n">
        <v>66</v>
      </c>
      <c r="Q293" s="736" t="n">
        <v>32</v>
      </c>
      <c r="R293" s="736" t="n">
        <v>57</v>
      </c>
      <c r="S293" s="736" t="n">
        <v>162</v>
      </c>
      <c r="T293" s="736" t="n">
        <v>17</v>
      </c>
      <c r="U293" s="736" t="n">
        <v>19</v>
      </c>
      <c r="V293" s="736" t="n">
        <v>782</v>
      </c>
      <c r="W293" s="736" t="n">
        <v>21</v>
      </c>
      <c r="X293" s="736" t="n">
        <v>27</v>
      </c>
      <c r="Y293" s="736" t="n">
        <v>65</v>
      </c>
    </row>
    <row r="294" ht="15" customHeight="1" s="828">
      <c r="A294" s="773" t="inlineStr">
        <is>
          <t>Mar-May 2024</t>
        </is>
      </c>
      <c r="B294" s="738" t="inlineStr"/>
      <c r="C294" s="736" t="n">
        <v>886</v>
      </c>
      <c r="D294" s="736" t="n">
        <v>2</v>
      </c>
      <c r="E294" s="736" t="n">
        <v>63</v>
      </c>
      <c r="F294" s="736" t="n">
        <v>5</v>
      </c>
      <c r="G294" s="736" t="n">
        <v>7</v>
      </c>
      <c r="H294" s="736" t="n">
        <v>39</v>
      </c>
      <c r="I294" s="736" t="n">
        <v>109</v>
      </c>
      <c r="J294" s="736" t="n">
        <v>35</v>
      </c>
      <c r="K294" s="736" t="n">
        <v>98</v>
      </c>
      <c r="L294" s="736" t="n">
        <v>40</v>
      </c>
      <c r="M294" s="736" t="n">
        <v>34</v>
      </c>
      <c r="N294" s="736" t="n">
        <v>15</v>
      </c>
      <c r="O294" s="736" t="n">
        <v>90</v>
      </c>
      <c r="P294" s="736" t="n">
        <v>64</v>
      </c>
      <c r="Q294" s="736" t="n">
        <v>32</v>
      </c>
      <c r="R294" s="736" t="n">
        <v>57</v>
      </c>
      <c r="S294" s="736" t="n">
        <v>162</v>
      </c>
      <c r="T294" s="736" t="n">
        <v>19</v>
      </c>
      <c r="U294" s="736" t="n">
        <v>18</v>
      </c>
      <c r="V294" s="736" t="n">
        <v>773</v>
      </c>
      <c r="W294" s="736" t="n">
        <v>20</v>
      </c>
      <c r="X294" s="736" t="n">
        <v>26</v>
      </c>
      <c r="Y294" s="736" t="n">
        <v>63</v>
      </c>
    </row>
    <row r="295" ht="15" customHeight="1" s="828">
      <c r="A295" s="773" t="inlineStr">
        <is>
          <t>Apr-Jun 2024</t>
        </is>
      </c>
      <c r="B295" s="738" t="inlineStr"/>
      <c r="C295" s="736" t="n">
        <v>870</v>
      </c>
      <c r="D295" s="736" t="n">
        <v>2</v>
      </c>
      <c r="E295" s="736" t="n">
        <v>64</v>
      </c>
      <c r="F295" s="736" t="n">
        <v>4</v>
      </c>
      <c r="G295" s="736" t="n">
        <v>7</v>
      </c>
      <c r="H295" s="736" t="n">
        <v>36</v>
      </c>
      <c r="I295" s="736" t="n">
        <v>107</v>
      </c>
      <c r="J295" s="736" t="n">
        <v>36</v>
      </c>
      <c r="K295" s="736" t="n">
        <v>97</v>
      </c>
      <c r="L295" s="736" t="n">
        <v>41</v>
      </c>
      <c r="M295" s="736" t="n">
        <v>33</v>
      </c>
      <c r="N295" s="736" t="n">
        <v>14</v>
      </c>
      <c r="O295" s="736" t="n">
        <v>88</v>
      </c>
      <c r="P295" s="736" t="n">
        <v>61</v>
      </c>
      <c r="Q295" s="736" t="n">
        <v>32</v>
      </c>
      <c r="R295" s="736" t="n">
        <v>56</v>
      </c>
      <c r="S295" s="736" t="n">
        <v>159</v>
      </c>
      <c r="T295" s="736" t="n">
        <v>20</v>
      </c>
      <c r="U295" s="736" t="n">
        <v>18</v>
      </c>
      <c r="V295" s="736" t="n">
        <v>759</v>
      </c>
      <c r="W295" s="736" t="n">
        <v>20</v>
      </c>
      <c r="X295" s="736" t="n">
        <v>26</v>
      </c>
      <c r="Y295" s="736" t="n">
        <v>61</v>
      </c>
    </row>
    <row r="296" ht="15" customHeight="1" s="828">
      <c r="A296" s="773" t="inlineStr">
        <is>
          <t>May-Jul 2024</t>
        </is>
      </c>
      <c r="B296" s="738" t="inlineStr"/>
      <c r="C296" s="736" t="n">
        <v>863</v>
      </c>
      <c r="D296" s="736" t="n">
        <v>2</v>
      </c>
      <c r="E296" s="736" t="n">
        <v>63</v>
      </c>
      <c r="F296" s="736" t="n">
        <v>5</v>
      </c>
      <c r="G296" s="736" t="n">
        <v>7</v>
      </c>
      <c r="H296" s="736" t="n">
        <v>38</v>
      </c>
      <c r="I296" s="736" t="n">
        <v>109</v>
      </c>
      <c r="J296" s="736" t="n">
        <v>38</v>
      </c>
      <c r="K296" s="736" t="n">
        <v>95</v>
      </c>
      <c r="L296" s="736" t="n">
        <v>41</v>
      </c>
      <c r="M296" s="736" t="n">
        <v>32</v>
      </c>
      <c r="N296" s="736" t="n">
        <v>14</v>
      </c>
      <c r="O296" s="736" t="n">
        <v>87</v>
      </c>
      <c r="P296" s="736" t="n">
        <v>59</v>
      </c>
      <c r="Q296" s="736" t="n">
        <v>31</v>
      </c>
      <c r="R296" s="736" t="n">
        <v>56</v>
      </c>
      <c r="S296" s="736" t="n">
        <v>155</v>
      </c>
      <c r="T296" s="736" t="n">
        <v>17</v>
      </c>
      <c r="U296" s="736" t="n">
        <v>15</v>
      </c>
      <c r="V296" s="736" t="n">
        <v>750</v>
      </c>
      <c r="W296" s="736" t="n">
        <v>21</v>
      </c>
      <c r="X296" s="736" t="n">
        <v>27</v>
      </c>
      <c r="Y296" s="736" t="n">
        <v>62</v>
      </c>
    </row>
    <row r="297" ht="15" customHeight="1" s="828">
      <c r="A297" s="773" t="inlineStr">
        <is>
          <t>Jun-Aug 2024</t>
        </is>
      </c>
      <c r="B297" s="738" t="inlineStr"/>
      <c r="C297" s="736" t="n">
        <v>847</v>
      </c>
      <c r="D297" s="736" t="n">
        <v>1</v>
      </c>
      <c r="E297" s="736" t="n">
        <v>61</v>
      </c>
      <c r="F297" s="736" t="n">
        <v>4</v>
      </c>
      <c r="G297" s="736" t="n">
        <v>6</v>
      </c>
      <c r="H297" s="736" t="n">
        <v>40</v>
      </c>
      <c r="I297" s="736" t="n">
        <v>109</v>
      </c>
      <c r="J297" s="736" t="n">
        <v>35</v>
      </c>
      <c r="K297" s="736" t="n">
        <v>97</v>
      </c>
      <c r="L297" s="736" t="n">
        <v>40</v>
      </c>
      <c r="M297" s="736" t="n">
        <v>33</v>
      </c>
      <c r="N297" s="736" t="n">
        <v>13</v>
      </c>
      <c r="O297" s="736" t="n">
        <v>86</v>
      </c>
      <c r="P297" s="736" t="n">
        <v>55</v>
      </c>
      <c r="Q297" s="736" t="n">
        <v>30</v>
      </c>
      <c r="R297" s="736" t="n">
        <v>55</v>
      </c>
      <c r="S297" s="736" t="n">
        <v>151</v>
      </c>
      <c r="T297" s="736" t="n">
        <v>17</v>
      </c>
      <c r="U297" s="736" t="n">
        <v>15</v>
      </c>
      <c r="V297" s="736" t="n">
        <v>735</v>
      </c>
      <c r="W297" s="736" t="n">
        <v>20</v>
      </c>
      <c r="X297" s="736" t="n">
        <v>27</v>
      </c>
      <c r="Y297" s="736" t="n">
        <v>62</v>
      </c>
    </row>
    <row r="298" ht="15" customHeight="1" s="828">
      <c r="A298" s="773" t="inlineStr">
        <is>
          <t>Jul-Sep 2024</t>
        </is>
      </c>
      <c r="B298" s="738" t="inlineStr"/>
      <c r="C298" s="736" t="n">
        <v>832</v>
      </c>
      <c r="D298" s="736" t="n">
        <v>1</v>
      </c>
      <c r="E298" s="736" t="n">
        <v>58</v>
      </c>
      <c r="F298" s="736" t="n">
        <v>4</v>
      </c>
      <c r="G298" s="736" t="n">
        <v>6</v>
      </c>
      <c r="H298" s="736" t="n">
        <v>39</v>
      </c>
      <c r="I298" s="736" t="n">
        <v>108</v>
      </c>
      <c r="J298" s="736" t="n">
        <v>33</v>
      </c>
      <c r="K298" s="736" t="n">
        <v>94</v>
      </c>
      <c r="L298" s="736" t="n">
        <v>38</v>
      </c>
      <c r="M298" s="736" t="n">
        <v>33</v>
      </c>
      <c r="N298" s="736" t="n">
        <v>12</v>
      </c>
      <c r="O298" s="736" t="n">
        <v>86</v>
      </c>
      <c r="P298" s="736" t="n">
        <v>57</v>
      </c>
      <c r="Q298" s="736" t="n">
        <v>28</v>
      </c>
      <c r="R298" s="736" t="n">
        <v>55</v>
      </c>
      <c r="S298" s="736" t="n">
        <v>148</v>
      </c>
      <c r="T298" s="736" t="n">
        <v>18</v>
      </c>
      <c r="U298" s="736" t="n">
        <v>15</v>
      </c>
      <c r="V298" s="736" t="n">
        <v>723</v>
      </c>
      <c r="W298" s="736" t="n">
        <v>20</v>
      </c>
      <c r="X298" s="736" t="n">
        <v>27</v>
      </c>
      <c r="Y298" s="736" t="n">
        <v>61</v>
      </c>
    </row>
    <row r="299" ht="15" customHeight="1" s="828">
      <c r="A299" s="773" t="inlineStr">
        <is>
          <t>Aug-Oct 2024</t>
        </is>
      </c>
      <c r="B299" s="738" t="inlineStr"/>
      <c r="C299" s="736" t="n">
        <v>822</v>
      </c>
      <c r="D299" s="736" t="n">
        <v>2</v>
      </c>
      <c r="E299" s="736" t="n">
        <v>57</v>
      </c>
      <c r="F299" s="736" t="n">
        <v>4</v>
      </c>
      <c r="G299" s="736" t="n">
        <v>6</v>
      </c>
      <c r="H299" s="736" t="n">
        <v>37</v>
      </c>
      <c r="I299" s="736" t="n">
        <v>104</v>
      </c>
      <c r="J299" s="736" t="n">
        <v>33</v>
      </c>
      <c r="K299" s="736" t="n">
        <v>91</v>
      </c>
      <c r="L299" s="736" t="n">
        <v>38</v>
      </c>
      <c r="M299" s="736" t="n">
        <v>35</v>
      </c>
      <c r="N299" s="736" t="n">
        <v>13</v>
      </c>
      <c r="O299" s="736" t="n">
        <v>85</v>
      </c>
      <c r="P299" s="736" t="n">
        <v>58</v>
      </c>
      <c r="Q299" s="736" t="n">
        <v>29</v>
      </c>
      <c r="R299" s="736" t="n">
        <v>53</v>
      </c>
      <c r="S299" s="736" t="n">
        <v>145</v>
      </c>
      <c r="T299" s="736" t="n">
        <v>18</v>
      </c>
      <c r="U299" s="736" t="n">
        <v>15</v>
      </c>
      <c r="V299" s="736" t="n">
        <v>716</v>
      </c>
      <c r="W299" s="736" t="n">
        <v>18</v>
      </c>
      <c r="X299" s="736" t="n">
        <v>27</v>
      </c>
      <c r="Y299" s="736" t="n">
        <v>59</v>
      </c>
    </row>
    <row r="300" ht="15" customHeight="1" s="828">
      <c r="A300" s="773" t="inlineStr">
        <is>
          <t>Sep-Nov 2024</t>
        </is>
      </c>
      <c r="B300" s="738" t="inlineStr">
        <is>
          <t>(r)</t>
        </is>
      </c>
      <c r="C300" s="736" t="n">
        <v>807</v>
      </c>
      <c r="D300" s="736" t="n">
        <v>2</v>
      </c>
      <c r="E300" s="736" t="n">
        <v>56</v>
      </c>
      <c r="F300" s="736" t="n">
        <v>4</v>
      </c>
      <c r="G300" s="736" t="n">
        <v>7</v>
      </c>
      <c r="H300" s="736" t="n">
        <v>33</v>
      </c>
      <c r="I300" s="736" t="n">
        <v>98</v>
      </c>
      <c r="J300" s="736" t="n">
        <v>35</v>
      </c>
      <c r="K300" s="736" t="n">
        <v>89</v>
      </c>
      <c r="L300" s="736" t="n">
        <v>38</v>
      </c>
      <c r="M300" s="736" t="n">
        <v>34</v>
      </c>
      <c r="N300" s="736" t="n">
        <v>14</v>
      </c>
      <c r="O300" s="736" t="n">
        <v>81</v>
      </c>
      <c r="P300" s="736" t="n">
        <v>57</v>
      </c>
      <c r="Q300" s="736" t="n">
        <v>29</v>
      </c>
      <c r="R300" s="736" t="n">
        <v>53</v>
      </c>
      <c r="S300" s="736" t="n">
        <v>143</v>
      </c>
      <c r="T300" s="736" t="n">
        <v>17</v>
      </c>
      <c r="U300" s="736" t="n">
        <v>15</v>
      </c>
      <c r="V300" s="736" t="n">
        <v>704</v>
      </c>
      <c r="W300" s="736" t="n">
        <v>15</v>
      </c>
      <c r="X300" s="736" t="n">
        <v>26</v>
      </c>
      <c r="Y300" s="736" t="n">
        <v>58</v>
      </c>
    </row>
    <row r="301">
      <c r="A301" s="773" t="inlineStr">
        <is>
          <t>Oct-Dec 2024</t>
        </is>
      </c>
      <c r="B301" s="738" t="inlineStr"/>
      <c r="C301" s="736" t="n">
        <v>806</v>
      </c>
      <c r="D301" s="736" t="n">
        <v>2</v>
      </c>
      <c r="E301" s="736" t="n">
        <v>57</v>
      </c>
      <c r="F301" s="736" t="n">
        <v>4</v>
      </c>
      <c r="G301" s="736" t="n">
        <v>6</v>
      </c>
      <c r="H301" s="736" t="n">
        <v>35</v>
      </c>
      <c r="I301" s="736" t="n">
        <v>97</v>
      </c>
      <c r="J301" s="736" t="n">
        <v>37</v>
      </c>
      <c r="K301" s="736" t="n">
        <v>88</v>
      </c>
      <c r="L301" s="736" t="n">
        <v>38</v>
      </c>
      <c r="M301" s="736" t="n">
        <v>35</v>
      </c>
      <c r="N301" s="736" t="n">
        <v>14</v>
      </c>
      <c r="O301" s="736" t="n">
        <v>83</v>
      </c>
      <c r="P301" s="736" t="n">
        <v>58</v>
      </c>
      <c r="Q301" s="736" t="n">
        <v>30</v>
      </c>
      <c r="R301" s="736" t="n">
        <v>52</v>
      </c>
      <c r="S301" s="736" t="n">
        <v>139</v>
      </c>
      <c r="T301" s="736" t="n">
        <v>18</v>
      </c>
      <c r="U301" s="736" t="n">
        <v>15</v>
      </c>
      <c r="V301" s="736" t="n">
        <v>702</v>
      </c>
      <c r="W301" s="736" t="n">
        <v>15</v>
      </c>
      <c r="X301" s="736" t="n">
        <v>25</v>
      </c>
      <c r="Y301" s="736" t="n">
        <v>58</v>
      </c>
    </row>
    <row r="302">
      <c r="A302" s="748" t="inlineStr">
        <is>
          <t>Nov-Jan 2025</t>
        </is>
      </c>
      <c r="B302" s="748" t="inlineStr"/>
      <c r="C302" s="748" t="n">
        <v>804</v>
      </c>
      <c r="D302" s="748" t="n">
        <v>2</v>
      </c>
      <c r="E302" s="748" t="n">
        <v>58</v>
      </c>
      <c r="F302" s="748" t="n">
        <v>4</v>
      </c>
      <c r="G302" s="748" t="n">
        <v>6</v>
      </c>
      <c r="H302" s="748" t="n">
        <v>42</v>
      </c>
      <c r="I302" s="748" t="n">
        <v>94</v>
      </c>
      <c r="J302" s="748" t="n">
        <v>37</v>
      </c>
      <c r="K302" s="748" t="n">
        <v>85</v>
      </c>
      <c r="L302" s="748" t="n">
        <v>36</v>
      </c>
      <c r="M302" s="748" t="n">
        <v>35</v>
      </c>
      <c r="N302" s="748" t="n">
        <v>14</v>
      </c>
      <c r="O302" s="748" t="n">
        <v>83</v>
      </c>
      <c r="P302" s="748" t="n">
        <v>53</v>
      </c>
      <c r="Q302" s="748" t="n">
        <v>29</v>
      </c>
      <c r="R302" s="748" t="n">
        <v>52</v>
      </c>
      <c r="S302" s="748" t="n">
        <v>142</v>
      </c>
      <c r="T302" s="748" t="n">
        <v>19</v>
      </c>
      <c r="U302" s="748" t="n">
        <v>15</v>
      </c>
      <c r="V302" s="748" t="n">
        <v>692</v>
      </c>
      <c r="W302" s="748" t="n">
        <v>14</v>
      </c>
      <c r="X302" s="748" t="n">
        <v>23</v>
      </c>
      <c r="Y302" s="748" t="n">
        <v>58</v>
      </c>
    </row>
    <row r="303">
      <c r="A303" s="748" t="inlineStr">
        <is>
          <t>Dec-Feb 2025</t>
        </is>
      </c>
      <c r="B303" s="748" t="inlineStr"/>
      <c r="C303" s="748" t="n">
        <v>799</v>
      </c>
      <c r="D303" s="748" t="n">
        <v>2</v>
      </c>
      <c r="E303" s="748" t="n">
        <v>56</v>
      </c>
      <c r="F303" s="748" t="n">
        <v>4</v>
      </c>
      <c r="G303" s="748" t="n">
        <v>6</v>
      </c>
      <c r="H303" s="748" t="n">
        <v>43</v>
      </c>
      <c r="I303" s="748" t="n">
        <v>98</v>
      </c>
      <c r="J303" s="748" t="n">
        <v>35</v>
      </c>
      <c r="K303" s="748" t="n">
        <v>83</v>
      </c>
      <c r="L303" s="748" t="n">
        <v>36</v>
      </c>
      <c r="M303" s="748" t="n">
        <v>36</v>
      </c>
      <c r="N303" s="748" t="n">
        <v>13</v>
      </c>
      <c r="O303" s="748" t="n">
        <v>81</v>
      </c>
      <c r="P303" s="748" t="n">
        <v>53</v>
      </c>
      <c r="Q303" s="748" t="n">
        <v>28</v>
      </c>
      <c r="R303" s="748" t="n">
        <v>52</v>
      </c>
      <c r="S303" s="748" t="n">
        <v>138</v>
      </c>
      <c r="T303" s="748" t="n">
        <v>20</v>
      </c>
      <c r="U303" s="748" t="n">
        <v>16</v>
      </c>
      <c r="V303" s="748" t="n">
        <v>689</v>
      </c>
      <c r="W303" s="748" t="n">
        <v>15</v>
      </c>
      <c r="X303" s="748" t="n">
        <v>26</v>
      </c>
      <c r="Y303" s="748" t="n">
        <v>58</v>
      </c>
    </row>
    <row r="304">
      <c r="A304" s="748" t="inlineStr">
        <is>
          <t>Jan-Mar 2025</t>
        </is>
      </c>
      <c r="B304" s="748" t="inlineStr"/>
      <c r="C304" s="748" t="n">
        <v>783</v>
      </c>
      <c r="D304" s="748" t="n">
        <v>1</v>
      </c>
      <c r="E304" s="748" t="n">
        <v>53</v>
      </c>
      <c r="F304" s="748" t="n">
        <v>4</v>
      </c>
      <c r="G304" s="748" t="n">
        <v>7</v>
      </c>
      <c r="H304" s="748" t="n">
        <v>43</v>
      </c>
      <c r="I304" s="748" t="n">
        <v>102</v>
      </c>
      <c r="J304" s="748" t="n">
        <v>34</v>
      </c>
      <c r="K304" s="748" t="n">
        <v>82</v>
      </c>
      <c r="L304" s="748" t="n">
        <v>35</v>
      </c>
      <c r="M304" s="748" t="n">
        <v>34</v>
      </c>
      <c r="N304" s="748" t="n">
        <v>14</v>
      </c>
      <c r="O304" s="748" t="n">
        <v>79</v>
      </c>
      <c r="P304" s="748" t="n">
        <v>52</v>
      </c>
      <c r="Q304" s="748" t="n">
        <v>28</v>
      </c>
      <c r="R304" s="748" t="n">
        <v>48</v>
      </c>
      <c r="S304" s="748" t="n">
        <v>135</v>
      </c>
      <c r="T304" s="748" t="n">
        <v>18</v>
      </c>
      <c r="U304" s="748" t="n">
        <v>13</v>
      </c>
      <c r="V304" s="748" t="n">
        <v>676</v>
      </c>
      <c r="W304" s="748" t="n">
        <v>17</v>
      </c>
      <c r="X304" s="748" t="n">
        <v>27</v>
      </c>
      <c r="Y304" s="748" t="n">
        <v>59</v>
      </c>
    </row>
    <row r="305">
      <c r="A305" s="748" t="inlineStr">
        <is>
          <t>Feb-Apr 2025</t>
        </is>
      </c>
      <c r="B305" s="748" t="inlineStr"/>
      <c r="C305" s="748" t="n">
        <v>762</v>
      </c>
      <c r="D305" s="748" t="n">
        <v>1</v>
      </c>
      <c r="E305" s="748" t="n">
        <v>50</v>
      </c>
      <c r="F305" s="748" t="n">
        <v>4</v>
      </c>
      <c r="G305" s="748" t="n">
        <v>7</v>
      </c>
      <c r="H305" s="748" t="n">
        <v>33</v>
      </c>
      <c r="I305" s="748" t="n">
        <v>103</v>
      </c>
      <c r="J305" s="748" t="n">
        <v>33</v>
      </c>
      <c r="K305" s="748" t="n">
        <v>81</v>
      </c>
      <c r="L305" s="748" t="n">
        <v>36</v>
      </c>
      <c r="M305" s="748" t="n">
        <v>34</v>
      </c>
      <c r="N305" s="748" t="n">
        <v>13</v>
      </c>
      <c r="O305" s="748" t="n">
        <v>77</v>
      </c>
      <c r="P305" s="748" t="n">
        <v>52</v>
      </c>
      <c r="Q305" s="748" t="n">
        <v>29</v>
      </c>
      <c r="R305" s="748" t="n">
        <v>46</v>
      </c>
      <c r="S305" s="748" t="n">
        <v>134</v>
      </c>
      <c r="T305" s="748" t="n">
        <v>18</v>
      </c>
      <c r="U305" s="748" t="n">
        <v>12</v>
      </c>
      <c r="V305" s="748" t="n">
        <v>667</v>
      </c>
      <c r="W305" s="748" t="n">
        <v>18</v>
      </c>
      <c r="X305" s="748" t="n">
        <v>29</v>
      </c>
      <c r="Y305" s="748" t="n">
        <v>56</v>
      </c>
    </row>
    <row r="306">
      <c r="A306" s="748" t="inlineStr">
        <is>
          <t>Mar-May 2025</t>
        </is>
      </c>
      <c r="B306" s="748" t="inlineStr"/>
      <c r="C306" s="748" t="n">
        <v>739</v>
      </c>
      <c r="D306" s="748" t="n">
        <v>1</v>
      </c>
      <c r="E306" s="748" t="n">
        <v>49</v>
      </c>
      <c r="F306" s="748" t="n">
        <v>4</v>
      </c>
      <c r="G306" s="748" t="n">
        <v>7</v>
      </c>
      <c r="H306" s="748" t="n">
        <v>33</v>
      </c>
      <c r="I306" s="748" t="n">
        <v>99</v>
      </c>
      <c r="J306" s="748" t="n">
        <v>32</v>
      </c>
      <c r="K306" s="748" t="n">
        <v>78</v>
      </c>
      <c r="L306" s="748" t="n">
        <v>35</v>
      </c>
      <c r="M306" s="748" t="n">
        <v>33</v>
      </c>
      <c r="N306" s="748" t="n">
        <v>14</v>
      </c>
      <c r="O306" s="748" t="n">
        <v>74</v>
      </c>
      <c r="P306" s="748" t="n">
        <v>49</v>
      </c>
      <c r="Q306" s="748" t="n">
        <v>28</v>
      </c>
      <c r="R306" s="748" t="n">
        <v>44</v>
      </c>
      <c r="S306" s="748" t="n">
        <v>134</v>
      </c>
      <c r="T306" s="748" t="n">
        <v>16</v>
      </c>
      <c r="U306" s="748" t="n">
        <v>10</v>
      </c>
      <c r="V306" s="748" t="n">
        <v>645</v>
      </c>
      <c r="W306" s="748" t="n">
        <v>17</v>
      </c>
      <c r="X306" s="748" t="n">
        <v>28</v>
      </c>
      <c r="Y306" s="748" t="n">
        <v>54</v>
      </c>
    </row>
    <row r="307">
      <c r="A307" s="748" t="inlineStr">
        <is>
          <t>Apr-Jun 2025</t>
        </is>
      </c>
      <c r="B307" s="748" t="inlineStr"/>
      <c r="C307" s="748" t="n">
        <v>726</v>
      </c>
      <c r="D307" s="748" t="n">
        <v>1</v>
      </c>
      <c r="E307" s="748" t="n">
        <v>49</v>
      </c>
      <c r="F307" s="748" t="n">
        <v>4</v>
      </c>
      <c r="G307" s="748" t="n">
        <v>8</v>
      </c>
      <c r="H307" s="748" t="n">
        <v>30</v>
      </c>
      <c r="I307" s="748" t="n">
        <v>93</v>
      </c>
      <c r="J307" s="748" t="n">
        <v>32</v>
      </c>
      <c r="K307" s="748" t="n">
        <v>79</v>
      </c>
      <c r="L307" s="748" t="n">
        <v>35</v>
      </c>
      <c r="M307" s="748" t="n">
        <v>32</v>
      </c>
      <c r="N307" s="748" t="n">
        <v>13</v>
      </c>
      <c r="O307" s="748" t="n">
        <v>73</v>
      </c>
      <c r="P307" s="748" t="n">
        <v>49</v>
      </c>
      <c r="Q307" s="748" t="n">
        <v>28</v>
      </c>
      <c r="R307" s="748" t="n">
        <v>42</v>
      </c>
      <c r="S307" s="748" t="n">
        <v>136</v>
      </c>
      <c r="T307" s="748" t="n">
        <v>15</v>
      </c>
      <c r="U307" s="748" t="n">
        <v>11</v>
      </c>
      <c r="V307" s="748" t="n">
        <v>636</v>
      </c>
      <c r="W307" s="748" t="n">
        <v>14</v>
      </c>
      <c r="X307" s="748" t="n">
        <v>27</v>
      </c>
      <c r="Y307" s="748" t="n">
        <v>52</v>
      </c>
    </row>
    <row r="308">
      <c r="A308" s="748" t="inlineStr">
        <is>
          <t>May-Jul 2025</t>
        </is>
      </c>
      <c r="B308" s="748" t="inlineStr"/>
      <c r="C308" s="748" t="n">
        <v>722</v>
      </c>
      <c r="D308" s="748" t="n">
        <v>1</v>
      </c>
      <c r="E308" s="748" t="n">
        <v>47</v>
      </c>
      <c r="F308" s="748" t="n">
        <v>4</v>
      </c>
      <c r="G308" s="748" t="n">
        <v>8</v>
      </c>
      <c r="H308" s="748" t="n">
        <v>31</v>
      </c>
      <c r="I308" s="748" t="n">
        <v>93</v>
      </c>
      <c r="J308" s="748" t="n">
        <v>30</v>
      </c>
      <c r="K308" s="748" t="n">
        <v>75</v>
      </c>
      <c r="L308" s="748" t="n">
        <v>34</v>
      </c>
      <c r="M308" s="748" t="n">
        <v>33</v>
      </c>
      <c r="N308" s="748" t="n">
        <v>13</v>
      </c>
      <c r="O308" s="748" t="n">
        <v>74</v>
      </c>
      <c r="P308" s="748" t="n">
        <v>50</v>
      </c>
      <c r="Q308" s="748" t="n">
        <v>29</v>
      </c>
      <c r="R308" s="748" t="n">
        <v>45</v>
      </c>
      <c r="S308" s="748" t="n">
        <v>131</v>
      </c>
      <c r="T308" s="748" t="n">
        <v>15</v>
      </c>
      <c r="U308" s="748" t="n">
        <v>11</v>
      </c>
      <c r="V308" s="748" t="n">
        <v>632</v>
      </c>
      <c r="W308" s="748" t="n">
        <v>16</v>
      </c>
      <c r="X308" s="748" t="n">
        <v>27</v>
      </c>
      <c r="Y308" s="748" t="n">
        <v>50</v>
      </c>
    </row>
    <row r="309">
      <c r="A309" s="748" t="inlineStr">
        <is>
          <t>Jun-Aug 2025</t>
        </is>
      </c>
      <c r="B309" s="748" t="inlineStr">
        <is>
          <t>(r)</t>
        </is>
      </c>
      <c r="C309" s="748" t="n">
        <v>731</v>
      </c>
      <c r="D309" s="748" t="n">
        <v>1</v>
      </c>
      <c r="E309" s="748" t="n">
        <v>49</v>
      </c>
      <c r="F309" s="748" t="n">
        <v>4</v>
      </c>
      <c r="G309" s="748" t="n">
        <v>8</v>
      </c>
      <c r="H309" s="748" t="n">
        <v>31</v>
      </c>
      <c r="I309" s="748" t="n">
        <v>94</v>
      </c>
      <c r="J309" s="748" t="n">
        <v>29</v>
      </c>
      <c r="K309" s="748" t="n">
        <v>78</v>
      </c>
      <c r="L309" s="748" t="n">
        <v>36</v>
      </c>
      <c r="M309" s="748" t="n">
        <v>33</v>
      </c>
      <c r="N309" s="748" t="n">
        <v>12</v>
      </c>
      <c r="O309" s="748" t="n">
        <v>77</v>
      </c>
      <c r="P309" s="748" t="n">
        <v>50</v>
      </c>
      <c r="Q309" s="748" t="n">
        <v>29</v>
      </c>
      <c r="R309" s="748" t="n">
        <v>47</v>
      </c>
      <c r="S309" s="748" t="n">
        <v>129</v>
      </c>
      <c r="T309" s="748" t="n">
        <v>14</v>
      </c>
      <c r="U309" s="748" t="n">
        <v>13</v>
      </c>
      <c r="V309" s="748" t="n">
        <v>639</v>
      </c>
      <c r="W309" s="748" t="n">
        <v>17</v>
      </c>
      <c r="X309" s="748" t="n">
        <v>28</v>
      </c>
      <c r="Y309" s="748" t="n">
        <v>49</v>
      </c>
    </row>
    <row r="310">
      <c r="A310" s="773" t="inlineStr">
        <is>
          <t>Jul-Sep 2025</t>
        </is>
      </c>
      <c r="B310" s="738" t="inlineStr">
        <is>
          <t>(r)</t>
        </is>
      </c>
      <c r="C310" s="736" t="n">
        <v>725</v>
      </c>
      <c r="D310" s="736" t="n">
        <v>1</v>
      </c>
      <c r="E310" s="736" t="n">
        <v>47</v>
      </c>
      <c r="F310" s="736" t="n">
        <v>3</v>
      </c>
      <c r="G310" s="736" t="n">
        <v>7</v>
      </c>
      <c r="H310" s="736" t="n">
        <v>30</v>
      </c>
      <c r="I310" s="736" t="n">
        <v>96</v>
      </c>
      <c r="J310" s="736" t="n">
        <v>30</v>
      </c>
      <c r="K310" s="736" t="n">
        <v>75</v>
      </c>
      <c r="L310" s="736" t="n">
        <v>36</v>
      </c>
      <c r="M310" s="736" t="n">
        <v>33</v>
      </c>
      <c r="N310" s="736" t="n">
        <v>10</v>
      </c>
      <c r="O310" s="736" t="n">
        <v>76</v>
      </c>
      <c r="P310" s="736" t="n">
        <v>50</v>
      </c>
      <c r="Q310" s="736" t="n">
        <v>30</v>
      </c>
      <c r="R310" s="736" t="n">
        <v>49</v>
      </c>
      <c r="S310" s="736" t="n">
        <v>126</v>
      </c>
      <c r="T310" s="736" t="n">
        <v>14</v>
      </c>
      <c r="U310" s="736" t="n">
        <v>13</v>
      </c>
      <c r="V310" s="736" t="n">
        <v>636</v>
      </c>
      <c r="W310" s="736" t="n">
        <v>20</v>
      </c>
      <c r="X310" s="736" t="n">
        <v>26</v>
      </c>
      <c r="Y310" s="736" t="n">
        <v>50</v>
      </c>
    </row>
    <row r="311">
      <c r="A311" s="748" t="inlineStr">
        <is>
          <t>Aug-Oct 2025</t>
        </is>
      </c>
      <c r="B311" s="748" t="inlineStr">
        <is>
          <t>(r)</t>
        </is>
      </c>
      <c r="C311" s="748" t="n">
        <v>725</v>
      </c>
      <c r="D311" s="748" t="n">
        <v>1</v>
      </c>
      <c r="E311" s="748" t="n">
        <v>48</v>
      </c>
      <c r="F311" s="748" t="n">
        <v>3</v>
      </c>
      <c r="G311" s="748" t="n">
        <v>8</v>
      </c>
      <c r="H311" s="748" t="n">
        <v>29</v>
      </c>
      <c r="I311" s="748" t="n">
        <v>92</v>
      </c>
      <c r="J311" s="748" t="n">
        <v>30</v>
      </c>
      <c r="K311" s="748" t="n">
        <v>77</v>
      </c>
      <c r="L311" s="748" t="n">
        <v>35</v>
      </c>
      <c r="M311" s="748" t="n">
        <v>33</v>
      </c>
      <c r="N311" s="748" t="n">
        <v>10</v>
      </c>
      <c r="O311" s="748" t="n">
        <v>79</v>
      </c>
      <c r="P311" s="748" t="n">
        <v>49</v>
      </c>
      <c r="Q311" s="748" t="n">
        <v>30</v>
      </c>
      <c r="R311" s="748" t="n">
        <v>49</v>
      </c>
      <c r="S311" s="748" t="n">
        <v>125</v>
      </c>
      <c r="T311" s="748" t="n">
        <v>15</v>
      </c>
      <c r="U311" s="748" t="n">
        <v>14</v>
      </c>
      <c r="V311" s="748" t="n">
        <v>636</v>
      </c>
      <c r="W311" s="748" t="n">
        <v>17</v>
      </c>
      <c r="X311" s="748" t="n">
        <v>23</v>
      </c>
      <c r="Y311" s="748" t="n">
        <v>51</v>
      </c>
    </row>
    <row r="312" ht="13" customHeight="1" s="828">
      <c r="A312" s="747" t="inlineStr">
        <is>
          <t>Sep-Nov 2025</t>
        </is>
      </c>
      <c r="B312" s="745" t="inlineStr">
        <is>
          <t>(p)</t>
        </is>
      </c>
      <c r="C312" s="746" t="n">
        <v>729</v>
      </c>
      <c r="D312" s="746" t="n">
        <v>1</v>
      </c>
      <c r="E312" s="746" t="n">
        <v>50</v>
      </c>
      <c r="F312" s="746" t="n">
        <v>3</v>
      </c>
      <c r="G312" s="746" t="n">
        <v>7</v>
      </c>
      <c r="H312" s="746" t="n">
        <v>28</v>
      </c>
      <c r="I312" s="746" t="n">
        <v>96</v>
      </c>
      <c r="J312" s="746" t="n">
        <v>32</v>
      </c>
      <c r="K312" s="746" t="n">
        <v>77</v>
      </c>
      <c r="L312" s="746" t="n">
        <v>35</v>
      </c>
      <c r="M312" s="746" t="n">
        <v>34</v>
      </c>
      <c r="N312" s="746" t="n">
        <v>11</v>
      </c>
      <c r="O312" s="746" t="n">
        <v>78</v>
      </c>
      <c r="P312" s="746" t="n">
        <v>47</v>
      </c>
      <c r="Q312" s="746" t="n">
        <v>30</v>
      </c>
      <c r="R312" s="746" t="n">
        <v>50</v>
      </c>
      <c r="S312" s="746" t="n">
        <v>121</v>
      </c>
      <c r="T312" s="746" t="n">
        <v>16</v>
      </c>
      <c r="U312" s="746" t="n">
        <v>14</v>
      </c>
      <c r="V312" s="746" t="n">
        <v>639</v>
      </c>
      <c r="W312" s="746" t="n">
        <v>17</v>
      </c>
      <c r="X312" s="746" t="n">
        <v>25</v>
      </c>
      <c r="Y312" s="746" t="n">
        <v>53</v>
      </c>
    </row>
    <row r="313" ht="14.5" customHeight="1" s="828">
      <c r="A313" s="226" t="n"/>
      <c r="B313" s="226" t="n"/>
      <c r="C313" s="226" t="n"/>
      <c r="D313" s="226" t="n"/>
      <c r="E313" s="226" t="n"/>
      <c r="F313" s="354" t="n"/>
      <c r="G313" s="354" t="n"/>
      <c r="H313" s="354" t="n"/>
      <c r="I313" s="354" t="n"/>
      <c r="J313" s="354" t="n"/>
      <c r="K313" s="354" t="n"/>
      <c r="L313" s="354" t="n"/>
      <c r="M313" s="226" t="n"/>
      <c r="N313" s="226" t="n"/>
      <c r="O313" s="226" t="n"/>
      <c r="P313" s="226" t="n"/>
      <c r="Q313" s="226" t="n"/>
      <c r="R313" s="226" t="n"/>
      <c r="S313" s="226" t="n"/>
      <c r="T313" s="226" t="n"/>
      <c r="U313" s="226" t="n"/>
      <c r="V313" s="226" t="n"/>
      <c r="W313" s="226" t="n"/>
      <c r="X313" s="226" t="n"/>
      <c r="Y313" s="226" t="n"/>
    </row>
    <row r="314" ht="14.5" customHeight="1" s="828">
      <c r="A314" s="226" t="n"/>
      <c r="B314" s="226" t="n"/>
      <c r="C314" s="226" t="n"/>
      <c r="D314" s="226" t="n"/>
      <c r="E314" s="226" t="n"/>
      <c r="F314" s="226" t="n"/>
      <c r="G314" s="226" t="n"/>
      <c r="H314" s="226" t="n"/>
      <c r="I314" s="226" t="n"/>
      <c r="J314" s="226" t="n"/>
      <c r="K314" s="226" t="n"/>
      <c r="L314" s="226" t="n"/>
      <c r="M314" s="226" t="n"/>
      <c r="N314" s="226" t="n"/>
      <c r="O314" s="226" t="n"/>
      <c r="P314" s="226" t="n"/>
      <c r="Q314" s="226" t="n"/>
      <c r="R314" s="226" t="n"/>
      <c r="S314" s="226" t="n"/>
      <c r="T314" s="226" t="n"/>
      <c r="U314" s="226" t="n"/>
      <c r="V314" s="226" t="n"/>
      <c r="W314" s="226" t="n"/>
      <c r="X314" s="226" t="n"/>
      <c r="Y314" s="226" t="n"/>
    </row>
    <row r="315" ht="14.5" customHeight="1" s="828">
      <c r="A315" s="352" t="n"/>
      <c r="B315" s="226" t="n"/>
      <c r="C315" s="226" t="n"/>
      <c r="D315" s="226" t="n"/>
      <c r="E315" s="226" t="n"/>
      <c r="F315" s="226" t="n"/>
      <c r="G315" s="226" t="n"/>
      <c r="H315" s="226" t="n"/>
      <c r="I315" s="226" t="n"/>
      <c r="J315" s="226" t="n"/>
      <c r="K315" s="226" t="n"/>
      <c r="L315" s="226" t="n"/>
      <c r="M315" s="226" t="n"/>
      <c r="N315" s="226" t="n"/>
      <c r="O315" s="226" t="n"/>
      <c r="P315" s="226" t="n"/>
      <c r="Q315" s="226" t="n"/>
      <c r="R315" s="226" t="n"/>
      <c r="S315" s="226" t="n"/>
      <c r="T315" s="226" t="n"/>
      <c r="U315" s="226" t="n"/>
      <c r="V315" s="226" t="n"/>
      <c r="W315" s="226" t="n"/>
      <c r="X315" s="226" t="n"/>
      <c r="Y315" s="226" t="n"/>
    </row>
    <row r="316" ht="14.5" customHeight="1" s="828">
      <c r="A316" s="354" t="n"/>
      <c r="B316" s="354" t="n"/>
      <c r="C316" s="354" t="n"/>
      <c r="D316" s="221" t="n"/>
      <c r="E316" s="354" t="n"/>
      <c r="F316" s="226" t="n"/>
      <c r="G316" s="226" t="n"/>
      <c r="H316" s="226" t="n"/>
      <c r="I316" s="226" t="n"/>
      <c r="J316" s="226" t="n"/>
      <c r="K316" s="226" t="n"/>
      <c r="L316" s="226" t="n"/>
      <c r="M316" s="226" t="n"/>
      <c r="N316" s="226" t="n"/>
      <c r="O316" s="226" t="n"/>
      <c r="P316" s="226" t="n"/>
      <c r="Q316" s="226" t="n"/>
      <c r="R316" s="226" t="n"/>
      <c r="S316" s="226" t="n"/>
      <c r="T316" s="226" t="n"/>
      <c r="U316" s="226" t="n"/>
      <c r="V316" s="226" t="n"/>
      <c r="W316" s="226" t="n"/>
      <c r="X316" s="226" t="n"/>
      <c r="Y316" s="226" t="n"/>
    </row>
    <row r="317" ht="14.5" customHeight="1" s="828">
      <c r="A317" s="352" t="n"/>
      <c r="B317" s="354" t="n"/>
      <c r="C317" s="354" t="n"/>
      <c r="D317" s="226" t="n"/>
      <c r="E317" s="354" t="n"/>
      <c r="F317" s="226" t="n"/>
      <c r="G317" s="226" t="n"/>
      <c r="H317" s="226" t="n"/>
      <c r="I317" s="226" t="n"/>
      <c r="J317" s="226" t="n"/>
      <c r="K317" s="226" t="n"/>
      <c r="L317" s="226" t="n"/>
      <c r="M317" s="226" t="n"/>
      <c r="N317" s="226" t="n"/>
      <c r="O317" s="226" t="n"/>
      <c r="P317" s="226" t="n"/>
      <c r="Q317" s="226" t="n"/>
      <c r="R317" s="226" t="n"/>
      <c r="S317" s="226" t="n"/>
      <c r="T317" s="226" t="n"/>
      <c r="U317" s="226" t="n"/>
      <c r="V317" s="226" t="n"/>
      <c r="W317" s="226" t="n"/>
      <c r="X317" s="226" t="n"/>
      <c r="Y317" s="226" t="n"/>
    </row>
    <row r="318" ht="14.5" customHeight="1" s="828">
      <c r="A318" s="226" t="n"/>
      <c r="B318" s="226" t="n"/>
      <c r="C318" s="226" t="n"/>
      <c r="D318" s="226" t="n"/>
      <c r="E318" s="226" t="n"/>
      <c r="F318" s="226" t="n"/>
      <c r="G318" s="226" t="n"/>
      <c r="H318" s="226" t="n"/>
      <c r="I318" s="226" t="n"/>
      <c r="J318" s="226" t="n"/>
      <c r="K318" s="226" t="n"/>
      <c r="L318" s="226" t="n"/>
      <c r="M318" s="226" t="n"/>
      <c r="N318" s="226" t="n"/>
      <c r="O318" s="226" t="n"/>
      <c r="P318" s="226" t="n"/>
      <c r="Q318" s="226" t="n"/>
      <c r="R318" s="226" t="n"/>
      <c r="S318" s="226" t="n"/>
      <c r="T318" s="226" t="n"/>
      <c r="U318" s="226" t="n"/>
      <c r="V318" s="226" t="n"/>
      <c r="W318" s="226" t="n"/>
      <c r="X318" s="226" t="n"/>
      <c r="Y318" s="226" t="n"/>
    </row>
    <row r="319" ht="14.5" customHeight="1" s="828">
      <c r="A319" s="226" t="n"/>
      <c r="B319" s="226" t="n"/>
      <c r="C319" s="226" t="n"/>
      <c r="D319" s="226" t="n"/>
      <c r="E319" s="226" t="n"/>
      <c r="F319" s="226" t="n"/>
      <c r="G319" s="226" t="n"/>
      <c r="H319" s="226" t="n"/>
      <c r="I319" s="226" t="n"/>
      <c r="J319" s="226" t="n"/>
      <c r="K319" s="226" t="n"/>
      <c r="L319" s="226" t="n"/>
      <c r="M319" s="226" t="n"/>
      <c r="N319" s="226" t="n"/>
      <c r="O319" s="226" t="n"/>
      <c r="P319" s="226" t="n"/>
      <c r="Q319" s="226" t="n"/>
      <c r="R319" s="226" t="n"/>
      <c r="S319" s="226" t="n"/>
      <c r="T319" s="226" t="n"/>
      <c r="U319" s="226" t="n"/>
      <c r="V319" s="226" t="n"/>
      <c r="W319" s="226" t="n"/>
      <c r="X319" s="226" t="n"/>
      <c r="Y319" s="226" t="n"/>
    </row>
    <row r="320" ht="14.5" customHeight="1" s="828">
      <c r="A320" s="226" t="n"/>
      <c r="B320" s="226" t="n"/>
      <c r="C320" s="226" t="n"/>
      <c r="D320" s="226" t="n"/>
      <c r="E320" s="226" t="n"/>
      <c r="F320" s="226" t="n"/>
      <c r="G320" s="226" t="n"/>
      <c r="H320" s="226" t="n"/>
      <c r="I320" s="226" t="n"/>
      <c r="J320" s="226" t="n"/>
      <c r="K320" s="226" t="n"/>
      <c r="L320" s="226" t="n"/>
      <c r="M320" s="226" t="n"/>
      <c r="N320" s="226" t="n"/>
      <c r="O320" s="226" t="n"/>
      <c r="P320" s="226" t="n"/>
      <c r="Q320" s="226" t="n"/>
      <c r="R320" s="226" t="n"/>
      <c r="S320" s="226" t="n"/>
      <c r="T320" s="226" t="n"/>
      <c r="U320" s="226" t="n"/>
      <c r="V320" s="226" t="n"/>
      <c r="W320" s="226" t="n"/>
      <c r="X320" s="226" t="n"/>
      <c r="Y320" s="226" t="n"/>
    </row>
    <row r="321" ht="14.5" customHeight="1" s="828">
      <c r="A321" s="226" t="n"/>
      <c r="B321" s="226" t="n"/>
      <c r="C321" s="226" t="n"/>
      <c r="D321" s="226" t="n"/>
      <c r="E321" s="226" t="n"/>
      <c r="F321" s="226" t="n"/>
      <c r="G321" s="226" t="n"/>
      <c r="H321" s="226" t="n"/>
      <c r="I321" s="226" t="n"/>
      <c r="J321" s="226" t="n"/>
      <c r="K321" s="226" t="n"/>
      <c r="L321" s="226" t="n"/>
      <c r="M321" s="226" t="n"/>
      <c r="N321" s="226" t="n"/>
      <c r="O321" s="226" t="n"/>
      <c r="P321" s="226" t="n"/>
      <c r="Q321" s="226" t="n"/>
      <c r="R321" s="226" t="n"/>
      <c r="S321" s="226" t="n"/>
      <c r="T321" s="226" t="n"/>
      <c r="U321" s="226" t="n"/>
      <c r="V321" s="226" t="n"/>
      <c r="W321" s="226" t="n"/>
      <c r="X321" s="226" t="n"/>
      <c r="Y321" s="226" t="n"/>
    </row>
    <row r="322" ht="14.5" customHeight="1" s="828">
      <c r="A322" s="226" t="n"/>
      <c r="B322" s="226" t="n"/>
      <c r="C322" s="226" t="n"/>
      <c r="D322" s="226" t="n"/>
      <c r="E322" s="226" t="n"/>
      <c r="F322" s="226" t="n"/>
      <c r="G322" s="226" t="n"/>
      <c r="H322" s="226" t="n"/>
      <c r="I322" s="226" t="n"/>
      <c r="J322" s="226" t="n"/>
      <c r="K322" s="226" t="n"/>
      <c r="L322" s="226" t="n"/>
      <c r="M322" s="226" t="n"/>
      <c r="N322" s="226" t="n"/>
      <c r="O322" s="226" t="n"/>
      <c r="P322" s="226" t="n"/>
      <c r="Q322" s="226" t="n"/>
      <c r="R322" s="226" t="n"/>
      <c r="S322" s="226" t="n"/>
      <c r="T322" s="226" t="n"/>
      <c r="U322" s="226" t="n"/>
      <c r="V322" s="226" t="n"/>
      <c r="W322" s="226" t="n"/>
      <c r="X322" s="226" t="n"/>
      <c r="Y322" s="226" t="n"/>
    </row>
    <row r="323" ht="14.5" customHeight="1" s="828">
      <c r="A323" s="226" t="n"/>
      <c r="B323" s="226" t="n"/>
      <c r="C323" s="226" t="n"/>
      <c r="D323" s="226" t="n"/>
      <c r="E323" s="226" t="n"/>
      <c r="F323" s="226" t="n"/>
      <c r="G323" s="226" t="n"/>
      <c r="H323" s="226" t="n"/>
      <c r="I323" s="226" t="n"/>
      <c r="J323" s="226" t="n"/>
      <c r="K323" s="226" t="n"/>
      <c r="L323" s="226" t="n"/>
      <c r="M323" s="226" t="n"/>
      <c r="N323" s="226" t="n"/>
      <c r="O323" s="226" t="n"/>
      <c r="P323" s="226" t="n"/>
      <c r="Q323" s="226" t="n"/>
      <c r="R323" s="226" t="n"/>
      <c r="S323" s="226" t="n"/>
      <c r="T323" s="226" t="n"/>
      <c r="U323" s="226" t="n"/>
      <c r="V323" s="226" t="n"/>
      <c r="W323" s="226" t="n"/>
      <c r="X323" s="226" t="n"/>
      <c r="Y323" s="226" t="n"/>
    </row>
    <row r="324" ht="14.5" customHeight="1" s="828">
      <c r="A324" s="226" t="n"/>
      <c r="B324" s="226" t="n"/>
      <c r="C324" s="226" t="n"/>
      <c r="D324" s="226" t="n"/>
      <c r="E324" s="226" t="n"/>
      <c r="F324" s="226" t="n"/>
      <c r="G324" s="226" t="n"/>
      <c r="H324" s="226" t="n"/>
      <c r="I324" s="226" t="n"/>
      <c r="J324" s="226" t="n"/>
      <c r="K324" s="226" t="n"/>
      <c r="L324" s="226" t="n"/>
      <c r="M324" s="226" t="n"/>
      <c r="N324" s="226" t="n"/>
      <c r="O324" s="226" t="n"/>
      <c r="P324" s="226" t="n"/>
      <c r="Q324" s="226" t="n"/>
      <c r="R324" s="226" t="n"/>
      <c r="S324" s="226" t="n"/>
      <c r="T324" s="226" t="n"/>
      <c r="U324" s="226" t="n"/>
      <c r="V324" s="226" t="n"/>
      <c r="W324" s="226" t="n"/>
      <c r="X324" s="226" t="n"/>
      <c r="Y324" s="226" t="n"/>
    </row>
    <row r="325" ht="14.5" customHeight="1" s="828">
      <c r="A325" s="226" t="n"/>
      <c r="B325" s="226" t="n"/>
      <c r="C325" s="226" t="n"/>
      <c r="D325" s="226" t="n"/>
      <c r="E325" s="226" t="n"/>
      <c r="F325" s="226" t="n"/>
      <c r="G325" s="226" t="n"/>
      <c r="H325" s="226" t="n"/>
      <c r="I325" s="226" t="n"/>
      <c r="J325" s="226" t="n"/>
      <c r="K325" s="226" t="n"/>
      <c r="L325" s="226" t="n"/>
      <c r="M325" s="226" t="n"/>
      <c r="N325" s="226" t="n"/>
      <c r="O325" s="226" t="n"/>
      <c r="P325" s="226" t="n"/>
      <c r="Q325" s="226" t="n"/>
      <c r="R325" s="226" t="n"/>
      <c r="S325" s="226" t="n"/>
      <c r="T325" s="226" t="n"/>
      <c r="U325" s="226" t="n"/>
      <c r="V325" s="226" t="n"/>
      <c r="W325" s="226" t="n"/>
      <c r="X325" s="226" t="n"/>
      <c r="Y325" s="226" t="n"/>
    </row>
    <row r="326" ht="14.5" customHeight="1" s="828">
      <c r="A326" s="226" t="n"/>
      <c r="B326" s="226" t="n"/>
      <c r="C326" s="226" t="n"/>
      <c r="D326" s="226" t="n"/>
      <c r="E326" s="226" t="n"/>
      <c r="F326" s="226" t="n"/>
      <c r="G326" s="226" t="n"/>
      <c r="H326" s="226" t="n"/>
      <c r="I326" s="226" t="n"/>
      <c r="J326" s="226" t="n"/>
      <c r="K326" s="226" t="n"/>
      <c r="L326" s="226" t="n"/>
      <c r="M326" s="226" t="n"/>
      <c r="N326" s="226" t="n"/>
      <c r="O326" s="226" t="n"/>
      <c r="P326" s="226" t="n"/>
      <c r="Q326" s="226" t="n"/>
      <c r="R326" s="226" t="n"/>
      <c r="S326" s="226" t="n"/>
      <c r="T326" s="226" t="n"/>
      <c r="U326" s="226" t="n"/>
      <c r="V326" s="226" t="n"/>
      <c r="W326" s="226" t="n"/>
      <c r="X326" s="226" t="n"/>
      <c r="Y326" s="226" t="n"/>
    </row>
    <row r="327" ht="14.5" customHeight="1" s="828">
      <c r="A327" s="226" t="n"/>
      <c r="B327" s="226" t="n"/>
      <c r="C327" s="226" t="n"/>
      <c r="D327" s="226" t="n"/>
      <c r="E327" s="226" t="n"/>
      <c r="F327" s="226" t="n"/>
      <c r="G327" s="226" t="n"/>
      <c r="H327" s="226" t="n"/>
      <c r="I327" s="226" t="n"/>
      <c r="J327" s="226" t="n"/>
      <c r="K327" s="226" t="n"/>
      <c r="L327" s="226" t="n"/>
      <c r="M327" s="226" t="n"/>
      <c r="N327" s="226" t="n"/>
      <c r="O327" s="226" t="n"/>
      <c r="P327" s="226" t="n"/>
      <c r="Q327" s="226" t="n"/>
      <c r="R327" s="226" t="n"/>
      <c r="S327" s="226" t="n"/>
      <c r="T327" s="226" t="n"/>
      <c r="U327" s="226" t="n"/>
      <c r="V327" s="226" t="n"/>
      <c r="W327" s="226" t="n"/>
      <c r="X327" s="226" t="n"/>
      <c r="Y327" s="226" t="n"/>
    </row>
    <row r="328" ht="14.5" customHeight="1" s="828">
      <c r="A328" s="226" t="n"/>
      <c r="B328" s="226" t="n"/>
      <c r="C328" s="226" t="n"/>
      <c r="D328" s="226" t="n"/>
      <c r="E328" s="226" t="n"/>
      <c r="F328" s="226" t="n"/>
      <c r="G328" s="226" t="n"/>
      <c r="H328" s="226" t="n"/>
      <c r="I328" s="226" t="n"/>
      <c r="J328" s="226" t="n"/>
      <c r="K328" s="226" t="n"/>
      <c r="L328" s="226" t="n"/>
      <c r="M328" s="226" t="n"/>
      <c r="N328" s="226" t="n"/>
      <c r="O328" s="226" t="n"/>
      <c r="P328" s="226" t="n"/>
      <c r="Q328" s="226" t="n"/>
      <c r="R328" s="226" t="n"/>
      <c r="S328" s="226" t="n"/>
      <c r="T328" s="226" t="n"/>
      <c r="U328" s="226" t="n"/>
      <c r="V328" s="226" t="n"/>
      <c r="W328" s="226" t="n"/>
      <c r="X328" s="226" t="n"/>
      <c r="Y328" s="226" t="n"/>
    </row>
    <row r="329" ht="14.5" customHeight="1" s="828">
      <c r="A329" s="226" t="n"/>
      <c r="B329" s="226" t="n"/>
      <c r="C329" s="226" t="n"/>
      <c r="D329" s="226" t="n"/>
      <c r="E329" s="226" t="n"/>
      <c r="F329" s="226" t="n"/>
      <c r="G329" s="226" t="n"/>
      <c r="H329" s="226" t="n"/>
      <c r="I329" s="226" t="n"/>
      <c r="J329" s="226" t="n"/>
      <c r="K329" s="226" t="n"/>
      <c r="L329" s="226" t="n"/>
      <c r="M329" s="226" t="n"/>
      <c r="N329" s="226" t="n"/>
      <c r="O329" s="226" t="n"/>
      <c r="P329" s="226" t="n"/>
      <c r="Q329" s="226" t="n"/>
      <c r="R329" s="226" t="n"/>
      <c r="S329" s="226" t="n"/>
      <c r="T329" s="226" t="n"/>
      <c r="U329" s="226" t="n"/>
      <c r="V329" s="226" t="n"/>
      <c r="W329" s="226" t="n"/>
      <c r="X329" s="226" t="n"/>
      <c r="Y329" s="226" t="n"/>
    </row>
    <row r="330" ht="14.5" customHeight="1" s="828">
      <c r="A330" s="226" t="n"/>
      <c r="B330" s="226" t="n"/>
      <c r="C330" s="226" t="n"/>
      <c r="D330" s="226" t="n"/>
      <c r="E330" s="226" t="n"/>
      <c r="F330" s="226" t="n"/>
      <c r="G330" s="226" t="n"/>
      <c r="H330" s="226" t="n"/>
      <c r="I330" s="226" t="n"/>
      <c r="J330" s="226" t="n"/>
      <c r="K330" s="226" t="n"/>
      <c r="L330" s="226" t="n"/>
      <c r="M330" s="226" t="n"/>
      <c r="N330" s="226" t="n"/>
      <c r="O330" s="226" t="n"/>
      <c r="P330" s="226" t="n"/>
      <c r="Q330" s="226" t="n"/>
      <c r="R330" s="226" t="n"/>
      <c r="S330" s="226" t="n"/>
      <c r="T330" s="226" t="n"/>
      <c r="U330" s="226" t="n"/>
      <c r="V330" s="226" t="n"/>
      <c r="W330" s="226" t="n"/>
      <c r="X330" s="226" t="n"/>
      <c r="Y330" s="226" t="n"/>
    </row>
    <row r="331" ht="14.5" customHeight="1" s="828">
      <c r="A331" s="226" t="n"/>
      <c r="B331" s="226" t="n"/>
      <c r="C331" s="226" t="n"/>
      <c r="D331" s="226" t="n"/>
      <c r="E331" s="226" t="n"/>
      <c r="F331" s="226" t="n"/>
      <c r="G331" s="226" t="n"/>
      <c r="H331" s="226" t="n"/>
      <c r="I331" s="226" t="n"/>
      <c r="J331" s="226" t="n"/>
      <c r="K331" s="226" t="n"/>
      <c r="L331" s="226" t="n"/>
      <c r="M331" s="226" t="n"/>
      <c r="N331" s="226" t="n"/>
      <c r="O331" s="226" t="n"/>
      <c r="P331" s="226" t="n"/>
      <c r="Q331" s="226" t="n"/>
      <c r="R331" s="226" t="n"/>
      <c r="S331" s="226" t="n"/>
      <c r="T331" s="226" t="n"/>
      <c r="U331" s="226" t="n"/>
      <c r="V331" s="226" t="n"/>
      <c r="W331" s="226" t="n"/>
      <c r="X331" s="226" t="n"/>
      <c r="Y331" s="226" t="n"/>
    </row>
    <row r="332" ht="14.5" customHeight="1" s="828">
      <c r="A332" s="226" t="n"/>
      <c r="B332" s="226" t="n"/>
      <c r="C332" s="226" t="n"/>
      <c r="D332" s="226" t="n"/>
      <c r="E332" s="226" t="n"/>
      <c r="F332" s="226" t="n"/>
      <c r="G332" s="226" t="n"/>
      <c r="H332" s="226" t="n"/>
      <c r="I332" s="226" t="n"/>
      <c r="J332" s="226" t="n"/>
      <c r="K332" s="226" t="n"/>
      <c r="L332" s="226" t="n"/>
      <c r="M332" s="226" t="n"/>
      <c r="N332" s="226" t="n"/>
      <c r="O332" s="226" t="n"/>
      <c r="P332" s="226" t="n"/>
      <c r="Q332" s="226" t="n"/>
      <c r="R332" s="226" t="n"/>
      <c r="S332" s="226" t="n"/>
      <c r="T332" s="226" t="n"/>
      <c r="U332" s="226" t="n"/>
      <c r="V332" s="226" t="n"/>
      <c r="W332" s="226" t="n"/>
      <c r="X332" s="226" t="n"/>
      <c r="Y332" s="226" t="n"/>
    </row>
    <row r="333" ht="14.5" customHeight="1" s="828">
      <c r="A333" s="226" t="n"/>
      <c r="B333" s="226" t="n"/>
      <c r="C333" s="226" t="n"/>
      <c r="D333" s="226" t="n"/>
      <c r="E333" s="226" t="n"/>
      <c r="F333" s="226" t="n"/>
      <c r="G333" s="226" t="n"/>
      <c r="H333" s="226" t="n"/>
      <c r="I333" s="226" t="n"/>
      <c r="J333" s="226" t="n"/>
      <c r="K333" s="226" t="n"/>
      <c r="L333" s="226" t="n"/>
      <c r="M333" s="226" t="n"/>
      <c r="N333" s="226" t="n"/>
      <c r="O333" s="226" t="n"/>
      <c r="P333" s="226" t="n"/>
      <c r="Q333" s="226" t="n"/>
      <c r="R333" s="226" t="n"/>
      <c r="S333" s="226" t="n"/>
      <c r="T333" s="226" t="n"/>
      <c r="U333" s="226" t="n"/>
      <c r="V333" s="226" t="n"/>
      <c r="W333" s="226" t="n"/>
      <c r="X333" s="226" t="n"/>
      <c r="Y333" s="226" t="n"/>
    </row>
    <row r="334" ht="14.5" customHeight="1" s="828">
      <c r="A334" s="226" t="n"/>
      <c r="B334" s="226" t="n"/>
      <c r="C334" s="226" t="n"/>
      <c r="D334" s="226" t="n"/>
      <c r="E334" s="226" t="n"/>
      <c r="F334" s="226" t="n"/>
      <c r="G334" s="226" t="n"/>
      <c r="H334" s="226" t="n"/>
      <c r="I334" s="226" t="n"/>
      <c r="J334" s="226" t="n"/>
      <c r="K334" s="226" t="n"/>
      <c r="L334" s="226" t="n"/>
      <c r="M334" s="226" t="n"/>
      <c r="N334" s="226" t="n"/>
      <c r="O334" s="226" t="n"/>
      <c r="P334" s="226" t="n"/>
      <c r="Q334" s="226" t="n"/>
      <c r="R334" s="226" t="n"/>
      <c r="S334" s="226" t="n"/>
      <c r="T334" s="226" t="n"/>
      <c r="U334" s="226" t="n"/>
      <c r="V334" s="226" t="n"/>
      <c r="W334" s="226" t="n"/>
      <c r="X334" s="226" t="n"/>
      <c r="Y334" s="226" t="n"/>
    </row>
    <row r="335" ht="14.5" customHeight="1" s="828">
      <c r="A335" s="226" t="n"/>
      <c r="B335" s="226" t="n"/>
      <c r="C335" s="226" t="n"/>
      <c r="D335" s="226" t="n"/>
      <c r="E335" s="226" t="n"/>
      <c r="F335" s="226" t="n"/>
      <c r="G335" s="226" t="n"/>
      <c r="H335" s="226" t="n"/>
      <c r="I335" s="226" t="n"/>
      <c r="J335" s="226" t="n"/>
      <c r="K335" s="226" t="n"/>
      <c r="L335" s="226" t="n"/>
      <c r="M335" s="226" t="n"/>
      <c r="N335" s="226" t="n"/>
      <c r="O335" s="226" t="n"/>
      <c r="P335" s="226" t="n"/>
      <c r="Q335" s="226" t="n"/>
      <c r="R335" s="226" t="n"/>
      <c r="S335" s="226" t="n"/>
      <c r="T335" s="226" t="n"/>
      <c r="U335" s="226" t="n"/>
      <c r="V335" s="226" t="n"/>
      <c r="W335" s="226" t="n"/>
      <c r="X335" s="226" t="n"/>
      <c r="Y335" s="226" t="n"/>
    </row>
    <row r="336" ht="14.5" customHeight="1" s="828">
      <c r="A336" s="226" t="n"/>
      <c r="B336" s="226" t="n"/>
      <c r="C336" s="226" t="n"/>
      <c r="D336" s="226" t="n"/>
      <c r="E336" s="226" t="n"/>
      <c r="F336" s="226" t="n"/>
      <c r="G336" s="226" t="n"/>
      <c r="H336" s="226" t="n"/>
      <c r="I336" s="226" t="n"/>
      <c r="J336" s="226" t="n"/>
      <c r="K336" s="226" t="n"/>
      <c r="L336" s="226" t="n"/>
      <c r="M336" s="226" t="n"/>
      <c r="N336" s="226" t="n"/>
      <c r="O336" s="226" t="n"/>
      <c r="P336" s="226" t="n"/>
      <c r="Q336" s="226" t="n"/>
      <c r="R336" s="226" t="n"/>
      <c r="S336" s="226" t="n"/>
      <c r="T336" s="226" t="n"/>
      <c r="U336" s="226" t="n"/>
      <c r="V336" s="226" t="n"/>
      <c r="W336" s="226" t="n"/>
      <c r="X336" s="226" t="n"/>
      <c r="Y336" s="226" t="n"/>
    </row>
    <row r="337" ht="14.5" customHeight="1" s="828">
      <c r="A337" s="226" t="n"/>
      <c r="B337" s="226" t="n"/>
      <c r="C337" s="226" t="n"/>
      <c r="D337" s="226" t="n"/>
      <c r="E337" s="226" t="n"/>
      <c r="F337" s="226" t="n"/>
      <c r="G337" s="226" t="n"/>
      <c r="H337" s="226" t="n"/>
      <c r="I337" s="226" t="n"/>
      <c r="J337" s="226" t="n"/>
      <c r="K337" s="226" t="n"/>
      <c r="L337" s="226" t="n"/>
      <c r="M337" s="226" t="n"/>
      <c r="N337" s="226" t="n"/>
      <c r="O337" s="226" t="n"/>
      <c r="P337" s="226" t="n"/>
      <c r="Q337" s="226" t="n"/>
      <c r="R337" s="226" t="n"/>
      <c r="S337" s="226" t="n"/>
      <c r="T337" s="226" t="n"/>
      <c r="U337" s="226" t="n"/>
      <c r="V337" s="226" t="n"/>
      <c r="W337" s="226" t="n"/>
      <c r="X337" s="226" t="n"/>
      <c r="Y337" s="226" t="n"/>
    </row>
    <row r="338" ht="14.5" customHeight="1" s="828">
      <c r="A338" s="226" t="n"/>
      <c r="B338" s="226" t="n"/>
      <c r="C338" s="226" t="n"/>
      <c r="D338" s="226" t="n"/>
      <c r="E338" s="226" t="n"/>
      <c r="F338" s="226" t="n"/>
      <c r="G338" s="226" t="n"/>
      <c r="H338" s="226" t="n"/>
      <c r="I338" s="226" t="n"/>
      <c r="J338" s="226" t="n"/>
      <c r="K338" s="226" t="n"/>
      <c r="L338" s="226" t="n"/>
      <c r="M338" s="226" t="n"/>
      <c r="N338" s="226" t="n"/>
      <c r="O338" s="226" t="n"/>
      <c r="P338" s="226" t="n"/>
      <c r="Q338" s="226" t="n"/>
      <c r="R338" s="226" t="n"/>
      <c r="S338" s="226" t="n"/>
      <c r="T338" s="226" t="n"/>
      <c r="U338" s="226" t="n"/>
      <c r="V338" s="226" t="n"/>
      <c r="W338" s="226" t="n"/>
      <c r="X338" s="226" t="n"/>
      <c r="Y338" s="226" t="n"/>
    </row>
    <row r="339" ht="14.5" customHeight="1" s="828">
      <c r="A339" s="226" t="n"/>
      <c r="B339" s="226" t="n"/>
      <c r="C339" s="226" t="n"/>
      <c r="D339" s="226" t="n"/>
      <c r="E339" s="226" t="n"/>
      <c r="F339" s="226" t="n"/>
      <c r="G339" s="226" t="n"/>
      <c r="H339" s="226" t="n"/>
      <c r="I339" s="226" t="n"/>
      <c r="J339" s="226" t="n"/>
      <c r="K339" s="226" t="n"/>
      <c r="L339" s="226" t="n"/>
      <c r="M339" s="226" t="n"/>
      <c r="N339" s="226" t="n"/>
      <c r="O339" s="226" t="n"/>
      <c r="P339" s="226" t="n"/>
      <c r="Q339" s="226" t="n"/>
      <c r="R339" s="226" t="n"/>
      <c r="S339" s="226" t="n"/>
      <c r="T339" s="226" t="n"/>
      <c r="U339" s="226" t="n"/>
      <c r="V339" s="226" t="n"/>
      <c r="W339" s="226" t="n"/>
      <c r="X339" s="226" t="n"/>
      <c r="Y339" s="226" t="n"/>
    </row>
    <row r="340" ht="14.5" customHeight="1" s="828">
      <c r="A340" s="226" t="n"/>
      <c r="B340" s="226" t="n"/>
      <c r="C340" s="226" t="n"/>
      <c r="D340" s="226" t="n"/>
      <c r="E340" s="226" t="n"/>
      <c r="F340" s="226" t="n"/>
      <c r="G340" s="226" t="n"/>
      <c r="H340" s="226" t="n"/>
      <c r="I340" s="226" t="n"/>
      <c r="J340" s="226" t="n"/>
      <c r="K340" s="226" t="n"/>
      <c r="L340" s="226" t="n"/>
      <c r="M340" s="226" t="n"/>
      <c r="N340" s="226" t="n"/>
      <c r="O340" s="226" t="n"/>
      <c r="P340" s="226" t="n"/>
      <c r="Q340" s="226" t="n"/>
      <c r="R340" s="226" t="n"/>
      <c r="S340" s="226" t="n"/>
      <c r="T340" s="226" t="n"/>
      <c r="U340" s="226" t="n"/>
      <c r="V340" s="226" t="n"/>
      <c r="W340" s="226" t="n"/>
      <c r="X340" s="226" t="n"/>
      <c r="Y340" s="226" t="n"/>
    </row>
    <row r="341" ht="14.5" customHeight="1" s="828">
      <c r="A341" s="226" t="n"/>
      <c r="B341" s="226" t="n"/>
      <c r="C341" s="226" t="n"/>
      <c r="D341" s="226" t="n"/>
      <c r="E341" s="226" t="n"/>
      <c r="F341" s="226" t="n"/>
      <c r="G341" s="226" t="n"/>
      <c r="H341" s="226" t="n"/>
      <c r="I341" s="226" t="n"/>
      <c r="J341" s="226" t="n"/>
      <c r="K341" s="226" t="n"/>
      <c r="L341" s="226" t="n"/>
      <c r="M341" s="226" t="n"/>
      <c r="N341" s="226" t="n"/>
      <c r="O341" s="226" t="n"/>
      <c r="P341" s="226" t="n"/>
      <c r="Q341" s="226" t="n"/>
      <c r="R341" s="226" t="n"/>
      <c r="S341" s="226" t="n"/>
      <c r="T341" s="226" t="n"/>
      <c r="U341" s="226" t="n"/>
      <c r="V341" s="226" t="n"/>
      <c r="W341" s="226" t="n"/>
      <c r="X341" s="226" t="n"/>
      <c r="Y341" s="226" t="n"/>
    </row>
    <row r="342" ht="14.5" customHeight="1" s="828">
      <c r="A342" s="226" t="n"/>
      <c r="B342" s="226" t="n"/>
      <c r="C342" s="226" t="n"/>
      <c r="D342" s="226" t="n"/>
      <c r="E342" s="226" t="n"/>
      <c r="F342" s="226" t="n"/>
      <c r="G342" s="226" t="n"/>
      <c r="H342" s="226" t="n"/>
      <c r="I342" s="226" t="n"/>
      <c r="J342" s="226" t="n"/>
      <c r="K342" s="226" t="n"/>
      <c r="L342" s="226" t="n"/>
      <c r="M342" s="226" t="n"/>
      <c r="N342" s="226" t="n"/>
      <c r="O342" s="226" t="n"/>
      <c r="P342" s="226" t="n"/>
      <c r="Q342" s="226" t="n"/>
      <c r="R342" s="226" t="n"/>
      <c r="S342" s="226" t="n"/>
      <c r="T342" s="226" t="n"/>
      <c r="U342" s="226" t="n"/>
      <c r="V342" s="226" t="n"/>
      <c r="W342" s="226" t="n"/>
      <c r="X342" s="226" t="n"/>
      <c r="Y342" s="226" t="n"/>
    </row>
    <row r="343" ht="14.5" customHeight="1" s="828">
      <c r="A343" s="226" t="n"/>
      <c r="B343" s="226" t="n"/>
      <c r="C343" s="226" t="n"/>
      <c r="D343" s="226" t="n"/>
      <c r="E343" s="226" t="n"/>
      <c r="F343" s="226" t="n"/>
      <c r="G343" s="226" t="n"/>
      <c r="H343" s="226" t="n"/>
      <c r="I343" s="226" t="n"/>
      <c r="J343" s="226" t="n"/>
      <c r="K343" s="226" t="n"/>
      <c r="L343" s="226" t="n"/>
      <c r="M343" s="226" t="n"/>
      <c r="N343" s="226" t="n"/>
      <c r="O343" s="226" t="n"/>
      <c r="P343" s="226" t="n"/>
      <c r="Q343" s="226" t="n"/>
      <c r="R343" s="226" t="n"/>
      <c r="S343" s="226" t="n"/>
      <c r="T343" s="226" t="n"/>
      <c r="U343" s="226" t="n"/>
      <c r="V343" s="226" t="n"/>
      <c r="W343" s="226" t="n"/>
      <c r="X343" s="226" t="n"/>
      <c r="Y343" s="226" t="n"/>
    </row>
    <row r="344" ht="14.5" customHeight="1" s="828">
      <c r="A344" s="226" t="n"/>
      <c r="B344" s="226" t="n"/>
      <c r="C344" s="226" t="n"/>
      <c r="D344" s="226" t="n"/>
      <c r="E344" s="226" t="n"/>
      <c r="F344" s="226" t="n"/>
      <c r="G344" s="226" t="n"/>
      <c r="H344" s="226" t="n"/>
      <c r="I344" s="226" t="n"/>
      <c r="J344" s="226" t="n"/>
      <c r="K344" s="226" t="n"/>
      <c r="L344" s="226" t="n"/>
      <c r="M344" s="226" t="n"/>
      <c r="N344" s="226" t="n"/>
      <c r="O344" s="226" t="n"/>
      <c r="P344" s="226" t="n"/>
      <c r="Q344" s="226" t="n"/>
      <c r="R344" s="226" t="n"/>
      <c r="S344" s="226" t="n"/>
      <c r="T344" s="226" t="n"/>
      <c r="U344" s="226" t="n"/>
      <c r="V344" s="226" t="n"/>
      <c r="W344" s="226" t="n"/>
      <c r="X344" s="226" t="n"/>
      <c r="Y344" s="226" t="n"/>
    </row>
    <row r="345" ht="14.5" customHeight="1" s="828">
      <c r="A345" s="226" t="n"/>
      <c r="B345" s="226" t="n"/>
      <c r="C345" s="226" t="n"/>
      <c r="D345" s="226" t="n"/>
      <c r="E345" s="226" t="n"/>
      <c r="F345" s="226" t="n"/>
      <c r="G345" s="226" t="n"/>
      <c r="H345" s="226" t="n"/>
      <c r="I345" s="226" t="n"/>
      <c r="J345" s="226" t="n"/>
      <c r="K345" s="226" t="n"/>
      <c r="L345" s="226" t="n"/>
      <c r="M345" s="226" t="n"/>
      <c r="N345" s="226" t="n"/>
      <c r="O345" s="226" t="n"/>
      <c r="P345" s="226" t="n"/>
      <c r="Q345" s="226" t="n"/>
      <c r="R345" s="226" t="n"/>
      <c r="S345" s="226" t="n"/>
      <c r="T345" s="226" t="n"/>
      <c r="U345" s="226" t="n"/>
      <c r="V345" s="226" t="n"/>
      <c r="W345" s="226" t="n"/>
      <c r="X345" s="226" t="n"/>
      <c r="Y345" s="226" t="n"/>
    </row>
    <row r="346" ht="14.5" customHeight="1" s="828">
      <c r="A346" s="226" t="n"/>
      <c r="B346" s="226" t="n"/>
      <c r="C346" s="226" t="n"/>
      <c r="D346" s="226" t="n"/>
      <c r="E346" s="226" t="n"/>
      <c r="F346" s="226" t="n"/>
      <c r="G346" s="226" t="n"/>
      <c r="H346" s="226" t="n"/>
      <c r="I346" s="226" t="n"/>
      <c r="J346" s="226" t="n"/>
      <c r="K346" s="226" t="n"/>
      <c r="L346" s="226" t="n"/>
      <c r="M346" s="226" t="n"/>
      <c r="N346" s="226" t="n"/>
      <c r="O346" s="226" t="n"/>
      <c r="P346" s="226" t="n"/>
      <c r="Q346" s="226" t="n"/>
      <c r="R346" s="226" t="n"/>
      <c r="S346" s="226" t="n"/>
      <c r="T346" s="226" t="n"/>
      <c r="U346" s="226" t="n"/>
      <c r="V346" s="226" t="n"/>
      <c r="W346" s="226" t="n"/>
      <c r="X346" s="226" t="n"/>
      <c r="Y346" s="226" t="n"/>
    </row>
    <row r="347" ht="14.5" customHeight="1" s="828">
      <c r="A347" s="226" t="n"/>
      <c r="B347" s="226" t="n"/>
      <c r="C347" s="226" t="n"/>
      <c r="D347" s="226" t="n"/>
      <c r="E347" s="226" t="n"/>
      <c r="F347" s="226" t="n"/>
      <c r="G347" s="226" t="n"/>
      <c r="H347" s="226" t="n"/>
      <c r="I347" s="226" t="n"/>
      <c r="J347" s="226" t="n"/>
      <c r="K347" s="226" t="n"/>
      <c r="L347" s="226" t="n"/>
      <c r="M347" s="226" t="n"/>
      <c r="N347" s="226" t="n"/>
      <c r="O347" s="226" t="n"/>
      <c r="P347" s="226" t="n"/>
      <c r="Q347" s="226" t="n"/>
      <c r="R347" s="226" t="n"/>
      <c r="S347" s="226" t="n"/>
      <c r="T347" s="226" t="n"/>
      <c r="U347" s="226" t="n"/>
      <c r="V347" s="226" t="n"/>
      <c r="W347" s="226" t="n"/>
      <c r="X347" s="226" t="n"/>
      <c r="Y347" s="226" t="n"/>
    </row>
    <row r="348" ht="14.5" customHeight="1" s="828">
      <c r="A348" s="226" t="n"/>
      <c r="B348" s="226" t="n"/>
      <c r="C348" s="226" t="n"/>
      <c r="D348" s="226" t="n"/>
      <c r="E348" s="226" t="n"/>
      <c r="F348" s="226" t="n"/>
      <c r="G348" s="226" t="n"/>
      <c r="H348" s="226" t="n"/>
      <c r="I348" s="226" t="n"/>
      <c r="J348" s="226" t="n"/>
      <c r="K348" s="226" t="n"/>
      <c r="L348" s="226" t="n"/>
      <c r="M348" s="226" t="n"/>
      <c r="N348" s="226" t="n"/>
      <c r="O348" s="226" t="n"/>
      <c r="P348" s="226" t="n"/>
      <c r="Q348" s="226" t="n"/>
      <c r="R348" s="226" t="n"/>
      <c r="S348" s="226" t="n"/>
      <c r="T348" s="226" t="n"/>
      <c r="U348" s="226" t="n"/>
      <c r="V348" s="226" t="n"/>
      <c r="W348" s="226" t="n"/>
      <c r="X348" s="226" t="n"/>
      <c r="Y348" s="226" t="n"/>
    </row>
    <row r="349" ht="14.5" customHeight="1" s="828">
      <c r="A349" s="226" t="n"/>
      <c r="B349" s="226" t="n"/>
      <c r="C349" s="226" t="n"/>
      <c r="D349" s="226" t="n"/>
      <c r="E349" s="226" t="n"/>
      <c r="F349" s="226" t="n"/>
      <c r="G349" s="226" t="n"/>
      <c r="H349" s="226" t="n"/>
      <c r="I349" s="226" t="n"/>
      <c r="J349" s="226" t="n"/>
      <c r="K349" s="226" t="n"/>
      <c r="L349" s="226" t="n"/>
      <c r="M349" s="226" t="n"/>
      <c r="N349" s="226" t="n"/>
      <c r="O349" s="226" t="n"/>
      <c r="P349" s="226" t="n"/>
      <c r="Q349" s="226" t="n"/>
      <c r="R349" s="226" t="n"/>
      <c r="S349" s="226" t="n"/>
      <c r="T349" s="226" t="n"/>
      <c r="U349" s="226" t="n"/>
      <c r="V349" s="226" t="n"/>
      <c r="W349" s="226" t="n"/>
      <c r="X349" s="226" t="n"/>
      <c r="Y349" s="226" t="n"/>
    </row>
    <row r="350" ht="14.5" customHeight="1" s="828">
      <c r="A350" s="226" t="n"/>
      <c r="B350" s="226" t="n"/>
      <c r="C350" s="226" t="n"/>
      <c r="D350" s="226" t="n"/>
      <c r="E350" s="226" t="n"/>
      <c r="F350" s="226" t="n"/>
      <c r="G350" s="226" t="n"/>
      <c r="H350" s="226" t="n"/>
      <c r="I350" s="226" t="n"/>
      <c r="J350" s="226" t="n"/>
      <c r="K350" s="226" t="n"/>
      <c r="L350" s="226" t="n"/>
      <c r="M350" s="226" t="n"/>
      <c r="N350" s="226" t="n"/>
      <c r="O350" s="226" t="n"/>
      <c r="P350" s="226" t="n"/>
      <c r="Q350" s="226" t="n"/>
      <c r="R350" s="226" t="n"/>
      <c r="S350" s="226" t="n"/>
      <c r="T350" s="226" t="n"/>
      <c r="U350" s="226" t="n"/>
      <c r="V350" s="226" t="n"/>
      <c r="W350" s="226" t="n"/>
      <c r="X350" s="226" t="n"/>
      <c r="Y350" s="226" t="n"/>
    </row>
    <row r="351" ht="14.5" customHeight="1" s="828">
      <c r="A351" s="226" t="n"/>
      <c r="B351" s="226" t="n"/>
      <c r="C351" s="226" t="n"/>
      <c r="D351" s="226" t="n"/>
      <c r="E351" s="226" t="n"/>
      <c r="F351" s="226" t="n"/>
      <c r="G351" s="226" t="n"/>
      <c r="H351" s="226" t="n"/>
      <c r="I351" s="226" t="n"/>
      <c r="J351" s="226" t="n"/>
      <c r="K351" s="226" t="n"/>
      <c r="L351" s="226" t="n"/>
      <c r="M351" s="226" t="n"/>
      <c r="N351" s="226" t="n"/>
      <c r="O351" s="226" t="n"/>
      <c r="P351" s="226" t="n"/>
      <c r="Q351" s="226" t="n"/>
      <c r="R351" s="226" t="n"/>
      <c r="S351" s="226" t="n"/>
      <c r="T351" s="226" t="n"/>
      <c r="U351" s="226" t="n"/>
      <c r="V351" s="226" t="n"/>
      <c r="W351" s="226" t="n"/>
      <c r="X351" s="226" t="n"/>
      <c r="Y351" s="226" t="n"/>
    </row>
    <row r="352" ht="14.5" customHeight="1" s="828">
      <c r="A352" s="226" t="n"/>
      <c r="B352" s="226" t="n"/>
      <c r="C352" s="226" t="n"/>
      <c r="D352" s="226" t="n"/>
      <c r="E352" s="226" t="n"/>
      <c r="F352" s="226" t="n"/>
      <c r="G352" s="226" t="n"/>
      <c r="H352" s="226" t="n"/>
      <c r="I352" s="226" t="n"/>
      <c r="J352" s="226" t="n"/>
      <c r="K352" s="226" t="n"/>
      <c r="L352" s="226" t="n"/>
      <c r="M352" s="226" t="n"/>
      <c r="N352" s="226" t="n"/>
      <c r="O352" s="226" t="n"/>
      <c r="P352" s="226" t="n"/>
      <c r="Q352" s="226" t="n"/>
      <c r="R352" s="226" t="n"/>
      <c r="S352" s="226" t="n"/>
      <c r="T352" s="226" t="n"/>
      <c r="U352" s="226" t="n"/>
      <c r="V352" s="226" t="n"/>
      <c r="W352" s="226" t="n"/>
      <c r="X352" s="226" t="n"/>
      <c r="Y352" s="226" t="n"/>
    </row>
    <row r="353" ht="14.5" customHeight="1" s="828">
      <c r="A353" s="226" t="n"/>
      <c r="B353" s="226" t="n"/>
      <c r="C353" s="226" t="n"/>
      <c r="D353" s="226" t="n"/>
      <c r="E353" s="226" t="n"/>
      <c r="F353" s="226" t="n"/>
      <c r="G353" s="226" t="n"/>
      <c r="H353" s="226" t="n"/>
      <c r="I353" s="226" t="n"/>
      <c r="J353" s="226" t="n"/>
      <c r="K353" s="226" t="n"/>
      <c r="L353" s="226" t="n"/>
      <c r="M353" s="226" t="n"/>
      <c r="N353" s="226" t="n"/>
      <c r="O353" s="226" t="n"/>
      <c r="P353" s="226" t="n"/>
      <c r="Q353" s="226" t="n"/>
      <c r="R353" s="226" t="n"/>
      <c r="S353" s="226" t="n"/>
      <c r="T353" s="226" t="n"/>
      <c r="U353" s="226" t="n"/>
      <c r="V353" s="226" t="n"/>
      <c r="W353" s="226" t="n"/>
      <c r="X353" s="226" t="n"/>
      <c r="Y353" s="226" t="n"/>
    </row>
    <row r="354" ht="14.5" customHeight="1" s="828">
      <c r="A354" s="226" t="n"/>
      <c r="B354" s="226" t="n"/>
      <c r="C354" s="226" t="n"/>
      <c r="D354" s="226" t="n"/>
      <c r="E354" s="226" t="n"/>
      <c r="F354" s="226" t="n"/>
      <c r="G354" s="226" t="n"/>
      <c r="H354" s="226" t="n"/>
      <c r="I354" s="226" t="n"/>
      <c r="J354" s="226" t="n"/>
      <c r="K354" s="226" t="n"/>
      <c r="L354" s="226" t="n"/>
      <c r="M354" s="226" t="n"/>
      <c r="N354" s="226" t="n"/>
      <c r="O354" s="226" t="n"/>
      <c r="P354" s="226" t="n"/>
      <c r="Q354" s="226" t="n"/>
      <c r="R354" s="226" t="n"/>
      <c r="S354" s="226" t="n"/>
      <c r="T354" s="226" t="n"/>
      <c r="U354" s="226" t="n"/>
      <c r="V354" s="226" t="n"/>
      <c r="W354" s="226" t="n"/>
      <c r="X354" s="226" t="n"/>
      <c r="Y354" s="226" t="n"/>
    </row>
    <row r="355" ht="14.5" customHeight="1" s="828">
      <c r="A355" s="226" t="n"/>
      <c r="B355" s="226" t="n"/>
      <c r="C355" s="226" t="n"/>
      <c r="D355" s="226" t="n"/>
      <c r="E355" s="226" t="n"/>
      <c r="F355" s="226" t="n"/>
      <c r="G355" s="226" t="n"/>
      <c r="H355" s="226" t="n"/>
      <c r="I355" s="226" t="n"/>
      <c r="J355" s="226" t="n"/>
      <c r="K355" s="226" t="n"/>
      <c r="L355" s="226" t="n"/>
      <c r="M355" s="226" t="n"/>
      <c r="N355" s="226" t="n"/>
      <c r="O355" s="226" t="n"/>
      <c r="P355" s="226" t="n"/>
      <c r="Q355" s="226" t="n"/>
      <c r="R355" s="226" t="n"/>
      <c r="S355" s="226" t="n"/>
      <c r="T355" s="226" t="n"/>
      <c r="U355" s="226" t="n"/>
      <c r="V355" s="226" t="n"/>
      <c r="W355" s="226" t="n"/>
      <c r="X355" s="226" t="n"/>
      <c r="Y355" s="226" t="n"/>
    </row>
    <row r="356" ht="14.5" customHeight="1" s="828">
      <c r="A356" s="226" t="n"/>
      <c r="B356" s="226" t="n"/>
      <c r="C356" s="226" t="n"/>
      <c r="D356" s="226" t="n"/>
      <c r="E356" s="226" t="n"/>
      <c r="F356" s="226" t="n"/>
      <c r="G356" s="226" t="n"/>
      <c r="H356" s="226" t="n"/>
      <c r="I356" s="226" t="n"/>
      <c r="J356" s="226" t="n"/>
      <c r="K356" s="226" t="n"/>
      <c r="L356" s="226" t="n"/>
      <c r="M356" s="226" t="n"/>
      <c r="N356" s="226" t="n"/>
      <c r="O356" s="226" t="n"/>
      <c r="P356" s="226" t="n"/>
      <c r="Q356" s="226" t="n"/>
      <c r="R356" s="226" t="n"/>
      <c r="S356" s="226" t="n"/>
      <c r="T356" s="226" t="n"/>
      <c r="U356" s="226" t="n"/>
      <c r="V356" s="226" t="n"/>
      <c r="W356" s="226" t="n"/>
      <c r="X356" s="226" t="n"/>
      <c r="Y356" s="226" t="n"/>
    </row>
    <row r="357" ht="14.5" customHeight="1" s="828">
      <c r="A357" s="226" t="n"/>
      <c r="B357" s="226" t="n"/>
      <c r="C357" s="226" t="n"/>
      <c r="D357" s="226" t="n"/>
      <c r="E357" s="226" t="n"/>
      <c r="F357" s="226" t="n"/>
      <c r="G357" s="226" t="n"/>
      <c r="H357" s="226" t="n"/>
      <c r="I357" s="226" t="n"/>
      <c r="J357" s="226" t="n"/>
      <c r="K357" s="226" t="n"/>
      <c r="L357" s="226" t="n"/>
      <c r="M357" s="226" t="n"/>
      <c r="N357" s="226" t="n"/>
      <c r="O357" s="226" t="n"/>
      <c r="P357" s="226" t="n"/>
      <c r="Q357" s="226" t="n"/>
      <c r="R357" s="226" t="n"/>
      <c r="S357" s="226" t="n"/>
      <c r="T357" s="226" t="n"/>
      <c r="U357" s="226" t="n"/>
      <c r="V357" s="226" t="n"/>
      <c r="W357" s="226" t="n"/>
      <c r="X357" s="226" t="n"/>
      <c r="Y357" s="226" t="n"/>
    </row>
    <row r="358" ht="14.5" customHeight="1" s="828">
      <c r="A358" s="226" t="n"/>
      <c r="B358" s="226" t="n"/>
      <c r="C358" s="226" t="n"/>
      <c r="D358" s="226" t="n"/>
      <c r="E358" s="226" t="n"/>
      <c r="F358" s="226" t="n"/>
      <c r="G358" s="226" t="n"/>
      <c r="H358" s="226" t="n"/>
      <c r="I358" s="226" t="n"/>
      <c r="J358" s="226" t="n"/>
      <c r="K358" s="226" t="n"/>
      <c r="L358" s="226" t="n"/>
      <c r="M358" s="226" t="n"/>
      <c r="N358" s="226" t="n"/>
      <c r="O358" s="226" t="n"/>
      <c r="P358" s="226" t="n"/>
      <c r="Q358" s="226" t="n"/>
      <c r="R358" s="226" t="n"/>
      <c r="S358" s="226" t="n"/>
      <c r="T358" s="226" t="n"/>
      <c r="U358" s="226" t="n"/>
      <c r="V358" s="226" t="n"/>
      <c r="W358" s="226" t="n"/>
      <c r="X358" s="226" t="n"/>
      <c r="Y358" s="226" t="n"/>
    </row>
    <row r="359" ht="14.5" customHeight="1" s="828">
      <c r="A359" s="226" t="n"/>
      <c r="B359" s="226" t="n"/>
      <c r="C359" s="226" t="n"/>
      <c r="D359" s="226" t="n"/>
      <c r="E359" s="226" t="n"/>
      <c r="F359" s="226" t="n"/>
      <c r="G359" s="226" t="n"/>
      <c r="H359" s="226" t="n"/>
      <c r="I359" s="226" t="n"/>
      <c r="J359" s="226" t="n"/>
      <c r="K359" s="226" t="n"/>
      <c r="L359" s="226" t="n"/>
      <c r="M359" s="226" t="n"/>
      <c r="N359" s="226" t="n"/>
      <c r="O359" s="226" t="n"/>
      <c r="P359" s="226" t="n"/>
      <c r="Q359" s="226" t="n"/>
      <c r="R359" s="226" t="n"/>
      <c r="S359" s="226" t="n"/>
      <c r="T359" s="226" t="n"/>
      <c r="U359" s="226" t="n"/>
      <c r="V359" s="226" t="n"/>
      <c r="W359" s="226" t="n"/>
      <c r="X359" s="226" t="n"/>
      <c r="Y359" s="226" t="n"/>
    </row>
    <row r="360" ht="14.5" customHeight="1" s="828">
      <c r="A360" s="226" t="n"/>
      <c r="B360" s="226" t="n"/>
      <c r="C360" s="226" t="n"/>
      <c r="D360" s="226" t="n"/>
      <c r="E360" s="226" t="n"/>
      <c r="F360" s="226" t="n"/>
      <c r="G360" s="226" t="n"/>
      <c r="H360" s="226" t="n"/>
      <c r="I360" s="226" t="n"/>
      <c r="J360" s="226" t="n"/>
      <c r="K360" s="226" t="n"/>
      <c r="L360" s="226" t="n"/>
      <c r="M360" s="226" t="n"/>
      <c r="N360" s="226" t="n"/>
      <c r="O360" s="226" t="n"/>
      <c r="P360" s="226" t="n"/>
      <c r="Q360" s="226" t="n"/>
      <c r="R360" s="226" t="n"/>
      <c r="S360" s="226" t="n"/>
      <c r="T360" s="226" t="n"/>
      <c r="U360" s="226" t="n"/>
      <c r="V360" s="226" t="n"/>
      <c r="W360" s="226" t="n"/>
      <c r="X360" s="226" t="n"/>
      <c r="Y360" s="226" t="n"/>
    </row>
    <row r="361" ht="14.5" customHeight="1" s="828">
      <c r="A361" s="226" t="n"/>
      <c r="B361" s="226" t="n"/>
      <c r="C361" s="226" t="n"/>
      <c r="D361" s="226" t="n"/>
      <c r="E361" s="226" t="n"/>
      <c r="F361" s="226" t="n"/>
      <c r="G361" s="226" t="n"/>
      <c r="H361" s="226" t="n"/>
      <c r="I361" s="226" t="n"/>
      <c r="J361" s="226" t="n"/>
      <c r="K361" s="226" t="n"/>
      <c r="L361" s="226" t="n"/>
      <c r="M361" s="226" t="n"/>
      <c r="N361" s="226" t="n"/>
      <c r="O361" s="226" t="n"/>
      <c r="P361" s="226" t="n"/>
      <c r="Q361" s="226" t="n"/>
      <c r="R361" s="226" t="n"/>
      <c r="S361" s="226" t="n"/>
      <c r="T361" s="226" t="n"/>
      <c r="U361" s="226" t="n"/>
      <c r="V361" s="226" t="n"/>
      <c r="W361" s="226" t="n"/>
      <c r="X361" s="226" t="n"/>
      <c r="Y361" s="226" t="n"/>
    </row>
    <row r="362" ht="14.5" customHeight="1" s="828">
      <c r="A362" s="226" t="n"/>
      <c r="B362" s="226" t="n"/>
      <c r="C362" s="226" t="n"/>
      <c r="D362" s="226" t="n"/>
      <c r="E362" s="226" t="n"/>
      <c r="F362" s="226" t="n"/>
      <c r="G362" s="226" t="n"/>
      <c r="H362" s="226" t="n"/>
      <c r="I362" s="226" t="n"/>
      <c r="J362" s="226" t="n"/>
      <c r="K362" s="226" t="n"/>
      <c r="L362" s="226" t="n"/>
      <c r="M362" s="226" t="n"/>
      <c r="N362" s="226" t="n"/>
      <c r="O362" s="226" t="n"/>
      <c r="P362" s="226" t="n"/>
      <c r="Q362" s="226" t="n"/>
      <c r="R362" s="226" t="n"/>
      <c r="S362" s="226" t="n"/>
      <c r="T362" s="226" t="n"/>
      <c r="U362" s="226" t="n"/>
      <c r="V362" s="226" t="n"/>
      <c r="W362" s="226" t="n"/>
      <c r="X362" s="226" t="n"/>
      <c r="Y362" s="226" t="n"/>
    </row>
    <row r="363" ht="14.5" customHeight="1" s="828">
      <c r="A363" s="226" t="n"/>
      <c r="B363" s="226" t="n"/>
      <c r="C363" s="226" t="n"/>
      <c r="D363" s="226" t="n"/>
      <c r="E363" s="226" t="n"/>
      <c r="F363" s="226" t="n"/>
      <c r="G363" s="226" t="n"/>
      <c r="H363" s="226" t="n"/>
      <c r="I363" s="226" t="n"/>
      <c r="J363" s="226" t="n"/>
      <c r="K363" s="226" t="n"/>
      <c r="L363" s="226" t="n"/>
      <c r="M363" s="226" t="n"/>
      <c r="N363" s="226" t="n"/>
      <c r="O363" s="226" t="n"/>
      <c r="P363" s="226" t="n"/>
      <c r="Q363" s="226" t="n"/>
      <c r="R363" s="226" t="n"/>
      <c r="S363" s="226" t="n"/>
      <c r="T363" s="226" t="n"/>
      <c r="U363" s="226" t="n"/>
      <c r="V363" s="226" t="n"/>
      <c r="W363" s="226" t="n"/>
      <c r="X363" s="226" t="n"/>
      <c r="Y363" s="226" t="n"/>
    </row>
    <row r="364" ht="14.5" customHeight="1" s="828">
      <c r="A364" s="226" t="n"/>
      <c r="B364" s="226" t="n"/>
      <c r="C364" s="226" t="n"/>
      <c r="D364" s="226" t="n"/>
      <c r="E364" s="226" t="n"/>
      <c r="F364" s="226" t="n"/>
      <c r="G364" s="226" t="n"/>
      <c r="H364" s="226" t="n"/>
      <c r="I364" s="226" t="n"/>
      <c r="J364" s="226" t="n"/>
      <c r="K364" s="226" t="n"/>
      <c r="L364" s="226" t="n"/>
      <c r="M364" s="226" t="n"/>
      <c r="N364" s="226" t="n"/>
      <c r="O364" s="226" t="n"/>
      <c r="P364" s="226" t="n"/>
      <c r="Q364" s="226" t="n"/>
      <c r="R364" s="226" t="n"/>
      <c r="S364" s="226" t="n"/>
      <c r="T364" s="226" t="n"/>
      <c r="U364" s="226" t="n"/>
      <c r="V364" s="226" t="n"/>
      <c r="W364" s="226" t="n"/>
      <c r="X364" s="226" t="n"/>
      <c r="Y364" s="226" t="n"/>
    </row>
    <row r="365" ht="14.5" customHeight="1" s="828">
      <c r="A365" s="226" t="n"/>
      <c r="B365" s="226" t="n"/>
      <c r="C365" s="226" t="n"/>
      <c r="D365" s="226" t="n"/>
      <c r="E365" s="226" t="n"/>
      <c r="F365" s="226" t="n"/>
      <c r="G365" s="226" t="n"/>
      <c r="H365" s="226" t="n"/>
      <c r="I365" s="226" t="n"/>
      <c r="J365" s="226" t="n"/>
      <c r="K365" s="226" t="n"/>
      <c r="L365" s="226" t="n"/>
      <c r="M365" s="226" t="n"/>
      <c r="N365" s="226" t="n"/>
      <c r="O365" s="226" t="n"/>
      <c r="P365" s="226" t="n"/>
      <c r="Q365" s="226" t="n"/>
      <c r="R365" s="226" t="n"/>
      <c r="S365" s="226" t="n"/>
      <c r="T365" s="226" t="n"/>
      <c r="U365" s="226" t="n"/>
      <c r="V365" s="226" t="n"/>
      <c r="W365" s="226" t="n"/>
      <c r="X365" s="226" t="n"/>
      <c r="Y365" s="226" t="n"/>
    </row>
    <row r="366" ht="14.5" customHeight="1" s="828">
      <c r="A366" s="226" t="n"/>
      <c r="B366" s="226" t="n"/>
      <c r="C366" s="226" t="n"/>
      <c r="D366" s="226" t="n"/>
      <c r="E366" s="226" t="n"/>
      <c r="F366" s="226" t="n"/>
      <c r="G366" s="226" t="n"/>
      <c r="H366" s="226" t="n"/>
      <c r="I366" s="226" t="n"/>
      <c r="J366" s="226" t="n"/>
      <c r="K366" s="226" t="n"/>
      <c r="L366" s="226" t="n"/>
      <c r="M366" s="226" t="n"/>
      <c r="N366" s="226" t="n"/>
      <c r="O366" s="226" t="n"/>
      <c r="P366" s="226" t="n"/>
      <c r="Q366" s="226" t="n"/>
      <c r="R366" s="226" t="n"/>
      <c r="S366" s="226" t="n"/>
      <c r="T366" s="226" t="n"/>
      <c r="U366" s="226" t="n"/>
      <c r="V366" s="226" t="n"/>
      <c r="W366" s="226" t="n"/>
      <c r="X366" s="226" t="n"/>
      <c r="Y366" s="226" t="n"/>
    </row>
    <row r="367" ht="14.5" customHeight="1" s="828">
      <c r="A367" s="226" t="n"/>
      <c r="B367" s="226" t="n"/>
      <c r="C367" s="226" t="n"/>
      <c r="D367" s="226" t="n"/>
      <c r="E367" s="226" t="n"/>
      <c r="F367" s="226" t="n"/>
      <c r="G367" s="226" t="n"/>
      <c r="H367" s="226" t="n"/>
      <c r="I367" s="226" t="n"/>
      <c r="J367" s="226" t="n"/>
      <c r="K367" s="226" t="n"/>
      <c r="L367" s="226" t="n"/>
      <c r="M367" s="226" t="n"/>
      <c r="N367" s="226" t="n"/>
      <c r="O367" s="226" t="n"/>
      <c r="P367" s="226" t="n"/>
      <c r="Q367" s="226" t="n"/>
      <c r="R367" s="226" t="n"/>
      <c r="S367" s="226" t="n"/>
      <c r="T367" s="226" t="n"/>
      <c r="U367" s="226" t="n"/>
      <c r="V367" s="226" t="n"/>
      <c r="W367" s="226" t="n"/>
      <c r="X367" s="226" t="n"/>
      <c r="Y367" s="226" t="n"/>
    </row>
    <row r="368" ht="14.5" customHeight="1" s="828">
      <c r="A368" s="226" t="n"/>
      <c r="B368" s="226" t="n"/>
      <c r="C368" s="226" t="n"/>
      <c r="D368" s="226" t="n"/>
      <c r="E368" s="226" t="n"/>
      <c r="F368" s="226" t="n"/>
      <c r="G368" s="226" t="n"/>
      <c r="H368" s="226" t="n"/>
      <c r="I368" s="226" t="n"/>
      <c r="J368" s="226" t="n"/>
      <c r="K368" s="226" t="n"/>
      <c r="L368" s="226" t="n"/>
      <c r="M368" s="226" t="n"/>
      <c r="N368" s="226" t="n"/>
      <c r="O368" s="226" t="n"/>
      <c r="P368" s="226" t="n"/>
      <c r="Q368" s="226" t="n"/>
      <c r="R368" s="226" t="n"/>
      <c r="S368" s="226" t="n"/>
      <c r="T368" s="226" t="n"/>
      <c r="U368" s="226" t="n"/>
      <c r="V368" s="226" t="n"/>
      <c r="W368" s="226" t="n"/>
      <c r="X368" s="226" t="n"/>
      <c r="Y368" s="226" t="n"/>
    </row>
    <row r="369" ht="14.5" customHeight="1" s="828">
      <c r="A369" s="226" t="n"/>
      <c r="B369" s="226" t="n"/>
      <c r="C369" s="226" t="n"/>
      <c r="D369" s="226" t="n"/>
      <c r="E369" s="226" t="n"/>
      <c r="F369" s="226" t="n"/>
      <c r="G369" s="226" t="n"/>
      <c r="H369" s="226" t="n"/>
      <c r="I369" s="226" t="n"/>
      <c r="J369" s="226" t="n"/>
      <c r="K369" s="226" t="n"/>
      <c r="L369" s="226" t="n"/>
      <c r="M369" s="226" t="n"/>
      <c r="N369" s="226" t="n"/>
      <c r="O369" s="226" t="n"/>
      <c r="P369" s="226" t="n"/>
      <c r="Q369" s="226" t="n"/>
      <c r="R369" s="226" t="n"/>
      <c r="S369" s="226" t="n"/>
      <c r="T369" s="226" t="n"/>
      <c r="U369" s="226" t="n"/>
      <c r="V369" s="226" t="n"/>
      <c r="W369" s="226" t="n"/>
      <c r="X369" s="226" t="n"/>
      <c r="Y369" s="226" t="n"/>
    </row>
    <row r="370" ht="14.5" customHeight="1" s="828">
      <c r="A370" s="226" t="n"/>
      <c r="B370" s="226" t="n"/>
      <c r="C370" s="226" t="n"/>
      <c r="D370" s="226" t="n"/>
      <c r="E370" s="226" t="n"/>
      <c r="F370" s="226" t="n"/>
      <c r="G370" s="226" t="n"/>
      <c r="H370" s="226" t="n"/>
      <c r="I370" s="226" t="n"/>
      <c r="J370" s="226" t="n"/>
      <c r="K370" s="226" t="n"/>
      <c r="L370" s="226" t="n"/>
      <c r="M370" s="226" t="n"/>
      <c r="N370" s="226" t="n"/>
      <c r="O370" s="226" t="n"/>
      <c r="P370" s="226" t="n"/>
      <c r="Q370" s="226" t="n"/>
      <c r="R370" s="226" t="n"/>
      <c r="S370" s="226" t="n"/>
      <c r="T370" s="226" t="n"/>
      <c r="U370" s="226" t="n"/>
      <c r="V370" s="226" t="n"/>
      <c r="W370" s="226" t="n"/>
      <c r="X370" s="226" t="n"/>
      <c r="Y370" s="226" t="n"/>
    </row>
    <row r="371" ht="14.5" customHeight="1" s="828">
      <c r="A371" s="226" t="n"/>
      <c r="B371" s="226" t="n"/>
      <c r="C371" s="226" t="n"/>
      <c r="D371" s="226" t="n"/>
      <c r="E371" s="226" t="n"/>
      <c r="F371" s="226" t="n"/>
      <c r="G371" s="226" t="n"/>
      <c r="H371" s="226" t="n"/>
      <c r="I371" s="226" t="n"/>
      <c r="J371" s="226" t="n"/>
      <c r="K371" s="226" t="n"/>
      <c r="L371" s="226" t="n"/>
      <c r="M371" s="226" t="n"/>
      <c r="N371" s="226" t="n"/>
      <c r="O371" s="226" t="n"/>
      <c r="P371" s="226" t="n"/>
      <c r="Q371" s="226" t="n"/>
      <c r="R371" s="226" t="n"/>
      <c r="S371" s="226" t="n"/>
      <c r="T371" s="226" t="n"/>
      <c r="U371" s="226" t="n"/>
      <c r="V371" s="226" t="n"/>
      <c r="W371" s="226" t="n"/>
      <c r="X371" s="226" t="n"/>
      <c r="Y371" s="226" t="n"/>
    </row>
    <row r="372" ht="14.5" customHeight="1" s="828">
      <c r="A372" s="226" t="n"/>
      <c r="B372" s="226" t="n"/>
      <c r="C372" s="226" t="n"/>
      <c r="D372" s="226" t="n"/>
      <c r="E372" s="226" t="n"/>
      <c r="F372" s="226" t="n"/>
      <c r="G372" s="226" t="n"/>
      <c r="H372" s="226" t="n"/>
      <c r="I372" s="226" t="n"/>
      <c r="J372" s="226" t="n"/>
      <c r="K372" s="226" t="n"/>
      <c r="L372" s="226" t="n"/>
      <c r="M372" s="226" t="n"/>
      <c r="N372" s="226" t="n"/>
      <c r="O372" s="226" t="n"/>
      <c r="P372" s="226" t="n"/>
      <c r="Q372" s="226" t="n"/>
      <c r="R372" s="226" t="n"/>
      <c r="S372" s="226" t="n"/>
      <c r="T372" s="226" t="n"/>
      <c r="U372" s="226" t="n"/>
      <c r="V372" s="226" t="n"/>
      <c r="W372" s="226" t="n"/>
      <c r="X372" s="226" t="n"/>
      <c r="Y372" s="226" t="n"/>
    </row>
    <row r="373" ht="14.5" customHeight="1" s="828">
      <c r="A373" s="226" t="n"/>
      <c r="B373" s="226" t="n"/>
      <c r="C373" s="226" t="n"/>
      <c r="D373" s="226" t="n"/>
      <c r="E373" s="226" t="n"/>
      <c r="F373" s="226" t="n"/>
      <c r="G373" s="226" t="n"/>
      <c r="H373" s="226" t="n"/>
      <c r="I373" s="226" t="n"/>
      <c r="J373" s="226" t="n"/>
      <c r="K373" s="226" t="n"/>
      <c r="L373" s="226" t="n"/>
      <c r="M373" s="226" t="n"/>
      <c r="N373" s="226" t="n"/>
      <c r="O373" s="226" t="n"/>
      <c r="P373" s="226" t="n"/>
      <c r="Q373" s="226" t="n"/>
      <c r="R373" s="226" t="n"/>
      <c r="S373" s="226" t="n"/>
      <c r="T373" s="226" t="n"/>
      <c r="U373" s="226" t="n"/>
      <c r="V373" s="226" t="n"/>
      <c r="W373" s="226" t="n"/>
      <c r="X373" s="226" t="n"/>
      <c r="Y373" s="226" t="n"/>
    </row>
    <row r="374" ht="14.5" customHeight="1" s="828">
      <c r="A374" s="226" t="n"/>
      <c r="B374" s="226" t="n"/>
      <c r="C374" s="226" t="n"/>
      <c r="D374" s="226" t="n"/>
      <c r="E374" s="226" t="n"/>
      <c r="F374" s="226" t="n"/>
      <c r="G374" s="226" t="n"/>
      <c r="H374" s="226" t="n"/>
      <c r="I374" s="226" t="n"/>
      <c r="J374" s="226" t="n"/>
      <c r="K374" s="226" t="n"/>
      <c r="L374" s="226" t="n"/>
      <c r="M374" s="226" t="n"/>
      <c r="N374" s="226" t="n"/>
      <c r="O374" s="226" t="n"/>
      <c r="P374" s="226" t="n"/>
      <c r="Q374" s="226" t="n"/>
      <c r="R374" s="226" t="n"/>
      <c r="S374" s="226" t="n"/>
      <c r="T374" s="226" t="n"/>
      <c r="U374" s="226" t="n"/>
      <c r="V374" s="226" t="n"/>
      <c r="W374" s="226" t="n"/>
      <c r="X374" s="226" t="n"/>
      <c r="Y374" s="226" t="n"/>
    </row>
    <row r="375" ht="14.5" customHeight="1" s="828">
      <c r="A375" s="226" t="n"/>
      <c r="B375" s="226" t="n"/>
      <c r="C375" s="226" t="n"/>
      <c r="D375" s="226" t="n"/>
      <c r="E375" s="226" t="n"/>
      <c r="F375" s="226" t="n"/>
      <c r="G375" s="226" t="n"/>
      <c r="H375" s="226" t="n"/>
      <c r="I375" s="226" t="n"/>
      <c r="J375" s="226" t="n"/>
      <c r="K375" s="226" t="n"/>
      <c r="L375" s="226" t="n"/>
      <c r="M375" s="226" t="n"/>
      <c r="N375" s="226" t="n"/>
      <c r="O375" s="226" t="n"/>
      <c r="P375" s="226" t="n"/>
      <c r="Q375" s="226" t="n"/>
      <c r="R375" s="226" t="n"/>
      <c r="S375" s="226" t="n"/>
      <c r="T375" s="226" t="n"/>
      <c r="U375" s="226" t="n"/>
      <c r="V375" s="226" t="n"/>
      <c r="W375" s="226" t="n"/>
      <c r="X375" s="226" t="n"/>
      <c r="Y375" s="226" t="n"/>
    </row>
    <row r="376" ht="14.5" customHeight="1" s="828">
      <c r="A376" s="226" t="n"/>
      <c r="B376" s="226" t="n"/>
      <c r="C376" s="226" t="n"/>
      <c r="D376" s="226" t="n"/>
      <c r="E376" s="226" t="n"/>
      <c r="F376" s="226" t="n"/>
      <c r="G376" s="226" t="n"/>
      <c r="H376" s="226" t="n"/>
      <c r="I376" s="226" t="n"/>
      <c r="J376" s="226" t="n"/>
      <c r="K376" s="226" t="n"/>
      <c r="L376" s="226" t="n"/>
      <c r="M376" s="226" t="n"/>
      <c r="N376" s="226" t="n"/>
      <c r="O376" s="226" t="n"/>
      <c r="P376" s="226" t="n"/>
      <c r="Q376" s="226" t="n"/>
      <c r="R376" s="226" t="n"/>
      <c r="S376" s="226" t="n"/>
      <c r="T376" s="226" t="n"/>
      <c r="U376" s="226" t="n"/>
      <c r="V376" s="226" t="n"/>
      <c r="W376" s="226" t="n"/>
      <c r="X376" s="226" t="n"/>
      <c r="Y376" s="226" t="n"/>
    </row>
    <row r="377" ht="14.5" customHeight="1" s="828">
      <c r="A377" s="226" t="n"/>
      <c r="B377" s="226" t="n"/>
      <c r="C377" s="226" t="n"/>
      <c r="D377" s="226" t="n"/>
      <c r="E377" s="226" t="n"/>
      <c r="F377" s="226" t="n"/>
      <c r="G377" s="226" t="n"/>
      <c r="H377" s="226" t="n"/>
      <c r="I377" s="226" t="n"/>
      <c r="J377" s="226" t="n"/>
      <c r="K377" s="226" t="n"/>
      <c r="L377" s="226" t="n"/>
      <c r="M377" s="226" t="n"/>
      <c r="N377" s="226" t="n"/>
      <c r="O377" s="226" t="n"/>
      <c r="P377" s="226" t="n"/>
      <c r="Q377" s="226" t="n"/>
      <c r="R377" s="226" t="n"/>
      <c r="S377" s="226" t="n"/>
      <c r="T377" s="226" t="n"/>
      <c r="U377" s="226" t="n"/>
      <c r="V377" s="226" t="n"/>
      <c r="W377" s="226" t="n"/>
      <c r="X377" s="226" t="n"/>
      <c r="Y377" s="226" t="n"/>
    </row>
    <row r="378" ht="14.5" customHeight="1" s="828">
      <c r="A378" s="226" t="n"/>
      <c r="B378" s="226" t="n"/>
      <c r="C378" s="226" t="n"/>
      <c r="D378" s="226" t="n"/>
      <c r="E378" s="226" t="n"/>
      <c r="F378" s="226" t="n"/>
      <c r="G378" s="226" t="n"/>
      <c r="H378" s="226" t="n"/>
      <c r="I378" s="226" t="n"/>
      <c r="J378" s="226" t="n"/>
      <c r="K378" s="226" t="n"/>
      <c r="L378" s="226" t="n"/>
      <c r="M378" s="226" t="n"/>
      <c r="N378" s="226" t="n"/>
      <c r="O378" s="226" t="n"/>
      <c r="P378" s="226" t="n"/>
      <c r="Q378" s="226" t="n"/>
      <c r="R378" s="226" t="n"/>
      <c r="S378" s="226" t="n"/>
      <c r="T378" s="226" t="n"/>
      <c r="U378" s="226" t="n"/>
      <c r="V378" s="226" t="n"/>
      <c r="W378" s="226" t="n"/>
      <c r="X378" s="226" t="n"/>
      <c r="Y378" s="226" t="n"/>
    </row>
    <row r="379" ht="14.5" customHeight="1" s="828">
      <c r="A379" s="226" t="n"/>
      <c r="B379" s="226" t="n"/>
      <c r="C379" s="226" t="n"/>
      <c r="D379" s="226" t="n"/>
      <c r="E379" s="226" t="n"/>
      <c r="F379" s="226" t="n"/>
      <c r="G379" s="226" t="n"/>
      <c r="H379" s="226" t="n"/>
      <c r="I379" s="226" t="n"/>
      <c r="J379" s="226" t="n"/>
      <c r="K379" s="226" t="n"/>
      <c r="L379" s="226" t="n"/>
      <c r="M379" s="226" t="n"/>
      <c r="N379" s="226" t="n"/>
      <c r="O379" s="226" t="n"/>
      <c r="P379" s="226" t="n"/>
      <c r="Q379" s="226" t="n"/>
      <c r="R379" s="226" t="n"/>
      <c r="S379" s="226" t="n"/>
      <c r="T379" s="226" t="n"/>
      <c r="U379" s="226" t="n"/>
      <c r="V379" s="226" t="n"/>
      <c r="W379" s="226" t="n"/>
      <c r="X379" s="226" t="n"/>
      <c r="Y379" s="226" t="n"/>
    </row>
    <row r="380" ht="14.5" customHeight="1" s="828">
      <c r="A380" s="226" t="n"/>
      <c r="B380" s="226" t="n"/>
      <c r="C380" s="226" t="n"/>
      <c r="D380" s="226" t="n"/>
      <c r="E380" s="226" t="n"/>
      <c r="F380" s="226" t="n"/>
      <c r="G380" s="226" t="n"/>
      <c r="H380" s="226" t="n"/>
      <c r="I380" s="226" t="n"/>
      <c r="J380" s="226" t="n"/>
      <c r="K380" s="226" t="n"/>
      <c r="L380" s="226" t="n"/>
      <c r="M380" s="226" t="n"/>
      <c r="N380" s="226" t="n"/>
      <c r="O380" s="226" t="n"/>
      <c r="P380" s="226" t="n"/>
      <c r="Q380" s="226" t="n"/>
      <c r="R380" s="226" t="n"/>
      <c r="S380" s="226" t="n"/>
      <c r="T380" s="226" t="n"/>
      <c r="U380" s="226" t="n"/>
      <c r="V380" s="226" t="n"/>
      <c r="W380" s="226" t="n"/>
      <c r="X380" s="226" t="n"/>
      <c r="Y380" s="226" t="n"/>
    </row>
    <row r="381" ht="14.5" customHeight="1" s="828">
      <c r="A381" s="226" t="n"/>
      <c r="B381" s="226" t="n"/>
      <c r="C381" s="226" t="n"/>
      <c r="D381" s="226" t="n"/>
      <c r="E381" s="226" t="n"/>
      <c r="F381" s="226" t="n"/>
      <c r="G381" s="226" t="n"/>
      <c r="H381" s="226" t="n"/>
      <c r="I381" s="226" t="n"/>
      <c r="J381" s="226" t="n"/>
      <c r="K381" s="226" t="n"/>
      <c r="L381" s="226" t="n"/>
      <c r="M381" s="226" t="n"/>
      <c r="N381" s="226" t="n"/>
      <c r="O381" s="226" t="n"/>
      <c r="P381" s="226" t="n"/>
      <c r="Q381" s="226" t="n"/>
      <c r="R381" s="226" t="n"/>
      <c r="S381" s="226" t="n"/>
      <c r="T381" s="226" t="n"/>
      <c r="U381" s="226" t="n"/>
      <c r="V381" s="226" t="n"/>
      <c r="W381" s="226" t="n"/>
      <c r="X381" s="226" t="n"/>
      <c r="Y381" s="226" t="n"/>
    </row>
    <row r="382" ht="14.5" customHeight="1" s="828">
      <c r="A382" s="226" t="n"/>
      <c r="B382" s="226" t="n"/>
      <c r="C382" s="226" t="n"/>
      <c r="D382" s="226" t="n"/>
      <c r="E382" s="226" t="n"/>
    </row>
    <row r="383" ht="14.5" customHeight="1" s="828">
      <c r="A383" s="226" t="n"/>
      <c r="B383" s="226" t="n"/>
      <c r="C383" s="226" t="n"/>
      <c r="D383" s="226" t="n"/>
      <c r="E383" s="226" t="n"/>
    </row>
    <row r="384" ht="14.5" customHeight="1" s="828">
      <c r="A384" s="226" t="n"/>
      <c r="B384" s="226" t="n"/>
      <c r="C384" s="226" t="n"/>
      <c r="D384" s="226" t="n"/>
      <c r="E384" s="226" t="n"/>
    </row>
    <row r="385" ht="14.5" customHeight="1" s="828">
      <c r="A385" s="226" t="n"/>
      <c r="B385" s="226" t="n"/>
      <c r="C385" s="226" t="n"/>
      <c r="D385" s="226" t="n"/>
      <c r="E385" s="226" t="n"/>
    </row>
  </sheetData>
  <mergeCells count="6">
    <mergeCell ref="A13:Y13"/>
    <mergeCell ref="J10:K10"/>
    <mergeCell ref="A7:N7"/>
    <mergeCell ref="C9:D9"/>
    <mergeCell ref="T7:Y7"/>
    <mergeCell ref="J9:K9"/>
  </mergeCells>
  <conditionalFormatting sqref="D3:Y3">
    <cfRule type="colorScale" priority="4">
      <colorScale>
        <cfvo type="min"/>
        <cfvo type="percentile" val="50"/>
        <cfvo type="max"/>
        <color rgb="FFF8696B"/>
        <color rgb="FFFFEB84"/>
        <color rgb="FF63BE7B"/>
      </colorScale>
    </cfRule>
  </conditionalFormatting>
  <conditionalFormatting sqref="D4:Y4">
    <cfRule type="colorScale" priority="3">
      <colorScale>
        <cfvo type="min"/>
        <cfvo type="percentile" val="50"/>
        <cfvo type="max"/>
        <color rgb="FFF8696B"/>
        <color rgb="FFFFEB84"/>
        <color rgb="FF63BE7B"/>
      </colorScale>
    </cfRule>
  </conditionalFormatting>
  <conditionalFormatting sqref="D5:Y5">
    <cfRule type="colorScale" priority="2">
      <colorScale>
        <cfvo type="min"/>
        <cfvo type="percentile" val="50"/>
        <cfvo type="max"/>
        <color rgb="FFF8696B"/>
        <color rgb="FFFFEB84"/>
        <color rgb="FF63BE7B"/>
      </colorScale>
    </cfRule>
  </conditionalFormatting>
  <conditionalFormatting sqref="D6:Y6">
    <cfRule type="colorScale" priority="1">
      <colorScale>
        <cfvo type="min"/>
        <cfvo type="percentile" val="50"/>
        <cfvo type="max"/>
        <color rgb="FFF8696B"/>
        <color rgb="FFFFEB84"/>
        <color rgb="FF63BE7B"/>
      </colorScale>
    </cfRule>
  </conditionalFormatting>
  <pageMargins left="0.3937007874015748" right="0.3937007874015748" top="0.5905511811023623" bottom="0.5905511811023623" header="0.5118110236220472" footer="0.5118110236220472"/>
  <pageSetup orientation="portrait" paperSize="9" scale="28"/>
</worksheet>
</file>

<file path=xl/worksheets/sheet15.xml><?xml version="1.0" encoding="utf-8"?>
<worksheet xmlns="http://schemas.openxmlformats.org/spreadsheetml/2006/main">
  <sheetPr>
    <tabColor rgb="FF00B0F0"/>
    <outlinePr summaryBelow="1" summaryRight="1"/>
    <pageSetUpPr fitToPage="1"/>
  </sheetPr>
  <dimension ref="A1:O1528"/>
  <sheetViews>
    <sheetView workbookViewId="0">
      <selection activeCell="A1" sqref="A1"/>
    </sheetView>
  </sheetViews>
  <sheetFormatPr baseColWidth="8" defaultColWidth="9.1796875" defaultRowHeight="15.5"/>
  <cols>
    <col width="40" customWidth="1" style="145" min="1" max="1"/>
    <col width="15.453125" customWidth="1" style="145" min="2" max="13"/>
    <col width="19.1796875" customWidth="1" style="145" min="14" max="14"/>
    <col width="9.1796875" customWidth="1" style="145" min="15" max="16384"/>
  </cols>
  <sheetData>
    <row r="1" ht="18" customHeight="1" s="828">
      <c r="A1" s="292" t="inlineStr">
        <is>
          <t>Worksheet 1: CLA01: Claimant Count, United Kingdom (not designated as an Accredited Official Statistic) [note 1, 2, 5]</t>
        </is>
      </c>
      <c r="B1" s="294" t="n"/>
      <c r="C1" s="294" t="n"/>
      <c r="D1" s="294" t="n"/>
      <c r="E1" s="294" t="n"/>
      <c r="F1" s="294" t="n"/>
      <c r="G1" s="294" t="n"/>
      <c r="H1" s="294" t="n"/>
      <c r="I1" s="294" t="n"/>
      <c r="J1" s="294" t="n"/>
      <c r="K1" s="294" t="n"/>
      <c r="L1" s="294" t="n"/>
      <c r="M1" s="294" t="n"/>
      <c r="N1" s="275" t="n"/>
    </row>
    <row r="2">
      <c r="A2" s="291" t="inlineStr">
        <is>
          <t>This worksheet contains one table. Some cells may refer to notes which can be found on the notes worksheet tab.</t>
        </is>
      </c>
      <c r="B2" s="275" t="n"/>
      <c r="C2" s="275" t="n"/>
      <c r="D2" s="275" t="n"/>
      <c r="E2" s="275" t="n"/>
      <c r="F2" s="275" t="n"/>
      <c r="G2" s="275" t="n"/>
      <c r="H2" s="275" t="n"/>
      <c r="I2" s="275" t="n"/>
      <c r="J2" s="275" t="n"/>
      <c r="K2" s="275" t="n"/>
      <c r="L2" s="275" t="n"/>
      <c r="M2" s="293" t="n"/>
      <c r="N2" s="275" t="n"/>
    </row>
    <row r="3">
      <c r="A3" s="291" t="inlineStr">
        <is>
          <t>Some shorthand may have been used in the spreadsheet, [w] - none recorded in survey, [c] - confidential, [z] - not applicable, [p] - provisional, [r] - revised</t>
        </is>
      </c>
      <c r="B3" s="1096" t="n"/>
      <c r="C3" s="1096" t="n"/>
      <c r="D3" s="1096" t="n"/>
      <c r="E3" s="1096" t="n"/>
      <c r="F3" s="1096" t="n"/>
      <c r="G3" s="1096" t="n"/>
      <c r="H3" s="1096" t="n"/>
      <c r="I3" s="1096" t="n"/>
      <c r="J3" s="1096" t="n"/>
      <c r="K3" s="1096" t="n"/>
      <c r="L3" s="1096" t="n"/>
      <c r="M3" s="1096" t="n"/>
      <c r="N3" s="275" t="n"/>
    </row>
    <row r="4">
      <c r="A4" s="291" t="inlineStr">
        <is>
          <t>Source: Claimant Count, Office for National Statistics</t>
        </is>
      </c>
      <c r="B4" s="1096" t="n"/>
      <c r="C4" s="1096" t="n"/>
      <c r="D4" s="1096" t="n"/>
      <c r="E4" s="1096" t="n"/>
      <c r="F4" s="1096" t="n"/>
      <c r="G4" s="1096" t="n"/>
      <c r="H4" s="1096" t="n"/>
      <c r="I4" s="1096" t="n"/>
      <c r="J4" s="1096" t="n"/>
      <c r="K4" s="1096" t="n"/>
      <c r="L4" s="1096" t="n"/>
      <c r="M4" s="1096" t="n"/>
      <c r="N4" s="275" t="n"/>
    </row>
    <row r="5" ht="93" customHeight="1" s="828">
      <c r="A5" s="296" t="inlineStr">
        <is>
          <t>Time period and dataset code row</t>
        </is>
      </c>
      <c r="B5" s="1097" t="inlineStr">
        <is>
          <t>People: level
seasonally adjusted
(thousands)</t>
        </is>
      </c>
      <c r="C5" s="1097" t="inlineStr">
        <is>
          <t>People: rate
seasonally adjusted
(%)
[note 2]</t>
        </is>
      </c>
      <c r="D5" s="1097" t="inlineStr">
        <is>
          <t>People: level
not seasonally adjusted
(thousands)</t>
        </is>
      </c>
      <c r="E5" s="1097" t="inlineStr">
        <is>
          <t>People: rate
not seasonally adjusted
(%)
[note 2]</t>
        </is>
      </c>
      <c r="F5" s="1097" t="inlineStr">
        <is>
          <t>Men: level
seasonally adjusted
(thousands)</t>
        </is>
      </c>
      <c r="G5" s="1097" t="inlineStr">
        <is>
          <t>Men: rate
seasonally adjusted
(%)
[note 2]</t>
        </is>
      </c>
      <c r="H5" s="1097" t="inlineStr">
        <is>
          <t>Men: level
not seasonally adjusted
(thousands)</t>
        </is>
      </c>
      <c r="I5" s="1097" t="inlineStr">
        <is>
          <t>Men: rate
not seasonally adjusted
(%)
[note 2]</t>
        </is>
      </c>
      <c r="J5" s="1097" t="inlineStr">
        <is>
          <t>Women: level
seasonally adjusted
(thousands)</t>
        </is>
      </c>
      <c r="K5" s="1097" t="inlineStr">
        <is>
          <t>Women: rate
seasonally adjusted
(%)
[note 2]</t>
        </is>
      </c>
      <c r="L5" s="1097" t="inlineStr">
        <is>
          <t>Women: level
not seasonally adjusted
(thousands)</t>
        </is>
      </c>
      <c r="M5" s="1097" t="inlineStr">
        <is>
          <t>Women: rate
not seasonally adjusted
(%)
[note 2]</t>
        </is>
      </c>
      <c r="N5" s="1097" t="inlineStr">
        <is>
          <t>Notes</t>
        </is>
      </c>
    </row>
    <row r="6">
      <c r="A6" s="1098" t="inlineStr">
        <is>
          <t>Dataset identifier code</t>
        </is>
      </c>
      <c r="B6" s="1099" t="inlineStr">
        <is>
          <t>BCJD</t>
        </is>
      </c>
      <c r="C6" s="1099" t="inlineStr">
        <is>
          <t>BCJE</t>
        </is>
      </c>
      <c r="D6" s="1099" t="inlineStr">
        <is>
          <t>BCJA</t>
        </is>
      </c>
      <c r="E6" s="1099" t="inlineStr">
        <is>
          <t>BCJB</t>
        </is>
      </c>
      <c r="F6" s="1099" t="inlineStr">
        <is>
          <t>DPAE</t>
        </is>
      </c>
      <c r="G6" s="1099" t="inlineStr">
        <is>
          <t>DPAH</t>
        </is>
      </c>
      <c r="H6" s="1099" t="inlineStr">
        <is>
          <t>DPAA</t>
        </is>
      </c>
      <c r="I6" s="1099" t="inlineStr">
        <is>
          <t>DPAC</t>
        </is>
      </c>
      <c r="J6" s="1099" t="inlineStr">
        <is>
          <t>DPAF</t>
        </is>
      </c>
      <c r="K6" s="1099" t="inlineStr">
        <is>
          <t>DPAI</t>
        </is>
      </c>
      <c r="L6" s="1099" t="inlineStr">
        <is>
          <t>DPAB</t>
        </is>
      </c>
      <c r="M6" s="1099" t="inlineStr">
        <is>
          <t>DPAD</t>
        </is>
      </c>
      <c r="N6" s="293" t="n"/>
    </row>
    <row r="7">
      <c r="A7" s="776" t="inlineStr">
        <is>
          <t>January 1971</t>
        </is>
      </c>
      <c r="B7" s="1100" t="n">
        <v>533.6</v>
      </c>
      <c r="C7" s="1101" t="n">
        <v>2</v>
      </c>
      <c r="D7" s="1100" t="n">
        <v>682.8</v>
      </c>
      <c r="E7" s="1101" t="n">
        <v>2.6</v>
      </c>
      <c r="F7" s="1100" t="n">
        <v>462.2</v>
      </c>
      <c r="G7" s="1101" t="n">
        <v>2.7</v>
      </c>
      <c r="H7" s="1100" t="n">
        <v>591.5</v>
      </c>
      <c r="I7" s="1101" t="n">
        <v>3.4</v>
      </c>
      <c r="J7" s="1100" t="n">
        <v>71.40000000000001</v>
      </c>
      <c r="K7" s="1101" t="n">
        <v>0.8</v>
      </c>
      <c r="L7" s="1100" t="n">
        <v>91.3</v>
      </c>
      <c r="M7" s="1101" t="n">
        <v>1</v>
      </c>
      <c r="N7" s="761" t="inlineStr">
        <is>
          <t>5 week month</t>
        </is>
      </c>
    </row>
    <row r="8">
      <c r="A8" s="776" t="inlineStr">
        <is>
          <t>February 1971</t>
        </is>
      </c>
      <c r="B8" s="1100" t="n">
        <v>552.3</v>
      </c>
      <c r="C8" s="1101" t="n">
        <v>2.1</v>
      </c>
      <c r="D8" s="1100" t="n">
        <v>690.9</v>
      </c>
      <c r="E8" s="1101" t="n">
        <v>2.6</v>
      </c>
      <c r="F8" s="1100" t="n">
        <v>477.1</v>
      </c>
      <c r="G8" s="1101" t="n">
        <v>2.8</v>
      </c>
      <c r="H8" s="1100" t="n">
        <v>596.5</v>
      </c>
      <c r="I8" s="1101" t="n">
        <v>3.5</v>
      </c>
      <c r="J8" s="1100" t="n">
        <v>75.2</v>
      </c>
      <c r="K8" s="1101" t="n">
        <v>0.8</v>
      </c>
      <c r="L8" s="1100" t="n">
        <v>94.40000000000001</v>
      </c>
      <c r="M8" s="1101" t="n">
        <v>1</v>
      </c>
      <c r="N8" s="761" t="inlineStr"/>
    </row>
    <row r="9">
      <c r="A9" s="776" t="inlineStr">
        <is>
          <t>March 1971</t>
        </is>
      </c>
      <c r="B9" s="1100" t="n">
        <v>573.5</v>
      </c>
      <c r="C9" s="1101" t="n">
        <v>2.2</v>
      </c>
      <c r="D9" s="1100" t="n">
        <v>705.3</v>
      </c>
      <c r="E9" s="1101" t="n">
        <v>2.6</v>
      </c>
      <c r="F9" s="1100" t="n">
        <v>494.2</v>
      </c>
      <c r="G9" s="1101" t="n">
        <v>2.9</v>
      </c>
      <c r="H9" s="1100" t="n">
        <v>607.4</v>
      </c>
      <c r="I9" s="1101" t="n">
        <v>3.5</v>
      </c>
      <c r="J9" s="1100" t="n">
        <v>79.3</v>
      </c>
      <c r="K9" s="1101" t="n">
        <v>0.8</v>
      </c>
      <c r="L9" s="1100" t="n">
        <v>97.90000000000001</v>
      </c>
      <c r="M9" s="1101" t="n">
        <v>1</v>
      </c>
      <c r="N9" s="761" t="inlineStr"/>
    </row>
    <row r="10">
      <c r="A10" s="776" t="inlineStr">
        <is>
          <t>April 1971</t>
        </is>
      </c>
      <c r="B10" s="1100" t="n">
        <v>599.1</v>
      </c>
      <c r="C10" s="1101" t="n">
        <v>2.2</v>
      </c>
      <c r="D10" s="1100" t="n">
        <v>714.7</v>
      </c>
      <c r="E10" s="1101" t="n">
        <v>2.7</v>
      </c>
      <c r="F10" s="1100" t="n">
        <v>519.3</v>
      </c>
      <c r="G10" s="1101" t="n">
        <v>3</v>
      </c>
      <c r="H10" s="1100" t="n">
        <v>618.9</v>
      </c>
      <c r="I10" s="1101" t="n">
        <v>3.6</v>
      </c>
      <c r="J10" s="1100" t="n">
        <v>79.8</v>
      </c>
      <c r="K10" s="1101" t="n">
        <v>0.8</v>
      </c>
      <c r="L10" s="1100" t="n">
        <v>95.8</v>
      </c>
      <c r="M10" s="1101" t="n">
        <v>1</v>
      </c>
      <c r="N10" s="761" t="inlineStr"/>
    </row>
    <row r="11">
      <c r="A11" s="776" t="inlineStr">
        <is>
          <t>May 1971</t>
        </is>
      </c>
      <c r="B11" s="1100" t="n">
        <v>641.7</v>
      </c>
      <c r="C11" s="1101" t="n">
        <v>2.4</v>
      </c>
      <c r="D11" s="1100" t="n">
        <v>720</v>
      </c>
      <c r="E11" s="1101" t="n">
        <v>2.7</v>
      </c>
      <c r="F11" s="1100" t="n">
        <v>554.9</v>
      </c>
      <c r="G11" s="1101" t="n">
        <v>3.2</v>
      </c>
      <c r="H11" s="1100" t="n">
        <v>623.8</v>
      </c>
      <c r="I11" s="1101" t="n">
        <v>3.6</v>
      </c>
      <c r="J11" s="1100" t="n">
        <v>86.8</v>
      </c>
      <c r="K11" s="1101" t="n">
        <v>0.9</v>
      </c>
      <c r="L11" s="1100" t="n">
        <v>96.2</v>
      </c>
      <c r="M11" s="1101" t="n">
        <v>1</v>
      </c>
      <c r="N11" s="761" t="inlineStr">
        <is>
          <t>5 week month</t>
        </is>
      </c>
    </row>
    <row r="12">
      <c r="A12" s="776" t="inlineStr">
        <is>
          <t>June 1971</t>
        </is>
      </c>
      <c r="B12" s="1100" t="n">
        <v>655.2</v>
      </c>
      <c r="C12" s="1101" t="n">
        <v>2.5</v>
      </c>
      <c r="D12" s="1100" t="n">
        <v>696</v>
      </c>
      <c r="E12" s="1101" t="n">
        <v>2.6</v>
      </c>
      <c r="F12" s="1100" t="n">
        <v>567.1</v>
      </c>
      <c r="G12" s="1101" t="n">
        <v>3.3</v>
      </c>
      <c r="H12" s="1100" t="n">
        <v>606.4</v>
      </c>
      <c r="I12" s="1101" t="n">
        <v>3.5</v>
      </c>
      <c r="J12" s="1100" t="n">
        <v>88.09999999999999</v>
      </c>
      <c r="K12" s="1101" t="n">
        <v>0.9</v>
      </c>
      <c r="L12" s="1100" t="n">
        <v>89.59999999999999</v>
      </c>
      <c r="M12" s="1101" t="n">
        <v>0.9</v>
      </c>
      <c r="N12" s="761" t="inlineStr"/>
    </row>
    <row r="13">
      <c r="A13" s="776" t="inlineStr">
        <is>
          <t>July 1971</t>
        </is>
      </c>
      <c r="B13" s="1100" t="n">
        <v>662.9</v>
      </c>
      <c r="C13" s="1101" t="n">
        <v>2.5</v>
      </c>
      <c r="D13" s="1100" t="n">
        <v>711.7</v>
      </c>
      <c r="E13" s="1101" t="n">
        <v>2.7</v>
      </c>
      <c r="F13" s="1100" t="n">
        <v>574.8</v>
      </c>
      <c r="G13" s="1101" t="n">
        <v>3.3</v>
      </c>
      <c r="H13" s="1100" t="n">
        <v>618.9</v>
      </c>
      <c r="I13" s="1101" t="n">
        <v>3.6</v>
      </c>
      <c r="J13" s="1100" t="n">
        <v>88.09999999999999</v>
      </c>
      <c r="K13" s="1101" t="n">
        <v>0.9</v>
      </c>
      <c r="L13" s="1100" t="n">
        <v>92.7</v>
      </c>
      <c r="M13" s="1101" t="n">
        <v>1</v>
      </c>
      <c r="N13" s="761" t="inlineStr"/>
    </row>
    <row r="14">
      <c r="A14" s="776" t="inlineStr">
        <is>
          <t>August 1971</t>
        </is>
      </c>
      <c r="B14" s="1100" t="n">
        <v>664.1</v>
      </c>
      <c r="C14" s="1101" t="n">
        <v>2.5</v>
      </c>
      <c r="D14" s="1100" t="n">
        <v>759</v>
      </c>
      <c r="E14" s="1101" t="n">
        <v>2.8</v>
      </c>
      <c r="F14" s="1100" t="n">
        <v>578.3</v>
      </c>
      <c r="G14" s="1101" t="n">
        <v>3.4</v>
      </c>
      <c r="H14" s="1100" t="n">
        <v>653.8</v>
      </c>
      <c r="I14" s="1101" t="n">
        <v>3.8</v>
      </c>
      <c r="J14" s="1100" t="n">
        <v>85.8</v>
      </c>
      <c r="K14" s="1101" t="n">
        <v>0.9</v>
      </c>
      <c r="L14" s="1100" t="n">
        <v>105.2</v>
      </c>
      <c r="M14" s="1101" t="n">
        <v>1.1</v>
      </c>
      <c r="N14" s="761" t="inlineStr">
        <is>
          <t>5 week month</t>
        </is>
      </c>
    </row>
    <row r="15">
      <c r="A15" s="776" t="inlineStr">
        <is>
          <t>September 1971</t>
        </is>
      </c>
      <c r="B15" s="1100" t="n">
        <v>684</v>
      </c>
      <c r="C15" s="1101" t="n">
        <v>2.6</v>
      </c>
      <c r="D15" s="1100" t="n">
        <v>783.6</v>
      </c>
      <c r="E15" s="1101" t="n">
        <v>2.9</v>
      </c>
      <c r="F15" s="1100" t="n">
        <v>591.6</v>
      </c>
      <c r="G15" s="1101" t="n">
        <v>3.4</v>
      </c>
      <c r="H15" s="1100" t="n">
        <v>670.7</v>
      </c>
      <c r="I15" s="1101" t="n">
        <v>3.9</v>
      </c>
      <c r="J15" s="1100" t="n">
        <v>92.40000000000001</v>
      </c>
      <c r="K15" s="1101" t="n">
        <v>1</v>
      </c>
      <c r="L15" s="1100" t="n">
        <v>112.9</v>
      </c>
      <c r="M15" s="1101" t="n">
        <v>1.2</v>
      </c>
      <c r="N15" s="761" t="inlineStr"/>
    </row>
    <row r="16">
      <c r="A16" s="776" t="inlineStr">
        <is>
          <t>October 1971</t>
        </is>
      </c>
      <c r="B16" s="1100" t="n">
        <v>715.8</v>
      </c>
      <c r="C16" s="1101" t="n">
        <v>2.7</v>
      </c>
      <c r="D16" s="1100" t="n">
        <v>815.6</v>
      </c>
      <c r="E16" s="1101" t="n">
        <v>3.1</v>
      </c>
      <c r="F16" s="1100" t="n">
        <v>616.9</v>
      </c>
      <c r="G16" s="1101" t="n">
        <v>3.6</v>
      </c>
      <c r="H16" s="1100" t="n">
        <v>694.9</v>
      </c>
      <c r="I16" s="1101" t="n">
        <v>4</v>
      </c>
      <c r="J16" s="1100" t="n">
        <v>98.90000000000001</v>
      </c>
      <c r="K16" s="1101" t="n">
        <v>1</v>
      </c>
      <c r="L16" s="1100" t="n">
        <v>120.7</v>
      </c>
      <c r="M16" s="1101" t="n">
        <v>1.3</v>
      </c>
      <c r="N16" s="761" t="inlineStr">
        <is>
          <t>5 week month</t>
        </is>
      </c>
    </row>
    <row r="17">
      <c r="A17" s="776" t="inlineStr">
        <is>
          <t>November 1971</t>
        </is>
      </c>
      <c r="B17" s="1100" t="n">
        <v>747.6</v>
      </c>
      <c r="C17" s="1101" t="n">
        <v>2.8</v>
      </c>
      <c r="D17" s="1100" t="n">
        <v>857.4</v>
      </c>
      <c r="E17" s="1101" t="n">
        <v>3.2</v>
      </c>
      <c r="F17" s="1100" t="n">
        <v>644.3</v>
      </c>
      <c r="G17" s="1101" t="n">
        <v>3.7</v>
      </c>
      <c r="H17" s="1100" t="n">
        <v>730.7</v>
      </c>
      <c r="I17" s="1101" t="n">
        <v>4.2</v>
      </c>
      <c r="J17" s="1100" t="n">
        <v>103.3</v>
      </c>
      <c r="K17" s="1101" t="n">
        <v>1.1</v>
      </c>
      <c r="L17" s="1100" t="n">
        <v>126.7</v>
      </c>
      <c r="M17" s="1101" t="n">
        <v>1.3</v>
      </c>
      <c r="N17" s="761" t="inlineStr"/>
    </row>
    <row r="18">
      <c r="A18" s="776" t="inlineStr">
        <is>
          <t>December 1971</t>
        </is>
      </c>
      <c r="B18" s="1100" t="n">
        <v>757.7</v>
      </c>
      <c r="C18" s="1101" t="n">
        <v>2.8</v>
      </c>
      <c r="D18" s="1100" t="n">
        <v>878.5</v>
      </c>
      <c r="E18" s="1101" t="n">
        <v>3.3</v>
      </c>
      <c r="F18" s="1100" t="n">
        <v>652.2</v>
      </c>
      <c r="G18" s="1101" t="n">
        <v>3.8</v>
      </c>
      <c r="H18" s="1100" t="n">
        <v>752.8</v>
      </c>
      <c r="I18" s="1101" t="n">
        <v>4.4</v>
      </c>
      <c r="J18" s="1100" t="n">
        <v>105.5</v>
      </c>
      <c r="K18" s="1101" t="n">
        <v>1.1</v>
      </c>
      <c r="L18" s="1100" t="n">
        <v>125.8</v>
      </c>
      <c r="M18" s="1101" t="n">
        <v>1.3</v>
      </c>
      <c r="N18" s="761" t="inlineStr"/>
    </row>
    <row r="19">
      <c r="A19" s="776" t="inlineStr">
        <is>
          <t>January 1972</t>
        </is>
      </c>
      <c r="B19" s="1100" t="n">
        <v>754.1</v>
      </c>
      <c r="C19" s="1101" t="n">
        <v>2.8</v>
      </c>
      <c r="D19" s="1100" t="n">
        <v>936.1</v>
      </c>
      <c r="E19" s="1101" t="n">
        <v>3.5</v>
      </c>
      <c r="F19" s="1100" t="n">
        <v>651</v>
      </c>
      <c r="G19" s="1101" t="n">
        <v>3.8</v>
      </c>
      <c r="H19" s="1100" t="n">
        <v>802.5</v>
      </c>
      <c r="I19" s="1101" t="n">
        <v>4.7</v>
      </c>
      <c r="J19" s="1100" t="n">
        <v>103.1</v>
      </c>
      <c r="K19" s="1101" t="n">
        <v>1.1</v>
      </c>
      <c r="L19" s="1100" t="n">
        <v>133.6</v>
      </c>
      <c r="M19" s="1101" t="n">
        <v>1.4</v>
      </c>
      <c r="N19" s="761" t="inlineStr">
        <is>
          <t>5 week month</t>
        </is>
      </c>
    </row>
    <row r="20">
      <c r="A20" s="776" t="inlineStr">
        <is>
          <t>February 1972</t>
        </is>
      </c>
      <c r="B20" s="1100" t="n">
        <v>768.5</v>
      </c>
      <c r="C20" s="1101" t="n">
        <v>2.9</v>
      </c>
      <c r="D20" s="1100" t="n">
        <v>936.6</v>
      </c>
      <c r="E20" s="1101" t="n">
        <v>3.5</v>
      </c>
      <c r="F20" s="1100" t="n">
        <v>663.3</v>
      </c>
      <c r="G20" s="1101" t="n">
        <v>3.9</v>
      </c>
      <c r="H20" s="1100" t="n">
        <v>802.8</v>
      </c>
      <c r="I20" s="1101" t="n">
        <v>4.7</v>
      </c>
      <c r="J20" s="1100" t="n">
        <v>105.2</v>
      </c>
      <c r="K20" s="1101" t="n">
        <v>1.1</v>
      </c>
      <c r="L20" s="1100" t="n">
        <v>133.8</v>
      </c>
      <c r="M20" s="1101" t="n">
        <v>1.4</v>
      </c>
      <c r="N20" s="761" t="inlineStr"/>
    </row>
    <row r="21">
      <c r="A21" s="776" t="inlineStr">
        <is>
          <t>March 1972</t>
        </is>
      </c>
      <c r="B21" s="1100" t="n">
        <v>779.6</v>
      </c>
      <c r="C21" s="1101" t="n">
        <v>2.9</v>
      </c>
      <c r="D21" s="1100" t="n">
        <v>938</v>
      </c>
      <c r="E21" s="1101" t="n">
        <v>3.5</v>
      </c>
      <c r="F21" s="1100" t="n">
        <v>671.3</v>
      </c>
      <c r="G21" s="1101" t="n">
        <v>3.9</v>
      </c>
      <c r="H21" s="1100" t="n">
        <v>802.5</v>
      </c>
      <c r="I21" s="1101" t="n">
        <v>4.7</v>
      </c>
      <c r="J21" s="1100" t="n">
        <v>108.3</v>
      </c>
      <c r="K21" s="1101" t="n">
        <v>1.1</v>
      </c>
      <c r="L21" s="1100" t="n">
        <v>135.5</v>
      </c>
      <c r="M21" s="1101" t="n">
        <v>1.4</v>
      </c>
      <c r="N21" s="761" t="inlineStr"/>
    </row>
    <row r="22">
      <c r="A22" s="776" t="inlineStr">
        <is>
          <t>April 1972</t>
        </is>
      </c>
      <c r="B22" s="1100" t="n">
        <v>775.9</v>
      </c>
      <c r="C22" s="1101" t="n">
        <v>2.9</v>
      </c>
      <c r="D22" s="1100" t="n">
        <v>918.4</v>
      </c>
      <c r="E22" s="1101" t="n">
        <v>3.4</v>
      </c>
      <c r="F22" s="1100" t="n">
        <v>666.2</v>
      </c>
      <c r="G22" s="1101" t="n">
        <v>3.9</v>
      </c>
      <c r="H22" s="1100" t="n">
        <v>784.1</v>
      </c>
      <c r="I22" s="1101" t="n">
        <v>4.6</v>
      </c>
      <c r="J22" s="1100" t="n">
        <v>109.7</v>
      </c>
      <c r="K22" s="1101" t="n">
        <v>1.1</v>
      </c>
      <c r="L22" s="1100" t="n">
        <v>134.3</v>
      </c>
      <c r="M22" s="1101" t="n">
        <v>1.4</v>
      </c>
      <c r="N22" s="761" t="inlineStr">
        <is>
          <t>5 week month</t>
        </is>
      </c>
    </row>
    <row r="23">
      <c r="A23" s="776" t="inlineStr">
        <is>
          <t>May 1972</t>
        </is>
      </c>
      <c r="B23" s="1100" t="n">
        <v>745.8</v>
      </c>
      <c r="C23" s="1101" t="n">
        <v>2.8</v>
      </c>
      <c r="D23" s="1100" t="n">
        <v>840.9</v>
      </c>
      <c r="E23" s="1101" t="n">
        <v>3.1</v>
      </c>
      <c r="F23" s="1100" t="n">
        <v>637.8</v>
      </c>
      <c r="G23" s="1101" t="n">
        <v>3.7</v>
      </c>
      <c r="H23" s="1100" t="n">
        <v>718.3</v>
      </c>
      <c r="I23" s="1101" t="n">
        <v>4.2</v>
      </c>
      <c r="J23" s="1100" t="n">
        <v>108</v>
      </c>
      <c r="K23" s="1101" t="n">
        <v>1.1</v>
      </c>
      <c r="L23" s="1100" t="n">
        <v>122.6</v>
      </c>
      <c r="M23" s="1101" t="n">
        <v>1.3</v>
      </c>
      <c r="N23" s="761" t="inlineStr"/>
    </row>
    <row r="24">
      <c r="A24" s="776" t="inlineStr">
        <is>
          <t>June 1972</t>
        </is>
      </c>
      <c r="B24" s="1100" t="n">
        <v>722.4</v>
      </c>
      <c r="C24" s="1101" t="n">
        <v>2.7</v>
      </c>
      <c r="D24" s="1100" t="n">
        <v>777.6</v>
      </c>
      <c r="E24" s="1101" t="n">
        <v>2.9</v>
      </c>
      <c r="F24" s="1100" t="n">
        <v>617</v>
      </c>
      <c r="G24" s="1101" t="n">
        <v>3.6</v>
      </c>
      <c r="H24" s="1100" t="n">
        <v>666.3</v>
      </c>
      <c r="I24" s="1101" t="n">
        <v>3.9</v>
      </c>
      <c r="J24" s="1100" t="n">
        <v>105.4</v>
      </c>
      <c r="K24" s="1101" t="n">
        <v>1.1</v>
      </c>
      <c r="L24" s="1100" t="n">
        <v>111.4</v>
      </c>
      <c r="M24" s="1101" t="n">
        <v>1.2</v>
      </c>
      <c r="N24" s="761" t="inlineStr"/>
    </row>
    <row r="25">
      <c r="A25" s="776" t="inlineStr">
        <is>
          <t>July 1972</t>
        </is>
      </c>
      <c r="B25" s="1100" t="n">
        <v>709.8</v>
      </c>
      <c r="C25" s="1101" t="n">
        <v>2.7</v>
      </c>
      <c r="D25" s="1100" t="n">
        <v>776.2</v>
      </c>
      <c r="E25" s="1101" t="n">
        <v>2.9</v>
      </c>
      <c r="F25" s="1100" t="n">
        <v>607</v>
      </c>
      <c r="G25" s="1101" t="n">
        <v>3.5</v>
      </c>
      <c r="H25" s="1100" t="n">
        <v>662.3</v>
      </c>
      <c r="I25" s="1101" t="n">
        <v>3.9</v>
      </c>
      <c r="J25" s="1100" t="n">
        <v>102.8</v>
      </c>
      <c r="K25" s="1101" t="n">
        <v>1.1</v>
      </c>
      <c r="L25" s="1100" t="n">
        <v>113.9</v>
      </c>
      <c r="M25" s="1101" t="n">
        <v>1.2</v>
      </c>
      <c r="N25" s="761" t="inlineStr">
        <is>
          <t>5 week month</t>
        </is>
      </c>
    </row>
    <row r="26">
      <c r="A26" s="776" t="inlineStr">
        <is>
          <t>August 1972</t>
        </is>
      </c>
      <c r="B26" s="1100" t="n">
        <v>692.7</v>
      </c>
      <c r="C26" s="1101" t="n">
        <v>2.6</v>
      </c>
      <c r="D26" s="1100" t="n">
        <v>808.5</v>
      </c>
      <c r="E26" s="1101" t="n">
        <v>3</v>
      </c>
      <c r="F26" s="1100" t="n">
        <v>593.6</v>
      </c>
      <c r="G26" s="1101" t="n">
        <v>3.5</v>
      </c>
      <c r="H26" s="1100" t="n">
        <v>681.8</v>
      </c>
      <c r="I26" s="1101" t="n">
        <v>4</v>
      </c>
      <c r="J26" s="1100" t="n">
        <v>99.09999999999999</v>
      </c>
      <c r="K26" s="1101" t="n">
        <v>1</v>
      </c>
      <c r="L26" s="1100" t="n">
        <v>126.7</v>
      </c>
      <c r="M26" s="1101" t="n">
        <v>1.3</v>
      </c>
      <c r="N26" s="761" t="inlineStr"/>
    </row>
    <row r="27">
      <c r="A27" s="776" t="inlineStr">
        <is>
          <t>September 1972</t>
        </is>
      </c>
      <c r="B27" s="1100" t="n">
        <v>696.7</v>
      </c>
      <c r="C27" s="1101" t="n">
        <v>2.6</v>
      </c>
      <c r="D27" s="1100" t="n">
        <v>809.5</v>
      </c>
      <c r="E27" s="1101" t="n">
        <v>3</v>
      </c>
      <c r="F27" s="1100" t="n">
        <v>596.8</v>
      </c>
      <c r="G27" s="1101" t="n">
        <v>3.5</v>
      </c>
      <c r="H27" s="1100" t="n">
        <v>683.9</v>
      </c>
      <c r="I27" s="1101" t="n">
        <v>4</v>
      </c>
      <c r="J27" s="1100" t="n">
        <v>99.90000000000001</v>
      </c>
      <c r="K27" s="1101" t="n">
        <v>1</v>
      </c>
      <c r="L27" s="1100" t="n">
        <v>125.6</v>
      </c>
      <c r="M27" s="1101" t="n">
        <v>1.3</v>
      </c>
      <c r="N27" s="761" t="inlineStr">
        <is>
          <t>5 week month</t>
        </is>
      </c>
    </row>
    <row r="28">
      <c r="A28" s="776" t="inlineStr">
        <is>
          <t>October 1972</t>
        </is>
      </c>
      <c r="B28" s="1100" t="n">
        <v>680.7</v>
      </c>
      <c r="C28" s="1101" t="n">
        <v>2.5</v>
      </c>
      <c r="D28" s="1100" t="n">
        <v>783.5</v>
      </c>
      <c r="E28" s="1101" t="n">
        <v>2.9</v>
      </c>
      <c r="F28" s="1100" t="n">
        <v>580.2</v>
      </c>
      <c r="G28" s="1101" t="n">
        <v>3.4</v>
      </c>
      <c r="H28" s="1100" t="n">
        <v>659.7</v>
      </c>
      <c r="I28" s="1101" t="n">
        <v>3.9</v>
      </c>
      <c r="J28" s="1100" t="n">
        <v>100.5</v>
      </c>
      <c r="K28" s="1101" t="n">
        <v>1</v>
      </c>
      <c r="L28" s="1100" t="n">
        <v>123.7</v>
      </c>
      <c r="M28" s="1101" t="n">
        <v>1.3</v>
      </c>
      <c r="N28" s="761" t="inlineStr"/>
    </row>
    <row r="29">
      <c r="A29" s="776" t="inlineStr">
        <is>
          <t>November 1972</t>
        </is>
      </c>
      <c r="B29" s="1100" t="n">
        <v>666.2</v>
      </c>
      <c r="C29" s="1101" t="n">
        <v>2.5</v>
      </c>
      <c r="D29" s="1100" t="n">
        <v>771.4</v>
      </c>
      <c r="E29" s="1101" t="n">
        <v>2.9</v>
      </c>
      <c r="F29" s="1100" t="n">
        <v>565.6</v>
      </c>
      <c r="G29" s="1101" t="n">
        <v>3.3</v>
      </c>
      <c r="H29" s="1100" t="n">
        <v>648.1</v>
      </c>
      <c r="I29" s="1101" t="n">
        <v>3.8</v>
      </c>
      <c r="J29" s="1100" t="n">
        <v>100.6</v>
      </c>
      <c r="K29" s="1101" t="n">
        <v>1</v>
      </c>
      <c r="L29" s="1100" t="n">
        <v>123.3</v>
      </c>
      <c r="M29" s="1101" t="n">
        <v>1.3</v>
      </c>
      <c r="N29" s="761" t="inlineStr"/>
    </row>
    <row r="30">
      <c r="A30" s="776" t="inlineStr">
        <is>
          <t>December 1972</t>
        </is>
      </c>
      <c r="B30" s="1100" t="n">
        <v>639.4</v>
      </c>
      <c r="C30" s="1101" t="n">
        <v>2.4</v>
      </c>
      <c r="D30" s="1100" t="n">
        <v>751.6</v>
      </c>
      <c r="E30" s="1101" t="n">
        <v>2.8</v>
      </c>
      <c r="F30" s="1100" t="n">
        <v>540.6</v>
      </c>
      <c r="G30" s="1101" t="n">
        <v>3.2</v>
      </c>
      <c r="H30" s="1100" t="n">
        <v>634.4</v>
      </c>
      <c r="I30" s="1101" t="n">
        <v>3.7</v>
      </c>
      <c r="J30" s="1100" t="n">
        <v>98.8</v>
      </c>
      <c r="K30" s="1101" t="n">
        <v>1</v>
      </c>
      <c r="L30" s="1100" t="n">
        <v>117.2</v>
      </c>
      <c r="M30" s="1101" t="n">
        <v>1.2</v>
      </c>
      <c r="N30" s="761" t="inlineStr">
        <is>
          <t>5 week month</t>
        </is>
      </c>
    </row>
    <row r="31">
      <c r="A31" s="776" t="inlineStr">
        <is>
          <t>January 1973</t>
        </is>
      </c>
      <c r="B31" s="1100" t="n">
        <v>603.7</v>
      </c>
      <c r="C31" s="1101" t="n">
        <v>2.2</v>
      </c>
      <c r="D31" s="1100" t="n">
        <v>776.6</v>
      </c>
      <c r="E31" s="1101" t="n">
        <v>2.9</v>
      </c>
      <c r="F31" s="1100" t="n">
        <v>510.7</v>
      </c>
      <c r="G31" s="1101" t="n">
        <v>3</v>
      </c>
      <c r="H31" s="1100" t="n">
        <v>654.9</v>
      </c>
      <c r="I31" s="1101" t="n">
        <v>3.8</v>
      </c>
      <c r="J31" s="1100" t="n">
        <v>93</v>
      </c>
      <c r="K31" s="1101" t="n">
        <v>0.9</v>
      </c>
      <c r="L31" s="1100" t="n">
        <v>121.7</v>
      </c>
      <c r="M31" s="1101" t="n">
        <v>1.2</v>
      </c>
      <c r="N31" s="761" t="inlineStr"/>
    </row>
    <row r="32">
      <c r="A32" s="776" t="inlineStr">
        <is>
          <t>February 1973</t>
        </is>
      </c>
      <c r="B32" s="1100" t="n">
        <v>574.3</v>
      </c>
      <c r="C32" s="1101" t="n">
        <v>2.1</v>
      </c>
      <c r="D32" s="1100" t="n">
        <v>725.4</v>
      </c>
      <c r="E32" s="1101" t="n">
        <v>2.7</v>
      </c>
      <c r="F32" s="1100" t="n">
        <v>484.7</v>
      </c>
      <c r="G32" s="1101" t="n">
        <v>2.8</v>
      </c>
      <c r="H32" s="1100" t="n">
        <v>611.9</v>
      </c>
      <c r="I32" s="1101" t="n">
        <v>3.6</v>
      </c>
      <c r="J32" s="1100" t="n">
        <v>89.59999999999999</v>
      </c>
      <c r="K32" s="1101" t="n">
        <v>0.9</v>
      </c>
      <c r="L32" s="1100" t="n">
        <v>113.5</v>
      </c>
      <c r="M32" s="1101" t="n">
        <v>1.1</v>
      </c>
      <c r="N32" s="761" t="inlineStr"/>
    </row>
    <row r="33">
      <c r="A33" s="776" t="inlineStr">
        <is>
          <t>March 1973</t>
        </is>
      </c>
      <c r="B33" s="1100" t="n">
        <v>560.3</v>
      </c>
      <c r="C33" s="1101" t="n">
        <v>2.1</v>
      </c>
      <c r="D33" s="1100" t="n">
        <v>693</v>
      </c>
      <c r="E33" s="1101" t="n">
        <v>2.6</v>
      </c>
      <c r="F33" s="1100" t="n">
        <v>471.7</v>
      </c>
      <c r="G33" s="1101" t="n">
        <v>2.8</v>
      </c>
      <c r="H33" s="1100" t="n">
        <v>585.2</v>
      </c>
      <c r="I33" s="1101" t="n">
        <v>3.4</v>
      </c>
      <c r="J33" s="1100" t="n">
        <v>88.59999999999999</v>
      </c>
      <c r="K33" s="1101" t="n">
        <v>0.9</v>
      </c>
      <c r="L33" s="1100" t="n">
        <v>107.8</v>
      </c>
      <c r="M33" s="1101" t="n">
        <v>1.1</v>
      </c>
      <c r="N33" s="761" t="inlineStr"/>
    </row>
    <row r="34">
      <c r="A34" s="776" t="inlineStr">
        <is>
          <t>April 1973</t>
        </is>
      </c>
      <c r="B34" s="1100" t="n">
        <v>547.2</v>
      </c>
      <c r="C34" s="1101" t="n">
        <v>2</v>
      </c>
      <c r="D34" s="1100" t="n">
        <v>656.8</v>
      </c>
      <c r="E34" s="1101" t="n">
        <v>2.4</v>
      </c>
      <c r="F34" s="1100" t="n">
        <v>459.1</v>
      </c>
      <c r="G34" s="1101" t="n">
        <v>2.7</v>
      </c>
      <c r="H34" s="1100" t="n">
        <v>554.5</v>
      </c>
      <c r="I34" s="1101" t="n">
        <v>3.2</v>
      </c>
      <c r="J34" s="1100" t="n">
        <v>88.09999999999999</v>
      </c>
      <c r="K34" s="1101" t="n">
        <v>0.9</v>
      </c>
      <c r="L34" s="1100" t="n">
        <v>102.3</v>
      </c>
      <c r="M34" s="1101" t="n">
        <v>1</v>
      </c>
      <c r="N34" s="761" t="inlineStr">
        <is>
          <t>5 week month</t>
        </is>
      </c>
    </row>
    <row r="35">
      <c r="A35" s="776" t="inlineStr">
        <is>
          <t>May 1973</t>
        </is>
      </c>
      <c r="B35" s="1100" t="n">
        <v>537.6</v>
      </c>
      <c r="C35" s="1101" t="n">
        <v>2</v>
      </c>
      <c r="D35" s="1100" t="n">
        <v>601.8</v>
      </c>
      <c r="E35" s="1101" t="n">
        <v>2.2</v>
      </c>
      <c r="F35" s="1100" t="n">
        <v>452.3</v>
      </c>
      <c r="G35" s="1101" t="n">
        <v>2.6</v>
      </c>
      <c r="H35" s="1100" t="n">
        <v>512.2</v>
      </c>
      <c r="I35" s="1101" t="n">
        <v>3</v>
      </c>
      <c r="J35" s="1100" t="n">
        <v>85.3</v>
      </c>
      <c r="K35" s="1101" t="n">
        <v>0.9</v>
      </c>
      <c r="L35" s="1100" t="n">
        <v>89.7</v>
      </c>
      <c r="M35" s="1101" t="n">
        <v>0.9</v>
      </c>
      <c r="N35" s="761" t="inlineStr"/>
    </row>
    <row r="36">
      <c r="A36" s="776" t="inlineStr">
        <is>
          <t>June 1973</t>
        </is>
      </c>
      <c r="B36" s="1100" t="n">
        <v>530.2</v>
      </c>
      <c r="C36" s="1101" t="n">
        <v>2</v>
      </c>
      <c r="D36" s="1100" t="n">
        <v>556.8</v>
      </c>
      <c r="E36" s="1101" t="n">
        <v>2.1</v>
      </c>
      <c r="F36" s="1100" t="n">
        <v>445.5</v>
      </c>
      <c r="G36" s="1101" t="n">
        <v>2.6</v>
      </c>
      <c r="H36" s="1100" t="n">
        <v>476.1</v>
      </c>
      <c r="I36" s="1101" t="n">
        <v>2.8</v>
      </c>
      <c r="J36" s="1100" t="n">
        <v>84.7</v>
      </c>
      <c r="K36" s="1101" t="n">
        <v>0.9</v>
      </c>
      <c r="L36" s="1100" t="n">
        <v>80.7</v>
      </c>
      <c r="M36" s="1101" t="n">
        <v>0.8</v>
      </c>
      <c r="N36" s="761" t="inlineStr">
        <is>
          <t>5 week month</t>
        </is>
      </c>
    </row>
    <row r="37">
      <c r="A37" s="776" t="inlineStr">
        <is>
          <t>July 1973</t>
        </is>
      </c>
      <c r="B37" s="1100" t="n">
        <v>506.3</v>
      </c>
      <c r="C37" s="1101" t="n">
        <v>1.9</v>
      </c>
      <c r="D37" s="1100" t="n">
        <v>541.5</v>
      </c>
      <c r="E37" s="1101" t="n">
        <v>2</v>
      </c>
      <c r="F37" s="1100" t="n">
        <v>426.5</v>
      </c>
      <c r="G37" s="1101" t="n">
        <v>2.5</v>
      </c>
      <c r="H37" s="1100" t="n">
        <v>461.1</v>
      </c>
      <c r="I37" s="1101" t="n">
        <v>2.7</v>
      </c>
      <c r="J37" s="1100" t="n">
        <v>79.8</v>
      </c>
      <c r="K37" s="1101" t="n">
        <v>0.8</v>
      </c>
      <c r="L37" s="1100" t="n">
        <v>80.5</v>
      </c>
      <c r="M37" s="1101" t="n">
        <v>0.8</v>
      </c>
      <c r="N37" s="761" t="inlineStr"/>
    </row>
    <row r="38">
      <c r="A38" s="776" t="inlineStr">
        <is>
          <t>August 1973</t>
        </is>
      </c>
      <c r="B38" s="1100" t="n">
        <v>486.8</v>
      </c>
      <c r="C38" s="1101" t="n">
        <v>1.8</v>
      </c>
      <c r="D38" s="1100" t="n">
        <v>552.9</v>
      </c>
      <c r="E38" s="1101" t="n">
        <v>2</v>
      </c>
      <c r="F38" s="1100" t="n">
        <v>412</v>
      </c>
      <c r="G38" s="1101" t="n">
        <v>2.4</v>
      </c>
      <c r="H38" s="1100" t="n">
        <v>467.5</v>
      </c>
      <c r="I38" s="1101" t="n">
        <v>2.7</v>
      </c>
      <c r="J38" s="1100" t="n">
        <v>74.8</v>
      </c>
      <c r="K38" s="1101" t="n">
        <v>0.8</v>
      </c>
      <c r="L38" s="1100" t="n">
        <v>85.40000000000001</v>
      </c>
      <c r="M38" s="1101" t="n">
        <v>0.9</v>
      </c>
      <c r="N38" s="761" t="inlineStr"/>
    </row>
    <row r="39">
      <c r="A39" s="776" t="inlineStr">
        <is>
          <t>September 1973</t>
        </is>
      </c>
      <c r="B39" s="1100" t="n">
        <v>469.4</v>
      </c>
      <c r="C39" s="1101" t="n">
        <v>1.7</v>
      </c>
      <c r="D39" s="1100" t="n">
        <v>530.9</v>
      </c>
      <c r="E39" s="1101" t="n">
        <v>2</v>
      </c>
      <c r="F39" s="1100" t="n">
        <v>397.4</v>
      </c>
      <c r="G39" s="1101" t="n">
        <v>2.3</v>
      </c>
      <c r="H39" s="1100" t="n">
        <v>449.7</v>
      </c>
      <c r="I39" s="1101" t="n">
        <v>2.6</v>
      </c>
      <c r="J39" s="1100" t="n">
        <v>72</v>
      </c>
      <c r="K39" s="1101" t="n">
        <v>0.7</v>
      </c>
      <c r="L39" s="1100" t="n">
        <v>81.2</v>
      </c>
      <c r="M39" s="1101" t="n">
        <v>0.8</v>
      </c>
      <c r="N39" s="761" t="inlineStr">
        <is>
          <t>5 week month</t>
        </is>
      </c>
    </row>
    <row r="40">
      <c r="A40" s="776" t="inlineStr">
        <is>
          <t>October 1973</t>
        </is>
      </c>
      <c r="B40" s="1100" t="n">
        <v>456.5</v>
      </c>
      <c r="C40" s="1101" t="n">
        <v>1.7</v>
      </c>
      <c r="D40" s="1100" t="n">
        <v>513.1</v>
      </c>
      <c r="E40" s="1101" t="n">
        <v>1.9</v>
      </c>
      <c r="F40" s="1100" t="n">
        <v>387.2</v>
      </c>
      <c r="G40" s="1101" t="n">
        <v>2.3</v>
      </c>
      <c r="H40" s="1100" t="n">
        <v>435.6</v>
      </c>
      <c r="I40" s="1101" t="n">
        <v>2.5</v>
      </c>
      <c r="J40" s="1100" t="n">
        <v>69.3</v>
      </c>
      <c r="K40" s="1101" t="n">
        <v>0.7</v>
      </c>
      <c r="L40" s="1100" t="n">
        <v>77.5</v>
      </c>
      <c r="M40" s="1101" t="n">
        <v>0.8</v>
      </c>
      <c r="N40" s="761" t="inlineStr"/>
    </row>
    <row r="41">
      <c r="A41" s="776" t="inlineStr">
        <is>
          <t>November 1973</t>
        </is>
      </c>
      <c r="B41" s="1100" t="n">
        <v>441.2</v>
      </c>
      <c r="C41" s="1101" t="n">
        <v>1.6</v>
      </c>
      <c r="D41" s="1100" t="n">
        <v>503</v>
      </c>
      <c r="E41" s="1101" t="n">
        <v>1.9</v>
      </c>
      <c r="F41" s="1100" t="n">
        <v>375.3</v>
      </c>
      <c r="G41" s="1101" t="n">
        <v>2.2</v>
      </c>
      <c r="H41" s="1100" t="n">
        <v>428.4</v>
      </c>
      <c r="I41" s="1101" t="n">
        <v>2.5</v>
      </c>
      <c r="J41" s="1100" t="n">
        <v>65.90000000000001</v>
      </c>
      <c r="K41" s="1101" t="n">
        <v>0.7</v>
      </c>
      <c r="L41" s="1100" t="n">
        <v>74.59999999999999</v>
      </c>
      <c r="M41" s="1101" t="n">
        <v>0.7</v>
      </c>
      <c r="N41" s="761" t="inlineStr"/>
    </row>
    <row r="42">
      <c r="A42" s="776" t="inlineStr">
        <is>
          <t>December 1973</t>
        </is>
      </c>
      <c r="B42" s="1100" t="n">
        <v>422.6</v>
      </c>
      <c r="C42" s="1101" t="n">
        <v>1.6</v>
      </c>
      <c r="D42" s="1100" t="n">
        <v>495.5</v>
      </c>
      <c r="E42" s="1101" t="n">
        <v>1.8</v>
      </c>
      <c r="F42" s="1100" t="n">
        <v>358.4</v>
      </c>
      <c r="G42" s="1101" t="n">
        <v>2.1</v>
      </c>
      <c r="H42" s="1100" t="n">
        <v>425</v>
      </c>
      <c r="I42" s="1101" t="n">
        <v>2.5</v>
      </c>
      <c r="J42" s="1100" t="n">
        <v>64.2</v>
      </c>
      <c r="K42" s="1101" t="n">
        <v>0.6</v>
      </c>
      <c r="L42" s="1100" t="n">
        <v>70.5</v>
      </c>
      <c r="M42" s="1101" t="n">
        <v>0.7</v>
      </c>
      <c r="N42" s="761" t="inlineStr">
        <is>
          <t>5 week month</t>
        </is>
      </c>
    </row>
    <row r="43">
      <c r="A43" s="776" t="inlineStr">
        <is>
          <t>January 1974</t>
        </is>
      </c>
      <c r="B43" s="1100" t="n">
        <v>468.7</v>
      </c>
      <c r="C43" s="1101" t="n">
        <v>1.7</v>
      </c>
      <c r="D43" s="1100" t="n">
        <v>611.5</v>
      </c>
      <c r="E43" s="1101" t="n">
        <v>2.3</v>
      </c>
      <c r="F43" s="1100" t="n">
        <v>399</v>
      </c>
      <c r="G43" s="1101" t="n">
        <v>2.4</v>
      </c>
      <c r="H43" s="1100" t="n">
        <v>521.7</v>
      </c>
      <c r="I43" s="1101" t="n">
        <v>3.1</v>
      </c>
      <c r="J43" s="1100" t="n">
        <v>69.7</v>
      </c>
      <c r="K43" s="1101" t="n">
        <v>0.7</v>
      </c>
      <c r="L43" s="1100" t="n">
        <v>89.90000000000001</v>
      </c>
      <c r="M43" s="1101" t="n">
        <v>0.9</v>
      </c>
      <c r="N43" s="761" t="inlineStr"/>
    </row>
    <row r="44">
      <c r="A44" s="776" t="inlineStr">
        <is>
          <t>February 1974</t>
        </is>
      </c>
      <c r="B44" s="1100" t="n">
        <v>486.6</v>
      </c>
      <c r="C44" s="1101" t="n">
        <v>1.8</v>
      </c>
      <c r="D44" s="1100" t="n">
        <v>612.5</v>
      </c>
      <c r="E44" s="1101" t="n">
        <v>2.3</v>
      </c>
      <c r="F44" s="1100" t="n">
        <v>414.6</v>
      </c>
      <c r="G44" s="1101" t="n">
        <v>2.4</v>
      </c>
      <c r="H44" s="1100" t="n">
        <v>523.6</v>
      </c>
      <c r="I44" s="1101" t="n">
        <v>3.1</v>
      </c>
      <c r="J44" s="1100" t="n">
        <v>72</v>
      </c>
      <c r="K44" s="1101" t="n">
        <v>0.7</v>
      </c>
      <c r="L44" s="1100" t="n">
        <v>88.90000000000001</v>
      </c>
      <c r="M44" s="1101" t="n">
        <v>0.9</v>
      </c>
      <c r="N44" s="761" t="inlineStr">
        <is>
          <t>5 week month</t>
        </is>
      </c>
    </row>
    <row r="45">
      <c r="A45" s="776" t="inlineStr">
        <is>
          <t>March 1974</t>
        </is>
      </c>
      <c r="B45" s="1100" t="n">
        <v>494.8</v>
      </c>
      <c r="C45" s="1101" t="n">
        <v>1.8</v>
      </c>
      <c r="D45" s="1100" t="n">
        <v>601.5</v>
      </c>
      <c r="E45" s="1101" t="n">
        <v>2.2</v>
      </c>
      <c r="F45" s="1100" t="n">
        <v>422.1</v>
      </c>
      <c r="G45" s="1101" t="n">
        <v>2.5</v>
      </c>
      <c r="H45" s="1100" t="n">
        <v>517.1</v>
      </c>
      <c r="I45" s="1101" t="n">
        <v>3</v>
      </c>
      <c r="J45" s="1100" t="n">
        <v>72.7</v>
      </c>
      <c r="K45" s="1101" t="n">
        <v>0.7</v>
      </c>
      <c r="L45" s="1100" t="n">
        <v>84.40000000000001</v>
      </c>
      <c r="M45" s="1101" t="n">
        <v>0.8</v>
      </c>
      <c r="N45" s="761" t="inlineStr"/>
    </row>
    <row r="46">
      <c r="A46" s="776" t="inlineStr">
        <is>
          <t>April 1974</t>
        </is>
      </c>
      <c r="B46" s="1100" t="n">
        <v>497.4</v>
      </c>
      <c r="C46" s="1101" t="n">
        <v>1.8</v>
      </c>
      <c r="D46" s="1100" t="n">
        <v>588</v>
      </c>
      <c r="E46" s="1101" t="n">
        <v>2.2</v>
      </c>
      <c r="F46" s="1100" t="n">
        <v>420.8</v>
      </c>
      <c r="G46" s="1101" t="n">
        <v>2.5</v>
      </c>
      <c r="H46" s="1100" t="n">
        <v>502.6</v>
      </c>
      <c r="I46" s="1101" t="n">
        <v>3</v>
      </c>
      <c r="J46" s="1100" t="n">
        <v>76.59999999999999</v>
      </c>
      <c r="K46" s="1101" t="n">
        <v>0.8</v>
      </c>
      <c r="L46" s="1100" t="n">
        <v>85.40000000000001</v>
      </c>
      <c r="M46" s="1101" t="n">
        <v>0.8</v>
      </c>
      <c r="N46" s="761" t="inlineStr"/>
    </row>
    <row r="47">
      <c r="A47" s="776" t="inlineStr">
        <is>
          <t>May 1974</t>
        </is>
      </c>
      <c r="B47" s="1100" t="n">
        <v>494.3</v>
      </c>
      <c r="C47" s="1101" t="n">
        <v>1.8</v>
      </c>
      <c r="D47" s="1100" t="n">
        <v>545.8</v>
      </c>
      <c r="E47" s="1101" t="n">
        <v>2</v>
      </c>
      <c r="F47" s="1100" t="n">
        <v>418.7</v>
      </c>
      <c r="G47" s="1101" t="n">
        <v>2.5</v>
      </c>
      <c r="H47" s="1100" t="n">
        <v>469.9</v>
      </c>
      <c r="I47" s="1101" t="n">
        <v>2.8</v>
      </c>
      <c r="J47" s="1100" t="n">
        <v>75.59999999999999</v>
      </c>
      <c r="K47" s="1101" t="n">
        <v>0.7</v>
      </c>
      <c r="L47" s="1100" t="n">
        <v>75.90000000000001</v>
      </c>
      <c r="M47" s="1101" t="n">
        <v>0.7</v>
      </c>
      <c r="N47" s="761" t="inlineStr"/>
    </row>
    <row r="48">
      <c r="A48" s="776" t="inlineStr">
        <is>
          <t>June 1974</t>
        </is>
      </c>
      <c r="B48" s="1100" t="n">
        <v>508.9</v>
      </c>
      <c r="C48" s="1101" t="n">
        <v>1.9</v>
      </c>
      <c r="D48" s="1100" t="n">
        <v>527.5</v>
      </c>
      <c r="E48" s="1101" t="n">
        <v>1.9</v>
      </c>
      <c r="F48" s="1100" t="n">
        <v>429.5</v>
      </c>
      <c r="G48" s="1101" t="n">
        <v>2.5</v>
      </c>
      <c r="H48" s="1100" t="n">
        <v>455.6</v>
      </c>
      <c r="I48" s="1101" t="n">
        <v>2.7</v>
      </c>
      <c r="J48" s="1100" t="n">
        <v>79.40000000000001</v>
      </c>
      <c r="K48" s="1101" t="n">
        <v>0.8</v>
      </c>
      <c r="L48" s="1100" t="n">
        <v>71.90000000000001</v>
      </c>
      <c r="M48" s="1101" t="n">
        <v>0.7</v>
      </c>
      <c r="N48" s="761" t="inlineStr">
        <is>
          <t>5 week month</t>
        </is>
      </c>
    </row>
    <row r="49">
      <c r="A49" s="776" t="inlineStr">
        <is>
          <t>July 1974</t>
        </is>
      </c>
      <c r="B49" s="1100" t="n">
        <v>510.8</v>
      </c>
      <c r="C49" s="1101" t="n">
        <v>1.9</v>
      </c>
      <c r="D49" s="1100" t="n">
        <v>552.1</v>
      </c>
      <c r="E49" s="1101" t="n">
        <v>2</v>
      </c>
      <c r="F49" s="1100" t="n">
        <v>434.5</v>
      </c>
      <c r="G49" s="1101" t="n">
        <v>2.6</v>
      </c>
      <c r="H49" s="1100" t="n">
        <v>472.3</v>
      </c>
      <c r="I49" s="1101" t="n">
        <v>2.8</v>
      </c>
      <c r="J49" s="1100" t="n">
        <v>76.3</v>
      </c>
      <c r="K49" s="1101" t="n">
        <v>0.7</v>
      </c>
      <c r="L49" s="1100" t="n">
        <v>79.8</v>
      </c>
      <c r="M49" s="1101" t="n">
        <v>0.8</v>
      </c>
      <c r="N49" s="761" t="inlineStr"/>
    </row>
    <row r="50">
      <c r="A50" s="776" t="inlineStr">
        <is>
          <t>August 1974</t>
        </is>
      </c>
      <c r="B50" s="1100" t="n">
        <v>530.2</v>
      </c>
      <c r="C50" s="1101" t="n">
        <v>2</v>
      </c>
      <c r="D50" s="1100" t="n">
        <v>626.8</v>
      </c>
      <c r="E50" s="1101" t="n">
        <v>2.3</v>
      </c>
      <c r="F50" s="1100" t="n">
        <v>451.1</v>
      </c>
      <c r="G50" s="1101" t="n">
        <v>2.7</v>
      </c>
      <c r="H50" s="1100" t="n">
        <v>524.7</v>
      </c>
      <c r="I50" s="1101" t="n">
        <v>3.1</v>
      </c>
      <c r="J50" s="1100" t="n">
        <v>79.09999999999999</v>
      </c>
      <c r="K50" s="1101" t="n">
        <v>0.8</v>
      </c>
      <c r="L50" s="1100" t="n">
        <v>102.1</v>
      </c>
      <c r="M50" s="1101" t="n">
        <v>1</v>
      </c>
      <c r="N50" s="761" t="inlineStr"/>
    </row>
    <row r="51">
      <c r="A51" s="776" t="inlineStr">
        <is>
          <t>September 1974</t>
        </is>
      </c>
      <c r="B51" s="1100" t="n">
        <v>534.3</v>
      </c>
      <c r="C51" s="1101" t="n">
        <v>2</v>
      </c>
      <c r="D51" s="1100" t="n">
        <v>621.7</v>
      </c>
      <c r="E51" s="1101" t="n">
        <v>2.3</v>
      </c>
      <c r="F51" s="1100" t="n">
        <v>453.9</v>
      </c>
      <c r="G51" s="1101" t="n">
        <v>2.7</v>
      </c>
      <c r="H51" s="1100" t="n">
        <v>520</v>
      </c>
      <c r="I51" s="1101" t="n">
        <v>3.1</v>
      </c>
      <c r="J51" s="1100" t="n">
        <v>80.40000000000001</v>
      </c>
      <c r="K51" s="1101" t="n">
        <v>0.8</v>
      </c>
      <c r="L51" s="1100" t="n">
        <v>101.6</v>
      </c>
      <c r="M51" s="1101" t="n">
        <v>1</v>
      </c>
      <c r="N51" s="761" t="inlineStr">
        <is>
          <t>5 week month</t>
        </is>
      </c>
    </row>
    <row r="52">
      <c r="A52" s="776" t="inlineStr">
        <is>
          <t>October 1974</t>
        </is>
      </c>
      <c r="B52" s="1100" t="n">
        <v>539.7</v>
      </c>
      <c r="C52" s="1101" t="n">
        <v>2</v>
      </c>
      <c r="D52" s="1100" t="n">
        <v>615.4</v>
      </c>
      <c r="E52" s="1101" t="n">
        <v>2.3</v>
      </c>
      <c r="F52" s="1100" t="n">
        <v>461.7</v>
      </c>
      <c r="G52" s="1101" t="n">
        <v>2.7</v>
      </c>
      <c r="H52" s="1100" t="n">
        <v>520.2</v>
      </c>
      <c r="I52" s="1101" t="n">
        <v>3.1</v>
      </c>
      <c r="J52" s="1100" t="n">
        <v>78</v>
      </c>
      <c r="K52" s="1101" t="n">
        <v>0.8</v>
      </c>
      <c r="L52" s="1100" t="n">
        <v>95.3</v>
      </c>
      <c r="M52" s="1101" t="n">
        <v>0.9</v>
      </c>
      <c r="N52" s="761" t="inlineStr"/>
    </row>
    <row r="53">
      <c r="A53" s="776" t="inlineStr">
        <is>
          <t>November 1974</t>
        </is>
      </c>
      <c r="B53" s="1100" t="n">
        <v>544.9</v>
      </c>
      <c r="C53" s="1101" t="n">
        <v>2</v>
      </c>
      <c r="D53" s="1100" t="n">
        <v>629.8</v>
      </c>
      <c r="E53" s="1101" t="n">
        <v>2.3</v>
      </c>
      <c r="F53" s="1100" t="n">
        <v>465.7</v>
      </c>
      <c r="G53" s="1101" t="n">
        <v>2.7</v>
      </c>
      <c r="H53" s="1100" t="n">
        <v>531.3</v>
      </c>
      <c r="I53" s="1101" t="n">
        <v>3.1</v>
      </c>
      <c r="J53" s="1100" t="n">
        <v>79.2</v>
      </c>
      <c r="K53" s="1101" t="n">
        <v>0.8</v>
      </c>
      <c r="L53" s="1100" t="n">
        <v>98.40000000000001</v>
      </c>
      <c r="M53" s="1101" t="n">
        <v>1</v>
      </c>
      <c r="N53" s="761" t="inlineStr">
        <is>
          <t>5 week month</t>
        </is>
      </c>
    </row>
    <row r="54">
      <c r="A54" s="776" t="inlineStr">
        <is>
          <t>December 1974</t>
        </is>
      </c>
      <c r="B54" s="1100" t="n">
        <v>558.5</v>
      </c>
      <c r="C54" s="1101" t="n">
        <v>2.1</v>
      </c>
      <c r="D54" s="1100" t="n">
        <v>661.1</v>
      </c>
      <c r="E54" s="1101" t="n">
        <v>2.4</v>
      </c>
      <c r="F54" s="1100" t="n">
        <v>476.3</v>
      </c>
      <c r="G54" s="1101" t="n">
        <v>2.8</v>
      </c>
      <c r="H54" s="1100" t="n">
        <v>559.1</v>
      </c>
      <c r="I54" s="1101" t="n">
        <v>3.3</v>
      </c>
      <c r="J54" s="1100" t="n">
        <v>82.2</v>
      </c>
      <c r="K54" s="1101" t="n">
        <v>0.8</v>
      </c>
      <c r="L54" s="1100" t="n">
        <v>101.9</v>
      </c>
      <c r="M54" s="1101" t="n">
        <v>1</v>
      </c>
      <c r="N54" s="761" t="inlineStr"/>
    </row>
    <row r="55">
      <c r="A55" s="776" t="inlineStr">
        <is>
          <t>January 1975</t>
        </is>
      </c>
      <c r="B55" s="1100" t="n">
        <v>587.8</v>
      </c>
      <c r="C55" s="1101" t="n">
        <v>2.1</v>
      </c>
      <c r="D55" s="1100" t="n">
        <v>771.8</v>
      </c>
      <c r="E55" s="1101" t="n">
        <v>2.8</v>
      </c>
      <c r="F55" s="1100" t="n">
        <v>499.8</v>
      </c>
      <c r="G55" s="1101" t="n">
        <v>2.9</v>
      </c>
      <c r="H55" s="1100" t="n">
        <v>635.1</v>
      </c>
      <c r="I55" s="1101" t="n">
        <v>3.7</v>
      </c>
      <c r="J55" s="1100" t="n">
        <v>88</v>
      </c>
      <c r="K55" s="1101" t="n">
        <v>0.9</v>
      </c>
      <c r="L55" s="1100" t="n">
        <v>136.7</v>
      </c>
      <c r="M55" s="1101" t="n">
        <v>1.3</v>
      </c>
      <c r="N55" s="761" t="inlineStr"/>
    </row>
    <row r="56">
      <c r="A56" s="776" t="inlineStr">
        <is>
          <t>February 1975</t>
        </is>
      </c>
      <c r="B56" s="1100" t="n">
        <v>609.1</v>
      </c>
      <c r="C56" s="1101" t="n">
        <v>2.2</v>
      </c>
      <c r="D56" s="1100" t="n">
        <v>791.8</v>
      </c>
      <c r="E56" s="1101" t="n">
        <v>2.9</v>
      </c>
      <c r="F56" s="1100" t="n">
        <v>515.1</v>
      </c>
      <c r="G56" s="1101" t="n">
        <v>3</v>
      </c>
      <c r="H56" s="1100" t="n">
        <v>650.2</v>
      </c>
      <c r="I56" s="1101" t="n">
        <v>3.8</v>
      </c>
      <c r="J56" s="1100" t="n">
        <v>94</v>
      </c>
      <c r="K56" s="1101" t="n">
        <v>0.9</v>
      </c>
      <c r="L56" s="1100" t="n">
        <v>141.6</v>
      </c>
      <c r="M56" s="1101" t="n">
        <v>1.4</v>
      </c>
      <c r="N56" s="761" t="inlineStr">
        <is>
          <t>5 week month</t>
        </is>
      </c>
    </row>
    <row r="57">
      <c r="A57" s="776" t="inlineStr">
        <is>
          <t>March 1975</t>
        </is>
      </c>
      <c r="B57" s="1100" t="n">
        <v>641.7</v>
      </c>
      <c r="C57" s="1101" t="n">
        <v>2.3</v>
      </c>
      <c r="D57" s="1100" t="n">
        <v>802.6</v>
      </c>
      <c r="E57" s="1101" t="n">
        <v>2.9</v>
      </c>
      <c r="F57" s="1100" t="n">
        <v>539</v>
      </c>
      <c r="G57" s="1101" t="n">
        <v>3.2</v>
      </c>
      <c r="H57" s="1100" t="n">
        <v>657.7</v>
      </c>
      <c r="I57" s="1101" t="n">
        <v>3.9</v>
      </c>
      <c r="J57" s="1100" t="n">
        <v>102.7</v>
      </c>
      <c r="K57" s="1101" t="n">
        <v>1</v>
      </c>
      <c r="L57" s="1100" t="n">
        <v>144.9</v>
      </c>
      <c r="M57" s="1101" t="n">
        <v>1.4</v>
      </c>
      <c r="N57" s="761" t="inlineStr"/>
    </row>
    <row r="58">
      <c r="A58" s="776" t="inlineStr">
        <is>
          <t>April 1975</t>
        </is>
      </c>
      <c r="B58" s="1100" t="n">
        <v>683.4</v>
      </c>
      <c r="C58" s="1101" t="n">
        <v>2.5</v>
      </c>
      <c r="D58" s="1100" t="n">
        <v>845</v>
      </c>
      <c r="E58" s="1101" t="n">
        <v>3.1</v>
      </c>
      <c r="F58" s="1100" t="n">
        <v>573.5</v>
      </c>
      <c r="G58" s="1101" t="n">
        <v>3.4</v>
      </c>
      <c r="H58" s="1100" t="n">
        <v>690.2</v>
      </c>
      <c r="I58" s="1101" t="n">
        <v>4</v>
      </c>
      <c r="J58" s="1100" t="n">
        <v>109.9</v>
      </c>
      <c r="K58" s="1101" t="n">
        <v>1.1</v>
      </c>
      <c r="L58" s="1100" t="n">
        <v>154.9</v>
      </c>
      <c r="M58" s="1101" t="n">
        <v>1.5</v>
      </c>
      <c r="N58" s="761" t="inlineStr"/>
    </row>
    <row r="59">
      <c r="A59" s="776" t="inlineStr">
        <is>
          <t>May 1975</t>
        </is>
      </c>
      <c r="B59" s="1100" t="n">
        <v>734.4</v>
      </c>
      <c r="C59" s="1101" t="n">
        <v>2.7</v>
      </c>
      <c r="D59" s="1100" t="n">
        <v>850.3</v>
      </c>
      <c r="E59" s="1101" t="n">
        <v>3.1</v>
      </c>
      <c r="F59" s="1100" t="n">
        <v>612.2</v>
      </c>
      <c r="G59" s="1101" t="n">
        <v>3.6</v>
      </c>
      <c r="H59" s="1100" t="n">
        <v>693.9</v>
      </c>
      <c r="I59" s="1101" t="n">
        <v>4.1</v>
      </c>
      <c r="J59" s="1100" t="n">
        <v>122.2</v>
      </c>
      <c r="K59" s="1101" t="n">
        <v>1.2</v>
      </c>
      <c r="L59" s="1100" t="n">
        <v>156.4</v>
      </c>
      <c r="M59" s="1101" t="n">
        <v>1.5</v>
      </c>
      <c r="N59" s="761" t="inlineStr"/>
    </row>
    <row r="60">
      <c r="A60" s="776" t="inlineStr">
        <is>
          <t>June 1975</t>
        </is>
      </c>
      <c r="B60" s="1100" t="n">
        <v>774.2</v>
      </c>
      <c r="C60" s="1101" t="n">
        <v>2.8</v>
      </c>
      <c r="D60" s="1100" t="n">
        <v>866.1</v>
      </c>
      <c r="E60" s="1101" t="n">
        <v>3.2</v>
      </c>
      <c r="F60" s="1100" t="n">
        <v>644.5</v>
      </c>
      <c r="G60" s="1101" t="n">
        <v>3.8</v>
      </c>
      <c r="H60" s="1100" t="n">
        <v>706.6</v>
      </c>
      <c r="I60" s="1101" t="n">
        <v>4.1</v>
      </c>
      <c r="J60" s="1100" t="n">
        <v>129.7</v>
      </c>
      <c r="K60" s="1101" t="n">
        <v>1.3</v>
      </c>
      <c r="L60" s="1100" t="n">
        <v>159.4</v>
      </c>
      <c r="M60" s="1101" t="n">
        <v>1.5</v>
      </c>
      <c r="N60" s="761" t="inlineStr">
        <is>
          <t>5 week month</t>
        </is>
      </c>
    </row>
    <row r="61">
      <c r="A61" s="776" t="inlineStr">
        <is>
          <t>July 1975</t>
        </is>
      </c>
      <c r="B61" s="1100" t="n">
        <v>818.7</v>
      </c>
      <c r="C61" s="1101" t="n">
        <v>3</v>
      </c>
      <c r="D61" s="1100" t="n">
        <v>990.1</v>
      </c>
      <c r="E61" s="1101" t="n">
        <v>3.6</v>
      </c>
      <c r="F61" s="1100" t="n">
        <v>681.3</v>
      </c>
      <c r="G61" s="1101" t="n">
        <v>4</v>
      </c>
      <c r="H61" s="1100" t="n">
        <v>784.5</v>
      </c>
      <c r="I61" s="1101" t="n">
        <v>4.6</v>
      </c>
      <c r="J61" s="1100" t="n">
        <v>137.4</v>
      </c>
      <c r="K61" s="1101" t="n">
        <v>1.3</v>
      </c>
      <c r="L61" s="1100" t="n">
        <v>205.6</v>
      </c>
      <c r="M61" s="1101" t="n">
        <v>2</v>
      </c>
      <c r="N61" s="761" t="inlineStr"/>
    </row>
    <row r="62">
      <c r="A62" s="776" t="inlineStr">
        <is>
          <t>August 1975</t>
        </is>
      </c>
      <c r="B62" s="1100" t="n">
        <v>845.8</v>
      </c>
      <c r="C62" s="1101" t="n">
        <v>3.1</v>
      </c>
      <c r="D62" s="1100" t="n">
        <v>1151</v>
      </c>
      <c r="E62" s="1101" t="n">
        <v>4.2</v>
      </c>
      <c r="F62" s="1100" t="n">
        <v>703.6</v>
      </c>
      <c r="G62" s="1101" t="n">
        <v>4.1</v>
      </c>
      <c r="H62" s="1100" t="n">
        <v>885.2</v>
      </c>
      <c r="I62" s="1101" t="n">
        <v>5.2</v>
      </c>
      <c r="J62" s="1100" t="n">
        <v>142.2</v>
      </c>
      <c r="K62" s="1101" t="n">
        <v>1.4</v>
      </c>
      <c r="L62" s="1100" t="n">
        <v>265.8</v>
      </c>
      <c r="M62" s="1101" t="n">
        <v>2.6</v>
      </c>
      <c r="N62" s="761" t="inlineStr">
        <is>
          <t>5 week month</t>
        </is>
      </c>
    </row>
    <row r="63">
      <c r="A63" s="776" t="inlineStr">
        <is>
          <t>September 1975</t>
        </is>
      </c>
      <c r="B63" s="1100" t="n">
        <v>877</v>
      </c>
      <c r="C63" s="1101" t="n">
        <v>3.2</v>
      </c>
      <c r="D63" s="1100" t="n">
        <v>1145.5</v>
      </c>
      <c r="E63" s="1101" t="n">
        <v>4.2</v>
      </c>
      <c r="F63" s="1100" t="n">
        <v>727.2</v>
      </c>
      <c r="G63" s="1101" t="n">
        <v>4.3</v>
      </c>
      <c r="H63" s="1100" t="n">
        <v>883.3</v>
      </c>
      <c r="I63" s="1101" t="n">
        <v>5.2</v>
      </c>
      <c r="J63" s="1100" t="n">
        <v>149.8</v>
      </c>
      <c r="K63" s="1101" t="n">
        <v>1.5</v>
      </c>
      <c r="L63" s="1100" t="n">
        <v>262.2</v>
      </c>
      <c r="M63" s="1101" t="n">
        <v>2.5</v>
      </c>
      <c r="N63" s="761" t="inlineStr"/>
    </row>
    <row r="64">
      <c r="A64" s="776" t="inlineStr">
        <is>
          <t>October 1975</t>
        </is>
      </c>
      <c r="B64" s="1100" t="n">
        <v>934.4</v>
      </c>
      <c r="C64" s="1101" t="n">
        <v>3.4</v>
      </c>
      <c r="D64" s="1100" t="n">
        <v>1147.3</v>
      </c>
      <c r="E64" s="1101" t="n">
        <v>4.2</v>
      </c>
      <c r="F64" s="1100" t="n">
        <v>767.3</v>
      </c>
      <c r="G64" s="1101" t="n">
        <v>4.5</v>
      </c>
      <c r="H64" s="1100" t="n">
        <v>888.8</v>
      </c>
      <c r="I64" s="1101" t="n">
        <v>5.2</v>
      </c>
      <c r="J64" s="1100" t="n">
        <v>167.1</v>
      </c>
      <c r="K64" s="1101" t="n">
        <v>1.6</v>
      </c>
      <c r="L64" s="1100" t="n">
        <v>258.5</v>
      </c>
      <c r="M64" s="1101" t="n">
        <v>2.5</v>
      </c>
      <c r="N64" s="761" t="inlineStr"/>
    </row>
    <row r="65">
      <c r="A65" s="776" t="inlineStr">
        <is>
          <t>November 1975</t>
        </is>
      </c>
      <c r="B65" s="1100" t="n">
        <v>970.1</v>
      </c>
      <c r="C65" s="1101" t="n">
        <v>3.5</v>
      </c>
      <c r="D65" s="1100" t="n">
        <v>1168.9</v>
      </c>
      <c r="E65" s="1101" t="n">
        <v>4.3</v>
      </c>
      <c r="F65" s="1100" t="n">
        <v>794.7</v>
      </c>
      <c r="G65" s="1101" t="n">
        <v>4.7</v>
      </c>
      <c r="H65" s="1100" t="n">
        <v>909</v>
      </c>
      <c r="I65" s="1101" t="n">
        <v>5.3</v>
      </c>
      <c r="J65" s="1100" t="n">
        <v>175.4</v>
      </c>
      <c r="K65" s="1101" t="n">
        <v>1.7</v>
      </c>
      <c r="L65" s="1100" t="n">
        <v>259.9</v>
      </c>
      <c r="M65" s="1101" t="n">
        <v>2.5</v>
      </c>
      <c r="N65" s="761" t="inlineStr">
        <is>
          <t>5 week month</t>
        </is>
      </c>
    </row>
    <row r="66">
      <c r="A66" s="776" t="inlineStr">
        <is>
          <t>December 1975</t>
        </is>
      </c>
      <c r="B66" s="1100" t="n">
        <v>997.1</v>
      </c>
      <c r="C66" s="1101" t="n">
        <v>3.6</v>
      </c>
      <c r="D66" s="1100" t="n">
        <v>1200.8</v>
      </c>
      <c r="E66" s="1101" t="n">
        <v>4.4</v>
      </c>
      <c r="F66" s="1100" t="n">
        <v>814.4</v>
      </c>
      <c r="G66" s="1101" t="n">
        <v>4.8</v>
      </c>
      <c r="H66" s="1100" t="n">
        <v>940.5</v>
      </c>
      <c r="I66" s="1101" t="n">
        <v>5.5</v>
      </c>
      <c r="J66" s="1100" t="n">
        <v>182.7</v>
      </c>
      <c r="K66" s="1101" t="n">
        <v>1.8</v>
      </c>
      <c r="L66" s="1100" t="n">
        <v>260.3</v>
      </c>
      <c r="M66" s="1101" t="n">
        <v>2.5</v>
      </c>
      <c r="N66" s="761" t="inlineStr"/>
    </row>
    <row r="67">
      <c r="A67" s="776" t="inlineStr">
        <is>
          <t>January 1976</t>
        </is>
      </c>
      <c r="B67" s="1100" t="n">
        <v>1022</v>
      </c>
      <c r="C67" s="1101" t="n">
        <v>3.7</v>
      </c>
      <c r="D67" s="1100" t="n">
        <v>1303.2</v>
      </c>
      <c r="E67" s="1101" t="n">
        <v>4.7</v>
      </c>
      <c r="F67" s="1100" t="n">
        <v>831.4</v>
      </c>
      <c r="G67" s="1101" t="n">
        <v>4.9</v>
      </c>
      <c r="H67" s="1100" t="n">
        <v>1017.4</v>
      </c>
      <c r="I67" s="1101" t="n">
        <v>5.9</v>
      </c>
      <c r="J67" s="1100" t="n">
        <v>190.6</v>
      </c>
      <c r="K67" s="1101" t="n">
        <v>1.8</v>
      </c>
      <c r="L67" s="1100" t="n">
        <v>285.8</v>
      </c>
      <c r="M67" s="1101" t="n">
        <v>2.7</v>
      </c>
      <c r="N67" s="761" t="inlineStr"/>
    </row>
    <row r="68">
      <c r="A68" s="776" t="inlineStr">
        <is>
          <t>February 1976</t>
        </is>
      </c>
      <c r="B68" s="1100" t="n">
        <v>1042.3</v>
      </c>
      <c r="C68" s="1101" t="n">
        <v>3.8</v>
      </c>
      <c r="D68" s="1100" t="n">
        <v>1304.4</v>
      </c>
      <c r="E68" s="1101" t="n">
        <v>4.7</v>
      </c>
      <c r="F68" s="1100" t="n">
        <v>843.3</v>
      </c>
      <c r="G68" s="1101" t="n">
        <v>4.9</v>
      </c>
      <c r="H68" s="1100" t="n">
        <v>1014.6</v>
      </c>
      <c r="I68" s="1101" t="n">
        <v>5.9</v>
      </c>
      <c r="J68" s="1100" t="n">
        <v>199</v>
      </c>
      <c r="K68" s="1101" t="n">
        <v>1.9</v>
      </c>
      <c r="L68" s="1100" t="n">
        <v>289.8</v>
      </c>
      <c r="M68" s="1101" t="n">
        <v>2.8</v>
      </c>
      <c r="N68" s="761" t="inlineStr">
        <is>
          <t>5 week month</t>
        </is>
      </c>
    </row>
    <row r="69">
      <c r="A69" s="776" t="inlineStr">
        <is>
          <t>March 1976</t>
        </is>
      </c>
      <c r="B69" s="1100" t="n">
        <v>1055.6</v>
      </c>
      <c r="C69" s="1101" t="n">
        <v>3.8</v>
      </c>
      <c r="D69" s="1100" t="n">
        <v>1284.9</v>
      </c>
      <c r="E69" s="1101" t="n">
        <v>4.7</v>
      </c>
      <c r="F69" s="1100" t="n">
        <v>849.9</v>
      </c>
      <c r="G69" s="1101" t="n">
        <v>5</v>
      </c>
      <c r="H69" s="1100" t="n">
        <v>997.7</v>
      </c>
      <c r="I69" s="1101" t="n">
        <v>5.8</v>
      </c>
      <c r="J69" s="1100" t="n">
        <v>205.7</v>
      </c>
      <c r="K69" s="1101" t="n">
        <v>2</v>
      </c>
      <c r="L69" s="1100" t="n">
        <v>287.2</v>
      </c>
      <c r="M69" s="1101" t="n">
        <v>2.8</v>
      </c>
      <c r="N69" s="761" t="inlineStr"/>
    </row>
    <row r="70">
      <c r="A70" s="776" t="inlineStr">
        <is>
          <t>April 1976</t>
        </is>
      </c>
      <c r="B70" s="1100" t="n">
        <v>1070.1</v>
      </c>
      <c r="C70" s="1101" t="n">
        <v>3.9</v>
      </c>
      <c r="D70" s="1100" t="n">
        <v>1281.1</v>
      </c>
      <c r="E70" s="1101" t="n">
        <v>4.6</v>
      </c>
      <c r="F70" s="1100" t="n">
        <v>860.3</v>
      </c>
      <c r="G70" s="1101" t="n">
        <v>5</v>
      </c>
      <c r="H70" s="1100" t="n">
        <v>994.2</v>
      </c>
      <c r="I70" s="1101" t="n">
        <v>5.8</v>
      </c>
      <c r="J70" s="1100" t="n">
        <v>209.8</v>
      </c>
      <c r="K70" s="1101" t="n">
        <v>2</v>
      </c>
      <c r="L70" s="1100" t="n">
        <v>287</v>
      </c>
      <c r="M70" s="1101" t="n">
        <v>2.8</v>
      </c>
      <c r="N70" s="761" t="inlineStr"/>
    </row>
    <row r="71">
      <c r="A71" s="776" t="inlineStr">
        <is>
          <t>May 1976</t>
        </is>
      </c>
      <c r="B71" s="1100" t="n">
        <v>1088.2</v>
      </c>
      <c r="C71" s="1101" t="n">
        <v>3.9</v>
      </c>
      <c r="D71" s="1100" t="n">
        <v>1271.8</v>
      </c>
      <c r="E71" s="1101" t="n">
        <v>4.6</v>
      </c>
      <c r="F71" s="1100" t="n">
        <v>872.4</v>
      </c>
      <c r="G71" s="1101" t="n">
        <v>5.1</v>
      </c>
      <c r="H71" s="1100" t="n">
        <v>982.9</v>
      </c>
      <c r="I71" s="1101" t="n">
        <v>5.7</v>
      </c>
      <c r="J71" s="1100" t="n">
        <v>215.8</v>
      </c>
      <c r="K71" s="1101" t="n">
        <v>2.1</v>
      </c>
      <c r="L71" s="1100" t="n">
        <v>288.9</v>
      </c>
      <c r="M71" s="1101" t="n">
        <v>2.8</v>
      </c>
      <c r="N71" s="761" t="inlineStr">
        <is>
          <t>5 week month</t>
        </is>
      </c>
    </row>
    <row r="72">
      <c r="A72" s="776" t="inlineStr">
        <is>
          <t>June 1976</t>
        </is>
      </c>
      <c r="B72" s="1100" t="n">
        <v>1085.5</v>
      </c>
      <c r="C72" s="1101" t="n">
        <v>3.9</v>
      </c>
      <c r="D72" s="1100" t="n">
        <v>1331.8</v>
      </c>
      <c r="E72" s="1101" t="n">
        <v>4.8</v>
      </c>
      <c r="F72" s="1100" t="n">
        <v>868.1</v>
      </c>
      <c r="G72" s="1101" t="n">
        <v>5.1</v>
      </c>
      <c r="H72" s="1100" t="n">
        <v>1009.4</v>
      </c>
      <c r="I72" s="1101" t="n">
        <v>5.9</v>
      </c>
      <c r="J72" s="1100" t="n">
        <v>217.4</v>
      </c>
      <c r="K72" s="1101" t="n">
        <v>2.1</v>
      </c>
      <c r="L72" s="1100" t="n">
        <v>322.4</v>
      </c>
      <c r="M72" s="1101" t="n">
        <v>3.1</v>
      </c>
      <c r="N72" s="761" t="inlineStr"/>
    </row>
    <row r="73">
      <c r="A73" s="776" t="inlineStr">
        <is>
          <t>July 1976</t>
        </is>
      </c>
      <c r="B73" s="1100" t="n">
        <v>1093</v>
      </c>
      <c r="C73" s="1101" t="n">
        <v>4</v>
      </c>
      <c r="D73" s="1100" t="n">
        <v>1463.5</v>
      </c>
      <c r="E73" s="1101" t="n">
        <v>5.3</v>
      </c>
      <c r="F73" s="1100" t="n">
        <v>869.6</v>
      </c>
      <c r="G73" s="1101" t="n">
        <v>5.1</v>
      </c>
      <c r="H73" s="1100" t="n">
        <v>1071.2</v>
      </c>
      <c r="I73" s="1101" t="n">
        <v>6.3</v>
      </c>
      <c r="J73" s="1100" t="n">
        <v>223.4</v>
      </c>
      <c r="K73" s="1101" t="n">
        <v>2.1</v>
      </c>
      <c r="L73" s="1100" t="n">
        <v>392.2</v>
      </c>
      <c r="M73" s="1101" t="n">
        <v>3.8</v>
      </c>
      <c r="N73" s="761" t="inlineStr"/>
    </row>
    <row r="74">
      <c r="A74" s="776" t="inlineStr">
        <is>
          <t>August 1976</t>
        </is>
      </c>
      <c r="B74" s="1100" t="n">
        <v>1107.6</v>
      </c>
      <c r="C74" s="1101" t="n">
        <v>4</v>
      </c>
      <c r="D74" s="1100" t="n">
        <v>1502</v>
      </c>
      <c r="E74" s="1101" t="n">
        <v>5.5</v>
      </c>
      <c r="F74" s="1100" t="n">
        <v>874.2</v>
      </c>
      <c r="G74" s="1101" t="n">
        <v>5.1</v>
      </c>
      <c r="H74" s="1100" t="n">
        <v>1092.2</v>
      </c>
      <c r="I74" s="1101" t="n">
        <v>6.4</v>
      </c>
      <c r="J74" s="1100" t="n">
        <v>233.4</v>
      </c>
      <c r="K74" s="1101" t="n">
        <v>2.2</v>
      </c>
      <c r="L74" s="1100" t="n">
        <v>408.8</v>
      </c>
      <c r="M74" s="1101" t="n">
        <v>3.9</v>
      </c>
      <c r="N74" s="761" t="inlineStr">
        <is>
          <t>5 week month</t>
        </is>
      </c>
    </row>
    <row r="75">
      <c r="A75" s="776" t="inlineStr">
        <is>
          <t>September 1976</t>
        </is>
      </c>
      <c r="B75" s="1100" t="n">
        <v>1107</v>
      </c>
      <c r="C75" s="1101" t="n">
        <v>4</v>
      </c>
      <c r="D75" s="1100" t="n">
        <v>1455.7</v>
      </c>
      <c r="E75" s="1101" t="n">
        <v>5.3</v>
      </c>
      <c r="F75" s="1100" t="n">
        <v>871.5</v>
      </c>
      <c r="G75" s="1101" t="n">
        <v>5.1</v>
      </c>
      <c r="H75" s="1100" t="n">
        <v>1059.8</v>
      </c>
      <c r="I75" s="1101" t="n">
        <v>6.2</v>
      </c>
      <c r="J75" s="1100" t="n">
        <v>235.5</v>
      </c>
      <c r="K75" s="1101" t="n">
        <v>2.3</v>
      </c>
      <c r="L75" s="1100" t="n">
        <v>395.9</v>
      </c>
      <c r="M75" s="1101" t="n">
        <v>3.8</v>
      </c>
      <c r="N75" s="761" t="inlineStr"/>
    </row>
    <row r="76">
      <c r="A76" s="776" t="inlineStr">
        <is>
          <t>October 1976</t>
        </is>
      </c>
      <c r="B76" s="1100" t="n">
        <v>1097.8</v>
      </c>
      <c r="C76" s="1101" t="n">
        <v>4</v>
      </c>
      <c r="D76" s="1100" t="n">
        <v>1377.1</v>
      </c>
      <c r="E76" s="1101" t="n">
        <v>5</v>
      </c>
      <c r="F76" s="1100" t="n">
        <v>862.2</v>
      </c>
      <c r="G76" s="1101" t="n">
        <v>5</v>
      </c>
      <c r="H76" s="1100" t="n">
        <v>1010</v>
      </c>
      <c r="I76" s="1101" t="n">
        <v>5.9</v>
      </c>
      <c r="J76" s="1100" t="n">
        <v>235.6</v>
      </c>
      <c r="K76" s="1101" t="n">
        <v>2.3</v>
      </c>
      <c r="L76" s="1100" t="n">
        <v>367.1</v>
      </c>
      <c r="M76" s="1101" t="n">
        <v>3.5</v>
      </c>
      <c r="N76" s="761" t="inlineStr">
        <is>
          <t>5 week month</t>
        </is>
      </c>
    </row>
    <row r="77">
      <c r="A77" s="776" t="inlineStr">
        <is>
          <t>November 1976</t>
        </is>
      </c>
      <c r="B77" s="1100" t="n">
        <v>1105.1</v>
      </c>
      <c r="C77" s="1101" t="n">
        <v>4</v>
      </c>
      <c r="D77" s="1100" t="n">
        <v>1366.5</v>
      </c>
      <c r="E77" s="1101" t="n">
        <v>5</v>
      </c>
      <c r="F77" s="1100" t="n">
        <v>864.7</v>
      </c>
      <c r="G77" s="1101" t="n">
        <v>5</v>
      </c>
      <c r="H77" s="1100" t="n">
        <v>1011.6</v>
      </c>
      <c r="I77" s="1101" t="n">
        <v>5.9</v>
      </c>
      <c r="J77" s="1100" t="n">
        <v>240.4</v>
      </c>
      <c r="K77" s="1101" t="n">
        <v>2.3</v>
      </c>
      <c r="L77" s="1100" t="n">
        <v>354.9</v>
      </c>
      <c r="M77" s="1101" t="n">
        <v>3.4</v>
      </c>
      <c r="N77" s="761" t="inlineStr"/>
    </row>
    <row r="78">
      <c r="A78" s="776" t="inlineStr">
        <is>
          <t>December 1976</t>
        </is>
      </c>
      <c r="B78" s="1100" t="n">
        <v>1108.8</v>
      </c>
      <c r="C78" s="1101" t="n">
        <v>4</v>
      </c>
      <c r="D78" s="1100" t="n">
        <v>1371</v>
      </c>
      <c r="E78" s="1101" t="n">
        <v>5</v>
      </c>
      <c r="F78" s="1100" t="n">
        <v>865.4</v>
      </c>
      <c r="G78" s="1101" t="n">
        <v>5.1</v>
      </c>
      <c r="H78" s="1100" t="n">
        <v>1019.5</v>
      </c>
      <c r="I78" s="1101" t="n">
        <v>5.9</v>
      </c>
      <c r="J78" s="1100" t="n">
        <v>243.4</v>
      </c>
      <c r="K78" s="1101" t="n">
        <v>2.3</v>
      </c>
      <c r="L78" s="1100" t="n">
        <v>351.5</v>
      </c>
      <c r="M78" s="1101" t="n">
        <v>3.4</v>
      </c>
      <c r="N78" s="761" t="inlineStr"/>
    </row>
    <row r="79">
      <c r="A79" s="776" t="inlineStr">
        <is>
          <t>January 1977</t>
        </is>
      </c>
      <c r="B79" s="1100" t="n">
        <v>1111.1</v>
      </c>
      <c r="C79" s="1101" t="n">
        <v>4</v>
      </c>
      <c r="D79" s="1100" t="n">
        <v>1448.2</v>
      </c>
      <c r="E79" s="1101" t="n">
        <v>5.2</v>
      </c>
      <c r="F79" s="1100" t="n">
        <v>863.6</v>
      </c>
      <c r="G79" s="1101" t="n">
        <v>5.1</v>
      </c>
      <c r="H79" s="1100" t="n">
        <v>1074.1</v>
      </c>
      <c r="I79" s="1101" t="n">
        <v>6.3</v>
      </c>
      <c r="J79" s="1100" t="n">
        <v>247.5</v>
      </c>
      <c r="K79" s="1101" t="n">
        <v>2.3</v>
      </c>
      <c r="L79" s="1100" t="n">
        <v>374.1</v>
      </c>
      <c r="M79" s="1101" t="n">
        <v>3.5</v>
      </c>
      <c r="N79" s="761" t="inlineStr">
        <is>
          <t>5 week month</t>
        </is>
      </c>
    </row>
    <row r="80">
      <c r="A80" s="776" t="inlineStr">
        <is>
          <t>February 1977</t>
        </is>
      </c>
      <c r="B80" s="1100" t="n">
        <v>1107.4</v>
      </c>
      <c r="C80" s="1101" t="n">
        <v>4</v>
      </c>
      <c r="D80" s="1100" t="n">
        <v>1421.8</v>
      </c>
      <c r="E80" s="1101" t="n">
        <v>5.1</v>
      </c>
      <c r="F80" s="1100" t="n">
        <v>859.7</v>
      </c>
      <c r="G80" s="1101" t="n">
        <v>5</v>
      </c>
      <c r="H80" s="1100" t="n">
        <v>1055.5</v>
      </c>
      <c r="I80" s="1101" t="n">
        <v>6.2</v>
      </c>
      <c r="J80" s="1100" t="n">
        <v>247.7</v>
      </c>
      <c r="K80" s="1101" t="n">
        <v>2.3</v>
      </c>
      <c r="L80" s="1100" t="n">
        <v>366.3</v>
      </c>
      <c r="M80" s="1101" t="n">
        <v>3.5</v>
      </c>
      <c r="N80" s="761" t="inlineStr"/>
    </row>
    <row r="81">
      <c r="A81" s="776" t="inlineStr">
        <is>
          <t>March 1977</t>
        </is>
      </c>
      <c r="B81" s="1100" t="n">
        <v>1107.9</v>
      </c>
      <c r="C81" s="1101" t="n">
        <v>4</v>
      </c>
      <c r="D81" s="1100" t="n">
        <v>1383.5</v>
      </c>
      <c r="E81" s="1101" t="n">
        <v>5</v>
      </c>
      <c r="F81" s="1100" t="n">
        <v>858.9</v>
      </c>
      <c r="G81" s="1101" t="n">
        <v>5</v>
      </c>
      <c r="H81" s="1100" t="n">
        <v>1028.5</v>
      </c>
      <c r="I81" s="1101" t="n">
        <v>6</v>
      </c>
      <c r="J81" s="1100" t="n">
        <v>249</v>
      </c>
      <c r="K81" s="1101" t="n">
        <v>2.4</v>
      </c>
      <c r="L81" s="1100" t="n">
        <v>355</v>
      </c>
      <c r="M81" s="1101" t="n">
        <v>3.4</v>
      </c>
      <c r="N81" s="761" t="inlineStr"/>
    </row>
    <row r="82">
      <c r="A82" s="776" t="inlineStr">
        <is>
          <t>April 1977</t>
        </is>
      </c>
      <c r="B82" s="1100" t="n">
        <v>1117.6</v>
      </c>
      <c r="C82" s="1101" t="n">
        <v>4</v>
      </c>
      <c r="D82" s="1100" t="n">
        <v>1392.3</v>
      </c>
      <c r="E82" s="1101" t="n">
        <v>5</v>
      </c>
      <c r="F82" s="1100" t="n">
        <v>865.7</v>
      </c>
      <c r="G82" s="1101" t="n">
        <v>5.1</v>
      </c>
      <c r="H82" s="1100" t="n">
        <v>1032.4</v>
      </c>
      <c r="I82" s="1101" t="n">
        <v>6</v>
      </c>
      <c r="J82" s="1100" t="n">
        <v>251.9</v>
      </c>
      <c r="K82" s="1101" t="n">
        <v>2.4</v>
      </c>
      <c r="L82" s="1100" t="n">
        <v>359.9</v>
      </c>
      <c r="M82" s="1101" t="n">
        <v>3.4</v>
      </c>
      <c r="N82" s="761" t="inlineStr">
        <is>
          <t>5 week month</t>
        </is>
      </c>
    </row>
    <row r="83">
      <c r="A83" s="776" t="inlineStr">
        <is>
          <t>May 1977</t>
        </is>
      </c>
      <c r="B83" s="1100" t="n">
        <v>1119.7</v>
      </c>
      <c r="C83" s="1101" t="n">
        <v>4</v>
      </c>
      <c r="D83" s="1100" t="n">
        <v>1341.7</v>
      </c>
      <c r="E83" s="1101" t="n">
        <v>4.8</v>
      </c>
      <c r="F83" s="1100" t="n">
        <v>866</v>
      </c>
      <c r="G83" s="1101" t="n">
        <v>5.1</v>
      </c>
      <c r="H83" s="1100" t="n">
        <v>994.3</v>
      </c>
      <c r="I83" s="1101" t="n">
        <v>5.8</v>
      </c>
      <c r="J83" s="1100" t="n">
        <v>253.7</v>
      </c>
      <c r="K83" s="1101" t="n">
        <v>2.4</v>
      </c>
      <c r="L83" s="1100" t="n">
        <v>347.4</v>
      </c>
      <c r="M83" s="1101" t="n">
        <v>3.3</v>
      </c>
      <c r="N83" s="761" t="inlineStr"/>
    </row>
    <row r="84">
      <c r="A84" s="776" t="inlineStr">
        <is>
          <t>June 1977</t>
        </is>
      </c>
      <c r="B84" s="1100" t="n">
        <v>1149.3</v>
      </c>
      <c r="C84" s="1101" t="n">
        <v>4.2</v>
      </c>
      <c r="D84" s="1100" t="n">
        <v>1450.1</v>
      </c>
      <c r="E84" s="1101" t="n">
        <v>5.2</v>
      </c>
      <c r="F84" s="1100" t="n">
        <v>886.7</v>
      </c>
      <c r="G84" s="1101" t="n">
        <v>5.2</v>
      </c>
      <c r="H84" s="1100" t="n">
        <v>1050.8</v>
      </c>
      <c r="I84" s="1101" t="n">
        <v>6.2</v>
      </c>
      <c r="J84" s="1100" t="n">
        <v>262.6</v>
      </c>
      <c r="K84" s="1101" t="n">
        <v>2.5</v>
      </c>
      <c r="L84" s="1100" t="n">
        <v>399.3</v>
      </c>
      <c r="M84" s="1101" t="n">
        <v>3.8</v>
      </c>
      <c r="N84" s="761" t="inlineStr"/>
    </row>
    <row r="85">
      <c r="A85" s="776" t="inlineStr">
        <is>
          <t>July 1977</t>
        </is>
      </c>
      <c r="B85" s="1100" t="n">
        <v>1169.8</v>
      </c>
      <c r="C85" s="1101" t="n">
        <v>4.2</v>
      </c>
      <c r="D85" s="1100" t="n">
        <v>1622.4</v>
      </c>
      <c r="E85" s="1101" t="n">
        <v>5.9</v>
      </c>
      <c r="F85" s="1100" t="n">
        <v>896</v>
      </c>
      <c r="G85" s="1101" t="n">
        <v>5.2</v>
      </c>
      <c r="H85" s="1100" t="n">
        <v>1132.7</v>
      </c>
      <c r="I85" s="1101" t="n">
        <v>6.6</v>
      </c>
      <c r="J85" s="1100" t="n">
        <v>273.8</v>
      </c>
      <c r="K85" s="1101" t="n">
        <v>2.6</v>
      </c>
      <c r="L85" s="1100" t="n">
        <v>489.6</v>
      </c>
      <c r="M85" s="1101" t="n">
        <v>4.6</v>
      </c>
      <c r="N85" s="761" t="inlineStr">
        <is>
          <t>5 week month</t>
        </is>
      </c>
    </row>
    <row r="86">
      <c r="A86" s="776" t="inlineStr">
        <is>
          <t>August 1977</t>
        </is>
      </c>
      <c r="B86" s="1100" t="n">
        <v>1172.7</v>
      </c>
      <c r="C86" s="1101" t="n">
        <v>4.2</v>
      </c>
      <c r="D86" s="1100" t="n">
        <v>1635.8</v>
      </c>
      <c r="E86" s="1101" t="n">
        <v>5.9</v>
      </c>
      <c r="F86" s="1100" t="n">
        <v>898.3</v>
      </c>
      <c r="G86" s="1101" t="n">
        <v>5.3</v>
      </c>
      <c r="H86" s="1100" t="n">
        <v>1143.5</v>
      </c>
      <c r="I86" s="1101" t="n">
        <v>6.7</v>
      </c>
      <c r="J86" s="1100" t="n">
        <v>274.4</v>
      </c>
      <c r="K86" s="1101" t="n">
        <v>2.6</v>
      </c>
      <c r="L86" s="1100" t="n">
        <v>492.3</v>
      </c>
      <c r="M86" s="1101" t="n">
        <v>4.7</v>
      </c>
      <c r="N86" s="761" t="inlineStr"/>
    </row>
    <row r="87">
      <c r="A87" s="776" t="inlineStr">
        <is>
          <t>September 1977</t>
        </is>
      </c>
      <c r="B87" s="1100" t="n">
        <v>1193.6</v>
      </c>
      <c r="C87" s="1101" t="n">
        <v>4.3</v>
      </c>
      <c r="D87" s="1100" t="n">
        <v>1609.1</v>
      </c>
      <c r="E87" s="1101" t="n">
        <v>5.8</v>
      </c>
      <c r="F87" s="1100" t="n">
        <v>910.3</v>
      </c>
      <c r="G87" s="1101" t="n">
        <v>5.3</v>
      </c>
      <c r="H87" s="1100" t="n">
        <v>1124.3</v>
      </c>
      <c r="I87" s="1101" t="n">
        <v>6.6</v>
      </c>
      <c r="J87" s="1100" t="n">
        <v>283.3</v>
      </c>
      <c r="K87" s="1101" t="n">
        <v>2.7</v>
      </c>
      <c r="L87" s="1100" t="n">
        <v>484.8</v>
      </c>
      <c r="M87" s="1101" t="n">
        <v>4.6</v>
      </c>
      <c r="N87" s="761" t="inlineStr"/>
    </row>
    <row r="88">
      <c r="A88" s="776" t="inlineStr">
        <is>
          <t>October 1977</t>
        </is>
      </c>
      <c r="B88" s="1100" t="n">
        <v>1188.1</v>
      </c>
      <c r="C88" s="1101" t="n">
        <v>4.3</v>
      </c>
      <c r="D88" s="1100" t="n">
        <v>1518.3</v>
      </c>
      <c r="E88" s="1101" t="n">
        <v>5.5</v>
      </c>
      <c r="F88" s="1100" t="n">
        <v>905.1</v>
      </c>
      <c r="G88" s="1101" t="n">
        <v>5.3</v>
      </c>
      <c r="H88" s="1100" t="n">
        <v>1070.8</v>
      </c>
      <c r="I88" s="1101" t="n">
        <v>6.3</v>
      </c>
      <c r="J88" s="1100" t="n">
        <v>283</v>
      </c>
      <c r="K88" s="1101" t="n">
        <v>2.7</v>
      </c>
      <c r="L88" s="1100" t="n">
        <v>447.6</v>
      </c>
      <c r="M88" s="1101" t="n">
        <v>4.2</v>
      </c>
      <c r="N88" s="761" t="inlineStr">
        <is>
          <t>5 week month</t>
        </is>
      </c>
    </row>
    <row r="89">
      <c r="A89" s="776" t="inlineStr">
        <is>
          <t>November 1977</t>
        </is>
      </c>
      <c r="B89" s="1100" t="n">
        <v>1186.1</v>
      </c>
      <c r="C89" s="1101" t="n">
        <v>4.3</v>
      </c>
      <c r="D89" s="1100" t="n">
        <v>1499.1</v>
      </c>
      <c r="E89" s="1101" t="n">
        <v>5.4</v>
      </c>
      <c r="F89" s="1100" t="n">
        <v>900.4</v>
      </c>
      <c r="G89" s="1101" t="n">
        <v>5.3</v>
      </c>
      <c r="H89" s="1100" t="n">
        <v>1063.2</v>
      </c>
      <c r="I89" s="1101" t="n">
        <v>6.2</v>
      </c>
      <c r="J89" s="1100" t="n">
        <v>285.7</v>
      </c>
      <c r="K89" s="1101" t="n">
        <v>2.7</v>
      </c>
      <c r="L89" s="1100" t="n">
        <v>435.9</v>
      </c>
      <c r="M89" s="1101" t="n">
        <v>4.1</v>
      </c>
      <c r="N89" s="761" t="inlineStr"/>
    </row>
    <row r="90">
      <c r="A90" s="776" t="inlineStr">
        <is>
          <t>December 1977</t>
        </is>
      </c>
      <c r="B90" s="1100" t="n">
        <v>1181.5</v>
      </c>
      <c r="C90" s="1101" t="n">
        <v>4.3</v>
      </c>
      <c r="D90" s="1100" t="n">
        <v>1480.8</v>
      </c>
      <c r="E90" s="1101" t="n">
        <v>5.4</v>
      </c>
      <c r="F90" s="1100" t="n">
        <v>894.9</v>
      </c>
      <c r="G90" s="1101" t="n">
        <v>5.2</v>
      </c>
      <c r="H90" s="1100" t="n">
        <v>1060.7</v>
      </c>
      <c r="I90" s="1101" t="n">
        <v>6.2</v>
      </c>
      <c r="J90" s="1100" t="n">
        <v>286.6</v>
      </c>
      <c r="K90" s="1101" t="n">
        <v>2.7</v>
      </c>
      <c r="L90" s="1100" t="n">
        <v>420.1</v>
      </c>
      <c r="M90" s="1101" t="n">
        <v>4</v>
      </c>
      <c r="N90" s="761" t="inlineStr"/>
    </row>
    <row r="91">
      <c r="A91" s="776" t="inlineStr">
        <is>
          <t>January 1978</t>
        </is>
      </c>
      <c r="B91" s="1100" t="n">
        <v>1167.5</v>
      </c>
      <c r="C91" s="1101" t="n">
        <v>4.2</v>
      </c>
      <c r="D91" s="1100" t="n">
        <v>1548.5</v>
      </c>
      <c r="E91" s="1101" t="n">
        <v>5.6</v>
      </c>
      <c r="F91" s="1100" t="n">
        <v>885.3</v>
      </c>
      <c r="G91" s="1101" t="n">
        <v>5.2</v>
      </c>
      <c r="H91" s="1100" t="n">
        <v>1114.8</v>
      </c>
      <c r="I91" s="1101" t="n">
        <v>6.6</v>
      </c>
      <c r="J91" s="1100" t="n">
        <v>282.2</v>
      </c>
      <c r="K91" s="1101" t="n">
        <v>2.6</v>
      </c>
      <c r="L91" s="1100" t="n">
        <v>433.7</v>
      </c>
      <c r="M91" s="1101" t="n">
        <v>4</v>
      </c>
      <c r="N91" s="761" t="inlineStr">
        <is>
          <t>5 week month</t>
        </is>
      </c>
    </row>
    <row r="92">
      <c r="A92" s="776" t="inlineStr">
        <is>
          <t>February 1978</t>
        </is>
      </c>
      <c r="B92" s="1100" t="n">
        <v>1150.9</v>
      </c>
      <c r="C92" s="1101" t="n">
        <v>4.1</v>
      </c>
      <c r="D92" s="1100" t="n">
        <v>1508.7</v>
      </c>
      <c r="E92" s="1101" t="n">
        <v>5.4</v>
      </c>
      <c r="F92" s="1100" t="n">
        <v>871.1</v>
      </c>
      <c r="G92" s="1101" t="n">
        <v>5.1</v>
      </c>
      <c r="H92" s="1100" t="n">
        <v>1089.6</v>
      </c>
      <c r="I92" s="1101" t="n">
        <v>6.4</v>
      </c>
      <c r="J92" s="1100" t="n">
        <v>279.8</v>
      </c>
      <c r="K92" s="1101" t="n">
        <v>2.6</v>
      </c>
      <c r="L92" s="1100" t="n">
        <v>419.1</v>
      </c>
      <c r="M92" s="1101" t="n">
        <v>3.9</v>
      </c>
      <c r="N92" s="761" t="inlineStr"/>
    </row>
    <row r="93">
      <c r="A93" s="776" t="inlineStr">
        <is>
          <t>March 1978</t>
        </is>
      </c>
      <c r="B93" s="1100" t="n">
        <v>1148.1</v>
      </c>
      <c r="C93" s="1101" t="n">
        <v>4.1</v>
      </c>
      <c r="D93" s="1100" t="n">
        <v>1461</v>
      </c>
      <c r="E93" s="1101" t="n">
        <v>5.3</v>
      </c>
      <c r="F93" s="1100" t="n">
        <v>868</v>
      </c>
      <c r="G93" s="1101" t="n">
        <v>5.1</v>
      </c>
      <c r="H93" s="1100" t="n">
        <v>1058.4</v>
      </c>
      <c r="I93" s="1101" t="n">
        <v>6.2</v>
      </c>
      <c r="J93" s="1100" t="n">
        <v>280.1</v>
      </c>
      <c r="K93" s="1101" t="n">
        <v>2.6</v>
      </c>
      <c r="L93" s="1100" t="n">
        <v>402.6</v>
      </c>
      <c r="M93" s="1101" t="n">
        <v>3.7</v>
      </c>
      <c r="N93" s="761" t="inlineStr"/>
    </row>
    <row r="94">
      <c r="A94" s="776" t="inlineStr">
        <is>
          <t>April 1978</t>
        </is>
      </c>
      <c r="B94" s="1100" t="n">
        <v>1147.3</v>
      </c>
      <c r="C94" s="1101" t="n">
        <v>4.1</v>
      </c>
      <c r="D94" s="1100" t="n">
        <v>1451.8</v>
      </c>
      <c r="E94" s="1101" t="n">
        <v>5.2</v>
      </c>
      <c r="F94" s="1100" t="n">
        <v>862.3</v>
      </c>
      <c r="G94" s="1101" t="n">
        <v>5.1</v>
      </c>
      <c r="H94" s="1100" t="n">
        <v>1045.4</v>
      </c>
      <c r="I94" s="1101" t="n">
        <v>6.2</v>
      </c>
      <c r="J94" s="1100" t="n">
        <v>285</v>
      </c>
      <c r="K94" s="1101" t="n">
        <v>2.6</v>
      </c>
      <c r="L94" s="1100" t="n">
        <v>406.4</v>
      </c>
      <c r="M94" s="1101" t="n">
        <v>3.8</v>
      </c>
      <c r="N94" s="761" t="inlineStr">
        <is>
          <t>5 week month</t>
        </is>
      </c>
    </row>
    <row r="95">
      <c r="A95" s="776" t="inlineStr">
        <is>
          <t>May 1978</t>
        </is>
      </c>
      <c r="B95" s="1100" t="n">
        <v>1140.6</v>
      </c>
      <c r="C95" s="1101" t="n">
        <v>4.1</v>
      </c>
      <c r="D95" s="1100" t="n">
        <v>1386.8</v>
      </c>
      <c r="E95" s="1101" t="n">
        <v>5</v>
      </c>
      <c r="F95" s="1100" t="n">
        <v>856.5</v>
      </c>
      <c r="G95" s="1101" t="n">
        <v>5</v>
      </c>
      <c r="H95" s="1100" t="n">
        <v>1001.1</v>
      </c>
      <c r="I95" s="1101" t="n">
        <v>5.9</v>
      </c>
      <c r="J95" s="1100" t="n">
        <v>284.1</v>
      </c>
      <c r="K95" s="1101" t="n">
        <v>2.6</v>
      </c>
      <c r="L95" s="1100" t="n">
        <v>385.7</v>
      </c>
      <c r="M95" s="1101" t="n">
        <v>3.6</v>
      </c>
      <c r="N95" s="761" t="inlineStr"/>
    </row>
    <row r="96">
      <c r="A96" s="776" t="inlineStr">
        <is>
          <t>June 1978</t>
        </is>
      </c>
      <c r="B96" s="1100" t="n">
        <v>1140.3</v>
      </c>
      <c r="C96" s="1101" t="n">
        <v>4.1</v>
      </c>
      <c r="D96" s="1100" t="n">
        <v>1446.1</v>
      </c>
      <c r="E96" s="1101" t="n">
        <v>5.2</v>
      </c>
      <c r="F96" s="1100" t="n">
        <v>852.5</v>
      </c>
      <c r="G96" s="1101" t="n">
        <v>5</v>
      </c>
      <c r="H96" s="1100" t="n">
        <v>1022.9</v>
      </c>
      <c r="I96" s="1101" t="n">
        <v>6</v>
      </c>
      <c r="J96" s="1100" t="n">
        <v>287.8</v>
      </c>
      <c r="K96" s="1101" t="n">
        <v>2.7</v>
      </c>
      <c r="L96" s="1100" t="n">
        <v>423.1</v>
      </c>
      <c r="M96" s="1101" t="n">
        <v>3.9</v>
      </c>
      <c r="N96" s="761" t="inlineStr"/>
    </row>
    <row r="97">
      <c r="A97" s="776" t="inlineStr">
        <is>
          <t>July 1978</t>
        </is>
      </c>
      <c r="B97" s="1100" t="n">
        <v>1134.6</v>
      </c>
      <c r="C97" s="1101" t="n">
        <v>4.1</v>
      </c>
      <c r="D97" s="1100" t="n">
        <v>1585.8</v>
      </c>
      <c r="E97" s="1101" t="n">
        <v>5.7</v>
      </c>
      <c r="F97" s="1100" t="n">
        <v>846.6</v>
      </c>
      <c r="G97" s="1101" t="n">
        <v>5</v>
      </c>
      <c r="H97" s="1100" t="n">
        <v>1087.3</v>
      </c>
      <c r="I97" s="1101" t="n">
        <v>6.4</v>
      </c>
      <c r="J97" s="1100" t="n">
        <v>288</v>
      </c>
      <c r="K97" s="1101" t="n">
        <v>2.7</v>
      </c>
      <c r="L97" s="1100" t="n">
        <v>498.5</v>
      </c>
      <c r="M97" s="1101" t="n">
        <v>4.6</v>
      </c>
      <c r="N97" s="761" t="inlineStr">
        <is>
          <t>5 week month</t>
        </is>
      </c>
    </row>
    <row r="98">
      <c r="A98" s="776" t="inlineStr">
        <is>
          <t>August 1978</t>
        </is>
      </c>
      <c r="B98" s="1100" t="n">
        <v>1144.6</v>
      </c>
      <c r="C98" s="1101" t="n">
        <v>4.1</v>
      </c>
      <c r="D98" s="1100" t="n">
        <v>1499.6</v>
      </c>
      <c r="E98" s="1101" t="n">
        <v>5.4</v>
      </c>
      <c r="F98" s="1100" t="n">
        <v>849.2</v>
      </c>
      <c r="G98" s="1101" t="n">
        <v>5</v>
      </c>
      <c r="H98" s="1100" t="n">
        <v>1059.6</v>
      </c>
      <c r="I98" s="1101" t="n">
        <v>6.2</v>
      </c>
      <c r="J98" s="1100" t="n">
        <v>295.4</v>
      </c>
      <c r="K98" s="1101" t="n">
        <v>2.7</v>
      </c>
      <c r="L98" s="1100" t="n">
        <v>440</v>
      </c>
      <c r="M98" s="1101" t="n">
        <v>4.1</v>
      </c>
      <c r="N98" s="761" t="inlineStr"/>
    </row>
    <row r="99">
      <c r="A99" s="776" t="inlineStr">
        <is>
          <t>September 1978</t>
        </is>
      </c>
      <c r="B99" s="1100" t="n">
        <v>1130.2</v>
      </c>
      <c r="C99" s="1101" t="n">
        <v>4.1</v>
      </c>
      <c r="D99" s="1100" t="n">
        <v>1418.4</v>
      </c>
      <c r="E99" s="1101" t="n">
        <v>5.1</v>
      </c>
      <c r="F99" s="1100" t="n">
        <v>838.7</v>
      </c>
      <c r="G99" s="1101" t="n">
        <v>4.9</v>
      </c>
      <c r="H99" s="1100" t="n">
        <v>1007.2</v>
      </c>
      <c r="I99" s="1101" t="n">
        <v>5.9</v>
      </c>
      <c r="J99" s="1100" t="n">
        <v>291.5</v>
      </c>
      <c r="K99" s="1101" t="n">
        <v>2.7</v>
      </c>
      <c r="L99" s="1100" t="n">
        <v>411.2</v>
      </c>
      <c r="M99" s="1101" t="n">
        <v>3.8</v>
      </c>
      <c r="N99" s="761" t="inlineStr">
        <is>
          <t>5 week month</t>
        </is>
      </c>
    </row>
    <row r="100">
      <c r="A100" s="776" t="inlineStr">
        <is>
          <t>October 1978</t>
        </is>
      </c>
      <c r="B100" s="1100" t="n">
        <v>1115.4</v>
      </c>
      <c r="C100" s="1101" t="n">
        <v>4</v>
      </c>
      <c r="D100" s="1100" t="n">
        <v>1335.8</v>
      </c>
      <c r="E100" s="1101" t="n">
        <v>4.8</v>
      </c>
      <c r="F100" s="1100" t="n">
        <v>825.6</v>
      </c>
      <c r="G100" s="1101" t="n">
        <v>4.9</v>
      </c>
      <c r="H100" s="1100" t="n">
        <v>958.7</v>
      </c>
      <c r="I100" s="1101" t="n">
        <v>5.6</v>
      </c>
      <c r="J100" s="1100" t="n">
        <v>289.8</v>
      </c>
      <c r="K100" s="1101" t="n">
        <v>2.7</v>
      </c>
      <c r="L100" s="1100" t="n">
        <v>377.1</v>
      </c>
      <c r="M100" s="1101" t="n">
        <v>3.5</v>
      </c>
      <c r="N100" s="761" t="inlineStr"/>
    </row>
    <row r="101">
      <c r="A101" s="776" t="inlineStr">
        <is>
          <t>November 1978</t>
        </is>
      </c>
      <c r="B101" s="1100" t="n">
        <v>1094.7</v>
      </c>
      <c r="C101" s="1101" t="n">
        <v>3.9</v>
      </c>
      <c r="D101" s="1100" t="n">
        <v>1303</v>
      </c>
      <c r="E101" s="1101" t="n">
        <v>4.7</v>
      </c>
      <c r="F101" s="1100" t="n">
        <v>808.8</v>
      </c>
      <c r="G101" s="1101" t="n">
        <v>4.8</v>
      </c>
      <c r="H101" s="1100" t="n">
        <v>941.9</v>
      </c>
      <c r="I101" s="1101" t="n">
        <v>5.5</v>
      </c>
      <c r="J101" s="1100" t="n">
        <v>285.9</v>
      </c>
      <c r="K101" s="1101" t="n">
        <v>2.6</v>
      </c>
      <c r="L101" s="1100" t="n">
        <v>361.1</v>
      </c>
      <c r="M101" s="1101" t="n">
        <v>3.3</v>
      </c>
      <c r="N101" s="761" t="inlineStr"/>
    </row>
    <row r="102">
      <c r="A102" s="776" t="inlineStr">
        <is>
          <t>December 1978</t>
        </is>
      </c>
      <c r="B102" s="1100" t="n">
        <v>1083.8</v>
      </c>
      <c r="C102" s="1101" t="n">
        <v>3.9</v>
      </c>
      <c r="D102" s="1100" t="n">
        <v>1280.2</v>
      </c>
      <c r="E102" s="1101" t="n">
        <v>4.6</v>
      </c>
      <c r="F102" s="1100" t="n">
        <v>799.9</v>
      </c>
      <c r="G102" s="1101" t="n">
        <v>4.7</v>
      </c>
      <c r="H102" s="1100" t="n">
        <v>935.2</v>
      </c>
      <c r="I102" s="1101" t="n">
        <v>5.5</v>
      </c>
      <c r="J102" s="1100" t="n">
        <v>283.9</v>
      </c>
      <c r="K102" s="1101" t="n">
        <v>2.6</v>
      </c>
      <c r="L102" s="1100" t="n">
        <v>345</v>
      </c>
      <c r="M102" s="1101" t="n">
        <v>3.2</v>
      </c>
      <c r="N102" s="761" t="inlineStr">
        <is>
          <t>5 week month</t>
        </is>
      </c>
    </row>
    <row r="103">
      <c r="A103" s="776" t="inlineStr">
        <is>
          <t>January 1979</t>
        </is>
      </c>
      <c r="B103" s="1100" t="n">
        <v>1089.1</v>
      </c>
      <c r="C103" s="1101" t="n">
        <v>3.9</v>
      </c>
      <c r="D103" s="1100" t="n">
        <v>1372.8</v>
      </c>
      <c r="E103" s="1101" t="n">
        <v>4.9</v>
      </c>
      <c r="F103" s="1100" t="n">
        <v>804.2</v>
      </c>
      <c r="G103" s="1101" t="n">
        <v>4.7</v>
      </c>
      <c r="H103" s="1100" t="n">
        <v>1006.8</v>
      </c>
      <c r="I103" s="1101" t="n">
        <v>5.9</v>
      </c>
      <c r="J103" s="1100" t="n">
        <v>284.9</v>
      </c>
      <c r="K103" s="1101" t="n">
        <v>2.6</v>
      </c>
      <c r="L103" s="1100" t="n">
        <v>366</v>
      </c>
      <c r="M103" s="1101" t="n">
        <v>3.3</v>
      </c>
      <c r="N103" s="761" t="inlineStr"/>
    </row>
    <row r="104">
      <c r="A104" s="776" t="inlineStr">
        <is>
          <t>February 1979</t>
        </is>
      </c>
      <c r="B104" s="1100" t="n">
        <v>1109.4</v>
      </c>
      <c r="C104" s="1101" t="n">
        <v>3.9</v>
      </c>
      <c r="D104" s="1100" t="n">
        <v>1369.2</v>
      </c>
      <c r="E104" s="1101" t="n">
        <v>4.9</v>
      </c>
      <c r="F104" s="1100" t="n">
        <v>820.3</v>
      </c>
      <c r="G104" s="1101" t="n">
        <v>4.8</v>
      </c>
      <c r="H104" s="1100" t="n">
        <v>1011.4</v>
      </c>
      <c r="I104" s="1101" t="n">
        <v>6</v>
      </c>
      <c r="J104" s="1100" t="n">
        <v>289.1</v>
      </c>
      <c r="K104" s="1101" t="n">
        <v>2.6</v>
      </c>
      <c r="L104" s="1100" t="n">
        <v>357.7</v>
      </c>
      <c r="M104" s="1101" t="n">
        <v>3.2</v>
      </c>
      <c r="N104" s="761" t="inlineStr"/>
    </row>
    <row r="105">
      <c r="A105" s="776" t="inlineStr">
        <is>
          <t>March 1979</t>
        </is>
      </c>
      <c r="B105" s="1100" t="n">
        <v>1106.7</v>
      </c>
      <c r="C105" s="1101" t="n">
        <v>3.9</v>
      </c>
      <c r="D105" s="1100" t="n">
        <v>1320.3</v>
      </c>
      <c r="E105" s="1101" t="n">
        <v>4.7</v>
      </c>
      <c r="F105" s="1100" t="n">
        <v>816.7</v>
      </c>
      <c r="G105" s="1101" t="n">
        <v>4.8</v>
      </c>
      <c r="H105" s="1100" t="n">
        <v>978</v>
      </c>
      <c r="I105" s="1101" t="n">
        <v>5.8</v>
      </c>
      <c r="J105" s="1100" t="n">
        <v>290</v>
      </c>
      <c r="K105" s="1101" t="n">
        <v>2.6</v>
      </c>
      <c r="L105" s="1100" t="n">
        <v>342.3</v>
      </c>
      <c r="M105" s="1101" t="n">
        <v>3.1</v>
      </c>
      <c r="N105" s="761" t="inlineStr"/>
    </row>
    <row r="106">
      <c r="A106" s="776" t="inlineStr">
        <is>
          <t>April 1979</t>
        </is>
      </c>
      <c r="B106" s="1100" t="n">
        <v>1076.6</v>
      </c>
      <c r="C106" s="1101" t="n">
        <v>3.8</v>
      </c>
      <c r="D106" s="1100" t="n">
        <v>1260.9</v>
      </c>
      <c r="E106" s="1101" t="n">
        <v>4.5</v>
      </c>
      <c r="F106" s="1100" t="n">
        <v>791.4</v>
      </c>
      <c r="G106" s="1101" t="n">
        <v>4.7</v>
      </c>
      <c r="H106" s="1100" t="n">
        <v>932.8</v>
      </c>
      <c r="I106" s="1101" t="n">
        <v>5.5</v>
      </c>
      <c r="J106" s="1100" t="n">
        <v>285.2</v>
      </c>
      <c r="K106" s="1101" t="n">
        <v>2.6</v>
      </c>
      <c r="L106" s="1100" t="n">
        <v>328.1</v>
      </c>
      <c r="M106" s="1101" t="n">
        <v>3</v>
      </c>
      <c r="N106" s="761" t="inlineStr">
        <is>
          <t>5 week month</t>
        </is>
      </c>
    </row>
    <row r="107">
      <c r="A107" s="776" t="inlineStr">
        <is>
          <t>May 1979</t>
        </is>
      </c>
      <c r="B107" s="1100" t="n">
        <v>1076.6</v>
      </c>
      <c r="C107" s="1101" t="n">
        <v>3.8</v>
      </c>
      <c r="D107" s="1100" t="n">
        <v>1218.9</v>
      </c>
      <c r="E107" s="1101" t="n">
        <v>4.3</v>
      </c>
      <c r="F107" s="1100" t="n">
        <v>785.3</v>
      </c>
      <c r="G107" s="1101" t="n">
        <v>4.6</v>
      </c>
      <c r="H107" s="1100" t="n">
        <v>895.1</v>
      </c>
      <c r="I107" s="1101" t="n">
        <v>5.3</v>
      </c>
      <c r="J107" s="1100" t="n">
        <v>291.3</v>
      </c>
      <c r="K107" s="1101" t="n">
        <v>2.6</v>
      </c>
      <c r="L107" s="1100" t="n">
        <v>323.8</v>
      </c>
      <c r="M107" s="1101" t="n">
        <v>2.9</v>
      </c>
      <c r="N107" s="761" t="inlineStr"/>
    </row>
    <row r="108">
      <c r="A108" s="776" t="inlineStr">
        <is>
          <t>June 1979</t>
        </is>
      </c>
      <c r="B108" s="1100" t="n">
        <v>1057.8</v>
      </c>
      <c r="C108" s="1101" t="n">
        <v>3.8</v>
      </c>
      <c r="D108" s="1100" t="n">
        <v>1234.5</v>
      </c>
      <c r="E108" s="1101" t="n">
        <v>4.4</v>
      </c>
      <c r="F108" s="1100" t="n">
        <v>767</v>
      </c>
      <c r="G108" s="1101" t="n">
        <v>4.5</v>
      </c>
      <c r="H108" s="1100" t="n">
        <v>883.3</v>
      </c>
      <c r="I108" s="1101" t="n">
        <v>5.2</v>
      </c>
      <c r="J108" s="1100" t="n">
        <v>290.8</v>
      </c>
      <c r="K108" s="1101" t="n">
        <v>2.6</v>
      </c>
      <c r="L108" s="1100" t="n">
        <v>351.2</v>
      </c>
      <c r="M108" s="1101" t="n">
        <v>3.2</v>
      </c>
      <c r="N108" s="761" t="inlineStr">
        <is>
          <t>5 week month</t>
        </is>
      </c>
    </row>
    <row r="109">
      <c r="A109" s="776" t="inlineStr">
        <is>
          <t>July 1979</t>
        </is>
      </c>
      <c r="B109" s="1100" t="n">
        <v>1053.6</v>
      </c>
      <c r="C109" s="1101" t="n">
        <v>3.7</v>
      </c>
      <c r="D109" s="1100" t="n">
        <v>1347.3</v>
      </c>
      <c r="E109" s="1101" t="n">
        <v>4.8</v>
      </c>
      <c r="F109" s="1100" t="n">
        <v>759.4</v>
      </c>
      <c r="G109" s="1101" t="n">
        <v>4.5</v>
      </c>
      <c r="H109" s="1100" t="n">
        <v>935.8</v>
      </c>
      <c r="I109" s="1101" t="n">
        <v>5.5</v>
      </c>
      <c r="J109" s="1100" t="n">
        <v>294.2</v>
      </c>
      <c r="K109" s="1101" t="n">
        <v>2.6</v>
      </c>
      <c r="L109" s="1100" t="n">
        <v>411.5</v>
      </c>
      <c r="M109" s="1101" t="n">
        <v>3.7</v>
      </c>
      <c r="N109" s="761" t="inlineStr"/>
    </row>
    <row r="110">
      <c r="A110" s="776" t="inlineStr">
        <is>
          <t>August 1979</t>
        </is>
      </c>
      <c r="B110" s="1100" t="n">
        <v>1040.9</v>
      </c>
      <c r="C110" s="1101" t="n">
        <v>3.7</v>
      </c>
      <c r="D110" s="1100" t="n">
        <v>1344.9</v>
      </c>
      <c r="E110" s="1101" t="n">
        <v>4.8</v>
      </c>
      <c r="F110" s="1100" t="n">
        <v>750.3</v>
      </c>
      <c r="G110" s="1101" t="n">
        <v>4.4</v>
      </c>
      <c r="H110" s="1100" t="n">
        <v>933.1</v>
      </c>
      <c r="I110" s="1101" t="n">
        <v>5.5</v>
      </c>
      <c r="J110" s="1100" t="n">
        <v>290.6</v>
      </c>
      <c r="K110" s="1101" t="n">
        <v>2.6</v>
      </c>
      <c r="L110" s="1100" t="n">
        <v>411.8</v>
      </c>
      <c r="M110" s="1101" t="n">
        <v>3.7</v>
      </c>
      <c r="N110" s="761" t="inlineStr"/>
    </row>
    <row r="111">
      <c r="A111" s="776" t="inlineStr">
        <is>
          <t>September 1979</t>
        </is>
      </c>
      <c r="B111" s="1100" t="n">
        <v>1033.5</v>
      </c>
      <c r="C111" s="1101" t="n">
        <v>3.7</v>
      </c>
      <c r="D111" s="1100" t="n">
        <v>1292.3</v>
      </c>
      <c r="E111" s="1101" t="n">
        <v>4.6</v>
      </c>
      <c r="F111" s="1100" t="n">
        <v>745.3</v>
      </c>
      <c r="G111" s="1101" t="n">
        <v>4.4</v>
      </c>
      <c r="H111" s="1100" t="n">
        <v>899</v>
      </c>
      <c r="I111" s="1101" t="n">
        <v>5.3</v>
      </c>
      <c r="J111" s="1100" t="n">
        <v>288.2</v>
      </c>
      <c r="K111" s="1101" t="n">
        <v>2.6</v>
      </c>
      <c r="L111" s="1100" t="n">
        <v>393.3</v>
      </c>
      <c r="M111" s="1101" t="n">
        <v>3.5</v>
      </c>
      <c r="N111" s="761" t="inlineStr">
        <is>
          <t>5 week month</t>
        </is>
      </c>
    </row>
    <row r="112">
      <c r="A112" s="776" t="inlineStr">
        <is>
          <t>October 1979</t>
        </is>
      </c>
      <c r="B112" s="1100" t="n">
        <v>1042.5</v>
      </c>
      <c r="C112" s="1101" t="n">
        <v>3.7</v>
      </c>
      <c r="D112" s="1100" t="n">
        <v>1267.5</v>
      </c>
      <c r="E112" s="1101" t="n">
        <v>4.5</v>
      </c>
      <c r="F112" s="1100" t="n">
        <v>751.1</v>
      </c>
      <c r="G112" s="1101" t="n">
        <v>4.4</v>
      </c>
      <c r="H112" s="1100" t="n">
        <v>890.2</v>
      </c>
      <c r="I112" s="1101" t="n">
        <v>5.2</v>
      </c>
      <c r="J112" s="1100" t="n">
        <v>291.4</v>
      </c>
      <c r="K112" s="1101" t="n">
        <v>2.6</v>
      </c>
      <c r="L112" s="1100" t="n">
        <v>377.3</v>
      </c>
      <c r="M112" s="1101" t="n">
        <v>3.4</v>
      </c>
      <c r="N112" s="761" t="inlineStr"/>
    </row>
    <row r="113">
      <c r="A113" s="776" t="inlineStr">
        <is>
          <t>November 1979</t>
        </is>
      </c>
      <c r="B113" s="1100" t="n">
        <v>1033</v>
      </c>
      <c r="C113" s="1101" t="n">
        <v>3.7</v>
      </c>
      <c r="D113" s="1100" t="n">
        <v>1258.7</v>
      </c>
      <c r="E113" s="1101" t="n">
        <v>4.5</v>
      </c>
      <c r="F113" s="1100" t="n">
        <v>742.9</v>
      </c>
      <c r="G113" s="1101" t="n">
        <v>4.4</v>
      </c>
      <c r="H113" s="1100" t="n">
        <v>890.5</v>
      </c>
      <c r="I113" s="1101" t="n">
        <v>5.2</v>
      </c>
      <c r="J113" s="1100" t="n">
        <v>290.1</v>
      </c>
      <c r="K113" s="1101" t="n">
        <v>2.6</v>
      </c>
      <c r="L113" s="1100" t="n">
        <v>368.2</v>
      </c>
      <c r="M113" s="1101" t="n">
        <v>3.3</v>
      </c>
      <c r="N113" s="761" t="inlineStr"/>
    </row>
    <row r="114">
      <c r="A114" s="776" t="inlineStr">
        <is>
          <t>December 1979</t>
        </is>
      </c>
      <c r="B114" s="1100" t="n">
        <v>1044.1</v>
      </c>
      <c r="C114" s="1101" t="n">
        <v>3.7</v>
      </c>
      <c r="D114" s="1100" t="n">
        <v>1260.9</v>
      </c>
      <c r="E114" s="1101" t="n">
        <v>4.5</v>
      </c>
      <c r="F114" s="1100" t="n">
        <v>748.7</v>
      </c>
      <c r="G114" s="1101" t="n">
        <v>4.4</v>
      </c>
      <c r="H114" s="1100" t="n">
        <v>900.6</v>
      </c>
      <c r="I114" s="1101" t="n">
        <v>5.3</v>
      </c>
      <c r="J114" s="1100" t="n">
        <v>295.4</v>
      </c>
      <c r="K114" s="1101" t="n">
        <v>2.7</v>
      </c>
      <c r="L114" s="1100" t="n">
        <v>360.4</v>
      </c>
      <c r="M114" s="1101" t="n">
        <v>3.2</v>
      </c>
      <c r="N114" s="761" t="inlineStr">
        <is>
          <t>5 week month</t>
        </is>
      </c>
    </row>
    <row r="115">
      <c r="A115" s="776" t="inlineStr">
        <is>
          <t>January 1980</t>
        </is>
      </c>
      <c r="B115" s="1100" t="n">
        <v>1060.8</v>
      </c>
      <c r="C115" s="1101" t="n">
        <v>3.7</v>
      </c>
      <c r="D115" s="1100" t="n">
        <v>1373.7</v>
      </c>
      <c r="E115" s="1101" t="n">
        <v>4.9</v>
      </c>
      <c r="F115" s="1100" t="n">
        <v>757.9</v>
      </c>
      <c r="G115" s="1101" t="n">
        <v>4.4</v>
      </c>
      <c r="H115" s="1100" t="n">
        <v>980.1</v>
      </c>
      <c r="I115" s="1101" t="n">
        <v>5.7</v>
      </c>
      <c r="J115" s="1100" t="n">
        <v>302.9</v>
      </c>
      <c r="K115" s="1101" t="n">
        <v>2.7</v>
      </c>
      <c r="L115" s="1100" t="n">
        <v>393.7</v>
      </c>
      <c r="M115" s="1101" t="n">
        <v>3.5</v>
      </c>
      <c r="N115" s="761" t="inlineStr"/>
    </row>
    <row r="116">
      <c r="A116" s="776" t="inlineStr">
        <is>
          <t>February 1980</t>
        </is>
      </c>
      <c r="B116" s="1100" t="n">
        <v>1096</v>
      </c>
      <c r="C116" s="1101" t="n">
        <v>3.9</v>
      </c>
      <c r="D116" s="1100" t="n">
        <v>1388.6</v>
      </c>
      <c r="E116" s="1101" t="n">
        <v>4.9</v>
      </c>
      <c r="F116" s="1100" t="n">
        <v>782.7</v>
      </c>
      <c r="G116" s="1101" t="n">
        <v>4.6</v>
      </c>
      <c r="H116" s="1100" t="n">
        <v>994.6</v>
      </c>
      <c r="I116" s="1101" t="n">
        <v>5.8</v>
      </c>
      <c r="J116" s="1100" t="n">
        <v>313.3</v>
      </c>
      <c r="K116" s="1101" t="n">
        <v>2.8</v>
      </c>
      <c r="L116" s="1100" t="n">
        <v>394</v>
      </c>
      <c r="M116" s="1101" t="n">
        <v>3.5</v>
      </c>
      <c r="N116" s="761" t="inlineStr">
        <is>
          <t>5 week month</t>
        </is>
      </c>
    </row>
    <row r="117">
      <c r="A117" s="776" t="inlineStr">
        <is>
          <t>March 1980</t>
        </is>
      </c>
      <c r="B117" s="1100" t="n">
        <v>1125.1</v>
      </c>
      <c r="C117" s="1101" t="n">
        <v>4</v>
      </c>
      <c r="D117" s="1100" t="n">
        <v>1375.6</v>
      </c>
      <c r="E117" s="1101" t="n">
        <v>4.9</v>
      </c>
      <c r="F117" s="1100" t="n">
        <v>802.5</v>
      </c>
      <c r="G117" s="1101" t="n">
        <v>4.7</v>
      </c>
      <c r="H117" s="1100" t="n">
        <v>986.5</v>
      </c>
      <c r="I117" s="1101" t="n">
        <v>5.8</v>
      </c>
      <c r="J117" s="1100" t="n">
        <v>322.6</v>
      </c>
      <c r="K117" s="1101" t="n">
        <v>2.9</v>
      </c>
      <c r="L117" s="1100" t="n">
        <v>389.2</v>
      </c>
      <c r="M117" s="1101" t="n">
        <v>3.5</v>
      </c>
      <c r="N117" s="761" t="inlineStr"/>
    </row>
    <row r="118">
      <c r="A118" s="776" t="inlineStr">
        <is>
          <t>April 1980</t>
        </is>
      </c>
      <c r="B118" s="1100" t="n">
        <v>1172.3</v>
      </c>
      <c r="C118" s="1101" t="n">
        <v>4.1</v>
      </c>
      <c r="D118" s="1100" t="n">
        <v>1418.1</v>
      </c>
      <c r="E118" s="1101" t="n">
        <v>5</v>
      </c>
      <c r="F118" s="1100" t="n">
        <v>839</v>
      </c>
      <c r="G118" s="1101" t="n">
        <v>4.9</v>
      </c>
      <c r="H118" s="1100" t="n">
        <v>1017</v>
      </c>
      <c r="I118" s="1101" t="n">
        <v>6</v>
      </c>
      <c r="J118" s="1100" t="n">
        <v>333.3</v>
      </c>
      <c r="K118" s="1101" t="n">
        <v>3</v>
      </c>
      <c r="L118" s="1100" t="n">
        <v>401.1</v>
      </c>
      <c r="M118" s="1101" t="n">
        <v>3.6</v>
      </c>
      <c r="N118" s="761" t="inlineStr"/>
    </row>
    <row r="119">
      <c r="A119" s="776" t="inlineStr">
        <is>
          <t>May 1980</t>
        </is>
      </c>
      <c r="B119" s="1100" t="n">
        <v>1211.1</v>
      </c>
      <c r="C119" s="1101" t="n">
        <v>4.3</v>
      </c>
      <c r="D119" s="1100" t="n">
        <v>1404.4</v>
      </c>
      <c r="E119" s="1101" t="n">
        <v>5</v>
      </c>
      <c r="F119" s="1100" t="n">
        <v>866.7</v>
      </c>
      <c r="G119" s="1101" t="n">
        <v>5.1</v>
      </c>
      <c r="H119" s="1100" t="n">
        <v>1008</v>
      </c>
      <c r="I119" s="1101" t="n">
        <v>5.9</v>
      </c>
      <c r="J119" s="1100" t="n">
        <v>344.4</v>
      </c>
      <c r="K119" s="1101" t="n">
        <v>3.1</v>
      </c>
      <c r="L119" s="1100" t="n">
        <v>396.4</v>
      </c>
      <c r="M119" s="1101" t="n">
        <v>3.5</v>
      </c>
      <c r="N119" s="761" t="inlineStr"/>
    </row>
    <row r="120">
      <c r="A120" s="776" t="inlineStr">
        <is>
          <t>June 1980</t>
        </is>
      </c>
      <c r="B120" s="1100" t="n">
        <v>1261.9</v>
      </c>
      <c r="C120" s="1101" t="n">
        <v>4.5</v>
      </c>
      <c r="D120" s="1100" t="n">
        <v>1513</v>
      </c>
      <c r="E120" s="1101" t="n">
        <v>5.3</v>
      </c>
      <c r="F120" s="1100" t="n">
        <v>906.7</v>
      </c>
      <c r="G120" s="1101" t="n">
        <v>5.3</v>
      </c>
      <c r="H120" s="1100" t="n">
        <v>1071.5</v>
      </c>
      <c r="I120" s="1101" t="n">
        <v>6.3</v>
      </c>
      <c r="J120" s="1100" t="n">
        <v>355.2</v>
      </c>
      <c r="K120" s="1101" t="n">
        <v>3.2</v>
      </c>
      <c r="L120" s="1100" t="n">
        <v>441.4</v>
      </c>
      <c r="M120" s="1101" t="n">
        <v>3.9</v>
      </c>
      <c r="N120" s="761" t="inlineStr">
        <is>
          <t>5 week month</t>
        </is>
      </c>
    </row>
    <row r="121">
      <c r="A121" s="776" t="inlineStr">
        <is>
          <t>July 1980</t>
        </is>
      </c>
      <c r="B121" s="1100" t="n">
        <v>1324.8</v>
      </c>
      <c r="C121" s="1101" t="n">
        <v>4.7</v>
      </c>
      <c r="D121" s="1100" t="n">
        <v>1736.5</v>
      </c>
      <c r="E121" s="1101" t="n">
        <v>6.1</v>
      </c>
      <c r="F121" s="1100" t="n">
        <v>954.9</v>
      </c>
      <c r="G121" s="1101" t="n">
        <v>5.6</v>
      </c>
      <c r="H121" s="1100" t="n">
        <v>1197.9</v>
      </c>
      <c r="I121" s="1101" t="n">
        <v>7</v>
      </c>
      <c r="J121" s="1100" t="n">
        <v>369.9</v>
      </c>
      <c r="K121" s="1101" t="n">
        <v>3.3</v>
      </c>
      <c r="L121" s="1100" t="n">
        <v>538.6</v>
      </c>
      <c r="M121" s="1101" t="n">
        <v>4.8</v>
      </c>
      <c r="N121" s="761" t="inlineStr"/>
    </row>
    <row r="122">
      <c r="A122" s="776" t="inlineStr">
        <is>
          <t>August 1980</t>
        </is>
      </c>
      <c r="B122" s="1100" t="n">
        <v>1421.5</v>
      </c>
      <c r="C122" s="1101" t="n">
        <v>5</v>
      </c>
      <c r="D122" s="1100" t="n">
        <v>1846.1</v>
      </c>
      <c r="E122" s="1101" t="n">
        <v>6.5</v>
      </c>
      <c r="F122" s="1100" t="n">
        <v>1026.1</v>
      </c>
      <c r="G122" s="1101" t="n">
        <v>6</v>
      </c>
      <c r="H122" s="1100" t="n">
        <v>1277.2</v>
      </c>
      <c r="I122" s="1101" t="n">
        <v>7.5</v>
      </c>
      <c r="J122" s="1100" t="n">
        <v>395.4</v>
      </c>
      <c r="K122" s="1101" t="n">
        <v>3.5</v>
      </c>
      <c r="L122" s="1100" t="n">
        <v>568.9</v>
      </c>
      <c r="M122" s="1101" t="n">
        <v>5.1</v>
      </c>
      <c r="N122" s="761" t="inlineStr">
        <is>
          <t>5 week month</t>
        </is>
      </c>
    </row>
    <row r="123">
      <c r="A123" s="776" t="inlineStr">
        <is>
          <t>September 1980</t>
        </is>
      </c>
      <c r="B123" s="1100" t="n">
        <v>1491.6</v>
      </c>
      <c r="C123" s="1101" t="n">
        <v>5.3</v>
      </c>
      <c r="D123" s="1100" t="n">
        <v>1890.6</v>
      </c>
      <c r="E123" s="1101" t="n">
        <v>6.7</v>
      </c>
      <c r="F123" s="1100" t="n">
        <v>1084</v>
      </c>
      <c r="G123" s="1101" t="n">
        <v>6.3</v>
      </c>
      <c r="H123" s="1100" t="n">
        <v>1317.1</v>
      </c>
      <c r="I123" s="1101" t="n">
        <v>7.7</v>
      </c>
      <c r="J123" s="1100" t="n">
        <v>407.6</v>
      </c>
      <c r="K123" s="1101" t="n">
        <v>3.6</v>
      </c>
      <c r="L123" s="1100" t="n">
        <v>573.5</v>
      </c>
      <c r="M123" s="1101" t="n">
        <v>5.1</v>
      </c>
      <c r="N123" s="761" t="inlineStr"/>
    </row>
    <row r="124">
      <c r="A124" s="776" t="inlineStr">
        <is>
          <t>October 1980</t>
        </is>
      </c>
      <c r="B124" s="1100" t="n">
        <v>1579.6</v>
      </c>
      <c r="C124" s="1101" t="n">
        <v>5.6</v>
      </c>
      <c r="D124" s="1100" t="n">
        <v>1916.4</v>
      </c>
      <c r="E124" s="1101" t="n">
        <v>6.8</v>
      </c>
      <c r="F124" s="1100" t="n">
        <v>1150.5</v>
      </c>
      <c r="G124" s="1101" t="n">
        <v>6.7</v>
      </c>
      <c r="H124" s="1100" t="n">
        <v>1352.7</v>
      </c>
      <c r="I124" s="1101" t="n">
        <v>7.9</v>
      </c>
      <c r="J124" s="1100" t="n">
        <v>429.1</v>
      </c>
      <c r="K124" s="1101" t="n">
        <v>3.8</v>
      </c>
      <c r="L124" s="1100" t="n">
        <v>563.7</v>
      </c>
      <c r="M124" s="1101" t="n">
        <v>5</v>
      </c>
      <c r="N124" s="761" t="inlineStr"/>
    </row>
    <row r="125">
      <c r="A125" s="776" t="inlineStr">
        <is>
          <t>November 1980</t>
        </is>
      </c>
      <c r="B125" s="1100" t="n">
        <v>1689.8</v>
      </c>
      <c r="C125" s="1101" t="n">
        <v>6</v>
      </c>
      <c r="D125" s="1100" t="n">
        <v>2016</v>
      </c>
      <c r="E125" s="1101" t="n">
        <v>7.1</v>
      </c>
      <c r="F125" s="1100" t="n">
        <v>1237</v>
      </c>
      <c r="G125" s="1101" t="n">
        <v>7.2</v>
      </c>
      <c r="H125" s="1100" t="n">
        <v>1443</v>
      </c>
      <c r="I125" s="1101" t="n">
        <v>8.5</v>
      </c>
      <c r="J125" s="1100" t="n">
        <v>452.8</v>
      </c>
      <c r="K125" s="1101" t="n">
        <v>4</v>
      </c>
      <c r="L125" s="1100" t="n">
        <v>573</v>
      </c>
      <c r="M125" s="1101" t="n">
        <v>5.1</v>
      </c>
      <c r="N125" s="761" t="inlineStr">
        <is>
          <t>5 week month</t>
        </is>
      </c>
    </row>
    <row r="126">
      <c r="A126" s="776" t="inlineStr">
        <is>
          <t>December 1980</t>
        </is>
      </c>
      <c r="B126" s="1100" t="n">
        <v>1777.4</v>
      </c>
      <c r="C126" s="1101" t="n">
        <v>6.3</v>
      </c>
      <c r="D126" s="1100" t="n">
        <v>2099.9</v>
      </c>
      <c r="E126" s="1101" t="n">
        <v>7.4</v>
      </c>
      <c r="F126" s="1100" t="n">
        <v>1302.9</v>
      </c>
      <c r="G126" s="1101" t="n">
        <v>7.6</v>
      </c>
      <c r="H126" s="1100" t="n">
        <v>1522</v>
      </c>
      <c r="I126" s="1101" t="n">
        <v>8.9</v>
      </c>
      <c r="J126" s="1100" t="n">
        <v>474.5</v>
      </c>
      <c r="K126" s="1101" t="n">
        <v>4.2</v>
      </c>
      <c r="L126" s="1100" t="n">
        <v>577.8</v>
      </c>
      <c r="M126" s="1101" t="n">
        <v>5.1</v>
      </c>
      <c r="N126" s="761" t="inlineStr"/>
    </row>
    <row r="127">
      <c r="A127" s="776" t="inlineStr">
        <is>
          <t>January 1981</t>
        </is>
      </c>
      <c r="B127" s="1100" t="n">
        <v>1842.3</v>
      </c>
      <c r="C127" s="1101" t="n">
        <v>6.5</v>
      </c>
      <c r="D127" s="1100" t="n">
        <v>2271.1</v>
      </c>
      <c r="E127" s="1101" t="n">
        <v>8.1</v>
      </c>
      <c r="F127" s="1100" t="n">
        <v>1352.6</v>
      </c>
      <c r="G127" s="1101" t="n">
        <v>7.9</v>
      </c>
      <c r="H127" s="1100" t="n">
        <v>1649.7</v>
      </c>
      <c r="I127" s="1101" t="n">
        <v>9.699999999999999</v>
      </c>
      <c r="J127" s="1100" t="n">
        <v>489.7</v>
      </c>
      <c r="K127" s="1101" t="n">
        <v>4.4</v>
      </c>
      <c r="L127" s="1100" t="n">
        <v>621.3</v>
      </c>
      <c r="M127" s="1101" t="n">
        <v>5.6</v>
      </c>
      <c r="N127" s="761" t="inlineStr"/>
    </row>
    <row r="128">
      <c r="A128" s="776" t="inlineStr">
        <is>
          <t>February 1981</t>
        </is>
      </c>
      <c r="B128" s="1100" t="n">
        <v>1911.2</v>
      </c>
      <c r="C128" s="1101" t="n">
        <v>6.8</v>
      </c>
      <c r="D128" s="1100" t="n">
        <v>2312.4</v>
      </c>
      <c r="E128" s="1101" t="n">
        <v>8.199999999999999</v>
      </c>
      <c r="F128" s="1100" t="n">
        <v>1405.4</v>
      </c>
      <c r="G128" s="1101" t="n">
        <v>8.199999999999999</v>
      </c>
      <c r="H128" s="1100" t="n">
        <v>1689</v>
      </c>
      <c r="I128" s="1101" t="n">
        <v>9.9</v>
      </c>
      <c r="J128" s="1100" t="n">
        <v>505.8</v>
      </c>
      <c r="K128" s="1101" t="n">
        <v>4.6</v>
      </c>
      <c r="L128" s="1100" t="n">
        <v>623.4</v>
      </c>
      <c r="M128" s="1101" t="n">
        <v>5.6</v>
      </c>
      <c r="N128" s="761" t="inlineStr">
        <is>
          <t>5 week month</t>
        </is>
      </c>
    </row>
    <row r="129">
      <c r="A129" s="776" t="inlineStr">
        <is>
          <t>March 1981</t>
        </is>
      </c>
      <c r="B129" s="1100" t="n">
        <v>1984.3</v>
      </c>
      <c r="C129" s="1101" t="n">
        <v>7</v>
      </c>
      <c r="D129" s="1100" t="n">
        <v>2333.5</v>
      </c>
      <c r="E129" s="1101" t="n">
        <v>8.300000000000001</v>
      </c>
      <c r="F129" s="1100" t="n">
        <v>1462.7</v>
      </c>
      <c r="G129" s="1101" t="n">
        <v>8.6</v>
      </c>
      <c r="H129" s="1100" t="n">
        <v>1714.4</v>
      </c>
      <c r="I129" s="1101" t="n">
        <v>10</v>
      </c>
      <c r="J129" s="1100" t="n">
        <v>521.6</v>
      </c>
      <c r="K129" s="1101" t="n">
        <v>4.7</v>
      </c>
      <c r="L129" s="1100" t="n">
        <v>619.1</v>
      </c>
      <c r="M129" s="1101" t="n">
        <v>5.6</v>
      </c>
      <c r="N129" s="761" t="inlineStr"/>
    </row>
    <row r="130">
      <c r="A130" s="776" t="inlineStr">
        <is>
          <t>April 1981</t>
        </is>
      </c>
      <c r="B130" s="1100" t="n">
        <v>2048.1</v>
      </c>
      <c r="C130" s="1101" t="n">
        <v>7.3</v>
      </c>
      <c r="D130" s="1100" t="n">
        <v>2372.7</v>
      </c>
      <c r="E130" s="1101" t="n">
        <v>8.4</v>
      </c>
      <c r="F130" s="1100" t="n">
        <v>1511.6</v>
      </c>
      <c r="G130" s="1101" t="n">
        <v>8.9</v>
      </c>
      <c r="H130" s="1100" t="n">
        <v>1749</v>
      </c>
      <c r="I130" s="1101" t="n">
        <v>10.2</v>
      </c>
      <c r="J130" s="1100" t="n">
        <v>536.5</v>
      </c>
      <c r="K130" s="1101" t="n">
        <v>4.8</v>
      </c>
      <c r="L130" s="1100" t="n">
        <v>623.7</v>
      </c>
      <c r="M130" s="1101" t="n">
        <v>5.6</v>
      </c>
      <c r="N130" s="761" t="inlineStr"/>
    </row>
    <row r="131">
      <c r="A131" s="776" t="inlineStr">
        <is>
          <t>May 1981</t>
        </is>
      </c>
      <c r="B131" s="1100" t="n">
        <v>2110.7</v>
      </c>
      <c r="C131" s="1101" t="n">
        <v>7.5</v>
      </c>
      <c r="D131" s="1100" t="n">
        <v>2407.4</v>
      </c>
      <c r="E131" s="1101" t="n">
        <v>8.5</v>
      </c>
      <c r="F131" s="1100" t="n">
        <v>1562.9</v>
      </c>
      <c r="G131" s="1101" t="n">
        <v>9.199999999999999</v>
      </c>
      <c r="H131" s="1100" t="n">
        <v>1779.3</v>
      </c>
      <c r="I131" s="1101" t="n">
        <v>10.4</v>
      </c>
      <c r="J131" s="1100" t="n">
        <v>547.8</v>
      </c>
      <c r="K131" s="1101" t="n">
        <v>4.9</v>
      </c>
      <c r="L131" s="1100" t="n">
        <v>628.1</v>
      </c>
      <c r="M131" s="1101" t="n">
        <v>5.7</v>
      </c>
      <c r="N131" s="761" t="inlineStr">
        <is>
          <t>5 week month</t>
        </is>
      </c>
    </row>
    <row r="132">
      <c r="A132" s="776" t="inlineStr">
        <is>
          <t>June 1981</t>
        </is>
      </c>
      <c r="B132" s="1100" t="n">
        <v>2157.1</v>
      </c>
      <c r="C132" s="1101" t="n">
        <v>7.7</v>
      </c>
      <c r="D132" s="1100" t="n">
        <v>2395.2</v>
      </c>
      <c r="E132" s="1101" t="n">
        <v>8.5</v>
      </c>
      <c r="F132" s="1100" t="n">
        <v>1598.2</v>
      </c>
      <c r="G132" s="1101" t="n">
        <v>9.4</v>
      </c>
      <c r="H132" s="1100" t="n">
        <v>1775.2</v>
      </c>
      <c r="I132" s="1101" t="n">
        <v>10.4</v>
      </c>
      <c r="J132" s="1100" t="n">
        <v>558.9</v>
      </c>
      <c r="K132" s="1101" t="n">
        <v>5</v>
      </c>
      <c r="L132" s="1100" t="n">
        <v>620</v>
      </c>
      <c r="M132" s="1101" t="n">
        <v>5.6</v>
      </c>
      <c r="N132" s="761" t="inlineStr"/>
    </row>
    <row r="133">
      <c r="A133" s="776" t="inlineStr">
        <is>
          <t>July 1981</t>
        </is>
      </c>
      <c r="B133" s="1100" t="n">
        <v>2203.6</v>
      </c>
      <c r="C133" s="1101" t="n">
        <v>7.8</v>
      </c>
      <c r="D133" s="1100" t="n">
        <v>2511.8</v>
      </c>
      <c r="E133" s="1101" t="n">
        <v>8.9</v>
      </c>
      <c r="F133" s="1100" t="n">
        <v>1633</v>
      </c>
      <c r="G133" s="1101" t="n">
        <v>9.6</v>
      </c>
      <c r="H133" s="1100" t="n">
        <v>1845.1</v>
      </c>
      <c r="I133" s="1101" t="n">
        <v>10.8</v>
      </c>
      <c r="J133" s="1100" t="n">
        <v>570.6</v>
      </c>
      <c r="K133" s="1101" t="n">
        <v>5.1</v>
      </c>
      <c r="L133" s="1100" t="n">
        <v>666.7</v>
      </c>
      <c r="M133" s="1101" t="n">
        <v>6</v>
      </c>
      <c r="N133" s="761" t="inlineStr"/>
    </row>
    <row r="134">
      <c r="A134" s="776" t="inlineStr">
        <is>
          <t>August 1981</t>
        </is>
      </c>
      <c r="B134" s="1100" t="n">
        <v>2241.5</v>
      </c>
      <c r="C134" s="1101" t="n">
        <v>8</v>
      </c>
      <c r="D134" s="1100" t="n">
        <v>2586.3</v>
      </c>
      <c r="E134" s="1101" t="n">
        <v>9.199999999999999</v>
      </c>
      <c r="F134" s="1100" t="n">
        <v>1660.2</v>
      </c>
      <c r="G134" s="1101" t="n">
        <v>9.699999999999999</v>
      </c>
      <c r="H134" s="1100" t="n">
        <v>1890.2</v>
      </c>
      <c r="I134" s="1101" t="n">
        <v>11.1</v>
      </c>
      <c r="J134" s="1100" t="n">
        <v>581.3</v>
      </c>
      <c r="K134" s="1101" t="n">
        <v>5.2</v>
      </c>
      <c r="L134" s="1100" t="n">
        <v>696.1</v>
      </c>
      <c r="M134" s="1101" t="n">
        <v>6.3</v>
      </c>
      <c r="N134" s="761" t="inlineStr">
        <is>
          <t>5 week month</t>
        </is>
      </c>
    </row>
    <row r="135">
      <c r="A135" s="776" t="inlineStr">
        <is>
          <t>September 1981</t>
        </is>
      </c>
      <c r="B135" s="1100" t="n">
        <v>2282.6</v>
      </c>
      <c r="C135" s="1101" t="n">
        <v>8.1</v>
      </c>
      <c r="D135" s="1100" t="n">
        <v>2748.6</v>
      </c>
      <c r="E135" s="1101" t="n">
        <v>9.800000000000001</v>
      </c>
      <c r="F135" s="1100" t="n">
        <v>1686.3</v>
      </c>
      <c r="G135" s="1101" t="n">
        <v>9.9</v>
      </c>
      <c r="H135" s="1100" t="n">
        <v>1983.4</v>
      </c>
      <c r="I135" s="1101" t="n">
        <v>11.6</v>
      </c>
      <c r="J135" s="1100" t="n">
        <v>596.3</v>
      </c>
      <c r="K135" s="1101" t="n">
        <v>5.4</v>
      </c>
      <c r="L135" s="1100" t="n">
        <v>765.2</v>
      </c>
      <c r="M135" s="1101" t="n">
        <v>6.9</v>
      </c>
      <c r="N135" s="761" t="inlineStr"/>
    </row>
    <row r="136">
      <c r="A136" s="776" t="inlineStr">
        <is>
          <t>October 1981</t>
        </is>
      </c>
      <c r="B136" s="1100" t="n">
        <v>2320</v>
      </c>
      <c r="C136" s="1101" t="n">
        <v>8.199999999999999</v>
      </c>
      <c r="D136" s="1100" t="n">
        <v>2771.6</v>
      </c>
      <c r="E136" s="1101" t="n">
        <v>9.800000000000001</v>
      </c>
      <c r="F136" s="1100" t="n">
        <v>1713</v>
      </c>
      <c r="G136" s="1101" t="n">
        <v>10</v>
      </c>
      <c r="H136" s="1100" t="n">
        <v>2005.4</v>
      </c>
      <c r="I136" s="1101" t="n">
        <v>11.7</v>
      </c>
      <c r="J136" s="1100" t="n">
        <v>607</v>
      </c>
      <c r="K136" s="1101" t="n">
        <v>5.5</v>
      </c>
      <c r="L136" s="1100" t="n">
        <v>766.1</v>
      </c>
      <c r="M136" s="1101" t="n">
        <v>6.9</v>
      </c>
      <c r="N136" s="761" t="inlineStr"/>
    </row>
    <row r="137">
      <c r="A137" s="776" t="inlineStr">
        <is>
          <t>November 1981</t>
        </is>
      </c>
      <c r="B137" s="1100" t="n">
        <v>2354.6</v>
      </c>
      <c r="C137" s="1101" t="n">
        <v>8.4</v>
      </c>
      <c r="D137" s="1100" t="n">
        <v>2769.5</v>
      </c>
      <c r="E137" s="1101" t="n">
        <v>9.800000000000001</v>
      </c>
      <c r="F137" s="1100" t="n">
        <v>1736.6</v>
      </c>
      <c r="G137" s="1101" t="n">
        <v>10.2</v>
      </c>
      <c r="H137" s="1100" t="n">
        <v>2014.2</v>
      </c>
      <c r="I137" s="1101" t="n">
        <v>11.8</v>
      </c>
      <c r="J137" s="1100" t="n">
        <v>618</v>
      </c>
      <c r="K137" s="1101" t="n">
        <v>5.6</v>
      </c>
      <c r="L137" s="1100" t="n">
        <v>755.4</v>
      </c>
      <c r="M137" s="1101" t="n">
        <v>6.8</v>
      </c>
      <c r="N137" s="761" t="inlineStr">
        <is>
          <t>5 week month</t>
        </is>
      </c>
    </row>
    <row r="138">
      <c r="A138" s="776" t="inlineStr">
        <is>
          <t>December 1981</t>
        </is>
      </c>
      <c r="B138" s="1100" t="n">
        <v>2373.3</v>
      </c>
      <c r="C138" s="1101" t="n">
        <v>8.4</v>
      </c>
      <c r="D138" s="1100" t="n">
        <v>2764.1</v>
      </c>
      <c r="E138" s="1101" t="n">
        <v>9.800000000000001</v>
      </c>
      <c r="F138" s="1100" t="n">
        <v>1751.1</v>
      </c>
      <c r="G138" s="1101" t="n">
        <v>10.3</v>
      </c>
      <c r="H138" s="1100" t="n">
        <v>2025.3</v>
      </c>
      <c r="I138" s="1101" t="n">
        <v>11.9</v>
      </c>
      <c r="J138" s="1100" t="n">
        <v>622.2</v>
      </c>
      <c r="K138" s="1101" t="n">
        <v>5.6</v>
      </c>
      <c r="L138" s="1100" t="n">
        <v>738.9</v>
      </c>
      <c r="M138" s="1101" t="n">
        <v>6.7</v>
      </c>
      <c r="N138" s="761" t="inlineStr"/>
    </row>
    <row r="139">
      <c r="A139" s="776" t="inlineStr">
        <is>
          <t>January 1982</t>
        </is>
      </c>
      <c r="B139" s="1100" t="n">
        <v>2402.8</v>
      </c>
      <c r="C139" s="1101" t="n">
        <v>8.6</v>
      </c>
      <c r="D139" s="1100" t="n">
        <v>2896.3</v>
      </c>
      <c r="E139" s="1101" t="n">
        <v>10.3</v>
      </c>
      <c r="F139" s="1100" t="n">
        <v>1775.9</v>
      </c>
      <c r="G139" s="1101" t="n">
        <v>10.5</v>
      </c>
      <c r="H139" s="1100" t="n">
        <v>2122.8</v>
      </c>
      <c r="I139" s="1101" t="n">
        <v>12.5</v>
      </c>
      <c r="J139" s="1100" t="n">
        <v>626.9</v>
      </c>
      <c r="K139" s="1101" t="n">
        <v>5.6</v>
      </c>
      <c r="L139" s="1100" t="n">
        <v>773.5</v>
      </c>
      <c r="M139" s="1101" t="n">
        <v>7</v>
      </c>
      <c r="N139" s="761" t="inlineStr">
        <is>
          <t>5 week month</t>
        </is>
      </c>
    </row>
    <row r="140">
      <c r="A140" s="776" t="inlineStr">
        <is>
          <t>February 1982</t>
        </is>
      </c>
      <c r="B140" s="1100" t="n">
        <v>2415.5</v>
      </c>
      <c r="C140" s="1101" t="n">
        <v>8.6</v>
      </c>
      <c r="D140" s="1100" t="n">
        <v>2870.2</v>
      </c>
      <c r="E140" s="1101" t="n">
        <v>10.2</v>
      </c>
      <c r="F140" s="1100" t="n">
        <v>1782.1</v>
      </c>
      <c r="G140" s="1101" t="n">
        <v>10.5</v>
      </c>
      <c r="H140" s="1100" t="n">
        <v>2106.5</v>
      </c>
      <c r="I140" s="1101" t="n">
        <v>12.4</v>
      </c>
      <c r="J140" s="1100" t="n">
        <v>633.4</v>
      </c>
      <c r="K140" s="1101" t="n">
        <v>5.7</v>
      </c>
      <c r="L140" s="1100" t="n">
        <v>763.7</v>
      </c>
      <c r="M140" s="1101" t="n">
        <v>6.6</v>
      </c>
      <c r="N140" s="761" t="inlineStr"/>
    </row>
    <row r="141">
      <c r="A141" s="776" t="inlineStr">
        <is>
          <t>March 1982</t>
        </is>
      </c>
      <c r="B141" s="1100" t="n">
        <v>2425.5</v>
      </c>
      <c r="C141" s="1101" t="n">
        <v>8.6</v>
      </c>
      <c r="D141" s="1100" t="n">
        <v>2820.8</v>
      </c>
      <c r="E141" s="1101" t="n">
        <v>10</v>
      </c>
      <c r="F141" s="1100" t="n">
        <v>1787.2</v>
      </c>
      <c r="G141" s="1101" t="n">
        <v>10.5</v>
      </c>
      <c r="H141" s="1100" t="n">
        <v>2073.5</v>
      </c>
      <c r="I141" s="1101" t="n">
        <v>12.2</v>
      </c>
      <c r="J141" s="1100" t="n">
        <v>638.3</v>
      </c>
      <c r="K141" s="1101" t="n">
        <v>5.7</v>
      </c>
      <c r="L141" s="1100" t="n">
        <v>747.3</v>
      </c>
      <c r="M141" s="1101" t="n">
        <v>6.7</v>
      </c>
      <c r="N141" s="761" t="inlineStr"/>
    </row>
    <row r="142">
      <c r="A142" s="776" t="inlineStr">
        <is>
          <t>April 1982</t>
        </is>
      </c>
      <c r="B142" s="1100" t="n">
        <v>2454</v>
      </c>
      <c r="C142" s="1101" t="n">
        <v>8.699999999999999</v>
      </c>
      <c r="D142" s="1100" t="n">
        <v>2818.5</v>
      </c>
      <c r="E142" s="1101" t="n">
        <v>10</v>
      </c>
      <c r="F142" s="1100" t="n">
        <v>1806.7</v>
      </c>
      <c r="G142" s="1101" t="n">
        <v>10.7</v>
      </c>
      <c r="H142" s="1100" t="n">
        <v>2075</v>
      </c>
      <c r="I142" s="1101" t="n">
        <v>12.2</v>
      </c>
      <c r="J142" s="1100" t="n">
        <v>647.3</v>
      </c>
      <c r="K142" s="1101" t="n">
        <v>5.8</v>
      </c>
      <c r="L142" s="1100" t="n">
        <v>743.5</v>
      </c>
      <c r="M142" s="1101" t="n">
        <v>6.7</v>
      </c>
      <c r="N142" s="761" t="inlineStr"/>
    </row>
    <row r="143">
      <c r="A143" s="776" t="inlineStr">
        <is>
          <t>May 1982</t>
        </is>
      </c>
      <c r="B143" s="1100" t="n">
        <v>2468.4</v>
      </c>
      <c r="C143" s="1101" t="n">
        <v>8.800000000000001</v>
      </c>
      <c r="D143" s="1100" t="n">
        <v>2800.5</v>
      </c>
      <c r="E143" s="1101" t="n">
        <v>10</v>
      </c>
      <c r="F143" s="1100" t="n">
        <v>1817.9</v>
      </c>
      <c r="G143" s="1101" t="n">
        <v>10.7</v>
      </c>
      <c r="H143" s="1100" t="n">
        <v>2063.4</v>
      </c>
      <c r="I143" s="1101" t="n">
        <v>12.2</v>
      </c>
      <c r="J143" s="1100" t="n">
        <v>650.5</v>
      </c>
      <c r="K143" s="1101" t="n">
        <v>5.9</v>
      </c>
      <c r="L143" s="1100" t="n">
        <v>737</v>
      </c>
      <c r="M143" s="1101" t="n">
        <v>6.6</v>
      </c>
      <c r="N143" s="761" t="inlineStr">
        <is>
          <t>5 week month</t>
        </is>
      </c>
    </row>
    <row r="144">
      <c r="A144" s="776" t="inlineStr">
        <is>
          <t>June 1982</t>
        </is>
      </c>
      <c r="B144" s="1100" t="n">
        <v>2498.9</v>
      </c>
      <c r="C144" s="1101" t="n">
        <v>8.9</v>
      </c>
      <c r="D144" s="1100" t="n">
        <v>2769.6</v>
      </c>
      <c r="E144" s="1101" t="n">
        <v>9.9</v>
      </c>
      <c r="F144" s="1100" t="n">
        <v>1840.1</v>
      </c>
      <c r="G144" s="1101" t="n">
        <v>10.9</v>
      </c>
      <c r="H144" s="1100" t="n">
        <v>2042.9</v>
      </c>
      <c r="I144" s="1101" t="n">
        <v>12</v>
      </c>
      <c r="J144" s="1100" t="n">
        <v>658.8</v>
      </c>
      <c r="K144" s="1101" t="n">
        <v>5.9</v>
      </c>
      <c r="L144" s="1100" t="n">
        <v>726.7</v>
      </c>
      <c r="M144" s="1101" t="n">
        <v>6.5</v>
      </c>
      <c r="N144" s="761" t="inlineStr"/>
    </row>
    <row r="145">
      <c r="A145" s="776" t="inlineStr">
        <is>
          <t>July 1982</t>
        </is>
      </c>
      <c r="B145" s="1100" t="n">
        <v>2528.1</v>
      </c>
      <c r="C145" s="1101" t="n">
        <v>9</v>
      </c>
      <c r="D145" s="1100" t="n">
        <v>2852.5</v>
      </c>
      <c r="E145" s="1101" t="n">
        <v>10.2</v>
      </c>
      <c r="F145" s="1100" t="n">
        <v>1863.1</v>
      </c>
      <c r="G145" s="1101" t="n">
        <v>11</v>
      </c>
      <c r="H145" s="1100" t="n">
        <v>2088.3</v>
      </c>
      <c r="I145" s="1101" t="n">
        <v>12.3</v>
      </c>
      <c r="J145" s="1100" t="n">
        <v>665</v>
      </c>
      <c r="K145" s="1101" t="n">
        <v>6</v>
      </c>
      <c r="L145" s="1100" t="n">
        <v>764.2</v>
      </c>
      <c r="M145" s="1101" t="n">
        <v>6.9</v>
      </c>
      <c r="N145" s="761" t="inlineStr"/>
    </row>
    <row r="146">
      <c r="A146" s="776" t="inlineStr">
        <is>
          <t>August 1982</t>
        </is>
      </c>
      <c r="B146" s="1100" t="n">
        <v>2554.4</v>
      </c>
      <c r="C146" s="1101" t="n">
        <v>9.1</v>
      </c>
      <c r="D146" s="1100" t="n">
        <v>2898.8</v>
      </c>
      <c r="E146" s="1101" t="n">
        <v>10.3</v>
      </c>
      <c r="F146" s="1100" t="n">
        <v>1882</v>
      </c>
      <c r="G146" s="1101" t="n">
        <v>11.1</v>
      </c>
      <c r="H146" s="1100" t="n">
        <v>2113.8</v>
      </c>
      <c r="I146" s="1101" t="n">
        <v>12.5</v>
      </c>
      <c r="J146" s="1100" t="n">
        <v>672.4</v>
      </c>
      <c r="K146" s="1101" t="n">
        <v>6</v>
      </c>
      <c r="L146" s="1100" t="n">
        <v>785</v>
      </c>
      <c r="M146" s="1101" t="n">
        <v>7.1</v>
      </c>
      <c r="N146" s="761" t="inlineStr">
        <is>
          <t>5 week month</t>
        </is>
      </c>
    </row>
    <row r="147">
      <c r="A147" s="776" t="inlineStr">
        <is>
          <t>September 1982</t>
        </is>
      </c>
      <c r="B147" s="1100" t="n">
        <v>2582.7</v>
      </c>
      <c r="C147" s="1101" t="n">
        <v>9.199999999999999</v>
      </c>
      <c r="D147" s="1100" t="n">
        <v>3066.2</v>
      </c>
      <c r="E147" s="1101" t="n">
        <v>10.9</v>
      </c>
      <c r="F147" s="1100" t="n">
        <v>1898.8</v>
      </c>
      <c r="G147" s="1101" t="n">
        <v>11.2</v>
      </c>
      <c r="H147" s="1100" t="n">
        <v>2208.6</v>
      </c>
      <c r="I147" s="1101" t="n">
        <v>13</v>
      </c>
      <c r="J147" s="1100" t="n">
        <v>683.9</v>
      </c>
      <c r="K147" s="1101" t="n">
        <v>6.2</v>
      </c>
      <c r="L147" s="1100" t="n">
        <v>857.6</v>
      </c>
      <c r="M147" s="1101" t="n">
        <v>7.7</v>
      </c>
      <c r="N147" s="761" t="inlineStr"/>
    </row>
    <row r="148">
      <c r="A148" s="776" t="inlineStr">
        <is>
          <t>October 1982</t>
        </is>
      </c>
      <c r="B148" s="1100" t="n">
        <v>2616</v>
      </c>
      <c r="C148" s="1101" t="n">
        <v>9.300000000000001</v>
      </c>
      <c r="D148" s="1100" t="n">
        <v>3049</v>
      </c>
      <c r="E148" s="1101" t="n">
        <v>10.9</v>
      </c>
      <c r="F148" s="1100" t="n">
        <v>1921.5</v>
      </c>
      <c r="G148" s="1101" t="n">
        <v>11.3</v>
      </c>
      <c r="H148" s="1100" t="n">
        <v>2207.4</v>
      </c>
      <c r="I148" s="1101" t="n">
        <v>13</v>
      </c>
      <c r="J148" s="1100" t="n">
        <v>694.5</v>
      </c>
      <c r="K148" s="1101" t="n">
        <v>6.2</v>
      </c>
      <c r="L148" s="1100" t="n">
        <v>841.6</v>
      </c>
      <c r="M148" s="1101" t="n">
        <v>7.6</v>
      </c>
      <c r="N148" s="761" t="inlineStr">
        <is>
          <t>5 week month</t>
        </is>
      </c>
    </row>
    <row r="149">
      <c r="A149" s="776" t="inlineStr">
        <is>
          <t>November 1982</t>
        </is>
      </c>
      <c r="B149" s="1100" t="n">
        <v>2642.6</v>
      </c>
      <c r="C149" s="1101" t="n">
        <v>9.4</v>
      </c>
      <c r="D149" s="1100" t="n">
        <v>3063</v>
      </c>
      <c r="E149" s="1101" t="n">
        <v>10.9</v>
      </c>
      <c r="F149" s="1100" t="n">
        <v>1939.8</v>
      </c>
      <c r="G149" s="1101" t="n">
        <v>11.4</v>
      </c>
      <c r="H149" s="1100" t="n">
        <v>2228.4</v>
      </c>
      <c r="I149" s="1101" t="n">
        <v>13.1</v>
      </c>
      <c r="J149" s="1100" t="n">
        <v>702.8</v>
      </c>
      <c r="K149" s="1101" t="n">
        <v>6.3</v>
      </c>
      <c r="L149" s="1100" t="n">
        <v>834.6</v>
      </c>
      <c r="M149" s="1101" t="n">
        <v>7.5</v>
      </c>
      <c r="N149" s="761" t="inlineStr"/>
    </row>
    <row r="150">
      <c r="A150" s="776" t="inlineStr">
        <is>
          <t>December 1982</t>
        </is>
      </c>
      <c r="B150" s="1100" t="n">
        <v>2673.7</v>
      </c>
      <c r="C150" s="1101" t="n">
        <v>9.5</v>
      </c>
      <c r="D150" s="1100" t="n">
        <v>3097</v>
      </c>
      <c r="E150" s="1101" t="n">
        <v>11</v>
      </c>
      <c r="F150" s="1100" t="n">
        <v>1962.3</v>
      </c>
      <c r="G150" s="1101" t="n">
        <v>11.6</v>
      </c>
      <c r="H150" s="1100" t="n">
        <v>2268</v>
      </c>
      <c r="I150" s="1101" t="n">
        <v>13.4</v>
      </c>
      <c r="J150" s="1100" t="n">
        <v>711.4</v>
      </c>
      <c r="K150" s="1101" t="n">
        <v>6.4</v>
      </c>
      <c r="L150" s="1100" t="n">
        <v>829</v>
      </c>
      <c r="M150" s="1101" t="n">
        <v>7.5</v>
      </c>
      <c r="N150" s="761" t="inlineStr"/>
    </row>
    <row r="151">
      <c r="A151" s="776" t="inlineStr">
        <is>
          <t>January 1983</t>
        </is>
      </c>
      <c r="B151" s="1100" t="n">
        <v>2691</v>
      </c>
      <c r="C151" s="1101" t="n">
        <v>9.6</v>
      </c>
      <c r="D151" s="1100" t="n">
        <v>3225.2</v>
      </c>
      <c r="E151" s="1101" t="n">
        <v>11.5</v>
      </c>
      <c r="F151" s="1100" t="n">
        <v>1970.3</v>
      </c>
      <c r="G151" s="1101" t="n">
        <v>11.7</v>
      </c>
      <c r="H151" s="1100" t="n">
        <v>2354.9</v>
      </c>
      <c r="I151" s="1101" t="n">
        <v>14</v>
      </c>
      <c r="J151" s="1100" t="n">
        <v>720.7</v>
      </c>
      <c r="K151" s="1101" t="n">
        <v>6.4</v>
      </c>
      <c r="L151" s="1100" t="n">
        <v>870.4</v>
      </c>
      <c r="M151" s="1101" t="n">
        <v>7.8</v>
      </c>
      <c r="N151" s="761" t="inlineStr">
        <is>
          <t>5 week month</t>
        </is>
      </c>
    </row>
    <row r="152">
      <c r="A152" s="776" t="inlineStr">
        <is>
          <t>February 1983</t>
        </is>
      </c>
      <c r="B152" s="1100" t="n">
        <v>2699.8</v>
      </c>
      <c r="C152" s="1101" t="n">
        <v>9.6</v>
      </c>
      <c r="D152" s="1100" t="n">
        <v>3199.4</v>
      </c>
      <c r="E152" s="1101" t="n">
        <v>11.4</v>
      </c>
      <c r="F152" s="1100" t="n">
        <v>1970.9</v>
      </c>
      <c r="G152" s="1101" t="n">
        <v>11.7</v>
      </c>
      <c r="H152" s="1100" t="n">
        <v>2336.6</v>
      </c>
      <c r="I152" s="1101" t="n">
        <v>13.9</v>
      </c>
      <c r="J152" s="1100" t="n">
        <v>728.9</v>
      </c>
      <c r="K152" s="1101" t="n">
        <v>6.5</v>
      </c>
      <c r="L152" s="1100" t="n">
        <v>862.8</v>
      </c>
      <c r="M152" s="1101" t="n">
        <v>7.7</v>
      </c>
      <c r="N152" s="761" t="inlineStr"/>
    </row>
    <row r="153">
      <c r="A153" s="776" t="inlineStr">
        <is>
          <t>March 1983</t>
        </is>
      </c>
      <c r="B153" s="1100" t="n">
        <v>2723.4</v>
      </c>
      <c r="C153" s="1101" t="n">
        <v>9.699999999999999</v>
      </c>
      <c r="D153" s="1100" t="n">
        <v>3172.4</v>
      </c>
      <c r="E153" s="1101" t="n">
        <v>11.3</v>
      </c>
      <c r="F153" s="1100" t="n">
        <v>1985.2</v>
      </c>
      <c r="G153" s="1101" t="n">
        <v>11.8</v>
      </c>
      <c r="H153" s="1100" t="n">
        <v>2319.5</v>
      </c>
      <c r="I153" s="1101" t="n">
        <v>13.8</v>
      </c>
      <c r="J153" s="1100" t="n">
        <v>738.2</v>
      </c>
      <c r="K153" s="1101" t="n">
        <v>6.6</v>
      </c>
      <c r="L153" s="1100" t="n">
        <v>852.9</v>
      </c>
      <c r="M153" s="1101" t="n">
        <v>7.6</v>
      </c>
      <c r="N153" s="761" t="inlineStr"/>
    </row>
    <row r="154">
      <c r="A154" s="776" t="inlineStr">
        <is>
          <t>April 1983</t>
        </is>
      </c>
      <c r="B154" s="1100" t="n">
        <v>2739.6</v>
      </c>
      <c r="C154" s="1101" t="n">
        <v>9.800000000000001</v>
      </c>
      <c r="D154" s="1100" t="n">
        <v>3169.9</v>
      </c>
      <c r="E154" s="1101" t="n">
        <v>11.3</v>
      </c>
      <c r="F154" s="1100" t="n">
        <v>1993.8</v>
      </c>
      <c r="G154" s="1101" t="n">
        <v>11.9</v>
      </c>
      <c r="H154" s="1100" t="n">
        <v>2306.4</v>
      </c>
      <c r="I154" s="1101" t="n">
        <v>13.7</v>
      </c>
      <c r="J154" s="1100" t="n">
        <v>745.8</v>
      </c>
      <c r="K154" s="1101" t="n">
        <v>6.7</v>
      </c>
      <c r="L154" s="1100" t="n">
        <v>863.5</v>
      </c>
      <c r="M154" s="1101" t="n">
        <v>7.7</v>
      </c>
      <c r="N154" s="761" t="inlineStr">
        <is>
          <t>5 week month</t>
        </is>
      </c>
    </row>
    <row r="155">
      <c r="A155" s="776" t="inlineStr">
        <is>
          <t>May 1983</t>
        </is>
      </c>
      <c r="B155" s="1100" t="n">
        <v>2756.5</v>
      </c>
      <c r="C155" s="1101" t="n">
        <v>9.800000000000001</v>
      </c>
      <c r="D155" s="1100" t="n">
        <v>3049.4</v>
      </c>
      <c r="E155" s="1101" t="n">
        <v>10.9</v>
      </c>
      <c r="F155" s="1100" t="n">
        <v>2002.7</v>
      </c>
      <c r="G155" s="1101" t="n">
        <v>11.9</v>
      </c>
      <c r="H155" s="1100" t="n">
        <v>2199.4</v>
      </c>
      <c r="I155" s="1101" t="n">
        <v>13.1</v>
      </c>
      <c r="J155" s="1100" t="n">
        <v>753.8</v>
      </c>
      <c r="K155" s="1101" t="n">
        <v>6.7</v>
      </c>
      <c r="L155" s="1100" t="n">
        <v>849.9</v>
      </c>
      <c r="M155" s="1101" t="n">
        <v>7.6</v>
      </c>
      <c r="N155" s="761" t="inlineStr"/>
    </row>
    <row r="156">
      <c r="A156" s="776" t="inlineStr">
        <is>
          <t>June 1983</t>
        </is>
      </c>
      <c r="B156" s="1100" t="n">
        <v>2779.9</v>
      </c>
      <c r="C156" s="1101" t="n">
        <v>9.9</v>
      </c>
      <c r="D156" s="1100" t="n">
        <v>2983.9</v>
      </c>
      <c r="E156" s="1101" t="n">
        <v>10.7</v>
      </c>
      <c r="F156" s="1100" t="n">
        <v>2018.3</v>
      </c>
      <c r="G156" s="1101" t="n">
        <v>12</v>
      </c>
      <c r="H156" s="1100" t="n">
        <v>2144.7</v>
      </c>
      <c r="I156" s="1101" t="n">
        <v>12.8</v>
      </c>
      <c r="J156" s="1100" t="n">
        <v>761.6</v>
      </c>
      <c r="K156" s="1101" t="n">
        <v>6.8</v>
      </c>
      <c r="L156" s="1100" t="n">
        <v>839.2</v>
      </c>
      <c r="M156" s="1101" t="n">
        <v>7.5</v>
      </c>
      <c r="N156" s="761" t="inlineStr"/>
    </row>
    <row r="157">
      <c r="A157" s="776" t="inlineStr">
        <is>
          <t>July 1983</t>
        </is>
      </c>
      <c r="B157" s="1100" t="n">
        <v>2782.6</v>
      </c>
      <c r="C157" s="1101" t="n">
        <v>9.9</v>
      </c>
      <c r="D157" s="1100" t="n">
        <v>3020.6</v>
      </c>
      <c r="E157" s="1101" t="n">
        <v>10.8</v>
      </c>
      <c r="F157" s="1100" t="n">
        <v>2016</v>
      </c>
      <c r="G157" s="1101" t="n">
        <v>12</v>
      </c>
      <c r="H157" s="1100" t="n">
        <v>2144</v>
      </c>
      <c r="I157" s="1101" t="n">
        <v>12.8</v>
      </c>
      <c r="J157" s="1100" t="n">
        <v>766.6</v>
      </c>
      <c r="K157" s="1101" t="n">
        <v>6.8</v>
      </c>
      <c r="L157" s="1100" t="n">
        <v>876.6</v>
      </c>
      <c r="M157" s="1101" t="n">
        <v>7.8</v>
      </c>
      <c r="N157" s="761" t="inlineStr">
        <is>
          <t>5 week month</t>
        </is>
      </c>
    </row>
    <row r="158">
      <c r="A158" s="776" t="inlineStr">
        <is>
          <t>August 1983</t>
        </is>
      </c>
      <c r="B158" s="1100" t="n">
        <v>2774</v>
      </c>
      <c r="C158" s="1101" t="n">
        <v>9.9</v>
      </c>
      <c r="D158" s="1100" t="n">
        <v>3009.9</v>
      </c>
      <c r="E158" s="1101" t="n">
        <v>10.8</v>
      </c>
      <c r="F158" s="1100" t="n">
        <v>2008.9</v>
      </c>
      <c r="G158" s="1101" t="n">
        <v>12</v>
      </c>
      <c r="H158" s="1100" t="n">
        <v>2125</v>
      </c>
      <c r="I158" s="1101" t="n">
        <v>12.6</v>
      </c>
      <c r="J158" s="1100" t="n">
        <v>765.1</v>
      </c>
      <c r="K158" s="1101" t="n">
        <v>6.8</v>
      </c>
      <c r="L158" s="1100" t="n">
        <v>884.9</v>
      </c>
      <c r="M158" s="1101" t="n">
        <v>7.9</v>
      </c>
      <c r="N158" s="761" t="inlineStr"/>
    </row>
    <row r="159">
      <c r="A159" s="776" t="inlineStr">
        <is>
          <t>September 1983</t>
        </is>
      </c>
      <c r="B159" s="1100" t="n">
        <v>2787.8</v>
      </c>
      <c r="C159" s="1101" t="n">
        <v>10</v>
      </c>
      <c r="D159" s="1100" t="n">
        <v>3167.4</v>
      </c>
      <c r="E159" s="1101" t="n">
        <v>11.3</v>
      </c>
      <c r="F159" s="1100" t="n">
        <v>2010.6</v>
      </c>
      <c r="G159" s="1101" t="n">
        <v>12</v>
      </c>
      <c r="H159" s="1100" t="n">
        <v>2204.6</v>
      </c>
      <c r="I159" s="1101" t="n">
        <v>13.1</v>
      </c>
      <c r="J159" s="1100" t="n">
        <v>777.2</v>
      </c>
      <c r="K159" s="1101" t="n">
        <v>6.9</v>
      </c>
      <c r="L159" s="1100" t="n">
        <v>962.8</v>
      </c>
      <c r="M159" s="1101" t="n">
        <v>8.6</v>
      </c>
      <c r="N159" s="761" t="inlineStr"/>
    </row>
    <row r="160">
      <c r="A160" s="776" t="inlineStr">
        <is>
          <t>October 1983</t>
        </is>
      </c>
      <c r="B160" s="1100" t="n">
        <v>2792.5</v>
      </c>
      <c r="C160" s="1101" t="n">
        <v>10</v>
      </c>
      <c r="D160" s="1100" t="n">
        <v>3094</v>
      </c>
      <c r="E160" s="1101" t="n">
        <v>11.1</v>
      </c>
      <c r="F160" s="1100" t="n">
        <v>2008.4</v>
      </c>
      <c r="G160" s="1101" t="n">
        <v>12</v>
      </c>
      <c r="H160" s="1100" t="n">
        <v>2162.4</v>
      </c>
      <c r="I160" s="1101" t="n">
        <v>12.9</v>
      </c>
      <c r="J160" s="1100" t="n">
        <v>784.1</v>
      </c>
      <c r="K160" s="1101" t="n">
        <v>7</v>
      </c>
      <c r="L160" s="1100" t="n">
        <v>931.6</v>
      </c>
      <c r="M160" s="1101" t="n">
        <v>8.300000000000001</v>
      </c>
      <c r="N160" s="761" t="inlineStr">
        <is>
          <t>5 week month</t>
        </is>
      </c>
    </row>
    <row r="161">
      <c r="A161" s="776" t="inlineStr">
        <is>
          <t>November 1983</t>
        </is>
      </c>
      <c r="B161" s="1100" t="n">
        <v>2801.5</v>
      </c>
      <c r="C161" s="1101" t="n">
        <v>10</v>
      </c>
      <c r="D161" s="1100" t="n">
        <v>3084.4</v>
      </c>
      <c r="E161" s="1101" t="n">
        <v>11</v>
      </c>
      <c r="F161" s="1100" t="n">
        <v>2007.9</v>
      </c>
      <c r="G161" s="1101" t="n">
        <v>12</v>
      </c>
      <c r="H161" s="1100" t="n">
        <v>2159</v>
      </c>
      <c r="I161" s="1101" t="n">
        <v>12.9</v>
      </c>
      <c r="J161" s="1100" t="n">
        <v>793.6</v>
      </c>
      <c r="K161" s="1101" t="n">
        <v>7.1</v>
      </c>
      <c r="L161" s="1100" t="n">
        <v>925.4</v>
      </c>
      <c r="M161" s="1101" t="n">
        <v>8.300000000000001</v>
      </c>
      <c r="N161" s="761" t="inlineStr"/>
    </row>
    <row r="162">
      <c r="A162" s="776" t="inlineStr">
        <is>
          <t>December 1983</t>
        </is>
      </c>
      <c r="B162" s="1100" t="n">
        <v>2813.7</v>
      </c>
      <c r="C162" s="1101" t="n">
        <v>10.1</v>
      </c>
      <c r="D162" s="1100" t="n">
        <v>3079.4</v>
      </c>
      <c r="E162" s="1101" t="n">
        <v>11</v>
      </c>
      <c r="F162" s="1100" t="n">
        <v>2012.8</v>
      </c>
      <c r="G162" s="1101" t="n">
        <v>12</v>
      </c>
      <c r="H162" s="1100" t="n">
        <v>2166.9</v>
      </c>
      <c r="I162" s="1101" t="n">
        <v>12.9</v>
      </c>
      <c r="J162" s="1100" t="n">
        <v>800.9</v>
      </c>
      <c r="K162" s="1101" t="n">
        <v>7.2</v>
      </c>
      <c r="L162" s="1100" t="n">
        <v>912.4</v>
      </c>
      <c r="M162" s="1101" t="n">
        <v>8.1</v>
      </c>
      <c r="N162" s="761" t="inlineStr"/>
    </row>
    <row r="163">
      <c r="A163" s="776" t="inlineStr">
        <is>
          <t>January 1984</t>
        </is>
      </c>
      <c r="B163" s="1100" t="n">
        <v>2823.7</v>
      </c>
      <c r="C163" s="1101" t="n">
        <v>9.800000000000001</v>
      </c>
      <c r="D163" s="1100" t="n">
        <v>3199.7</v>
      </c>
      <c r="E163" s="1101" t="n">
        <v>11.1</v>
      </c>
      <c r="F163" s="1100" t="n">
        <v>2014.3</v>
      </c>
      <c r="G163" s="1101" t="n">
        <v>11.8</v>
      </c>
      <c r="H163" s="1100" t="n">
        <v>2245.4</v>
      </c>
      <c r="I163" s="1101" t="n">
        <v>13.2</v>
      </c>
      <c r="J163" s="1100" t="n">
        <v>809.4</v>
      </c>
      <c r="K163" s="1101" t="n">
        <v>6.9</v>
      </c>
      <c r="L163" s="1100" t="n">
        <v>954.3</v>
      </c>
      <c r="M163" s="1101" t="n">
        <v>8.199999999999999</v>
      </c>
      <c r="N163" s="761" t="inlineStr">
        <is>
          <t>5 week month</t>
        </is>
      </c>
    </row>
    <row r="164">
      <c r="A164" s="776" t="inlineStr">
        <is>
          <t>February 1984</t>
        </is>
      </c>
      <c r="B164" s="1100" t="n">
        <v>2846.7</v>
      </c>
      <c r="C164" s="1101" t="n">
        <v>9.9</v>
      </c>
      <c r="D164" s="1100" t="n">
        <v>3186.4</v>
      </c>
      <c r="E164" s="1101" t="n">
        <v>11.1</v>
      </c>
      <c r="F164" s="1100" t="n">
        <v>2027.2</v>
      </c>
      <c r="G164" s="1101" t="n">
        <v>11.9</v>
      </c>
      <c r="H164" s="1100" t="n">
        <v>2236.9</v>
      </c>
      <c r="I164" s="1101" t="n">
        <v>13.1</v>
      </c>
      <c r="J164" s="1100" t="n">
        <v>819.5</v>
      </c>
      <c r="K164" s="1101" t="n">
        <v>7</v>
      </c>
      <c r="L164" s="1100" t="n">
        <v>949.5</v>
      </c>
      <c r="M164" s="1101" t="n">
        <v>8.1</v>
      </c>
      <c r="N164" s="761" t="inlineStr"/>
    </row>
    <row r="165">
      <c r="A165" s="776" t="inlineStr">
        <is>
          <t>March 1984</t>
        </is>
      </c>
      <c r="B165" s="1100" t="n">
        <v>2857.7</v>
      </c>
      <c r="C165" s="1101" t="n">
        <v>10</v>
      </c>
      <c r="D165" s="1100" t="n">
        <v>3142.8</v>
      </c>
      <c r="E165" s="1101" t="n">
        <v>10.9</v>
      </c>
      <c r="F165" s="1100" t="n">
        <v>2031.5</v>
      </c>
      <c r="G165" s="1101" t="n">
        <v>11.9</v>
      </c>
      <c r="H165" s="1100" t="n">
        <v>2205.1</v>
      </c>
      <c r="I165" s="1101" t="n">
        <v>12.9</v>
      </c>
      <c r="J165" s="1100" t="n">
        <v>826.2</v>
      </c>
      <c r="K165" s="1101" t="n">
        <v>7.1</v>
      </c>
      <c r="L165" s="1100" t="n">
        <v>937.7</v>
      </c>
      <c r="M165" s="1101" t="n">
        <v>8</v>
      </c>
      <c r="N165" s="761" t="inlineStr"/>
    </row>
    <row r="166">
      <c r="A166" s="776" t="inlineStr">
        <is>
          <t>April 1984</t>
        </is>
      </c>
      <c r="B166" s="1100" t="n">
        <v>2847.5</v>
      </c>
      <c r="C166" s="1101" t="n">
        <v>9.9</v>
      </c>
      <c r="D166" s="1100" t="n">
        <v>3107.7</v>
      </c>
      <c r="E166" s="1101" t="n">
        <v>10.8</v>
      </c>
      <c r="F166" s="1100" t="n">
        <v>2022.1</v>
      </c>
      <c r="G166" s="1101" t="n">
        <v>11.9</v>
      </c>
      <c r="H166" s="1100" t="n">
        <v>2180.1</v>
      </c>
      <c r="I166" s="1101" t="n">
        <v>12.8</v>
      </c>
      <c r="J166" s="1100" t="n">
        <v>825.4</v>
      </c>
      <c r="K166" s="1101" t="n">
        <v>7.1</v>
      </c>
      <c r="L166" s="1100" t="n">
        <v>927.6</v>
      </c>
      <c r="M166" s="1101" t="n">
        <v>8</v>
      </c>
      <c r="N166" s="761" t="inlineStr">
        <is>
          <t>5 week month</t>
        </is>
      </c>
    </row>
    <row r="167">
      <c r="A167" s="776" t="inlineStr">
        <is>
          <t>May 1984</t>
        </is>
      </c>
      <c r="B167" s="1100" t="n">
        <v>2863.9</v>
      </c>
      <c r="C167" s="1101" t="n">
        <v>10</v>
      </c>
      <c r="D167" s="1100" t="n">
        <v>3084.4</v>
      </c>
      <c r="E167" s="1101" t="n">
        <v>10.7</v>
      </c>
      <c r="F167" s="1100" t="n">
        <v>2031.1</v>
      </c>
      <c r="G167" s="1101" t="n">
        <v>11.9</v>
      </c>
      <c r="H167" s="1100" t="n">
        <v>2161.1</v>
      </c>
      <c r="I167" s="1101" t="n">
        <v>12.7</v>
      </c>
      <c r="J167" s="1100" t="n">
        <v>832.8</v>
      </c>
      <c r="K167" s="1101" t="n">
        <v>7.1</v>
      </c>
      <c r="L167" s="1100" t="n">
        <v>923.3</v>
      </c>
      <c r="M167" s="1101" t="n">
        <v>7.9</v>
      </c>
      <c r="N167" s="761" t="inlineStr"/>
    </row>
    <row r="168">
      <c r="A168" s="776" t="inlineStr">
        <is>
          <t>June 1984</t>
        </is>
      </c>
      <c r="B168" s="1100" t="n">
        <v>2868.5</v>
      </c>
      <c r="C168" s="1101" t="n">
        <v>10</v>
      </c>
      <c r="D168" s="1100" t="n">
        <v>3029.7</v>
      </c>
      <c r="E168" s="1101" t="n">
        <v>10.6</v>
      </c>
      <c r="F168" s="1100" t="n">
        <v>2030.4</v>
      </c>
      <c r="G168" s="1101" t="n">
        <v>11.9</v>
      </c>
      <c r="H168" s="1100" t="n">
        <v>2119.6</v>
      </c>
      <c r="I168" s="1101" t="n">
        <v>12.4</v>
      </c>
      <c r="J168" s="1100" t="n">
        <v>838.1</v>
      </c>
      <c r="K168" s="1101" t="n">
        <v>7.2</v>
      </c>
      <c r="L168" s="1100" t="n">
        <v>910.1</v>
      </c>
      <c r="M168" s="1101" t="n">
        <v>7.8</v>
      </c>
      <c r="N168" s="761" t="inlineStr">
        <is>
          <t>5 week month</t>
        </is>
      </c>
    </row>
    <row r="169">
      <c r="A169" s="776" t="inlineStr">
        <is>
          <t>July 1984</t>
        </is>
      </c>
      <c r="B169" s="1100" t="n">
        <v>2884.9</v>
      </c>
      <c r="C169" s="1101" t="n">
        <v>10.1</v>
      </c>
      <c r="D169" s="1100" t="n">
        <v>3100.5</v>
      </c>
      <c r="E169" s="1101" t="n">
        <v>10.8</v>
      </c>
      <c r="F169" s="1100" t="n">
        <v>2040</v>
      </c>
      <c r="G169" s="1101" t="n">
        <v>12</v>
      </c>
      <c r="H169" s="1100" t="n">
        <v>2150.1</v>
      </c>
      <c r="I169" s="1101" t="n">
        <v>12.6</v>
      </c>
      <c r="J169" s="1100" t="n">
        <v>844.9</v>
      </c>
      <c r="K169" s="1101" t="n">
        <v>7.2</v>
      </c>
      <c r="L169" s="1100" t="n">
        <v>950.4</v>
      </c>
      <c r="M169" s="1101" t="n">
        <v>8.1</v>
      </c>
      <c r="N169" s="761" t="inlineStr"/>
    </row>
    <row r="170">
      <c r="A170" s="776" t="inlineStr">
        <is>
          <t>August 1984</t>
        </is>
      </c>
      <c r="B170" s="1100" t="n">
        <v>2893.7</v>
      </c>
      <c r="C170" s="1101" t="n">
        <v>10.1</v>
      </c>
      <c r="D170" s="1100" t="n">
        <v>3115.9</v>
      </c>
      <c r="E170" s="1101" t="n">
        <v>10.9</v>
      </c>
      <c r="F170" s="1100" t="n">
        <v>2045.5</v>
      </c>
      <c r="G170" s="1101" t="n">
        <v>12</v>
      </c>
      <c r="H170" s="1100" t="n">
        <v>2151.1</v>
      </c>
      <c r="I170" s="1101" t="n">
        <v>12.6</v>
      </c>
      <c r="J170" s="1100" t="n">
        <v>848.2</v>
      </c>
      <c r="K170" s="1101" t="n">
        <v>7.3</v>
      </c>
      <c r="L170" s="1100" t="n">
        <v>964.8</v>
      </c>
      <c r="M170" s="1101" t="n">
        <v>8.300000000000001</v>
      </c>
      <c r="N170" s="761" t="inlineStr"/>
    </row>
    <row r="171">
      <c r="A171" s="776" t="inlineStr">
        <is>
          <t>September 1984</t>
        </is>
      </c>
      <c r="B171" s="1100" t="n">
        <v>2925</v>
      </c>
      <c r="C171" s="1101" t="n">
        <v>10.2</v>
      </c>
      <c r="D171" s="1100" t="n">
        <v>3283.6</v>
      </c>
      <c r="E171" s="1101" t="n">
        <v>11.4</v>
      </c>
      <c r="F171" s="1100" t="n">
        <v>2063.6</v>
      </c>
      <c r="G171" s="1101" t="n">
        <v>12.1</v>
      </c>
      <c r="H171" s="1100" t="n">
        <v>2245.6</v>
      </c>
      <c r="I171" s="1101" t="n">
        <v>13.2</v>
      </c>
      <c r="J171" s="1100" t="n">
        <v>861.4</v>
      </c>
      <c r="K171" s="1101" t="n">
        <v>7.4</v>
      </c>
      <c r="L171" s="1100" t="n">
        <v>1038</v>
      </c>
      <c r="M171" s="1101" t="n">
        <v>8.9</v>
      </c>
      <c r="N171" s="761" t="inlineStr">
        <is>
          <t>5 week month</t>
        </is>
      </c>
    </row>
    <row r="172">
      <c r="A172" s="776" t="inlineStr">
        <is>
          <t>October 1984</t>
        </is>
      </c>
      <c r="B172" s="1100" t="n">
        <v>2936.6</v>
      </c>
      <c r="C172" s="1101" t="n">
        <v>10.2</v>
      </c>
      <c r="D172" s="1100" t="n">
        <v>3225.1</v>
      </c>
      <c r="E172" s="1101" t="n">
        <v>11.2</v>
      </c>
      <c r="F172" s="1100" t="n">
        <v>2070.8</v>
      </c>
      <c r="G172" s="1101" t="n">
        <v>12.2</v>
      </c>
      <c r="H172" s="1100" t="n">
        <v>2218</v>
      </c>
      <c r="I172" s="1101" t="n">
        <v>13</v>
      </c>
      <c r="J172" s="1100" t="n">
        <v>865.8</v>
      </c>
      <c r="K172" s="1101" t="n">
        <v>7.4</v>
      </c>
      <c r="L172" s="1100" t="n">
        <v>1007.1</v>
      </c>
      <c r="M172" s="1101" t="n">
        <v>8.6</v>
      </c>
      <c r="N172" s="761" t="inlineStr"/>
    </row>
    <row r="173">
      <c r="A173" s="776" t="inlineStr">
        <is>
          <t>November 1984</t>
        </is>
      </c>
      <c r="B173" s="1100" t="n">
        <v>2949.1</v>
      </c>
      <c r="C173" s="1101" t="n">
        <v>10.3</v>
      </c>
      <c r="D173" s="1100" t="n">
        <v>3222.6</v>
      </c>
      <c r="E173" s="1101" t="n">
        <v>11.2</v>
      </c>
      <c r="F173" s="1100" t="n">
        <v>2077.1</v>
      </c>
      <c r="G173" s="1101" t="n">
        <v>12.2</v>
      </c>
      <c r="H173" s="1100" t="n">
        <v>2222.7</v>
      </c>
      <c r="I173" s="1101" t="n">
        <v>13</v>
      </c>
      <c r="J173" s="1100" t="n">
        <v>872</v>
      </c>
      <c r="K173" s="1101" t="n">
        <v>7.5</v>
      </c>
      <c r="L173" s="1100" t="n">
        <v>999.9</v>
      </c>
      <c r="M173" s="1101" t="n">
        <v>8.6</v>
      </c>
      <c r="N173" s="761" t="inlineStr"/>
    </row>
    <row r="174">
      <c r="A174" s="776" t="inlineStr">
        <is>
          <t>December 1984</t>
        </is>
      </c>
      <c r="B174" s="1100" t="n">
        <v>2955.7</v>
      </c>
      <c r="C174" s="1101" t="n">
        <v>10.3</v>
      </c>
      <c r="D174" s="1100" t="n">
        <v>3219.4</v>
      </c>
      <c r="E174" s="1101" t="n">
        <v>11.2</v>
      </c>
      <c r="F174" s="1100" t="n">
        <v>2078.3</v>
      </c>
      <c r="G174" s="1101" t="n">
        <v>12.2</v>
      </c>
      <c r="H174" s="1100" t="n">
        <v>2232.5</v>
      </c>
      <c r="I174" s="1101" t="n">
        <v>13.1</v>
      </c>
      <c r="J174" s="1100" t="n">
        <v>877.4</v>
      </c>
      <c r="K174" s="1101" t="n">
        <v>7.5</v>
      </c>
      <c r="L174" s="1100" t="n">
        <v>986.9</v>
      </c>
      <c r="M174" s="1101" t="n">
        <v>8.5</v>
      </c>
      <c r="N174" s="761" t="inlineStr">
        <is>
          <t>5 week month</t>
        </is>
      </c>
    </row>
    <row r="175">
      <c r="A175" s="776" t="inlineStr">
        <is>
          <t>January 1985</t>
        </is>
      </c>
      <c r="B175" s="1100" t="n">
        <v>2964.9</v>
      </c>
      <c r="C175" s="1101" t="n">
        <v>10.2</v>
      </c>
      <c r="D175" s="1100" t="n">
        <v>3341</v>
      </c>
      <c r="E175" s="1101" t="n">
        <v>11.5</v>
      </c>
      <c r="F175" s="1100" t="n">
        <v>2084.3</v>
      </c>
      <c r="G175" s="1101" t="n">
        <v>12.1</v>
      </c>
      <c r="H175" s="1100" t="n">
        <v>2316</v>
      </c>
      <c r="I175" s="1101" t="n">
        <v>13.5</v>
      </c>
      <c r="J175" s="1100" t="n">
        <v>880.6</v>
      </c>
      <c r="K175" s="1101" t="n">
        <v>7.4</v>
      </c>
      <c r="L175" s="1100" t="n">
        <v>1024.9</v>
      </c>
      <c r="M175" s="1101" t="n">
        <v>8.6</v>
      </c>
      <c r="N175" s="761" t="inlineStr"/>
    </row>
    <row r="176">
      <c r="A176" s="776" t="inlineStr">
        <is>
          <t>February 1985</t>
        </is>
      </c>
      <c r="B176" s="1100" t="n">
        <v>2982.8</v>
      </c>
      <c r="C176" s="1101" t="n">
        <v>10.2</v>
      </c>
      <c r="D176" s="1100" t="n">
        <v>3323.7</v>
      </c>
      <c r="E176" s="1101" t="n">
        <v>11.4</v>
      </c>
      <c r="F176" s="1100" t="n">
        <v>2097.6</v>
      </c>
      <c r="G176" s="1101" t="n">
        <v>12.2</v>
      </c>
      <c r="H176" s="1100" t="n">
        <v>2309.9</v>
      </c>
      <c r="I176" s="1101" t="n">
        <v>13.4</v>
      </c>
      <c r="J176" s="1100" t="n">
        <v>885.2</v>
      </c>
      <c r="K176" s="1101" t="n">
        <v>7.4</v>
      </c>
      <c r="L176" s="1100" t="n">
        <v>1013.8</v>
      </c>
      <c r="M176" s="1101" t="n">
        <v>8.5</v>
      </c>
      <c r="N176" s="761" t="inlineStr">
        <is>
          <t>5 week month</t>
        </is>
      </c>
    </row>
    <row r="177">
      <c r="A177" s="776" t="inlineStr">
        <is>
          <t>March 1985</t>
        </is>
      </c>
      <c r="B177" s="1100" t="n">
        <v>2977.1</v>
      </c>
      <c r="C177" s="1101" t="n">
        <v>10.2</v>
      </c>
      <c r="D177" s="1100" t="n">
        <v>3267.6</v>
      </c>
      <c r="E177" s="1101" t="n">
        <v>11.2</v>
      </c>
      <c r="F177" s="1100" t="n">
        <v>2090.8</v>
      </c>
      <c r="G177" s="1101" t="n">
        <v>12.2</v>
      </c>
      <c r="H177" s="1100" t="n">
        <v>2269.3</v>
      </c>
      <c r="I177" s="1101" t="n">
        <v>13.2</v>
      </c>
      <c r="J177" s="1100" t="n">
        <v>886.3</v>
      </c>
      <c r="K177" s="1101" t="n">
        <v>7.4</v>
      </c>
      <c r="L177" s="1100" t="n">
        <v>998.3</v>
      </c>
      <c r="M177" s="1101" t="n">
        <v>8.300000000000001</v>
      </c>
      <c r="N177" s="761" t="inlineStr"/>
    </row>
    <row r="178">
      <c r="A178" s="776" t="inlineStr">
        <is>
          <t>April 1985</t>
        </is>
      </c>
      <c r="B178" s="1100" t="n">
        <v>2998.3</v>
      </c>
      <c r="C178" s="1101" t="n">
        <v>10.3</v>
      </c>
      <c r="D178" s="1100" t="n">
        <v>3272.6</v>
      </c>
      <c r="E178" s="1101" t="n">
        <v>11.2</v>
      </c>
      <c r="F178" s="1100" t="n">
        <v>2102</v>
      </c>
      <c r="G178" s="1101" t="n">
        <v>12.2</v>
      </c>
      <c r="H178" s="1100" t="n">
        <v>2270.7</v>
      </c>
      <c r="I178" s="1101" t="n">
        <v>13.2</v>
      </c>
      <c r="J178" s="1100" t="n">
        <v>896.3</v>
      </c>
      <c r="K178" s="1101" t="n">
        <v>7.5</v>
      </c>
      <c r="L178" s="1100" t="n">
        <v>1001.8</v>
      </c>
      <c r="M178" s="1101" t="n">
        <v>8.4</v>
      </c>
      <c r="N178" s="761" t="inlineStr"/>
    </row>
    <row r="179">
      <c r="A179" s="776" t="inlineStr">
        <is>
          <t>May 1985</t>
        </is>
      </c>
      <c r="B179" s="1100" t="n">
        <v>3000.7</v>
      </c>
      <c r="C179" s="1101" t="n">
        <v>10.3</v>
      </c>
      <c r="D179" s="1100" t="n">
        <v>3240.9</v>
      </c>
      <c r="E179" s="1101" t="n">
        <v>11.1</v>
      </c>
      <c r="F179" s="1100" t="n">
        <v>2101.2</v>
      </c>
      <c r="G179" s="1101" t="n">
        <v>12.2</v>
      </c>
      <c r="H179" s="1100" t="n">
        <v>2243.8</v>
      </c>
      <c r="I179" s="1101" t="n">
        <v>13.1</v>
      </c>
      <c r="J179" s="1100" t="n">
        <v>899.5</v>
      </c>
      <c r="K179" s="1101" t="n">
        <v>7.5</v>
      </c>
      <c r="L179" s="1100" t="n">
        <v>997.2</v>
      </c>
      <c r="M179" s="1101" t="n">
        <v>8.300000000000001</v>
      </c>
      <c r="N179" s="761" t="inlineStr"/>
    </row>
    <row r="180">
      <c r="A180" s="776" t="inlineStr">
        <is>
          <t>June 1985</t>
        </is>
      </c>
      <c r="B180" s="1100" t="n">
        <v>2988.5</v>
      </c>
      <c r="C180" s="1101" t="n">
        <v>10.3</v>
      </c>
      <c r="D180" s="1100" t="n">
        <v>3178.6</v>
      </c>
      <c r="E180" s="1101" t="n">
        <v>10.9</v>
      </c>
      <c r="F180" s="1100" t="n">
        <v>2089.9</v>
      </c>
      <c r="G180" s="1101" t="n">
        <v>12.2</v>
      </c>
      <c r="H180" s="1100" t="n">
        <v>2196.8</v>
      </c>
      <c r="I180" s="1101" t="n">
        <v>12.8</v>
      </c>
      <c r="J180" s="1100" t="n">
        <v>898.6</v>
      </c>
      <c r="K180" s="1101" t="n">
        <v>7.5</v>
      </c>
      <c r="L180" s="1100" t="n">
        <v>981.7</v>
      </c>
      <c r="M180" s="1101" t="n">
        <v>8.199999999999999</v>
      </c>
      <c r="N180" s="761" t="inlineStr">
        <is>
          <t>5 week month</t>
        </is>
      </c>
    </row>
    <row r="181">
      <c r="A181" s="776" t="inlineStr">
        <is>
          <t>July 1985</t>
        </is>
      </c>
      <c r="B181" s="1100" t="n">
        <v>2995.1</v>
      </c>
      <c r="C181" s="1101" t="n">
        <v>10.3</v>
      </c>
      <c r="D181" s="1100" t="n">
        <v>3235</v>
      </c>
      <c r="E181" s="1101" t="n">
        <v>11.1</v>
      </c>
      <c r="F181" s="1100" t="n">
        <v>2092.6</v>
      </c>
      <c r="G181" s="1101" t="n">
        <v>12.2</v>
      </c>
      <c r="H181" s="1100" t="n">
        <v>2216.2</v>
      </c>
      <c r="I181" s="1101" t="n">
        <v>12.9</v>
      </c>
      <c r="J181" s="1100" t="n">
        <v>902.5</v>
      </c>
      <c r="K181" s="1101" t="n">
        <v>7.5</v>
      </c>
      <c r="L181" s="1100" t="n">
        <v>1018.8</v>
      </c>
      <c r="M181" s="1101" t="n">
        <v>8.5</v>
      </c>
      <c r="N181" s="761" t="inlineStr"/>
    </row>
    <row r="182">
      <c r="A182" s="776" t="inlineStr">
        <is>
          <t>August 1985</t>
        </is>
      </c>
      <c r="B182" s="1100" t="n">
        <v>2997.5</v>
      </c>
      <c r="C182" s="1101" t="n">
        <v>10.3</v>
      </c>
      <c r="D182" s="1100" t="n">
        <v>3240.4</v>
      </c>
      <c r="E182" s="1101" t="n">
        <v>11.1</v>
      </c>
      <c r="F182" s="1100" t="n">
        <v>2094</v>
      </c>
      <c r="G182" s="1101" t="n">
        <v>12.2</v>
      </c>
      <c r="H182" s="1100" t="n">
        <v>2210.6</v>
      </c>
      <c r="I182" s="1101" t="n">
        <v>12.9</v>
      </c>
      <c r="J182" s="1100" t="n">
        <v>903.5</v>
      </c>
      <c r="K182" s="1101" t="n">
        <v>7.6</v>
      </c>
      <c r="L182" s="1100" t="n">
        <v>1029.8</v>
      </c>
      <c r="M182" s="1101" t="n">
        <v>8.6</v>
      </c>
      <c r="N182" s="761" t="inlineStr"/>
    </row>
    <row r="183">
      <c r="A183" s="776" t="inlineStr">
        <is>
          <t>September 1985</t>
        </is>
      </c>
      <c r="B183" s="1100" t="n">
        <v>3004.8</v>
      </c>
      <c r="C183" s="1101" t="n">
        <v>10.3</v>
      </c>
      <c r="D183" s="1100" t="n">
        <v>3346.2</v>
      </c>
      <c r="E183" s="1101" t="n">
        <v>11.5</v>
      </c>
      <c r="F183" s="1100" t="n">
        <v>2095</v>
      </c>
      <c r="G183" s="1101" t="n">
        <v>12.2</v>
      </c>
      <c r="H183" s="1100" t="n">
        <v>2268.5</v>
      </c>
      <c r="I183" s="1101" t="n">
        <v>13.2</v>
      </c>
      <c r="J183" s="1100" t="n">
        <v>909.8</v>
      </c>
      <c r="K183" s="1101" t="n">
        <v>7.6</v>
      </c>
      <c r="L183" s="1100" t="n">
        <v>1077.7</v>
      </c>
      <c r="M183" s="1101" t="n">
        <v>9</v>
      </c>
      <c r="N183" s="761" t="inlineStr">
        <is>
          <t>5 week month</t>
        </is>
      </c>
    </row>
    <row r="184">
      <c r="A184" s="776" t="inlineStr">
        <is>
          <t>October 1985</t>
        </is>
      </c>
      <c r="B184" s="1100" t="n">
        <v>3011.3</v>
      </c>
      <c r="C184" s="1101" t="n">
        <v>10.3</v>
      </c>
      <c r="D184" s="1100" t="n">
        <v>3276.9</v>
      </c>
      <c r="E184" s="1101" t="n">
        <v>11.2</v>
      </c>
      <c r="F184" s="1100" t="n">
        <v>2099.3</v>
      </c>
      <c r="G184" s="1101" t="n">
        <v>12.2</v>
      </c>
      <c r="H184" s="1100" t="n">
        <v>2234</v>
      </c>
      <c r="I184" s="1101" t="n">
        <v>13</v>
      </c>
      <c r="J184" s="1100" t="n">
        <v>912</v>
      </c>
      <c r="K184" s="1101" t="n">
        <v>7.6</v>
      </c>
      <c r="L184" s="1100" t="n">
        <v>1042.9</v>
      </c>
      <c r="M184" s="1101" t="n">
        <v>8.699999999999999</v>
      </c>
      <c r="N184" s="761" t="inlineStr"/>
    </row>
    <row r="185">
      <c r="A185" s="776" t="inlineStr">
        <is>
          <t>November 1985</t>
        </is>
      </c>
      <c r="B185" s="1100" t="n">
        <v>3012.6</v>
      </c>
      <c r="C185" s="1101" t="n">
        <v>10.3</v>
      </c>
      <c r="D185" s="1100" t="n">
        <v>3258.9</v>
      </c>
      <c r="E185" s="1101" t="n">
        <v>11.2</v>
      </c>
      <c r="F185" s="1100" t="n">
        <v>2100.3</v>
      </c>
      <c r="G185" s="1101" t="n">
        <v>12.2</v>
      </c>
      <c r="H185" s="1100" t="n">
        <v>2230.8</v>
      </c>
      <c r="I185" s="1101" t="n">
        <v>13</v>
      </c>
      <c r="J185" s="1100" t="n">
        <v>912.3</v>
      </c>
      <c r="K185" s="1101" t="n">
        <v>7.6</v>
      </c>
      <c r="L185" s="1100" t="n">
        <v>1028.1</v>
      </c>
      <c r="M185" s="1101" t="n">
        <v>8.6</v>
      </c>
      <c r="N185" s="761" t="inlineStr">
        <is>
          <t>5 week month</t>
        </is>
      </c>
    </row>
    <row r="186">
      <c r="A186" s="776" t="inlineStr">
        <is>
          <t>December 1985</t>
        </is>
      </c>
      <c r="B186" s="1100" t="n">
        <v>3033.4</v>
      </c>
      <c r="C186" s="1101" t="n">
        <v>10.4</v>
      </c>
      <c r="D186" s="1100" t="n">
        <v>3273.1</v>
      </c>
      <c r="E186" s="1101" t="n">
        <v>11.2</v>
      </c>
      <c r="F186" s="1100" t="n">
        <v>2113.6</v>
      </c>
      <c r="G186" s="1101" t="n">
        <v>12.3</v>
      </c>
      <c r="H186" s="1100" t="n">
        <v>2253.9</v>
      </c>
      <c r="I186" s="1101" t="n">
        <v>13.1</v>
      </c>
      <c r="J186" s="1100" t="n">
        <v>919.8</v>
      </c>
      <c r="K186" s="1101" t="n">
        <v>7.7</v>
      </c>
      <c r="L186" s="1100" t="n">
        <v>1019.1</v>
      </c>
      <c r="M186" s="1101" t="n">
        <v>8.5</v>
      </c>
      <c r="N186" s="761" t="inlineStr"/>
    </row>
    <row r="187">
      <c r="A187" s="776" t="inlineStr">
        <is>
          <t>January 1986</t>
        </is>
      </c>
      <c r="B187" s="1100" t="n">
        <v>3044.5</v>
      </c>
      <c r="C187" s="1101" t="n">
        <v>10.4</v>
      </c>
      <c r="D187" s="1100" t="n">
        <v>3407.7</v>
      </c>
      <c r="E187" s="1101" t="n">
        <v>11.7</v>
      </c>
      <c r="F187" s="1100" t="n">
        <v>2122.1</v>
      </c>
      <c r="G187" s="1101" t="n">
        <v>12.4</v>
      </c>
      <c r="H187" s="1100" t="n">
        <v>2345.6</v>
      </c>
      <c r="I187" s="1101" t="n">
        <v>13.7</v>
      </c>
      <c r="J187" s="1100" t="n">
        <v>922.4</v>
      </c>
      <c r="K187" s="1101" t="n">
        <v>7.6</v>
      </c>
      <c r="L187" s="1100" t="n">
        <v>1062.1</v>
      </c>
      <c r="M187" s="1101" t="n">
        <v>8.800000000000001</v>
      </c>
      <c r="N187" s="761" t="inlineStr"/>
    </row>
    <row r="188">
      <c r="A188" s="776" t="inlineStr">
        <is>
          <t>February 1986</t>
        </is>
      </c>
      <c r="B188" s="1100" t="n">
        <v>3053.2</v>
      </c>
      <c r="C188" s="1101" t="n">
        <v>10.4</v>
      </c>
      <c r="D188" s="1100" t="n">
        <v>3381.9</v>
      </c>
      <c r="E188" s="1101" t="n">
        <v>11.6</v>
      </c>
      <c r="F188" s="1100" t="n">
        <v>2123.9</v>
      </c>
      <c r="G188" s="1101" t="n">
        <v>12.4</v>
      </c>
      <c r="H188" s="1100" t="n">
        <v>2327.2</v>
      </c>
      <c r="I188" s="1101" t="n">
        <v>13.6</v>
      </c>
      <c r="J188" s="1100" t="n">
        <v>929.3</v>
      </c>
      <c r="K188" s="1101" t="n">
        <v>7.7</v>
      </c>
      <c r="L188" s="1100" t="n">
        <v>1054.7</v>
      </c>
      <c r="M188" s="1101" t="n">
        <v>8.699999999999999</v>
      </c>
      <c r="N188" s="761" t="inlineStr">
        <is>
          <t>5 week month</t>
        </is>
      </c>
    </row>
    <row r="189">
      <c r="A189" s="776" t="inlineStr">
        <is>
          <t>March 1986</t>
        </is>
      </c>
      <c r="B189" s="1100" t="n">
        <v>3086.1</v>
      </c>
      <c r="C189" s="1101" t="n">
        <v>10.6</v>
      </c>
      <c r="D189" s="1100" t="n">
        <v>3323.8</v>
      </c>
      <c r="E189" s="1101" t="n">
        <v>11.4</v>
      </c>
      <c r="F189" s="1100" t="n">
        <v>2153.7</v>
      </c>
      <c r="G189" s="1101" t="n">
        <v>12.6</v>
      </c>
      <c r="H189" s="1100" t="n">
        <v>2298.9</v>
      </c>
      <c r="I189" s="1101" t="n">
        <v>13.5</v>
      </c>
      <c r="J189" s="1100" t="n">
        <v>932.4</v>
      </c>
      <c r="K189" s="1101" t="n">
        <v>7.7</v>
      </c>
      <c r="L189" s="1100" t="n">
        <v>1024.9</v>
      </c>
      <c r="M189" s="1101" t="n">
        <v>8.4</v>
      </c>
      <c r="N189" s="761" t="inlineStr"/>
    </row>
    <row r="190">
      <c r="A190" s="776" t="inlineStr">
        <is>
          <t>April 1986</t>
        </is>
      </c>
      <c r="B190" s="1100" t="n">
        <v>3076.3</v>
      </c>
      <c r="C190" s="1101" t="n">
        <v>10.5</v>
      </c>
      <c r="D190" s="1100" t="n">
        <v>3325.1</v>
      </c>
      <c r="E190" s="1101" t="n">
        <v>11.4</v>
      </c>
      <c r="F190" s="1100" t="n">
        <v>2140.6</v>
      </c>
      <c r="G190" s="1101" t="n">
        <v>12.5</v>
      </c>
      <c r="H190" s="1100" t="n">
        <v>2290</v>
      </c>
      <c r="I190" s="1101" t="n">
        <v>13.4</v>
      </c>
      <c r="J190" s="1100" t="n">
        <v>935.7</v>
      </c>
      <c r="K190" s="1101" t="n">
        <v>7.7</v>
      </c>
      <c r="L190" s="1100" t="n">
        <v>1035</v>
      </c>
      <c r="M190" s="1101" t="n">
        <v>8.5</v>
      </c>
      <c r="N190" s="761" t="inlineStr"/>
    </row>
    <row r="191">
      <c r="A191" s="776" t="inlineStr">
        <is>
          <t>May 1986</t>
        </is>
      </c>
      <c r="B191" s="1100" t="n">
        <v>3084.4</v>
      </c>
      <c r="C191" s="1101" t="n">
        <v>10.6</v>
      </c>
      <c r="D191" s="1100" t="n">
        <v>3270.9</v>
      </c>
      <c r="E191" s="1101" t="n">
        <v>11.2</v>
      </c>
      <c r="F191" s="1100" t="n">
        <v>2144.3</v>
      </c>
      <c r="G191" s="1101" t="n">
        <v>12.5</v>
      </c>
      <c r="H191" s="1100" t="n">
        <v>2251.4</v>
      </c>
      <c r="I191" s="1101" t="n">
        <v>13.2</v>
      </c>
      <c r="J191" s="1100" t="n">
        <v>940.1</v>
      </c>
      <c r="K191" s="1101" t="n">
        <v>7.7</v>
      </c>
      <c r="L191" s="1100" t="n">
        <v>1019.4</v>
      </c>
      <c r="M191" s="1101" t="n">
        <v>8.4</v>
      </c>
      <c r="N191" s="761" t="inlineStr"/>
    </row>
    <row r="192">
      <c r="A192" s="776" t="inlineStr">
        <is>
          <t>June 1986</t>
        </is>
      </c>
      <c r="B192" s="1100" t="n">
        <v>3085.8</v>
      </c>
      <c r="C192" s="1101" t="n">
        <v>10.6</v>
      </c>
      <c r="D192" s="1100" t="n">
        <v>3229.4</v>
      </c>
      <c r="E192" s="1101" t="n">
        <v>11.1</v>
      </c>
      <c r="F192" s="1100" t="n">
        <v>2141.1</v>
      </c>
      <c r="G192" s="1101" t="n">
        <v>12.5</v>
      </c>
      <c r="H192" s="1100" t="n">
        <v>2217.5</v>
      </c>
      <c r="I192" s="1101" t="n">
        <v>13</v>
      </c>
      <c r="J192" s="1100" t="n">
        <v>944.7</v>
      </c>
      <c r="K192" s="1101" t="n">
        <v>7.8</v>
      </c>
      <c r="L192" s="1100" t="n">
        <v>1011.9</v>
      </c>
      <c r="M192" s="1101" t="n">
        <v>8.300000000000001</v>
      </c>
      <c r="N192" s="761" t="inlineStr">
        <is>
          <t>5 week month</t>
        </is>
      </c>
    </row>
    <row r="193">
      <c r="A193" s="776" t="inlineStr">
        <is>
          <t>July 1986</t>
        </is>
      </c>
      <c r="B193" s="1100" t="n">
        <v>3090</v>
      </c>
      <c r="C193" s="1101" t="n">
        <v>10.6</v>
      </c>
      <c r="D193" s="1100" t="n">
        <v>3279.6</v>
      </c>
      <c r="E193" s="1101" t="n">
        <v>11.2</v>
      </c>
      <c r="F193" s="1100" t="n">
        <v>2140.2</v>
      </c>
      <c r="G193" s="1101" t="n">
        <v>12.5</v>
      </c>
      <c r="H193" s="1100" t="n">
        <v>2231.5</v>
      </c>
      <c r="I193" s="1101" t="n">
        <v>13.1</v>
      </c>
      <c r="J193" s="1100" t="n">
        <v>949.8</v>
      </c>
      <c r="K193" s="1101" t="n">
        <v>7.8</v>
      </c>
      <c r="L193" s="1100" t="n">
        <v>1048.1</v>
      </c>
      <c r="M193" s="1101" t="n">
        <v>8.6</v>
      </c>
      <c r="N193" s="761" t="inlineStr"/>
    </row>
    <row r="194">
      <c r="A194" s="776" t="inlineStr">
        <is>
          <t>August 1986</t>
        </is>
      </c>
      <c r="B194" s="1100" t="n">
        <v>3087.6</v>
      </c>
      <c r="C194" s="1101" t="n">
        <v>10.6</v>
      </c>
      <c r="D194" s="1100" t="n">
        <v>3280.1</v>
      </c>
      <c r="E194" s="1101" t="n">
        <v>11.2</v>
      </c>
      <c r="F194" s="1100" t="n">
        <v>2136.7</v>
      </c>
      <c r="G194" s="1101" t="n">
        <v>12.5</v>
      </c>
      <c r="H194" s="1100" t="n">
        <v>2222</v>
      </c>
      <c r="I194" s="1101" t="n">
        <v>13</v>
      </c>
      <c r="J194" s="1100" t="n">
        <v>950.9</v>
      </c>
      <c r="K194" s="1101" t="n">
        <v>7.8</v>
      </c>
      <c r="L194" s="1100" t="n">
        <v>1058.1</v>
      </c>
      <c r="M194" s="1101" t="n">
        <v>8.699999999999999</v>
      </c>
      <c r="N194" s="761" t="inlineStr">
        <is>
          <t>5 week month</t>
        </is>
      </c>
    </row>
    <row r="195">
      <c r="A195" s="776" t="inlineStr">
        <is>
          <t>September 1986</t>
        </is>
      </c>
      <c r="B195" s="1100" t="n">
        <v>3072</v>
      </c>
      <c r="C195" s="1101" t="n">
        <v>10.5</v>
      </c>
      <c r="D195" s="1100" t="n">
        <v>3332.9</v>
      </c>
      <c r="E195" s="1101" t="n">
        <v>11.4</v>
      </c>
      <c r="F195" s="1100" t="n">
        <v>2124.5</v>
      </c>
      <c r="G195" s="1101" t="n">
        <v>12.4</v>
      </c>
      <c r="H195" s="1100" t="n">
        <v>2251.3</v>
      </c>
      <c r="I195" s="1101" t="n">
        <v>13.2</v>
      </c>
      <c r="J195" s="1100" t="n">
        <v>947.5</v>
      </c>
      <c r="K195" s="1101" t="n">
        <v>7.8</v>
      </c>
      <c r="L195" s="1100" t="n">
        <v>1081.6</v>
      </c>
      <c r="M195" s="1101" t="n">
        <v>8.9</v>
      </c>
      <c r="N195" s="761" t="inlineStr"/>
    </row>
    <row r="196">
      <c r="A196" s="776" t="inlineStr">
        <is>
          <t>October 1986</t>
        </is>
      </c>
      <c r="B196" s="1100" t="n">
        <v>3052.7</v>
      </c>
      <c r="C196" s="1101" t="n">
        <v>10.4</v>
      </c>
      <c r="D196" s="1100" t="n">
        <v>3237.2</v>
      </c>
      <c r="E196" s="1101" t="n">
        <v>11.1</v>
      </c>
      <c r="F196" s="1100" t="n">
        <v>2112.4</v>
      </c>
      <c r="G196" s="1101" t="n">
        <v>12.4</v>
      </c>
      <c r="H196" s="1100" t="n">
        <v>2199.8</v>
      </c>
      <c r="I196" s="1101" t="n">
        <v>12.9</v>
      </c>
      <c r="J196" s="1100" t="n">
        <v>940.3</v>
      </c>
      <c r="K196" s="1101" t="n">
        <v>7.7</v>
      </c>
      <c r="L196" s="1100" t="n">
        <v>1037.4</v>
      </c>
      <c r="M196" s="1101" t="n">
        <v>8.5</v>
      </c>
      <c r="N196" s="761" t="inlineStr"/>
    </row>
    <row r="197">
      <c r="A197" s="776" t="inlineStr">
        <is>
          <t>November 1986</t>
        </is>
      </c>
      <c r="B197" s="1100" t="n">
        <v>3045.6</v>
      </c>
      <c r="C197" s="1101" t="n">
        <v>10.4</v>
      </c>
      <c r="D197" s="1100" t="n">
        <v>3216.8</v>
      </c>
      <c r="E197" s="1101" t="n">
        <v>11</v>
      </c>
      <c r="F197" s="1100" t="n">
        <v>2111.7</v>
      </c>
      <c r="G197" s="1101" t="n">
        <v>12.4</v>
      </c>
      <c r="H197" s="1100" t="n">
        <v>2200.2</v>
      </c>
      <c r="I197" s="1101" t="n">
        <v>12.9</v>
      </c>
      <c r="J197" s="1100" t="n">
        <v>933.9</v>
      </c>
      <c r="K197" s="1101" t="n">
        <v>7.7</v>
      </c>
      <c r="L197" s="1100" t="n">
        <v>1016.6</v>
      </c>
      <c r="M197" s="1101" t="n">
        <v>8.4</v>
      </c>
      <c r="N197" s="761" t="inlineStr">
        <is>
          <t>5 week month</t>
        </is>
      </c>
    </row>
    <row r="198">
      <c r="A198" s="776" t="inlineStr">
        <is>
          <t>December 1986</t>
        </is>
      </c>
      <c r="B198" s="1100" t="n">
        <v>3021.4</v>
      </c>
      <c r="C198" s="1101" t="n">
        <v>10.3</v>
      </c>
      <c r="D198" s="1100" t="n">
        <v>3229.2</v>
      </c>
      <c r="E198" s="1101" t="n">
        <v>11</v>
      </c>
      <c r="F198" s="1100" t="n">
        <v>2098.5</v>
      </c>
      <c r="G198" s="1101" t="n">
        <v>12.3</v>
      </c>
      <c r="H198" s="1100" t="n">
        <v>2221.5</v>
      </c>
      <c r="I198" s="1101" t="n">
        <v>13</v>
      </c>
      <c r="J198" s="1100" t="n">
        <v>922.9</v>
      </c>
      <c r="K198" s="1101" t="n">
        <v>7.6</v>
      </c>
      <c r="L198" s="1100" t="n">
        <v>1007.6</v>
      </c>
      <c r="M198" s="1101" t="n">
        <v>8.300000000000001</v>
      </c>
      <c r="N198" s="761" t="inlineStr"/>
    </row>
    <row r="199">
      <c r="A199" s="776" t="inlineStr">
        <is>
          <t>January 1987</t>
        </is>
      </c>
      <c r="B199" s="1100" t="n">
        <v>3014.9</v>
      </c>
      <c r="C199" s="1101" t="n">
        <v>10.2</v>
      </c>
      <c r="D199" s="1100" t="n">
        <v>3297.2</v>
      </c>
      <c r="E199" s="1101" t="n">
        <v>11.2</v>
      </c>
      <c r="F199" s="1100" t="n">
        <v>2095.9</v>
      </c>
      <c r="G199" s="1101" t="n">
        <v>12.3</v>
      </c>
      <c r="H199" s="1100" t="n">
        <v>2272.4</v>
      </c>
      <c r="I199" s="1101" t="n">
        <v>13.3</v>
      </c>
      <c r="J199" s="1100" t="n">
        <v>919</v>
      </c>
      <c r="K199" s="1101" t="n">
        <v>7.4</v>
      </c>
      <c r="L199" s="1100" t="n">
        <v>1024.8</v>
      </c>
      <c r="M199" s="1101" t="n">
        <v>8.300000000000001</v>
      </c>
      <c r="N199" s="761" t="inlineStr"/>
    </row>
    <row r="200">
      <c r="A200" s="776" t="inlineStr">
        <is>
          <t>February 1987</t>
        </is>
      </c>
      <c r="B200" s="1100" t="n">
        <v>2966.4</v>
      </c>
      <c r="C200" s="1101" t="n">
        <v>10.1</v>
      </c>
      <c r="D200" s="1100" t="n">
        <v>3225.8</v>
      </c>
      <c r="E200" s="1101" t="n">
        <v>10.9</v>
      </c>
      <c r="F200" s="1100" t="n">
        <v>2071.6</v>
      </c>
      <c r="G200" s="1101" t="n">
        <v>12.1</v>
      </c>
      <c r="H200" s="1100" t="n">
        <v>2233.9</v>
      </c>
      <c r="I200" s="1101" t="n">
        <v>13.1</v>
      </c>
      <c r="J200" s="1100" t="n">
        <v>894.8</v>
      </c>
      <c r="K200" s="1101" t="n">
        <v>7.2</v>
      </c>
      <c r="L200" s="1100" t="n">
        <v>991.9</v>
      </c>
      <c r="M200" s="1101" t="n">
        <v>8</v>
      </c>
      <c r="N200" s="761" t="inlineStr">
        <is>
          <t>5 week month</t>
        </is>
      </c>
    </row>
    <row r="201">
      <c r="A201" s="776" t="inlineStr">
        <is>
          <t>March 1987</t>
        </is>
      </c>
      <c r="B201" s="1100" t="n">
        <v>2924.6</v>
      </c>
      <c r="C201" s="1101" t="n">
        <v>9.9</v>
      </c>
      <c r="D201" s="1100" t="n">
        <v>3143.4</v>
      </c>
      <c r="E201" s="1101" t="n">
        <v>10.7</v>
      </c>
      <c r="F201" s="1100" t="n">
        <v>2044.3</v>
      </c>
      <c r="G201" s="1101" t="n">
        <v>12</v>
      </c>
      <c r="H201" s="1100" t="n">
        <v>2181</v>
      </c>
      <c r="I201" s="1101" t="n">
        <v>12.8</v>
      </c>
      <c r="J201" s="1100" t="n">
        <v>880.3</v>
      </c>
      <c r="K201" s="1101" t="n">
        <v>7.1</v>
      </c>
      <c r="L201" s="1100" t="n">
        <v>962.3</v>
      </c>
      <c r="M201" s="1101" t="n">
        <v>7.8</v>
      </c>
      <c r="N201" s="761" t="inlineStr"/>
    </row>
    <row r="202">
      <c r="A202" s="776" t="inlineStr">
        <is>
          <t>April 1987</t>
        </is>
      </c>
      <c r="B202" s="1100" t="n">
        <v>2911.1</v>
      </c>
      <c r="C202" s="1101" t="n">
        <v>9.9</v>
      </c>
      <c r="D202" s="1100" t="n">
        <v>3107.1</v>
      </c>
      <c r="E202" s="1101" t="n">
        <v>10.5</v>
      </c>
      <c r="F202" s="1100" t="n">
        <v>2036.9</v>
      </c>
      <c r="G202" s="1101" t="n">
        <v>11.9</v>
      </c>
      <c r="H202" s="1100" t="n">
        <v>2158.2</v>
      </c>
      <c r="I202" s="1101" t="n">
        <v>12.6</v>
      </c>
      <c r="J202" s="1100" t="n">
        <v>874.2</v>
      </c>
      <c r="K202" s="1101" t="n">
        <v>7.1</v>
      </c>
      <c r="L202" s="1100" t="n">
        <v>948.9</v>
      </c>
      <c r="M202" s="1101" t="n">
        <v>7.7</v>
      </c>
      <c r="N202" s="761" t="inlineStr"/>
    </row>
    <row r="203">
      <c r="A203" s="776" t="inlineStr">
        <is>
          <t>May 1987</t>
        </is>
      </c>
      <c r="B203" s="1100" t="n">
        <v>2845.7</v>
      </c>
      <c r="C203" s="1101" t="n">
        <v>9.699999999999999</v>
      </c>
      <c r="D203" s="1100" t="n">
        <v>2986.5</v>
      </c>
      <c r="E203" s="1101" t="n">
        <v>10.1</v>
      </c>
      <c r="F203" s="1100" t="n">
        <v>1995.8</v>
      </c>
      <c r="G203" s="1101" t="n">
        <v>11.7</v>
      </c>
      <c r="H203" s="1100" t="n">
        <v>2080.4</v>
      </c>
      <c r="I203" s="1101" t="n">
        <v>12.2</v>
      </c>
      <c r="J203" s="1100" t="n">
        <v>849.9</v>
      </c>
      <c r="K203" s="1101" t="n">
        <v>6.9</v>
      </c>
      <c r="L203" s="1100" t="n">
        <v>906.1</v>
      </c>
      <c r="M203" s="1101" t="n">
        <v>7.3</v>
      </c>
      <c r="N203" s="761" t="inlineStr">
        <is>
          <t>5 week month</t>
        </is>
      </c>
    </row>
    <row r="204">
      <c r="A204" s="776" t="inlineStr">
        <is>
          <t>June 1987</t>
        </is>
      </c>
      <c r="B204" s="1100" t="n">
        <v>2807.7</v>
      </c>
      <c r="C204" s="1101" t="n">
        <v>9.5</v>
      </c>
      <c r="D204" s="1100" t="n">
        <v>2905.3</v>
      </c>
      <c r="E204" s="1101" t="n">
        <v>9.9</v>
      </c>
      <c r="F204" s="1100" t="n">
        <v>1969.4</v>
      </c>
      <c r="G204" s="1101" t="n">
        <v>11.5</v>
      </c>
      <c r="H204" s="1100" t="n">
        <v>2023</v>
      </c>
      <c r="I204" s="1101" t="n">
        <v>11.8</v>
      </c>
      <c r="J204" s="1100" t="n">
        <v>838.3</v>
      </c>
      <c r="K204" s="1101" t="n">
        <v>6.8</v>
      </c>
      <c r="L204" s="1100" t="n">
        <v>882.4</v>
      </c>
      <c r="M204" s="1101" t="n">
        <v>7.1</v>
      </c>
      <c r="N204" s="761" t="inlineStr"/>
    </row>
    <row r="205">
      <c r="A205" s="776" t="inlineStr">
        <is>
          <t>July 1987</t>
        </is>
      </c>
      <c r="B205" s="1100" t="n">
        <v>2764</v>
      </c>
      <c r="C205" s="1101" t="n">
        <v>9.4</v>
      </c>
      <c r="D205" s="1100" t="n">
        <v>2906.5</v>
      </c>
      <c r="E205" s="1101" t="n">
        <v>9.9</v>
      </c>
      <c r="F205" s="1100" t="n">
        <v>1940.6</v>
      </c>
      <c r="G205" s="1101" t="n">
        <v>11.4</v>
      </c>
      <c r="H205" s="1100" t="n">
        <v>2008.5</v>
      </c>
      <c r="I205" s="1101" t="n">
        <v>11.8</v>
      </c>
      <c r="J205" s="1100" t="n">
        <v>823.4</v>
      </c>
      <c r="K205" s="1101" t="n">
        <v>6.7</v>
      </c>
      <c r="L205" s="1100" t="n">
        <v>898</v>
      </c>
      <c r="M205" s="1101" t="n">
        <v>7.3</v>
      </c>
      <c r="N205" s="761" t="inlineStr"/>
    </row>
    <row r="206">
      <c r="A206" s="776" t="inlineStr">
        <is>
          <t>August 1987</t>
        </is>
      </c>
      <c r="B206" s="1100" t="n">
        <v>2721</v>
      </c>
      <c r="C206" s="1101" t="n">
        <v>9.199999999999999</v>
      </c>
      <c r="D206" s="1100" t="n">
        <v>2865.8</v>
      </c>
      <c r="E206" s="1101" t="n">
        <v>9.699999999999999</v>
      </c>
      <c r="F206" s="1100" t="n">
        <v>1908.7</v>
      </c>
      <c r="G206" s="1101" t="n">
        <v>11.2</v>
      </c>
      <c r="H206" s="1100" t="n">
        <v>1970.3</v>
      </c>
      <c r="I206" s="1101" t="n">
        <v>11.5</v>
      </c>
      <c r="J206" s="1100" t="n">
        <v>812.3</v>
      </c>
      <c r="K206" s="1101" t="n">
        <v>6.6</v>
      </c>
      <c r="L206" s="1100" t="n">
        <v>895.5</v>
      </c>
      <c r="M206" s="1101" t="n">
        <v>7.2</v>
      </c>
      <c r="N206" s="761" t="inlineStr">
        <is>
          <t>5 week month</t>
        </is>
      </c>
    </row>
    <row r="207">
      <c r="A207" s="776" t="inlineStr">
        <is>
          <t>September 1987</t>
        </is>
      </c>
      <c r="B207" s="1100" t="n">
        <v>2677.6</v>
      </c>
      <c r="C207" s="1101" t="n">
        <v>9.1</v>
      </c>
      <c r="D207" s="1100" t="n">
        <v>2870.2</v>
      </c>
      <c r="E207" s="1101" t="n">
        <v>9.699999999999999</v>
      </c>
      <c r="F207" s="1100" t="n">
        <v>1881</v>
      </c>
      <c r="G207" s="1101" t="n">
        <v>11</v>
      </c>
      <c r="H207" s="1100" t="n">
        <v>1973.8</v>
      </c>
      <c r="I207" s="1101" t="n">
        <v>11.5</v>
      </c>
      <c r="J207" s="1100" t="n">
        <v>796.6</v>
      </c>
      <c r="K207" s="1101" t="n">
        <v>6.4</v>
      </c>
      <c r="L207" s="1100" t="n">
        <v>896.4</v>
      </c>
      <c r="M207" s="1101" t="n">
        <v>7.2</v>
      </c>
      <c r="N207" s="761" t="inlineStr"/>
    </row>
    <row r="208">
      <c r="A208" s="776" t="inlineStr">
        <is>
          <t>October 1987</t>
        </is>
      </c>
      <c r="B208" s="1100" t="n">
        <v>2621</v>
      </c>
      <c r="C208" s="1101" t="n">
        <v>8.9</v>
      </c>
      <c r="D208" s="1100" t="n">
        <v>2751.4</v>
      </c>
      <c r="E208" s="1101" t="n">
        <v>9.300000000000001</v>
      </c>
      <c r="F208" s="1100" t="n">
        <v>1842.5</v>
      </c>
      <c r="G208" s="1101" t="n">
        <v>10.8</v>
      </c>
      <c r="H208" s="1100" t="n">
        <v>1903.6</v>
      </c>
      <c r="I208" s="1101" t="n">
        <v>11.1</v>
      </c>
      <c r="J208" s="1100" t="n">
        <v>778.5</v>
      </c>
      <c r="K208" s="1101" t="n">
        <v>6.3</v>
      </c>
      <c r="L208" s="1100" t="n">
        <v>847.8</v>
      </c>
      <c r="M208" s="1101" t="n">
        <v>6.8</v>
      </c>
      <c r="N208" s="761" t="inlineStr"/>
    </row>
    <row r="209">
      <c r="A209" s="776" t="inlineStr">
        <is>
          <t>November 1987</t>
        </is>
      </c>
      <c r="B209" s="1100" t="n">
        <v>2565.6</v>
      </c>
      <c r="C209" s="1101" t="n">
        <v>8.699999999999999</v>
      </c>
      <c r="D209" s="1100" t="n">
        <v>2685.6</v>
      </c>
      <c r="E209" s="1101" t="n">
        <v>9.1</v>
      </c>
      <c r="F209" s="1100" t="n">
        <v>1803.7</v>
      </c>
      <c r="G209" s="1101" t="n">
        <v>10.6</v>
      </c>
      <c r="H209" s="1100" t="n">
        <v>1865.8</v>
      </c>
      <c r="I209" s="1101" t="n">
        <v>10.9</v>
      </c>
      <c r="J209" s="1100" t="n">
        <v>761.9</v>
      </c>
      <c r="K209" s="1101" t="n">
        <v>6.2</v>
      </c>
      <c r="L209" s="1100" t="n">
        <v>819.7</v>
      </c>
      <c r="M209" s="1101" t="n">
        <v>6.6</v>
      </c>
      <c r="N209" s="761" t="inlineStr">
        <is>
          <t>5 week month</t>
        </is>
      </c>
    </row>
    <row r="210">
      <c r="A210" s="776" t="inlineStr">
        <is>
          <t>December 1987</t>
        </is>
      </c>
      <c r="B210" s="1100" t="n">
        <v>2535.8</v>
      </c>
      <c r="C210" s="1101" t="n">
        <v>8.6</v>
      </c>
      <c r="D210" s="1100" t="n">
        <v>2695.8</v>
      </c>
      <c r="E210" s="1101" t="n">
        <v>9.1</v>
      </c>
      <c r="F210" s="1100" t="n">
        <v>1779.5</v>
      </c>
      <c r="G210" s="1101" t="n">
        <v>10.4</v>
      </c>
      <c r="H210" s="1100" t="n">
        <v>1878.7</v>
      </c>
      <c r="I210" s="1101" t="n">
        <v>11</v>
      </c>
      <c r="J210" s="1100" t="n">
        <v>756.3</v>
      </c>
      <c r="K210" s="1101" t="n">
        <v>6.1</v>
      </c>
      <c r="L210" s="1100" t="n">
        <v>817.1</v>
      </c>
      <c r="M210" s="1101" t="n">
        <v>6.6</v>
      </c>
      <c r="N210" s="761" t="inlineStr"/>
    </row>
    <row r="211">
      <c r="A211" s="776" t="inlineStr">
        <is>
          <t>January 1988</t>
        </is>
      </c>
      <c r="B211" s="1100" t="n">
        <v>2488.6</v>
      </c>
      <c r="C211" s="1101" t="n">
        <v>8.4</v>
      </c>
      <c r="D211" s="1100" t="n">
        <v>2722.2</v>
      </c>
      <c r="E211" s="1101" t="n">
        <v>9.1</v>
      </c>
      <c r="F211" s="1100" t="n">
        <v>1741</v>
      </c>
      <c r="G211" s="1101" t="n">
        <v>10.2</v>
      </c>
      <c r="H211" s="1100" t="n">
        <v>1892.7</v>
      </c>
      <c r="I211" s="1101" t="n">
        <v>11.1</v>
      </c>
      <c r="J211" s="1100" t="n">
        <v>747.6</v>
      </c>
      <c r="K211" s="1101" t="n">
        <v>5.9</v>
      </c>
      <c r="L211" s="1100" t="n">
        <v>829.5</v>
      </c>
      <c r="M211" s="1101" t="n">
        <v>6.6</v>
      </c>
      <c r="N211" s="761" t="inlineStr">
        <is>
          <t>5 week month</t>
        </is>
      </c>
    </row>
    <row r="212">
      <c r="A212" s="776" t="inlineStr">
        <is>
          <t>February 1988</t>
        </is>
      </c>
      <c r="B212" s="1100" t="n">
        <v>2449.4</v>
      </c>
      <c r="C212" s="1101" t="n">
        <v>8.199999999999999</v>
      </c>
      <c r="D212" s="1100" t="n">
        <v>2665.5</v>
      </c>
      <c r="E212" s="1101" t="n">
        <v>9</v>
      </c>
      <c r="F212" s="1100" t="n">
        <v>1712.4</v>
      </c>
      <c r="G212" s="1101" t="n">
        <v>10</v>
      </c>
      <c r="H212" s="1100" t="n">
        <v>1852.1</v>
      </c>
      <c r="I212" s="1101" t="n">
        <v>10.8</v>
      </c>
      <c r="J212" s="1100" t="n">
        <v>737</v>
      </c>
      <c r="K212" s="1101" t="n">
        <v>5.8</v>
      </c>
      <c r="L212" s="1100" t="n">
        <v>813.3</v>
      </c>
      <c r="M212" s="1101" t="n">
        <v>6.4</v>
      </c>
      <c r="N212" s="761" t="inlineStr"/>
    </row>
    <row r="213">
      <c r="A213" s="776" t="inlineStr">
        <is>
          <t>March 1988</t>
        </is>
      </c>
      <c r="B213" s="1100" t="n">
        <v>2405.6</v>
      </c>
      <c r="C213" s="1101" t="n">
        <v>8.1</v>
      </c>
      <c r="D213" s="1100" t="n">
        <v>2592.1</v>
      </c>
      <c r="E213" s="1101" t="n">
        <v>8.699999999999999</v>
      </c>
      <c r="F213" s="1100" t="n">
        <v>1681.7</v>
      </c>
      <c r="G213" s="1101" t="n">
        <v>9.800000000000001</v>
      </c>
      <c r="H213" s="1100" t="n">
        <v>1803.1</v>
      </c>
      <c r="I213" s="1101" t="n">
        <v>10.5</v>
      </c>
      <c r="J213" s="1100" t="n">
        <v>723.9</v>
      </c>
      <c r="K213" s="1101" t="n">
        <v>5.7</v>
      </c>
      <c r="L213" s="1100" t="n">
        <v>789</v>
      </c>
      <c r="M213" s="1101" t="n">
        <v>6.2</v>
      </c>
      <c r="N213" s="761" t="inlineStr"/>
    </row>
    <row r="214">
      <c r="A214" s="776" t="inlineStr">
        <is>
          <t>April 1988</t>
        </is>
      </c>
      <c r="B214" s="1100" t="n">
        <v>2362.4</v>
      </c>
      <c r="C214" s="1101" t="n">
        <v>7.9</v>
      </c>
      <c r="D214" s="1100" t="n">
        <v>2536</v>
      </c>
      <c r="E214" s="1101" t="n">
        <v>8.5</v>
      </c>
      <c r="F214" s="1100" t="n">
        <v>1653.2</v>
      </c>
      <c r="G214" s="1101" t="n">
        <v>9.699999999999999</v>
      </c>
      <c r="H214" s="1100" t="n">
        <v>1765.7</v>
      </c>
      <c r="I214" s="1101" t="n">
        <v>10.3</v>
      </c>
      <c r="J214" s="1100" t="n">
        <v>709.2</v>
      </c>
      <c r="K214" s="1101" t="n">
        <v>5.6</v>
      </c>
      <c r="L214" s="1100" t="n">
        <v>770.3</v>
      </c>
      <c r="M214" s="1101" t="n">
        <v>6.1</v>
      </c>
      <c r="N214" s="761" t="inlineStr">
        <is>
          <t>5 week month</t>
        </is>
      </c>
    </row>
    <row r="215">
      <c r="A215" s="776" t="inlineStr">
        <is>
          <t>May 1988</t>
        </is>
      </c>
      <c r="B215" s="1100" t="n">
        <v>2317.2</v>
      </c>
      <c r="C215" s="1101" t="n">
        <v>7.8</v>
      </c>
      <c r="D215" s="1100" t="n">
        <v>2426.9</v>
      </c>
      <c r="E215" s="1101" t="n">
        <v>8.1</v>
      </c>
      <c r="F215" s="1100" t="n">
        <v>1622.7</v>
      </c>
      <c r="G215" s="1101" t="n">
        <v>9.5</v>
      </c>
      <c r="H215" s="1100" t="n">
        <v>1692.1</v>
      </c>
      <c r="I215" s="1101" t="n">
        <v>9.9</v>
      </c>
      <c r="J215" s="1100" t="n">
        <v>694.5</v>
      </c>
      <c r="K215" s="1101" t="n">
        <v>5.5</v>
      </c>
      <c r="L215" s="1100" t="n">
        <v>734.8</v>
      </c>
      <c r="M215" s="1101" t="n">
        <v>5.8</v>
      </c>
      <c r="N215" s="761" t="inlineStr"/>
    </row>
    <row r="216">
      <c r="A216" s="776" t="inlineStr">
        <is>
          <t>June 1988</t>
        </is>
      </c>
      <c r="B216" s="1100" t="n">
        <v>2271.8</v>
      </c>
      <c r="C216" s="1101" t="n">
        <v>7.6</v>
      </c>
      <c r="D216" s="1100" t="n">
        <v>2340.8</v>
      </c>
      <c r="E216" s="1101" t="n">
        <v>7.9</v>
      </c>
      <c r="F216" s="1100" t="n">
        <v>1592.2</v>
      </c>
      <c r="G216" s="1101" t="n">
        <v>9.300000000000001</v>
      </c>
      <c r="H216" s="1100" t="n">
        <v>1632</v>
      </c>
      <c r="I216" s="1101" t="n">
        <v>9.5</v>
      </c>
      <c r="J216" s="1100" t="n">
        <v>679.6</v>
      </c>
      <c r="K216" s="1101" t="n">
        <v>5.4</v>
      </c>
      <c r="L216" s="1100" t="n">
        <v>708.7</v>
      </c>
      <c r="M216" s="1101" t="n">
        <v>5.6</v>
      </c>
      <c r="N216" s="761" t="inlineStr"/>
    </row>
    <row r="217">
      <c r="A217" s="776" t="inlineStr">
        <is>
          <t>July 1988</t>
        </is>
      </c>
      <c r="B217" s="1100" t="n">
        <v>2214.4</v>
      </c>
      <c r="C217" s="1101" t="n">
        <v>7.4</v>
      </c>
      <c r="D217" s="1100" t="n">
        <v>2326.7</v>
      </c>
      <c r="E217" s="1101" t="n">
        <v>7.8</v>
      </c>
      <c r="F217" s="1100" t="n">
        <v>1553.1</v>
      </c>
      <c r="G217" s="1101" t="n">
        <v>9.1</v>
      </c>
      <c r="H217" s="1100" t="n">
        <v>1606.3</v>
      </c>
      <c r="I217" s="1101" t="n">
        <v>9.4</v>
      </c>
      <c r="J217" s="1100" t="n">
        <v>661.3</v>
      </c>
      <c r="K217" s="1101" t="n">
        <v>5.2</v>
      </c>
      <c r="L217" s="1100" t="n">
        <v>720.4</v>
      </c>
      <c r="M217" s="1101" t="n">
        <v>5.7</v>
      </c>
      <c r="N217" s="761" t="inlineStr">
        <is>
          <t>5 week month</t>
        </is>
      </c>
    </row>
    <row r="218">
      <c r="A218" s="776" t="inlineStr">
        <is>
          <t>August 1988</t>
        </is>
      </c>
      <c r="B218" s="1100" t="n">
        <v>2176.8</v>
      </c>
      <c r="C218" s="1101" t="n">
        <v>7.3</v>
      </c>
      <c r="D218" s="1100" t="n">
        <v>2291.2</v>
      </c>
      <c r="E218" s="1101" t="n">
        <v>7.7</v>
      </c>
      <c r="F218" s="1100" t="n">
        <v>1529.9</v>
      </c>
      <c r="G218" s="1101" t="n">
        <v>8.9</v>
      </c>
      <c r="H218" s="1100" t="n">
        <v>1576.5</v>
      </c>
      <c r="I218" s="1101" t="n">
        <v>9.199999999999999</v>
      </c>
      <c r="J218" s="1100" t="n">
        <v>646.9</v>
      </c>
      <c r="K218" s="1101" t="n">
        <v>5.1</v>
      </c>
      <c r="L218" s="1100" t="n">
        <v>714.6</v>
      </c>
      <c r="M218" s="1101" t="n">
        <v>5.6</v>
      </c>
      <c r="N218" s="761" t="inlineStr"/>
    </row>
    <row r="219">
      <c r="A219" s="776" t="inlineStr">
        <is>
          <t>September 1988</t>
        </is>
      </c>
      <c r="B219" s="1100" t="n">
        <v>2156.4</v>
      </c>
      <c r="C219" s="1101" t="n">
        <v>7.2</v>
      </c>
      <c r="D219" s="1100" t="n">
        <v>2311</v>
      </c>
      <c r="E219" s="1101" t="n">
        <v>7.8</v>
      </c>
      <c r="F219" s="1100" t="n">
        <v>1518.3</v>
      </c>
      <c r="G219" s="1101" t="n">
        <v>8.9</v>
      </c>
      <c r="H219" s="1100" t="n">
        <v>1594.4</v>
      </c>
      <c r="I219" s="1101" t="n">
        <v>9.300000000000001</v>
      </c>
      <c r="J219" s="1100" t="n">
        <v>638.1</v>
      </c>
      <c r="K219" s="1101" t="n">
        <v>5</v>
      </c>
      <c r="L219" s="1100" t="n">
        <v>716.6</v>
      </c>
      <c r="M219" s="1101" t="n">
        <v>5.7</v>
      </c>
      <c r="N219" s="761" t="inlineStr"/>
    </row>
    <row r="220">
      <c r="A220" s="776" t="inlineStr">
        <is>
          <t>October 1988</t>
        </is>
      </c>
      <c r="B220" s="1100" t="n">
        <v>2120</v>
      </c>
      <c r="C220" s="1101" t="n">
        <v>7.1</v>
      </c>
      <c r="D220" s="1100" t="n">
        <v>2118.9</v>
      </c>
      <c r="E220" s="1101" t="n">
        <v>7.1</v>
      </c>
      <c r="F220" s="1100" t="n">
        <v>1495.9</v>
      </c>
      <c r="G220" s="1101" t="n">
        <v>8.699999999999999</v>
      </c>
      <c r="H220" s="1100" t="n">
        <v>1484.2</v>
      </c>
      <c r="I220" s="1101" t="n">
        <v>8.699999999999999</v>
      </c>
      <c r="J220" s="1100" t="n">
        <v>624.1</v>
      </c>
      <c r="K220" s="1101" t="n">
        <v>4.9</v>
      </c>
      <c r="L220" s="1100" t="n">
        <v>634.6</v>
      </c>
      <c r="M220" s="1101" t="n">
        <v>5</v>
      </c>
      <c r="N220" s="761" t="inlineStr">
        <is>
          <t>5 week month</t>
        </is>
      </c>
    </row>
    <row r="221">
      <c r="A221" s="776" t="inlineStr">
        <is>
          <t>November 1988</t>
        </is>
      </c>
      <c r="B221" s="1100" t="n">
        <v>2069</v>
      </c>
      <c r="C221" s="1101" t="n">
        <v>6.9</v>
      </c>
      <c r="D221" s="1100" t="n">
        <v>2066.9</v>
      </c>
      <c r="E221" s="1101" t="n">
        <v>6.9</v>
      </c>
      <c r="F221" s="1100" t="n">
        <v>1459.9</v>
      </c>
      <c r="G221" s="1101" t="n">
        <v>8.5</v>
      </c>
      <c r="H221" s="1100" t="n">
        <v>1454.8</v>
      </c>
      <c r="I221" s="1101" t="n">
        <v>8.5</v>
      </c>
      <c r="J221" s="1100" t="n">
        <v>609.1</v>
      </c>
      <c r="K221" s="1101" t="n">
        <v>4.8</v>
      </c>
      <c r="L221" s="1100" t="n">
        <v>612.2</v>
      </c>
      <c r="M221" s="1101" t="n">
        <v>4.8</v>
      </c>
      <c r="N221" s="761" t="inlineStr"/>
    </row>
    <row r="222">
      <c r="A222" s="776" t="inlineStr">
        <is>
          <t>December 1988</t>
        </is>
      </c>
      <c r="B222" s="1100" t="n">
        <v>2005.8</v>
      </c>
      <c r="C222" s="1101" t="n">
        <v>6.7</v>
      </c>
      <c r="D222" s="1100" t="n">
        <v>2046.5</v>
      </c>
      <c r="E222" s="1101" t="n">
        <v>6.9</v>
      </c>
      <c r="F222" s="1100" t="n">
        <v>1416.5</v>
      </c>
      <c r="G222" s="1101" t="n">
        <v>8.300000000000001</v>
      </c>
      <c r="H222" s="1100" t="n">
        <v>1451.5</v>
      </c>
      <c r="I222" s="1101" t="n">
        <v>8.5</v>
      </c>
      <c r="J222" s="1100" t="n">
        <v>589.3</v>
      </c>
      <c r="K222" s="1101" t="n">
        <v>4.7</v>
      </c>
      <c r="L222" s="1100" t="n">
        <v>595.1</v>
      </c>
      <c r="M222" s="1101" t="n">
        <v>4.7</v>
      </c>
      <c r="N222" s="761" t="inlineStr"/>
    </row>
    <row r="223">
      <c r="A223" s="776" t="inlineStr">
        <is>
          <t>January 1989</t>
        </is>
      </c>
      <c r="B223" s="1100" t="n">
        <v>1967.3</v>
      </c>
      <c r="C223" s="1101" t="n">
        <v>6.6</v>
      </c>
      <c r="D223" s="1100" t="n">
        <v>2074.3</v>
      </c>
      <c r="E223" s="1101" t="n">
        <v>6.9</v>
      </c>
      <c r="F223" s="1100" t="n">
        <v>1388.2</v>
      </c>
      <c r="G223" s="1101" t="n">
        <v>8.1</v>
      </c>
      <c r="H223" s="1100" t="n">
        <v>1473.2</v>
      </c>
      <c r="I223" s="1101" t="n">
        <v>8.6</v>
      </c>
      <c r="J223" s="1100" t="n">
        <v>579.1</v>
      </c>
      <c r="K223" s="1101" t="n">
        <v>4.5</v>
      </c>
      <c r="L223" s="1100" t="n">
        <v>601.1</v>
      </c>
      <c r="M223" s="1101" t="n">
        <v>4.7</v>
      </c>
      <c r="N223" s="761" t="inlineStr">
        <is>
          <t>5 week month</t>
        </is>
      </c>
    </row>
    <row r="224">
      <c r="A224" s="776" t="inlineStr">
        <is>
          <t>February 1989</t>
        </is>
      </c>
      <c r="B224" s="1100" t="n">
        <v>1918.2</v>
      </c>
      <c r="C224" s="1101" t="n">
        <v>6.4</v>
      </c>
      <c r="D224" s="1100" t="n">
        <v>2018.2</v>
      </c>
      <c r="E224" s="1101" t="n">
        <v>6.7</v>
      </c>
      <c r="F224" s="1100" t="n">
        <v>1359.2</v>
      </c>
      <c r="G224" s="1101" t="n">
        <v>7.9</v>
      </c>
      <c r="H224" s="1100" t="n">
        <v>1434.9</v>
      </c>
      <c r="I224" s="1101" t="n">
        <v>8.4</v>
      </c>
      <c r="J224" s="1100" t="n">
        <v>559</v>
      </c>
      <c r="K224" s="1101" t="n">
        <v>4.3</v>
      </c>
      <c r="L224" s="1100" t="n">
        <v>583.3</v>
      </c>
      <c r="M224" s="1101" t="n">
        <v>4.5</v>
      </c>
      <c r="N224" s="761" t="inlineStr"/>
    </row>
    <row r="225">
      <c r="A225" s="776" t="inlineStr">
        <is>
          <t>March 1989</t>
        </is>
      </c>
      <c r="B225" s="1100" t="n">
        <v>1876.9</v>
      </c>
      <c r="C225" s="1101" t="n">
        <v>6.3</v>
      </c>
      <c r="D225" s="1100" t="n">
        <v>1960.2</v>
      </c>
      <c r="E225" s="1101" t="n">
        <v>6.5</v>
      </c>
      <c r="F225" s="1100" t="n">
        <v>1336.6</v>
      </c>
      <c r="G225" s="1101" t="n">
        <v>7.8</v>
      </c>
      <c r="H225" s="1100" t="n">
        <v>1399.4</v>
      </c>
      <c r="I225" s="1101" t="n">
        <v>8.199999999999999</v>
      </c>
      <c r="J225" s="1100" t="n">
        <v>540.3</v>
      </c>
      <c r="K225" s="1101" t="n">
        <v>4.2</v>
      </c>
      <c r="L225" s="1100" t="n">
        <v>560.9</v>
      </c>
      <c r="M225" s="1101" t="n">
        <v>4.3</v>
      </c>
      <c r="N225" s="761" t="inlineStr"/>
    </row>
    <row r="226">
      <c r="A226" s="776" t="inlineStr">
        <is>
          <t>April 1989</t>
        </is>
      </c>
      <c r="B226" s="1100" t="n">
        <v>1820.6</v>
      </c>
      <c r="C226" s="1101" t="n">
        <v>6.1</v>
      </c>
      <c r="D226" s="1100" t="n">
        <v>1883.6</v>
      </c>
      <c r="E226" s="1101" t="n">
        <v>6.3</v>
      </c>
      <c r="F226" s="1100" t="n">
        <v>1300</v>
      </c>
      <c r="G226" s="1101" t="n">
        <v>7.6</v>
      </c>
      <c r="H226" s="1100" t="n">
        <v>1350.8</v>
      </c>
      <c r="I226" s="1101" t="n">
        <v>7.9</v>
      </c>
      <c r="J226" s="1100" t="n">
        <v>520.6</v>
      </c>
      <c r="K226" s="1101" t="n">
        <v>4</v>
      </c>
      <c r="L226" s="1100" t="n">
        <v>532.8</v>
      </c>
      <c r="M226" s="1101" t="n">
        <v>4.1</v>
      </c>
      <c r="N226" s="761" t="inlineStr">
        <is>
          <t>5 week month</t>
        </is>
      </c>
    </row>
    <row r="227">
      <c r="A227" s="776" t="inlineStr">
        <is>
          <t>May 1989</t>
        </is>
      </c>
      <c r="B227" s="1100" t="n">
        <v>1787.8</v>
      </c>
      <c r="C227" s="1101" t="n">
        <v>6</v>
      </c>
      <c r="D227" s="1100" t="n">
        <v>1802.5</v>
      </c>
      <c r="E227" s="1101" t="n">
        <v>6</v>
      </c>
      <c r="F227" s="1100" t="n">
        <v>1283.7</v>
      </c>
      <c r="G227" s="1101" t="n">
        <v>7.5</v>
      </c>
      <c r="H227" s="1100" t="n">
        <v>1297.1</v>
      </c>
      <c r="I227" s="1101" t="n">
        <v>7.6</v>
      </c>
      <c r="J227" s="1100" t="n">
        <v>504.1</v>
      </c>
      <c r="K227" s="1101" t="n">
        <v>3.9</v>
      </c>
      <c r="L227" s="1100" t="n">
        <v>505.5</v>
      </c>
      <c r="M227" s="1101" t="n">
        <v>3.9</v>
      </c>
      <c r="N227" s="761" t="inlineStr"/>
    </row>
    <row r="228">
      <c r="A228" s="776" t="inlineStr">
        <is>
          <t>June 1989</t>
        </is>
      </c>
      <c r="B228" s="1100" t="n">
        <v>1762.3</v>
      </c>
      <c r="C228" s="1101" t="n">
        <v>5.9</v>
      </c>
      <c r="D228" s="1100" t="n">
        <v>1743.1</v>
      </c>
      <c r="E228" s="1101" t="n">
        <v>5.8</v>
      </c>
      <c r="F228" s="1100" t="n">
        <v>1269.6</v>
      </c>
      <c r="G228" s="1101" t="n">
        <v>7.4</v>
      </c>
      <c r="H228" s="1100" t="n">
        <v>1256.6</v>
      </c>
      <c r="I228" s="1101" t="n">
        <v>7.3</v>
      </c>
      <c r="J228" s="1100" t="n">
        <v>492.7</v>
      </c>
      <c r="K228" s="1101" t="n">
        <v>3.8</v>
      </c>
      <c r="L228" s="1100" t="n">
        <v>486.6</v>
      </c>
      <c r="M228" s="1101" t="n">
        <v>3.8</v>
      </c>
      <c r="N228" s="761" t="inlineStr"/>
    </row>
    <row r="229">
      <c r="A229" s="776" t="inlineStr">
        <is>
          <t>July 1989</t>
        </is>
      </c>
      <c r="B229" s="1100" t="n">
        <v>1743</v>
      </c>
      <c r="C229" s="1101" t="n">
        <v>5.8</v>
      </c>
      <c r="D229" s="1100" t="n">
        <v>1771.4</v>
      </c>
      <c r="E229" s="1101" t="n">
        <v>5.9</v>
      </c>
      <c r="F229" s="1100" t="n">
        <v>1255.2</v>
      </c>
      <c r="G229" s="1101" t="n">
        <v>7.3</v>
      </c>
      <c r="H229" s="1100" t="n">
        <v>1261.6</v>
      </c>
      <c r="I229" s="1101" t="n">
        <v>7.4</v>
      </c>
      <c r="J229" s="1100" t="n">
        <v>487.8</v>
      </c>
      <c r="K229" s="1101" t="n">
        <v>3.8</v>
      </c>
      <c r="L229" s="1100" t="n">
        <v>509.8</v>
      </c>
      <c r="M229" s="1101" t="n">
        <v>3.9</v>
      </c>
      <c r="N229" s="761" t="inlineStr">
        <is>
          <t>5 week month</t>
        </is>
      </c>
    </row>
    <row r="230">
      <c r="A230" s="776" t="inlineStr">
        <is>
          <t>August 1989</t>
        </is>
      </c>
      <c r="B230" s="1100" t="n">
        <v>1705.2</v>
      </c>
      <c r="C230" s="1101" t="n">
        <v>5.7</v>
      </c>
      <c r="D230" s="1100" t="n">
        <v>1741.1</v>
      </c>
      <c r="E230" s="1101" t="n">
        <v>5.8</v>
      </c>
      <c r="F230" s="1100" t="n">
        <v>1234.2</v>
      </c>
      <c r="G230" s="1101" t="n">
        <v>7.2</v>
      </c>
      <c r="H230" s="1100" t="n">
        <v>1238.4</v>
      </c>
      <c r="I230" s="1101" t="n">
        <v>7.2</v>
      </c>
      <c r="J230" s="1100" t="n">
        <v>471</v>
      </c>
      <c r="K230" s="1101" t="n">
        <v>3.6</v>
      </c>
      <c r="L230" s="1100" t="n">
        <v>502.7</v>
      </c>
      <c r="M230" s="1101" t="n">
        <v>3.9</v>
      </c>
      <c r="N230" s="761" t="inlineStr"/>
    </row>
    <row r="231">
      <c r="A231" s="776" t="inlineStr">
        <is>
          <t>September 1989</t>
        </is>
      </c>
      <c r="B231" s="1100" t="n">
        <v>1685</v>
      </c>
      <c r="C231" s="1101" t="n">
        <v>5.6</v>
      </c>
      <c r="D231" s="1100" t="n">
        <v>1702.9</v>
      </c>
      <c r="E231" s="1101" t="n">
        <v>5.7</v>
      </c>
      <c r="F231" s="1100" t="n">
        <v>1219.7</v>
      </c>
      <c r="G231" s="1101" t="n">
        <v>7.1</v>
      </c>
      <c r="H231" s="1100" t="n">
        <v>1218.8</v>
      </c>
      <c r="I231" s="1101" t="n">
        <v>7.1</v>
      </c>
      <c r="J231" s="1100" t="n">
        <v>465.3</v>
      </c>
      <c r="K231" s="1101" t="n">
        <v>3.6</v>
      </c>
      <c r="L231" s="1100" t="n">
        <v>484.1</v>
      </c>
      <c r="M231" s="1101" t="n">
        <v>3.7</v>
      </c>
      <c r="N231" s="761" t="inlineStr">
        <is>
          <t>5 week month</t>
        </is>
      </c>
    </row>
    <row r="232">
      <c r="A232" s="776" t="inlineStr">
        <is>
          <t>October 1989</t>
        </is>
      </c>
      <c r="B232" s="1100" t="n">
        <v>1671.7</v>
      </c>
      <c r="C232" s="1101" t="n">
        <v>5.6</v>
      </c>
      <c r="D232" s="1100" t="n">
        <v>1635.8</v>
      </c>
      <c r="E232" s="1101" t="n">
        <v>5.4</v>
      </c>
      <c r="F232" s="1100" t="n">
        <v>1214.8</v>
      </c>
      <c r="G232" s="1101" t="n">
        <v>7.1</v>
      </c>
      <c r="H232" s="1100" t="n">
        <v>1181.3</v>
      </c>
      <c r="I232" s="1101" t="n">
        <v>6.9</v>
      </c>
      <c r="J232" s="1100" t="n">
        <v>456.9</v>
      </c>
      <c r="K232" s="1101" t="n">
        <v>3.5</v>
      </c>
      <c r="L232" s="1100" t="n">
        <v>454.5</v>
      </c>
      <c r="M232" s="1101" t="n">
        <v>3.5</v>
      </c>
      <c r="N232" s="761" t="inlineStr"/>
    </row>
    <row r="233">
      <c r="A233" s="776" t="inlineStr">
        <is>
          <t>November 1989</t>
        </is>
      </c>
      <c r="B233" s="1100" t="n">
        <v>1648.7</v>
      </c>
      <c r="C233" s="1101" t="n">
        <v>5.5</v>
      </c>
      <c r="D233" s="1100" t="n">
        <v>1612.4</v>
      </c>
      <c r="E233" s="1101" t="n">
        <v>5.4</v>
      </c>
      <c r="F233" s="1100" t="n">
        <v>1200.9</v>
      </c>
      <c r="G233" s="1101" t="n">
        <v>7</v>
      </c>
      <c r="H233" s="1100" t="n">
        <v>1172.7</v>
      </c>
      <c r="I233" s="1101" t="n">
        <v>6.9</v>
      </c>
      <c r="J233" s="1100" t="n">
        <v>447.8</v>
      </c>
      <c r="K233" s="1101" t="n">
        <v>3.5</v>
      </c>
      <c r="L233" s="1100" t="n">
        <v>439.7</v>
      </c>
      <c r="M233" s="1101" t="n">
        <v>3.4</v>
      </c>
      <c r="N233" s="761" t="inlineStr"/>
    </row>
    <row r="234">
      <c r="A234" s="776" t="inlineStr">
        <is>
          <t>December 1989</t>
        </is>
      </c>
      <c r="B234" s="1100" t="n">
        <v>1629.5</v>
      </c>
      <c r="C234" s="1101" t="n">
        <v>5.4</v>
      </c>
      <c r="D234" s="1100" t="n">
        <v>1639</v>
      </c>
      <c r="E234" s="1101" t="n">
        <v>5.5</v>
      </c>
      <c r="F234" s="1100" t="n">
        <v>1190.8</v>
      </c>
      <c r="G234" s="1101" t="n">
        <v>7</v>
      </c>
      <c r="H234" s="1100" t="n">
        <v>1204.8</v>
      </c>
      <c r="I234" s="1101" t="n">
        <v>7</v>
      </c>
      <c r="J234" s="1100" t="n">
        <v>438.7</v>
      </c>
      <c r="K234" s="1101" t="n">
        <v>3.4</v>
      </c>
      <c r="L234" s="1100" t="n">
        <v>434.2</v>
      </c>
      <c r="M234" s="1101" t="n">
        <v>3.4</v>
      </c>
      <c r="N234" s="761" t="inlineStr">
        <is>
          <t>5 week month</t>
        </is>
      </c>
    </row>
    <row r="235">
      <c r="A235" s="776" t="inlineStr">
        <is>
          <t>January 1990</t>
        </is>
      </c>
      <c r="B235" s="1100" t="n">
        <v>1605.9</v>
      </c>
      <c r="C235" s="1101" t="n">
        <v>5.3</v>
      </c>
      <c r="D235" s="1100" t="n">
        <v>1687</v>
      </c>
      <c r="E235" s="1101" t="n">
        <v>5.6</v>
      </c>
      <c r="F235" s="1100" t="n">
        <v>1176.4</v>
      </c>
      <c r="G235" s="1101" t="n">
        <v>6.9</v>
      </c>
      <c r="H235" s="1100" t="n">
        <v>1239.3</v>
      </c>
      <c r="I235" s="1101" t="n">
        <v>7.3</v>
      </c>
      <c r="J235" s="1100" t="n">
        <v>429.5</v>
      </c>
      <c r="K235" s="1101" t="n">
        <v>3.3</v>
      </c>
      <c r="L235" s="1100" t="n">
        <v>447.7</v>
      </c>
      <c r="M235" s="1101" t="n">
        <v>3.4</v>
      </c>
      <c r="N235" s="761" t="inlineStr"/>
    </row>
    <row r="236">
      <c r="A236" s="776" t="inlineStr">
        <is>
          <t>February 1990</t>
        </is>
      </c>
      <c r="B236" s="1100" t="n">
        <v>1597</v>
      </c>
      <c r="C236" s="1101" t="n">
        <v>5.3</v>
      </c>
      <c r="D236" s="1100" t="n">
        <v>1675.7</v>
      </c>
      <c r="E236" s="1101" t="n">
        <v>5.6</v>
      </c>
      <c r="F236" s="1100" t="n">
        <v>1173.8</v>
      </c>
      <c r="G236" s="1101" t="n">
        <v>6.9</v>
      </c>
      <c r="H236" s="1100" t="n">
        <v>1232.2</v>
      </c>
      <c r="I236" s="1101" t="n">
        <v>7.2</v>
      </c>
      <c r="J236" s="1100" t="n">
        <v>423.2</v>
      </c>
      <c r="K236" s="1101" t="n">
        <v>3.2</v>
      </c>
      <c r="L236" s="1100" t="n">
        <v>443.5</v>
      </c>
      <c r="M236" s="1101" t="n">
        <v>3.4</v>
      </c>
      <c r="N236" s="761" t="inlineStr"/>
    </row>
    <row r="237">
      <c r="A237" s="776" t="inlineStr">
        <is>
          <t>March 1990</t>
        </is>
      </c>
      <c r="B237" s="1100" t="n">
        <v>1584.1</v>
      </c>
      <c r="C237" s="1101" t="n">
        <v>5.3</v>
      </c>
      <c r="D237" s="1100" t="n">
        <v>1646.6</v>
      </c>
      <c r="E237" s="1101" t="n">
        <v>5.5</v>
      </c>
      <c r="F237" s="1100" t="n">
        <v>1167.1</v>
      </c>
      <c r="G237" s="1101" t="n">
        <v>6.8</v>
      </c>
      <c r="H237" s="1100" t="n">
        <v>1213.5</v>
      </c>
      <c r="I237" s="1101" t="n">
        <v>7.1</v>
      </c>
      <c r="J237" s="1100" t="n">
        <v>417</v>
      </c>
      <c r="K237" s="1101" t="n">
        <v>3.2</v>
      </c>
      <c r="L237" s="1100" t="n">
        <v>433.1</v>
      </c>
      <c r="M237" s="1101" t="n">
        <v>3.3</v>
      </c>
      <c r="N237" s="761" t="inlineStr"/>
    </row>
    <row r="238">
      <c r="A238" s="776" t="inlineStr">
        <is>
          <t>April 1990</t>
        </is>
      </c>
      <c r="B238" s="1100" t="n">
        <v>1570.2</v>
      </c>
      <c r="C238" s="1101" t="n">
        <v>5.2</v>
      </c>
      <c r="D238" s="1100" t="n">
        <v>1626.3</v>
      </c>
      <c r="E238" s="1101" t="n">
        <v>5.4</v>
      </c>
      <c r="F238" s="1100" t="n">
        <v>1156.6</v>
      </c>
      <c r="G238" s="1101" t="n">
        <v>6.8</v>
      </c>
      <c r="H238" s="1100" t="n">
        <v>1198.2</v>
      </c>
      <c r="I238" s="1101" t="n">
        <v>7</v>
      </c>
      <c r="J238" s="1100" t="n">
        <v>413.6</v>
      </c>
      <c r="K238" s="1101" t="n">
        <v>3.2</v>
      </c>
      <c r="L238" s="1100" t="n">
        <v>428.1</v>
      </c>
      <c r="M238" s="1101" t="n">
        <v>3.3</v>
      </c>
      <c r="N238" s="761" t="inlineStr">
        <is>
          <t>5 week month</t>
        </is>
      </c>
    </row>
    <row r="239">
      <c r="A239" s="776" t="inlineStr">
        <is>
          <t>May 1990</t>
        </is>
      </c>
      <c r="B239" s="1100" t="n">
        <v>1567.5</v>
      </c>
      <c r="C239" s="1101" t="n">
        <v>5.2</v>
      </c>
      <c r="D239" s="1100" t="n">
        <v>1578.5</v>
      </c>
      <c r="E239" s="1101" t="n">
        <v>5.2</v>
      </c>
      <c r="F239" s="1100" t="n">
        <v>1157.3</v>
      </c>
      <c r="G239" s="1101" t="n">
        <v>6.8</v>
      </c>
      <c r="H239" s="1100" t="n">
        <v>1170</v>
      </c>
      <c r="I239" s="1101" t="n">
        <v>6.9</v>
      </c>
      <c r="J239" s="1100" t="n">
        <v>410.2</v>
      </c>
      <c r="K239" s="1101" t="n">
        <v>3.1</v>
      </c>
      <c r="L239" s="1100" t="n">
        <v>408.5</v>
      </c>
      <c r="M239" s="1101" t="n">
        <v>3.1</v>
      </c>
      <c r="N239" s="761" t="inlineStr"/>
    </row>
    <row r="240">
      <c r="A240" s="776" t="inlineStr">
        <is>
          <t>June 1990</t>
        </is>
      </c>
      <c r="B240" s="1100" t="n">
        <v>1584.3</v>
      </c>
      <c r="C240" s="1101" t="n">
        <v>5.3</v>
      </c>
      <c r="D240" s="1100" t="n">
        <v>1555.6</v>
      </c>
      <c r="E240" s="1101" t="n">
        <v>5.2</v>
      </c>
      <c r="F240" s="1100" t="n">
        <v>1174.3</v>
      </c>
      <c r="G240" s="1101" t="n">
        <v>6.9</v>
      </c>
      <c r="H240" s="1100" t="n">
        <v>1155.4</v>
      </c>
      <c r="I240" s="1101" t="n">
        <v>6.8</v>
      </c>
      <c r="J240" s="1100" t="n">
        <v>410</v>
      </c>
      <c r="K240" s="1101" t="n">
        <v>3.1</v>
      </c>
      <c r="L240" s="1100" t="n">
        <v>400.2</v>
      </c>
      <c r="M240" s="1101" t="n">
        <v>3.1</v>
      </c>
      <c r="N240" s="761" t="inlineStr">
        <is>
          <t>5 week month</t>
        </is>
      </c>
    </row>
    <row r="241">
      <c r="A241" s="776" t="inlineStr">
        <is>
          <t>July 1990</t>
        </is>
      </c>
      <c r="B241" s="1100" t="n">
        <v>1607</v>
      </c>
      <c r="C241" s="1101" t="n">
        <v>5.3</v>
      </c>
      <c r="D241" s="1100" t="n">
        <v>1623.6</v>
      </c>
      <c r="E241" s="1101" t="n">
        <v>5.4</v>
      </c>
      <c r="F241" s="1100" t="n">
        <v>1195.2</v>
      </c>
      <c r="G241" s="1101" t="n">
        <v>7</v>
      </c>
      <c r="H241" s="1100" t="n">
        <v>1192.1</v>
      </c>
      <c r="I241" s="1101" t="n">
        <v>7</v>
      </c>
      <c r="J241" s="1100" t="n">
        <v>411.8</v>
      </c>
      <c r="K241" s="1101" t="n">
        <v>3.2</v>
      </c>
      <c r="L241" s="1100" t="n">
        <v>431.5</v>
      </c>
      <c r="M241" s="1101" t="n">
        <v>3.3</v>
      </c>
      <c r="N241" s="761" t="inlineStr"/>
    </row>
    <row r="242">
      <c r="A242" s="776" t="inlineStr">
        <is>
          <t>August 1990</t>
        </is>
      </c>
      <c r="B242" s="1100" t="n">
        <v>1635.2</v>
      </c>
      <c r="C242" s="1101" t="n">
        <v>5.4</v>
      </c>
      <c r="D242" s="1100" t="n">
        <v>1657.8</v>
      </c>
      <c r="E242" s="1101" t="n">
        <v>5.5</v>
      </c>
      <c r="F242" s="1100" t="n">
        <v>1219.4</v>
      </c>
      <c r="G242" s="1101" t="n">
        <v>7.2</v>
      </c>
      <c r="H242" s="1100" t="n">
        <v>1211.8</v>
      </c>
      <c r="I242" s="1101" t="n">
        <v>7.1</v>
      </c>
      <c r="J242" s="1100" t="n">
        <v>415.8</v>
      </c>
      <c r="K242" s="1101" t="n">
        <v>3.2</v>
      </c>
      <c r="L242" s="1100" t="n">
        <v>446</v>
      </c>
      <c r="M242" s="1101" t="n">
        <v>3.4</v>
      </c>
      <c r="N242" s="761" t="inlineStr"/>
    </row>
    <row r="243">
      <c r="A243" s="776" t="inlineStr">
        <is>
          <t>September 1990</t>
        </is>
      </c>
      <c r="B243" s="1100" t="n">
        <v>1680.5</v>
      </c>
      <c r="C243" s="1101" t="n">
        <v>5.6</v>
      </c>
      <c r="D243" s="1100" t="n">
        <v>1673.9</v>
      </c>
      <c r="E243" s="1101" t="n">
        <v>5.6</v>
      </c>
      <c r="F243" s="1100" t="n">
        <v>1258.8</v>
      </c>
      <c r="G243" s="1101" t="n">
        <v>7.4</v>
      </c>
      <c r="H243" s="1100" t="n">
        <v>1234.2</v>
      </c>
      <c r="I243" s="1101" t="n">
        <v>7.2</v>
      </c>
      <c r="J243" s="1100" t="n">
        <v>421.7</v>
      </c>
      <c r="K243" s="1101" t="n">
        <v>3.2</v>
      </c>
      <c r="L243" s="1100" t="n">
        <v>439.7</v>
      </c>
      <c r="M243" s="1101" t="n">
        <v>3.4</v>
      </c>
      <c r="N243" s="761" t="inlineStr">
        <is>
          <t>5 week month</t>
        </is>
      </c>
    </row>
    <row r="244">
      <c r="A244" s="776" t="inlineStr">
        <is>
          <t>October 1990</t>
        </is>
      </c>
      <c r="B244" s="1100" t="n">
        <v>1725.9</v>
      </c>
      <c r="C244" s="1101" t="n">
        <v>5.7</v>
      </c>
      <c r="D244" s="1100" t="n">
        <v>1670.6</v>
      </c>
      <c r="E244" s="1101" t="n">
        <v>5.5</v>
      </c>
      <c r="F244" s="1100" t="n">
        <v>1296.3</v>
      </c>
      <c r="G244" s="1101" t="n">
        <v>7.6</v>
      </c>
      <c r="H244" s="1100" t="n">
        <v>1244.4</v>
      </c>
      <c r="I244" s="1101" t="n">
        <v>7.3</v>
      </c>
      <c r="J244" s="1100" t="n">
        <v>429.6</v>
      </c>
      <c r="K244" s="1101" t="n">
        <v>3.3</v>
      </c>
      <c r="L244" s="1100" t="n">
        <v>426.2</v>
      </c>
      <c r="M244" s="1101" t="n">
        <v>3.3</v>
      </c>
      <c r="N244" s="761" t="inlineStr"/>
    </row>
    <row r="245">
      <c r="A245" s="776" t="inlineStr">
        <is>
          <t>November 1990</t>
        </is>
      </c>
      <c r="B245" s="1100" t="n">
        <v>1773.5</v>
      </c>
      <c r="C245" s="1101" t="n">
        <v>5.9</v>
      </c>
      <c r="D245" s="1100" t="n">
        <v>1728.1</v>
      </c>
      <c r="E245" s="1101" t="n">
        <v>5.7</v>
      </c>
      <c r="F245" s="1100" t="n">
        <v>1332.9</v>
      </c>
      <c r="G245" s="1101" t="n">
        <v>7.8</v>
      </c>
      <c r="H245" s="1100" t="n">
        <v>1295.8</v>
      </c>
      <c r="I245" s="1101" t="n">
        <v>7.6</v>
      </c>
      <c r="J245" s="1100" t="n">
        <v>440.6</v>
      </c>
      <c r="K245" s="1101" t="n">
        <v>3.4</v>
      </c>
      <c r="L245" s="1100" t="n">
        <v>432.3</v>
      </c>
      <c r="M245" s="1101" t="n">
        <v>3.3</v>
      </c>
      <c r="N245" s="761" t="inlineStr"/>
    </row>
    <row r="246">
      <c r="A246" s="776" t="inlineStr">
        <is>
          <t>December 1990</t>
        </is>
      </c>
      <c r="B246" s="1100" t="n">
        <v>1846.5</v>
      </c>
      <c r="C246" s="1101" t="n">
        <v>6.1</v>
      </c>
      <c r="D246" s="1100" t="n">
        <v>1850.4</v>
      </c>
      <c r="E246" s="1101" t="n">
        <v>6.1</v>
      </c>
      <c r="F246" s="1100" t="n">
        <v>1392.9</v>
      </c>
      <c r="G246" s="1101" t="n">
        <v>8.199999999999999</v>
      </c>
      <c r="H246" s="1100" t="n">
        <v>1400.6</v>
      </c>
      <c r="I246" s="1101" t="n">
        <v>8.199999999999999</v>
      </c>
      <c r="J246" s="1100" t="n">
        <v>453.6</v>
      </c>
      <c r="K246" s="1101" t="n">
        <v>3.5</v>
      </c>
      <c r="L246" s="1100" t="n">
        <v>449.8</v>
      </c>
      <c r="M246" s="1101" t="n">
        <v>3.4</v>
      </c>
      <c r="N246" s="761" t="inlineStr">
        <is>
          <t>5 week month</t>
        </is>
      </c>
    </row>
    <row r="247">
      <c r="A247" s="776" t="inlineStr">
        <is>
          <t>January 1991</t>
        </is>
      </c>
      <c r="B247" s="1100" t="n">
        <v>1871.1</v>
      </c>
      <c r="C247" s="1101" t="n">
        <v>6.3</v>
      </c>
      <c r="D247" s="1100" t="n">
        <v>1959.7</v>
      </c>
      <c r="E247" s="1101" t="n">
        <v>6.6</v>
      </c>
      <c r="F247" s="1100" t="n">
        <v>1411.3</v>
      </c>
      <c r="G247" s="1101" t="n">
        <v>8.4</v>
      </c>
      <c r="H247" s="1100" t="n">
        <v>1480.8</v>
      </c>
      <c r="I247" s="1101" t="n">
        <v>8.800000000000001</v>
      </c>
      <c r="J247" s="1100" t="n">
        <v>459.8</v>
      </c>
      <c r="K247" s="1101" t="n">
        <v>3.5</v>
      </c>
      <c r="L247" s="1100" t="n">
        <v>479</v>
      </c>
      <c r="M247" s="1101" t="n">
        <v>3.7</v>
      </c>
      <c r="N247" s="761" t="inlineStr"/>
    </row>
    <row r="248">
      <c r="A248" s="776" t="inlineStr">
        <is>
          <t>February 1991</t>
        </is>
      </c>
      <c r="B248" s="1100" t="n">
        <v>1960.9</v>
      </c>
      <c r="C248" s="1101" t="n">
        <v>6.6</v>
      </c>
      <c r="D248" s="1100" t="n">
        <v>2045.4</v>
      </c>
      <c r="E248" s="1101" t="n">
        <v>6.8</v>
      </c>
      <c r="F248" s="1100" t="n">
        <v>1484</v>
      </c>
      <c r="G248" s="1101" t="n">
        <v>8.800000000000001</v>
      </c>
      <c r="H248" s="1100" t="n">
        <v>1547.8</v>
      </c>
      <c r="I248" s="1101" t="n">
        <v>9.199999999999999</v>
      </c>
      <c r="J248" s="1100" t="n">
        <v>476.9</v>
      </c>
      <c r="K248" s="1101" t="n">
        <v>3.7</v>
      </c>
      <c r="L248" s="1100" t="n">
        <v>497.6</v>
      </c>
      <c r="M248" s="1101" t="n">
        <v>3.8</v>
      </c>
      <c r="N248" s="761" t="inlineStr">
        <is>
          <t>5 week month</t>
        </is>
      </c>
    </row>
    <row r="249">
      <c r="A249" s="776" t="inlineStr">
        <is>
          <t>March 1991</t>
        </is>
      </c>
      <c r="B249" s="1100" t="n">
        <v>2079.6</v>
      </c>
      <c r="C249" s="1101" t="n">
        <v>7</v>
      </c>
      <c r="D249" s="1100" t="n">
        <v>2142.1</v>
      </c>
      <c r="E249" s="1101" t="n">
        <v>7.2</v>
      </c>
      <c r="F249" s="1100" t="n">
        <v>1575.9</v>
      </c>
      <c r="G249" s="1101" t="n">
        <v>9.300000000000001</v>
      </c>
      <c r="H249" s="1100" t="n">
        <v>1623.8</v>
      </c>
      <c r="I249" s="1101" t="n">
        <v>9.6</v>
      </c>
      <c r="J249" s="1100" t="n">
        <v>503.7</v>
      </c>
      <c r="K249" s="1101" t="n">
        <v>3.9</v>
      </c>
      <c r="L249" s="1100" t="n">
        <v>518.2</v>
      </c>
      <c r="M249" s="1101" t="n">
        <v>4</v>
      </c>
      <c r="N249" s="761" t="inlineStr"/>
    </row>
    <row r="250">
      <c r="A250" s="776" t="inlineStr">
        <is>
          <t>April 1991</t>
        </is>
      </c>
      <c r="B250" s="1100" t="n">
        <v>2143.6</v>
      </c>
      <c r="C250" s="1101" t="n">
        <v>7.2</v>
      </c>
      <c r="D250" s="1100" t="n">
        <v>2198.5</v>
      </c>
      <c r="E250" s="1101" t="n">
        <v>7.4</v>
      </c>
      <c r="F250" s="1100" t="n">
        <v>1622.7</v>
      </c>
      <c r="G250" s="1101" t="n">
        <v>9.6</v>
      </c>
      <c r="H250" s="1100" t="n">
        <v>1668.2</v>
      </c>
      <c r="I250" s="1101" t="n">
        <v>9.9</v>
      </c>
      <c r="J250" s="1100" t="n">
        <v>520.9</v>
      </c>
      <c r="K250" s="1101" t="n">
        <v>4</v>
      </c>
      <c r="L250" s="1100" t="n">
        <v>530.2</v>
      </c>
      <c r="M250" s="1101" t="n">
        <v>4.1</v>
      </c>
      <c r="N250" s="761" t="inlineStr"/>
    </row>
    <row r="251">
      <c r="A251" s="776" t="inlineStr">
        <is>
          <t>May 1991</t>
        </is>
      </c>
      <c r="B251" s="1100" t="n">
        <v>2205.9</v>
      </c>
      <c r="C251" s="1101" t="n">
        <v>7.4</v>
      </c>
      <c r="D251" s="1100" t="n">
        <v>2213.8</v>
      </c>
      <c r="E251" s="1101" t="n">
        <v>7.4</v>
      </c>
      <c r="F251" s="1100" t="n">
        <v>1673.9</v>
      </c>
      <c r="G251" s="1101" t="n">
        <v>9.9</v>
      </c>
      <c r="H251" s="1100" t="n">
        <v>1684.7</v>
      </c>
      <c r="I251" s="1101" t="n">
        <v>10</v>
      </c>
      <c r="J251" s="1100" t="n">
        <v>532</v>
      </c>
      <c r="K251" s="1101" t="n">
        <v>4.1</v>
      </c>
      <c r="L251" s="1100" t="n">
        <v>529</v>
      </c>
      <c r="M251" s="1101" t="n">
        <v>4.1</v>
      </c>
      <c r="N251" s="761" t="inlineStr"/>
    </row>
    <row r="252">
      <c r="A252" s="776" t="inlineStr">
        <is>
          <t>June 1991</t>
        </is>
      </c>
      <c r="B252" s="1100" t="n">
        <v>2274.7</v>
      </c>
      <c r="C252" s="1101" t="n">
        <v>7.6</v>
      </c>
      <c r="D252" s="1100" t="n">
        <v>2241</v>
      </c>
      <c r="E252" s="1101" t="n">
        <v>7.5</v>
      </c>
      <c r="F252" s="1100" t="n">
        <v>1729.9</v>
      </c>
      <c r="G252" s="1101" t="n">
        <v>10.2</v>
      </c>
      <c r="H252" s="1100" t="n">
        <v>1707.7</v>
      </c>
      <c r="I252" s="1101" t="n">
        <v>10.1</v>
      </c>
      <c r="J252" s="1100" t="n">
        <v>544.8</v>
      </c>
      <c r="K252" s="1101" t="n">
        <v>4.2</v>
      </c>
      <c r="L252" s="1100" t="n">
        <v>533.4</v>
      </c>
      <c r="M252" s="1101" t="n">
        <v>4.1</v>
      </c>
      <c r="N252" s="761" t="inlineStr">
        <is>
          <t>5 week month</t>
        </is>
      </c>
    </row>
    <row r="253">
      <c r="A253" s="776" t="inlineStr">
        <is>
          <t>July 1991</t>
        </is>
      </c>
      <c r="B253" s="1100" t="n">
        <v>2341.3</v>
      </c>
      <c r="C253" s="1101" t="n">
        <v>7.8</v>
      </c>
      <c r="D253" s="1100" t="n">
        <v>2367.5</v>
      </c>
      <c r="E253" s="1101" t="n">
        <v>7.9</v>
      </c>
      <c r="F253" s="1100" t="n">
        <v>1782.6</v>
      </c>
      <c r="G253" s="1101" t="n">
        <v>10.6</v>
      </c>
      <c r="H253" s="1100" t="n">
        <v>1782.4</v>
      </c>
      <c r="I253" s="1101" t="n">
        <v>10.6</v>
      </c>
      <c r="J253" s="1100" t="n">
        <v>558.7</v>
      </c>
      <c r="K253" s="1101" t="n">
        <v>4.3</v>
      </c>
      <c r="L253" s="1100" t="n">
        <v>585.2</v>
      </c>
      <c r="M253" s="1101" t="n">
        <v>4.5</v>
      </c>
      <c r="N253" s="761" t="inlineStr"/>
    </row>
    <row r="254">
      <c r="A254" s="776" t="inlineStr">
        <is>
          <t>August 1991</t>
        </is>
      </c>
      <c r="B254" s="1100" t="n">
        <v>2391.3</v>
      </c>
      <c r="C254" s="1101" t="n">
        <v>8</v>
      </c>
      <c r="D254" s="1100" t="n">
        <v>2435.1</v>
      </c>
      <c r="E254" s="1101" t="n">
        <v>8.199999999999999</v>
      </c>
      <c r="F254" s="1100" t="n">
        <v>1822.1</v>
      </c>
      <c r="G254" s="1101" t="n">
        <v>10.8</v>
      </c>
      <c r="H254" s="1100" t="n">
        <v>1823</v>
      </c>
      <c r="I254" s="1101" t="n">
        <v>10.8</v>
      </c>
      <c r="J254" s="1100" t="n">
        <v>569.2</v>
      </c>
      <c r="K254" s="1101" t="n">
        <v>4.4</v>
      </c>
      <c r="L254" s="1100" t="n">
        <v>612.2</v>
      </c>
      <c r="M254" s="1101" t="n">
        <v>4.7</v>
      </c>
      <c r="N254" s="761" t="inlineStr"/>
    </row>
    <row r="255">
      <c r="A255" s="776" t="inlineStr">
        <is>
          <t>September 1991</t>
        </is>
      </c>
      <c r="B255" s="1100" t="n">
        <v>2434.9</v>
      </c>
      <c r="C255" s="1101" t="n">
        <v>8.199999999999999</v>
      </c>
      <c r="D255" s="1100" t="n">
        <v>2450.7</v>
      </c>
      <c r="E255" s="1101" t="n">
        <v>8.199999999999999</v>
      </c>
      <c r="F255" s="1100" t="n">
        <v>1856.8</v>
      </c>
      <c r="G255" s="1101" t="n">
        <v>11</v>
      </c>
      <c r="H255" s="1100" t="n">
        <v>1843.4</v>
      </c>
      <c r="I255" s="1101" t="n">
        <v>10.9</v>
      </c>
      <c r="J255" s="1100" t="n">
        <v>578.1</v>
      </c>
      <c r="K255" s="1101" t="n">
        <v>4.5</v>
      </c>
      <c r="L255" s="1100" t="n">
        <v>607.2</v>
      </c>
      <c r="M255" s="1101" t="n">
        <v>4.7</v>
      </c>
      <c r="N255" s="761" t="inlineStr">
        <is>
          <t>5 week month</t>
        </is>
      </c>
    </row>
    <row r="256">
      <c r="A256" s="776" t="inlineStr">
        <is>
          <t>October 1991</t>
        </is>
      </c>
      <c r="B256" s="1100" t="n">
        <v>2470.1</v>
      </c>
      <c r="C256" s="1101" t="n">
        <v>8.300000000000001</v>
      </c>
      <c r="D256" s="1100" t="n">
        <v>2426</v>
      </c>
      <c r="E256" s="1101" t="n">
        <v>8.1</v>
      </c>
      <c r="F256" s="1100" t="n">
        <v>1886.4</v>
      </c>
      <c r="G256" s="1101" t="n">
        <v>11.2</v>
      </c>
      <c r="H256" s="1100" t="n">
        <v>1839.7</v>
      </c>
      <c r="I256" s="1101" t="n">
        <v>10.9</v>
      </c>
      <c r="J256" s="1100" t="n">
        <v>583.7</v>
      </c>
      <c r="K256" s="1101" t="n">
        <v>4.5</v>
      </c>
      <c r="L256" s="1100" t="n">
        <v>586.2</v>
      </c>
      <c r="M256" s="1101" t="n">
        <v>4.5</v>
      </c>
      <c r="N256" s="761" t="inlineStr"/>
    </row>
    <row r="257">
      <c r="A257" s="776" t="inlineStr">
        <is>
          <t>November 1991</t>
        </is>
      </c>
      <c r="B257" s="1100" t="n">
        <v>2504.8</v>
      </c>
      <c r="C257" s="1101" t="n">
        <v>8.4</v>
      </c>
      <c r="D257" s="1100" t="n">
        <v>2471.8</v>
      </c>
      <c r="E257" s="1101" t="n">
        <v>8.300000000000001</v>
      </c>
      <c r="F257" s="1100" t="n">
        <v>1916.4</v>
      </c>
      <c r="G257" s="1101" t="n">
        <v>11.3</v>
      </c>
      <c r="H257" s="1100" t="n">
        <v>1885.7</v>
      </c>
      <c r="I257" s="1101" t="n">
        <v>11.2</v>
      </c>
      <c r="J257" s="1100" t="n">
        <v>588.4</v>
      </c>
      <c r="K257" s="1101" t="n">
        <v>4.5</v>
      </c>
      <c r="L257" s="1100" t="n">
        <v>586.1</v>
      </c>
      <c r="M257" s="1101" t="n">
        <v>4.5</v>
      </c>
      <c r="N257" s="761" t="inlineStr">
        <is>
          <t>5 week month</t>
        </is>
      </c>
    </row>
    <row r="258">
      <c r="A258" s="776" t="inlineStr">
        <is>
          <t>December 1991</t>
        </is>
      </c>
      <c r="B258" s="1100" t="n">
        <v>2535.9</v>
      </c>
      <c r="C258" s="1101" t="n">
        <v>8.5</v>
      </c>
      <c r="D258" s="1100" t="n">
        <v>2551.7</v>
      </c>
      <c r="E258" s="1101" t="n">
        <v>8.5</v>
      </c>
      <c r="F258" s="1100" t="n">
        <v>1941.8</v>
      </c>
      <c r="G258" s="1101" t="n">
        <v>11.5</v>
      </c>
      <c r="H258" s="1100" t="n">
        <v>1957.4</v>
      </c>
      <c r="I258" s="1101" t="n">
        <v>11.6</v>
      </c>
      <c r="J258" s="1100" t="n">
        <v>594.1</v>
      </c>
      <c r="K258" s="1101" t="n">
        <v>4.6</v>
      </c>
      <c r="L258" s="1100" t="n">
        <v>594.3</v>
      </c>
      <c r="M258" s="1101" t="n">
        <v>4.6</v>
      </c>
      <c r="N258" s="761" t="inlineStr"/>
    </row>
    <row r="259">
      <c r="A259" s="776" t="inlineStr">
        <is>
          <t>January 1992</t>
        </is>
      </c>
      <c r="B259" s="1100" t="n">
        <v>2564.4</v>
      </c>
      <c r="C259" s="1101" t="n">
        <v>8.6</v>
      </c>
      <c r="D259" s="1100" t="n">
        <v>2673.9</v>
      </c>
      <c r="E259" s="1101" t="n">
        <v>9</v>
      </c>
      <c r="F259" s="1100" t="n">
        <v>1963.1</v>
      </c>
      <c r="G259" s="1101" t="n">
        <v>11.7</v>
      </c>
      <c r="H259" s="1100" t="n">
        <v>2045.4</v>
      </c>
      <c r="I259" s="1101" t="n">
        <v>12.2</v>
      </c>
      <c r="J259" s="1100" t="n">
        <v>601.3</v>
      </c>
      <c r="K259" s="1101" t="n">
        <v>4.6</v>
      </c>
      <c r="L259" s="1100" t="n">
        <v>628.5</v>
      </c>
      <c r="M259" s="1101" t="n">
        <v>4.8</v>
      </c>
      <c r="N259" s="761" t="inlineStr"/>
    </row>
    <row r="260">
      <c r="A260" s="776" t="inlineStr">
        <is>
          <t>February 1992</t>
        </is>
      </c>
      <c r="B260" s="1100" t="n">
        <v>2609.1</v>
      </c>
      <c r="C260" s="1101" t="n">
        <v>8.800000000000001</v>
      </c>
      <c r="D260" s="1100" t="n">
        <v>2710.5</v>
      </c>
      <c r="E260" s="1101" t="n">
        <v>9.1</v>
      </c>
      <c r="F260" s="1100" t="n">
        <v>1999.9</v>
      </c>
      <c r="G260" s="1101" t="n">
        <v>11.9</v>
      </c>
      <c r="H260" s="1100" t="n">
        <v>2074.5</v>
      </c>
      <c r="I260" s="1101" t="n">
        <v>12.4</v>
      </c>
      <c r="J260" s="1100" t="n">
        <v>609.2</v>
      </c>
      <c r="K260" s="1101" t="n">
        <v>4.7</v>
      </c>
      <c r="L260" s="1100" t="n">
        <v>636</v>
      </c>
      <c r="M260" s="1101" t="n">
        <v>4.9</v>
      </c>
      <c r="N260" s="761" t="inlineStr">
        <is>
          <t>5 week month</t>
        </is>
      </c>
    </row>
    <row r="261">
      <c r="A261" s="776" t="inlineStr">
        <is>
          <t>March 1992</t>
        </is>
      </c>
      <c r="B261" s="1100" t="n">
        <v>2636.1</v>
      </c>
      <c r="C261" s="1101" t="n">
        <v>8.9</v>
      </c>
      <c r="D261" s="1100" t="n">
        <v>2707.5</v>
      </c>
      <c r="E261" s="1101" t="n">
        <v>9.1</v>
      </c>
      <c r="F261" s="1100" t="n">
        <v>2022.3</v>
      </c>
      <c r="G261" s="1101" t="n">
        <v>12</v>
      </c>
      <c r="H261" s="1100" t="n">
        <v>2075.1</v>
      </c>
      <c r="I261" s="1101" t="n">
        <v>12.4</v>
      </c>
      <c r="J261" s="1100" t="n">
        <v>613.8</v>
      </c>
      <c r="K261" s="1101" t="n">
        <v>4.7</v>
      </c>
      <c r="L261" s="1100" t="n">
        <v>632.4</v>
      </c>
      <c r="M261" s="1101" t="n">
        <v>4.9</v>
      </c>
      <c r="N261" s="761" t="inlineStr"/>
    </row>
    <row r="262">
      <c r="A262" s="776" t="inlineStr">
        <is>
          <t>April 1992</t>
        </is>
      </c>
      <c r="B262" s="1100" t="n">
        <v>2665</v>
      </c>
      <c r="C262" s="1101" t="n">
        <v>9</v>
      </c>
      <c r="D262" s="1100" t="n">
        <v>2736.5</v>
      </c>
      <c r="E262" s="1101" t="n">
        <v>9.199999999999999</v>
      </c>
      <c r="F262" s="1100" t="n">
        <v>2048.9</v>
      </c>
      <c r="G262" s="1101" t="n">
        <v>12.2</v>
      </c>
      <c r="H262" s="1100" t="n">
        <v>2100.1</v>
      </c>
      <c r="I262" s="1101" t="n">
        <v>12.5</v>
      </c>
      <c r="J262" s="1100" t="n">
        <v>616.1</v>
      </c>
      <c r="K262" s="1101" t="n">
        <v>4.8</v>
      </c>
      <c r="L262" s="1100" t="n">
        <v>636.5</v>
      </c>
      <c r="M262" s="1101" t="n">
        <v>4.9</v>
      </c>
      <c r="N262" s="761" t="inlineStr"/>
    </row>
    <row r="263">
      <c r="A263" s="776" t="inlineStr">
        <is>
          <t>May 1992</t>
        </is>
      </c>
      <c r="B263" s="1100" t="n">
        <v>2696.7</v>
      </c>
      <c r="C263" s="1101" t="n">
        <v>9.1</v>
      </c>
      <c r="D263" s="1100" t="n">
        <v>2707.9</v>
      </c>
      <c r="E263" s="1101" t="n">
        <v>9.1</v>
      </c>
      <c r="F263" s="1100" t="n">
        <v>2073.6</v>
      </c>
      <c r="G263" s="1101" t="n">
        <v>12.4</v>
      </c>
      <c r="H263" s="1100" t="n">
        <v>2085.1</v>
      </c>
      <c r="I263" s="1101" t="n">
        <v>12.4</v>
      </c>
      <c r="J263" s="1100" t="n">
        <v>623.1</v>
      </c>
      <c r="K263" s="1101" t="n">
        <v>4.8</v>
      </c>
      <c r="L263" s="1100" t="n">
        <v>622.8</v>
      </c>
      <c r="M263" s="1101" t="n">
        <v>4.8</v>
      </c>
      <c r="N263" s="761" t="inlineStr">
        <is>
          <t>5 week month</t>
        </is>
      </c>
    </row>
    <row r="264">
      <c r="A264" s="776" t="inlineStr">
        <is>
          <t>June 1992</t>
        </is>
      </c>
      <c r="B264" s="1100" t="n">
        <v>2711.1</v>
      </c>
      <c r="C264" s="1101" t="n">
        <v>9.1</v>
      </c>
      <c r="D264" s="1100" t="n">
        <v>2678.2</v>
      </c>
      <c r="E264" s="1101" t="n">
        <v>9</v>
      </c>
      <c r="F264" s="1100" t="n">
        <v>2084.4</v>
      </c>
      <c r="G264" s="1101" t="n">
        <v>12.4</v>
      </c>
      <c r="H264" s="1100" t="n">
        <v>2061.2</v>
      </c>
      <c r="I264" s="1101" t="n">
        <v>12.3</v>
      </c>
      <c r="J264" s="1100" t="n">
        <v>626.7</v>
      </c>
      <c r="K264" s="1101" t="n">
        <v>4.8</v>
      </c>
      <c r="L264" s="1100" t="n">
        <v>617</v>
      </c>
      <c r="M264" s="1101" t="n">
        <v>4.8</v>
      </c>
      <c r="N264" s="761" t="inlineStr"/>
    </row>
    <row r="265">
      <c r="A265" s="776" t="inlineStr">
        <is>
          <t>July 1992</t>
        </is>
      </c>
      <c r="B265" s="1100" t="n">
        <v>2733.2</v>
      </c>
      <c r="C265" s="1101" t="n">
        <v>9.199999999999999</v>
      </c>
      <c r="D265" s="1100" t="n">
        <v>2774</v>
      </c>
      <c r="E265" s="1101" t="n">
        <v>9.300000000000001</v>
      </c>
      <c r="F265" s="1100" t="n">
        <v>2103.9</v>
      </c>
      <c r="G265" s="1101" t="n">
        <v>12.5</v>
      </c>
      <c r="H265" s="1100" t="n">
        <v>2108.7</v>
      </c>
      <c r="I265" s="1101" t="n">
        <v>12.6</v>
      </c>
      <c r="J265" s="1100" t="n">
        <v>629.3</v>
      </c>
      <c r="K265" s="1101" t="n">
        <v>4.9</v>
      </c>
      <c r="L265" s="1100" t="n">
        <v>665.3</v>
      </c>
      <c r="M265" s="1101" t="n">
        <v>5.1</v>
      </c>
      <c r="N265" s="761" t="inlineStr"/>
    </row>
    <row r="266">
      <c r="A266" s="776" t="inlineStr">
        <is>
          <t>August 1992</t>
        </is>
      </c>
      <c r="B266" s="1100" t="n">
        <v>2777.7</v>
      </c>
      <c r="C266" s="1101" t="n">
        <v>9.300000000000001</v>
      </c>
      <c r="D266" s="1100" t="n">
        <v>2845.5</v>
      </c>
      <c r="E266" s="1101" t="n">
        <v>9.6</v>
      </c>
      <c r="F266" s="1100" t="n">
        <v>2138</v>
      </c>
      <c r="G266" s="1101" t="n">
        <v>12.7</v>
      </c>
      <c r="H266" s="1100" t="n">
        <v>2149.4</v>
      </c>
      <c r="I266" s="1101" t="n">
        <v>12.8</v>
      </c>
      <c r="J266" s="1100" t="n">
        <v>639.7</v>
      </c>
      <c r="K266" s="1101" t="n">
        <v>4.9</v>
      </c>
      <c r="L266" s="1100" t="n">
        <v>696.1</v>
      </c>
      <c r="M266" s="1101" t="n">
        <v>5.4</v>
      </c>
      <c r="N266" s="761" t="inlineStr">
        <is>
          <t>5 week month</t>
        </is>
      </c>
    </row>
    <row r="267">
      <c r="A267" s="776" t="inlineStr">
        <is>
          <t>September 1992</t>
        </is>
      </c>
      <c r="B267" s="1100" t="n">
        <v>2807.7</v>
      </c>
      <c r="C267" s="1101" t="n">
        <v>9.4</v>
      </c>
      <c r="D267" s="1100" t="n">
        <v>2847.4</v>
      </c>
      <c r="E267" s="1101" t="n">
        <v>9.6</v>
      </c>
      <c r="F267" s="1100" t="n">
        <v>2161.4</v>
      </c>
      <c r="G267" s="1101" t="n">
        <v>12.9</v>
      </c>
      <c r="H267" s="1100" t="n">
        <v>2160.9</v>
      </c>
      <c r="I267" s="1101" t="n">
        <v>12.9</v>
      </c>
      <c r="J267" s="1100" t="n">
        <v>646.3</v>
      </c>
      <c r="K267" s="1101" t="n">
        <v>5</v>
      </c>
      <c r="L267" s="1100" t="n">
        <v>686.5</v>
      </c>
      <c r="M267" s="1101" t="n">
        <v>5.3</v>
      </c>
      <c r="N267" s="761" t="inlineStr"/>
    </row>
    <row r="268">
      <c r="A268" s="776" t="inlineStr">
        <is>
          <t>October 1992</t>
        </is>
      </c>
      <c r="B268" s="1100" t="n">
        <v>2848.4</v>
      </c>
      <c r="C268" s="1101" t="n">
        <v>9.6</v>
      </c>
      <c r="D268" s="1100" t="n">
        <v>2814.4</v>
      </c>
      <c r="E268" s="1101" t="n">
        <v>9.5</v>
      </c>
      <c r="F268" s="1100" t="n">
        <v>2193.7</v>
      </c>
      <c r="G268" s="1101" t="n">
        <v>13.1</v>
      </c>
      <c r="H268" s="1100" t="n">
        <v>2151.9</v>
      </c>
      <c r="I268" s="1101" t="n">
        <v>12.8</v>
      </c>
      <c r="J268" s="1100" t="n">
        <v>654.7</v>
      </c>
      <c r="K268" s="1101" t="n">
        <v>5</v>
      </c>
      <c r="L268" s="1100" t="n">
        <v>662.5</v>
      </c>
      <c r="M268" s="1101" t="n">
        <v>5.1</v>
      </c>
      <c r="N268" s="761" t="inlineStr"/>
    </row>
    <row r="269">
      <c r="A269" s="776" t="inlineStr">
        <is>
          <t>November 1992</t>
        </is>
      </c>
      <c r="B269" s="1100" t="n">
        <v>2888.9</v>
      </c>
      <c r="C269" s="1101" t="n">
        <v>9.699999999999999</v>
      </c>
      <c r="D269" s="1100" t="n">
        <v>2864.1</v>
      </c>
      <c r="E269" s="1101" t="n">
        <v>9.6</v>
      </c>
      <c r="F269" s="1100" t="n">
        <v>2226.1</v>
      </c>
      <c r="G269" s="1101" t="n">
        <v>13.3</v>
      </c>
      <c r="H269" s="1100" t="n">
        <v>2199.7</v>
      </c>
      <c r="I269" s="1101" t="n">
        <v>13.1</v>
      </c>
      <c r="J269" s="1100" t="n">
        <v>662.8</v>
      </c>
      <c r="K269" s="1101" t="n">
        <v>5.1</v>
      </c>
      <c r="L269" s="1100" t="n">
        <v>664.4</v>
      </c>
      <c r="M269" s="1101" t="n">
        <v>5.1</v>
      </c>
      <c r="N269" s="761" t="inlineStr">
        <is>
          <t>5 week month</t>
        </is>
      </c>
    </row>
    <row r="270">
      <c r="A270" s="776" t="inlineStr">
        <is>
          <t>December 1992</t>
        </is>
      </c>
      <c r="B270" s="1100" t="n">
        <v>2960.3</v>
      </c>
      <c r="C270" s="1101" t="n">
        <v>9.9</v>
      </c>
      <c r="D270" s="1100" t="n">
        <v>2983.3</v>
      </c>
      <c r="E270" s="1101" t="n">
        <v>10</v>
      </c>
      <c r="F270" s="1100" t="n">
        <v>2279.4</v>
      </c>
      <c r="G270" s="1101" t="n">
        <v>13.6</v>
      </c>
      <c r="H270" s="1100" t="n">
        <v>2299.7</v>
      </c>
      <c r="I270" s="1101" t="n">
        <v>13.7</v>
      </c>
      <c r="J270" s="1100" t="n">
        <v>680.9</v>
      </c>
      <c r="K270" s="1101" t="n">
        <v>5.3</v>
      </c>
      <c r="L270" s="1100" t="n">
        <v>683.7</v>
      </c>
      <c r="M270" s="1101" t="n">
        <v>5.3</v>
      </c>
      <c r="N270" s="761" t="inlineStr"/>
    </row>
    <row r="271">
      <c r="A271" s="776" t="inlineStr">
        <is>
          <t>January 1993</t>
        </is>
      </c>
      <c r="B271" s="1100" t="n">
        <v>2937.5</v>
      </c>
      <c r="C271" s="1101" t="n">
        <v>9.9</v>
      </c>
      <c r="D271" s="1100" t="n">
        <v>3062.1</v>
      </c>
      <c r="E271" s="1101" t="n">
        <v>10.4</v>
      </c>
      <c r="F271" s="1100" t="n">
        <v>2260.6</v>
      </c>
      <c r="G271" s="1101" t="n">
        <v>13.6</v>
      </c>
      <c r="H271" s="1100" t="n">
        <v>2353.8</v>
      </c>
      <c r="I271" s="1101" t="n">
        <v>14.2</v>
      </c>
      <c r="J271" s="1100" t="n">
        <v>676.9</v>
      </c>
      <c r="K271" s="1101" t="n">
        <v>5.2</v>
      </c>
      <c r="L271" s="1100" t="n">
        <v>708.2</v>
      </c>
      <c r="M271" s="1101" t="n">
        <v>5.5</v>
      </c>
      <c r="N271" s="761" t="inlineStr">
        <is>
          <t>5 week month</t>
        </is>
      </c>
    </row>
    <row r="272">
      <c r="A272" s="776" t="inlineStr">
        <is>
          <t>February 1993</t>
        </is>
      </c>
      <c r="B272" s="1100" t="n">
        <v>2930.6</v>
      </c>
      <c r="C272" s="1101" t="n">
        <v>9.9</v>
      </c>
      <c r="D272" s="1100" t="n">
        <v>3042.6</v>
      </c>
      <c r="E272" s="1101" t="n">
        <v>10.3</v>
      </c>
      <c r="F272" s="1100" t="n">
        <v>2253.9</v>
      </c>
      <c r="G272" s="1101" t="n">
        <v>13.6</v>
      </c>
      <c r="H272" s="1100" t="n">
        <v>2335.9</v>
      </c>
      <c r="I272" s="1101" t="n">
        <v>14.1</v>
      </c>
      <c r="J272" s="1100" t="n">
        <v>676.7</v>
      </c>
      <c r="K272" s="1101" t="n">
        <v>5.2</v>
      </c>
      <c r="L272" s="1100" t="n">
        <v>706.7</v>
      </c>
      <c r="M272" s="1101" t="n">
        <v>5.5</v>
      </c>
      <c r="N272" s="761" t="inlineStr"/>
    </row>
    <row r="273">
      <c r="A273" s="776" t="inlineStr">
        <is>
          <t>March 1993</t>
        </is>
      </c>
      <c r="B273" s="1100" t="n">
        <v>2923.1</v>
      </c>
      <c r="C273" s="1101" t="n">
        <v>9.9</v>
      </c>
      <c r="D273" s="1100" t="n">
        <v>2996.7</v>
      </c>
      <c r="E273" s="1101" t="n">
        <v>10.1</v>
      </c>
      <c r="F273" s="1100" t="n">
        <v>2248.5</v>
      </c>
      <c r="G273" s="1101" t="n">
        <v>13.6</v>
      </c>
      <c r="H273" s="1100" t="n">
        <v>2303.2</v>
      </c>
      <c r="I273" s="1101" t="n">
        <v>13.9</v>
      </c>
      <c r="J273" s="1100" t="n">
        <v>674.6</v>
      </c>
      <c r="K273" s="1101" t="n">
        <v>5.2</v>
      </c>
      <c r="L273" s="1100" t="n">
        <v>693.5</v>
      </c>
      <c r="M273" s="1101" t="n">
        <v>5.4</v>
      </c>
      <c r="N273" s="761" t="inlineStr"/>
    </row>
    <row r="274">
      <c r="A274" s="776" t="inlineStr">
        <is>
          <t>April 1993</t>
        </is>
      </c>
      <c r="B274" s="1100" t="n">
        <v>2925.5</v>
      </c>
      <c r="C274" s="1101" t="n">
        <v>9.9</v>
      </c>
      <c r="D274" s="1100" t="n">
        <v>3000.5</v>
      </c>
      <c r="E274" s="1101" t="n">
        <v>10.2</v>
      </c>
      <c r="F274" s="1100" t="n">
        <v>2251.4</v>
      </c>
      <c r="G274" s="1101" t="n">
        <v>13.6</v>
      </c>
      <c r="H274" s="1100" t="n">
        <v>2304.2</v>
      </c>
      <c r="I274" s="1101" t="n">
        <v>13.9</v>
      </c>
      <c r="J274" s="1100" t="n">
        <v>674.1</v>
      </c>
      <c r="K274" s="1101" t="n">
        <v>5.2</v>
      </c>
      <c r="L274" s="1100" t="n">
        <v>696.3</v>
      </c>
      <c r="M274" s="1101" t="n">
        <v>5.4</v>
      </c>
      <c r="N274" s="761" t="inlineStr"/>
    </row>
    <row r="275">
      <c r="A275" s="776" t="inlineStr">
        <is>
          <t>May 1993</t>
        </is>
      </c>
      <c r="B275" s="1100" t="n">
        <v>2909.4</v>
      </c>
      <c r="C275" s="1101" t="n">
        <v>9.800000000000001</v>
      </c>
      <c r="D275" s="1100" t="n">
        <v>2916.6</v>
      </c>
      <c r="E275" s="1101" t="n">
        <v>9.9</v>
      </c>
      <c r="F275" s="1100" t="n">
        <v>2240.4</v>
      </c>
      <c r="G275" s="1101" t="n">
        <v>13.5</v>
      </c>
      <c r="H275" s="1100" t="n">
        <v>2248.4</v>
      </c>
      <c r="I275" s="1101" t="n">
        <v>13.6</v>
      </c>
      <c r="J275" s="1100" t="n">
        <v>669</v>
      </c>
      <c r="K275" s="1101" t="n">
        <v>5.2</v>
      </c>
      <c r="L275" s="1100" t="n">
        <v>668.1</v>
      </c>
      <c r="M275" s="1101" t="n">
        <v>5.2</v>
      </c>
      <c r="N275" s="761" t="inlineStr">
        <is>
          <t>5 week month</t>
        </is>
      </c>
    </row>
    <row r="276">
      <c r="A276" s="776" t="inlineStr">
        <is>
          <t>June 1993</t>
        </is>
      </c>
      <c r="B276" s="1100" t="n">
        <v>2901.8</v>
      </c>
      <c r="C276" s="1101" t="n">
        <v>9.800000000000001</v>
      </c>
      <c r="D276" s="1100" t="n">
        <v>2865</v>
      </c>
      <c r="E276" s="1101" t="n">
        <v>9.699999999999999</v>
      </c>
      <c r="F276" s="1100" t="n">
        <v>2235.3</v>
      </c>
      <c r="G276" s="1101" t="n">
        <v>13.5</v>
      </c>
      <c r="H276" s="1100" t="n">
        <v>2209.2</v>
      </c>
      <c r="I276" s="1101" t="n">
        <v>13.3</v>
      </c>
      <c r="J276" s="1100" t="n">
        <v>666.5</v>
      </c>
      <c r="K276" s="1101" t="n">
        <v>5.1</v>
      </c>
      <c r="L276" s="1100" t="n">
        <v>655.8</v>
      </c>
      <c r="M276" s="1101" t="n">
        <v>5.1</v>
      </c>
      <c r="N276" s="761" t="inlineStr"/>
    </row>
    <row r="277">
      <c r="A277" s="776" t="inlineStr">
        <is>
          <t>July 1993</t>
        </is>
      </c>
      <c r="B277" s="1100" t="n">
        <v>2878.1</v>
      </c>
      <c r="C277" s="1101" t="n">
        <v>9.699999999999999</v>
      </c>
      <c r="D277" s="1100" t="n">
        <v>2929.3</v>
      </c>
      <c r="E277" s="1101" t="n">
        <v>9.9</v>
      </c>
      <c r="F277" s="1100" t="n">
        <v>2222.8</v>
      </c>
      <c r="G277" s="1101" t="n">
        <v>13.4</v>
      </c>
      <c r="H277" s="1100" t="n">
        <v>2231.1</v>
      </c>
      <c r="I277" s="1101" t="n">
        <v>13.5</v>
      </c>
      <c r="J277" s="1100" t="n">
        <v>655.3</v>
      </c>
      <c r="K277" s="1101" t="n">
        <v>5.1</v>
      </c>
      <c r="L277" s="1100" t="n">
        <v>698.2</v>
      </c>
      <c r="M277" s="1101" t="n">
        <v>5.4</v>
      </c>
      <c r="N277" s="761" t="inlineStr"/>
    </row>
    <row r="278">
      <c r="A278" s="776" t="inlineStr">
        <is>
          <t>August 1993</t>
        </is>
      </c>
      <c r="B278" s="1100" t="n">
        <v>2874.8</v>
      </c>
      <c r="C278" s="1101" t="n">
        <v>9.699999999999999</v>
      </c>
      <c r="D278" s="1100" t="n">
        <v>2960</v>
      </c>
      <c r="E278" s="1101" t="n">
        <v>10</v>
      </c>
      <c r="F278" s="1100" t="n">
        <v>2215.2</v>
      </c>
      <c r="G278" s="1101" t="n">
        <v>13.4</v>
      </c>
      <c r="H278" s="1100" t="n">
        <v>2234.4</v>
      </c>
      <c r="I278" s="1101" t="n">
        <v>13.5</v>
      </c>
      <c r="J278" s="1100" t="n">
        <v>659.6</v>
      </c>
      <c r="K278" s="1101" t="n">
        <v>5.1</v>
      </c>
      <c r="L278" s="1100" t="n">
        <v>725.6</v>
      </c>
      <c r="M278" s="1101" t="n">
        <v>5.6</v>
      </c>
      <c r="N278" s="761" t="inlineStr">
        <is>
          <t>5 week month</t>
        </is>
      </c>
    </row>
    <row r="279">
      <c r="A279" s="776" t="inlineStr">
        <is>
          <t>September 1993</t>
        </is>
      </c>
      <c r="B279" s="1100" t="n">
        <v>2855.9</v>
      </c>
      <c r="C279" s="1101" t="n">
        <v>9.699999999999999</v>
      </c>
      <c r="D279" s="1100" t="n">
        <v>2912.1</v>
      </c>
      <c r="E279" s="1101" t="n">
        <v>9.9</v>
      </c>
      <c r="F279" s="1100" t="n">
        <v>2198.6</v>
      </c>
      <c r="G279" s="1101" t="n">
        <v>13.3</v>
      </c>
      <c r="H279" s="1100" t="n">
        <v>2207.2</v>
      </c>
      <c r="I279" s="1101" t="n">
        <v>13.3</v>
      </c>
      <c r="J279" s="1100" t="n">
        <v>657.3</v>
      </c>
      <c r="K279" s="1101" t="n">
        <v>5.1</v>
      </c>
      <c r="L279" s="1100" t="n">
        <v>704.9</v>
      </c>
      <c r="M279" s="1101" t="n">
        <v>5.4</v>
      </c>
      <c r="N279" s="761" t="inlineStr"/>
    </row>
    <row r="280">
      <c r="A280" s="776" t="inlineStr">
        <is>
          <t>October 1993</t>
        </is>
      </c>
      <c r="B280" s="1100" t="n">
        <v>2823.9</v>
      </c>
      <c r="C280" s="1101" t="n">
        <v>9.6</v>
      </c>
      <c r="D280" s="1100" t="n">
        <v>2793.6</v>
      </c>
      <c r="E280" s="1101" t="n">
        <v>9.5</v>
      </c>
      <c r="F280" s="1100" t="n">
        <v>2175.1</v>
      </c>
      <c r="G280" s="1101" t="n">
        <v>13.1</v>
      </c>
      <c r="H280" s="1100" t="n">
        <v>2135.5</v>
      </c>
      <c r="I280" s="1101" t="n">
        <v>12.9</v>
      </c>
      <c r="J280" s="1100" t="n">
        <v>648.8</v>
      </c>
      <c r="K280" s="1101" t="n">
        <v>5</v>
      </c>
      <c r="L280" s="1100" t="n">
        <v>658.1</v>
      </c>
      <c r="M280" s="1101" t="n">
        <v>5.1</v>
      </c>
      <c r="N280" s="761" t="inlineStr">
        <is>
          <t>5 week month</t>
        </is>
      </c>
    </row>
    <row r="281">
      <c r="A281" s="776" t="inlineStr">
        <is>
          <t>November 1993</t>
        </is>
      </c>
      <c r="B281" s="1100" t="n">
        <v>2794.3</v>
      </c>
      <c r="C281" s="1101" t="n">
        <v>9.5</v>
      </c>
      <c r="D281" s="1100" t="n">
        <v>2769.4</v>
      </c>
      <c r="E281" s="1101" t="n">
        <v>9.4</v>
      </c>
      <c r="F281" s="1100" t="n">
        <v>2151.5</v>
      </c>
      <c r="G281" s="1101" t="n">
        <v>13</v>
      </c>
      <c r="H281" s="1100" t="n">
        <v>2124.1</v>
      </c>
      <c r="I281" s="1101" t="n">
        <v>12.8</v>
      </c>
      <c r="J281" s="1100" t="n">
        <v>642.8</v>
      </c>
      <c r="K281" s="1101" t="n">
        <v>5</v>
      </c>
      <c r="L281" s="1100" t="n">
        <v>645.3</v>
      </c>
      <c r="M281" s="1101" t="n">
        <v>5</v>
      </c>
      <c r="N281" s="761" t="inlineStr"/>
    </row>
    <row r="282">
      <c r="A282" s="776" t="inlineStr">
        <is>
          <t>December 1993</t>
        </is>
      </c>
      <c r="B282" s="1100" t="n">
        <v>2764.8</v>
      </c>
      <c r="C282" s="1101" t="n">
        <v>9.4</v>
      </c>
      <c r="D282" s="1100" t="n">
        <v>2782.7</v>
      </c>
      <c r="E282" s="1101" t="n">
        <v>9.4</v>
      </c>
      <c r="F282" s="1100" t="n">
        <v>2128.2</v>
      </c>
      <c r="G282" s="1101" t="n">
        <v>12.8</v>
      </c>
      <c r="H282" s="1100" t="n">
        <v>2146</v>
      </c>
      <c r="I282" s="1101" t="n">
        <v>12.9</v>
      </c>
      <c r="J282" s="1100" t="n">
        <v>636.6</v>
      </c>
      <c r="K282" s="1101" t="n">
        <v>4.9</v>
      </c>
      <c r="L282" s="1100" t="n">
        <v>636.7</v>
      </c>
      <c r="M282" s="1101" t="n">
        <v>4.9</v>
      </c>
      <c r="N282" s="761" t="inlineStr"/>
    </row>
    <row r="283">
      <c r="A283" s="776" t="inlineStr">
        <is>
          <t>January 1994</t>
        </is>
      </c>
      <c r="B283" s="1100" t="n">
        <v>2766</v>
      </c>
      <c r="C283" s="1101" t="n">
        <v>9.4</v>
      </c>
      <c r="D283" s="1100" t="n">
        <v>2889.3</v>
      </c>
      <c r="E283" s="1101" t="n">
        <v>9.800000000000001</v>
      </c>
      <c r="F283" s="1100" t="n">
        <v>2131.1</v>
      </c>
      <c r="G283" s="1101" t="n">
        <v>13</v>
      </c>
      <c r="H283" s="1100" t="n">
        <v>2224.2</v>
      </c>
      <c r="I283" s="1101" t="n">
        <v>13.6</v>
      </c>
      <c r="J283" s="1100" t="n">
        <v>634.9</v>
      </c>
      <c r="K283" s="1101" t="n">
        <v>4.9</v>
      </c>
      <c r="L283" s="1100" t="n">
        <v>665.1</v>
      </c>
      <c r="M283" s="1101" t="n">
        <v>5.1</v>
      </c>
      <c r="N283" s="761" t="inlineStr">
        <is>
          <t>5 week month</t>
        </is>
      </c>
    </row>
    <row r="284">
      <c r="A284" s="776" t="inlineStr">
        <is>
          <t>February 1994</t>
        </is>
      </c>
      <c r="B284" s="1100" t="n">
        <v>2734.2</v>
      </c>
      <c r="C284" s="1101" t="n">
        <v>9.300000000000001</v>
      </c>
      <c r="D284" s="1100" t="n">
        <v>2841.4</v>
      </c>
      <c r="E284" s="1101" t="n">
        <v>9.699999999999999</v>
      </c>
      <c r="F284" s="1100" t="n">
        <v>2104.7</v>
      </c>
      <c r="G284" s="1101" t="n">
        <v>12.9</v>
      </c>
      <c r="H284" s="1100" t="n">
        <v>2184.3</v>
      </c>
      <c r="I284" s="1101" t="n">
        <v>13.4</v>
      </c>
      <c r="J284" s="1100" t="n">
        <v>629.5</v>
      </c>
      <c r="K284" s="1101" t="n">
        <v>4.8</v>
      </c>
      <c r="L284" s="1100" t="n">
        <v>657.1</v>
      </c>
      <c r="M284" s="1101" t="n">
        <v>5.1</v>
      </c>
      <c r="N284" s="761" t="inlineStr"/>
    </row>
    <row r="285">
      <c r="A285" s="776" t="inlineStr">
        <is>
          <t>March 1994</t>
        </is>
      </c>
      <c r="B285" s="1100" t="n">
        <v>2712</v>
      </c>
      <c r="C285" s="1101" t="n">
        <v>9.199999999999999</v>
      </c>
      <c r="D285" s="1100" t="n">
        <v>2777.5</v>
      </c>
      <c r="E285" s="1101" t="n">
        <v>9.5</v>
      </c>
      <c r="F285" s="1100" t="n">
        <v>2086.5</v>
      </c>
      <c r="G285" s="1101" t="n">
        <v>12.8</v>
      </c>
      <c r="H285" s="1100" t="n">
        <v>2136.5</v>
      </c>
      <c r="I285" s="1101" t="n">
        <v>13.1</v>
      </c>
      <c r="J285" s="1100" t="n">
        <v>625.5</v>
      </c>
      <c r="K285" s="1101" t="n">
        <v>4.8</v>
      </c>
      <c r="L285" s="1100" t="n">
        <v>641.1</v>
      </c>
      <c r="M285" s="1101" t="n">
        <v>4.9</v>
      </c>
      <c r="N285" s="761" t="inlineStr"/>
    </row>
    <row r="286">
      <c r="A286" s="776" t="inlineStr">
        <is>
          <t>April 1994</t>
        </is>
      </c>
      <c r="B286" s="1100" t="n">
        <v>2676.3</v>
      </c>
      <c r="C286" s="1101" t="n">
        <v>9.1</v>
      </c>
      <c r="D286" s="1100" t="n">
        <v>2734.4</v>
      </c>
      <c r="E286" s="1101" t="n">
        <v>9.300000000000001</v>
      </c>
      <c r="F286" s="1100" t="n">
        <v>2056.4</v>
      </c>
      <c r="G286" s="1101" t="n">
        <v>12.6</v>
      </c>
      <c r="H286" s="1100" t="n">
        <v>2101.3</v>
      </c>
      <c r="I286" s="1101" t="n">
        <v>12.8</v>
      </c>
      <c r="J286" s="1100" t="n">
        <v>619.9</v>
      </c>
      <c r="K286" s="1101" t="n">
        <v>4.8</v>
      </c>
      <c r="L286" s="1100" t="n">
        <v>633.1</v>
      </c>
      <c r="M286" s="1101" t="n">
        <v>4.9</v>
      </c>
      <c r="N286" s="761" t="inlineStr">
        <is>
          <t>5 week month</t>
        </is>
      </c>
    </row>
    <row r="287">
      <c r="A287" s="776" t="inlineStr">
        <is>
          <t>May 1994</t>
        </is>
      </c>
      <c r="B287" s="1100" t="n">
        <v>2652.6</v>
      </c>
      <c r="C287" s="1101" t="n">
        <v>9</v>
      </c>
      <c r="D287" s="1100" t="n">
        <v>2652.6</v>
      </c>
      <c r="E287" s="1101" t="n">
        <v>9</v>
      </c>
      <c r="F287" s="1100" t="n">
        <v>2038.3</v>
      </c>
      <c r="G287" s="1101" t="n">
        <v>12.5</v>
      </c>
      <c r="H287" s="1100" t="n">
        <v>2042.1</v>
      </c>
      <c r="I287" s="1101" t="n">
        <v>12.5</v>
      </c>
      <c r="J287" s="1100" t="n">
        <v>614.3</v>
      </c>
      <c r="K287" s="1101" t="n">
        <v>4.7</v>
      </c>
      <c r="L287" s="1100" t="n">
        <v>610.5</v>
      </c>
      <c r="M287" s="1101" t="n">
        <v>4.7</v>
      </c>
      <c r="N287" s="761" t="inlineStr"/>
    </row>
    <row r="288">
      <c r="A288" s="776" t="inlineStr">
        <is>
          <t>June 1994</t>
        </is>
      </c>
      <c r="B288" s="1100" t="n">
        <v>2624.9</v>
      </c>
      <c r="C288" s="1101" t="n">
        <v>8.9</v>
      </c>
      <c r="D288" s="1100" t="n">
        <v>2585.6</v>
      </c>
      <c r="E288" s="1101" t="n">
        <v>8.800000000000001</v>
      </c>
      <c r="F288" s="1100" t="n">
        <v>2015.9</v>
      </c>
      <c r="G288" s="1101" t="n">
        <v>12.3</v>
      </c>
      <c r="H288" s="1100" t="n">
        <v>1988.8</v>
      </c>
      <c r="I288" s="1101" t="n">
        <v>12.2</v>
      </c>
      <c r="J288" s="1100" t="n">
        <v>609</v>
      </c>
      <c r="K288" s="1101" t="n">
        <v>4.7</v>
      </c>
      <c r="L288" s="1100" t="n">
        <v>596.8</v>
      </c>
      <c r="M288" s="1101" t="n">
        <v>4.6</v>
      </c>
      <c r="N288" s="761" t="inlineStr"/>
    </row>
    <row r="289">
      <c r="A289" s="776" t="inlineStr">
        <is>
          <t>July 1994</t>
        </is>
      </c>
      <c r="B289" s="1100" t="n">
        <v>2593.5</v>
      </c>
      <c r="C289" s="1101" t="n">
        <v>8.800000000000001</v>
      </c>
      <c r="D289" s="1100" t="n">
        <v>2643.1</v>
      </c>
      <c r="E289" s="1101" t="n">
        <v>9</v>
      </c>
      <c r="F289" s="1100" t="n">
        <v>1989.2</v>
      </c>
      <c r="G289" s="1101" t="n">
        <v>12.2</v>
      </c>
      <c r="H289" s="1100" t="n">
        <v>1998</v>
      </c>
      <c r="I289" s="1101" t="n">
        <v>12.2</v>
      </c>
      <c r="J289" s="1100" t="n">
        <v>604.3</v>
      </c>
      <c r="K289" s="1101" t="n">
        <v>4.6</v>
      </c>
      <c r="L289" s="1100" t="n">
        <v>645.1</v>
      </c>
      <c r="M289" s="1101" t="n">
        <v>5</v>
      </c>
      <c r="N289" s="761" t="inlineStr">
        <is>
          <t>5 week month</t>
        </is>
      </c>
    </row>
    <row r="290">
      <c r="A290" s="776" t="inlineStr">
        <is>
          <t>August 1994</t>
        </is>
      </c>
      <c r="B290" s="1100" t="n">
        <v>2553.2</v>
      </c>
      <c r="C290" s="1101" t="n">
        <v>8.699999999999999</v>
      </c>
      <c r="D290" s="1100" t="n">
        <v>2638.3</v>
      </c>
      <c r="E290" s="1101" t="n">
        <v>9</v>
      </c>
      <c r="F290" s="1100" t="n">
        <v>1958.9</v>
      </c>
      <c r="G290" s="1101" t="n">
        <v>12</v>
      </c>
      <c r="H290" s="1100" t="n">
        <v>1979.1</v>
      </c>
      <c r="I290" s="1101" t="n">
        <v>12.1</v>
      </c>
      <c r="J290" s="1100" t="n">
        <v>594.3</v>
      </c>
      <c r="K290" s="1101" t="n">
        <v>4.6</v>
      </c>
      <c r="L290" s="1100" t="n">
        <v>659.1</v>
      </c>
      <c r="M290" s="1101" t="n">
        <v>5.1</v>
      </c>
      <c r="N290" s="761" t="inlineStr"/>
    </row>
    <row r="291">
      <c r="A291" s="776" t="inlineStr">
        <is>
          <t>September 1994</t>
        </is>
      </c>
      <c r="B291" s="1100" t="n">
        <v>2524.5</v>
      </c>
      <c r="C291" s="1101" t="n">
        <v>8.6</v>
      </c>
      <c r="D291" s="1100" t="n">
        <v>2580.4</v>
      </c>
      <c r="E291" s="1101" t="n">
        <v>8.800000000000001</v>
      </c>
      <c r="F291" s="1100" t="n">
        <v>1937.4</v>
      </c>
      <c r="G291" s="1101" t="n">
        <v>11.8</v>
      </c>
      <c r="H291" s="1100" t="n">
        <v>1947.3</v>
      </c>
      <c r="I291" s="1101" t="n">
        <v>11.9</v>
      </c>
      <c r="J291" s="1100" t="n">
        <v>587.1</v>
      </c>
      <c r="K291" s="1101" t="n">
        <v>4.5</v>
      </c>
      <c r="L291" s="1100" t="n">
        <v>633.1</v>
      </c>
      <c r="M291" s="1101" t="n">
        <v>4.9</v>
      </c>
      <c r="N291" s="761" t="inlineStr"/>
    </row>
    <row r="292">
      <c r="A292" s="776" t="inlineStr">
        <is>
          <t>October 1994</t>
        </is>
      </c>
      <c r="B292" s="1100" t="n">
        <v>2484.9</v>
      </c>
      <c r="C292" s="1101" t="n">
        <v>8.5</v>
      </c>
      <c r="D292" s="1100" t="n">
        <v>2455</v>
      </c>
      <c r="E292" s="1101" t="n">
        <v>8.4</v>
      </c>
      <c r="F292" s="1100" t="n">
        <v>1906.5</v>
      </c>
      <c r="G292" s="1101" t="n">
        <v>11.7</v>
      </c>
      <c r="H292" s="1100" t="n">
        <v>1868.2</v>
      </c>
      <c r="I292" s="1101" t="n">
        <v>11.4</v>
      </c>
      <c r="J292" s="1100" t="n">
        <v>578.4</v>
      </c>
      <c r="K292" s="1101" t="n">
        <v>4.4</v>
      </c>
      <c r="L292" s="1100" t="n">
        <v>586.9</v>
      </c>
      <c r="M292" s="1101" t="n">
        <v>4.5</v>
      </c>
      <c r="N292" s="761" t="inlineStr">
        <is>
          <t>5 week month</t>
        </is>
      </c>
    </row>
    <row r="293">
      <c r="A293" s="776" t="inlineStr">
        <is>
          <t>November 1994</t>
        </is>
      </c>
      <c r="B293" s="1100" t="n">
        <v>2453.5</v>
      </c>
      <c r="C293" s="1101" t="n">
        <v>8.4</v>
      </c>
      <c r="D293" s="1100" t="n">
        <v>2423</v>
      </c>
      <c r="E293" s="1101" t="n">
        <v>8.300000000000001</v>
      </c>
      <c r="F293" s="1100" t="n">
        <v>1880.1</v>
      </c>
      <c r="G293" s="1101" t="n">
        <v>11.5</v>
      </c>
      <c r="H293" s="1100" t="n">
        <v>1848.9</v>
      </c>
      <c r="I293" s="1101" t="n">
        <v>11.3</v>
      </c>
      <c r="J293" s="1100" t="n">
        <v>573.4</v>
      </c>
      <c r="K293" s="1101" t="n">
        <v>4.4</v>
      </c>
      <c r="L293" s="1100" t="n">
        <v>574.1</v>
      </c>
      <c r="M293" s="1101" t="n">
        <v>4.4</v>
      </c>
      <c r="N293" s="761" t="inlineStr"/>
    </row>
    <row r="294">
      <c r="A294" s="776" t="inlineStr">
        <is>
          <t>December 1994</t>
        </is>
      </c>
      <c r="B294" s="1100" t="n">
        <v>2407.4</v>
      </c>
      <c r="C294" s="1101" t="n">
        <v>8.199999999999999</v>
      </c>
      <c r="D294" s="1100" t="n">
        <v>2417</v>
      </c>
      <c r="E294" s="1101" t="n">
        <v>8.199999999999999</v>
      </c>
      <c r="F294" s="1100" t="n">
        <v>1842.3</v>
      </c>
      <c r="G294" s="1101" t="n">
        <v>11.3</v>
      </c>
      <c r="H294" s="1100" t="n">
        <v>1854.3</v>
      </c>
      <c r="I294" s="1101" t="n">
        <v>11.3</v>
      </c>
      <c r="J294" s="1100" t="n">
        <v>565.1</v>
      </c>
      <c r="K294" s="1101" t="n">
        <v>4.3</v>
      </c>
      <c r="L294" s="1100" t="n">
        <v>562.7</v>
      </c>
      <c r="M294" s="1101" t="n">
        <v>4.3</v>
      </c>
      <c r="N294" s="761" t="inlineStr"/>
    </row>
    <row r="295">
      <c r="A295" s="776" t="inlineStr">
        <is>
          <t>January 1995</t>
        </is>
      </c>
      <c r="B295" s="1100" t="n">
        <v>2387.3</v>
      </c>
      <c r="C295" s="1101" t="n">
        <v>7.9</v>
      </c>
      <c r="D295" s="1100" t="n">
        <v>2503.4</v>
      </c>
      <c r="E295" s="1101" t="n">
        <v>8.300000000000001</v>
      </c>
      <c r="F295" s="1100" t="n">
        <v>1828.9</v>
      </c>
      <c r="G295" s="1101" t="n">
        <v>11</v>
      </c>
      <c r="H295" s="1100" t="n">
        <v>1918.2</v>
      </c>
      <c r="I295" s="1101" t="n">
        <v>11.5</v>
      </c>
      <c r="J295" s="1100" t="n">
        <v>558.4</v>
      </c>
      <c r="K295" s="1101" t="n">
        <v>4.2</v>
      </c>
      <c r="L295" s="1100" t="n">
        <v>585.1</v>
      </c>
      <c r="M295" s="1101" t="n">
        <v>4.4</v>
      </c>
      <c r="N295" s="761" t="inlineStr">
        <is>
          <t>5 week month</t>
        </is>
      </c>
    </row>
    <row r="296">
      <c r="A296" s="776" t="inlineStr">
        <is>
          <t>February 1995</t>
        </is>
      </c>
      <c r="B296" s="1100" t="n">
        <v>2358.6</v>
      </c>
      <c r="C296" s="1101" t="n">
        <v>7.9</v>
      </c>
      <c r="D296" s="1100" t="n">
        <v>2458.8</v>
      </c>
      <c r="E296" s="1101" t="n">
        <v>8.199999999999999</v>
      </c>
      <c r="F296" s="1100" t="n">
        <v>1806.3</v>
      </c>
      <c r="G296" s="1101" t="n">
        <v>10.9</v>
      </c>
      <c r="H296" s="1100" t="n">
        <v>1882.3</v>
      </c>
      <c r="I296" s="1101" t="n">
        <v>11.3</v>
      </c>
      <c r="J296" s="1100" t="n">
        <v>552.3</v>
      </c>
      <c r="K296" s="1101" t="n">
        <v>4.1</v>
      </c>
      <c r="L296" s="1100" t="n">
        <v>576.5</v>
      </c>
      <c r="M296" s="1101" t="n">
        <v>4.3</v>
      </c>
      <c r="N296" s="761" t="inlineStr"/>
    </row>
    <row r="297">
      <c r="A297" s="776" t="inlineStr">
        <is>
          <t>March 1995</t>
        </is>
      </c>
      <c r="B297" s="1100" t="n">
        <v>2341.9</v>
      </c>
      <c r="C297" s="1101" t="n">
        <v>7.8</v>
      </c>
      <c r="D297" s="1100" t="n">
        <v>2398.3</v>
      </c>
      <c r="E297" s="1101" t="n">
        <v>8</v>
      </c>
      <c r="F297" s="1100" t="n">
        <v>1793.6</v>
      </c>
      <c r="G297" s="1101" t="n">
        <v>10.8</v>
      </c>
      <c r="H297" s="1100" t="n">
        <v>1838.8</v>
      </c>
      <c r="I297" s="1101" t="n">
        <v>11.1</v>
      </c>
      <c r="J297" s="1100" t="n">
        <v>548.3</v>
      </c>
      <c r="K297" s="1101" t="n">
        <v>4.1</v>
      </c>
      <c r="L297" s="1100" t="n">
        <v>559.5</v>
      </c>
      <c r="M297" s="1101" t="n">
        <v>4.2</v>
      </c>
      <c r="N297" s="761" t="inlineStr"/>
    </row>
    <row r="298">
      <c r="A298" s="776" t="inlineStr">
        <is>
          <t>April 1995</t>
        </is>
      </c>
      <c r="B298" s="1100" t="n">
        <v>2319.6</v>
      </c>
      <c r="C298" s="1101" t="n">
        <v>7.7</v>
      </c>
      <c r="D298" s="1100" t="n">
        <v>2375.3</v>
      </c>
      <c r="E298" s="1101" t="n">
        <v>7.9</v>
      </c>
      <c r="F298" s="1100" t="n">
        <v>1775.9</v>
      </c>
      <c r="G298" s="1101" t="n">
        <v>10.7</v>
      </c>
      <c r="H298" s="1100" t="n">
        <v>1815.5</v>
      </c>
      <c r="I298" s="1101" t="n">
        <v>10.9</v>
      </c>
      <c r="J298" s="1100" t="n">
        <v>543.7</v>
      </c>
      <c r="K298" s="1101" t="n">
        <v>4.1</v>
      </c>
      <c r="L298" s="1100" t="n">
        <v>559.8</v>
      </c>
      <c r="M298" s="1101" t="n">
        <v>4.2</v>
      </c>
      <c r="N298" s="761" t="inlineStr">
        <is>
          <t>5 week month</t>
        </is>
      </c>
    </row>
    <row r="299">
      <c r="A299" s="776" t="inlineStr">
        <is>
          <t>May 1995</t>
        </is>
      </c>
      <c r="B299" s="1100" t="n">
        <v>2307.1</v>
      </c>
      <c r="C299" s="1101" t="n">
        <v>7.7</v>
      </c>
      <c r="D299" s="1100" t="n">
        <v>2302.3</v>
      </c>
      <c r="E299" s="1101" t="n">
        <v>7.7</v>
      </c>
      <c r="F299" s="1100" t="n">
        <v>1765.2</v>
      </c>
      <c r="G299" s="1101" t="n">
        <v>10.6</v>
      </c>
      <c r="H299" s="1100" t="n">
        <v>1766.1</v>
      </c>
      <c r="I299" s="1101" t="n">
        <v>10.6</v>
      </c>
      <c r="J299" s="1100" t="n">
        <v>541.9</v>
      </c>
      <c r="K299" s="1101" t="n">
        <v>4</v>
      </c>
      <c r="L299" s="1100" t="n">
        <v>536.2</v>
      </c>
      <c r="M299" s="1101" t="n">
        <v>4</v>
      </c>
      <c r="N299" s="761" t="inlineStr"/>
    </row>
    <row r="300">
      <c r="A300" s="776" t="inlineStr">
        <is>
          <t>June 1995</t>
        </is>
      </c>
      <c r="B300" s="1100" t="n">
        <v>2294</v>
      </c>
      <c r="C300" s="1101" t="n">
        <v>7.6</v>
      </c>
      <c r="D300" s="1100" t="n">
        <v>2254.5</v>
      </c>
      <c r="E300" s="1101" t="n">
        <v>7.5</v>
      </c>
      <c r="F300" s="1100" t="n">
        <v>1755.6</v>
      </c>
      <c r="G300" s="1101" t="n">
        <v>10.6</v>
      </c>
      <c r="H300" s="1100" t="n">
        <v>1728.9</v>
      </c>
      <c r="I300" s="1101" t="n">
        <v>10.4</v>
      </c>
      <c r="J300" s="1100" t="n">
        <v>538.4</v>
      </c>
      <c r="K300" s="1101" t="n">
        <v>4</v>
      </c>
      <c r="L300" s="1100" t="n">
        <v>525.6</v>
      </c>
      <c r="M300" s="1101" t="n">
        <v>3.9</v>
      </c>
      <c r="N300" s="761" t="inlineStr"/>
    </row>
    <row r="301">
      <c r="A301" s="776" t="inlineStr">
        <is>
          <t>July 1995</t>
        </is>
      </c>
      <c r="B301" s="1100" t="n">
        <v>2283.5</v>
      </c>
      <c r="C301" s="1101" t="n">
        <v>7.6</v>
      </c>
      <c r="D301" s="1100" t="n">
        <v>2336.2</v>
      </c>
      <c r="E301" s="1101" t="n">
        <v>7.8</v>
      </c>
      <c r="F301" s="1100" t="n">
        <v>1747</v>
      </c>
      <c r="G301" s="1101" t="n">
        <v>10.5</v>
      </c>
      <c r="H301" s="1100" t="n">
        <v>1758.6</v>
      </c>
      <c r="I301" s="1101" t="n">
        <v>10.6</v>
      </c>
      <c r="J301" s="1100" t="n">
        <v>536.5</v>
      </c>
      <c r="K301" s="1101" t="n">
        <v>4</v>
      </c>
      <c r="L301" s="1100" t="n">
        <v>577.5</v>
      </c>
      <c r="M301" s="1101" t="n">
        <v>4.3</v>
      </c>
      <c r="N301" s="761" t="inlineStr">
        <is>
          <t>5 week month</t>
        </is>
      </c>
    </row>
    <row r="302">
      <c r="A302" s="776" t="inlineStr">
        <is>
          <t>August 1995</t>
        </is>
      </c>
      <c r="B302" s="1100" t="n">
        <v>2260.7</v>
      </c>
      <c r="C302" s="1101" t="n">
        <v>7.5</v>
      </c>
      <c r="D302" s="1100" t="n">
        <v>2350.2</v>
      </c>
      <c r="E302" s="1101" t="n">
        <v>7.8</v>
      </c>
      <c r="F302" s="1100" t="n">
        <v>1729.7</v>
      </c>
      <c r="G302" s="1101" t="n">
        <v>10.4</v>
      </c>
      <c r="H302" s="1100" t="n">
        <v>1753.7</v>
      </c>
      <c r="I302" s="1101" t="n">
        <v>10.5</v>
      </c>
      <c r="J302" s="1100" t="n">
        <v>531</v>
      </c>
      <c r="K302" s="1101" t="n">
        <v>4</v>
      </c>
      <c r="L302" s="1100" t="n">
        <v>596.4</v>
      </c>
      <c r="M302" s="1101" t="n">
        <v>4.4</v>
      </c>
      <c r="N302" s="761" t="inlineStr"/>
    </row>
    <row r="303">
      <c r="A303" s="776" t="inlineStr">
        <is>
          <t>September 1995</t>
        </is>
      </c>
      <c r="B303" s="1100" t="n">
        <v>2233.9</v>
      </c>
      <c r="C303" s="1101" t="n">
        <v>7.4</v>
      </c>
      <c r="D303" s="1100" t="n">
        <v>2292.2</v>
      </c>
      <c r="E303" s="1101" t="n">
        <v>7.6</v>
      </c>
      <c r="F303" s="1100" t="n">
        <v>1711.3</v>
      </c>
      <c r="G303" s="1101" t="n">
        <v>10.3</v>
      </c>
      <c r="H303" s="1100" t="n">
        <v>1724</v>
      </c>
      <c r="I303" s="1101" t="n">
        <v>10.4</v>
      </c>
      <c r="J303" s="1100" t="n">
        <v>522.6</v>
      </c>
      <c r="K303" s="1101" t="n">
        <v>3.9</v>
      </c>
      <c r="L303" s="1100" t="n">
        <v>568.2</v>
      </c>
      <c r="M303" s="1101" t="n">
        <v>4.2</v>
      </c>
      <c r="N303" s="761" t="inlineStr">
        <is>
          <t>5 week month</t>
        </is>
      </c>
    </row>
    <row r="304">
      <c r="A304" s="776" t="inlineStr">
        <is>
          <t>October 1995</t>
        </is>
      </c>
      <c r="B304" s="1100" t="n">
        <v>2238.7</v>
      </c>
      <c r="C304" s="1101" t="n">
        <v>7.5</v>
      </c>
      <c r="D304" s="1100" t="n">
        <v>2212.3</v>
      </c>
      <c r="E304" s="1101" t="n">
        <v>7.4</v>
      </c>
      <c r="F304" s="1100" t="n">
        <v>1711.7</v>
      </c>
      <c r="G304" s="1101" t="n">
        <v>10.3</v>
      </c>
      <c r="H304" s="1100" t="n">
        <v>1676.4</v>
      </c>
      <c r="I304" s="1101" t="n">
        <v>10.1</v>
      </c>
      <c r="J304" s="1100" t="n">
        <v>527</v>
      </c>
      <c r="K304" s="1101" t="n">
        <v>3.9</v>
      </c>
      <c r="L304" s="1100" t="n">
        <v>535.9</v>
      </c>
      <c r="M304" s="1101" t="n">
        <v>4</v>
      </c>
      <c r="N304" s="761" t="inlineStr"/>
    </row>
    <row r="305">
      <c r="A305" s="776" t="inlineStr">
        <is>
          <t>November 1995</t>
        </is>
      </c>
      <c r="B305" s="1100" t="n">
        <v>2228.8</v>
      </c>
      <c r="C305" s="1101" t="n">
        <v>7.4</v>
      </c>
      <c r="D305" s="1100" t="n">
        <v>2196.1</v>
      </c>
      <c r="E305" s="1101" t="n">
        <v>7.3</v>
      </c>
      <c r="F305" s="1100" t="n">
        <v>1703.3</v>
      </c>
      <c r="G305" s="1101" t="n">
        <v>10.2</v>
      </c>
      <c r="H305" s="1100" t="n">
        <v>1670.7</v>
      </c>
      <c r="I305" s="1101" t="n">
        <v>10</v>
      </c>
      <c r="J305" s="1100" t="n">
        <v>525.5</v>
      </c>
      <c r="K305" s="1101" t="n">
        <v>3.9</v>
      </c>
      <c r="L305" s="1100" t="n">
        <v>525.5</v>
      </c>
      <c r="M305" s="1101" t="n">
        <v>3.9</v>
      </c>
      <c r="N305" s="761" t="inlineStr"/>
    </row>
    <row r="306">
      <c r="A306" s="776" t="inlineStr">
        <is>
          <t>December 1995</t>
        </is>
      </c>
      <c r="B306" s="1100" t="n">
        <v>2221.8</v>
      </c>
      <c r="C306" s="1101" t="n">
        <v>7.4</v>
      </c>
      <c r="D306" s="1100" t="n">
        <v>2228.2</v>
      </c>
      <c r="E306" s="1101" t="n">
        <v>7.4</v>
      </c>
      <c r="F306" s="1100" t="n">
        <v>1697.7</v>
      </c>
      <c r="G306" s="1101" t="n">
        <v>10.2</v>
      </c>
      <c r="H306" s="1100" t="n">
        <v>1707.2</v>
      </c>
      <c r="I306" s="1101" t="n">
        <v>10.3</v>
      </c>
      <c r="J306" s="1100" t="n">
        <v>524.1</v>
      </c>
      <c r="K306" s="1101" t="n">
        <v>3.9</v>
      </c>
      <c r="L306" s="1100" t="n">
        <v>521</v>
      </c>
      <c r="M306" s="1101" t="n">
        <v>3.9</v>
      </c>
      <c r="N306" s="761" t="inlineStr">
        <is>
          <t>5 week month</t>
        </is>
      </c>
    </row>
    <row r="307">
      <c r="A307" s="776" t="inlineStr">
        <is>
          <t>January 1996</t>
        </is>
      </c>
      <c r="B307" s="1100" t="n">
        <v>2198.4</v>
      </c>
      <c r="C307" s="1101" t="n">
        <v>7.5</v>
      </c>
      <c r="D307" s="1100" t="n">
        <v>2310.5</v>
      </c>
      <c r="E307" s="1101" t="n">
        <v>7.9</v>
      </c>
      <c r="F307" s="1100" t="n">
        <v>1679</v>
      </c>
      <c r="G307" s="1101" t="n">
        <v>10.8</v>
      </c>
      <c r="H307" s="1100" t="n">
        <v>1766.4</v>
      </c>
      <c r="I307" s="1101" t="n">
        <v>11.4</v>
      </c>
      <c r="J307" s="1100" t="n">
        <v>519.4</v>
      </c>
      <c r="K307" s="1101" t="n">
        <v>3.8</v>
      </c>
      <c r="L307" s="1100" t="n">
        <v>544.1</v>
      </c>
      <c r="M307" s="1101" t="n">
        <v>3.9</v>
      </c>
      <c r="N307" s="761" t="inlineStr"/>
    </row>
    <row r="308">
      <c r="A308" s="776" t="inlineStr">
        <is>
          <t>February 1996</t>
        </is>
      </c>
      <c r="B308" s="1100" t="n">
        <v>2205.2</v>
      </c>
      <c r="C308" s="1101" t="n">
        <v>7.5</v>
      </c>
      <c r="D308" s="1100" t="n">
        <v>2303</v>
      </c>
      <c r="E308" s="1101" t="n">
        <v>7.8</v>
      </c>
      <c r="F308" s="1100" t="n">
        <v>1686</v>
      </c>
      <c r="G308" s="1101" t="n">
        <v>10.8</v>
      </c>
      <c r="H308" s="1100" t="n">
        <v>1761</v>
      </c>
      <c r="I308" s="1101" t="n">
        <v>11.3</v>
      </c>
      <c r="J308" s="1100" t="n">
        <v>519.2</v>
      </c>
      <c r="K308" s="1101" t="n">
        <v>3.8</v>
      </c>
      <c r="L308" s="1100" t="n">
        <v>541.9</v>
      </c>
      <c r="M308" s="1101" t="n">
        <v>3.9</v>
      </c>
      <c r="N308" s="761" t="inlineStr"/>
    </row>
    <row r="309">
      <c r="A309" s="776" t="inlineStr">
        <is>
          <t>March 1996</t>
        </is>
      </c>
      <c r="B309" s="1100" t="n">
        <v>2179.1</v>
      </c>
      <c r="C309" s="1101" t="n">
        <v>7.4</v>
      </c>
      <c r="D309" s="1100" t="n">
        <v>2230.8</v>
      </c>
      <c r="E309" s="1101" t="n">
        <v>7.6</v>
      </c>
      <c r="F309" s="1100" t="n">
        <v>1664.7</v>
      </c>
      <c r="G309" s="1101" t="n">
        <v>10.7</v>
      </c>
      <c r="H309" s="1100" t="n">
        <v>1707.2</v>
      </c>
      <c r="I309" s="1101" t="n">
        <v>11</v>
      </c>
      <c r="J309" s="1100" t="n">
        <v>514.4</v>
      </c>
      <c r="K309" s="1101" t="n">
        <v>3.7</v>
      </c>
      <c r="L309" s="1100" t="n">
        <v>523.6</v>
      </c>
      <c r="M309" s="1101" t="n">
        <v>3.8</v>
      </c>
      <c r="N309" s="761" t="inlineStr">
        <is>
          <t>5 week month</t>
        </is>
      </c>
    </row>
    <row r="310">
      <c r="A310" s="776" t="inlineStr">
        <is>
          <t>April 1996</t>
        </is>
      </c>
      <c r="B310" s="1100" t="n">
        <v>2171.1</v>
      </c>
      <c r="C310" s="1101" t="n">
        <v>7.4</v>
      </c>
      <c r="D310" s="1100" t="n">
        <v>2223.9</v>
      </c>
      <c r="E310" s="1101" t="n">
        <v>7.6</v>
      </c>
      <c r="F310" s="1100" t="n">
        <v>1657.6</v>
      </c>
      <c r="G310" s="1101" t="n">
        <v>10.7</v>
      </c>
      <c r="H310" s="1100" t="n">
        <v>1695.5</v>
      </c>
      <c r="I310" s="1101" t="n">
        <v>10.9</v>
      </c>
      <c r="J310" s="1100" t="n">
        <v>513.5</v>
      </c>
      <c r="K310" s="1101" t="n">
        <v>3.7</v>
      </c>
      <c r="L310" s="1100" t="n">
        <v>528.5</v>
      </c>
      <c r="M310" s="1101" t="n">
        <v>3.8</v>
      </c>
      <c r="N310" s="761" t="inlineStr"/>
    </row>
    <row r="311">
      <c r="A311" s="776" t="inlineStr">
        <is>
          <t>May 1996</t>
        </is>
      </c>
      <c r="B311" s="1100" t="n">
        <v>2153</v>
      </c>
      <c r="C311" s="1101" t="n">
        <v>7.3</v>
      </c>
      <c r="D311" s="1100" t="n">
        <v>2147.4</v>
      </c>
      <c r="E311" s="1101" t="n">
        <v>7.3</v>
      </c>
      <c r="F311" s="1100" t="n">
        <v>1643.1</v>
      </c>
      <c r="G311" s="1101" t="n">
        <v>10.6</v>
      </c>
      <c r="H311" s="1100" t="n">
        <v>1643.9</v>
      </c>
      <c r="I311" s="1101" t="n">
        <v>10.6</v>
      </c>
      <c r="J311" s="1100" t="n">
        <v>509.9</v>
      </c>
      <c r="K311" s="1101" t="n">
        <v>3.7</v>
      </c>
      <c r="L311" s="1100" t="n">
        <v>503.5</v>
      </c>
      <c r="M311" s="1101" t="n">
        <v>3.6</v>
      </c>
      <c r="N311" s="761" t="inlineStr"/>
    </row>
    <row r="312">
      <c r="A312" s="776" t="inlineStr">
        <is>
          <t>June 1996</t>
        </is>
      </c>
      <c r="B312" s="1100" t="n">
        <v>2134.5</v>
      </c>
      <c r="C312" s="1101" t="n">
        <v>7.3</v>
      </c>
      <c r="D312" s="1100" t="n">
        <v>2096.3</v>
      </c>
      <c r="E312" s="1101" t="n">
        <v>7.1</v>
      </c>
      <c r="F312" s="1100" t="n">
        <v>1625.3</v>
      </c>
      <c r="G312" s="1101" t="n">
        <v>10.4</v>
      </c>
      <c r="H312" s="1100" t="n">
        <v>1599.5</v>
      </c>
      <c r="I312" s="1101" t="n">
        <v>10.3</v>
      </c>
      <c r="J312" s="1100" t="n">
        <v>509.2</v>
      </c>
      <c r="K312" s="1101" t="n">
        <v>3.7</v>
      </c>
      <c r="L312" s="1100" t="n">
        <v>496.8</v>
      </c>
      <c r="M312" s="1101" t="n">
        <v>3.6</v>
      </c>
      <c r="N312" s="761" t="inlineStr">
        <is>
          <t>5 week month</t>
        </is>
      </c>
    </row>
    <row r="313">
      <c r="A313" s="776" t="inlineStr">
        <is>
          <t>July 1996</t>
        </is>
      </c>
      <c r="B313" s="1100" t="n">
        <v>2103.4</v>
      </c>
      <c r="C313" s="1101" t="n">
        <v>7.2</v>
      </c>
      <c r="D313" s="1100" t="n">
        <v>2158.1</v>
      </c>
      <c r="E313" s="1101" t="n">
        <v>7.3</v>
      </c>
      <c r="F313" s="1100" t="n">
        <v>1603.3</v>
      </c>
      <c r="G313" s="1101" t="n">
        <v>10.3</v>
      </c>
      <c r="H313" s="1100" t="n">
        <v>1616.5</v>
      </c>
      <c r="I313" s="1101" t="n">
        <v>10.4</v>
      </c>
      <c r="J313" s="1100" t="n">
        <v>500.1</v>
      </c>
      <c r="K313" s="1101" t="n">
        <v>3.6</v>
      </c>
      <c r="L313" s="1100" t="n">
        <v>541.6</v>
      </c>
      <c r="M313" s="1101" t="n">
        <v>3.9</v>
      </c>
      <c r="N313" s="761" t="inlineStr"/>
    </row>
    <row r="314">
      <c r="A314" s="776" t="inlineStr">
        <is>
          <t>August 1996</t>
        </is>
      </c>
      <c r="B314" s="1100" t="n">
        <v>2083</v>
      </c>
      <c r="C314" s="1101" t="n">
        <v>7.1</v>
      </c>
      <c r="D314" s="1100" t="n">
        <v>2176.4</v>
      </c>
      <c r="E314" s="1101" t="n">
        <v>7.4</v>
      </c>
      <c r="F314" s="1100" t="n">
        <v>1587</v>
      </c>
      <c r="G314" s="1101" t="n">
        <v>10.2</v>
      </c>
      <c r="H314" s="1100" t="n">
        <v>1614.1</v>
      </c>
      <c r="I314" s="1101" t="n">
        <v>10.4</v>
      </c>
      <c r="J314" s="1100" t="n">
        <v>496</v>
      </c>
      <c r="K314" s="1101" t="n">
        <v>3.6</v>
      </c>
      <c r="L314" s="1100" t="n">
        <v>562.4</v>
      </c>
      <c r="M314" s="1101" t="n">
        <v>4.1</v>
      </c>
      <c r="N314" s="761" t="inlineStr"/>
    </row>
    <row r="315">
      <c r="A315" s="776" t="inlineStr">
        <is>
          <t>September 1996</t>
        </is>
      </c>
      <c r="B315" s="1100" t="n">
        <v>2043.8</v>
      </c>
      <c r="C315" s="1101" t="n">
        <v>7</v>
      </c>
      <c r="D315" s="1100" t="n">
        <v>2103.7</v>
      </c>
      <c r="E315" s="1101" t="n">
        <v>7.2</v>
      </c>
      <c r="F315" s="1100" t="n">
        <v>1558</v>
      </c>
      <c r="G315" s="1101" t="n">
        <v>10</v>
      </c>
      <c r="H315" s="1100" t="n">
        <v>1572.4</v>
      </c>
      <c r="I315" s="1101" t="n">
        <v>10.1</v>
      </c>
      <c r="J315" s="1100" t="n">
        <v>485.8</v>
      </c>
      <c r="K315" s="1101" t="n">
        <v>3.5</v>
      </c>
      <c r="L315" s="1100" t="n">
        <v>531.4</v>
      </c>
      <c r="M315" s="1101" t="n">
        <v>3.8</v>
      </c>
      <c r="N315" s="761" t="inlineStr">
        <is>
          <t>5 week month</t>
        </is>
      </c>
    </row>
    <row r="316">
      <c r="A316" s="776" t="inlineStr">
        <is>
          <t>October 1996</t>
        </is>
      </c>
      <c r="B316" s="1100" t="n">
        <v>2002.4</v>
      </c>
      <c r="C316" s="1101" t="n">
        <v>6.8</v>
      </c>
      <c r="D316" s="1100" t="n">
        <v>1977.2</v>
      </c>
      <c r="E316" s="1101" t="n">
        <v>6.7</v>
      </c>
      <c r="F316" s="1100" t="n">
        <v>1526.6</v>
      </c>
      <c r="G316" s="1101" t="n">
        <v>9.800000000000001</v>
      </c>
      <c r="H316" s="1100" t="n">
        <v>1492.6</v>
      </c>
      <c r="I316" s="1101" t="n">
        <v>9.6</v>
      </c>
      <c r="J316" s="1100" t="n">
        <v>475.8</v>
      </c>
      <c r="K316" s="1101" t="n">
        <v>3.4</v>
      </c>
      <c r="L316" s="1100" t="n">
        <v>484.6</v>
      </c>
      <c r="M316" s="1101" t="n">
        <v>3.5</v>
      </c>
      <c r="N316" s="761" t="inlineStr"/>
    </row>
    <row r="317">
      <c r="A317" s="776" t="inlineStr">
        <is>
          <t>November 1996</t>
        </is>
      </c>
      <c r="B317" s="1100" t="n">
        <v>1903.9</v>
      </c>
      <c r="C317" s="1101" t="n">
        <v>6.5</v>
      </c>
      <c r="D317" s="1100" t="n">
        <v>1871.4</v>
      </c>
      <c r="E317" s="1101" t="n">
        <v>6.4</v>
      </c>
      <c r="F317" s="1100" t="n">
        <v>1455.4</v>
      </c>
      <c r="G317" s="1101" t="n">
        <v>9.4</v>
      </c>
      <c r="H317" s="1100" t="n">
        <v>1424.1</v>
      </c>
      <c r="I317" s="1101" t="n">
        <v>9.199999999999999</v>
      </c>
      <c r="J317" s="1100" t="n">
        <v>448.5</v>
      </c>
      <c r="K317" s="1101" t="n">
        <v>3.2</v>
      </c>
      <c r="L317" s="1100" t="n">
        <v>447.3</v>
      </c>
      <c r="M317" s="1101" t="n">
        <v>3.2</v>
      </c>
      <c r="N317" s="761" t="inlineStr">
        <is>
          <t>5 week month</t>
        </is>
      </c>
    </row>
    <row r="318">
      <c r="A318" s="776" t="inlineStr">
        <is>
          <t>December 1996</t>
        </is>
      </c>
      <c r="B318" s="1100" t="n">
        <v>1872.1</v>
      </c>
      <c r="C318" s="1101" t="n">
        <v>6.4</v>
      </c>
      <c r="D318" s="1100" t="n">
        <v>1868.2</v>
      </c>
      <c r="E318" s="1101" t="n">
        <v>6.4</v>
      </c>
      <c r="F318" s="1100" t="n">
        <v>1431.2</v>
      </c>
      <c r="G318" s="1101" t="n">
        <v>9.199999999999999</v>
      </c>
      <c r="H318" s="1100" t="n">
        <v>1430.5</v>
      </c>
      <c r="I318" s="1101" t="n">
        <v>9.199999999999999</v>
      </c>
      <c r="J318" s="1100" t="n">
        <v>440.9</v>
      </c>
      <c r="K318" s="1101" t="n">
        <v>3.2</v>
      </c>
      <c r="L318" s="1100" t="n">
        <v>437.7</v>
      </c>
      <c r="M318" s="1101" t="n">
        <v>3.2</v>
      </c>
      <c r="N318" s="761" t="inlineStr"/>
    </row>
    <row r="319">
      <c r="A319" s="776" t="inlineStr">
        <is>
          <t>January 1997</t>
        </is>
      </c>
      <c r="B319" s="1100" t="n">
        <v>1818.4</v>
      </c>
      <c r="C319" s="1100" t="n">
        <v>6.00239125179863</v>
      </c>
      <c r="D319" s="1100" t="n">
        <v>1907.8</v>
      </c>
      <c r="E319" s="1100" t="n">
        <v>6.297493417389697</v>
      </c>
      <c r="F319" s="1100" t="n">
        <v>1393</v>
      </c>
      <c r="G319" s="1100" t="n">
        <v>8.563945065827411</v>
      </c>
      <c r="H319" s="1100" t="n">
        <v>1463.5</v>
      </c>
      <c r="I319" s="1100" t="n">
        <v>8.997367985526502</v>
      </c>
      <c r="J319" s="1100" t="n">
        <v>425.4</v>
      </c>
      <c r="K319" s="1100" t="n">
        <v>3.032349696782851</v>
      </c>
      <c r="L319" s="1100" t="n">
        <v>444.3</v>
      </c>
      <c r="M319" s="1100" t="n">
        <v>3.167073272874049</v>
      </c>
      <c r="N319" s="761" t="inlineStr"/>
    </row>
    <row r="320">
      <c r="A320" s="776" t="inlineStr">
        <is>
          <t>February 1997</t>
        </is>
      </c>
      <c r="B320" s="1100" t="n">
        <v>1752.8</v>
      </c>
      <c r="C320" s="1100" t="n">
        <v>5.785850960268719</v>
      </c>
      <c r="D320" s="1100" t="n">
        <v>1827.8</v>
      </c>
      <c r="E320" s="1100" t="n">
        <v>6.033419891133708</v>
      </c>
      <c r="F320" s="1100" t="n">
        <v>1345.8</v>
      </c>
      <c r="G320" s="1100" t="n">
        <v>8.273766884128163</v>
      </c>
      <c r="H320" s="1100" t="n">
        <v>1403.3</v>
      </c>
      <c r="I320" s="1100" t="n">
        <v>8.627267847003308</v>
      </c>
      <c r="J320" s="1100" t="n">
        <v>407</v>
      </c>
      <c r="K320" s="1100" t="n">
        <v>2.901190236461261</v>
      </c>
      <c r="L320" s="1100" t="n">
        <v>424.5</v>
      </c>
      <c r="M320" s="1100" t="n">
        <v>3.025934288397556</v>
      </c>
      <c r="N320" s="761" t="inlineStr">
        <is>
          <t>5 week month</t>
        </is>
      </c>
    </row>
    <row r="321">
      <c r="A321" s="776" t="inlineStr">
        <is>
          <t>March 1997</t>
        </is>
      </c>
      <c r="B321" s="1100" t="n">
        <v>1704.3</v>
      </c>
      <c r="C321" s="1100" t="n">
        <v>5.625756384976025</v>
      </c>
      <c r="D321" s="1100" t="n">
        <v>1745.3</v>
      </c>
      <c r="E321" s="1100" t="n">
        <v>5.76109406718222</v>
      </c>
      <c r="F321" s="1100" t="n">
        <v>1307.7</v>
      </c>
      <c r="G321" s="1100" t="n">
        <v>8.039534072205676</v>
      </c>
      <c r="H321" s="1100" t="n">
        <v>1342.4</v>
      </c>
      <c r="I321" s="1100" t="n">
        <v>8.252864218497285</v>
      </c>
      <c r="J321" s="1100" t="n">
        <v>396.6</v>
      </c>
      <c r="K321" s="1100" t="n">
        <v>2.827056628453405</v>
      </c>
      <c r="L321" s="1100" t="n">
        <v>402.9</v>
      </c>
      <c r="M321" s="1100" t="n">
        <v>2.871964487150471</v>
      </c>
      <c r="N321" s="761" t="inlineStr"/>
    </row>
    <row r="322">
      <c r="A322" s="776" t="inlineStr">
        <is>
          <t>April 1997</t>
        </is>
      </c>
      <c r="B322" s="1100" t="n">
        <v>1662.6</v>
      </c>
      <c r="C322" s="1100" t="n">
        <v>5.488108059415091</v>
      </c>
      <c r="D322" s="1100" t="n">
        <v>1688</v>
      </c>
      <c r="E322" s="1100" t="n">
        <v>5.571951404001368</v>
      </c>
      <c r="F322" s="1100" t="n">
        <v>1275.7</v>
      </c>
      <c r="G322" s="1100" t="n">
        <v>7.842803101562118</v>
      </c>
      <c r="H322" s="1100" t="n">
        <v>1298.8</v>
      </c>
      <c r="I322" s="1100" t="n">
        <v>7.984818270995437</v>
      </c>
      <c r="J322" s="1100" t="n">
        <v>386.9</v>
      </c>
      <c r="K322" s="1100" t="n">
        <v>2.757912782523002</v>
      </c>
      <c r="L322" s="1100" t="n">
        <v>389.1</v>
      </c>
      <c r="M322" s="1100" t="n">
        <v>2.773594891909279</v>
      </c>
      <c r="N322" s="761" t="inlineStr">
        <is>
          <t>5 week month</t>
        </is>
      </c>
    </row>
    <row r="323">
      <c r="A323" s="776" t="inlineStr">
        <is>
          <t>May 1997</t>
        </is>
      </c>
      <c r="B323" s="1100" t="n">
        <v>1619.6</v>
      </c>
      <c r="C323" s="1100" t="n">
        <v>5.346168539052497</v>
      </c>
      <c r="D323" s="1100" t="n">
        <v>1620.496</v>
      </c>
      <c r="E323" s="1100" t="n">
        <v>5.349126162546563</v>
      </c>
      <c r="F323" s="1100" t="n">
        <v>1243.9</v>
      </c>
      <c r="G323" s="1100" t="n">
        <v>7.647301699485082</v>
      </c>
      <c r="H323" s="1100" t="n">
        <v>1249.85</v>
      </c>
      <c r="I323" s="1100" t="n">
        <v>7.683881364339118</v>
      </c>
      <c r="J323" s="1100" t="n">
        <v>375.7</v>
      </c>
      <c r="K323" s="1100" t="n">
        <v>2.678076589283773</v>
      </c>
      <c r="L323" s="1100" t="n">
        <v>370.646</v>
      </c>
      <c r="M323" s="1100" t="n">
        <v>2.642050507084571</v>
      </c>
      <c r="N323" s="761" t="n"/>
    </row>
    <row r="324">
      <c r="A324" s="776" t="inlineStr">
        <is>
          <t>June 1997</t>
        </is>
      </c>
      <c r="B324" s="1100" t="n">
        <v>1571.5</v>
      </c>
      <c r="C324" s="1100" t="n">
        <v>5.187394331391082</v>
      </c>
      <c r="D324" s="1100" t="n">
        <v>1550.141</v>
      </c>
      <c r="E324" s="1100" t="n">
        <v>5.116890000799811</v>
      </c>
      <c r="F324" s="1100" t="n">
        <v>1207.6</v>
      </c>
      <c r="G324" s="1100" t="n">
        <v>7.424135004661293</v>
      </c>
      <c r="H324" s="1100" t="n">
        <v>1193.314</v>
      </c>
      <c r="I324" s="1100" t="n">
        <v>7.336306921954609</v>
      </c>
      <c r="J324" s="1100" t="n">
        <v>363.9</v>
      </c>
      <c r="K324" s="1100" t="n">
        <v>2.593963457121014</v>
      </c>
      <c r="L324" s="1100" t="n">
        <v>356.827</v>
      </c>
      <c r="M324" s="1100" t="n">
        <v>2.543545475444133</v>
      </c>
      <c r="N324" s="761" t="inlineStr">
        <is>
          <t>5 week month</t>
        </is>
      </c>
    </row>
    <row r="325">
      <c r="A325" s="776" t="inlineStr">
        <is>
          <t>July 1997</t>
        </is>
      </c>
      <c r="B325" s="1100" t="n">
        <v>1554.1</v>
      </c>
      <c r="C325" s="1100" t="n">
        <v>5.129958339430407</v>
      </c>
      <c r="D325" s="1100" t="n">
        <v>1585.272</v>
      </c>
      <c r="E325" s="1100" t="n">
        <v>5.232854588936052</v>
      </c>
      <c r="F325" s="1100" t="n">
        <v>1191.7</v>
      </c>
      <c r="G325" s="1100" t="n">
        <v>7.326384303622777</v>
      </c>
      <c r="H325" s="1100" t="n">
        <v>1201.318</v>
      </c>
      <c r="I325" s="1100" t="n">
        <v>7.385514255986831</v>
      </c>
      <c r="J325" s="1100" t="n">
        <v>362.4</v>
      </c>
      <c r="K325" s="1100" t="n">
        <v>2.583271109812189</v>
      </c>
      <c r="L325" s="1100" t="n">
        <v>383.954</v>
      </c>
      <c r="M325" s="1100" t="n">
        <v>2.736913012408469</v>
      </c>
      <c r="N325" s="761" t="n"/>
    </row>
    <row r="326">
      <c r="A326" s="776" t="inlineStr">
        <is>
          <t>August 1997</t>
        </is>
      </c>
      <c r="B326" s="1100" t="n">
        <v>1526.5</v>
      </c>
      <c r="C326" s="1100" t="n">
        <v>5.03885297287209</v>
      </c>
      <c r="D326" s="1100" t="n">
        <v>1579.211</v>
      </c>
      <c r="E326" s="1100" t="n">
        <v>5.212847718403083</v>
      </c>
      <c r="F326" s="1100" t="n">
        <v>1169.9</v>
      </c>
      <c r="G326" s="1100" t="n">
        <v>7.192361329871852</v>
      </c>
      <c r="H326" s="1100" t="n">
        <v>1186.465</v>
      </c>
      <c r="I326" s="1100" t="n">
        <v>7.294200346394057</v>
      </c>
      <c r="J326" s="1100" t="n">
        <v>356.6</v>
      </c>
      <c r="K326" s="1100" t="n">
        <v>2.541927366884731</v>
      </c>
      <c r="L326" s="1100" t="n">
        <v>392.746</v>
      </c>
      <c r="M326" s="1100" t="n">
        <v>2.799584424101264</v>
      </c>
      <c r="N326" s="761" t="inlineStr">
        <is>
          <t>5 week month</t>
        </is>
      </c>
    </row>
    <row r="327">
      <c r="A327" s="776" t="inlineStr">
        <is>
          <t>September 1997</t>
        </is>
      </c>
      <c r="B327" s="1100" t="n">
        <v>1497.8</v>
      </c>
      <c r="C327" s="1100" t="n">
        <v>4.944116595327754</v>
      </c>
      <c r="D327" s="1100" t="n">
        <v>1513.537</v>
      </c>
      <c r="E327" s="1100" t="n">
        <v>4.996063158861384</v>
      </c>
      <c r="F327" s="1100" t="n">
        <v>1146.2</v>
      </c>
      <c r="G327" s="1100" t="n">
        <v>7.046657454738966</v>
      </c>
      <c r="H327" s="1100" t="n">
        <v>1142.178</v>
      </c>
      <c r="I327" s="1100" t="n">
        <v>7.021930830866204</v>
      </c>
      <c r="J327" s="1100" t="n">
        <v>351.6000000000001</v>
      </c>
      <c r="K327" s="1100" t="n">
        <v>2.506286209188647</v>
      </c>
      <c r="L327" s="1100" t="n">
        <v>371.359</v>
      </c>
      <c r="M327" s="1100" t="n">
        <v>2.647132936172033</v>
      </c>
      <c r="N327" s="761" t="n"/>
    </row>
    <row r="328">
      <c r="A328" s="776" t="inlineStr">
        <is>
          <t>October 1997</t>
        </is>
      </c>
      <c r="B328" s="1100" t="n">
        <v>1464.1</v>
      </c>
      <c r="C328" s="1100" t="n">
        <v>4.832875622392418</v>
      </c>
      <c r="D328" s="1100" t="n">
        <v>1432.833</v>
      </c>
      <c r="E328" s="1100" t="n">
        <v>4.729665785574343</v>
      </c>
      <c r="F328" s="1100" t="n">
        <v>1121.8</v>
      </c>
      <c r="G328" s="1100" t="n">
        <v>6.896650089623253</v>
      </c>
      <c r="H328" s="1100" t="n">
        <v>1089.143</v>
      </c>
      <c r="I328" s="1100" t="n">
        <v>6.695879986238669</v>
      </c>
      <c r="J328" s="1100" t="n">
        <v>342.3</v>
      </c>
      <c r="K328" s="1100" t="n">
        <v>2.43999365587393</v>
      </c>
      <c r="L328" s="1100" t="n">
        <v>343.6900000000001</v>
      </c>
      <c r="M328" s="1100" t="n">
        <v>2.449901897713442</v>
      </c>
      <c r="N328" s="761" t="n"/>
    </row>
    <row r="329">
      <c r="A329" s="776" t="inlineStr">
        <is>
          <t>November 1997</t>
        </is>
      </c>
      <c r="B329" s="1100" t="n">
        <v>1431.7</v>
      </c>
      <c r="C329" s="1100" t="n">
        <v>4.725925844258743</v>
      </c>
      <c r="D329" s="1100" t="n">
        <v>1387.649</v>
      </c>
      <c r="E329" s="1100" t="n">
        <v>4.58051705794496</v>
      </c>
      <c r="F329" s="1100" t="n">
        <v>1096.2</v>
      </c>
      <c r="G329" s="1100" t="n">
        <v>6.739265313108405</v>
      </c>
      <c r="H329" s="1100" t="n">
        <v>1060.406</v>
      </c>
      <c r="I329" s="1100" t="n">
        <v>6.51920942675792</v>
      </c>
      <c r="J329" s="1100" t="n">
        <v>335.5</v>
      </c>
      <c r="K329" s="1100" t="n">
        <v>2.391521681407256</v>
      </c>
      <c r="L329" s="1100" t="n">
        <v>327.243</v>
      </c>
      <c r="M329" s="1100" t="n">
        <v>2.332663873587942</v>
      </c>
      <c r="N329" s="761" t="inlineStr">
        <is>
          <t>5 week month</t>
        </is>
      </c>
    </row>
    <row r="330">
      <c r="A330" s="776" t="inlineStr">
        <is>
          <t>December 1997</t>
        </is>
      </c>
      <c r="B330" s="1100" t="n">
        <v>1410.5</v>
      </c>
      <c r="C330" s="1100" t="n">
        <v>4.655946359800906</v>
      </c>
      <c r="D330" s="1100" t="n">
        <v>1391.38</v>
      </c>
      <c r="E330" s="1100" t="n">
        <v>4.592832787025724</v>
      </c>
      <c r="F330" s="1100" t="n">
        <v>1079.7</v>
      </c>
      <c r="G330" s="1100" t="n">
        <v>6.63782590637032</v>
      </c>
      <c r="H330" s="1100" t="n">
        <v>1070.999</v>
      </c>
      <c r="I330" s="1100" t="n">
        <v>6.58433352588377</v>
      </c>
      <c r="J330" s="1100" t="n">
        <v>330.8</v>
      </c>
      <c r="K330" s="1100" t="n">
        <v>2.358018993172936</v>
      </c>
      <c r="L330" s="1100" t="n">
        <v>320.381</v>
      </c>
      <c r="M330" s="1100" t="n">
        <v>2.283749948765836</v>
      </c>
      <c r="N330" s="761" t="n"/>
    </row>
    <row r="331">
      <c r="A331" s="776" t="inlineStr">
        <is>
          <t>January 1998</t>
        </is>
      </c>
      <c r="B331" s="1100" t="n">
        <v>1400.5</v>
      </c>
      <c r="C331" s="1100" t="n">
        <v>4.630432778002108</v>
      </c>
      <c r="D331" s="1100" t="n">
        <v>1479.263</v>
      </c>
      <c r="E331" s="1100" t="n">
        <v>4.890844614413234</v>
      </c>
      <c r="F331" s="1100" t="n">
        <v>1071.8</v>
      </c>
      <c r="G331" s="1100" t="n">
        <v>6.5759930605419</v>
      </c>
      <c r="H331" s="1100" t="n">
        <v>1136.662</v>
      </c>
      <c r="I331" s="1100" t="n">
        <v>6.973951692649447</v>
      </c>
      <c r="J331" s="1100" t="n">
        <v>328.6999999999999</v>
      </c>
      <c r="K331" s="1100" t="n">
        <v>2.356800527487378</v>
      </c>
      <c r="L331" s="1100" t="n">
        <v>342.6009999999999</v>
      </c>
      <c r="M331" s="1100" t="n">
        <v>2.45647160790296</v>
      </c>
      <c r="N331" s="761" t="n"/>
    </row>
    <row r="332">
      <c r="A332" s="776" t="inlineStr">
        <is>
          <t>February 1998</t>
        </is>
      </c>
      <c r="B332" s="1100" t="n">
        <v>1380.7</v>
      </c>
      <c r="C332" s="1100" t="n">
        <v>4.564968608773659</v>
      </c>
      <c r="D332" s="1100" t="n">
        <v>1451.247</v>
      </c>
      <c r="E332" s="1100" t="n">
        <v>4.798216121226152</v>
      </c>
      <c r="F332" s="1100" t="n">
        <v>1054.4</v>
      </c>
      <c r="G332" s="1100" t="n">
        <v>6.469235942372999</v>
      </c>
      <c r="H332" s="1100" t="n">
        <v>1109.812</v>
      </c>
      <c r="I332" s="1100" t="n">
        <v>6.809214415475022</v>
      </c>
      <c r="J332" s="1100" t="n">
        <v>326.3</v>
      </c>
      <c r="K332" s="1100" t="n">
        <v>2.339592370304628</v>
      </c>
      <c r="L332" s="1100" t="n">
        <v>341.435</v>
      </c>
      <c r="M332" s="1100" t="n">
        <v>2.448111311538342</v>
      </c>
      <c r="N332" s="761" t="inlineStr">
        <is>
          <t>5 week month</t>
        </is>
      </c>
    </row>
    <row r="333">
      <c r="A333" s="776" t="inlineStr">
        <is>
          <t>March 1998</t>
        </is>
      </c>
      <c r="B333" s="1100" t="n">
        <v>1364.9</v>
      </c>
      <c r="C333" s="1100" t="n">
        <v>4.512729524237828</v>
      </c>
      <c r="D333" s="1100" t="n">
        <v>1405.906</v>
      </c>
      <c r="E333" s="1100" t="n">
        <v>4.648306479964179</v>
      </c>
      <c r="F333" s="1100" t="n">
        <v>1041.6</v>
      </c>
      <c r="G333" s="1100" t="n">
        <v>6.390701970386681</v>
      </c>
      <c r="H333" s="1100" t="n">
        <v>1076.534</v>
      </c>
      <c r="I333" s="1100" t="n">
        <v>6.605038359243716</v>
      </c>
      <c r="J333" s="1100" t="n">
        <v>323.3</v>
      </c>
      <c r="K333" s="1100" t="n">
        <v>2.318082173826192</v>
      </c>
      <c r="L333" s="1100" t="n">
        <v>329.3720000000001</v>
      </c>
      <c r="M333" s="1100" t="n">
        <v>2.361618811498548</v>
      </c>
      <c r="N333" s="761" t="n"/>
    </row>
    <row r="334">
      <c r="A334" s="776" t="inlineStr">
        <is>
          <t>April 1998</t>
        </is>
      </c>
      <c r="B334" s="1100" t="n">
        <v>1359.4</v>
      </c>
      <c r="C334" s="1100" t="n">
        <v>4.494545032785481</v>
      </c>
      <c r="D334" s="1100" t="n">
        <v>1389.915</v>
      </c>
      <c r="E334" s="1100" t="n">
        <v>4.595435897634274</v>
      </c>
      <c r="F334" s="1100" t="n">
        <v>1038.4</v>
      </c>
      <c r="G334" s="1100" t="n">
        <v>6.371068477390099</v>
      </c>
      <c r="H334" s="1100" t="n">
        <v>1061.498</v>
      </c>
      <c r="I334" s="1100" t="n">
        <v>6.512785484026036</v>
      </c>
      <c r="J334" s="1100" t="n">
        <v>321</v>
      </c>
      <c r="K334" s="1100" t="n">
        <v>2.301591023192724</v>
      </c>
      <c r="L334" s="1100" t="n">
        <v>328.417</v>
      </c>
      <c r="M334" s="1100" t="n">
        <v>2.354771398952912</v>
      </c>
      <c r="N334" s="761" t="n"/>
    </row>
    <row r="335">
      <c r="A335" s="776" t="inlineStr">
        <is>
          <t>May 1998</t>
        </is>
      </c>
      <c r="B335" s="1100" t="n">
        <v>1350</v>
      </c>
      <c r="C335" s="1100" t="n">
        <v>4.463466083757835</v>
      </c>
      <c r="D335" s="1100" t="n">
        <v>1349.377</v>
      </c>
      <c r="E335" s="1100" t="n">
        <v>4.461406276816959</v>
      </c>
      <c r="F335" s="1100" t="n">
        <v>1031.5</v>
      </c>
      <c r="G335" s="1100" t="n">
        <v>6.328733758116227</v>
      </c>
      <c r="H335" s="1100" t="n">
        <v>1036.318</v>
      </c>
      <c r="I335" s="1100" t="n">
        <v>6.3582944360092</v>
      </c>
      <c r="J335" s="1100" t="n">
        <v>318.5</v>
      </c>
      <c r="K335" s="1100" t="n">
        <v>2.283665859460694</v>
      </c>
      <c r="L335" s="1100" t="n">
        <v>313.059</v>
      </c>
      <c r="M335" s="1100" t="n">
        <v>2.244653533114302</v>
      </c>
      <c r="N335" s="761" t="inlineStr">
        <is>
          <t>5 week month</t>
        </is>
      </c>
    </row>
    <row r="336">
      <c r="A336" s="776" t="inlineStr">
        <is>
          <t>June 1998</t>
        </is>
      </c>
      <c r="B336" s="1100" t="n">
        <v>1344.2</v>
      </c>
      <c r="C336" s="1100" t="n">
        <v>4.444289710953542</v>
      </c>
      <c r="D336" s="1100" t="n">
        <v>1322.756</v>
      </c>
      <c r="E336" s="1100" t="n">
        <v>4.373390031916427</v>
      </c>
      <c r="F336" s="1100" t="n">
        <v>1027.6</v>
      </c>
      <c r="G336" s="1100" t="n">
        <v>6.304805438526645</v>
      </c>
      <c r="H336" s="1100" t="n">
        <v>1013.449</v>
      </c>
      <c r="I336" s="1100" t="n">
        <v>6.217982451215832</v>
      </c>
      <c r="J336" s="1100" t="n">
        <v>316.6</v>
      </c>
      <c r="K336" s="1100" t="n">
        <v>2.27004273502435</v>
      </c>
      <c r="L336" s="1100" t="n">
        <v>309.307</v>
      </c>
      <c r="M336" s="1100" t="n">
        <v>2.21775144738527</v>
      </c>
      <c r="N336" s="761" t="n"/>
    </row>
    <row r="337">
      <c r="A337" s="776" t="inlineStr">
        <is>
          <t>July 1998</t>
        </is>
      </c>
      <c r="B337" s="1100" t="n">
        <v>1344</v>
      </c>
      <c r="C337" s="1100" t="n">
        <v>4.44362845671891</v>
      </c>
      <c r="D337" s="1100" t="n">
        <v>1368.295</v>
      </c>
      <c r="E337" s="1100" t="n">
        <v>4.523954314870685</v>
      </c>
      <c r="F337" s="1100" t="n">
        <v>1024.5</v>
      </c>
      <c r="G337" s="1100" t="n">
        <v>6.285785492186208</v>
      </c>
      <c r="H337" s="1100" t="n">
        <v>1030.231</v>
      </c>
      <c r="I337" s="1100" t="n">
        <v>6.320947851049769</v>
      </c>
      <c r="J337" s="1100" t="n">
        <v>319.5</v>
      </c>
      <c r="K337" s="1100" t="n">
        <v>2.290835924953506</v>
      </c>
      <c r="L337" s="1100" t="n">
        <v>338.064</v>
      </c>
      <c r="M337" s="1100" t="n">
        <v>2.423941020762072</v>
      </c>
      <c r="N337" s="761" t="n"/>
    </row>
    <row r="338">
      <c r="A338" s="776" t="inlineStr">
        <is>
          <t>August 1998</t>
        </is>
      </c>
      <c r="B338" s="1100" t="n">
        <v>1340.7</v>
      </c>
      <c r="C338" s="1100" t="n">
        <v>4.432717761847501</v>
      </c>
      <c r="D338" s="1100" t="n">
        <v>1383.194</v>
      </c>
      <c r="E338" s="1100" t="n">
        <v>4.573214449079506</v>
      </c>
      <c r="F338" s="1100" t="n">
        <v>1019.3</v>
      </c>
      <c r="G338" s="1100" t="n">
        <v>6.253881066066764</v>
      </c>
      <c r="H338" s="1100" t="n">
        <v>1030.299</v>
      </c>
      <c r="I338" s="1100" t="n">
        <v>6.321365062775946</v>
      </c>
      <c r="J338" s="1100" t="n">
        <v>321.3999999999999</v>
      </c>
      <c r="K338" s="1100" t="n">
        <v>2.304459049389849</v>
      </c>
      <c r="L338" s="1100" t="n">
        <v>352.895</v>
      </c>
      <c r="M338" s="1100" t="n">
        <v>2.53028026208597</v>
      </c>
      <c r="N338" s="761" t="inlineStr">
        <is>
          <t>5 week month</t>
        </is>
      </c>
    </row>
    <row r="339">
      <c r="A339" s="776" t="inlineStr">
        <is>
          <t>September 1998</t>
        </is>
      </c>
      <c r="B339" s="1100" t="n">
        <v>1327.2</v>
      </c>
      <c r="C339" s="1100" t="n">
        <v>4.388083101009923</v>
      </c>
      <c r="D339" s="1100" t="n">
        <v>1334.273</v>
      </c>
      <c r="E339" s="1100" t="n">
        <v>4.411468357017642</v>
      </c>
      <c r="F339" s="1100" t="n">
        <v>1014.6</v>
      </c>
      <c r="G339" s="1100" t="n">
        <v>6.225044373228038</v>
      </c>
      <c r="H339" s="1100" t="n">
        <v>1005.789</v>
      </c>
      <c r="I339" s="1100" t="n">
        <v>6.170984777355269</v>
      </c>
      <c r="J339" s="1100" t="n">
        <v>312.6</v>
      </c>
      <c r="K339" s="1100" t="n">
        <v>2.241362473053101</v>
      </c>
      <c r="L339" s="1100" t="n">
        <v>328.484</v>
      </c>
      <c r="M339" s="1100" t="n">
        <v>2.355251793340931</v>
      </c>
      <c r="N339" s="761" t="n"/>
    </row>
    <row r="340">
      <c r="A340" s="776" t="inlineStr">
        <is>
          <t>October 1998</t>
        </is>
      </c>
      <c r="B340" s="1100" t="n">
        <v>1321.9</v>
      </c>
      <c r="C340" s="1100" t="n">
        <v>4.370559863792208</v>
      </c>
      <c r="D340" s="1100" t="n">
        <v>1286.429</v>
      </c>
      <c r="E340" s="1100" t="n">
        <v>4.253283119009263</v>
      </c>
      <c r="F340" s="1100" t="n">
        <v>1010.7</v>
      </c>
      <c r="G340" s="1100" t="n">
        <v>6.201116053638457</v>
      </c>
      <c r="H340" s="1100" t="n">
        <v>976.1350000000001</v>
      </c>
      <c r="I340" s="1100" t="n">
        <v>5.98904365194259</v>
      </c>
      <c r="J340" s="1100" t="n">
        <v>311.2</v>
      </c>
      <c r="K340" s="1100" t="n">
        <v>2.231324381363164</v>
      </c>
      <c r="L340" s="1100" t="n">
        <v>310.294</v>
      </c>
      <c r="M340" s="1100" t="n">
        <v>2.224828302026677</v>
      </c>
      <c r="N340" s="761" t="n"/>
    </row>
    <row r="341">
      <c r="A341" s="776" t="inlineStr">
        <is>
          <t>November 1998</t>
        </is>
      </c>
      <c r="B341" s="1100" t="n">
        <v>1325.3</v>
      </c>
      <c r="C341" s="1100" t="n">
        <v>4.381801185780932</v>
      </c>
      <c r="D341" s="1100" t="n">
        <v>1283.87</v>
      </c>
      <c r="E341" s="1100" t="n">
        <v>4.244822371077164</v>
      </c>
      <c r="F341" s="1100" t="n">
        <v>1013.7</v>
      </c>
      <c r="G341" s="1100" t="n">
        <v>6.219522453322751</v>
      </c>
      <c r="H341" s="1100" t="n">
        <v>980.364</v>
      </c>
      <c r="I341" s="1100" t="n">
        <v>6.014990540030882</v>
      </c>
      <c r="J341" s="1100" t="n">
        <v>311.6</v>
      </c>
      <c r="K341" s="1100" t="n">
        <v>2.234192407560289</v>
      </c>
      <c r="L341" s="1100" t="n">
        <v>303.5060000000001</v>
      </c>
      <c r="M341" s="1100" t="n">
        <v>2.176157897461467</v>
      </c>
      <c r="N341" s="761" t="inlineStr">
        <is>
          <t>5 week month</t>
        </is>
      </c>
    </row>
    <row r="342">
      <c r="A342" s="776" t="inlineStr">
        <is>
          <t>December 1998</t>
        </is>
      </c>
      <c r="B342" s="1100" t="n">
        <v>1314.3</v>
      </c>
      <c r="C342" s="1100" t="n">
        <v>4.345432202876238</v>
      </c>
      <c r="D342" s="1100" t="n">
        <v>1293.559</v>
      </c>
      <c r="E342" s="1100" t="n">
        <v>4.276856832473852</v>
      </c>
      <c r="F342" s="1100" t="n">
        <v>1004.8</v>
      </c>
      <c r="G342" s="1100" t="n">
        <v>6.164916800926014</v>
      </c>
      <c r="H342" s="1100" t="n">
        <v>995.1400000000001</v>
      </c>
      <c r="I342" s="1100" t="n">
        <v>6.10564819394259</v>
      </c>
      <c r="J342" s="1100" t="n">
        <v>309.4999999999999</v>
      </c>
      <c r="K342" s="1100" t="n">
        <v>2.219135270025383</v>
      </c>
      <c r="L342" s="1100" t="n">
        <v>298.419</v>
      </c>
      <c r="M342" s="1100" t="n">
        <v>2.139683774299531</v>
      </c>
      <c r="N342" s="761" t="n"/>
    </row>
    <row r="343">
      <c r="A343" s="776" t="inlineStr">
        <is>
          <t>January 1999</t>
        </is>
      </c>
      <c r="B343" s="1100" t="n">
        <v>1309.7</v>
      </c>
      <c r="C343" s="1100" t="n">
        <v>4.288560493277779</v>
      </c>
      <c r="D343" s="1100" t="n">
        <v>1386.411</v>
      </c>
      <c r="E343" s="1100" t="n">
        <v>4.539747607884048</v>
      </c>
      <c r="F343" s="1100" t="n">
        <v>1000.8</v>
      </c>
      <c r="G343" s="1100" t="n">
        <v>6.020888295195828</v>
      </c>
      <c r="H343" s="1100" t="n">
        <v>1063.265</v>
      </c>
      <c r="I343" s="1100" t="n">
        <v>6.396682447233602</v>
      </c>
      <c r="J343" s="1100" t="n">
        <v>308.9</v>
      </c>
      <c r="K343" s="1100" t="n">
        <v>2.219547205184816</v>
      </c>
      <c r="L343" s="1100" t="n">
        <v>323.146</v>
      </c>
      <c r="M343" s="1100" t="n">
        <v>2.321909359555366</v>
      </c>
      <c r="N343" s="761" t="inlineStr">
        <is>
          <t>5 week month</t>
        </is>
      </c>
    </row>
    <row r="344">
      <c r="A344" s="776" t="inlineStr">
        <is>
          <t>February 1999</t>
        </is>
      </c>
      <c r="B344" s="1100" t="n">
        <v>1304.5</v>
      </c>
      <c r="C344" s="1100" t="n">
        <v>4.271533300359519</v>
      </c>
      <c r="D344" s="1100" t="n">
        <v>1379.123</v>
      </c>
      <c r="E344" s="1100" t="n">
        <v>4.515883342117073</v>
      </c>
      <c r="F344" s="1100" t="n">
        <v>998.5</v>
      </c>
      <c r="G344" s="1100" t="n">
        <v>6.007051321695676</v>
      </c>
      <c r="H344" s="1100" t="n">
        <v>1056.441</v>
      </c>
      <c r="I344" s="1100" t="n">
        <v>6.355628748466202</v>
      </c>
      <c r="J344" s="1100" t="n">
        <v>306</v>
      </c>
      <c r="K344" s="1100" t="n">
        <v>2.198709759749284</v>
      </c>
      <c r="L344" s="1100" t="n">
        <v>322.682</v>
      </c>
      <c r="M344" s="1100" t="n">
        <v>2.318575368285681</v>
      </c>
      <c r="N344" s="761" t="n"/>
    </row>
    <row r="345">
      <c r="A345" s="776" t="inlineStr">
        <is>
          <t>March 1999</t>
        </is>
      </c>
      <c r="B345" s="1100" t="n">
        <v>1297.5</v>
      </c>
      <c r="C345" s="1100" t="n">
        <v>4.248612079123401</v>
      </c>
      <c r="D345" s="1100" t="n">
        <v>1346.567</v>
      </c>
      <c r="E345" s="1100" t="n">
        <v>4.409280016608062</v>
      </c>
      <c r="F345" s="1100" t="n">
        <v>993.8000000000001</v>
      </c>
      <c r="G345" s="1100" t="n">
        <v>5.978775767151892</v>
      </c>
      <c r="H345" s="1100" t="n">
        <v>1033.833</v>
      </c>
      <c r="I345" s="1100" t="n">
        <v>6.21961731503516</v>
      </c>
      <c r="J345" s="1100" t="n">
        <v>303.7</v>
      </c>
      <c r="K345" s="1100" t="n">
        <v>2.182183509921103</v>
      </c>
      <c r="L345" s="1100" t="n">
        <v>312.734</v>
      </c>
      <c r="M345" s="1100" t="n">
        <v>2.247095745115792</v>
      </c>
      <c r="N345" s="761" t="n"/>
    </row>
    <row r="346">
      <c r="A346" s="776" t="inlineStr">
        <is>
          <t>April 1999</t>
        </is>
      </c>
      <c r="B346" s="1100" t="n">
        <v>1288.1</v>
      </c>
      <c r="C346" s="1100" t="n">
        <v>4.217832153463471</v>
      </c>
      <c r="D346" s="1100" t="n">
        <v>1320.134</v>
      </c>
      <c r="E346" s="1100" t="n">
        <v>4.322726210760301</v>
      </c>
      <c r="F346" s="1100" t="n">
        <v>986.2</v>
      </c>
      <c r="G346" s="1100" t="n">
        <v>5.933053593847046</v>
      </c>
      <c r="H346" s="1100" t="n">
        <v>1010.308</v>
      </c>
      <c r="I346" s="1100" t="n">
        <v>6.078089140430359</v>
      </c>
      <c r="J346" s="1100" t="n">
        <v>301.9</v>
      </c>
      <c r="K346" s="1100" t="n">
        <v>2.169249923099049</v>
      </c>
      <c r="L346" s="1100" t="n">
        <v>309.826</v>
      </c>
      <c r="M346" s="1100" t="n">
        <v>2.226200817072162</v>
      </c>
      <c r="N346" s="761" t="n"/>
    </row>
    <row r="347">
      <c r="A347" s="776" t="inlineStr">
        <is>
          <t>May 1999</t>
        </is>
      </c>
      <c r="B347" s="1100" t="n">
        <v>1273.1</v>
      </c>
      <c r="C347" s="1100" t="n">
        <v>4.168715250814644</v>
      </c>
      <c r="D347" s="1100" t="n">
        <v>1275.61</v>
      </c>
      <c r="E347" s="1100" t="n">
        <v>4.176934145857881</v>
      </c>
      <c r="F347" s="1100" t="n">
        <v>975.6</v>
      </c>
      <c r="G347" s="1100" t="n">
        <v>5.869283194237659</v>
      </c>
      <c r="H347" s="1100" t="n">
        <v>981.9859999999998</v>
      </c>
      <c r="I347" s="1100" t="n">
        <v>5.907701851964596</v>
      </c>
      <c r="J347" s="1100" t="n">
        <v>297.5</v>
      </c>
      <c r="K347" s="1100" t="n">
        <v>2.137634488645137</v>
      </c>
      <c r="L347" s="1100" t="n">
        <v>293.624</v>
      </c>
      <c r="M347" s="1100" t="n">
        <v>2.109784165021646</v>
      </c>
      <c r="N347" s="761" t="inlineStr">
        <is>
          <t>5 week month</t>
        </is>
      </c>
    </row>
    <row r="348">
      <c r="A348" s="776" t="inlineStr">
        <is>
          <t>June 1999</t>
        </is>
      </c>
      <c r="B348" s="1100" t="n">
        <v>1263.1</v>
      </c>
      <c r="C348" s="1100" t="n">
        <v>4.135970649048761</v>
      </c>
      <c r="D348" s="1100" t="n">
        <v>1244.709</v>
      </c>
      <c r="E348" s="1100" t="n">
        <v>4.075750051941124</v>
      </c>
      <c r="F348" s="1100" t="n">
        <v>968.7999999999998</v>
      </c>
      <c r="G348" s="1100" t="n">
        <v>5.828373881280692</v>
      </c>
      <c r="H348" s="1100" t="n">
        <v>956.5359999999999</v>
      </c>
      <c r="I348" s="1100" t="n">
        <v>5.754592732147717</v>
      </c>
      <c r="J348" s="1100" t="n">
        <v>294.3</v>
      </c>
      <c r="K348" s="1100" t="n">
        <v>2.114641445405929</v>
      </c>
      <c r="L348" s="1100" t="n">
        <v>288.173</v>
      </c>
      <c r="M348" s="1100" t="n">
        <v>2.070616952928857</v>
      </c>
      <c r="N348" s="761" t="n"/>
    </row>
    <row r="349">
      <c r="A349" s="776" t="inlineStr">
        <is>
          <t>July 1999</t>
        </is>
      </c>
      <c r="B349" s="1100" t="n">
        <v>1244.7</v>
      </c>
      <c r="C349" s="1100" t="n">
        <v>4.075720581799535</v>
      </c>
      <c r="D349" s="1100" t="n">
        <v>1263.614</v>
      </c>
      <c r="E349" s="1100" t="n">
        <v>4.137653721579528</v>
      </c>
      <c r="F349" s="1100" t="n">
        <v>954.5</v>
      </c>
      <c r="G349" s="1100" t="n">
        <v>5.742344002562367</v>
      </c>
      <c r="H349" s="1100" t="n">
        <v>957.246</v>
      </c>
      <c r="I349" s="1100" t="n">
        <v>5.758864145706459</v>
      </c>
      <c r="J349" s="1100" t="n">
        <v>290.2</v>
      </c>
      <c r="K349" s="1100" t="n">
        <v>2.085181608755694</v>
      </c>
      <c r="L349" s="1100" t="n">
        <v>306.3679999999999</v>
      </c>
      <c r="M349" s="1100" t="n">
        <v>2.201353959721792</v>
      </c>
      <c r="N349" s="761" t="n"/>
    </row>
    <row r="350">
      <c r="A350" s="776" t="inlineStr">
        <is>
          <t>August 1999</t>
        </is>
      </c>
      <c r="B350" s="1100" t="n">
        <v>1229</v>
      </c>
      <c r="C350" s="1100" t="n">
        <v>4.024311557027098</v>
      </c>
      <c r="D350" s="1100" t="n">
        <v>1263.202</v>
      </c>
      <c r="E350" s="1100" t="n">
        <v>4.136304643986774</v>
      </c>
      <c r="F350" s="1100" t="n">
        <v>941.1999999999999</v>
      </c>
      <c r="G350" s="1100" t="n">
        <v>5.662330199278888</v>
      </c>
      <c r="H350" s="1100" t="n">
        <v>947.2080000000001</v>
      </c>
      <c r="I350" s="1100" t="n">
        <v>5.698474780491456</v>
      </c>
      <c r="J350" s="1100" t="n">
        <v>287.8</v>
      </c>
      <c r="K350" s="1100" t="n">
        <v>2.067936826326287</v>
      </c>
      <c r="L350" s="1100" t="n">
        <v>315.994</v>
      </c>
      <c r="M350" s="1100" t="n">
        <v>2.270519907915736</v>
      </c>
      <c r="N350" s="761" t="inlineStr">
        <is>
          <t>5 week month</t>
        </is>
      </c>
    </row>
    <row r="351">
      <c r="A351" s="776" t="inlineStr">
        <is>
          <t>September 1999</t>
        </is>
      </c>
      <c r="B351" s="1100" t="n">
        <v>1222.9</v>
      </c>
      <c r="C351" s="1100" t="n">
        <v>4.004337349949909</v>
      </c>
      <c r="D351" s="1100" t="n">
        <v>1223.954</v>
      </c>
      <c r="E351" s="1100" t="n">
        <v>4.007788630976033</v>
      </c>
      <c r="F351" s="1100" t="n">
        <v>934.5000000000001</v>
      </c>
      <c r="G351" s="1100" t="n">
        <v>5.622022493865408</v>
      </c>
      <c r="H351" s="1100" t="n">
        <v>922.182</v>
      </c>
      <c r="I351" s="1100" t="n">
        <v>5.547916476658951</v>
      </c>
      <c r="J351" s="1100" t="n">
        <v>288.4</v>
      </c>
      <c r="K351" s="1100" t="n">
        <v>2.072248021933639</v>
      </c>
      <c r="L351" s="1100" t="n">
        <v>301.772</v>
      </c>
      <c r="M351" s="1100" t="n">
        <v>2.16833020136948</v>
      </c>
      <c r="N351" s="761" t="n"/>
    </row>
    <row r="352">
      <c r="A352" s="776" t="inlineStr">
        <is>
          <t>October 1999</t>
        </is>
      </c>
      <c r="B352" s="1100" t="n">
        <v>1200.7</v>
      </c>
      <c r="C352" s="1100" t="n">
        <v>3.931644334029647</v>
      </c>
      <c r="D352" s="1100" t="n">
        <v>1164.939</v>
      </c>
      <c r="E352" s="1100" t="n">
        <v>3.81454636365467</v>
      </c>
      <c r="F352" s="1100" t="n">
        <v>917.8999999999999</v>
      </c>
      <c r="G352" s="1100" t="n">
        <v>5.522155641646932</v>
      </c>
      <c r="H352" s="1100" t="n">
        <v>883.4739999999999</v>
      </c>
      <c r="I352" s="1100" t="n">
        <v>5.315046228726856</v>
      </c>
      <c r="J352" s="1100" t="n">
        <v>282.8</v>
      </c>
      <c r="K352" s="1100" t="n">
        <v>2.032010196265024</v>
      </c>
      <c r="L352" s="1100" t="n">
        <v>281.465</v>
      </c>
      <c r="M352" s="1100" t="n">
        <v>2.022417786038668</v>
      </c>
      <c r="N352" s="761" t="inlineStr">
        <is>
          <t>5 week month</t>
        </is>
      </c>
    </row>
    <row r="353">
      <c r="A353" s="776" t="inlineStr">
        <is>
          <t>November 1999</t>
        </is>
      </c>
      <c r="B353" s="1100" t="n">
        <v>1184.1</v>
      </c>
      <c r="C353" s="1100" t="n">
        <v>3.877288295098281</v>
      </c>
      <c r="D353" s="1100" t="n">
        <v>1147.168</v>
      </c>
      <c r="E353" s="1100" t="n">
        <v>3.756355931856519</v>
      </c>
      <c r="F353" s="1100" t="n">
        <v>904.1</v>
      </c>
      <c r="G353" s="1100" t="n">
        <v>5.43913380064603</v>
      </c>
      <c r="H353" s="1100" t="n">
        <v>873.997</v>
      </c>
      <c r="I353" s="1100" t="n">
        <v>5.258031881830803</v>
      </c>
      <c r="J353" s="1100" t="n">
        <v>280</v>
      </c>
      <c r="K353" s="1100" t="n">
        <v>2.011891283430717</v>
      </c>
      <c r="L353" s="1100" t="n">
        <v>273.171</v>
      </c>
      <c r="M353" s="1100" t="n">
        <v>1.962822692093044</v>
      </c>
      <c r="N353" s="761" t="n"/>
    </row>
    <row r="354">
      <c r="A354" s="776" t="inlineStr">
        <is>
          <t>December 1999</t>
        </is>
      </c>
      <c r="B354" s="1100" t="n">
        <v>1159.3</v>
      </c>
      <c r="C354" s="1100" t="n">
        <v>3.796081682718889</v>
      </c>
      <c r="D354" s="1100" t="n">
        <v>1140.584</v>
      </c>
      <c r="E354" s="1100" t="n">
        <v>3.734796886053862</v>
      </c>
      <c r="F354" s="1100" t="n">
        <v>883.9</v>
      </c>
      <c r="G354" s="1100" t="n">
        <v>5.317609076862102</v>
      </c>
      <c r="H354" s="1100" t="n">
        <v>875.558</v>
      </c>
      <c r="I354" s="1100" t="n">
        <v>5.2674229755846</v>
      </c>
      <c r="J354" s="1100" t="n">
        <v>275.4</v>
      </c>
      <c r="K354" s="1100" t="n">
        <v>1.978838783774356</v>
      </c>
      <c r="L354" s="1100" t="n">
        <v>265.026</v>
      </c>
      <c r="M354" s="1100" t="n">
        <v>1.904298211723247</v>
      </c>
      <c r="N354" s="761" t="n"/>
    </row>
    <row r="355">
      <c r="A355" s="776" t="inlineStr">
        <is>
          <t>January 2000</t>
        </is>
      </c>
      <c r="B355" s="1100" t="n">
        <v>1162.9</v>
      </c>
      <c r="C355" s="1100" t="n">
        <v>3.774851606847111</v>
      </c>
      <c r="D355" s="1100" t="n">
        <v>1236.382</v>
      </c>
      <c r="E355" s="1100" t="n">
        <v>4.013379120626748</v>
      </c>
      <c r="F355" s="1100" t="n">
        <v>886.9999999999999</v>
      </c>
      <c r="G355" s="1100" t="n">
        <v>5.34767160449079</v>
      </c>
      <c r="H355" s="1100" t="n">
        <v>946.606</v>
      </c>
      <c r="I355" s="1100" t="n">
        <v>5.707032724735749</v>
      </c>
      <c r="J355" s="1100" t="n">
        <v>275.8999999999999</v>
      </c>
      <c r="K355" s="1100" t="n">
        <v>1.940245365440186</v>
      </c>
      <c r="L355" s="1100" t="n">
        <v>289.776</v>
      </c>
      <c r="M355" s="1100" t="n">
        <v>2.037827259934018</v>
      </c>
      <c r="N355" s="761" t="inlineStr">
        <is>
          <t>5 week month</t>
        </is>
      </c>
    </row>
    <row r="356">
      <c r="A356" s="776" t="inlineStr">
        <is>
          <t>February 2000</t>
        </is>
      </c>
      <c r="B356" s="1100" t="n">
        <v>1152.2</v>
      </c>
      <c r="C356" s="1100" t="n">
        <v>3.740118687255345</v>
      </c>
      <c r="D356" s="1100" t="n">
        <v>1227.002</v>
      </c>
      <c r="E356" s="1100" t="n">
        <v>3.982931009807052</v>
      </c>
      <c r="F356" s="1100" t="n">
        <v>879.6999999999999</v>
      </c>
      <c r="G356" s="1100" t="n">
        <v>5.30366032747525</v>
      </c>
      <c r="H356" s="1100" t="n">
        <v>937.3010000000002</v>
      </c>
      <c r="I356" s="1100" t="n">
        <v>5.65093341889608</v>
      </c>
      <c r="J356" s="1100" t="n">
        <v>272.4999999999999</v>
      </c>
      <c r="K356" s="1100" t="n">
        <v>1.916335128968651</v>
      </c>
      <c r="L356" s="1100" t="n">
        <v>289.701</v>
      </c>
      <c r="M356" s="1100" t="n">
        <v>2.037299828247146</v>
      </c>
      <c r="N356" s="761" t="n"/>
    </row>
    <row r="357">
      <c r="A357" s="776" t="inlineStr">
        <is>
          <t>March 2000</t>
        </is>
      </c>
      <c r="B357" s="1100" t="n">
        <v>1144</v>
      </c>
      <c r="C357" s="1100" t="n">
        <v>3.713500935792498</v>
      </c>
      <c r="D357" s="1100" t="n">
        <v>1194.298</v>
      </c>
      <c r="E357" s="1100" t="n">
        <v>3.876771626411808</v>
      </c>
      <c r="F357" s="1100" t="n">
        <v>873.2</v>
      </c>
      <c r="G357" s="1100" t="n">
        <v>5.264472204105251</v>
      </c>
      <c r="H357" s="1100" t="n">
        <v>913.173</v>
      </c>
      <c r="I357" s="1100" t="n">
        <v>5.505467104946638</v>
      </c>
      <c r="J357" s="1100" t="n">
        <v>270.8</v>
      </c>
      <c r="K357" s="1100" t="n">
        <v>1.904380010732883</v>
      </c>
      <c r="L357" s="1100" t="n">
        <v>281.125</v>
      </c>
      <c r="M357" s="1100" t="n">
        <v>1.976989772958943</v>
      </c>
      <c r="N357" s="761" t="n"/>
    </row>
    <row r="358">
      <c r="A358" s="776" t="inlineStr">
        <is>
          <t>April 2000</t>
        </is>
      </c>
      <c r="B358" s="1100" t="n">
        <v>1113.3</v>
      </c>
      <c r="C358" s="1100" t="n">
        <v>3.613846671169395</v>
      </c>
      <c r="D358" s="1100" t="n">
        <v>1142.08</v>
      </c>
      <c r="E358" s="1100" t="n">
        <v>3.70726848666949</v>
      </c>
      <c r="F358" s="1100" t="n">
        <v>850.2</v>
      </c>
      <c r="G358" s="1100" t="n">
        <v>5.12580653679602</v>
      </c>
      <c r="H358" s="1100" t="n">
        <v>874.0740000000001</v>
      </c>
      <c r="I358" s="1100" t="n">
        <v>5.269741499463003</v>
      </c>
      <c r="J358" s="1100" t="n">
        <v>263.1</v>
      </c>
      <c r="K358" s="1100" t="n">
        <v>1.850230357547347</v>
      </c>
      <c r="L358" s="1100" t="n">
        <v>268.006</v>
      </c>
      <c r="M358" s="1100" t="n">
        <v>1.884731422291274</v>
      </c>
      <c r="N358" s="761" t="inlineStr">
        <is>
          <t>5 week month</t>
        </is>
      </c>
    </row>
    <row r="359">
      <c r="A359" s="776" t="inlineStr">
        <is>
          <t>May 2000</t>
        </is>
      </c>
      <c r="B359" s="1100" t="n">
        <v>1104.7</v>
      </c>
      <c r="C359" s="1100" t="n">
        <v>3.585930492805919</v>
      </c>
      <c r="D359" s="1100" t="n">
        <v>1108.181</v>
      </c>
      <c r="E359" s="1100" t="n">
        <v>3.597230052908624</v>
      </c>
      <c r="F359" s="1100" t="n">
        <v>844</v>
      </c>
      <c r="G359" s="1100" t="n">
        <v>5.088427096043096</v>
      </c>
      <c r="H359" s="1100" t="n">
        <v>849.9209999999999</v>
      </c>
      <c r="I359" s="1100" t="n">
        <v>5.124124461962138</v>
      </c>
      <c r="J359" s="1100" t="n">
        <v>260.7</v>
      </c>
      <c r="K359" s="1100" t="n">
        <v>1.83335254356744</v>
      </c>
      <c r="L359" s="1100" t="n">
        <v>258.26</v>
      </c>
      <c r="M359" s="1100" t="n">
        <v>1.816193432687867</v>
      </c>
      <c r="N359" s="761" t="n"/>
    </row>
    <row r="360">
      <c r="A360" s="776" t="inlineStr">
        <is>
          <t>June 2000</t>
        </is>
      </c>
      <c r="B360" s="1100" t="n">
        <v>1093.6</v>
      </c>
      <c r="C360" s="1100" t="n">
        <v>3.549899146313528</v>
      </c>
      <c r="D360" s="1100" t="n">
        <v>1077.229</v>
      </c>
      <c r="E360" s="1100" t="n">
        <v>3.496757779338126</v>
      </c>
      <c r="F360" s="1100" t="n">
        <v>835.8000000000001</v>
      </c>
      <c r="G360" s="1100" t="n">
        <v>5.038989771176328</v>
      </c>
      <c r="H360" s="1100" t="n">
        <v>824.614</v>
      </c>
      <c r="I360" s="1100" t="n">
        <v>4.971550025327585</v>
      </c>
      <c r="J360" s="1100" t="n">
        <v>257.8</v>
      </c>
      <c r="K360" s="1100" t="n">
        <v>1.812958518341718</v>
      </c>
      <c r="L360" s="1100" t="n">
        <v>252.615</v>
      </c>
      <c r="M360" s="1100" t="n">
        <v>1.776495407722627</v>
      </c>
      <c r="N360" s="761" t="n"/>
    </row>
    <row r="361">
      <c r="A361" s="776" t="inlineStr">
        <is>
          <t>July 2000</t>
        </is>
      </c>
      <c r="B361" s="1100" t="n">
        <v>1074.7</v>
      </c>
      <c r="C361" s="1100" t="n">
        <v>3.488548475258913</v>
      </c>
      <c r="D361" s="1100" t="n">
        <v>1088.813</v>
      </c>
      <c r="E361" s="1100" t="n">
        <v>3.534360222380277</v>
      </c>
      <c r="F361" s="1100" t="n">
        <v>820.1999999999999</v>
      </c>
      <c r="G361" s="1100" t="n">
        <v>4.944938275088327</v>
      </c>
      <c r="H361" s="1100" t="n">
        <v>820.74</v>
      </c>
      <c r="I361" s="1100" t="n">
        <v>4.948193903799066</v>
      </c>
      <c r="J361" s="1100" t="n">
        <v>254.5</v>
      </c>
      <c r="K361" s="1100" t="n">
        <v>1.789751524119346</v>
      </c>
      <c r="L361" s="1100" t="n">
        <v>268.073</v>
      </c>
      <c r="M361" s="1100" t="n">
        <v>1.885202594598214</v>
      </c>
      <c r="N361" s="761" t="inlineStr">
        <is>
          <t>5 week month</t>
        </is>
      </c>
    </row>
    <row r="362">
      <c r="A362" s="776" t="inlineStr">
        <is>
          <t>August 2000</t>
        </is>
      </c>
      <c r="B362" s="1100" t="n">
        <v>1060.4</v>
      </c>
      <c r="C362" s="1100" t="n">
        <v>3.442129713561507</v>
      </c>
      <c r="D362" s="1100" t="n">
        <v>1089.058</v>
      </c>
      <c r="E362" s="1100" t="n">
        <v>3.535155508856911</v>
      </c>
      <c r="F362" s="1100" t="n">
        <v>809.9000000000001</v>
      </c>
      <c r="G362" s="1100" t="n">
        <v>4.88284017190202</v>
      </c>
      <c r="H362" s="1100" t="n">
        <v>814.253</v>
      </c>
      <c r="I362" s="1100" t="n">
        <v>4.909084156675806</v>
      </c>
      <c r="J362" s="1100" t="n">
        <v>250.5</v>
      </c>
      <c r="K362" s="1100" t="n">
        <v>1.761621834152833</v>
      </c>
      <c r="L362" s="1100" t="n">
        <v>274.805</v>
      </c>
      <c r="M362" s="1100" t="n">
        <v>1.932544862811854</v>
      </c>
      <c r="N362" s="761" t="n"/>
    </row>
    <row r="363">
      <c r="A363" s="776" t="inlineStr">
        <is>
          <t>September 2000</t>
        </is>
      </c>
      <c r="B363" s="1100" t="n">
        <v>1044.8</v>
      </c>
      <c r="C363" s="1100" t="n">
        <v>3.391491064437064</v>
      </c>
      <c r="D363" s="1100" t="n">
        <v>1042.804</v>
      </c>
      <c r="E363" s="1100" t="n">
        <v>3.385011914202937</v>
      </c>
      <c r="F363" s="1100" t="n">
        <v>798.8999999999999</v>
      </c>
      <c r="G363" s="1100" t="n">
        <v>4.816521809275864</v>
      </c>
      <c r="H363" s="1100" t="n">
        <v>785.379</v>
      </c>
      <c r="I363" s="1100" t="n">
        <v>4.735004483724207</v>
      </c>
      <c r="J363" s="1100" t="n">
        <v>245.9</v>
      </c>
      <c r="K363" s="1100" t="n">
        <v>1.729272690691344</v>
      </c>
      <c r="L363" s="1100" t="n">
        <v>257.425</v>
      </c>
      <c r="M363" s="1100" t="n">
        <v>1.810321359907357</v>
      </c>
      <c r="N363" s="761" t="inlineStr">
        <is>
          <t>5 week month</t>
        </is>
      </c>
    </row>
    <row r="364">
      <c r="A364" s="776" t="inlineStr">
        <is>
          <t>October 2000</t>
        </is>
      </c>
      <c r="B364" s="1100" t="n">
        <v>1044.7</v>
      </c>
      <c r="C364" s="1100" t="n">
        <v>3.391166457711908</v>
      </c>
      <c r="D364" s="1100" t="n">
        <v>1009.232</v>
      </c>
      <c r="E364" s="1100" t="n">
        <v>3.276034944433334</v>
      </c>
      <c r="F364" s="1100" t="n">
        <v>799.5</v>
      </c>
      <c r="G364" s="1100" t="n">
        <v>4.820139174510018</v>
      </c>
      <c r="H364" s="1100" t="n">
        <v>766.28</v>
      </c>
      <c r="I364" s="1100" t="n">
        <v>4.619857719379033</v>
      </c>
      <c r="J364" s="1100" t="n">
        <v>245.2</v>
      </c>
      <c r="K364" s="1100" t="n">
        <v>1.724349994947205</v>
      </c>
      <c r="L364" s="1100" t="n">
        <v>242.952</v>
      </c>
      <c r="M364" s="1100" t="n">
        <v>1.708541109186025</v>
      </c>
      <c r="N364" s="761" t="n"/>
    </row>
    <row r="365">
      <c r="A365" s="776" t="inlineStr">
        <is>
          <t>November 2000</t>
        </is>
      </c>
      <c r="B365" s="1100" t="n">
        <v>1035.6</v>
      </c>
      <c r="C365" s="1100" t="n">
        <v>3.36162724572265</v>
      </c>
      <c r="D365" s="1100" t="n">
        <v>1000.578</v>
      </c>
      <c r="E365" s="1100" t="n">
        <v>3.247943478438274</v>
      </c>
      <c r="F365" s="1100" t="n">
        <v>792.3000000000001</v>
      </c>
      <c r="G365" s="1100" t="n">
        <v>4.776730791700174</v>
      </c>
      <c r="H365" s="1100" t="n">
        <v>763.8920000000001</v>
      </c>
      <c r="I365" s="1100" t="n">
        <v>4.605460605747101</v>
      </c>
      <c r="J365" s="1100" t="n">
        <v>243.3</v>
      </c>
      <c r="K365" s="1100" t="n">
        <v>1.710988392213111</v>
      </c>
      <c r="L365" s="1100" t="n">
        <v>236.686</v>
      </c>
      <c r="M365" s="1100" t="n">
        <v>1.664475949853483</v>
      </c>
      <c r="N365" s="761" t="n"/>
    </row>
    <row r="366">
      <c r="A366" s="776" t="inlineStr">
        <is>
          <t>December 2000</t>
        </is>
      </c>
      <c r="B366" s="1100" t="n">
        <v>1029.9</v>
      </c>
      <c r="C366" s="1100" t="n">
        <v>3.343124662388718</v>
      </c>
      <c r="D366" s="1100" t="n">
        <v>1011.43</v>
      </c>
      <c r="E366" s="1100" t="n">
        <v>3.283169800252277</v>
      </c>
      <c r="F366" s="1100" t="n">
        <v>788.3</v>
      </c>
      <c r="G366" s="1100" t="n">
        <v>4.75261502347248</v>
      </c>
      <c r="H366" s="1100" t="n">
        <v>779.3609999999999</v>
      </c>
      <c r="I366" s="1100" t="n">
        <v>4.698722310425643</v>
      </c>
      <c r="J366" s="1100" t="n">
        <v>241.6</v>
      </c>
      <c r="K366" s="1100" t="n">
        <v>1.699033273977343</v>
      </c>
      <c r="L366" s="1100" t="n">
        <v>232.069</v>
      </c>
      <c r="M366" s="1100" t="n">
        <v>1.632007255209636</v>
      </c>
      <c r="N366" s="761" t="inlineStr">
        <is>
          <t>5 week month</t>
        </is>
      </c>
    </row>
    <row r="367">
      <c r="A367" s="776" t="inlineStr">
        <is>
          <t>January 2001</t>
        </is>
      </c>
      <c r="B367" s="1100" t="n">
        <v>1008.6</v>
      </c>
      <c r="C367" s="1100" t="n">
        <v>3.247486900418322</v>
      </c>
      <c r="D367" s="1100" t="n">
        <v>1077.77</v>
      </c>
      <c r="E367" s="1100" t="n">
        <v>3.4702002346459</v>
      </c>
      <c r="F367" s="1100" t="n">
        <v>770.8</v>
      </c>
      <c r="G367" s="1100" t="n">
        <v>4.60579134641837</v>
      </c>
      <c r="H367" s="1100" t="n">
        <v>826.687</v>
      </c>
      <c r="I367" s="1100" t="n">
        <v>4.939735120389936</v>
      </c>
      <c r="J367" s="1100" t="n">
        <v>237.8</v>
      </c>
      <c r="K367" s="1100" t="n">
        <v>1.66033509723573</v>
      </c>
      <c r="L367" s="1100" t="n">
        <v>251.083</v>
      </c>
      <c r="M367" s="1100" t="n">
        <v>1.753077868878213</v>
      </c>
      <c r="N367" s="761" t="n"/>
    </row>
    <row r="368">
      <c r="A368" s="776" t="inlineStr">
        <is>
          <t>February 2001</t>
        </is>
      </c>
      <c r="B368" s="1100" t="n">
        <v>999.5</v>
      </c>
      <c r="C368" s="1100" t="n">
        <v>3.218186750910284</v>
      </c>
      <c r="D368" s="1100" t="n">
        <v>1073.35</v>
      </c>
      <c r="E368" s="1100" t="n">
        <v>3.455968733456283</v>
      </c>
      <c r="F368" s="1100" t="n">
        <v>763.9</v>
      </c>
      <c r="G368" s="1100" t="n">
        <v>4.564561506913587</v>
      </c>
      <c r="H368" s="1100" t="n">
        <v>820.628</v>
      </c>
      <c r="I368" s="1100" t="n">
        <v>4.90353054103349</v>
      </c>
      <c r="J368" s="1100" t="n">
        <v>235.6</v>
      </c>
      <c r="K368" s="1100" t="n">
        <v>1.644974553863491</v>
      </c>
      <c r="L368" s="1100" t="n">
        <v>252.722</v>
      </c>
      <c r="M368" s="1100" t="n">
        <v>1.764521473690531</v>
      </c>
      <c r="N368" s="761" t="n"/>
    </row>
    <row r="369">
      <c r="A369" s="776" t="inlineStr">
        <is>
          <t>March 2001</t>
        </is>
      </c>
      <c r="B369" s="1100" t="n">
        <v>990.9000000000001</v>
      </c>
      <c r="C369" s="1100" t="n">
        <v>3.190496499726865</v>
      </c>
      <c r="D369" s="1100" t="n">
        <v>1041.149</v>
      </c>
      <c r="E369" s="1100" t="n">
        <v>3.35228806155427</v>
      </c>
      <c r="F369" s="1100" t="n">
        <v>758.1</v>
      </c>
      <c r="G369" s="1100" t="n">
        <v>4.529904540373334</v>
      </c>
      <c r="H369" s="1100" t="n">
        <v>797.508</v>
      </c>
      <c r="I369" s="1100" t="n">
        <v>4.765380701997173</v>
      </c>
      <c r="J369" s="1100" t="n">
        <v>232.8</v>
      </c>
      <c r="K369" s="1100" t="n">
        <v>1.625424771389731</v>
      </c>
      <c r="L369" s="1100" t="n">
        <v>243.641</v>
      </c>
      <c r="M369" s="1100" t="n">
        <v>1.701117339889027</v>
      </c>
      <c r="N369" s="761" t="n"/>
    </row>
    <row r="370">
      <c r="A370" s="776" t="inlineStr">
        <is>
          <t>April 2001</t>
        </is>
      </c>
      <c r="B370" s="1100" t="n">
        <v>975.5000000000001</v>
      </c>
      <c r="C370" s="1100" t="n">
        <v>3.140911631328648</v>
      </c>
      <c r="D370" s="1100" t="n">
        <v>1006.416</v>
      </c>
      <c r="E370" s="1100" t="n">
        <v>3.240454864536394</v>
      </c>
      <c r="F370" s="1100" t="n">
        <v>747.1000000000001</v>
      </c>
      <c r="G370" s="1100" t="n">
        <v>4.464175810728029</v>
      </c>
      <c r="H370" s="1100" t="n">
        <v>769.1190000000001</v>
      </c>
      <c r="I370" s="1100" t="n">
        <v>4.595746801460756</v>
      </c>
      <c r="J370" s="1100" t="n">
        <v>228.4</v>
      </c>
      <c r="K370" s="1100" t="n">
        <v>1.594703684645252</v>
      </c>
      <c r="L370" s="1100" t="n">
        <v>237.297</v>
      </c>
      <c r="M370" s="1100" t="n">
        <v>1.656823118455623</v>
      </c>
      <c r="N370" s="761" t="inlineStr">
        <is>
          <t>5 week month</t>
        </is>
      </c>
    </row>
    <row r="371">
      <c r="A371" s="776" t="inlineStr">
        <is>
          <t>May 2001</t>
        </is>
      </c>
      <c r="B371" s="1100" t="n">
        <v>974.9000000000001</v>
      </c>
      <c r="C371" s="1100" t="n">
        <v>3.138979753339107</v>
      </c>
      <c r="D371" s="1100" t="n">
        <v>980.8980000000001</v>
      </c>
      <c r="E371" s="1100" t="n">
        <v>3.158292093641218</v>
      </c>
      <c r="F371" s="1100" t="n">
        <v>744.2</v>
      </c>
      <c r="G371" s="1100" t="n">
        <v>4.446847327457902</v>
      </c>
      <c r="H371" s="1100" t="n">
        <v>751.3830000000002</v>
      </c>
      <c r="I371" s="1100" t="n">
        <v>4.489768187916288</v>
      </c>
      <c r="J371" s="1100" t="n">
        <v>230.7</v>
      </c>
      <c r="K371" s="1100" t="n">
        <v>1.610762434534412</v>
      </c>
      <c r="L371" s="1100" t="n">
        <v>229.515</v>
      </c>
      <c r="M371" s="1100" t="n">
        <v>1.60248868730891</v>
      </c>
      <c r="N371" s="761" t="n"/>
    </row>
    <row r="372">
      <c r="A372" s="776" t="inlineStr">
        <is>
          <t>June 2001</t>
        </is>
      </c>
      <c r="B372" s="1100" t="n">
        <v>961.6000000000001</v>
      </c>
      <c r="C372" s="1100" t="n">
        <v>3.096156457904283</v>
      </c>
      <c r="D372" s="1100" t="n">
        <v>947.9280000000001</v>
      </c>
      <c r="E372" s="1100" t="n">
        <v>3.052135398115943</v>
      </c>
      <c r="F372" s="1100" t="n">
        <v>732.5000000000001</v>
      </c>
      <c r="G372" s="1100" t="n">
        <v>4.376935860471532</v>
      </c>
      <c r="H372" s="1100" t="n">
        <v>722.9400000000002</v>
      </c>
      <c r="I372" s="1100" t="n">
        <v>4.319811619070702</v>
      </c>
      <c r="J372" s="1100" t="n">
        <v>229.1</v>
      </c>
      <c r="K372" s="1100" t="n">
        <v>1.599591130263691</v>
      </c>
      <c r="L372" s="1100" t="n">
        <v>224.988</v>
      </c>
      <c r="M372" s="1100" t="n">
        <v>1.570880878287942</v>
      </c>
      <c r="N372" s="761" t="inlineStr">
        <is>
          <t>5 week month</t>
        </is>
      </c>
    </row>
    <row r="373">
      <c r="A373" s="776" t="inlineStr">
        <is>
          <t>July 2001</t>
        </is>
      </c>
      <c r="B373" s="1100" t="n">
        <v>951.8</v>
      </c>
      <c r="C373" s="1100" t="n">
        <v>3.06460245074178</v>
      </c>
      <c r="D373" s="1100" t="n">
        <v>961.8209999999999</v>
      </c>
      <c r="E373" s="1100" t="n">
        <v>3.096868032963763</v>
      </c>
      <c r="F373" s="1100" t="n">
        <v>725.8</v>
      </c>
      <c r="G373" s="1100" t="n">
        <v>4.336901088778481</v>
      </c>
      <c r="H373" s="1100" t="n">
        <v>724.0599999999999</v>
      </c>
      <c r="I373" s="1100" t="n">
        <v>4.326503998816404</v>
      </c>
      <c r="J373" s="1100" t="n">
        <v>226</v>
      </c>
      <c r="K373" s="1100" t="n">
        <v>1.577946728239172</v>
      </c>
      <c r="L373" s="1100" t="n">
        <v>237.761</v>
      </c>
      <c r="M373" s="1100" t="n">
        <v>1.660062796694132</v>
      </c>
      <c r="N373" s="761" t="n"/>
    </row>
    <row r="374">
      <c r="A374" s="776" t="inlineStr">
        <is>
          <t>August 2001</t>
        </is>
      </c>
      <c r="B374" s="1100" t="n">
        <v>951.1999999999999</v>
      </c>
      <c r="C374" s="1100" t="n">
        <v>3.062670572752239</v>
      </c>
      <c r="D374" s="1100" t="n">
        <v>973.1840000000001</v>
      </c>
      <c r="E374" s="1100" t="n">
        <v>3.133454582289019</v>
      </c>
      <c r="F374" s="1100" t="n">
        <v>725.4999999999999</v>
      </c>
      <c r="G374" s="1100" t="n">
        <v>4.33510848706088</v>
      </c>
      <c r="H374" s="1100" t="n">
        <v>726.6500000000001</v>
      </c>
      <c r="I374" s="1100" t="n">
        <v>4.341980126978346</v>
      </c>
      <c r="J374" s="1100" t="n">
        <v>225.7</v>
      </c>
      <c r="K374" s="1100" t="n">
        <v>1.575852108688412</v>
      </c>
      <c r="L374" s="1100" t="n">
        <v>246.534</v>
      </c>
      <c r="M374" s="1100" t="n">
        <v>1.721316454423522</v>
      </c>
      <c r="N374" s="761" t="n"/>
    </row>
    <row r="375">
      <c r="A375" s="776" t="inlineStr">
        <is>
          <t>September 2001</t>
        </is>
      </c>
      <c r="B375" s="1100" t="n">
        <v>946.1</v>
      </c>
      <c r="C375" s="1100" t="n">
        <v>3.046249609841141</v>
      </c>
      <c r="D375" s="1100" t="n">
        <v>940.3729999999999</v>
      </c>
      <c r="E375" s="1100" t="n">
        <v>3.027809834430972</v>
      </c>
      <c r="F375" s="1100" t="n">
        <v>721.3000000000001</v>
      </c>
      <c r="G375" s="1100" t="n">
        <v>4.310012063014492</v>
      </c>
      <c r="H375" s="1100" t="n">
        <v>705.372</v>
      </c>
      <c r="I375" s="1100" t="n">
        <v>4.214836862488088</v>
      </c>
      <c r="J375" s="1100" t="n">
        <v>224.8</v>
      </c>
      <c r="K375" s="1100" t="n">
        <v>1.569568250036132</v>
      </c>
      <c r="L375" s="1100" t="n">
        <v>235.001</v>
      </c>
      <c r="M375" s="1100" t="n">
        <v>1.64079229682714</v>
      </c>
      <c r="N375" s="761" t="inlineStr">
        <is>
          <t>5 week month</t>
        </is>
      </c>
    </row>
    <row r="376">
      <c r="A376" s="776" t="inlineStr">
        <is>
          <t>October 2001</t>
        </is>
      </c>
      <c r="B376" s="1100" t="n">
        <v>953</v>
      </c>
      <c r="C376" s="1100" t="n">
        <v>3.068466206720862</v>
      </c>
      <c r="D376" s="1100" t="n">
        <v>918.438</v>
      </c>
      <c r="E376" s="1100" t="n">
        <v>2.957183594930005</v>
      </c>
      <c r="F376" s="1100" t="n">
        <v>724.9</v>
      </c>
      <c r="G376" s="1100" t="n">
        <v>4.331523283625683</v>
      </c>
      <c r="H376" s="1100" t="n">
        <v>692.377</v>
      </c>
      <c r="I376" s="1100" t="n">
        <v>4.137187331420747</v>
      </c>
      <c r="J376" s="1100" t="n">
        <v>228.1</v>
      </c>
      <c r="K376" s="1100" t="n">
        <v>1.592609065094492</v>
      </c>
      <c r="L376" s="1100" t="n">
        <v>226.061</v>
      </c>
      <c r="M376" s="1100" t="n">
        <v>1.578372634214493</v>
      </c>
      <c r="N376" s="761" t="n"/>
    </row>
    <row r="377">
      <c r="A377" s="776" t="inlineStr">
        <is>
          <t>November 2001</t>
        </is>
      </c>
      <c r="B377" s="1100" t="n">
        <v>959.7</v>
      </c>
      <c r="C377" s="1100" t="n">
        <v>3.090038844270736</v>
      </c>
      <c r="D377" s="1100" t="n">
        <v>926.1869999999999</v>
      </c>
      <c r="E377" s="1100" t="n">
        <v>2.982133799164926</v>
      </c>
      <c r="F377" s="1100" t="n">
        <v>728.4</v>
      </c>
      <c r="G377" s="1100" t="n">
        <v>4.352436970331008</v>
      </c>
      <c r="H377" s="1100" t="n">
        <v>700.939</v>
      </c>
      <c r="I377" s="1100" t="n">
        <v>4.18834818444103</v>
      </c>
      <c r="J377" s="1100" t="n">
        <v>231.3</v>
      </c>
      <c r="K377" s="1100" t="n">
        <v>1.614951673635932</v>
      </c>
      <c r="L377" s="1100" t="n">
        <v>225.248</v>
      </c>
      <c r="M377" s="1100" t="n">
        <v>1.572696215231934</v>
      </c>
      <c r="N377" s="761" t="n"/>
    </row>
    <row r="378">
      <c r="A378" s="776" t="inlineStr">
        <is>
          <t>December 2001</t>
        </is>
      </c>
      <c r="B378" s="1100" t="n">
        <v>966.5</v>
      </c>
      <c r="C378" s="1100" t="n">
        <v>3.111933461485533</v>
      </c>
      <c r="D378" s="1100" t="n">
        <v>948.4599999999999</v>
      </c>
      <c r="E378" s="1100" t="n">
        <v>3.053848329933335</v>
      </c>
      <c r="F378" s="1100" t="n">
        <v>733.3</v>
      </c>
      <c r="G378" s="1100" t="n">
        <v>4.381716131718462</v>
      </c>
      <c r="H378" s="1100" t="n">
        <v>724.3739999999999</v>
      </c>
      <c r="I378" s="1100" t="n">
        <v>4.328380255280825</v>
      </c>
      <c r="J378" s="1100" t="n">
        <v>233.2</v>
      </c>
      <c r="K378" s="1100" t="n">
        <v>1.628217597457411</v>
      </c>
      <c r="L378" s="1100" t="n">
        <v>224.086</v>
      </c>
      <c r="M378" s="1100" t="n">
        <v>1.564583055505323</v>
      </c>
      <c r="N378" s="761" t="inlineStr">
        <is>
          <t>5 week month</t>
        </is>
      </c>
    </row>
    <row r="379">
      <c r="A379" s="776" t="inlineStr">
        <is>
          <t>January 2002</t>
        </is>
      </c>
      <c r="B379" s="1100" t="n">
        <v>958.1999999999998</v>
      </c>
      <c r="C379" s="1100" t="n">
        <v>3.058175322554993</v>
      </c>
      <c r="D379" s="1100" t="n">
        <v>1021.466</v>
      </c>
      <c r="E379" s="1100" t="n">
        <v>3.260094045114756</v>
      </c>
      <c r="F379" s="1100" t="n">
        <v>727.1999999999998</v>
      </c>
      <c r="G379" s="1100" t="n">
        <v>4.334506089826081</v>
      </c>
      <c r="H379" s="1100" t="n">
        <v>778.369</v>
      </c>
      <c r="I379" s="1100" t="n">
        <v>4.63950105972475</v>
      </c>
      <c r="J379" s="1100" t="n">
        <v>231</v>
      </c>
      <c r="K379" s="1100" t="n">
        <v>1.58703866211679</v>
      </c>
      <c r="L379" s="1100" t="n">
        <v>243.097</v>
      </c>
      <c r="M379" s="1100" t="n">
        <v>1.670148647812144</v>
      </c>
      <c r="N379" s="761" t="n"/>
    </row>
    <row r="380">
      <c r="A380" s="776" t="inlineStr">
        <is>
          <t>February 2002</t>
        </is>
      </c>
      <c r="B380" s="1100" t="n">
        <v>951.9</v>
      </c>
      <c r="C380" s="1100" t="n">
        <v>3.038068346420475</v>
      </c>
      <c r="D380" s="1100" t="n">
        <v>1024.049</v>
      </c>
      <c r="E380" s="1100" t="n">
        <v>3.268337905329909</v>
      </c>
      <c r="F380" s="1100" t="n">
        <v>722.5</v>
      </c>
      <c r="G380" s="1100" t="n">
        <v>4.306491542765875</v>
      </c>
      <c r="H380" s="1100" t="n">
        <v>778.051</v>
      </c>
      <c r="I380" s="1100" t="n">
        <v>4.63760560739174</v>
      </c>
      <c r="J380" s="1100" t="n">
        <v>229.4</v>
      </c>
      <c r="K380" s="1100" t="n">
        <v>1.576046186535028</v>
      </c>
      <c r="L380" s="1100" t="n">
        <v>245.998</v>
      </c>
      <c r="M380" s="1100" t="n">
        <v>1.690079380101325</v>
      </c>
      <c r="N380" s="761" t="inlineStr">
        <is>
          <t>5 week month</t>
        </is>
      </c>
    </row>
    <row r="381">
      <c r="A381" s="776" t="inlineStr">
        <is>
          <t>March 2002</t>
        </is>
      </c>
      <c r="B381" s="1100" t="n">
        <v>947.5000000000002</v>
      </c>
      <c r="C381" s="1100" t="n">
        <v>3.024025378961446</v>
      </c>
      <c r="D381" s="1100" t="n">
        <v>998.181</v>
      </c>
      <c r="E381" s="1100" t="n">
        <v>3.18577802300487</v>
      </c>
      <c r="F381" s="1100" t="n">
        <v>719.8000000000002</v>
      </c>
      <c r="G381" s="1100" t="n">
        <v>4.290398079561077</v>
      </c>
      <c r="H381" s="1100" t="n">
        <v>759.499</v>
      </c>
      <c r="I381" s="1100" t="n">
        <v>4.527025633548982</v>
      </c>
      <c r="J381" s="1100" t="n">
        <v>227.7</v>
      </c>
      <c r="K381" s="1100" t="n">
        <v>1.564366681229407</v>
      </c>
      <c r="L381" s="1100" t="n">
        <v>238.682</v>
      </c>
      <c r="M381" s="1100" t="n">
        <v>1.639816285503721</v>
      </c>
      <c r="N381" s="761" t="n"/>
    </row>
    <row r="382">
      <c r="A382" s="776" t="inlineStr">
        <is>
          <t>April 2002</t>
        </is>
      </c>
      <c r="B382" s="1100" t="n">
        <v>954.8999999999999</v>
      </c>
      <c r="C382" s="1100" t="n">
        <v>3.047643096960722</v>
      </c>
      <c r="D382" s="1100" t="n">
        <v>982.737</v>
      </c>
      <c r="E382" s="1100" t="n">
        <v>3.136487207223677</v>
      </c>
      <c r="F382" s="1100" t="n">
        <v>722.8</v>
      </c>
      <c r="G382" s="1100" t="n">
        <v>4.308279705344186</v>
      </c>
      <c r="H382" s="1100" t="n">
        <v>745.92</v>
      </c>
      <c r="I382" s="1100" t="n">
        <v>4.446087434712695</v>
      </c>
      <c r="J382" s="1100" t="n">
        <v>232.1</v>
      </c>
      <c r="K382" s="1100" t="n">
        <v>1.59459598907925</v>
      </c>
      <c r="L382" s="1100" t="n">
        <v>236.817</v>
      </c>
      <c r="M382" s="1100" t="n">
        <v>1.62700318115373</v>
      </c>
      <c r="N382" s="761" t="n"/>
    </row>
    <row r="383">
      <c r="A383" s="776" t="inlineStr">
        <is>
          <t>May 2002</t>
        </is>
      </c>
      <c r="B383" s="1100" t="n">
        <v>947.0999999999999</v>
      </c>
      <c r="C383" s="1100" t="n">
        <v>3.022748745556079</v>
      </c>
      <c r="D383" s="1100" t="n">
        <v>954.452</v>
      </c>
      <c r="E383" s="1100" t="n">
        <v>3.046213267546712</v>
      </c>
      <c r="F383" s="1100" t="n">
        <v>717.5</v>
      </c>
      <c r="G383" s="1100" t="n">
        <v>4.276688833127356</v>
      </c>
      <c r="H383" s="1100" t="n">
        <v>724.8</v>
      </c>
      <c r="I383" s="1100" t="n">
        <v>4.320200789199593</v>
      </c>
      <c r="J383" s="1100" t="n">
        <v>229.6</v>
      </c>
      <c r="K383" s="1100" t="n">
        <v>1.577420245982748</v>
      </c>
      <c r="L383" s="1100" t="n">
        <v>229.652</v>
      </c>
      <c r="M383" s="1100" t="n">
        <v>1.577777501439156</v>
      </c>
      <c r="N383" s="761" t="n"/>
    </row>
    <row r="384">
      <c r="A384" s="776" t="inlineStr">
        <is>
          <t>June 2002</t>
        </is>
      </c>
      <c r="B384" s="1100" t="n">
        <v>949.7</v>
      </c>
      <c r="C384" s="1100" t="n">
        <v>3.03104686269096</v>
      </c>
      <c r="D384" s="1100" t="n">
        <v>937.0329999999999</v>
      </c>
      <c r="E384" s="1100" t="n">
        <v>2.990619074326522</v>
      </c>
      <c r="F384" s="1100" t="n">
        <v>719.5</v>
      </c>
      <c r="G384" s="1100" t="n">
        <v>4.288609916982765</v>
      </c>
      <c r="H384" s="1100" t="n">
        <v>709.9939999999999</v>
      </c>
      <c r="I384" s="1100" t="n">
        <v>4.231949005418013</v>
      </c>
      <c r="J384" s="1100" t="n">
        <v>230.2</v>
      </c>
      <c r="K384" s="1100" t="n">
        <v>1.581542424325909</v>
      </c>
      <c r="L384" s="1100" t="n">
        <v>227.039</v>
      </c>
      <c r="M384" s="1100" t="n">
        <v>1.559825414754692</v>
      </c>
      <c r="N384" s="761" t="inlineStr">
        <is>
          <t>5 week month</t>
        </is>
      </c>
    </row>
    <row r="385">
      <c r="A385" s="776" t="inlineStr">
        <is>
          <t>July 2002</t>
        </is>
      </c>
      <c r="B385" s="1100" t="n">
        <v>950</v>
      </c>
      <c r="C385" s="1100" t="n">
        <v>3.032004337744985</v>
      </c>
      <c r="D385" s="1100" t="n">
        <v>956.377</v>
      </c>
      <c r="E385" s="1100" t="n">
        <v>3.052357065810037</v>
      </c>
      <c r="F385" s="1100" t="n">
        <v>719.7</v>
      </c>
      <c r="G385" s="1100" t="n">
        <v>4.289802025368305</v>
      </c>
      <c r="H385" s="1100" t="n">
        <v>715.7359999999999</v>
      </c>
      <c r="I385" s="1100" t="n">
        <v>4.266174437166887</v>
      </c>
      <c r="J385" s="1100" t="n">
        <v>230.3</v>
      </c>
      <c r="K385" s="1100" t="n">
        <v>1.582229454049769</v>
      </c>
      <c r="L385" s="1100" t="n">
        <v>240.641</v>
      </c>
      <c r="M385" s="1100" t="n">
        <v>1.65327519779414</v>
      </c>
      <c r="N385" s="761" t="n"/>
    </row>
    <row r="386">
      <c r="A386" s="776" t="inlineStr">
        <is>
          <t>August 2002</t>
        </is>
      </c>
      <c r="B386" s="1100" t="n">
        <v>945.6999999999998</v>
      </c>
      <c r="C386" s="1100" t="n">
        <v>3.018280528637296</v>
      </c>
      <c r="D386" s="1100" t="n">
        <v>962.7170000000001</v>
      </c>
      <c r="E386" s="1100" t="n">
        <v>3.072591705285094</v>
      </c>
      <c r="F386" s="1100" t="n">
        <v>716.6999999999999</v>
      </c>
      <c r="G386" s="1100" t="n">
        <v>4.271920399585193</v>
      </c>
      <c r="H386" s="1100" t="n">
        <v>715.1660000000001</v>
      </c>
      <c r="I386" s="1100" t="n">
        <v>4.262776928268097</v>
      </c>
      <c r="J386" s="1100" t="n">
        <v>228.9999999999999</v>
      </c>
      <c r="K386" s="1100" t="n">
        <v>1.573298067639587</v>
      </c>
      <c r="L386" s="1100" t="n">
        <v>247.551</v>
      </c>
      <c r="M386" s="1100" t="n">
        <v>1.700748951712872</v>
      </c>
      <c r="N386" s="761" t="n"/>
    </row>
    <row r="387">
      <c r="A387" s="776" t="inlineStr">
        <is>
          <t>September 2002</t>
        </is>
      </c>
      <c r="B387" s="1100" t="n">
        <v>943.7</v>
      </c>
      <c r="C387" s="1100" t="n">
        <v>3.011897361610465</v>
      </c>
      <c r="D387" s="1100" t="n">
        <v>936.2139999999999</v>
      </c>
      <c r="E387" s="1100" t="n">
        <v>2.988005167429035</v>
      </c>
      <c r="F387" s="1100" t="n">
        <v>714.5</v>
      </c>
      <c r="G387" s="1100" t="n">
        <v>4.258807207344246</v>
      </c>
      <c r="H387" s="1100" t="n">
        <v>697.643</v>
      </c>
      <c r="I387" s="1100" t="n">
        <v>4.158330352068946</v>
      </c>
      <c r="J387" s="1100" t="n">
        <v>229.2</v>
      </c>
      <c r="K387" s="1100" t="n">
        <v>1.574672127087308</v>
      </c>
      <c r="L387" s="1100" t="n">
        <v>238.571</v>
      </c>
      <c r="M387" s="1100" t="n">
        <v>1.639053682510236</v>
      </c>
      <c r="N387" s="761" t="inlineStr">
        <is>
          <t>5 week month</t>
        </is>
      </c>
    </row>
    <row r="388">
      <c r="A388" s="776" t="inlineStr">
        <is>
          <t>October 2002</t>
        </is>
      </c>
      <c r="B388" s="1100" t="n">
        <v>939.4999999999998</v>
      </c>
      <c r="C388" s="1100" t="n">
        <v>2.998492710854118</v>
      </c>
      <c r="D388" s="1100" t="n">
        <v>907.221</v>
      </c>
      <c r="E388" s="1100" t="n">
        <v>2.895471586624571</v>
      </c>
      <c r="F388" s="1100" t="n">
        <v>710.8999999999997</v>
      </c>
      <c r="G388" s="1100" t="n">
        <v>4.237349256404512</v>
      </c>
      <c r="H388" s="1100" t="n">
        <v>679.846</v>
      </c>
      <c r="I388" s="1100" t="n">
        <v>4.052250587381604</v>
      </c>
      <c r="J388" s="1100" t="n">
        <v>228.6000000000001</v>
      </c>
      <c r="K388" s="1100" t="n">
        <v>1.570549948744148</v>
      </c>
      <c r="L388" s="1100" t="n">
        <v>227.375</v>
      </c>
      <c r="M388" s="1100" t="n">
        <v>1.562133834626861</v>
      </c>
      <c r="N388" s="761" t="n"/>
    </row>
    <row r="389">
      <c r="A389" s="776" t="inlineStr">
        <is>
          <t>November 2002</t>
        </is>
      </c>
      <c r="B389" s="1100" t="n">
        <v>936.4000000000002</v>
      </c>
      <c r="C389" s="1100" t="n">
        <v>2.988598801962531</v>
      </c>
      <c r="D389" s="1100" t="n">
        <v>905.5690000000001</v>
      </c>
      <c r="E389" s="1100" t="n">
        <v>2.890199090660409</v>
      </c>
      <c r="F389" s="1100" t="n">
        <v>708.6000000000001</v>
      </c>
      <c r="G389" s="1100" t="n">
        <v>4.223640009970795</v>
      </c>
      <c r="H389" s="1100" t="n">
        <v>683.0210000000001</v>
      </c>
      <c r="I389" s="1100" t="n">
        <v>4.071175308002064</v>
      </c>
      <c r="J389" s="1100" t="n">
        <v>227.8000000000001</v>
      </c>
      <c r="K389" s="1100" t="n">
        <v>1.565053710953267</v>
      </c>
      <c r="L389" s="1100" t="n">
        <v>222.548</v>
      </c>
      <c r="M389" s="1100" t="n">
        <v>1.528970909856135</v>
      </c>
      <c r="N389" s="761" t="inlineStr">
        <is>
          <t>5 week month</t>
        </is>
      </c>
    </row>
    <row r="390">
      <c r="A390" s="776" t="inlineStr">
        <is>
          <t>December 2002</t>
        </is>
      </c>
      <c r="B390" s="1100" t="n">
        <v>935.1999999999999</v>
      </c>
      <c r="C390" s="1100" t="n">
        <v>2.984768901746431</v>
      </c>
      <c r="D390" s="1100" t="n">
        <v>919.0889999999999</v>
      </c>
      <c r="E390" s="1100" t="n">
        <v>2.93334929976179</v>
      </c>
      <c r="F390" s="1100" t="n">
        <v>705.4999999999999</v>
      </c>
      <c r="G390" s="1100" t="n">
        <v>4.205162329994913</v>
      </c>
      <c r="H390" s="1100" t="n">
        <v>697.341</v>
      </c>
      <c r="I390" s="1100" t="n">
        <v>4.15653026840678</v>
      </c>
      <c r="J390" s="1100" t="n">
        <v>229.7</v>
      </c>
      <c r="K390" s="1100" t="n">
        <v>1.578107275706609</v>
      </c>
      <c r="L390" s="1100" t="n">
        <v>221.748</v>
      </c>
      <c r="M390" s="1100" t="n">
        <v>1.523474672065255</v>
      </c>
      <c r="N390" s="761" t="n"/>
    </row>
    <row r="391">
      <c r="A391" s="776" t="inlineStr">
        <is>
          <t>January 2003</t>
        </is>
      </c>
      <c r="B391" s="1100" t="n">
        <v>939.3000000000001</v>
      </c>
      <c r="C391" s="1100" t="n">
        <v>2.971307851851027</v>
      </c>
      <c r="D391" s="1100" t="n">
        <v>998.0349999999999</v>
      </c>
      <c r="E391" s="1100" t="n">
        <v>3.157105538083828</v>
      </c>
      <c r="F391" s="1100" t="n">
        <v>707.7</v>
      </c>
      <c r="G391" s="1100" t="n">
        <v>4.163742574453154</v>
      </c>
      <c r="H391" s="1100" t="n">
        <v>755.4689999999998</v>
      </c>
      <c r="I391" s="1100" t="n">
        <v>4.444790785614735</v>
      </c>
      <c r="J391" s="1100" t="n">
        <v>231.6</v>
      </c>
      <c r="K391" s="1100" t="n">
        <v>1.584606708962073</v>
      </c>
      <c r="L391" s="1100" t="n">
        <v>242.566</v>
      </c>
      <c r="M391" s="1100" t="n">
        <v>1.659636057711978</v>
      </c>
      <c r="N391" s="761" t="n"/>
    </row>
    <row r="392">
      <c r="A392" s="776" t="inlineStr">
        <is>
          <t>February 2003</t>
        </is>
      </c>
      <c r="B392" s="1100" t="n">
        <v>942.5000000000001</v>
      </c>
      <c r="C392" s="1100" t="n">
        <v>2.981430480538266</v>
      </c>
      <c r="D392" s="1100" t="n">
        <v>1012.828</v>
      </c>
      <c r="E392" s="1100" t="n">
        <v>3.203900552512054</v>
      </c>
      <c r="F392" s="1100" t="n">
        <v>710.0000000000001</v>
      </c>
      <c r="G392" s="1100" t="n">
        <v>4.177274590732994</v>
      </c>
      <c r="H392" s="1100" t="n">
        <v>763.9119999999999</v>
      </c>
      <c r="I392" s="1100" t="n">
        <v>4.494465052332425</v>
      </c>
      <c r="J392" s="1100" t="n">
        <v>232.5</v>
      </c>
      <c r="K392" s="1100" t="n">
        <v>1.590764507053894</v>
      </c>
      <c r="L392" s="1100" t="n">
        <v>248.916</v>
      </c>
      <c r="M392" s="1100" t="n">
        <v>1.703082744248719</v>
      </c>
      <c r="N392" s="761" t="inlineStr">
        <is>
          <t>5 week month</t>
        </is>
      </c>
    </row>
    <row r="393">
      <c r="A393" s="776" t="inlineStr">
        <is>
          <t>March 2003</t>
        </is>
      </c>
      <c r="B393" s="1100" t="n">
        <v>941.1999999999999</v>
      </c>
      <c r="C393" s="1100" t="n">
        <v>2.977318162634075</v>
      </c>
      <c r="D393" s="1100" t="n">
        <v>992.2880000000001</v>
      </c>
      <c r="E393" s="1100" t="n">
        <v>3.138925929625841</v>
      </c>
      <c r="F393" s="1100" t="n">
        <v>708.0999999999999</v>
      </c>
      <c r="G393" s="1100" t="n">
        <v>4.166095968588778</v>
      </c>
      <c r="H393" s="1100" t="n">
        <v>747.8950000000001</v>
      </c>
      <c r="I393" s="1100" t="n">
        <v>4.400229267656694</v>
      </c>
      <c r="J393" s="1100" t="n">
        <v>233.1</v>
      </c>
      <c r="K393" s="1100" t="n">
        <v>1.594869705781776</v>
      </c>
      <c r="L393" s="1100" t="n">
        <v>244.393</v>
      </c>
      <c r="M393" s="1100" t="n">
        <v>1.672136387838376</v>
      </c>
      <c r="N393" s="761" t="n"/>
    </row>
    <row r="394">
      <c r="A394" s="776" t="inlineStr">
        <is>
          <t>April 2003</t>
        </is>
      </c>
      <c r="B394" s="1100" t="n">
        <v>936.1000000000001</v>
      </c>
      <c r="C394" s="1100" t="n">
        <v>2.961185223163789</v>
      </c>
      <c r="D394" s="1100" t="n">
        <v>966.093</v>
      </c>
      <c r="E394" s="1100" t="n">
        <v>3.056062723856398</v>
      </c>
      <c r="F394" s="1100" t="n">
        <v>702.4000000000001</v>
      </c>
      <c r="G394" s="1100" t="n">
        <v>4.132560102156133</v>
      </c>
      <c r="H394" s="1100" t="n">
        <v>726.377</v>
      </c>
      <c r="I394" s="1100" t="n">
        <v>4.273628430130787</v>
      </c>
      <c r="J394" s="1100" t="n">
        <v>233.7</v>
      </c>
      <c r="K394" s="1100" t="n">
        <v>1.598974904509657</v>
      </c>
      <c r="L394" s="1100" t="n">
        <v>239.716</v>
      </c>
      <c r="M394" s="1100" t="n">
        <v>1.640136363754543</v>
      </c>
      <c r="N394" s="761" t="n"/>
    </row>
    <row r="395">
      <c r="A395" s="776" t="inlineStr">
        <is>
          <t>May 2003</t>
        </is>
      </c>
      <c r="B395" s="1100" t="n">
        <v>947.1999999999998</v>
      </c>
      <c r="C395" s="1100" t="n">
        <v>2.996298091422647</v>
      </c>
      <c r="D395" s="1100" t="n">
        <v>957.787</v>
      </c>
      <c r="E395" s="1100" t="n">
        <v>3.029788175770084</v>
      </c>
      <c r="F395" s="1100" t="n">
        <v>711.7999999999998</v>
      </c>
      <c r="G395" s="1100" t="n">
        <v>4.187864864343301</v>
      </c>
      <c r="H395" s="1100" t="n">
        <v>720.902</v>
      </c>
      <c r="I395" s="1100" t="n">
        <v>4.241416347899431</v>
      </c>
      <c r="J395" s="1100" t="n">
        <v>235.4</v>
      </c>
      <c r="K395" s="1100" t="n">
        <v>1.610606300905319</v>
      </c>
      <c r="L395" s="1100" t="n">
        <v>236.885</v>
      </c>
      <c r="M395" s="1100" t="n">
        <v>1.620766667756825</v>
      </c>
      <c r="N395" s="761" t="n"/>
    </row>
    <row r="396">
      <c r="A396" s="776" t="inlineStr">
        <is>
          <t>June 2003</t>
        </is>
      </c>
      <c r="B396" s="1100" t="n">
        <v>947.0999999999999</v>
      </c>
      <c r="C396" s="1100" t="n">
        <v>2.995981759276171</v>
      </c>
      <c r="D396" s="1100" t="n">
        <v>939.1590000000001</v>
      </c>
      <c r="E396" s="1100" t="n">
        <v>2.970861823524496</v>
      </c>
      <c r="F396" s="1100" t="n">
        <v>711.6999999999999</v>
      </c>
      <c r="G396" s="1100" t="n">
        <v>4.187276515809395</v>
      </c>
      <c r="H396" s="1100" t="n">
        <v>705.3000000000001</v>
      </c>
      <c r="I396" s="1100" t="n">
        <v>4.149622209639409</v>
      </c>
      <c r="J396" s="1100" t="n">
        <v>235.3999999999999</v>
      </c>
      <c r="K396" s="1100" t="n">
        <v>1.610606300905319</v>
      </c>
      <c r="L396" s="1100" t="n">
        <v>233.859</v>
      </c>
      <c r="M396" s="1100" t="n">
        <v>1.600062782172545</v>
      </c>
      <c r="N396" s="761" t="inlineStr">
        <is>
          <t>5 week month</t>
        </is>
      </c>
    </row>
    <row r="397">
      <c r="A397" s="776" t="inlineStr">
        <is>
          <t>July 2003</t>
        </is>
      </c>
      <c r="B397" s="1100" t="n">
        <v>940.2</v>
      </c>
      <c r="C397" s="1100" t="n">
        <v>2.974154841169313</v>
      </c>
      <c r="D397" s="1100" t="n">
        <v>946.3150000000001</v>
      </c>
      <c r="E397" s="1100" t="n">
        <v>2.993498551926333</v>
      </c>
      <c r="F397" s="1100" t="n">
        <v>705.2</v>
      </c>
      <c r="G397" s="1100" t="n">
        <v>4.149033861105502</v>
      </c>
      <c r="H397" s="1100" t="n">
        <v>701.447</v>
      </c>
      <c r="I397" s="1100" t="n">
        <v>4.126953140628007</v>
      </c>
      <c r="J397" s="1100" t="n">
        <v>235</v>
      </c>
      <c r="K397" s="1100" t="n">
        <v>1.607869501753399</v>
      </c>
      <c r="L397" s="1100" t="n">
        <v>244.868</v>
      </c>
      <c r="M397" s="1100" t="n">
        <v>1.675386336831282</v>
      </c>
      <c r="N397" s="761" t="n"/>
    </row>
    <row r="398">
      <c r="A398" s="776" t="inlineStr">
        <is>
          <t>August 2003</t>
        </is>
      </c>
      <c r="B398" s="1100" t="n">
        <v>933.3</v>
      </c>
      <c r="C398" s="1100" t="n">
        <v>2.952327923062455</v>
      </c>
      <c r="D398" s="1100" t="n">
        <v>948.5530000000001</v>
      </c>
      <c r="E398" s="1100" t="n">
        <v>3.000578065364471</v>
      </c>
      <c r="F398" s="1100" t="n">
        <v>699.4</v>
      </c>
      <c r="G398" s="1100" t="n">
        <v>4.114909646138951</v>
      </c>
      <c r="H398" s="1100" t="n">
        <v>696.9250000000001</v>
      </c>
      <c r="I398" s="1100" t="n">
        <v>4.100348019924777</v>
      </c>
      <c r="J398" s="1100" t="n">
        <v>233.9</v>
      </c>
      <c r="K398" s="1100" t="n">
        <v>1.600343304085617</v>
      </c>
      <c r="L398" s="1100" t="n">
        <v>251.628</v>
      </c>
      <c r="M398" s="1100" t="n">
        <v>1.721638242498742</v>
      </c>
      <c r="N398" s="761" t="inlineStr">
        <is>
          <t>5 week month</t>
        </is>
      </c>
    </row>
    <row r="399">
      <c r="A399" s="776" t="inlineStr">
        <is>
          <t>September 2003</t>
        </is>
      </c>
      <c r="B399" s="1100" t="n">
        <v>928.7</v>
      </c>
      <c r="C399" s="1100" t="n">
        <v>2.937776644324549</v>
      </c>
      <c r="D399" s="1100" t="n">
        <v>922.1359999999999</v>
      </c>
      <c r="E399" s="1100" t="n">
        <v>2.91701260222985</v>
      </c>
      <c r="F399" s="1100" t="n">
        <v>695.6</v>
      </c>
      <c r="G399" s="1100" t="n">
        <v>4.092552401850521</v>
      </c>
      <c r="H399" s="1100" t="n">
        <v>679.2399999999999</v>
      </c>
      <c r="I399" s="1100" t="n">
        <v>3.99629858170349</v>
      </c>
      <c r="J399" s="1100" t="n">
        <v>233.1</v>
      </c>
      <c r="K399" s="1100" t="n">
        <v>1.594869705781776</v>
      </c>
      <c r="L399" s="1100" t="n">
        <v>242.896</v>
      </c>
      <c r="M399" s="1100" t="n">
        <v>1.661893917012313</v>
      </c>
      <c r="N399" s="761" t="n"/>
    </row>
    <row r="400">
      <c r="A400" s="776" t="inlineStr">
        <is>
          <t>October 2003</t>
        </is>
      </c>
      <c r="B400" s="1100" t="n">
        <v>922</v>
      </c>
      <c r="C400" s="1100" t="n">
        <v>2.916582390510643</v>
      </c>
      <c r="D400" s="1100" t="n">
        <v>893.1760000000002</v>
      </c>
      <c r="E400" s="1100" t="n">
        <v>2.825402812610341</v>
      </c>
      <c r="F400" s="1100" t="n">
        <v>690.3</v>
      </c>
      <c r="G400" s="1100" t="n">
        <v>4.0613699295535</v>
      </c>
      <c r="H400" s="1100" t="n">
        <v>661.6990000000001</v>
      </c>
      <c r="I400" s="1100" t="n">
        <v>3.89309636537103</v>
      </c>
      <c r="J400" s="1100" t="n">
        <v>231.7</v>
      </c>
      <c r="K400" s="1100" t="n">
        <v>1.585290908750053</v>
      </c>
      <c r="L400" s="1100" t="n">
        <v>231.477</v>
      </c>
      <c r="M400" s="1100" t="n">
        <v>1.583765143222858</v>
      </c>
      <c r="N400" s="761" t="n"/>
    </row>
    <row r="401">
      <c r="A401" s="776" t="inlineStr">
        <is>
          <t>November 2003</t>
        </is>
      </c>
      <c r="B401" s="1100" t="n">
        <v>913.0000000000001</v>
      </c>
      <c r="C401" s="1100" t="n">
        <v>2.888112497327784</v>
      </c>
      <c r="D401" s="1100" t="n">
        <v>884.646</v>
      </c>
      <c r="E401" s="1100" t="n">
        <v>2.79841968051592</v>
      </c>
      <c r="F401" s="1100" t="n">
        <v>683.5000000000001</v>
      </c>
      <c r="G401" s="1100" t="n">
        <v>4.021362229247889</v>
      </c>
      <c r="H401" s="1100" t="n">
        <v>659.977</v>
      </c>
      <c r="I401" s="1100" t="n">
        <v>3.882965003617167</v>
      </c>
      <c r="J401" s="1100" t="n">
        <v>229.5</v>
      </c>
      <c r="K401" s="1100" t="n">
        <v>1.57023851341449</v>
      </c>
      <c r="L401" s="1100" t="n">
        <v>224.669</v>
      </c>
      <c r="M401" s="1100" t="n">
        <v>1.537184821657167</v>
      </c>
      <c r="N401" s="761" t="inlineStr">
        <is>
          <t>5 week month</t>
        </is>
      </c>
    </row>
    <row r="402">
      <c r="A402" s="776" t="inlineStr">
        <is>
          <t>December 2003</t>
        </is>
      </c>
      <c r="B402" s="1100" t="n">
        <v>906</v>
      </c>
      <c r="C402" s="1100" t="n">
        <v>2.86596924707445</v>
      </c>
      <c r="D402" s="1100" t="n">
        <v>889.717</v>
      </c>
      <c r="E402" s="1100" t="n">
        <v>2.814460883663728</v>
      </c>
      <c r="F402" s="1100" t="n">
        <v>677.9</v>
      </c>
      <c r="G402" s="1100" t="n">
        <v>3.988414711349149</v>
      </c>
      <c r="H402" s="1100" t="n">
        <v>669.2489999999999</v>
      </c>
      <c r="I402" s="1100" t="n">
        <v>3.937516679680936</v>
      </c>
      <c r="J402" s="1100" t="n">
        <v>228.1</v>
      </c>
      <c r="K402" s="1100" t="n">
        <v>1.560659716382767</v>
      </c>
      <c r="L402" s="1100" t="n">
        <v>220.468</v>
      </c>
      <c r="M402" s="1100" t="n">
        <v>1.508441588564121</v>
      </c>
      <c r="N402" s="761" t="n"/>
    </row>
    <row r="403">
      <c r="A403" s="776" t="inlineStr">
        <is>
          <t>January 2004</t>
        </is>
      </c>
      <c r="B403" s="1100" t="n">
        <v>899.1999999999999</v>
      </c>
      <c r="C403" s="1100" t="n">
        <v>2.823995190665841</v>
      </c>
      <c r="D403" s="1100" t="n">
        <v>952.429</v>
      </c>
      <c r="E403" s="1100" t="n">
        <v>2.99116427430013</v>
      </c>
      <c r="F403" s="1100" t="n">
        <v>672.8</v>
      </c>
      <c r="G403" s="1100" t="n">
        <v>3.945976253762402</v>
      </c>
      <c r="H403" s="1100" t="n">
        <v>716.331</v>
      </c>
      <c r="I403" s="1100" t="n">
        <v>4.20128584398614</v>
      </c>
      <c r="J403" s="1100" t="n">
        <v>226.4</v>
      </c>
      <c r="K403" s="1100" t="n">
        <v>1.530646669822611</v>
      </c>
      <c r="L403" s="1100" t="n">
        <v>236.098</v>
      </c>
      <c r="M403" s="1100" t="n">
        <v>1.596212974610331</v>
      </c>
      <c r="N403" s="761" t="n"/>
    </row>
    <row r="404">
      <c r="A404" s="776" t="inlineStr">
        <is>
          <t>February 2004</t>
        </is>
      </c>
      <c r="B404" s="1100" t="n">
        <v>892.1000000000001</v>
      </c>
      <c r="C404" s="1100" t="n">
        <v>2.801697185935273</v>
      </c>
      <c r="D404" s="1100" t="n">
        <v>957.0040000000001</v>
      </c>
      <c r="E404" s="1100" t="n">
        <v>3.005532354813138</v>
      </c>
      <c r="F404" s="1100" t="n">
        <v>667.2</v>
      </c>
      <c r="G404" s="1100" t="n">
        <v>3.913132218356531</v>
      </c>
      <c r="H404" s="1100" t="n">
        <v>716.5450000000001</v>
      </c>
      <c r="I404" s="1100" t="n">
        <v>4.202540955339151</v>
      </c>
      <c r="J404" s="1100" t="n">
        <v>224.9</v>
      </c>
      <c r="K404" s="1100" t="n">
        <v>1.520505459554352</v>
      </c>
      <c r="L404" s="1100" t="n">
        <v>240.459</v>
      </c>
      <c r="M404" s="1100" t="n">
        <v>1.625696853263583</v>
      </c>
      <c r="N404" s="761" t="inlineStr">
        <is>
          <t>5 week month</t>
        </is>
      </c>
    </row>
    <row r="405">
      <c r="A405" s="776" t="inlineStr">
        <is>
          <t>March 2004</t>
        </is>
      </c>
      <c r="B405" s="1100" t="n">
        <v>881</v>
      </c>
      <c r="C405" s="1100" t="n">
        <v>2.766836925018468</v>
      </c>
      <c r="D405" s="1100" t="n">
        <v>932.028</v>
      </c>
      <c r="E405" s="1100" t="n">
        <v>2.92709362718628</v>
      </c>
      <c r="F405" s="1100" t="n">
        <v>658.2</v>
      </c>
      <c r="G405" s="1100" t="n">
        <v>3.86034716145424</v>
      </c>
      <c r="H405" s="1100" t="n">
        <v>697.2379999999999</v>
      </c>
      <c r="I405" s="1100" t="n">
        <v>4.08930527827109</v>
      </c>
      <c r="J405" s="1100" t="n">
        <v>222.8</v>
      </c>
      <c r="K405" s="1100" t="n">
        <v>1.506307765178789</v>
      </c>
      <c r="L405" s="1100" t="n">
        <v>234.79</v>
      </c>
      <c r="M405" s="1100" t="n">
        <v>1.587369839256409</v>
      </c>
      <c r="N405" s="761" t="n"/>
    </row>
    <row r="406">
      <c r="A406" s="776" t="inlineStr">
        <is>
          <t>April 2004</t>
        </is>
      </c>
      <c r="B406" s="1100" t="n">
        <v>871.8999999999999</v>
      </c>
      <c r="C406" s="1100" t="n">
        <v>2.738257792194781</v>
      </c>
      <c r="D406" s="1100" t="n">
        <v>905.2259999999999</v>
      </c>
      <c r="E406" s="1100" t="n">
        <v>2.842920229610406</v>
      </c>
      <c r="F406" s="1100" t="n">
        <v>651.1999999999999</v>
      </c>
      <c r="G406" s="1100" t="n">
        <v>3.819292117196901</v>
      </c>
      <c r="H406" s="1100" t="n">
        <v>675.6629999999999</v>
      </c>
      <c r="I406" s="1100" t="n">
        <v>3.962767766863652</v>
      </c>
      <c r="J406" s="1100" t="n">
        <v>220.7</v>
      </c>
      <c r="K406" s="1100" t="n">
        <v>1.492110070803226</v>
      </c>
      <c r="L406" s="1100" t="n">
        <v>229.563</v>
      </c>
      <c r="M406" s="1100" t="n">
        <v>1.552031101874948</v>
      </c>
      <c r="N406" s="761" t="n"/>
    </row>
    <row r="407">
      <c r="A407" s="776" t="inlineStr">
        <is>
          <t>May 2004</t>
        </is>
      </c>
      <c r="B407" s="1100" t="n">
        <v>858.1000000000001</v>
      </c>
      <c r="C407" s="1100" t="n">
        <v>2.694918008352268</v>
      </c>
      <c r="D407" s="1100" t="n">
        <v>869.653</v>
      </c>
      <c r="E407" s="1100" t="n">
        <v>2.731200944782163</v>
      </c>
      <c r="F407" s="1100" t="n">
        <v>639.8000000000001</v>
      </c>
      <c r="G407" s="1100" t="n">
        <v>3.752431045120667</v>
      </c>
      <c r="H407" s="1100" t="n">
        <v>649.641</v>
      </c>
      <c r="I407" s="1100" t="n">
        <v>3.810148572340161</v>
      </c>
      <c r="J407" s="1100" t="n">
        <v>218.3</v>
      </c>
      <c r="K407" s="1100" t="n">
        <v>1.475884134374011</v>
      </c>
      <c r="L407" s="1100" t="n">
        <v>220.0120000000001</v>
      </c>
      <c r="M407" s="1100" t="n">
        <v>1.487458635693518</v>
      </c>
      <c r="N407" s="761" t="inlineStr">
        <is>
          <t>5 week month</t>
        </is>
      </c>
    </row>
    <row r="408">
      <c r="A408" s="776" t="inlineStr">
        <is>
          <t>June 2004</t>
        </is>
      </c>
      <c r="B408" s="1100" t="n">
        <v>846.8999999999999</v>
      </c>
      <c r="C408" s="1100" t="n">
        <v>2.659743691030807</v>
      </c>
      <c r="D408" s="1100" t="n">
        <v>840.4579999999999</v>
      </c>
      <c r="E408" s="1100" t="n">
        <v>2.639512177442873</v>
      </c>
      <c r="F408" s="1100" t="n">
        <v>630.9999999999999</v>
      </c>
      <c r="G408" s="1100" t="n">
        <v>3.70081898948287</v>
      </c>
      <c r="H408" s="1100" t="n">
        <v>625.7509999999999</v>
      </c>
      <c r="I408" s="1100" t="n">
        <v>3.670033571296189</v>
      </c>
      <c r="J408" s="1100" t="n">
        <v>215.9</v>
      </c>
      <c r="K408" s="1100" t="n">
        <v>1.459658197944796</v>
      </c>
      <c r="L408" s="1100" t="n">
        <v>214.707</v>
      </c>
      <c r="M408" s="1100" t="n">
        <v>1.451592555378107</v>
      </c>
      <c r="N408" s="761" t="inlineStr"/>
    </row>
    <row r="409">
      <c r="A409" s="776" t="inlineStr">
        <is>
          <t>July 2004</t>
        </is>
      </c>
      <c r="B409" s="1100" t="n">
        <v>836.4</v>
      </c>
      <c r="C409" s="1100" t="n">
        <v>2.626767768541937</v>
      </c>
      <c r="D409" s="1100" t="n">
        <v>841.4880000000001</v>
      </c>
      <c r="E409" s="1100" t="n">
        <v>2.64274695841083</v>
      </c>
      <c r="F409" s="1100" t="n">
        <v>624.3</v>
      </c>
      <c r="G409" s="1100" t="n">
        <v>3.661523447122276</v>
      </c>
      <c r="H409" s="1100" t="n">
        <v>620.2420000000001</v>
      </c>
      <c r="I409" s="1100" t="n">
        <v>3.637723251465666</v>
      </c>
      <c r="J409" s="1100" t="n">
        <v>212.1</v>
      </c>
      <c r="K409" s="1100" t="n">
        <v>1.433967131931872</v>
      </c>
      <c r="L409" s="1100" t="n">
        <v>221.246</v>
      </c>
      <c r="M409" s="1100" t="n">
        <v>1.495801471340872</v>
      </c>
      <c r="N409" s="761" t="inlineStr"/>
    </row>
    <row r="410">
      <c r="A410" s="776" t="inlineStr">
        <is>
          <t>August 2004</t>
        </is>
      </c>
      <c r="B410" s="1100" t="n">
        <v>834.4999999999999</v>
      </c>
      <c r="C410" s="1100" t="n">
        <v>2.620800696853475</v>
      </c>
      <c r="D410" s="1100" t="n">
        <v>847.601</v>
      </c>
      <c r="E410" s="1100" t="n">
        <v>2.661945226427445</v>
      </c>
      <c r="F410" s="1100" t="n">
        <v>621.6999999999999</v>
      </c>
      <c r="G410" s="1100" t="n">
        <v>3.646274430683836</v>
      </c>
      <c r="H410" s="1100" t="n">
        <v>618.043</v>
      </c>
      <c r="I410" s="1100" t="n">
        <v>3.624826102562539</v>
      </c>
      <c r="J410" s="1100" t="n">
        <v>212.8</v>
      </c>
      <c r="K410" s="1100" t="n">
        <v>1.438699696723726</v>
      </c>
      <c r="L410" s="1100" t="n">
        <v>229.558</v>
      </c>
      <c r="M410" s="1100" t="n">
        <v>1.55199729784072</v>
      </c>
      <c r="N410" s="761" t="inlineStr">
        <is>
          <t>5 week month</t>
        </is>
      </c>
    </row>
    <row r="411">
      <c r="A411" s="776" t="inlineStr">
        <is>
          <t>September 2004</t>
        </is>
      </c>
      <c r="B411" s="1100" t="n">
        <v>832.9000000000001</v>
      </c>
      <c r="C411" s="1100" t="n">
        <v>2.615775794378981</v>
      </c>
      <c r="D411" s="1100" t="n">
        <v>827.833</v>
      </c>
      <c r="E411" s="1100" t="n">
        <v>2.599862556355066</v>
      </c>
      <c r="F411" s="1100" t="n">
        <v>620.1000000000001</v>
      </c>
      <c r="G411" s="1100" t="n">
        <v>3.636890420567874</v>
      </c>
      <c r="H411" s="1100" t="n">
        <v>604.884</v>
      </c>
      <c r="I411" s="1100" t="n">
        <v>3.547648484365066</v>
      </c>
      <c r="J411" s="1100" t="n">
        <v>212.8</v>
      </c>
      <c r="K411" s="1100" t="n">
        <v>1.438699696723726</v>
      </c>
      <c r="L411" s="1100" t="n">
        <v>222.949</v>
      </c>
      <c r="M411" s="1100" t="n">
        <v>1.507315125398769</v>
      </c>
      <c r="N411" s="761" t="inlineStr"/>
    </row>
    <row r="412">
      <c r="A412" s="776" t="inlineStr">
        <is>
          <t>October 2004</t>
        </is>
      </c>
      <c r="B412" s="1100" t="n">
        <v>831.5</v>
      </c>
      <c r="C412" s="1100" t="n">
        <v>2.611379004713798</v>
      </c>
      <c r="D412" s="1100" t="n">
        <v>806.7900000000001</v>
      </c>
      <c r="E412" s="1100" t="n">
        <v>2.533775667123326</v>
      </c>
      <c r="F412" s="1100" t="n">
        <v>619.2</v>
      </c>
      <c r="G412" s="1100" t="n">
        <v>3.631611914877644</v>
      </c>
      <c r="H412" s="1100" t="n">
        <v>593.34</v>
      </c>
      <c r="I412" s="1100" t="n">
        <v>3.479942851378394</v>
      </c>
      <c r="J412" s="1100" t="n">
        <v>212.3</v>
      </c>
      <c r="K412" s="1100" t="n">
        <v>1.435319293300973</v>
      </c>
      <c r="L412" s="1100" t="n">
        <v>213.45</v>
      </c>
      <c r="M412" s="1100" t="n">
        <v>1.443094221173306</v>
      </c>
      <c r="N412" s="761" t="inlineStr">
        <is>
          <t>5 week month</t>
        </is>
      </c>
    </row>
    <row r="413">
      <c r="A413" s="776" t="inlineStr">
        <is>
          <t>November 2004</t>
        </is>
      </c>
      <c r="B413" s="1100" t="n">
        <v>829.5</v>
      </c>
      <c r="C413" s="1100" t="n">
        <v>2.60509787662068</v>
      </c>
      <c r="D413" s="1100" t="n">
        <v>803.0290000000001</v>
      </c>
      <c r="E413" s="1100" t="n">
        <v>2.521964005744218</v>
      </c>
      <c r="F413" s="1100" t="n">
        <v>616.6</v>
      </c>
      <c r="G413" s="1100" t="n">
        <v>3.616362898439204</v>
      </c>
      <c r="H413" s="1100" t="n">
        <v>594.0680000000001</v>
      </c>
      <c r="I413" s="1100" t="n">
        <v>3.484212575981158</v>
      </c>
      <c r="J413" s="1100" t="n">
        <v>212.9</v>
      </c>
      <c r="K413" s="1100" t="n">
        <v>1.439375777408277</v>
      </c>
      <c r="L413" s="1100" t="n">
        <v>208.961</v>
      </c>
      <c r="M413" s="1100" t="n">
        <v>1.412744959243828</v>
      </c>
      <c r="N413" s="761" t="inlineStr"/>
    </row>
    <row r="414">
      <c r="A414" s="776" t="inlineStr">
        <is>
          <t>December 2004</t>
        </is>
      </c>
      <c r="B414" s="1100" t="n">
        <v>826.0999999999999</v>
      </c>
      <c r="C414" s="1100" t="n">
        <v>2.59441995886238</v>
      </c>
      <c r="D414" s="1100" t="n">
        <v>810.193</v>
      </c>
      <c r="E414" s="1100" t="n">
        <v>2.544463006573766</v>
      </c>
      <c r="F414" s="1100" t="n">
        <v>612.6999999999999</v>
      </c>
      <c r="G414" s="1100" t="n">
        <v>3.593489373781544</v>
      </c>
      <c r="H414" s="1100" t="n">
        <v>604.29</v>
      </c>
      <c r="I414" s="1100" t="n">
        <v>3.544164670609515</v>
      </c>
      <c r="J414" s="1100" t="n">
        <v>213.4</v>
      </c>
      <c r="K414" s="1100" t="n">
        <v>1.44275618083103</v>
      </c>
      <c r="L414" s="1100" t="n">
        <v>205.903</v>
      </c>
      <c r="M414" s="1100" t="n">
        <v>1.39207041191027</v>
      </c>
      <c r="N414" s="761" t="inlineStr"/>
    </row>
    <row r="415">
      <c r="A415" s="776" t="inlineStr">
        <is>
          <t>January 2005</t>
        </is>
      </c>
      <c r="B415" s="1100" t="n">
        <v>823.7</v>
      </c>
      <c r="C415" s="1100" t="n">
        <v>2.555137950616817</v>
      </c>
      <c r="D415" s="1100" t="n">
        <v>872.072</v>
      </c>
      <c r="E415" s="1100" t="n">
        <v>2.705189101457216</v>
      </c>
      <c r="F415" s="1100" t="n">
        <v>610.4</v>
      </c>
      <c r="G415" s="1100" t="n">
        <v>3.549229688073646</v>
      </c>
      <c r="H415" s="1100" t="n">
        <v>650.091</v>
      </c>
      <c r="I415" s="1100" t="n">
        <v>3.780016836745552</v>
      </c>
      <c r="J415" s="1100" t="n">
        <v>213.3</v>
      </c>
      <c r="K415" s="1100" t="n">
        <v>1.418320969958659</v>
      </c>
      <c r="L415" s="1100" t="n">
        <v>221.981</v>
      </c>
      <c r="M415" s="1100" t="n">
        <v>1.476044572116235</v>
      </c>
      <c r="N415" s="761" t="inlineStr">
        <is>
          <t>5 week month</t>
        </is>
      </c>
    </row>
    <row r="416">
      <c r="A416" s="776" t="inlineStr">
        <is>
          <t>February 2005</t>
        </is>
      </c>
      <c r="B416" s="1100" t="n">
        <v>821.6999999999999</v>
      </c>
      <c r="C416" s="1100" t="n">
        <v>2.548933900718513</v>
      </c>
      <c r="D416" s="1100" t="n">
        <v>884.997</v>
      </c>
      <c r="E416" s="1100" t="n">
        <v>2.745282773925011</v>
      </c>
      <c r="F416" s="1100" t="n">
        <v>609.1999999999999</v>
      </c>
      <c r="G416" s="1100" t="n">
        <v>3.54225217230417</v>
      </c>
      <c r="H416" s="1100" t="n">
        <v>657.8149999999999</v>
      </c>
      <c r="I416" s="1100" t="n">
        <v>3.824928779915081</v>
      </c>
      <c r="J416" s="1100" t="n">
        <v>212.5</v>
      </c>
      <c r="K416" s="1100" t="n">
        <v>1.413001435143999</v>
      </c>
      <c r="L416" s="1100" t="n">
        <v>227.182</v>
      </c>
      <c r="M416" s="1100" t="n">
        <v>1.510628197830042</v>
      </c>
      <c r="N416" s="761" t="inlineStr"/>
    </row>
    <row r="417">
      <c r="A417" s="776" t="inlineStr">
        <is>
          <t>March 2005</t>
        </is>
      </c>
      <c r="B417" s="1100" t="n">
        <v>830.0999999999999</v>
      </c>
      <c r="C417" s="1100" t="n">
        <v>2.574990910291393</v>
      </c>
      <c r="D417" s="1100" t="n">
        <v>882.2979999999999</v>
      </c>
      <c r="E417" s="1100" t="n">
        <v>2.736910408587248</v>
      </c>
      <c r="F417" s="1100" t="n">
        <v>616.0999999999999</v>
      </c>
      <c r="G417" s="1100" t="n">
        <v>3.582372887978658</v>
      </c>
      <c r="H417" s="1100" t="n">
        <v>656.1939999999998</v>
      </c>
      <c r="I417" s="1100" t="n">
        <v>3.815503319029813</v>
      </c>
      <c r="J417" s="1100" t="n">
        <v>214</v>
      </c>
      <c r="K417" s="1100" t="n">
        <v>1.422975562921486</v>
      </c>
      <c r="L417" s="1100" t="n">
        <v>226.104</v>
      </c>
      <c r="M417" s="1100" t="n">
        <v>1.503460124667288</v>
      </c>
      <c r="N417" s="761" t="inlineStr"/>
    </row>
    <row r="418">
      <c r="A418" s="776" t="inlineStr">
        <is>
          <t>April 2005</t>
        </is>
      </c>
      <c r="B418" s="1100" t="n">
        <v>840.3000000000001</v>
      </c>
      <c r="C418" s="1100" t="n">
        <v>2.606631564772747</v>
      </c>
      <c r="D418" s="1100" t="n">
        <v>871.7780000000001</v>
      </c>
      <c r="E418" s="1100" t="n">
        <v>2.704277106122166</v>
      </c>
      <c r="F418" s="1100" t="n">
        <v>622.8000000000001</v>
      </c>
      <c r="G418" s="1100" t="n">
        <v>3.621330684358236</v>
      </c>
      <c r="H418" s="1100" t="n">
        <v>647.2470000000001</v>
      </c>
      <c r="I418" s="1100" t="n">
        <v>3.763480124371894</v>
      </c>
      <c r="J418" s="1100" t="n">
        <v>217.5</v>
      </c>
      <c r="K418" s="1100" t="n">
        <v>1.446248527735623</v>
      </c>
      <c r="L418" s="1100" t="n">
        <v>224.531</v>
      </c>
      <c r="M418" s="1100" t="n">
        <v>1.493000589337964</v>
      </c>
      <c r="N418" s="761" t="inlineStr">
        <is>
          <t>5 week month</t>
        </is>
      </c>
    </row>
    <row r="419">
      <c r="A419" s="776" t="inlineStr">
        <is>
          <t>May 2005</t>
        </is>
      </c>
      <c r="B419" s="1100" t="n">
        <v>854.0999999999999</v>
      </c>
      <c r="C419" s="1100" t="n">
        <v>2.649439509071049</v>
      </c>
      <c r="D419" s="1100" t="n">
        <v>867.567</v>
      </c>
      <c r="E419" s="1100" t="n">
        <v>2.691214479061285</v>
      </c>
      <c r="F419" s="1100" t="n">
        <v>634.9999999999999</v>
      </c>
      <c r="G419" s="1100" t="n">
        <v>3.692268761347911</v>
      </c>
      <c r="H419" s="1100" t="n">
        <v>645.7330000000001</v>
      </c>
      <c r="I419" s="1100" t="n">
        <v>3.754676825309404</v>
      </c>
      <c r="J419" s="1100" t="n">
        <v>219.1</v>
      </c>
      <c r="K419" s="1100" t="n">
        <v>1.456887597364942</v>
      </c>
      <c r="L419" s="1100" t="n">
        <v>221.834</v>
      </c>
      <c r="M419" s="1100" t="n">
        <v>1.475067107594042</v>
      </c>
      <c r="N419" s="761" t="inlineStr"/>
    </row>
    <row r="420">
      <c r="A420" s="776" t="inlineStr">
        <is>
          <t>June 2005</t>
        </is>
      </c>
      <c r="B420" s="1100" t="n">
        <v>863.1999999999999</v>
      </c>
      <c r="C420" s="1100" t="n">
        <v>2.677667936108336</v>
      </c>
      <c r="D420" s="1100" t="n">
        <v>858.1720000000001</v>
      </c>
      <c r="E420" s="1100" t="n">
        <v>2.662070954663999</v>
      </c>
      <c r="F420" s="1100" t="n">
        <v>641.8</v>
      </c>
      <c r="G420" s="1100" t="n">
        <v>3.731808017374945</v>
      </c>
      <c r="H420" s="1100" t="n">
        <v>637.5060000000001</v>
      </c>
      <c r="I420" s="1100" t="n">
        <v>3.706840140113169</v>
      </c>
      <c r="J420" s="1100" t="n">
        <v>221.4</v>
      </c>
      <c r="K420" s="1100" t="n">
        <v>1.472181259957089</v>
      </c>
      <c r="L420" s="1100" t="n">
        <v>220.6660000000001</v>
      </c>
      <c r="M420" s="1100" t="n">
        <v>1.467300586764639</v>
      </c>
      <c r="N420" s="761" t="inlineStr"/>
    </row>
    <row r="421">
      <c r="A421" s="776" t="inlineStr">
        <is>
          <t>July 2005</t>
        </is>
      </c>
      <c r="B421" s="1100" t="n">
        <v>866.7</v>
      </c>
      <c r="C421" s="1100" t="n">
        <v>2.68852502343037</v>
      </c>
      <c r="D421" s="1100" t="n">
        <v>870.9819999999999</v>
      </c>
      <c r="E421" s="1100" t="n">
        <v>2.70180789426264</v>
      </c>
      <c r="F421" s="1100" t="n">
        <v>643.8000000000001</v>
      </c>
      <c r="G421" s="1100" t="n">
        <v>3.743437210324073</v>
      </c>
      <c r="H421" s="1100" t="n">
        <v>639.6869999999999</v>
      </c>
      <c r="I421" s="1100" t="n">
        <v>3.719521775024191</v>
      </c>
      <c r="J421" s="1100" t="n">
        <v>222.9</v>
      </c>
      <c r="K421" s="1100" t="n">
        <v>1.482155387734576</v>
      </c>
      <c r="L421" s="1100" t="n">
        <v>231.295</v>
      </c>
      <c r="M421" s="1100" t="n">
        <v>1.537977256195912</v>
      </c>
      <c r="N421" s="761" t="inlineStr">
        <is>
          <t>5 week month</t>
        </is>
      </c>
    </row>
    <row r="422">
      <c r="A422" s="776" t="inlineStr">
        <is>
          <t>August 2005</t>
        </is>
      </c>
      <c r="B422" s="1100" t="n">
        <v>868.1999999999999</v>
      </c>
      <c r="C422" s="1100" t="n">
        <v>2.693178060854098</v>
      </c>
      <c r="D422" s="1100" t="n">
        <v>880.727</v>
      </c>
      <c r="E422" s="1100" t="n">
        <v>2.732037127392131</v>
      </c>
      <c r="F422" s="1100" t="n">
        <v>645.0999999999999</v>
      </c>
      <c r="G422" s="1100" t="n">
        <v>3.750996185741004</v>
      </c>
      <c r="H422" s="1100" t="n">
        <v>641.603</v>
      </c>
      <c r="I422" s="1100" t="n">
        <v>3.730662541869455</v>
      </c>
      <c r="J422" s="1100" t="n">
        <v>223.1000000000001</v>
      </c>
      <c r="K422" s="1100" t="n">
        <v>1.483485271438241</v>
      </c>
      <c r="L422" s="1100" t="n">
        <v>239.124</v>
      </c>
      <c r="M422" s="1100" t="n">
        <v>1.590035553775875</v>
      </c>
      <c r="N422" s="761" t="inlineStr"/>
    </row>
    <row r="423">
      <c r="A423" s="776" t="inlineStr">
        <is>
          <t>September 2005</t>
        </is>
      </c>
      <c r="B423" s="1100" t="n">
        <v>876.1</v>
      </c>
      <c r="C423" s="1100" t="n">
        <v>2.717684057952402</v>
      </c>
      <c r="D423" s="1100" t="n">
        <v>871.5319999999999</v>
      </c>
      <c r="E423" s="1100" t="n">
        <v>2.703514007984674</v>
      </c>
      <c r="F423" s="1100" t="n">
        <v>651.1</v>
      </c>
      <c r="G423" s="1100" t="n">
        <v>3.785883764588386</v>
      </c>
      <c r="H423" s="1100" t="n">
        <v>636.4109999999999</v>
      </c>
      <c r="I423" s="1100" t="n">
        <v>3.700473156973521</v>
      </c>
      <c r="J423" s="1100" t="n">
        <v>225</v>
      </c>
      <c r="K423" s="1100" t="n">
        <v>1.496119166623058</v>
      </c>
      <c r="L423" s="1100" t="n">
        <v>235.121</v>
      </c>
      <c r="M423" s="1100" t="n">
        <v>1.563417931447022</v>
      </c>
      <c r="N423" s="761" t="inlineStr"/>
    </row>
    <row r="424">
      <c r="A424" s="776" t="inlineStr">
        <is>
          <t>October 2005</t>
        </is>
      </c>
      <c r="B424" s="1100" t="n">
        <v>888.1999999999998</v>
      </c>
      <c r="C424" s="1100" t="n">
        <v>2.755218559837145</v>
      </c>
      <c r="D424" s="1100" t="n">
        <v>864.827</v>
      </c>
      <c r="E424" s="1100" t="n">
        <v>2.682714930700608</v>
      </c>
      <c r="F424" s="1100" t="n">
        <v>659.4999999999999</v>
      </c>
      <c r="G424" s="1100" t="n">
        <v>3.83472637497472</v>
      </c>
      <c r="H424" s="1100" t="n">
        <v>634.813</v>
      </c>
      <c r="I424" s="1100" t="n">
        <v>3.691181431807168</v>
      </c>
      <c r="J424" s="1100" t="n">
        <v>228.7</v>
      </c>
      <c r="K424" s="1100" t="n">
        <v>1.520722015140859</v>
      </c>
      <c r="L424" s="1100" t="n">
        <v>230.014</v>
      </c>
      <c r="M424" s="1100" t="n">
        <v>1.529459351073938</v>
      </c>
      <c r="N424" s="761" t="inlineStr">
        <is>
          <t>5 week month</t>
        </is>
      </c>
    </row>
    <row r="425">
      <c r="A425" s="776" t="inlineStr">
        <is>
          <t>November 2005</t>
        </is>
      </c>
      <c r="B425" s="1100" t="n">
        <v>900.9000000000001</v>
      </c>
      <c r="C425" s="1100" t="n">
        <v>2.794614276691382</v>
      </c>
      <c r="D425" s="1100" t="n">
        <v>875.3350000000002</v>
      </c>
      <c r="E425" s="1100" t="n">
        <v>2.715311008866301</v>
      </c>
      <c r="F425" s="1100" t="n">
        <v>668.7</v>
      </c>
      <c r="G425" s="1100" t="n">
        <v>3.888220662540706</v>
      </c>
      <c r="H425" s="1100" t="n">
        <v>646.5100000000001</v>
      </c>
      <c r="I425" s="1100" t="n">
        <v>3.75919476677014</v>
      </c>
      <c r="J425" s="1100" t="n">
        <v>232.2</v>
      </c>
      <c r="K425" s="1100" t="n">
        <v>1.543994979954995</v>
      </c>
      <c r="L425" s="1100" t="n">
        <v>228.825</v>
      </c>
      <c r="M425" s="1100" t="n">
        <v>1.52155319245565</v>
      </c>
      <c r="N425" s="761" t="inlineStr"/>
    </row>
    <row r="426">
      <c r="A426" s="776" t="inlineStr">
        <is>
          <t>December 2005</t>
        </is>
      </c>
      <c r="B426" s="1100" t="n">
        <v>908.1</v>
      </c>
      <c r="C426" s="1100" t="n">
        <v>2.816948856325278</v>
      </c>
      <c r="D426" s="1100" t="n">
        <v>892.711</v>
      </c>
      <c r="E426" s="1100" t="n">
        <v>2.769211794382773</v>
      </c>
      <c r="F426" s="1100" t="n">
        <v>673.1</v>
      </c>
      <c r="G426" s="1100" t="n">
        <v>3.913804887028786</v>
      </c>
      <c r="H426" s="1100" t="n">
        <v>664.9720000000001</v>
      </c>
      <c r="I426" s="1100" t="n">
        <v>3.866543846883534</v>
      </c>
      <c r="J426" s="1100" t="n">
        <v>235</v>
      </c>
      <c r="K426" s="1100" t="n">
        <v>1.562613351806304</v>
      </c>
      <c r="L426" s="1100" t="n">
        <v>227.739</v>
      </c>
      <c r="M426" s="1100" t="n">
        <v>1.514331923944749</v>
      </c>
      <c r="N426" s="761" t="inlineStr"/>
    </row>
    <row r="427">
      <c r="A427" s="776" t="inlineStr">
        <is>
          <t>January 2006</t>
        </is>
      </c>
      <c r="B427" s="1100" t="n">
        <v>913.5</v>
      </c>
      <c r="C427" s="1100" t="n">
        <v>2.790438865928989</v>
      </c>
      <c r="D427" s="1100" t="n">
        <v>955.335</v>
      </c>
      <c r="E427" s="1100" t="n">
        <v>2.918230885585408</v>
      </c>
      <c r="F427" s="1100" t="n">
        <v>676.7</v>
      </c>
      <c r="G427" s="1100" t="n">
        <v>3.86219668529124</v>
      </c>
      <c r="H427" s="1100" t="n">
        <v>711.5680000000001</v>
      </c>
      <c r="I427" s="1100" t="n">
        <v>4.061202262390006</v>
      </c>
      <c r="J427" s="1100" t="n">
        <v>236.8</v>
      </c>
      <c r="K427" s="1100" t="n">
        <v>1.556290426664776</v>
      </c>
      <c r="L427" s="1100" t="n">
        <v>243.767</v>
      </c>
      <c r="M427" s="1100" t="n">
        <v>1.602078751844562</v>
      </c>
      <c r="N427" s="761" t="inlineStr">
        <is>
          <t>5 week month</t>
        </is>
      </c>
    </row>
    <row r="428">
      <c r="A428" s="776" t="inlineStr">
        <is>
          <t>February 2006</t>
        </is>
      </c>
      <c r="B428" s="1100" t="n">
        <v>923.8</v>
      </c>
      <c r="C428" s="1100" t="n">
        <v>2.821901942359277</v>
      </c>
      <c r="D428" s="1100" t="n">
        <v>984.6640000000001</v>
      </c>
      <c r="E428" s="1100" t="n">
        <v>3.007821232053752</v>
      </c>
      <c r="F428" s="1100" t="n">
        <v>684.0999999999999</v>
      </c>
      <c r="G428" s="1100" t="n">
        <v>3.904431435507222</v>
      </c>
      <c r="H428" s="1100" t="n">
        <v>730.8860000000001</v>
      </c>
      <c r="I428" s="1100" t="n">
        <v>4.171457790048432</v>
      </c>
      <c r="J428" s="1100" t="n">
        <v>239.7</v>
      </c>
      <c r="K428" s="1100" t="n">
        <v>1.575349726653491</v>
      </c>
      <c r="L428" s="1100" t="n">
        <v>253.778</v>
      </c>
      <c r="M428" s="1100" t="n">
        <v>1.667872769840091</v>
      </c>
      <c r="N428" s="761" t="inlineStr"/>
    </row>
    <row r="429">
      <c r="A429" s="776" t="inlineStr">
        <is>
          <t>March 2006</t>
        </is>
      </c>
      <c r="B429" s="1100" t="n">
        <v>935.8</v>
      </c>
      <c r="C429" s="1100" t="n">
        <v>2.858557953734371</v>
      </c>
      <c r="D429" s="1100" t="n">
        <v>989.136</v>
      </c>
      <c r="E429" s="1100" t="n">
        <v>3.021481705626203</v>
      </c>
      <c r="F429" s="1100" t="n">
        <v>692.8</v>
      </c>
      <c r="G429" s="1100" t="n">
        <v>3.954085804004391</v>
      </c>
      <c r="H429" s="1100" t="n">
        <v>734.0759999999999</v>
      </c>
      <c r="I429" s="1100" t="n">
        <v>4.189664391830726</v>
      </c>
      <c r="J429" s="1100" t="n">
        <v>243</v>
      </c>
      <c r="K429" s="1100" t="n">
        <v>1.597037895606168</v>
      </c>
      <c r="L429" s="1100" t="n">
        <v>255.06</v>
      </c>
      <c r="M429" s="1100" t="n">
        <v>1.676298294869585</v>
      </c>
      <c r="N429" s="761" t="inlineStr"/>
    </row>
    <row r="430">
      <c r="A430" s="776" t="inlineStr">
        <is>
          <t>April 2006</t>
        </is>
      </c>
      <c r="B430" s="1100" t="n">
        <v>945.4000000000001</v>
      </c>
      <c r="C430" s="1100" t="n">
        <v>2.887882762834446</v>
      </c>
      <c r="D430" s="1100" t="n">
        <v>981.198</v>
      </c>
      <c r="E430" s="1100" t="n">
        <v>2.997233754101579</v>
      </c>
      <c r="F430" s="1100" t="n">
        <v>701.0000000000001</v>
      </c>
      <c r="G430" s="1100" t="n">
        <v>4.000886473162642</v>
      </c>
      <c r="H430" s="1100" t="n">
        <v>727.318</v>
      </c>
      <c r="I430" s="1100" t="n">
        <v>4.151093791565915</v>
      </c>
      <c r="J430" s="1100" t="n">
        <v>244.4</v>
      </c>
      <c r="K430" s="1100" t="n">
        <v>1.60623893698003</v>
      </c>
      <c r="L430" s="1100" t="n">
        <v>253.88</v>
      </c>
      <c r="M430" s="1100" t="n">
        <v>1.668543131425901</v>
      </c>
      <c r="N430" s="761" t="inlineStr">
        <is>
          <t>5 week month</t>
        </is>
      </c>
    </row>
    <row r="431">
      <c r="A431" s="776" t="inlineStr">
        <is>
          <t>May 2006</t>
        </is>
      </c>
      <c r="B431" s="1100" t="n">
        <v>950.8000000000002</v>
      </c>
      <c r="C431" s="1100" t="n">
        <v>2.904377967953238</v>
      </c>
      <c r="D431" s="1100" t="n">
        <v>965.744</v>
      </c>
      <c r="E431" s="1100" t="n">
        <v>2.950026920785688</v>
      </c>
      <c r="F431" s="1100" t="n">
        <v>703.8000000000002</v>
      </c>
      <c r="G431" s="1100" t="n">
        <v>4.016867189460582</v>
      </c>
      <c r="H431" s="1100" t="n">
        <v>715.681</v>
      </c>
      <c r="I431" s="1100" t="n">
        <v>4.084676793151944</v>
      </c>
      <c r="J431" s="1100" t="n">
        <v>247</v>
      </c>
      <c r="K431" s="1100" t="n">
        <v>1.623326585245775</v>
      </c>
      <c r="L431" s="1100" t="n">
        <v>250.063</v>
      </c>
      <c r="M431" s="1100" t="n">
        <v>1.643457149337305</v>
      </c>
      <c r="N431" s="761" t="inlineStr"/>
    </row>
    <row r="432">
      <c r="A432" s="776" t="inlineStr">
        <is>
          <t>June 2006</t>
        </is>
      </c>
      <c r="B432" s="1100" t="n">
        <v>955.7</v>
      </c>
      <c r="C432" s="1100" t="n">
        <v>2.919345839264734</v>
      </c>
      <c r="D432" s="1100" t="n">
        <v>952.8900000000001</v>
      </c>
      <c r="E432" s="1100" t="n">
        <v>2.910762223267734</v>
      </c>
      <c r="F432" s="1100" t="n">
        <v>707.5</v>
      </c>
      <c r="G432" s="1100" t="n">
        <v>4.037984564568572</v>
      </c>
      <c r="H432" s="1100" t="n">
        <v>704.465</v>
      </c>
      <c r="I432" s="1100" t="n">
        <v>4.020662609581342</v>
      </c>
      <c r="J432" s="1100" t="n">
        <v>248.2</v>
      </c>
      <c r="K432" s="1100" t="n">
        <v>1.631213192137658</v>
      </c>
      <c r="L432" s="1100" t="n">
        <v>248.425</v>
      </c>
      <c r="M432" s="1100" t="n">
        <v>1.632691930929886</v>
      </c>
      <c r="N432" s="761" t="inlineStr"/>
    </row>
    <row r="433">
      <c r="A433" s="776" t="inlineStr">
        <is>
          <t>July 2006</t>
        </is>
      </c>
      <c r="B433" s="1100" t="n">
        <v>956.7</v>
      </c>
      <c r="C433" s="1100" t="n">
        <v>2.922400506879325</v>
      </c>
      <c r="D433" s="1100" t="n">
        <v>960.8399999999999</v>
      </c>
      <c r="E433" s="1100" t="n">
        <v>2.935046830803732</v>
      </c>
      <c r="F433" s="1100" t="n">
        <v>706.2</v>
      </c>
      <c r="G433" s="1100" t="n">
        <v>4.030564946287385</v>
      </c>
      <c r="H433" s="1100" t="n">
        <v>701.905</v>
      </c>
      <c r="I433" s="1100" t="n">
        <v>4.006051668966083</v>
      </c>
      <c r="J433" s="1100" t="n">
        <v>250.5</v>
      </c>
      <c r="K433" s="1100" t="n">
        <v>1.646329188680432</v>
      </c>
      <c r="L433" s="1100" t="n">
        <v>258.935</v>
      </c>
      <c r="M433" s="1100" t="n">
        <v>1.701765462957955</v>
      </c>
      <c r="N433" s="761" t="inlineStr">
        <is>
          <t>5 week month</t>
        </is>
      </c>
    </row>
    <row r="434">
      <c r="A434" s="776" t="inlineStr">
        <is>
          <t>August 2006</t>
        </is>
      </c>
      <c r="B434" s="1100" t="n">
        <v>951.3999999999999</v>
      </c>
      <c r="C434" s="1100" t="n">
        <v>2.906210768521992</v>
      </c>
      <c r="D434" s="1100" t="n">
        <v>958.8810000000001</v>
      </c>
      <c r="E434" s="1100" t="n">
        <v>2.929062736946749</v>
      </c>
      <c r="F434" s="1100" t="n">
        <v>701.3999999999999</v>
      </c>
      <c r="G434" s="1100" t="n">
        <v>4.003169432633775</v>
      </c>
      <c r="H434" s="1100" t="n">
        <v>694.0410000000001</v>
      </c>
      <c r="I434" s="1100" t="n">
        <v>3.961168685763584</v>
      </c>
      <c r="J434" s="1100" t="n">
        <v>250</v>
      </c>
      <c r="K434" s="1100" t="n">
        <v>1.643043102475481</v>
      </c>
      <c r="L434" s="1100" t="n">
        <v>264.84</v>
      </c>
      <c r="M434" s="1100" t="n">
        <v>1.740574141038426</v>
      </c>
      <c r="N434" s="761" t="inlineStr"/>
    </row>
    <row r="435">
      <c r="A435" s="776" t="inlineStr">
        <is>
          <t>September 2006</t>
        </is>
      </c>
      <c r="B435" s="1100" t="n">
        <v>958.0999999999999</v>
      </c>
      <c r="C435" s="1100" t="n">
        <v>2.926677041539753</v>
      </c>
      <c r="D435" s="1100" t="n">
        <v>952.909</v>
      </c>
      <c r="E435" s="1100" t="n">
        <v>2.91082026195241</v>
      </c>
      <c r="F435" s="1100" t="n">
        <v>705.3999999999999</v>
      </c>
      <c r="G435" s="1100" t="n">
        <v>4.025999027345117</v>
      </c>
      <c r="H435" s="1100" t="n">
        <v>689.6559999999999</v>
      </c>
      <c r="I435" s="1100" t="n">
        <v>3.936141742561276</v>
      </c>
      <c r="J435" s="1100" t="n">
        <v>252.7</v>
      </c>
      <c r="K435" s="1100" t="n">
        <v>1.660787967982216</v>
      </c>
      <c r="L435" s="1100" t="n">
        <v>263.253</v>
      </c>
      <c r="M435" s="1100" t="n">
        <v>1.730144103423912</v>
      </c>
      <c r="N435" s="761" t="inlineStr">
        <is>
          <t>5 week month</t>
        </is>
      </c>
    </row>
    <row r="436">
      <c r="A436" s="776" t="inlineStr">
        <is>
          <t>October 2006</t>
        </is>
      </c>
      <c r="B436" s="1100" t="n">
        <v>958.5</v>
      </c>
      <c r="C436" s="1100" t="n">
        <v>2.927898908585589</v>
      </c>
      <c r="D436" s="1100" t="n">
        <v>933.6609999999998</v>
      </c>
      <c r="E436" s="1100" t="n">
        <v>2.85202401970676</v>
      </c>
      <c r="F436" s="1100" t="n">
        <v>703.9</v>
      </c>
      <c r="G436" s="1100" t="n">
        <v>4.017437929328365</v>
      </c>
      <c r="H436" s="1100" t="n">
        <v>677.8319999999999</v>
      </c>
      <c r="I436" s="1100" t="n">
        <v>3.86865746059455</v>
      </c>
      <c r="J436" s="1100" t="n">
        <v>254.6</v>
      </c>
      <c r="K436" s="1100" t="n">
        <v>1.67327509556103</v>
      </c>
      <c r="L436" s="1100" t="n">
        <v>255.829</v>
      </c>
      <c r="M436" s="1100" t="n">
        <v>1.681352295452799</v>
      </c>
      <c r="N436" s="761" t="inlineStr"/>
    </row>
    <row r="437">
      <c r="A437" s="776" t="inlineStr">
        <is>
          <t>November 2006</t>
        </is>
      </c>
      <c r="B437" s="1100" t="n">
        <v>949.2</v>
      </c>
      <c r="C437" s="1100" t="n">
        <v>2.899490499769892</v>
      </c>
      <c r="D437" s="1100" t="n">
        <v>922.069</v>
      </c>
      <c r="E437" s="1100" t="n">
        <v>2.81661431271842</v>
      </c>
      <c r="F437" s="1100" t="n">
        <v>696.6</v>
      </c>
      <c r="G437" s="1100" t="n">
        <v>3.975773918980166</v>
      </c>
      <c r="H437" s="1100" t="n">
        <v>673.724</v>
      </c>
      <c r="I437" s="1100" t="n">
        <v>3.845211466826002</v>
      </c>
      <c r="J437" s="1100" t="n">
        <v>252.6</v>
      </c>
      <c r="K437" s="1100" t="n">
        <v>1.660130750741226</v>
      </c>
      <c r="L437" s="1100" t="n">
        <v>248.345</v>
      </c>
      <c r="M437" s="1100" t="n">
        <v>1.632166157137093</v>
      </c>
      <c r="N437" s="761" t="inlineStr"/>
    </row>
    <row r="438">
      <c r="A438" s="776" t="inlineStr">
        <is>
          <t>December 2006</t>
        </is>
      </c>
      <c r="B438" s="1100" t="n">
        <v>939.9000000000001</v>
      </c>
      <c r="C438" s="1100" t="n">
        <v>2.871082090954195</v>
      </c>
      <c r="D438" s="1100" t="n">
        <v>923.4599999999999</v>
      </c>
      <c r="E438" s="1100" t="n">
        <v>2.820863355370316</v>
      </c>
      <c r="F438" s="1100" t="n">
        <v>689.6</v>
      </c>
      <c r="G438" s="1100" t="n">
        <v>3.935822128235317</v>
      </c>
      <c r="H438" s="1100" t="n">
        <v>681.7189999999999</v>
      </c>
      <c r="I438" s="1100" t="n">
        <v>3.890842119255296</v>
      </c>
      <c r="J438" s="1100" t="n">
        <v>250.3</v>
      </c>
      <c r="K438" s="1100" t="n">
        <v>1.645014754198452</v>
      </c>
      <c r="L438" s="1100" t="n">
        <v>241.741</v>
      </c>
      <c r="M438" s="1100" t="n">
        <v>1.588763530542101</v>
      </c>
      <c r="N438" s="761" t="inlineStr">
        <is>
          <t>5 week month</t>
        </is>
      </c>
    </row>
    <row r="439">
      <c r="A439" s="776" t="inlineStr">
        <is>
          <t>January 2007</t>
        </is>
      </c>
      <c r="B439" s="1100" t="n">
        <v>925.6</v>
      </c>
      <c r="C439" s="1100" t="n">
        <v>2.811727845644161</v>
      </c>
      <c r="D439" s="1100" t="n">
        <v>965.097</v>
      </c>
      <c r="E439" s="1100" t="n">
        <v>2.931709279005664</v>
      </c>
      <c r="F439" s="1100" t="n">
        <v>678.3000000000001</v>
      </c>
      <c r="G439" s="1100" t="n">
        <v>3.849976359794283</v>
      </c>
      <c r="H439" s="1100" t="n">
        <v>711.337</v>
      </c>
      <c r="I439" s="1100" t="n">
        <v>4.037491720252079</v>
      </c>
      <c r="J439" s="1100" t="n">
        <v>247.3</v>
      </c>
      <c r="K439" s="1100" t="n">
        <v>1.616237401942491</v>
      </c>
      <c r="L439" s="1100" t="n">
        <v>253.76</v>
      </c>
      <c r="M439" s="1100" t="n">
        <v>1.658456947500714</v>
      </c>
      <c r="N439" s="761" t="inlineStr"/>
    </row>
    <row r="440">
      <c r="A440" s="776" t="inlineStr">
        <is>
          <t>February 2007</t>
        </is>
      </c>
      <c r="B440" s="1100" t="n">
        <v>911.5</v>
      </c>
      <c r="C440" s="1100" t="n">
        <v>2.768895777122572</v>
      </c>
      <c r="D440" s="1100" t="n">
        <v>974.8630000000001</v>
      </c>
      <c r="E440" s="1100" t="n">
        <v>2.961375802493738</v>
      </c>
      <c r="F440" s="1100" t="n">
        <v>666.9</v>
      </c>
      <c r="G440" s="1100" t="n">
        <v>3.785270874755722</v>
      </c>
      <c r="H440" s="1100" t="n">
        <v>715.919</v>
      </c>
      <c r="I440" s="1100" t="n">
        <v>4.063498784501788</v>
      </c>
      <c r="J440" s="1100" t="n">
        <v>244.6</v>
      </c>
      <c r="K440" s="1100" t="n">
        <v>1.598591461848497</v>
      </c>
      <c r="L440" s="1100" t="n">
        <v>258.944</v>
      </c>
      <c r="M440" s="1100" t="n">
        <v>1.692337152481183</v>
      </c>
      <c r="N440" s="761" t="inlineStr"/>
    </row>
    <row r="441">
      <c r="A441" s="776" t="inlineStr">
        <is>
          <t>March 2007</t>
        </is>
      </c>
      <c r="B441" s="1100" t="n">
        <v>896.7999999999998</v>
      </c>
      <c r="C441" s="1100" t="n">
        <v>2.724241067387298</v>
      </c>
      <c r="D441" s="1100" t="n">
        <v>956.0219999999999</v>
      </c>
      <c r="E441" s="1100" t="n">
        <v>2.904141830648684</v>
      </c>
      <c r="F441" s="1100" t="n">
        <v>654.9999999999999</v>
      </c>
      <c r="G441" s="1100" t="n">
        <v>3.71772742984705</v>
      </c>
      <c r="H441" s="1100" t="n">
        <v>701.3299999999999</v>
      </c>
      <c r="I441" s="1100" t="n">
        <v>3.980692791411652</v>
      </c>
      <c r="J441" s="1100" t="n">
        <v>241.8</v>
      </c>
      <c r="K441" s="1100" t="n">
        <v>1.580291968417688</v>
      </c>
      <c r="L441" s="1100" t="n">
        <v>254.692</v>
      </c>
      <c r="M441" s="1100" t="n">
        <v>1.664548064599826</v>
      </c>
      <c r="N441" s="761" t="inlineStr"/>
    </row>
    <row r="442">
      <c r="A442" s="776" t="inlineStr">
        <is>
          <t>April 2007</t>
        </is>
      </c>
      <c r="B442" s="1100" t="n">
        <v>878.2</v>
      </c>
      <c r="C442" s="1100" t="n">
        <v>2.667739189763075</v>
      </c>
      <c r="D442" s="1100" t="n">
        <v>918.5119999999999</v>
      </c>
      <c r="E442" s="1100" t="n">
        <v>2.790196377439833</v>
      </c>
      <c r="F442" s="1100" t="n">
        <v>640.5</v>
      </c>
      <c r="G442" s="1100" t="n">
        <v>3.635426593613796</v>
      </c>
      <c r="H442" s="1100" t="n">
        <v>671.478</v>
      </c>
      <c r="I442" s="1100" t="n">
        <v>3.81125523532647</v>
      </c>
      <c r="J442" s="1100" t="n">
        <v>237.7</v>
      </c>
      <c r="K442" s="1100" t="n">
        <v>1.55349628160829</v>
      </c>
      <c r="L442" s="1100" t="n">
        <v>247.034</v>
      </c>
      <c r="M442" s="1100" t="n">
        <v>1.614498950066564</v>
      </c>
      <c r="N442" s="761" t="inlineStr">
        <is>
          <t>5 week month</t>
        </is>
      </c>
    </row>
    <row r="443">
      <c r="A443" s="776" t="inlineStr">
        <is>
          <t>May 2007</t>
        </is>
      </c>
      <c r="B443" s="1100" t="n">
        <v>870.8</v>
      </c>
      <c r="C443" s="1100" t="n">
        <v>2.645259948127631</v>
      </c>
      <c r="D443" s="1100" t="n">
        <v>889.13</v>
      </c>
      <c r="E443" s="1100" t="n">
        <v>2.700941637205696</v>
      </c>
      <c r="F443" s="1100" t="n">
        <v>634.8</v>
      </c>
      <c r="G443" s="1100" t="n">
        <v>3.603073851094516</v>
      </c>
      <c r="H443" s="1100" t="n">
        <v>649.9589999999999</v>
      </c>
      <c r="I443" s="1100" t="n">
        <v>3.689115118436579</v>
      </c>
      <c r="J443" s="1100" t="n">
        <v>236</v>
      </c>
      <c r="K443" s="1100" t="n">
        <v>1.542385874882442</v>
      </c>
      <c r="L443" s="1100" t="n">
        <v>239.171</v>
      </c>
      <c r="M443" s="1100" t="n">
        <v>1.563110051192833</v>
      </c>
      <c r="N443" s="761" t="inlineStr"/>
    </row>
    <row r="444">
      <c r="A444" s="776" t="inlineStr">
        <is>
          <t>June 2007</t>
        </is>
      </c>
      <c r="B444" s="1100" t="n">
        <v>861.8999999999997</v>
      </c>
      <c r="C444" s="1100" t="n">
        <v>2.618224103457975</v>
      </c>
      <c r="D444" s="1100" t="n">
        <v>855.6279999999999</v>
      </c>
      <c r="E444" s="1100" t="n">
        <v>2.599171427304259</v>
      </c>
      <c r="F444" s="1100" t="n">
        <v>628.6999999999998</v>
      </c>
      <c r="G444" s="1100" t="n">
        <v>3.568450740679145</v>
      </c>
      <c r="H444" s="1100" t="n">
        <v>624.0579999999999</v>
      </c>
      <c r="I444" s="1100" t="n">
        <v>3.542103121245024</v>
      </c>
      <c r="J444" s="1100" t="n">
        <v>233.2</v>
      </c>
      <c r="K444" s="1100" t="n">
        <v>1.524086381451633</v>
      </c>
      <c r="L444" s="1100" t="n">
        <v>231.57</v>
      </c>
      <c r="M444" s="1100" t="n">
        <v>1.513433462061556</v>
      </c>
      <c r="N444" s="761" t="inlineStr">
        <is>
          <t>5 week month</t>
        </is>
      </c>
    </row>
    <row r="445">
      <c r="A445" s="776" t="inlineStr">
        <is>
          <t>July 2007</t>
        </is>
      </c>
      <c r="B445" s="1100" t="n">
        <v>856.3</v>
      </c>
      <c r="C445" s="1100" t="n">
        <v>2.601212785463586</v>
      </c>
      <c r="D445" s="1100" t="n">
        <v>854.1489999999999</v>
      </c>
      <c r="E445" s="1100" t="n">
        <v>2.594678616712526</v>
      </c>
      <c r="F445" s="1100" t="n">
        <v>626.1999999999999</v>
      </c>
      <c r="G445" s="1100" t="n">
        <v>3.554260941328585</v>
      </c>
      <c r="H445" s="1100" t="n">
        <v>617.66</v>
      </c>
      <c r="I445" s="1100" t="n">
        <v>3.505788586747068</v>
      </c>
      <c r="J445" s="1100" t="n">
        <v>230.1</v>
      </c>
      <c r="K445" s="1100" t="n">
        <v>1.503826228010381</v>
      </c>
      <c r="L445" s="1100" t="n">
        <v>236.489</v>
      </c>
      <c r="M445" s="1100" t="n">
        <v>1.545581750699465</v>
      </c>
      <c r="N445" s="761" t="inlineStr"/>
    </row>
    <row r="446">
      <c r="A446" s="776" t="inlineStr">
        <is>
          <t>August 2007</t>
        </is>
      </c>
      <c r="B446" s="1100" t="n">
        <v>851.3</v>
      </c>
      <c r="C446" s="1100" t="n">
        <v>2.586024108682881</v>
      </c>
      <c r="D446" s="1100" t="n">
        <v>857.1329999999999</v>
      </c>
      <c r="E446" s="1100" t="n">
        <v>2.603743219015251</v>
      </c>
      <c r="F446" s="1100" t="n">
        <v>623.3</v>
      </c>
      <c r="G446" s="1100" t="n">
        <v>3.537800774081934</v>
      </c>
      <c r="H446" s="1100" t="n">
        <v>614.231</v>
      </c>
      <c r="I446" s="1100" t="n">
        <v>3.486325857957838</v>
      </c>
      <c r="J446" s="1100" t="n">
        <v>228</v>
      </c>
      <c r="K446" s="1100" t="n">
        <v>1.490101607937275</v>
      </c>
      <c r="L446" s="1100" t="n">
        <v>242.902</v>
      </c>
      <c r="M446" s="1100" t="n">
        <v>1.587494126189385</v>
      </c>
      <c r="N446" s="761" t="inlineStr"/>
    </row>
    <row r="447">
      <c r="A447" s="776" t="inlineStr">
        <is>
          <t>September 2007</t>
        </is>
      </c>
      <c r="B447" s="1100" t="n">
        <v>844.5</v>
      </c>
      <c r="C447" s="1100" t="n">
        <v>2.565367508261121</v>
      </c>
      <c r="D447" s="1100" t="n">
        <v>827.8879999999999</v>
      </c>
      <c r="E447" s="1100" t="n">
        <v>2.514904648524906</v>
      </c>
      <c r="F447" s="1100" t="n">
        <v>618.1</v>
      </c>
      <c r="G447" s="1100" t="n">
        <v>3.508285991432767</v>
      </c>
      <c r="H447" s="1100" t="n">
        <v>593.255</v>
      </c>
      <c r="I447" s="1100" t="n">
        <v>3.367267765486889</v>
      </c>
      <c r="J447" s="1100" t="n">
        <v>226.4</v>
      </c>
      <c r="K447" s="1100" t="n">
        <v>1.479644754548241</v>
      </c>
      <c r="L447" s="1100" t="n">
        <v>234.633</v>
      </c>
      <c r="M447" s="1100" t="n">
        <v>1.533451800768186</v>
      </c>
      <c r="N447" s="761" t="inlineStr">
        <is>
          <t>5 week month</t>
        </is>
      </c>
    </row>
    <row r="448">
      <c r="A448" s="776" t="inlineStr">
        <is>
          <t>October 2007</t>
        </is>
      </c>
      <c r="B448" s="1100" t="n">
        <v>836.3</v>
      </c>
      <c r="C448" s="1100" t="n">
        <v>2.540458078340765</v>
      </c>
      <c r="D448" s="1100" t="n">
        <v>800.9589999999998</v>
      </c>
      <c r="E448" s="1100" t="n">
        <v>2.433101473119383</v>
      </c>
      <c r="F448" s="1100" t="n">
        <v>611</v>
      </c>
      <c r="G448" s="1100" t="n">
        <v>3.467986961277172</v>
      </c>
      <c r="H448" s="1100" t="n">
        <v>576.9969999999998</v>
      </c>
      <c r="I448" s="1100" t="n">
        <v>3.274988662350319</v>
      </c>
      <c r="J448" s="1100" t="n">
        <v>225.3</v>
      </c>
      <c r="K448" s="1100" t="n">
        <v>1.47245566784328</v>
      </c>
      <c r="L448" s="1100" t="n">
        <v>223.962</v>
      </c>
      <c r="M448" s="1100" t="n">
        <v>1.463711124196701</v>
      </c>
      <c r="N448" s="761" t="inlineStr"/>
    </row>
    <row r="449">
      <c r="A449" s="776" t="inlineStr">
        <is>
          <t>November 2007</t>
        </is>
      </c>
      <c r="B449" s="1100" t="n">
        <v>825.1999999999999</v>
      </c>
      <c r="C449" s="1100" t="n">
        <v>2.506739215887599</v>
      </c>
      <c r="D449" s="1100" t="n">
        <v>785.7590000000001</v>
      </c>
      <c r="E449" s="1100" t="n">
        <v>2.38692789570604</v>
      </c>
      <c r="F449" s="1100" t="n">
        <v>601.6999999999999</v>
      </c>
      <c r="G449" s="1100" t="n">
        <v>3.415200907693084</v>
      </c>
      <c r="H449" s="1100" t="n">
        <v>569.8100000000002</v>
      </c>
      <c r="I449" s="1100" t="n">
        <v>3.234195827177326</v>
      </c>
      <c r="J449" s="1100" t="n">
        <v>223.5</v>
      </c>
      <c r="K449" s="1100" t="n">
        <v>1.460691707780618</v>
      </c>
      <c r="L449" s="1100" t="n">
        <v>215.949</v>
      </c>
      <c r="M449" s="1100" t="n">
        <v>1.411341895317748</v>
      </c>
      <c r="N449" s="761" t="inlineStr"/>
    </row>
    <row r="450">
      <c r="A450" s="776" t="inlineStr">
        <is>
          <t>December 2007</t>
        </is>
      </c>
      <c r="B450" s="1100" t="n">
        <v>815.1999999999999</v>
      </c>
      <c r="C450" s="1100" t="n">
        <v>2.476361862326188</v>
      </c>
      <c r="D450" s="1100" t="n">
        <v>790.3699999999999</v>
      </c>
      <c r="E450" s="1100" t="n">
        <v>2.400934893433206</v>
      </c>
      <c r="F450" s="1100" t="n">
        <v>593.0999999999999</v>
      </c>
      <c r="G450" s="1100" t="n">
        <v>3.366387997927153</v>
      </c>
      <c r="H450" s="1100" t="n">
        <v>580.3589999999999</v>
      </c>
      <c r="I450" s="1100" t="n">
        <v>3.294071104516953</v>
      </c>
      <c r="J450" s="1100" t="n">
        <v>222.1</v>
      </c>
      <c r="K450" s="1100" t="n">
        <v>1.451541961065214</v>
      </c>
      <c r="L450" s="1100" t="n">
        <v>210.011</v>
      </c>
      <c r="M450" s="1100" t="n">
        <v>1.372533898177697</v>
      </c>
      <c r="N450" s="761" t="inlineStr">
        <is>
          <t>5 week month</t>
        </is>
      </c>
    </row>
    <row r="451">
      <c r="A451" s="776" t="inlineStr">
        <is>
          <t>January 2008</t>
        </is>
      </c>
      <c r="B451" s="1100" t="n">
        <v>792</v>
      </c>
      <c r="C451" s="1100" t="n">
        <v>2.388330904694319</v>
      </c>
      <c r="D451" s="1100" t="n">
        <v>830.5419999999999</v>
      </c>
      <c r="E451" s="1100" t="n">
        <v>2.504556977584127</v>
      </c>
      <c r="F451" s="1100" t="n">
        <v>576.6</v>
      </c>
      <c r="G451" s="1100" t="n">
        <v>3.227523080904197</v>
      </c>
      <c r="H451" s="1100" t="n">
        <v>610.1069999999999</v>
      </c>
      <c r="I451" s="1100" t="n">
        <v>3.415078779606688</v>
      </c>
      <c r="J451" s="1100" t="n">
        <v>215.3999999999999</v>
      </c>
      <c r="K451" s="1100" t="n">
        <v>1.408198316163534</v>
      </c>
      <c r="L451" s="1100" t="n">
        <v>220.435</v>
      </c>
      <c r="M451" s="1100" t="n">
        <v>1.441115115243773</v>
      </c>
      <c r="N451" s="761" t="inlineStr"/>
    </row>
    <row r="452">
      <c r="A452" s="776" t="inlineStr">
        <is>
          <t>February 2008</t>
        </is>
      </c>
      <c r="B452" s="1100" t="n">
        <v>778.4000000000001</v>
      </c>
      <c r="C452" s="1100" t="n">
        <v>2.347319161886437</v>
      </c>
      <c r="D452" s="1100" t="n">
        <v>848.939</v>
      </c>
      <c r="E452" s="1100" t="n">
        <v>2.56003440643976</v>
      </c>
      <c r="F452" s="1100" t="n">
        <v>567</v>
      </c>
      <c r="G452" s="1100" t="n">
        <v>3.17378700463524</v>
      </c>
      <c r="H452" s="1100" t="n">
        <v>622.843</v>
      </c>
      <c r="I452" s="1100" t="n">
        <v>3.486368640790171</v>
      </c>
      <c r="J452" s="1100" t="n">
        <v>211.4</v>
      </c>
      <c r="K452" s="1100" t="n">
        <v>1.382047929605252</v>
      </c>
      <c r="L452" s="1100" t="n">
        <v>226.096</v>
      </c>
      <c r="M452" s="1100" t="n">
        <v>1.478124449820383</v>
      </c>
      <c r="N452" s="761" t="inlineStr">
        <is>
          <t>5 week month</t>
        </is>
      </c>
    </row>
    <row r="453">
      <c r="A453" s="776" t="inlineStr">
        <is>
          <t>March 2008</t>
        </is>
      </c>
      <c r="B453" s="1100" t="n">
        <v>778.5</v>
      </c>
      <c r="C453" s="1100" t="n">
        <v>2.347620718818848</v>
      </c>
      <c r="D453" s="1100" t="n">
        <v>842.827</v>
      </c>
      <c r="E453" s="1100" t="n">
        <v>2.541603246730806</v>
      </c>
      <c r="F453" s="1100" t="n">
        <v>567.8</v>
      </c>
      <c r="G453" s="1100" t="n">
        <v>3.178265010990987</v>
      </c>
      <c r="H453" s="1100" t="n">
        <v>618.655</v>
      </c>
      <c r="I453" s="1100" t="n">
        <v>3.462926277517839</v>
      </c>
      <c r="J453" s="1100" t="n">
        <v>210.7</v>
      </c>
      <c r="K453" s="1100" t="n">
        <v>1.377471611957552</v>
      </c>
      <c r="L453" s="1100" t="n">
        <v>224.172</v>
      </c>
      <c r="M453" s="1100" t="n">
        <v>1.465546113885849</v>
      </c>
      <c r="N453" s="761" t="inlineStr"/>
    </row>
    <row r="454">
      <c r="A454" s="776" t="inlineStr">
        <is>
          <t>April 2008</t>
        </is>
      </c>
      <c r="B454" s="1100" t="n">
        <v>792.4</v>
      </c>
      <c r="C454" s="1100" t="n">
        <v>2.389537132423962</v>
      </c>
      <c r="D454" s="1100" t="n">
        <v>835.1849999999999</v>
      </c>
      <c r="E454" s="1100" t="n">
        <v>2.518558265955965</v>
      </c>
      <c r="F454" s="1100" t="n">
        <v>577</v>
      </c>
      <c r="G454" s="1100" t="n">
        <v>3.22976208408207</v>
      </c>
      <c r="H454" s="1100" t="n">
        <v>611.672</v>
      </c>
      <c r="I454" s="1100" t="n">
        <v>3.423838879540118</v>
      </c>
      <c r="J454" s="1100" t="n">
        <v>215.4</v>
      </c>
      <c r="K454" s="1100" t="n">
        <v>1.408198316163534</v>
      </c>
      <c r="L454" s="1100" t="n">
        <v>223.513</v>
      </c>
      <c r="M454" s="1100" t="n">
        <v>1.461237837700371</v>
      </c>
      <c r="N454" s="761" t="inlineStr"/>
    </row>
    <row r="455">
      <c r="A455" s="776" t="inlineStr">
        <is>
          <t>May 2008</t>
        </is>
      </c>
      <c r="B455" s="1100" t="n">
        <v>814.7</v>
      </c>
      <c r="C455" s="1100" t="n">
        <v>2.456784328351593</v>
      </c>
      <c r="D455" s="1100" t="n">
        <v>831.851</v>
      </c>
      <c r="E455" s="1100" t="n">
        <v>2.508504357829386</v>
      </c>
      <c r="F455" s="1100" t="n">
        <v>595.1</v>
      </c>
      <c r="G455" s="1100" t="n">
        <v>3.331076977880831</v>
      </c>
      <c r="H455" s="1100" t="n">
        <v>610.054</v>
      </c>
      <c r="I455" s="1100" t="n">
        <v>3.414782111685621</v>
      </c>
      <c r="J455" s="1100" t="n">
        <v>219.6</v>
      </c>
      <c r="K455" s="1100" t="n">
        <v>1.435656222049731</v>
      </c>
      <c r="L455" s="1100" t="n">
        <v>221.797</v>
      </c>
      <c r="M455" s="1100" t="n">
        <v>1.450019321866868</v>
      </c>
      <c r="N455" s="761" t="inlineStr"/>
    </row>
    <row r="456">
      <c r="A456" s="776" t="inlineStr">
        <is>
          <t>June 2008</t>
        </is>
      </c>
      <c r="B456" s="1100" t="n">
        <v>848.6999999999999</v>
      </c>
      <c r="C456" s="1100" t="n">
        <v>2.559313685371298</v>
      </c>
      <c r="D456" s="1100" t="n">
        <v>835.317</v>
      </c>
      <c r="E456" s="1100" t="n">
        <v>2.518956321106748</v>
      </c>
      <c r="F456" s="1100" t="n">
        <v>620.1999999999999</v>
      </c>
      <c r="G456" s="1100" t="n">
        <v>3.471574427292373</v>
      </c>
      <c r="H456" s="1100" t="n">
        <v>610.702</v>
      </c>
      <c r="I456" s="1100" t="n">
        <v>3.418409296833775</v>
      </c>
      <c r="J456" s="1100" t="n">
        <v>228.5</v>
      </c>
      <c r="K456" s="1100" t="n">
        <v>1.493840832141911</v>
      </c>
      <c r="L456" s="1100" t="n">
        <v>224.615</v>
      </c>
      <c r="M456" s="1100" t="n">
        <v>1.468442269197178</v>
      </c>
      <c r="N456" s="761" t="inlineStr">
        <is>
          <t>5 week month</t>
        </is>
      </c>
    </row>
    <row r="457">
      <c r="A457" s="776" t="inlineStr">
        <is>
          <t>July 2008</t>
        </is>
      </c>
      <c r="B457" s="1100" t="n">
        <v>882.7</v>
      </c>
      <c r="C457" s="1100" t="n">
        <v>2.661843042391004</v>
      </c>
      <c r="D457" s="1100" t="n">
        <v>871.288</v>
      </c>
      <c r="E457" s="1100" t="n">
        <v>2.627429365264272</v>
      </c>
      <c r="F457" s="1100" t="n">
        <v>647.9</v>
      </c>
      <c r="G457" s="1100" t="n">
        <v>3.626625397360092</v>
      </c>
      <c r="H457" s="1100" t="n">
        <v>632.364</v>
      </c>
      <c r="I457" s="1100" t="n">
        <v>3.539662513931498</v>
      </c>
      <c r="J457" s="1100" t="n">
        <v>234.8</v>
      </c>
      <c r="K457" s="1100" t="n">
        <v>1.535027690971206</v>
      </c>
      <c r="L457" s="1100" t="n">
        <v>238.9239999999999</v>
      </c>
      <c r="M457" s="1100" t="n">
        <v>1.561988739512796</v>
      </c>
      <c r="N457" s="761" t="inlineStr"/>
    </row>
    <row r="458">
      <c r="A458" s="776" t="inlineStr">
        <is>
          <t>August 2008</t>
        </is>
      </c>
      <c r="B458" s="1100" t="n">
        <v>924.9</v>
      </c>
      <c r="C458" s="1100" t="n">
        <v>2.789100067868403</v>
      </c>
      <c r="D458" s="1100" t="n">
        <v>923.8760000000001</v>
      </c>
      <c r="E458" s="1100" t="n">
        <v>2.786012124880516</v>
      </c>
      <c r="F458" s="1100" t="n">
        <v>681.8</v>
      </c>
      <c r="G458" s="1100" t="n">
        <v>3.816380916684845</v>
      </c>
      <c r="H458" s="1100" t="n">
        <v>666.6730000000001</v>
      </c>
      <c r="I458" s="1100" t="n">
        <v>3.731707414005626</v>
      </c>
      <c r="J458" s="1100" t="n">
        <v>243.1</v>
      </c>
      <c r="K458" s="1100" t="n">
        <v>1.589289743079643</v>
      </c>
      <c r="L458" s="1100" t="n">
        <v>257.203</v>
      </c>
      <c r="M458" s="1100" t="n">
        <v>1.681489468487509</v>
      </c>
      <c r="N458" s="761" t="inlineStr">
        <is>
          <t>5 week month</t>
        </is>
      </c>
    </row>
    <row r="459">
      <c r="A459" s="776" t="inlineStr">
        <is>
          <t>September 2008</t>
        </is>
      </c>
      <c r="B459" s="1100" t="n">
        <v>968.6000000000001</v>
      </c>
      <c r="C459" s="1100" t="n">
        <v>2.920880447331966</v>
      </c>
      <c r="D459" s="1100" t="n">
        <v>944.7160000000001</v>
      </c>
      <c r="E459" s="1100" t="n">
        <v>2.848856589594947</v>
      </c>
      <c r="F459" s="1100" t="n">
        <v>715.4000000000001</v>
      </c>
      <c r="G459" s="1100" t="n">
        <v>4.004457183626193</v>
      </c>
      <c r="H459" s="1100" t="n">
        <v>684.2170000000001</v>
      </c>
      <c r="I459" s="1100" t="n">
        <v>3.829910093387144</v>
      </c>
      <c r="J459" s="1100" t="n">
        <v>253.2</v>
      </c>
      <c r="K459" s="1100" t="n">
        <v>1.655319469139308</v>
      </c>
      <c r="L459" s="1100" t="n">
        <v>260.499</v>
      </c>
      <c r="M459" s="1100" t="n">
        <v>1.703037387011535</v>
      </c>
      <c r="N459" s="761" t="inlineStr"/>
    </row>
    <row r="460">
      <c r="A460" s="776" t="inlineStr">
        <is>
          <t>October 2008</t>
        </is>
      </c>
      <c r="B460" s="1100" t="n">
        <v>1012.3</v>
      </c>
      <c r="C460" s="1100" t="n">
        <v>3.052660826795529</v>
      </c>
      <c r="D460" s="1100" t="n">
        <v>970.2790000000001</v>
      </c>
      <c r="E460" s="1100" t="n">
        <v>2.925943588227145</v>
      </c>
      <c r="F460" s="1100" t="n">
        <v>747</v>
      </c>
      <c r="G460" s="1100" t="n">
        <v>4.181338434678174</v>
      </c>
      <c r="H460" s="1100" t="n">
        <v>708.2900000000001</v>
      </c>
      <c r="I460" s="1100" t="n">
        <v>3.964658902139497</v>
      </c>
      <c r="J460" s="1100" t="n">
        <v>265.3</v>
      </c>
      <c r="K460" s="1100" t="n">
        <v>1.734424388478114</v>
      </c>
      <c r="L460" s="1100" t="n">
        <v>261.989</v>
      </c>
      <c r="M460" s="1100" t="n">
        <v>1.712778406004495</v>
      </c>
      <c r="N460" s="761" t="inlineStr"/>
    </row>
    <row r="461">
      <c r="A461" s="776" t="inlineStr">
        <is>
          <t>November 2008</t>
        </is>
      </c>
      <c r="B461" s="1100" t="n">
        <v>1100.4</v>
      </c>
      <c r="C461" s="1100" t="n">
        <v>3.318332484249531</v>
      </c>
      <c r="D461" s="1100" t="n">
        <v>1056.145</v>
      </c>
      <c r="E461" s="1100" t="n">
        <v>3.184878463811088</v>
      </c>
      <c r="F461" s="1100" t="n">
        <v>817.4</v>
      </c>
      <c r="G461" s="1100" t="n">
        <v>4.575402993983854</v>
      </c>
      <c r="H461" s="1100" t="n">
        <v>782.956</v>
      </c>
      <c r="I461" s="1100" t="n">
        <v>4.382602430337195</v>
      </c>
      <c r="J461" s="1100" t="n">
        <v>283</v>
      </c>
      <c r="K461" s="1100" t="n">
        <v>1.850139848998515</v>
      </c>
      <c r="L461" s="1100" t="n">
        <v>273.189</v>
      </c>
      <c r="M461" s="1100" t="n">
        <v>1.785999488367686</v>
      </c>
      <c r="N461" s="761" t="inlineStr">
        <is>
          <t>5 week month</t>
        </is>
      </c>
    </row>
    <row r="462">
      <c r="A462" s="776" t="inlineStr">
        <is>
          <t>December 2008</t>
        </is>
      </c>
      <c r="B462" s="1100" t="n">
        <v>1179.4</v>
      </c>
      <c r="C462" s="1100" t="n">
        <v>3.55656246085414</v>
      </c>
      <c r="D462" s="1100" t="n">
        <v>1153.328</v>
      </c>
      <c r="E462" s="1100" t="n">
        <v>3.477940537435971</v>
      </c>
      <c r="F462" s="1100" t="n">
        <v>876.4999999999999</v>
      </c>
      <c r="G462" s="1100" t="n">
        <v>4.906215713514617</v>
      </c>
      <c r="H462" s="1100" t="n">
        <v>865.168</v>
      </c>
      <c r="I462" s="1100" t="n">
        <v>4.84278475348547</v>
      </c>
      <c r="J462" s="1100" t="n">
        <v>302.9</v>
      </c>
      <c r="K462" s="1100" t="n">
        <v>1.980238022125973</v>
      </c>
      <c r="L462" s="1100" t="n">
        <v>288.16</v>
      </c>
      <c r="M462" s="1100" t="n">
        <v>1.8838738476587</v>
      </c>
      <c r="N462" s="761" t="inlineStr"/>
    </row>
    <row r="463">
      <c r="A463" s="776" t="inlineStr">
        <is>
          <t>January 2009</t>
        </is>
      </c>
      <c r="B463" s="1100" t="n">
        <v>1240.8</v>
      </c>
      <c r="C463" s="1100" t="n">
        <v>3.729703617514926</v>
      </c>
      <c r="D463" s="1100" t="n">
        <v>1282.645</v>
      </c>
      <c r="E463" s="1100" t="n">
        <v>3.855484926247125</v>
      </c>
      <c r="F463" s="1100" t="n">
        <v>921.3999999999999</v>
      </c>
      <c r="G463" s="1100" t="n">
        <v>5.10792387896205</v>
      </c>
      <c r="H463" s="1100" t="n">
        <v>958.6220000000001</v>
      </c>
      <c r="I463" s="1100" t="n">
        <v>5.314269811914868</v>
      </c>
      <c r="J463" s="1100" t="n">
        <v>319.4</v>
      </c>
      <c r="K463" s="1100" t="n">
        <v>2.0972566320488</v>
      </c>
      <c r="L463" s="1100" t="n">
        <v>324.023</v>
      </c>
      <c r="M463" s="1100" t="n">
        <v>2.127612353432524</v>
      </c>
      <c r="N463" s="761" t="inlineStr"/>
    </row>
    <row r="464">
      <c r="A464" s="776" t="inlineStr">
        <is>
          <t>February 2009</t>
        </is>
      </c>
      <c r="B464" s="1100" t="n">
        <v>1383.6</v>
      </c>
      <c r="C464" s="1100" t="n">
        <v>4.158944169240532</v>
      </c>
      <c r="D464" s="1100" t="n">
        <v>1459.84</v>
      </c>
      <c r="E464" s="1100" t="n">
        <v>4.388112934391515</v>
      </c>
      <c r="F464" s="1100" t="n">
        <v>1026.7</v>
      </c>
      <c r="G464" s="1100" t="n">
        <v>5.691670768971496</v>
      </c>
      <c r="H464" s="1100" t="n">
        <v>1087.707</v>
      </c>
      <c r="I464" s="1100" t="n">
        <v>6.029872540280198</v>
      </c>
      <c r="J464" s="1100" t="n">
        <v>356.9</v>
      </c>
      <c r="K464" s="1100" t="n">
        <v>2.343490582273691</v>
      </c>
      <c r="L464" s="1100" t="n">
        <v>372.133</v>
      </c>
      <c r="M464" s="1100" t="n">
        <v>2.443514095974377</v>
      </c>
      <c r="N464" s="761" t="inlineStr">
        <is>
          <t>5 week month</t>
        </is>
      </c>
    </row>
    <row r="465">
      <c r="A465" s="776" t="inlineStr">
        <is>
          <t>March 2009</t>
        </is>
      </c>
      <c r="B465" s="1100" t="n">
        <v>1457.1</v>
      </c>
      <c r="C465" s="1100" t="n">
        <v>4.379876806158123</v>
      </c>
      <c r="D465" s="1100" t="n">
        <v>1523.482</v>
      </c>
      <c r="E465" s="1100" t="n">
        <v>4.579413544986199</v>
      </c>
      <c r="F465" s="1100" t="n">
        <v>1080.9</v>
      </c>
      <c r="G465" s="1100" t="n">
        <v>5.992136879498674</v>
      </c>
      <c r="H465" s="1100" t="n">
        <v>1134.53</v>
      </c>
      <c r="I465" s="1100" t="n">
        <v>6.289443106575663</v>
      </c>
      <c r="J465" s="1100" t="n">
        <v>376.1999999999999</v>
      </c>
      <c r="K465" s="1100" t="n">
        <v>2.4702189886561</v>
      </c>
      <c r="L465" s="1100" t="n">
        <v>388.9520000000001</v>
      </c>
      <c r="M465" s="1100" t="n">
        <v>2.553951664209909</v>
      </c>
      <c r="N465" s="761" t="inlineStr"/>
    </row>
    <row r="466">
      <c r="A466" s="776" t="inlineStr">
        <is>
          <t>April 2009</t>
        </is>
      </c>
      <c r="B466" s="1100" t="n">
        <v>1510.8</v>
      </c>
      <c r="C466" s="1100" t="n">
        <v>4.541292895987711</v>
      </c>
      <c r="D466" s="1100" t="n">
        <v>1557.616</v>
      </c>
      <c r="E466" s="1100" t="n">
        <v>4.682016465102459</v>
      </c>
      <c r="F466" s="1100" t="n">
        <v>1120.8</v>
      </c>
      <c r="G466" s="1100" t="n">
        <v>6.213328721012228</v>
      </c>
      <c r="H466" s="1100" t="n">
        <v>1156.895</v>
      </c>
      <c r="I466" s="1100" t="n">
        <v>6.413426954581943</v>
      </c>
      <c r="J466" s="1100" t="n">
        <v>390</v>
      </c>
      <c r="K466" s="1100" t="n">
        <v>2.56083308233886</v>
      </c>
      <c r="L466" s="1100" t="n">
        <v>400.7210000000001</v>
      </c>
      <c r="M466" s="1100" t="n">
        <v>2.631229727148488</v>
      </c>
      <c r="N466" s="761" t="inlineStr"/>
    </row>
    <row r="467">
      <c r="A467" s="776" t="inlineStr">
        <is>
          <t>May 2009</t>
        </is>
      </c>
      <c r="B467" s="1100" t="n">
        <v>1549.4</v>
      </c>
      <c r="C467" s="1100" t="n">
        <v>4.657320103947152</v>
      </c>
      <c r="D467" s="1100" t="n">
        <v>1564.978</v>
      </c>
      <c r="E467" s="1100" t="n">
        <v>4.704145799428815</v>
      </c>
      <c r="F467" s="1100" t="n">
        <v>1146.2</v>
      </c>
      <c r="G467" s="1100" t="n">
        <v>6.354137562476993</v>
      </c>
      <c r="H467" s="1100" t="n">
        <v>1160.589</v>
      </c>
      <c r="I467" s="1100" t="n">
        <v>6.433905216801268</v>
      </c>
      <c r="J467" s="1100" t="n">
        <v>403.2</v>
      </c>
      <c r="K467" s="1100" t="n">
        <v>2.647507432818021</v>
      </c>
      <c r="L467" s="1100" t="n">
        <v>404.389</v>
      </c>
      <c r="M467" s="1100" t="n">
        <v>2.655314690599818</v>
      </c>
      <c r="N467" s="761" t="inlineStr">
        <is>
          <t>5 week month</t>
        </is>
      </c>
    </row>
    <row r="468">
      <c r="A468" s="776" t="inlineStr">
        <is>
          <t>June 2009</t>
        </is>
      </c>
      <c r="B468" s="1100" t="n">
        <v>1571.9</v>
      </c>
      <c r="C468" s="1100" t="n">
        <v>4.724952543819884</v>
      </c>
      <c r="D468" s="1100" t="n">
        <v>1553.256</v>
      </c>
      <c r="E468" s="1100" t="n">
        <v>4.668910801198231</v>
      </c>
      <c r="F468" s="1100" t="n">
        <v>1161</v>
      </c>
      <c r="G468" s="1100" t="n">
        <v>6.436183659078512</v>
      </c>
      <c r="H468" s="1100" t="n">
        <v>1148.238</v>
      </c>
      <c r="I468" s="1100" t="n">
        <v>6.365435531725232</v>
      </c>
      <c r="J468" s="1100" t="n">
        <v>410.9</v>
      </c>
      <c r="K468" s="1100" t="n">
        <v>2.698067470597532</v>
      </c>
      <c r="L468" s="1100" t="n">
        <v>405.018</v>
      </c>
      <c r="M468" s="1100" t="n">
        <v>2.659444854724924</v>
      </c>
      <c r="N468" s="761" t="inlineStr"/>
    </row>
    <row r="469">
      <c r="A469" s="776" t="inlineStr">
        <is>
          <t>July 2009</t>
        </is>
      </c>
      <c r="B469" s="1100" t="n">
        <v>1585.8</v>
      </c>
      <c r="C469" s="1100" t="n">
        <v>4.76673436223015</v>
      </c>
      <c r="D469" s="1100" t="n">
        <v>1573.139</v>
      </c>
      <c r="E469" s="1100" t="n">
        <v>4.728676836842211</v>
      </c>
      <c r="F469" s="1100" t="n">
        <v>1168.6</v>
      </c>
      <c r="G469" s="1100" t="n">
        <v>6.478315438414425</v>
      </c>
      <c r="H469" s="1100" t="n">
        <v>1151.487</v>
      </c>
      <c r="I469" s="1100" t="n">
        <v>6.383446867391333</v>
      </c>
      <c r="J469" s="1100" t="n">
        <v>417.2</v>
      </c>
      <c r="K469" s="1100" t="n">
        <v>2.739434774235314</v>
      </c>
      <c r="L469" s="1100" t="n">
        <v>421.652</v>
      </c>
      <c r="M469" s="1100" t="n">
        <v>2.768667668806013</v>
      </c>
      <c r="N469" s="761" t="inlineStr"/>
    </row>
    <row r="470">
      <c r="A470" s="776" t="inlineStr">
        <is>
          <t>August 2009</t>
        </is>
      </c>
      <c r="B470" s="1100" t="n">
        <v>1600.8</v>
      </c>
      <c r="C470" s="1100" t="n">
        <v>4.811822655478639</v>
      </c>
      <c r="D470" s="1100" t="n">
        <v>1602.189</v>
      </c>
      <c r="E470" s="1100" t="n">
        <v>4.815997831433448</v>
      </c>
      <c r="F470" s="1100" t="n">
        <v>1174.4</v>
      </c>
      <c r="G470" s="1100" t="n">
        <v>6.51046863843394</v>
      </c>
      <c r="H470" s="1100" t="n">
        <v>1159.762</v>
      </c>
      <c r="I470" s="1100" t="n">
        <v>6.429320613970899</v>
      </c>
      <c r="J470" s="1100" t="n">
        <v>426.4</v>
      </c>
      <c r="K470" s="1100" t="n">
        <v>2.79984417002382</v>
      </c>
      <c r="L470" s="1100" t="n">
        <v>442.427</v>
      </c>
      <c r="M470" s="1100" t="n">
        <v>2.905081277230602</v>
      </c>
      <c r="N470" s="761" t="inlineStr">
        <is>
          <t>5 week month</t>
        </is>
      </c>
    </row>
    <row r="471">
      <c r="A471" s="776" t="inlineStr">
        <is>
          <t>September 2009</t>
        </is>
      </c>
      <c r="B471" s="1100" t="n">
        <v>1609.7</v>
      </c>
      <c r="C471" s="1100" t="n">
        <v>4.838575042806075</v>
      </c>
      <c r="D471" s="1100" t="n">
        <v>1591.112</v>
      </c>
      <c r="E471" s="1100" t="n">
        <v>4.782701629812546</v>
      </c>
      <c r="F471" s="1100" t="n">
        <v>1177.8</v>
      </c>
      <c r="G471" s="1100" t="n">
        <v>6.529317066031587</v>
      </c>
      <c r="H471" s="1100" t="n">
        <v>1149.365</v>
      </c>
      <c r="I471" s="1100" t="n">
        <v>6.371683231108332</v>
      </c>
      <c r="J471" s="1100" t="n">
        <v>431.9</v>
      </c>
      <c r="K471" s="1100" t="n">
        <v>2.835958482723471</v>
      </c>
      <c r="L471" s="1100" t="n">
        <v>441.747</v>
      </c>
      <c r="M471" s="1100" t="n">
        <v>2.900616234933191</v>
      </c>
      <c r="N471" s="761" t="inlineStr"/>
    </row>
    <row r="472">
      <c r="A472" s="776" t="inlineStr">
        <is>
          <t>October 2009</t>
        </is>
      </c>
      <c r="B472" s="1100" t="n">
        <v>1618.5</v>
      </c>
      <c r="C472" s="1100" t="n">
        <v>4.865026841511854</v>
      </c>
      <c r="D472" s="1100" t="n">
        <v>1582.555</v>
      </c>
      <c r="E472" s="1100" t="n">
        <v>4.756980261457394</v>
      </c>
      <c r="F472" s="1100" t="n">
        <v>1180.8</v>
      </c>
      <c r="G472" s="1100" t="n">
        <v>6.545948031558921</v>
      </c>
      <c r="H472" s="1100" t="n">
        <v>1145.989</v>
      </c>
      <c r="I472" s="1100" t="n">
        <v>6.352967851234906</v>
      </c>
      <c r="J472" s="1100" t="n">
        <v>437.7</v>
      </c>
      <c r="K472" s="1100" t="n">
        <v>2.874042667024921</v>
      </c>
      <c r="L472" s="1100" t="n">
        <v>436.566</v>
      </c>
      <c r="M472" s="1100" t="n">
        <v>2.86659655237012</v>
      </c>
      <c r="N472" s="761" t="inlineStr"/>
    </row>
    <row r="473">
      <c r="A473" s="776" t="inlineStr">
        <is>
          <t>November 2009</t>
        </is>
      </c>
      <c r="B473" s="1100" t="n">
        <v>1610.4</v>
      </c>
      <c r="C473" s="1100" t="n">
        <v>4.840679163157671</v>
      </c>
      <c r="D473" s="1100" t="n">
        <v>1569.446</v>
      </c>
      <c r="E473" s="1100" t="n">
        <v>4.717576099044432</v>
      </c>
      <c r="F473" s="1100" t="n">
        <v>1174.8</v>
      </c>
      <c r="G473" s="1100" t="n">
        <v>6.512686100504252</v>
      </c>
      <c r="H473" s="1100" t="n">
        <v>1143.015</v>
      </c>
      <c r="I473" s="1100" t="n">
        <v>6.33648102074214</v>
      </c>
      <c r="J473" s="1100" t="n">
        <v>435.6000000000001</v>
      </c>
      <c r="K473" s="1100" t="n">
        <v>2.860253565812327</v>
      </c>
      <c r="L473" s="1100" t="n">
        <v>426.431</v>
      </c>
      <c r="M473" s="1100" t="n">
        <v>2.800047723422673</v>
      </c>
      <c r="N473" s="761" t="inlineStr">
        <is>
          <t>5 week month</t>
        </is>
      </c>
    </row>
    <row r="474">
      <c r="A474" s="776" t="inlineStr">
        <is>
          <t>December 2009</t>
        </is>
      </c>
      <c r="B474" s="1100" t="n">
        <v>1593.4</v>
      </c>
      <c r="C474" s="1100" t="n">
        <v>4.789579097476049</v>
      </c>
      <c r="D474" s="1100" t="n">
        <v>1567.005</v>
      </c>
      <c r="E474" s="1100" t="n">
        <v>4.710238730789793</v>
      </c>
      <c r="F474" s="1100" t="n">
        <v>1159.6</v>
      </c>
      <c r="G474" s="1100" t="n">
        <v>6.428422541832422</v>
      </c>
      <c r="H474" s="1100" t="n">
        <v>1148.772</v>
      </c>
      <c r="I474" s="1100" t="n">
        <v>6.368395843589095</v>
      </c>
      <c r="J474" s="1100" t="n">
        <v>433.8</v>
      </c>
      <c r="K474" s="1100" t="n">
        <v>2.848434336201532</v>
      </c>
      <c r="L474" s="1100" t="n">
        <v>418.2329999999999</v>
      </c>
      <c r="M474" s="1100" t="n">
        <v>2.746217698784175</v>
      </c>
      <c r="N474" s="761" t="inlineStr"/>
    </row>
    <row r="475">
      <c r="A475" s="776" t="inlineStr">
        <is>
          <t>January 2010</t>
        </is>
      </c>
      <c r="B475" s="1100" t="n">
        <v>1609</v>
      </c>
      <c r="C475" s="1100" t="n">
        <v>4.876636552551957</v>
      </c>
      <c r="D475" s="1100" t="n">
        <v>1654.025</v>
      </c>
      <c r="E475" s="1100" t="n">
        <v>5.013100543091826</v>
      </c>
      <c r="F475" s="1100" t="n">
        <v>1174.4</v>
      </c>
      <c r="G475" s="1100" t="n">
        <v>6.617493013710223</v>
      </c>
      <c r="H475" s="1100" t="n">
        <v>1213.439</v>
      </c>
      <c r="I475" s="1100" t="n">
        <v>6.837469435510489</v>
      </c>
      <c r="J475" s="1100" t="n">
        <v>434.6000000000001</v>
      </c>
      <c r="K475" s="1100" t="n">
        <v>2.850368757439915</v>
      </c>
      <c r="L475" s="1100" t="n">
        <v>440.586</v>
      </c>
      <c r="M475" s="1100" t="n">
        <v>2.889628553532955</v>
      </c>
      <c r="N475" s="761" t="inlineStr">
        <is>
          <t>5 week month</t>
        </is>
      </c>
    </row>
    <row r="476">
      <c r="A476" s="776" t="inlineStr">
        <is>
          <t>February 2010</t>
        </is>
      </c>
      <c r="B476" s="1100" t="n">
        <v>1576.5</v>
      </c>
      <c r="C476" s="1100" t="n">
        <v>4.778133949719179</v>
      </c>
      <c r="D476" s="1100" t="n">
        <v>1657.04</v>
      </c>
      <c r="E476" s="1100" t="n">
        <v>5.022238553785392</v>
      </c>
      <c r="F476" s="1100" t="n">
        <v>1146.3</v>
      </c>
      <c r="G476" s="1100" t="n">
        <v>6.459155519087219</v>
      </c>
      <c r="H476" s="1100" t="n">
        <v>1210.661</v>
      </c>
      <c r="I476" s="1100" t="n">
        <v>6.821815999209326</v>
      </c>
      <c r="J476" s="1100" t="n">
        <v>430.2</v>
      </c>
      <c r="K476" s="1100" t="n">
        <v>2.821510905316731</v>
      </c>
      <c r="L476" s="1100" t="n">
        <v>446.379</v>
      </c>
      <c r="M476" s="1100" t="n">
        <v>2.927622539294229</v>
      </c>
      <c r="N476" s="761" t="inlineStr"/>
    </row>
    <row r="477">
      <c r="A477" s="776" t="inlineStr">
        <is>
          <t>March 2010</t>
        </is>
      </c>
      <c r="B477" s="1100" t="n">
        <v>1548.6</v>
      </c>
      <c r="C477" s="1100" t="n">
        <v>4.693573253748888</v>
      </c>
      <c r="D477" s="1100" t="n">
        <v>1614.852</v>
      </c>
      <c r="E477" s="1100" t="n">
        <v>4.894373082760493</v>
      </c>
      <c r="F477" s="1100" t="n">
        <v>1120.4</v>
      </c>
      <c r="G477" s="1100" t="n">
        <v>6.31321455429235</v>
      </c>
      <c r="H477" s="1100" t="n">
        <v>1174.219</v>
      </c>
      <c r="I477" s="1100" t="n">
        <v>6.616473117392546</v>
      </c>
      <c r="J477" s="1100" t="n">
        <v>428.2</v>
      </c>
      <c r="K477" s="1100" t="n">
        <v>2.808393699806194</v>
      </c>
      <c r="L477" s="1100" t="n">
        <v>440.6329999999999</v>
      </c>
      <c r="M477" s="1100" t="n">
        <v>2.889936807862453</v>
      </c>
      <c r="N477" s="761" t="inlineStr"/>
    </row>
    <row r="478">
      <c r="A478" s="776" t="inlineStr">
        <is>
          <t>April 2010</t>
        </is>
      </c>
      <c r="B478" s="1100" t="n">
        <v>1526.1</v>
      </c>
      <c r="C478" s="1100" t="n">
        <v>4.625379144095427</v>
      </c>
      <c r="D478" s="1100" t="n">
        <v>1568.128</v>
      </c>
      <c r="E478" s="1100" t="n">
        <v>4.752759679229457</v>
      </c>
      <c r="F478" s="1100" t="n">
        <v>1100.5</v>
      </c>
      <c r="G478" s="1100" t="n">
        <v>6.201082307210577</v>
      </c>
      <c r="H478" s="1100" t="n">
        <v>1134.031</v>
      </c>
      <c r="I478" s="1100" t="n">
        <v>6.390022326150222</v>
      </c>
      <c r="J478" s="1100" t="n">
        <v>425.6</v>
      </c>
      <c r="K478" s="1100" t="n">
        <v>2.791341332642494</v>
      </c>
      <c r="L478" s="1100" t="n">
        <v>434.097</v>
      </c>
      <c r="M478" s="1100" t="n">
        <v>2.847069780254015</v>
      </c>
      <c r="N478" s="761" t="inlineStr"/>
    </row>
    <row r="479">
      <c r="A479" s="776" t="inlineStr">
        <is>
          <t>May 2010</t>
        </is>
      </c>
      <c r="B479" s="1100" t="n">
        <v>1494.8</v>
      </c>
      <c r="C479" s="1100" t="n">
        <v>4.530513560444168</v>
      </c>
      <c r="D479" s="1100" t="n">
        <v>1502.155</v>
      </c>
      <c r="E479" s="1100" t="n">
        <v>4.552805457177555</v>
      </c>
      <c r="F479" s="1100" t="n">
        <v>1071.7</v>
      </c>
      <c r="G479" s="1100" t="n">
        <v>6.03880046218771</v>
      </c>
      <c r="H479" s="1100" t="n">
        <v>1081.815</v>
      </c>
      <c r="I479" s="1100" t="n">
        <v>6.095796325465706</v>
      </c>
      <c r="J479" s="1100" t="n">
        <v>423.1</v>
      </c>
      <c r="K479" s="1100" t="n">
        <v>2.774944825754321</v>
      </c>
      <c r="L479" s="1100" t="n">
        <v>420.34</v>
      </c>
      <c r="M479" s="1100" t="n">
        <v>2.756843082149779</v>
      </c>
      <c r="N479" s="761" t="inlineStr">
        <is>
          <t>5 week month</t>
        </is>
      </c>
    </row>
    <row r="480">
      <c r="A480" s="776" t="inlineStr">
        <is>
          <t>June 2010</t>
        </is>
      </c>
      <c r="B480" s="1100" t="n">
        <v>1471.3</v>
      </c>
      <c r="C480" s="1100" t="n">
        <v>4.459288601472774</v>
      </c>
      <c r="D480" s="1100" t="n">
        <v>1444.096</v>
      </c>
      <c r="E480" s="1100" t="n">
        <v>4.376837376627764</v>
      </c>
      <c r="F480" s="1100" t="n">
        <v>1051.9</v>
      </c>
      <c r="G480" s="1100" t="n">
        <v>5.927231693734488</v>
      </c>
      <c r="H480" s="1100" t="n">
        <v>1034.845</v>
      </c>
      <c r="I480" s="1100" t="n">
        <v>5.831130413635012</v>
      </c>
      <c r="J480" s="1100" t="n">
        <v>419.3999999999999</v>
      </c>
      <c r="K480" s="1100" t="n">
        <v>2.750677995559826</v>
      </c>
      <c r="L480" s="1100" t="n">
        <v>409.2509999999999</v>
      </c>
      <c r="M480" s="1100" t="n">
        <v>2.6841147361966</v>
      </c>
      <c r="N480" s="761" t="inlineStr"/>
    </row>
    <row r="481">
      <c r="A481" s="776" t="inlineStr">
        <is>
          <t>July 2010</t>
        </is>
      </c>
      <c r="B481" s="1100" t="n">
        <v>1458.2</v>
      </c>
      <c r="C481" s="1100" t="n">
        <v>4.419584475407871</v>
      </c>
      <c r="D481" s="1100" t="n">
        <v>1441.035</v>
      </c>
      <c r="E481" s="1100" t="n">
        <v>4.367559946865574</v>
      </c>
      <c r="F481" s="1100" t="n">
        <v>1038.4</v>
      </c>
      <c r="G481" s="1100" t="n">
        <v>5.851162078880021</v>
      </c>
      <c r="H481" s="1100" t="n">
        <v>1018.863</v>
      </c>
      <c r="I481" s="1100" t="n">
        <v>5.741075259219891</v>
      </c>
      <c r="J481" s="1100" t="n">
        <v>419.8</v>
      </c>
      <c r="K481" s="1100" t="n">
        <v>2.753301436661933</v>
      </c>
      <c r="L481" s="1100" t="n">
        <v>422.172</v>
      </c>
      <c r="M481" s="1100" t="n">
        <v>2.768858442397431</v>
      </c>
      <c r="N481" s="761" t="inlineStr"/>
    </row>
    <row r="482">
      <c r="A482" s="776" t="inlineStr">
        <is>
          <t>August 2010</t>
        </is>
      </c>
      <c r="B482" s="1100" t="n">
        <v>1457.3</v>
      </c>
      <c r="C482" s="1100" t="n">
        <v>4.416856711021733</v>
      </c>
      <c r="D482" s="1100" t="n">
        <v>1456.023</v>
      </c>
      <c r="E482" s="1100" t="n">
        <v>4.412986316442733</v>
      </c>
      <c r="F482" s="1100" t="n">
        <v>1033.6</v>
      </c>
      <c r="G482" s="1100" t="n">
        <v>5.824115104709544</v>
      </c>
      <c r="H482" s="1100" t="n">
        <v>1016.532</v>
      </c>
      <c r="I482" s="1100" t="n">
        <v>5.727940572388352</v>
      </c>
      <c r="J482" s="1100" t="n">
        <v>423.7</v>
      </c>
      <c r="K482" s="1100" t="n">
        <v>2.778879987407483</v>
      </c>
      <c r="L482" s="1100" t="n">
        <v>439.491</v>
      </c>
      <c r="M482" s="1100" t="n">
        <v>2.882446883515936</v>
      </c>
      <c r="N482" s="761" t="inlineStr">
        <is>
          <t>5 week month</t>
        </is>
      </c>
    </row>
    <row r="483">
      <c r="A483" s="776" t="inlineStr">
        <is>
          <t>September 2010</t>
        </is>
      </c>
      <c r="B483" s="1100" t="n">
        <v>1457.1</v>
      </c>
      <c r="C483" s="1100" t="n">
        <v>4.416250541158147</v>
      </c>
      <c r="D483" s="1100" t="n">
        <v>1439.601</v>
      </c>
      <c r="E483" s="1100" t="n">
        <v>4.36321370894366</v>
      </c>
      <c r="F483" s="1100" t="n">
        <v>1030.3</v>
      </c>
      <c r="G483" s="1100" t="n">
        <v>5.805520309967341</v>
      </c>
      <c r="H483" s="1100" t="n">
        <v>1001.931</v>
      </c>
      <c r="I483" s="1100" t="n">
        <v>5.645667057833531</v>
      </c>
      <c r="J483" s="1100" t="n">
        <v>426.8000000000001</v>
      </c>
      <c r="K483" s="1100" t="n">
        <v>2.799211655948817</v>
      </c>
      <c r="L483" s="1100" t="n">
        <v>437.67</v>
      </c>
      <c r="M483" s="1100" t="n">
        <v>2.870503667898591</v>
      </c>
      <c r="N483" s="761" t="inlineStr"/>
    </row>
    <row r="484">
      <c r="A484" s="776" t="inlineStr">
        <is>
          <t>October 2010</t>
        </is>
      </c>
      <c r="B484" s="1100" t="n">
        <v>1451</v>
      </c>
      <c r="C484" s="1100" t="n">
        <v>4.397762360318763</v>
      </c>
      <c r="D484" s="1100" t="n">
        <v>1416.784</v>
      </c>
      <c r="E484" s="1100" t="n">
        <v>4.294058820056415</v>
      </c>
      <c r="F484" s="1100" t="n">
        <v>1022.2</v>
      </c>
      <c r="G484" s="1100" t="n">
        <v>5.759878541054658</v>
      </c>
      <c r="H484" s="1100" t="n">
        <v>987.9000000000001</v>
      </c>
      <c r="I484" s="1100" t="n">
        <v>5.566605371461454</v>
      </c>
      <c r="J484" s="1100" t="n">
        <v>428.8</v>
      </c>
      <c r="K484" s="1100" t="n">
        <v>2.812328861459354</v>
      </c>
      <c r="L484" s="1100" t="n">
        <v>428.884</v>
      </c>
      <c r="M484" s="1100" t="n">
        <v>2.812879784090797</v>
      </c>
      <c r="N484" s="761" t="inlineStr">
        <is>
          <t>5 week month</t>
        </is>
      </c>
    </row>
    <row r="485">
      <c r="A485" s="776" t="inlineStr">
        <is>
          <t>November 2010</t>
        </is>
      </c>
      <c r="B485" s="1100" t="n">
        <v>1452.4</v>
      </c>
      <c r="C485" s="1100" t="n">
        <v>4.402005549363866</v>
      </c>
      <c r="D485" s="1100" t="n">
        <v>1413.264</v>
      </c>
      <c r="E485" s="1100" t="n">
        <v>4.283390230457297</v>
      </c>
      <c r="F485" s="1100" t="n">
        <v>1017.6</v>
      </c>
      <c r="G485" s="1100" t="n">
        <v>5.733958524141284</v>
      </c>
      <c r="H485" s="1100" t="n">
        <v>986.4720000000001</v>
      </c>
      <c r="I485" s="1100" t="n">
        <v>5.558558896645736</v>
      </c>
      <c r="J485" s="1100" t="n">
        <v>434.8</v>
      </c>
      <c r="K485" s="1100" t="n">
        <v>2.851680477990969</v>
      </c>
      <c r="L485" s="1100" t="n">
        <v>426.792</v>
      </c>
      <c r="M485" s="1100" t="n">
        <v>2.799159187126775</v>
      </c>
      <c r="N485" s="761" t="inlineStr"/>
    </row>
    <row r="486">
      <c r="A486" s="776" t="inlineStr">
        <is>
          <t>December 2010</t>
        </is>
      </c>
      <c r="B486" s="1100" t="n">
        <v>1454</v>
      </c>
      <c r="C486" s="1100" t="n">
        <v>4.406854908272558</v>
      </c>
      <c r="D486" s="1100" t="n">
        <v>1425.192</v>
      </c>
      <c r="E486" s="1100" t="n">
        <v>4.319542201121584</v>
      </c>
      <c r="F486" s="1100" t="n">
        <v>1014.7</v>
      </c>
      <c r="G486" s="1100" t="n">
        <v>5.717617643913287</v>
      </c>
      <c r="H486" s="1100" t="n">
        <v>1001.847</v>
      </c>
      <c r="I486" s="1100" t="n">
        <v>5.645193735785547</v>
      </c>
      <c r="J486" s="1100" t="n">
        <v>439.3</v>
      </c>
      <c r="K486" s="1100" t="n">
        <v>2.881194190389679</v>
      </c>
      <c r="L486" s="1100" t="n">
        <v>423.345</v>
      </c>
      <c r="M486" s="1100" t="n">
        <v>2.776551683429362</v>
      </c>
      <c r="N486" s="761" t="inlineStr"/>
    </row>
    <row r="487">
      <c r="A487" s="776" t="inlineStr">
        <is>
          <t>January 2011</t>
        </is>
      </c>
      <c r="B487" s="1100" t="n">
        <v>1461.8</v>
      </c>
      <c r="C487" s="1100" t="n">
        <v>4.42220160598704</v>
      </c>
      <c r="D487" s="1100" t="n">
        <v>1505.068</v>
      </c>
      <c r="E487" s="1100" t="n">
        <v>4.553094901299564</v>
      </c>
      <c r="F487" s="1100" t="n">
        <v>1012.4</v>
      </c>
      <c r="G487" s="1100" t="n">
        <v>5.709623784068389</v>
      </c>
      <c r="H487" s="1100" t="n">
        <v>1050.72</v>
      </c>
      <c r="I487" s="1100" t="n">
        <v>5.925736766491839</v>
      </c>
      <c r="J487" s="1100" t="n">
        <v>449.4</v>
      </c>
      <c r="K487" s="1100" t="n">
        <v>2.932565289220173</v>
      </c>
      <c r="L487" s="1100" t="n">
        <v>454.348</v>
      </c>
      <c r="M487" s="1100" t="n">
        <v>2.964853524758806</v>
      </c>
      <c r="N487" s="761" t="inlineStr">
        <is>
          <t>5 week month</t>
        </is>
      </c>
    </row>
    <row r="488">
      <c r="A488" s="776" t="inlineStr">
        <is>
          <t>February 2011</t>
        </is>
      </c>
      <c r="B488" s="1100" t="n">
        <v>1458.5</v>
      </c>
      <c r="C488" s="1100" t="n">
        <v>4.412218526701395</v>
      </c>
      <c r="D488" s="1100" t="n">
        <v>1538.187</v>
      </c>
      <c r="E488" s="1100" t="n">
        <v>4.653285690045415</v>
      </c>
      <c r="F488" s="1100" t="n">
        <v>998.9000000000002</v>
      </c>
      <c r="G488" s="1100" t="n">
        <v>5.633487947358669</v>
      </c>
      <c r="H488" s="1100" t="n">
        <v>1062.779</v>
      </c>
      <c r="I488" s="1100" t="n">
        <v>5.993745807594251</v>
      </c>
      <c r="J488" s="1100" t="n">
        <v>459.6</v>
      </c>
      <c r="K488" s="1100" t="n">
        <v>2.999125516078307</v>
      </c>
      <c r="L488" s="1100" t="n">
        <v>475.408</v>
      </c>
      <c r="M488" s="1100" t="n">
        <v>3.102280816683542</v>
      </c>
      <c r="N488" s="761" t="inlineStr"/>
    </row>
    <row r="489">
      <c r="A489" s="776" t="inlineStr">
        <is>
          <t>March 2011</t>
        </is>
      </c>
      <c r="B489" s="1100" t="n">
        <v>1463.5</v>
      </c>
      <c r="C489" s="1100" t="n">
        <v>4.427344404406917</v>
      </c>
      <c r="D489" s="1100" t="n">
        <v>1526.946</v>
      </c>
      <c r="E489" s="1100" t="n">
        <v>4.619279691787854</v>
      </c>
      <c r="F489" s="1100" t="n">
        <v>996.4999999999998</v>
      </c>
      <c r="G489" s="1100" t="n">
        <v>5.61995268749916</v>
      </c>
      <c r="H489" s="1100" t="n">
        <v>1048.682</v>
      </c>
      <c r="I489" s="1100" t="n">
        <v>5.914243074994475</v>
      </c>
      <c r="J489" s="1100" t="n">
        <v>467</v>
      </c>
      <c r="K489" s="1100" t="n">
        <v>3.047414308112641</v>
      </c>
      <c r="L489" s="1100" t="n">
        <v>478.264</v>
      </c>
      <c r="M489" s="1100" t="n">
        <v>3.12091768020382</v>
      </c>
      <c r="N489" s="761" t="inlineStr"/>
    </row>
    <row r="490">
      <c r="A490" s="776" t="inlineStr">
        <is>
          <t>April 2011</t>
        </is>
      </c>
      <c r="B490" s="1100" t="n">
        <v>1484.7</v>
      </c>
      <c r="C490" s="1100" t="n">
        <v>4.49147812587834</v>
      </c>
      <c r="D490" s="1100" t="n">
        <v>1520.806</v>
      </c>
      <c r="E490" s="1100" t="n">
        <v>4.600705113965472</v>
      </c>
      <c r="F490" s="1100" t="n">
        <v>1003.6</v>
      </c>
      <c r="G490" s="1100" t="n">
        <v>5.659994497916866</v>
      </c>
      <c r="H490" s="1100" t="n">
        <v>1034.182</v>
      </c>
      <c r="I490" s="1100" t="n">
        <v>5.832467546676626</v>
      </c>
      <c r="J490" s="1100" t="n">
        <v>481.1</v>
      </c>
      <c r="K490" s="1100" t="n">
        <v>3.139424033475357</v>
      </c>
      <c r="L490" s="1100" t="n">
        <v>486.624</v>
      </c>
      <c r="M490" s="1100" t="n">
        <v>3.175470964177742</v>
      </c>
      <c r="N490" s="761" t="inlineStr">
        <is>
          <t>5 week month</t>
        </is>
      </c>
    </row>
    <row r="491">
      <c r="A491" s="776" t="inlineStr">
        <is>
          <t>May 2011</t>
        </is>
      </c>
      <c r="B491" s="1100" t="n">
        <v>1500.4</v>
      </c>
      <c r="C491" s="1100" t="n">
        <v>4.538973381873687</v>
      </c>
      <c r="D491" s="1100" t="n">
        <v>1504.913</v>
      </c>
      <c r="E491" s="1100" t="n">
        <v>4.552625999090692</v>
      </c>
      <c r="F491" s="1100" t="n">
        <v>1011.7</v>
      </c>
      <c r="G491" s="1100" t="n">
        <v>5.7056759999427</v>
      </c>
      <c r="H491" s="1100" t="n">
        <v>1020.381</v>
      </c>
      <c r="I491" s="1100" t="n">
        <v>5.754634162792856</v>
      </c>
      <c r="J491" s="1100" t="n">
        <v>488.6999999999999</v>
      </c>
      <c r="K491" s="1100" t="n">
        <v>3.189017927997104</v>
      </c>
      <c r="L491" s="1100" t="n">
        <v>484.5319999999999</v>
      </c>
      <c r="M491" s="1100" t="n">
        <v>3.161819592159387</v>
      </c>
      <c r="N491" s="761" t="inlineStr"/>
    </row>
    <row r="492">
      <c r="A492" s="776" t="inlineStr">
        <is>
          <t>June 2011</t>
        </is>
      </c>
      <c r="B492" s="1100" t="n">
        <v>1519.5</v>
      </c>
      <c r="C492" s="1100" t="n">
        <v>4.596754234708788</v>
      </c>
      <c r="D492" s="1100" t="n">
        <v>1493.077</v>
      </c>
      <c r="E492" s="1100" t="n">
        <v>4.516820021386176</v>
      </c>
      <c r="F492" s="1100" t="n">
        <v>1023.9</v>
      </c>
      <c r="G492" s="1100" t="n">
        <v>5.774480237561859</v>
      </c>
      <c r="H492" s="1100" t="n">
        <v>1007.544</v>
      </c>
      <c r="I492" s="1100" t="n">
        <v>5.682237441619322</v>
      </c>
      <c r="J492" s="1100" t="n">
        <v>495.6</v>
      </c>
      <c r="K492" s="1100" t="n">
        <v>3.234043963812901</v>
      </c>
      <c r="L492" s="1100" t="n">
        <v>485.533</v>
      </c>
      <c r="M492" s="1100" t="n">
        <v>3.168351630108897</v>
      </c>
      <c r="N492" s="761" t="inlineStr"/>
    </row>
    <row r="493">
      <c r="A493" s="776" t="inlineStr">
        <is>
          <t>July 2011</t>
        </is>
      </c>
      <c r="B493" s="1100" t="n">
        <v>1555.1</v>
      </c>
      <c r="C493" s="1100" t="n">
        <v>4.704450483972121</v>
      </c>
      <c r="D493" s="1100" t="n">
        <v>1541.793</v>
      </c>
      <c r="E493" s="1100" t="n">
        <v>4.664194473046638</v>
      </c>
      <c r="F493" s="1100" t="n">
        <v>1044</v>
      </c>
      <c r="G493" s="1100" t="n">
        <v>5.887838038885223</v>
      </c>
      <c r="H493" s="1100" t="n">
        <v>1027.192</v>
      </c>
      <c r="I493" s="1100" t="n">
        <v>5.793046102335812</v>
      </c>
      <c r="J493" s="1100" t="n">
        <v>511.1</v>
      </c>
      <c r="K493" s="1100" t="n">
        <v>3.335189406587517</v>
      </c>
      <c r="L493" s="1100" t="n">
        <v>514.601</v>
      </c>
      <c r="M493" s="1100" t="n">
        <v>3.358035225629707</v>
      </c>
      <c r="N493" s="761" t="inlineStr">
        <is>
          <t>5 week month</t>
        </is>
      </c>
    </row>
    <row r="494">
      <c r="A494" s="776" t="inlineStr">
        <is>
          <t>August 2011</t>
        </is>
      </c>
      <c r="B494" s="1100" t="n">
        <v>1576.7</v>
      </c>
      <c r="C494" s="1100" t="n">
        <v>4.769794275659986</v>
      </c>
      <c r="D494" s="1100" t="n">
        <v>1576.835</v>
      </c>
      <c r="E494" s="1100" t="n">
        <v>4.770202674358035</v>
      </c>
      <c r="F494" s="1100" t="n">
        <v>1058.3</v>
      </c>
      <c r="G494" s="1100" t="n">
        <v>5.968485628881449</v>
      </c>
      <c r="H494" s="1100" t="n">
        <v>1042.341</v>
      </c>
      <c r="I494" s="1100" t="n">
        <v>5.878481790507338</v>
      </c>
      <c r="J494" s="1100" t="n">
        <v>518.4</v>
      </c>
      <c r="K494" s="1100" t="n">
        <v>3.382825647378144</v>
      </c>
      <c r="L494" s="1100" t="n">
        <v>534.494</v>
      </c>
      <c r="M494" s="1100" t="n">
        <v>3.487847244540381</v>
      </c>
      <c r="N494" s="761" t="inlineStr"/>
    </row>
    <row r="495">
      <c r="A495" s="776" t="inlineStr">
        <is>
          <t>September 2011</t>
        </is>
      </c>
      <c r="B495" s="1100" t="n">
        <v>1596</v>
      </c>
      <c r="C495" s="1100" t="n">
        <v>4.828180163603308</v>
      </c>
      <c r="D495" s="1100" t="n">
        <v>1578.609</v>
      </c>
      <c r="E495" s="1100" t="n">
        <v>4.775569335767954</v>
      </c>
      <c r="F495" s="1100" t="n">
        <v>1069.6</v>
      </c>
      <c r="G495" s="1100" t="n">
        <v>6.032214144053289</v>
      </c>
      <c r="H495" s="1100" t="n">
        <v>1041.555</v>
      </c>
      <c r="I495" s="1100" t="n">
        <v>5.874048992903351</v>
      </c>
      <c r="J495" s="1100" t="n">
        <v>526.4</v>
      </c>
      <c r="K495" s="1100" t="n">
        <v>3.43502974687472</v>
      </c>
      <c r="L495" s="1100" t="n">
        <v>537.054</v>
      </c>
      <c r="M495" s="1100" t="n">
        <v>3.504552556379285</v>
      </c>
      <c r="N495" s="761" t="inlineStr"/>
    </row>
    <row r="496">
      <c r="A496" s="776" t="inlineStr">
        <is>
          <t>October 2011</t>
        </is>
      </c>
      <c r="B496" s="1100" t="n">
        <v>1595.7</v>
      </c>
      <c r="C496" s="1100" t="n">
        <v>4.827272610940977</v>
      </c>
      <c r="D496" s="1100" t="n">
        <v>1562.501</v>
      </c>
      <c r="E496" s="1100" t="n">
        <v>4.726839808151837</v>
      </c>
      <c r="F496" s="1100" t="n">
        <v>1069.2</v>
      </c>
      <c r="G496" s="1100" t="n">
        <v>6.029958267410039</v>
      </c>
      <c r="H496" s="1100" t="n">
        <v>1035.535</v>
      </c>
      <c r="I496" s="1100" t="n">
        <v>5.840098049422422</v>
      </c>
      <c r="J496" s="1100" t="n">
        <v>526.5</v>
      </c>
      <c r="K496" s="1100" t="n">
        <v>3.435682298118428</v>
      </c>
      <c r="L496" s="1100" t="n">
        <v>526.966</v>
      </c>
      <c r="M496" s="1100" t="n">
        <v>3.438723186914103</v>
      </c>
      <c r="N496" s="761" t="inlineStr">
        <is>
          <t>5 week month</t>
        </is>
      </c>
    </row>
    <row r="497">
      <c r="A497" s="776" t="inlineStr">
        <is>
          <t>November 2011</t>
        </is>
      </c>
      <c r="B497" s="1100" t="n">
        <v>1599.2</v>
      </c>
      <c r="C497" s="1100" t="n">
        <v>4.837860725334843</v>
      </c>
      <c r="D497" s="1100" t="n">
        <v>1558.756</v>
      </c>
      <c r="E497" s="1100" t="n">
        <v>4.7155105257504</v>
      </c>
      <c r="F497" s="1100" t="n">
        <v>1071.6</v>
      </c>
      <c r="G497" s="1100" t="n">
        <v>6.043493527269544</v>
      </c>
      <c r="H497" s="1100" t="n">
        <v>1039.898</v>
      </c>
      <c r="I497" s="1100" t="n">
        <v>5.864704023908683</v>
      </c>
      <c r="J497" s="1100" t="n">
        <v>527.5999999999999</v>
      </c>
      <c r="K497" s="1100" t="n">
        <v>3.442860361799206</v>
      </c>
      <c r="L497" s="1100" t="n">
        <v>518.8580000000001</v>
      </c>
      <c r="M497" s="1100" t="n">
        <v>3.385814332074323</v>
      </c>
      <c r="N497" s="761" t="inlineStr"/>
    </row>
    <row r="498">
      <c r="A498" s="776" t="inlineStr">
        <is>
          <t>December 2011</t>
        </is>
      </c>
      <c r="B498" s="1100" t="n">
        <v>1601.8</v>
      </c>
      <c r="C498" s="1100" t="n">
        <v>4.845726181741716</v>
      </c>
      <c r="D498" s="1100" t="n">
        <v>1568.849</v>
      </c>
      <c r="E498" s="1100" t="n">
        <v>4.746043622486771</v>
      </c>
      <c r="F498" s="1100" t="n">
        <v>1073.1</v>
      </c>
      <c r="G498" s="1100" t="n">
        <v>6.051953064681736</v>
      </c>
      <c r="H498" s="1100" t="n">
        <v>1056.607</v>
      </c>
      <c r="I498" s="1100" t="n">
        <v>5.958937630988888</v>
      </c>
      <c r="J498" s="1100" t="n">
        <v>528.7</v>
      </c>
      <c r="K498" s="1100" t="n">
        <v>3.450038425479986</v>
      </c>
      <c r="L498" s="1100" t="n">
        <v>512.242</v>
      </c>
      <c r="M498" s="1100" t="n">
        <v>3.342641541790654</v>
      </c>
      <c r="N498" s="761" t="inlineStr"/>
    </row>
    <row r="499">
      <c r="A499" s="776" t="inlineStr">
        <is>
          <t>January 2012</t>
        </is>
      </c>
      <c r="B499" s="1100" t="n">
        <v>1609.9</v>
      </c>
      <c r="C499" s="1100" t="n">
        <v>4.783701315424262</v>
      </c>
      <c r="D499" s="1100" t="n">
        <v>1649.19</v>
      </c>
      <c r="E499" s="1100" t="n">
        <v>4.900448706369674</v>
      </c>
      <c r="F499" s="1100" t="n">
        <v>1079.9</v>
      </c>
      <c r="G499" s="1100" t="n">
        <v>5.989352717856673</v>
      </c>
      <c r="H499" s="1100" t="n">
        <v>1115.108</v>
      </c>
      <c r="I499" s="1100" t="n">
        <v>6.184623697105028</v>
      </c>
      <c r="J499" s="1100" t="n">
        <v>530</v>
      </c>
      <c r="K499" s="1100" t="n">
        <v>3.392319583643336</v>
      </c>
      <c r="L499" s="1100" t="n">
        <v>534.082</v>
      </c>
      <c r="M499" s="1100" t="n">
        <v>3.418446845040377</v>
      </c>
      <c r="N499" s="761" t="inlineStr">
        <is>
          <t>5 week month</t>
        </is>
      </c>
    </row>
    <row r="500">
      <c r="A500" s="776" t="inlineStr">
        <is>
          <t>February 2012</t>
        </is>
      </c>
      <c r="B500" s="1100" t="n">
        <v>1609.5</v>
      </c>
      <c r="C500" s="1100" t="n">
        <v>4.782512744378751</v>
      </c>
      <c r="D500" s="1100" t="n">
        <v>1685.989</v>
      </c>
      <c r="E500" s="1100" t="n">
        <v>5.009794271129161</v>
      </c>
      <c r="F500" s="1100" t="n">
        <v>1080.1</v>
      </c>
      <c r="G500" s="1100" t="n">
        <v>5.990461959956474</v>
      </c>
      <c r="H500" s="1100" t="n">
        <v>1141.242</v>
      </c>
      <c r="I500" s="1100" t="n">
        <v>6.329568362285571</v>
      </c>
      <c r="J500" s="1100" t="n">
        <v>529.4</v>
      </c>
      <c r="K500" s="1100" t="n">
        <v>3.388479221850532</v>
      </c>
      <c r="L500" s="1100" t="n">
        <v>544.7470000000001</v>
      </c>
      <c r="M500" s="1100" t="n">
        <v>3.486709275907465</v>
      </c>
      <c r="N500" s="761" t="inlineStr"/>
    </row>
    <row r="501">
      <c r="A501" s="776" t="inlineStr">
        <is>
          <t>March 2012</t>
        </is>
      </c>
      <c r="B501" s="1100" t="n">
        <v>1606.7</v>
      </c>
      <c r="C501" s="1100" t="n">
        <v>4.774192747060165</v>
      </c>
      <c r="D501" s="1100" t="n">
        <v>1666.859</v>
      </c>
      <c r="E501" s="1100" t="n">
        <v>4.952950860877551</v>
      </c>
      <c r="F501" s="1100" t="n">
        <v>1079.5</v>
      </c>
      <c r="G501" s="1100" t="n">
        <v>5.987134233657077</v>
      </c>
      <c r="H501" s="1100" t="n">
        <v>1129.068</v>
      </c>
      <c r="I501" s="1100" t="n">
        <v>6.262048795670894</v>
      </c>
      <c r="J501" s="1100" t="n">
        <v>527.1999999999999</v>
      </c>
      <c r="K501" s="1100" t="n">
        <v>3.374397895276918</v>
      </c>
      <c r="L501" s="1100" t="n">
        <v>537.7910000000001</v>
      </c>
      <c r="M501" s="1100" t="n">
        <v>3.442186681522893</v>
      </c>
      <c r="N501" s="761" t="inlineStr"/>
    </row>
    <row r="502">
      <c r="A502" s="776" t="inlineStr">
        <is>
          <t>April 2012</t>
        </is>
      </c>
      <c r="B502" s="1100" t="n">
        <v>1582.6</v>
      </c>
      <c r="C502" s="1100" t="n">
        <v>4.70258134156807</v>
      </c>
      <c r="D502" s="1100" t="n">
        <v>1616.849</v>
      </c>
      <c r="E502" s="1100" t="n">
        <v>4.804349765912418</v>
      </c>
      <c r="F502" s="1100" t="n">
        <v>1064.7</v>
      </c>
      <c r="G502" s="1100" t="n">
        <v>5.905050318272063</v>
      </c>
      <c r="H502" s="1100" t="n">
        <v>1092.397</v>
      </c>
      <c r="I502" s="1100" t="n">
        <v>6.058663710462521</v>
      </c>
      <c r="J502" s="1100" t="n">
        <v>517.9</v>
      </c>
      <c r="K502" s="1100" t="n">
        <v>3.31487228748846</v>
      </c>
      <c r="L502" s="1100" t="n">
        <v>524.452</v>
      </c>
      <c r="M502" s="1100" t="n">
        <v>3.356809038265877</v>
      </c>
      <c r="N502" s="761" t="inlineStr">
        <is>
          <t>5 week month</t>
        </is>
      </c>
    </row>
    <row r="503">
      <c r="A503" s="776" t="inlineStr">
        <is>
          <t>May 2012</t>
        </is>
      </c>
      <c r="B503" s="1100" t="n">
        <v>1585.5</v>
      </c>
      <c r="C503" s="1100" t="n">
        <v>4.711198481648032</v>
      </c>
      <c r="D503" s="1100" t="n">
        <v>1590.708</v>
      </c>
      <c r="E503" s="1100" t="n">
        <v>4.726673676660598</v>
      </c>
      <c r="F503" s="1100" t="n">
        <v>1066.7</v>
      </c>
      <c r="G503" s="1100" t="n">
        <v>5.916142739270038</v>
      </c>
      <c r="H503" s="1100" t="n">
        <v>1076.039</v>
      </c>
      <c r="I503" s="1100" t="n">
        <v>5.967938799120082</v>
      </c>
      <c r="J503" s="1100" t="n">
        <v>518.8</v>
      </c>
      <c r="K503" s="1100" t="n">
        <v>3.320632830177665</v>
      </c>
      <c r="L503" s="1100" t="n">
        <v>514.6690000000001</v>
      </c>
      <c r="M503" s="1100" t="n">
        <v>3.294191939234212</v>
      </c>
      <c r="N503" s="761" t="inlineStr"/>
    </row>
    <row r="504">
      <c r="A504" s="776" t="inlineStr">
        <is>
          <t>June 2012</t>
        </is>
      </c>
      <c r="B504" s="1100" t="n">
        <v>1589.3</v>
      </c>
      <c r="C504" s="1100" t="n">
        <v>4.722489906580396</v>
      </c>
      <c r="D504" s="1100" t="n">
        <v>1564.156</v>
      </c>
      <c r="E504" s="1100" t="n">
        <v>4.647776330659515</v>
      </c>
      <c r="F504" s="1100" t="n">
        <v>1062.8</v>
      </c>
      <c r="G504" s="1100" t="n">
        <v>5.894512518323986</v>
      </c>
      <c r="H504" s="1100" t="n">
        <v>1047.368</v>
      </c>
      <c r="I504" s="1100" t="n">
        <v>5.808923397903611</v>
      </c>
      <c r="J504" s="1100" t="n">
        <v>526.5</v>
      </c>
      <c r="K504" s="1100" t="n">
        <v>3.369917473185314</v>
      </c>
      <c r="L504" s="1100" t="n">
        <v>516.788</v>
      </c>
      <c r="M504" s="1100" t="n">
        <v>3.307754816965796</v>
      </c>
      <c r="N504" s="761" t="inlineStr">
        <is>
          <t>5 week month</t>
        </is>
      </c>
    </row>
    <row r="505">
      <c r="A505" s="776" t="inlineStr">
        <is>
          <t>July 2012</t>
        </is>
      </c>
      <c r="B505" s="1100" t="n">
        <v>1583.7</v>
      </c>
      <c r="C505" s="1100" t="n">
        <v>4.705849911943228</v>
      </c>
      <c r="D505" s="1100" t="n">
        <v>1572.672</v>
      </c>
      <c r="E505" s="1100" t="n">
        <v>4.673081008218463</v>
      </c>
      <c r="F505" s="1100" t="n">
        <v>1053.8</v>
      </c>
      <c r="G505" s="1100" t="n">
        <v>5.844596623833098</v>
      </c>
      <c r="H505" s="1100" t="n">
        <v>1039.194</v>
      </c>
      <c r="I505" s="1100" t="n">
        <v>5.763588673284884</v>
      </c>
      <c r="J505" s="1100" t="n">
        <v>529.9</v>
      </c>
      <c r="K505" s="1100" t="n">
        <v>3.391679523344535</v>
      </c>
      <c r="L505" s="1100" t="n">
        <v>533.4780000000001</v>
      </c>
      <c r="M505" s="1100" t="n">
        <v>3.414580880835622</v>
      </c>
      <c r="N505" s="761" t="inlineStr"/>
    </row>
    <row r="506">
      <c r="A506" s="776" t="inlineStr">
        <is>
          <t>August 2012</t>
        </is>
      </c>
      <c r="B506" s="1100" t="n">
        <v>1571.4</v>
      </c>
      <c r="C506" s="1100" t="n">
        <v>4.669301352293735</v>
      </c>
      <c r="D506" s="1100" t="n">
        <v>1569.926</v>
      </c>
      <c r="E506" s="1100" t="n">
        <v>4.664921467991024</v>
      </c>
      <c r="F506" s="1100" t="n">
        <v>1040.8</v>
      </c>
      <c r="G506" s="1100" t="n">
        <v>5.77249588734626</v>
      </c>
      <c r="H506" s="1100" t="n">
        <v>1024.975</v>
      </c>
      <c r="I506" s="1100" t="n">
        <v>5.684727106199782</v>
      </c>
      <c r="J506" s="1100" t="n">
        <v>530.5999999999999</v>
      </c>
      <c r="K506" s="1100" t="n">
        <v>3.396159945436139</v>
      </c>
      <c r="L506" s="1100" t="n">
        <v>544.9509999999999</v>
      </c>
      <c r="M506" s="1100" t="n">
        <v>3.488014998917018</v>
      </c>
      <c r="N506" s="761" t="inlineStr"/>
    </row>
    <row r="507">
      <c r="A507" s="776" t="inlineStr">
        <is>
          <t>September 2012</t>
        </is>
      </c>
      <c r="B507" s="1100" t="n">
        <v>1571.3</v>
      </c>
      <c r="C507" s="1100" t="n">
        <v>4.669004209532358</v>
      </c>
      <c r="D507" s="1100" t="n">
        <v>1552.985</v>
      </c>
      <c r="E507" s="1100" t="n">
        <v>4.614582512785979</v>
      </c>
      <c r="F507" s="1100" t="n">
        <v>1034.8</v>
      </c>
      <c r="G507" s="1100" t="n">
        <v>5.739218624352334</v>
      </c>
      <c r="H507" s="1100" t="n">
        <v>1007.625</v>
      </c>
      <c r="I507" s="1100" t="n">
        <v>5.588500354042346</v>
      </c>
      <c r="J507" s="1100" t="n">
        <v>536.5</v>
      </c>
      <c r="K507" s="1100" t="n">
        <v>3.433923503065377</v>
      </c>
      <c r="L507" s="1100" t="n">
        <v>545.36</v>
      </c>
      <c r="M507" s="1100" t="n">
        <v>3.490632845539113</v>
      </c>
      <c r="N507" s="761" t="inlineStr">
        <is>
          <t>5 week month</t>
        </is>
      </c>
    </row>
    <row r="508">
      <c r="A508" s="776" t="inlineStr">
        <is>
          <t>October 2012</t>
        </is>
      </c>
      <c r="B508" s="1100" t="n">
        <v>1579.8</v>
      </c>
      <c r="C508" s="1100" t="n">
        <v>4.694261344249488</v>
      </c>
      <c r="D508" s="1100" t="n">
        <v>1547.425</v>
      </c>
      <c r="E508" s="1100" t="n">
        <v>4.598061375253362</v>
      </c>
      <c r="F508" s="1100" t="n">
        <v>1036.9</v>
      </c>
      <c r="G508" s="1100" t="n">
        <v>5.750865666400209</v>
      </c>
      <c r="H508" s="1100" t="n">
        <v>1004.469</v>
      </c>
      <c r="I508" s="1100" t="n">
        <v>5.570996513707542</v>
      </c>
      <c r="J508" s="1100" t="n">
        <v>542.9000000000001</v>
      </c>
      <c r="K508" s="1100" t="n">
        <v>3.474887362188618</v>
      </c>
      <c r="L508" s="1100" t="n">
        <v>542.956</v>
      </c>
      <c r="M508" s="1100" t="n">
        <v>3.475245795955945</v>
      </c>
      <c r="N508" s="761" t="inlineStr"/>
    </row>
    <row r="509">
      <c r="A509" s="776" t="inlineStr">
        <is>
          <t>November 2012</t>
        </is>
      </c>
      <c r="B509" s="1100" t="n">
        <v>1576.9</v>
      </c>
      <c r="C509" s="1100" t="n">
        <v>4.685644204169525</v>
      </c>
      <c r="D509" s="1100" t="n">
        <v>1534.984</v>
      </c>
      <c r="E509" s="1100" t="n">
        <v>4.561093844310327</v>
      </c>
      <c r="F509" s="1100" t="n">
        <v>1031</v>
      </c>
      <c r="G509" s="1100" t="n">
        <v>5.718143024456182</v>
      </c>
      <c r="H509" s="1100" t="n">
        <v>999.0640000000001</v>
      </c>
      <c r="I509" s="1100" t="n">
        <v>5.541019245960515</v>
      </c>
      <c r="J509" s="1100" t="n">
        <v>545.9</v>
      </c>
      <c r="K509" s="1100" t="n">
        <v>3.494089171152636</v>
      </c>
      <c r="L509" s="1100" t="n">
        <v>535.9200000000001</v>
      </c>
      <c r="M509" s="1100" t="n">
        <v>3.430211153332334</v>
      </c>
      <c r="N509" s="761" t="inlineStr"/>
    </row>
    <row r="510">
      <c r="A510" s="776" t="inlineStr">
        <is>
          <t>December 2012</t>
        </is>
      </c>
      <c r="B510" s="1100" t="n">
        <v>1560.3</v>
      </c>
      <c r="C510" s="1100" t="n">
        <v>4.636318505780779</v>
      </c>
      <c r="D510" s="1100" t="n">
        <v>1523.222</v>
      </c>
      <c r="E510" s="1100" t="n">
        <v>4.526143912717048</v>
      </c>
      <c r="F510" s="1100" t="n">
        <v>1021.9</v>
      </c>
      <c r="G510" s="1100" t="n">
        <v>5.667672508915396</v>
      </c>
      <c r="H510" s="1100" t="n">
        <v>1002.24</v>
      </c>
      <c r="I510" s="1100" t="n">
        <v>5.558634010505299</v>
      </c>
      <c r="J510" s="1100" t="n">
        <v>538.4000000000002</v>
      </c>
      <c r="K510" s="1100" t="n">
        <v>3.44608464874259</v>
      </c>
      <c r="L510" s="1100" t="n">
        <v>520.982</v>
      </c>
      <c r="M510" s="1100" t="n">
        <v>3.334598945897495</v>
      </c>
      <c r="N510" s="761" t="inlineStr">
        <is>
          <t>5 week month</t>
        </is>
      </c>
    </row>
    <row r="511" customFormat="1" s="147">
      <c r="A511" s="758" t="inlineStr">
        <is>
          <t>January 2013</t>
        </is>
      </c>
      <c r="B511" s="758" t="n">
        <v>1550.014</v>
      </c>
      <c r="C511" s="758" t="n">
        <v>4.601551813317145</v>
      </c>
      <c r="D511" s="758" t="n">
        <v>1581.838</v>
      </c>
      <c r="E511" s="758" t="n">
        <v>4.696028240566838</v>
      </c>
      <c r="F511" s="758" t="n">
        <v>1014.213</v>
      </c>
      <c r="G511" s="758" t="n">
        <v>5.633663166696913</v>
      </c>
      <c r="H511" s="758" t="n">
        <v>1044.137</v>
      </c>
      <c r="I511" s="758" t="n">
        <v>5.799882428923129</v>
      </c>
      <c r="J511" s="758" t="n">
        <v>535.801</v>
      </c>
      <c r="K511" s="758" t="n">
        <v>3.416691610551958</v>
      </c>
      <c r="L511" s="758" t="n">
        <v>537.701</v>
      </c>
      <c r="M511" s="758" t="n">
        <v>3.428807515636213</v>
      </c>
      <c r="N511" s="758" t="inlineStr">
        <is>
          <t> </t>
        </is>
      </c>
    </row>
    <row r="512" customFormat="1" s="147">
      <c r="A512" s="758" t="inlineStr">
        <is>
          <t>February 2013</t>
        </is>
      </c>
      <c r="B512" s="758" t="n">
        <v>1544.64</v>
      </c>
      <c r="C512" s="758" t="n">
        <v>4.585597931968481</v>
      </c>
      <c r="D512" s="758" t="n">
        <v>1613.789</v>
      </c>
      <c r="E512" s="758" t="n">
        <v>4.790881694785506</v>
      </c>
      <c r="F512" s="758" t="n">
        <v>1010.528</v>
      </c>
      <c r="G512" s="758" t="n">
        <v>5.613194045546543</v>
      </c>
      <c r="H512" s="758" t="n">
        <v>1065.99</v>
      </c>
      <c r="I512" s="758" t="n">
        <v>5.921269594323125</v>
      </c>
      <c r="J512" s="758" t="n">
        <v>534.1120000000001</v>
      </c>
      <c r="K512" s="758" t="n">
        <v>3.405921208611272</v>
      </c>
      <c r="L512" s="758" t="n">
        <v>547.799</v>
      </c>
      <c r="M512" s="758" t="n">
        <v>3.493200362762952</v>
      </c>
      <c r="N512" s="755" t="inlineStr">
        <is>
          <t>5 week month</t>
        </is>
      </c>
    </row>
    <row r="513" customFormat="1" s="147">
      <c r="A513" s="758" t="inlineStr">
        <is>
          <t>March 2013</t>
        </is>
      </c>
      <c r="B513" s="758" t="n">
        <v>1530.569</v>
      </c>
      <c r="C513" s="758" t="n">
        <v>4.54382512503565</v>
      </c>
      <c r="D513" s="758" t="n">
        <v>1584.468</v>
      </c>
      <c r="E513" s="758" t="n">
        <v>4.703835964412572</v>
      </c>
      <c r="F513" s="758" t="n">
        <v>1000.625</v>
      </c>
      <c r="G513" s="758" t="n">
        <v>5.558185712642313</v>
      </c>
      <c r="H513" s="758" t="n">
        <v>1045.374</v>
      </c>
      <c r="I513" s="758" t="n">
        <v>5.806753610161394</v>
      </c>
      <c r="J513" s="758" t="n">
        <v>529.9440000000001</v>
      </c>
      <c r="K513" s="758" t="n">
        <v>3.379342738931707</v>
      </c>
      <c r="L513" s="758" t="n">
        <v>539.0939999999999</v>
      </c>
      <c r="M513" s="758" t="n">
        <v>3.437690387100615</v>
      </c>
      <c r="N513" s="755" t="inlineStr"/>
      <c r="O513" s="274" t="n"/>
    </row>
    <row r="514" customFormat="1" s="147">
      <c r="A514" s="758" t="inlineStr">
        <is>
          <t>April 2013</t>
        </is>
      </c>
      <c r="B514" s="758" t="n">
        <v>1510.547</v>
      </c>
      <c r="C514" s="758" t="n">
        <v>4.48438548745416</v>
      </c>
      <c r="D514" s="758" t="n">
        <v>1538.576</v>
      </c>
      <c r="E514" s="758" t="n">
        <v>4.567595636378923</v>
      </c>
      <c r="F514" s="758" t="n">
        <v>987.5810000000001</v>
      </c>
      <c r="G514" s="758" t="n">
        <v>5.485730023012626</v>
      </c>
      <c r="H514" s="758" t="n">
        <v>1012.106</v>
      </c>
      <c r="I514" s="758" t="n">
        <v>5.621959384264395</v>
      </c>
      <c r="J514" s="758" t="n">
        <v>522.9659999999999</v>
      </c>
      <c r="K514" s="758" t="n">
        <v>3.334845483311743</v>
      </c>
      <c r="L514" s="758" t="n">
        <v>526.47</v>
      </c>
      <c r="M514" s="758" t="n">
        <v>3.357189763003969</v>
      </c>
      <c r="N514" s="755" t="inlineStr"/>
      <c r="O514" s="274" t="n"/>
    </row>
    <row r="515" customFormat="1" s="147">
      <c r="A515" s="758" t="inlineStr">
        <is>
          <t>May 2013</t>
        </is>
      </c>
      <c r="B515" s="758" t="n">
        <v>1489.778</v>
      </c>
      <c r="C515" s="758" t="n">
        <v>4.422728218803177</v>
      </c>
      <c r="D515" s="758" t="n">
        <v>1495.78</v>
      </c>
      <c r="E515" s="758" t="n">
        <v>4.440546453982686</v>
      </c>
      <c r="F515" s="758" t="n">
        <v>973.9399999999998</v>
      </c>
      <c r="G515" s="758" t="n">
        <v>5.409958169115156</v>
      </c>
      <c r="H515" s="758" t="n">
        <v>983.415</v>
      </c>
      <c r="I515" s="758" t="n">
        <v>5.462589084420378</v>
      </c>
      <c r="J515" s="758" t="n">
        <v>515.838</v>
      </c>
      <c r="K515" s="758" t="n">
        <v>3.289391708869339</v>
      </c>
      <c r="L515" s="758" t="n">
        <v>512.365</v>
      </c>
      <c r="M515" s="758" t="n">
        <v>3.267245109733753</v>
      </c>
      <c r="N515" s="755" t="inlineStr"/>
      <c r="O515" s="274" t="n"/>
    </row>
    <row r="516" customFormat="1" s="147">
      <c r="A516" s="758" t="inlineStr">
        <is>
          <t>June 2013</t>
        </is>
      </c>
      <c r="B516" s="758" t="n">
        <v>1461.946</v>
      </c>
      <c r="C516" s="758" t="n">
        <v>4.340102906987775</v>
      </c>
      <c r="D516" s="758" t="n">
        <v>1439.907</v>
      </c>
      <c r="E516" s="758" t="n">
        <v>4.274675368647025</v>
      </c>
      <c r="F516" s="758" t="n">
        <v>953.6180000000001</v>
      </c>
      <c r="G516" s="758" t="n">
        <v>5.29707527087424</v>
      </c>
      <c r="H516" s="758" t="n">
        <v>940.508</v>
      </c>
      <c r="I516" s="758" t="n">
        <v>5.224252970119472</v>
      </c>
      <c r="J516" s="758" t="n">
        <v>508.328</v>
      </c>
      <c r="K516" s="758" t="n">
        <v>3.241501999825786</v>
      </c>
      <c r="L516" s="758" t="n">
        <v>499.3989999999999</v>
      </c>
      <c r="M516" s="758" t="n">
        <v>3.184563622721939</v>
      </c>
      <c r="N516" s="755" t="inlineStr">
        <is>
          <t>5 week month</t>
        </is>
      </c>
      <c r="O516" s="274" t="n"/>
    </row>
    <row r="517" customFormat="1" s="147">
      <c r="A517" s="758" t="inlineStr">
        <is>
          <t>July 2013</t>
        </is>
      </c>
      <c r="B517" s="758" t="n">
        <v>1428.436</v>
      </c>
      <c r="C517" s="758" t="n">
        <v>4.240621224071195</v>
      </c>
      <c r="D517" s="758" t="n">
        <v>1418.927</v>
      </c>
      <c r="E517" s="758" t="n">
        <v>4.21239170085861</v>
      </c>
      <c r="F517" s="758" t="n">
        <v>929.5410000000001</v>
      </c>
      <c r="G517" s="758" t="n">
        <v>5.163334421501809</v>
      </c>
      <c r="H517" s="758" t="n">
        <v>916.936</v>
      </c>
      <c r="I517" s="758" t="n">
        <v>5.093317251325313</v>
      </c>
      <c r="J517" s="758" t="n">
        <v>498.895</v>
      </c>
      <c r="K517" s="758" t="n">
        <v>3.181349719478536</v>
      </c>
      <c r="L517" s="758" t="n">
        <v>501.991</v>
      </c>
      <c r="M517" s="758" t="n">
        <v>3.201092267973722</v>
      </c>
      <c r="N517" s="755" t="inlineStr"/>
      <c r="O517" s="274" t="n"/>
    </row>
    <row r="518" customFormat="1" s="147">
      <c r="A518" s="758" t="inlineStr">
        <is>
          <t>August 2013</t>
        </is>
      </c>
      <c r="B518" s="758" t="n">
        <v>1392.848</v>
      </c>
      <c r="C518" s="758" t="n">
        <v>4.134970548701598</v>
      </c>
      <c r="D518" s="758" t="n">
        <v>1390.39</v>
      </c>
      <c r="E518" s="758" t="n">
        <v>4.127673444057941</v>
      </c>
      <c r="F518" s="758" t="n">
        <v>903.692</v>
      </c>
      <c r="G518" s="758" t="n">
        <v>5.019750618892349</v>
      </c>
      <c r="H518" s="758" t="n">
        <v>889.0140000000001</v>
      </c>
      <c r="I518" s="758" t="n">
        <v>4.938218526559893</v>
      </c>
      <c r="J518" s="758" t="n">
        <v>489.156</v>
      </c>
      <c r="K518" s="758" t="n">
        <v>3.119246140733507</v>
      </c>
      <c r="L518" s="758" t="n">
        <v>501.376</v>
      </c>
      <c r="M518" s="758" t="n">
        <v>3.197170540801713</v>
      </c>
      <c r="N518" s="755" t="inlineStr"/>
      <c r="O518" s="274" t="n"/>
    </row>
    <row r="519">
      <c r="A519" s="776" t="inlineStr">
        <is>
          <t>September 2013</t>
        </is>
      </c>
      <c r="B519" s="1100" t="n">
        <v>1342.593</v>
      </c>
      <c r="C519" s="1100" t="n">
        <v>3.985777711489642</v>
      </c>
      <c r="D519" s="1100" t="n">
        <v>1326.088</v>
      </c>
      <c r="E519" s="1100" t="n">
        <v>3.93677904910414</v>
      </c>
      <c r="F519" s="1100" t="n">
        <v>868.7080000000001</v>
      </c>
      <c r="G519" s="1100" t="n">
        <v>4.825424503743239</v>
      </c>
      <c r="H519" s="1100" t="n">
        <v>844.9939999999999</v>
      </c>
      <c r="I519" s="1100" t="n">
        <v>4.693700015558753</v>
      </c>
      <c r="J519" s="1100" t="n">
        <v>473.885</v>
      </c>
      <c r="K519" s="1100" t="n">
        <v>3.021866147816848</v>
      </c>
      <c r="L519" s="1100" t="n">
        <v>481.0939999999999</v>
      </c>
      <c r="M519" s="1100" t="n">
        <v>3.067836442423369</v>
      </c>
      <c r="N519" s="755" t="inlineStr">
        <is>
          <t>5 week month</t>
        </is>
      </c>
      <c r="O519" s="275" t="n"/>
    </row>
    <row r="520" customFormat="1" s="147">
      <c r="A520" s="758" t="inlineStr">
        <is>
          <t>October 2013</t>
        </is>
      </c>
      <c r="B520" s="758" t="n">
        <v>1297.665</v>
      </c>
      <c r="C520" s="758" t="n">
        <v>3.852399225960664</v>
      </c>
      <c r="D520" s="758" t="n">
        <v>1270.577</v>
      </c>
      <c r="E520" s="758" t="n">
        <v>3.771982639065878</v>
      </c>
      <c r="F520" s="758" t="n">
        <v>839.248</v>
      </c>
      <c r="G520" s="758" t="n">
        <v>4.661782628820623</v>
      </c>
      <c r="H520" s="758" t="n">
        <v>812.0999999999999</v>
      </c>
      <c r="I520" s="758" t="n">
        <v>4.510983252703881</v>
      </c>
      <c r="J520" s="758" t="n">
        <v>458.417</v>
      </c>
      <c r="K520" s="758" t="n">
        <v>2.923229926846716</v>
      </c>
      <c r="L520" s="758" t="n">
        <v>458.477</v>
      </c>
      <c r="M520" s="758" t="n">
        <v>2.923612534375693</v>
      </c>
      <c r="N520" s="755" t="inlineStr"/>
      <c r="O520" s="274" t="n"/>
    </row>
    <row r="521" customFormat="1" s="147">
      <c r="A521" s="758" t="inlineStr">
        <is>
          <t>November 2013</t>
        </is>
      </c>
      <c r="B521" s="758" t="n">
        <v>1263.816</v>
      </c>
      <c r="C521" s="758" t="n">
        <v>3.751911148221384</v>
      </c>
      <c r="D521" s="758" t="n">
        <v>1225.091</v>
      </c>
      <c r="E521" s="758" t="n">
        <v>3.636947609846438</v>
      </c>
      <c r="F521" s="758" t="n">
        <v>817.6559999999999</v>
      </c>
      <c r="G521" s="758" t="n">
        <v>4.541845243778901</v>
      </c>
      <c r="H521" s="758" t="n">
        <v>788.4870000000001</v>
      </c>
      <c r="I521" s="758" t="n">
        <v>4.379819790635053</v>
      </c>
      <c r="J521" s="758" t="n">
        <v>446.16</v>
      </c>
      <c r="K521" s="758" t="n">
        <v>2.845069585468974</v>
      </c>
      <c r="L521" s="758" t="n">
        <v>436.604</v>
      </c>
      <c r="M521" s="758" t="n">
        <v>2.784132959687323</v>
      </c>
      <c r="N521" s="755" t="inlineStr">
        <is>
          <t>5 week month</t>
        </is>
      </c>
      <c r="O521" s="291" t="n"/>
    </row>
    <row r="522">
      <c r="A522" s="776" t="inlineStr">
        <is>
          <t>December 2013</t>
        </is>
      </c>
      <c r="B522" s="1100" t="n">
        <v>1242.022</v>
      </c>
      <c r="C522" s="1100" t="n">
        <v>3.687210945371969</v>
      </c>
      <c r="D522" s="1100" t="n">
        <v>1203.861</v>
      </c>
      <c r="E522" s="1100" t="n">
        <v>3.573921762985231</v>
      </c>
      <c r="F522" s="1100" t="n">
        <v>802.2080000000002</v>
      </c>
      <c r="G522" s="1100" t="n">
        <v>4.456036021653832</v>
      </c>
      <c r="H522" s="1100" t="n">
        <v>780.808</v>
      </c>
      <c r="I522" s="1100" t="n">
        <v>4.337165141703254</v>
      </c>
      <c r="J522" s="1100" t="n">
        <v>439.814</v>
      </c>
      <c r="K522" s="1100" t="n">
        <v>2.804602462487563</v>
      </c>
      <c r="L522" s="1100" t="n">
        <v>423.053</v>
      </c>
      <c r="M522" s="1100" t="n">
        <v>2.697721049267989</v>
      </c>
      <c r="N522" s="755" t="inlineStr"/>
      <c r="O522" s="274" t="n"/>
    </row>
    <row r="523" customFormat="1" s="147">
      <c r="A523" s="758" t="inlineStr">
        <is>
          <t>January 2014</t>
        </is>
      </c>
      <c r="B523" s="758" t="n">
        <v>1221.395</v>
      </c>
      <c r="C523" s="758" t="n">
        <v>3.542751591648726</v>
      </c>
      <c r="D523" s="758" t="n">
        <v>1245.614</v>
      </c>
      <c r="E523" s="758" t="n">
        <v>3.613000692716063</v>
      </c>
      <c r="F523" s="758" t="n">
        <v>787.763</v>
      </c>
      <c r="G523" s="758" t="n">
        <v>4.309408863893363</v>
      </c>
      <c r="H523" s="758" t="n">
        <v>811.578</v>
      </c>
      <c r="I523" s="758" t="n">
        <v>4.439687351323744</v>
      </c>
      <c r="J523" s="758" t="n">
        <v>433.632</v>
      </c>
      <c r="K523" s="758" t="n">
        <v>2.677432410780192</v>
      </c>
      <c r="L523" s="758" t="n">
        <v>434.036</v>
      </c>
      <c r="M523" s="758" t="n">
        <v>2.679926882345841</v>
      </c>
      <c r="N523" s="755" t="inlineStr"/>
      <c r="O523" s="291" t="n"/>
    </row>
    <row r="524">
      <c r="A524" s="776" t="inlineStr">
        <is>
          <t>February 2014</t>
        </is>
      </c>
      <c r="B524" s="1100" t="n">
        <v>1187.179</v>
      </c>
      <c r="C524" s="1100" t="n">
        <v>3.443505411289502</v>
      </c>
      <c r="D524" s="1100" t="n">
        <v>1247.071</v>
      </c>
      <c r="E524" s="1100" t="n">
        <v>3.617226835011579</v>
      </c>
      <c r="F524" s="1100" t="n">
        <v>765.098</v>
      </c>
      <c r="G524" s="1100" t="n">
        <v>4.185421380474945</v>
      </c>
      <c r="H524" s="1100" t="n">
        <v>813.419</v>
      </c>
      <c r="I524" s="1100" t="n">
        <v>4.449758428181159</v>
      </c>
      <c r="J524" s="1100" t="n">
        <v>422.081</v>
      </c>
      <c r="K524" s="1100" t="n">
        <v>2.606111517080184</v>
      </c>
      <c r="L524" s="1100" t="n">
        <v>433.6519999999999</v>
      </c>
      <c r="M524" s="1100" t="n">
        <v>2.677555899471561</v>
      </c>
      <c r="N524" s="755" t="inlineStr">
        <is>
          <t>5 week month</t>
        </is>
      </c>
      <c r="O524" s="274" t="n"/>
    </row>
    <row r="525" customFormat="1" s="147">
      <c r="A525" s="758" t="inlineStr">
        <is>
          <t>March 2014</t>
        </is>
      </c>
      <c r="B525" s="758" t="n">
        <v>1152.451</v>
      </c>
      <c r="C525" s="758" t="n">
        <v>3.342774134941739</v>
      </c>
      <c r="D525" s="758" t="n">
        <v>1200.132</v>
      </c>
      <c r="E525" s="758" t="n">
        <v>3.481076599452731</v>
      </c>
      <c r="F525" s="758" t="n">
        <v>741.534</v>
      </c>
      <c r="G525" s="758" t="n">
        <v>4.056515973050652</v>
      </c>
      <c r="H525" s="758" t="n">
        <v>781.25</v>
      </c>
      <c r="I525" s="758" t="n">
        <v>4.273779899432557</v>
      </c>
      <c r="J525" s="758" t="n">
        <v>410.9169999999999</v>
      </c>
      <c r="K525" s="758" t="n">
        <v>2.53718012955816</v>
      </c>
      <c r="L525" s="758" t="n">
        <v>418.8820000000001</v>
      </c>
      <c r="M525" s="758" t="n">
        <v>2.586359500895756</v>
      </c>
      <c r="N525" s="755" t="inlineStr"/>
      <c r="O525" s="291" t="n"/>
    </row>
    <row r="526">
      <c r="A526" s="776" t="inlineStr">
        <is>
          <t>April 2014</t>
        </is>
      </c>
      <c r="B526" s="1100" t="n">
        <v>1119.831</v>
      </c>
      <c r="C526" s="1100" t="n">
        <v>3.248157277234297</v>
      </c>
      <c r="D526" s="1100" t="n">
        <v>1146.415</v>
      </c>
      <c r="E526" s="1100" t="n">
        <v>3.325266245514328</v>
      </c>
      <c r="F526" s="1100" t="n">
        <v>719.3360000000001</v>
      </c>
      <c r="G526" s="1100" t="n">
        <v>3.935083184304919</v>
      </c>
      <c r="H526" s="1100" t="n">
        <v>742.482</v>
      </c>
      <c r="I526" s="1100" t="n">
        <v>4.06170194853182</v>
      </c>
      <c r="J526" s="1100" t="n">
        <v>400.4950000000001</v>
      </c>
      <c r="K526" s="1100" t="n">
        <v>2.472830172485917</v>
      </c>
      <c r="L526" s="1100" t="n">
        <v>403.933</v>
      </c>
      <c r="M526" s="1100" t="n">
        <v>2.494057878532201</v>
      </c>
      <c r="N526" s="755" t="inlineStr"/>
      <c r="O526" s="274" t="n"/>
    </row>
    <row r="527" customFormat="1" s="147">
      <c r="A527" s="758" t="inlineStr">
        <is>
          <t>May 2014</t>
        </is>
      </c>
      <c r="B527" s="758" t="n">
        <v>1085.54</v>
      </c>
      <c r="C527" s="758" t="n">
        <v>3.148693553517378</v>
      </c>
      <c r="D527" s="758" t="n">
        <v>1094.137</v>
      </c>
      <c r="E527" s="758" t="n">
        <v>3.173629823465596</v>
      </c>
      <c r="F527" s="758" t="n">
        <v>696.8570000000001</v>
      </c>
      <c r="G527" s="758" t="n">
        <v>3.812113202404958</v>
      </c>
      <c r="H527" s="758" t="n">
        <v>707.1679999999999</v>
      </c>
      <c r="I527" s="758" t="n">
        <v>3.86851889142006</v>
      </c>
      <c r="J527" s="758" t="n">
        <v>388.683</v>
      </c>
      <c r="K527" s="758" t="n">
        <v>2.399897751363547</v>
      </c>
      <c r="L527" s="758" t="n">
        <v>386.9690000000001</v>
      </c>
      <c r="M527" s="758" t="n">
        <v>2.389314770513247</v>
      </c>
      <c r="N527" s="755" t="inlineStr"/>
      <c r="O527" s="274" t="n"/>
    </row>
    <row r="528" customFormat="1" s="147">
      <c r="A528" s="758" t="inlineStr">
        <is>
          <t>June 2014</t>
        </is>
      </c>
      <c r="B528" s="758" t="n">
        <v>1042.078</v>
      </c>
      <c r="C528" s="758" t="n">
        <v>3.022628628021336</v>
      </c>
      <c r="D528" s="758" t="n">
        <v>1024.756</v>
      </c>
      <c r="E528" s="758" t="n">
        <v>2.972384814127765</v>
      </c>
      <c r="F528" s="758" t="n">
        <v>668.088</v>
      </c>
      <c r="G528" s="758" t="n">
        <v>3.654734163778686</v>
      </c>
      <c r="H528" s="758" t="n">
        <v>658.0560000000002</v>
      </c>
      <c r="I528" s="758" t="n">
        <v>3.599854727041269</v>
      </c>
      <c r="J528" s="758" t="n">
        <v>373.9900000000001</v>
      </c>
      <c r="K528" s="758" t="n">
        <v>2.309176784249512</v>
      </c>
      <c r="L528" s="758" t="n">
        <v>366.7</v>
      </c>
      <c r="M528" s="758" t="n">
        <v>2.26416515624561</v>
      </c>
      <c r="N528" s="755" t="inlineStr">
        <is>
          <t>5 week month</t>
        </is>
      </c>
      <c r="O528" s="274" t="n"/>
    </row>
    <row r="529" customFormat="1" s="147">
      <c r="A529" s="758" t="inlineStr">
        <is>
          <t>July 2014</t>
        </is>
      </c>
      <c r="B529" s="758" t="n">
        <v>1008.845</v>
      </c>
      <c r="C529" s="758" t="n">
        <v>2.926233715936989</v>
      </c>
      <c r="D529" s="758" t="n">
        <v>1000.756</v>
      </c>
      <c r="E529" s="758" t="n">
        <v>2.902770939664901</v>
      </c>
      <c r="F529" s="758" t="n">
        <v>647.034</v>
      </c>
      <c r="G529" s="758" t="n">
        <v>3.53955955641529</v>
      </c>
      <c r="H529" s="758" t="n">
        <v>636.3200000000001</v>
      </c>
      <c r="I529" s="758" t="n">
        <v>3.480949280776863</v>
      </c>
      <c r="J529" s="758" t="n">
        <v>361.811</v>
      </c>
      <c r="K529" s="758" t="n">
        <v>2.233978345640525</v>
      </c>
      <c r="L529" s="758" t="n">
        <v>364.436</v>
      </c>
      <c r="M529" s="758" t="n">
        <v>2.250186236382671</v>
      </c>
      <c r="N529" s="755" t="inlineStr"/>
      <c r="O529" s="274" t="n"/>
    </row>
    <row r="530" customFormat="1" s="147">
      <c r="A530" s="758" t="inlineStr">
        <is>
          <t>August 2014</t>
        </is>
      </c>
      <c r="B530" s="758" t="n">
        <v>971.688</v>
      </c>
      <c r="C530" s="758" t="n">
        <v>2.818456935377962</v>
      </c>
      <c r="D530" s="758" t="n">
        <v>968.539</v>
      </c>
      <c r="E530" s="758" t="n">
        <v>2.809323014932814</v>
      </c>
      <c r="F530" s="758" t="n">
        <v>623.203</v>
      </c>
      <c r="G530" s="758" t="n">
        <v>3.409193541972567</v>
      </c>
      <c r="H530" s="758" t="n">
        <v>609.918</v>
      </c>
      <c r="I530" s="758" t="n">
        <v>3.336518769538696</v>
      </c>
      <c r="J530" s="758" t="n">
        <v>348.485</v>
      </c>
      <c r="K530" s="758" t="n">
        <v>2.151697830581542</v>
      </c>
      <c r="L530" s="758" t="n">
        <v>358.621</v>
      </c>
      <c r="M530" s="758" t="n">
        <v>2.214281899367213</v>
      </c>
      <c r="N530" s="755" t="inlineStr">
        <is>
          <t>5 week month</t>
        </is>
      </c>
      <c r="O530" s="274" t="n"/>
    </row>
    <row r="531" customFormat="1" s="147">
      <c r="A531" s="758" t="inlineStr">
        <is>
          <t>September 2014</t>
        </is>
      </c>
      <c r="B531" s="758" t="n">
        <v>947.4139999999999</v>
      </c>
      <c r="C531" s="758" t="n">
        <v>2.74804830251498</v>
      </c>
      <c r="D531" s="758" t="n">
        <v>932.372</v>
      </c>
      <c r="E531" s="758" t="n">
        <v>2.704417806695381</v>
      </c>
      <c r="F531" s="758" t="n">
        <v>608.1419999999999</v>
      </c>
      <c r="G531" s="758" t="n">
        <v>3.326803271168914</v>
      </c>
      <c r="H531" s="758" t="n">
        <v>587.3399999999999</v>
      </c>
      <c r="I531" s="758" t="n">
        <v>3.213007214249878</v>
      </c>
      <c r="J531" s="758" t="n">
        <v>339.2719999999999</v>
      </c>
      <c r="K531" s="758" t="n">
        <v>2.094812764902538</v>
      </c>
      <c r="L531" s="758" t="n">
        <v>345.032</v>
      </c>
      <c r="M531" s="758" t="n">
        <v>2.130377508016732</v>
      </c>
      <c r="N531" s="755" t="inlineStr"/>
      <c r="O531" s="274" t="n"/>
    </row>
    <row r="532" customFormat="1" s="147">
      <c r="A532" s="758" t="inlineStr">
        <is>
          <t>October 2014</t>
        </is>
      </c>
      <c r="B532" s="758" t="n">
        <v>922.4520000000001</v>
      </c>
      <c r="C532" s="758" t="n">
        <v>2.675644071917398</v>
      </c>
      <c r="D532" s="758" t="n">
        <v>898.867</v>
      </c>
      <c r="E532" s="758" t="n">
        <v>2.607233937367121</v>
      </c>
      <c r="F532" s="758" t="n">
        <v>591.8610000000001</v>
      </c>
      <c r="G532" s="758" t="n">
        <v>3.237739065674308</v>
      </c>
      <c r="H532" s="758" t="n">
        <v>568.442</v>
      </c>
      <c r="I532" s="758" t="n">
        <v>3.109626871799349</v>
      </c>
      <c r="J532" s="758" t="n">
        <v>330.591</v>
      </c>
      <c r="K532" s="758" t="n">
        <v>2.041212498413942</v>
      </c>
      <c r="L532" s="758" t="n">
        <v>330.425</v>
      </c>
      <c r="M532" s="758" t="n">
        <v>2.040187542275582</v>
      </c>
      <c r="N532" s="755" t="inlineStr"/>
      <c r="O532" s="274" t="n"/>
    </row>
    <row r="533" customFormat="1" s="147">
      <c r="A533" s="758" t="inlineStr">
        <is>
          <t>November 2014</t>
        </is>
      </c>
      <c r="B533" s="758" t="n">
        <v>897.9440000000001</v>
      </c>
      <c r="C533" s="758" t="n">
        <v>2.604556703778404</v>
      </c>
      <c r="D533" s="758" t="n">
        <v>861.5910000000001</v>
      </c>
      <c r="E533" s="758" t="n">
        <v>2.499111988013884</v>
      </c>
      <c r="F533" s="758" t="n">
        <v>576.1610000000001</v>
      </c>
      <c r="G533" s="758" t="n">
        <v>3.151853184815311</v>
      </c>
      <c r="H533" s="758" t="n">
        <v>549.2670000000001</v>
      </c>
      <c r="I533" s="758" t="n">
        <v>3.004731217947676</v>
      </c>
      <c r="J533" s="758" t="n">
        <v>321.783</v>
      </c>
      <c r="K533" s="758" t="n">
        <v>1.986828078735155</v>
      </c>
      <c r="L533" s="758" t="n">
        <v>312.324</v>
      </c>
      <c r="M533" s="758" t="n">
        <v>1.928424102152315</v>
      </c>
      <c r="N533" s="755" t="inlineStr">
        <is>
          <t>5 week month</t>
        </is>
      </c>
      <c r="O533" s="274" t="n"/>
    </row>
    <row r="534" customFormat="1" s="147">
      <c r="A534" s="758" t="inlineStr">
        <is>
          <t>December 2014</t>
        </is>
      </c>
      <c r="B534" s="758" t="n">
        <v>876.5530000000001</v>
      </c>
      <c r="C534" s="758" t="n">
        <v>2.542510437585274</v>
      </c>
      <c r="D534" s="758" t="n">
        <v>839.2</v>
      </c>
      <c r="E534" s="758" t="n">
        <v>2.434165143718134</v>
      </c>
      <c r="F534" s="758" t="n">
        <v>561.638</v>
      </c>
      <c r="G534" s="758" t="n">
        <v>3.072406009801603</v>
      </c>
      <c r="H534" s="758" t="n">
        <v>539.98</v>
      </c>
      <c r="I534" s="758" t="n">
        <v>2.953927257722358</v>
      </c>
      <c r="J534" s="758" t="n">
        <v>314.915</v>
      </c>
      <c r="K534" s="758" t="n">
        <v>1.944422062119134</v>
      </c>
      <c r="L534" s="758" t="n">
        <v>299.22</v>
      </c>
      <c r="M534" s="758" t="n">
        <v>1.847514311567525</v>
      </c>
      <c r="N534" s="755" t="inlineStr"/>
      <c r="O534" s="274" t="n"/>
    </row>
    <row r="535" customFormat="1" s="147">
      <c r="A535" s="758" t="inlineStr">
        <is>
          <t>January 2015</t>
        </is>
      </c>
      <c r="B535" s="758" t="n">
        <v>855.549</v>
      </c>
      <c r="C535" s="758" t="n">
        <v>2.467124030750457</v>
      </c>
      <c r="D535" s="758" t="n">
        <v>871.3409999999999</v>
      </c>
      <c r="E535" s="758" t="n">
        <v>2.512663003613041</v>
      </c>
      <c r="F535" s="758" t="n">
        <v>547.876</v>
      </c>
      <c r="G535" s="758" t="n">
        <v>2.976077082632262</v>
      </c>
      <c r="H535" s="758" t="n">
        <v>565.188</v>
      </c>
      <c r="I535" s="758" t="n">
        <v>3.070116329568667</v>
      </c>
      <c r="J535" s="758" t="n">
        <v>307.673</v>
      </c>
      <c r="K535" s="758" t="n">
        <v>1.891201324952882</v>
      </c>
      <c r="L535" s="758" t="n">
        <v>306.153</v>
      </c>
      <c r="M535" s="758" t="n">
        <v>1.881858204126782</v>
      </c>
      <c r="N535" s="755" t="inlineStr"/>
      <c r="O535" s="291" t="n"/>
    </row>
    <row r="536" customFormat="1" s="147">
      <c r="A536" s="758" t="inlineStr">
        <is>
          <t>February 2015</t>
        </is>
      </c>
      <c r="B536" s="758" t="n">
        <v>834.7049999999999</v>
      </c>
      <c r="C536" s="758" t="n">
        <v>2.407016739061771</v>
      </c>
      <c r="D536" s="758" t="n">
        <v>883.9019999999999</v>
      </c>
      <c r="E536" s="758" t="n">
        <v>2.548884827202638</v>
      </c>
      <c r="F536" s="758" t="n">
        <v>534.308</v>
      </c>
      <c r="G536" s="758" t="n">
        <v>2.902375343813342</v>
      </c>
      <c r="H536" s="758" t="n">
        <v>574.505</v>
      </c>
      <c r="I536" s="758" t="n">
        <v>3.120726522712526</v>
      </c>
      <c r="J536" s="758" t="n">
        <v>300.397</v>
      </c>
      <c r="K536" s="758" t="n">
        <v>1.84647728078795</v>
      </c>
      <c r="L536" s="758" t="n">
        <v>309.3969999999999</v>
      </c>
      <c r="M536" s="758" t="n">
        <v>1.901798390942483</v>
      </c>
      <c r="N536" s="755" t="inlineStr">
        <is>
          <t>5 week month</t>
        </is>
      </c>
      <c r="O536" s="291" t="n"/>
    </row>
    <row r="537" customFormat="1" s="147">
      <c r="A537" s="758" t="inlineStr">
        <is>
          <t>March 2015</t>
        </is>
      </c>
      <c r="B537" s="758" t="n">
        <v>814.7910000000001</v>
      </c>
      <c r="C537" s="758" t="n">
        <v>2.349591263784068</v>
      </c>
      <c r="D537" s="758" t="n">
        <v>855.799</v>
      </c>
      <c r="E537" s="758" t="n">
        <v>2.467844949140505</v>
      </c>
      <c r="F537" s="758" t="n">
        <v>522.494</v>
      </c>
      <c r="G537" s="758" t="n">
        <v>2.838201379897753</v>
      </c>
      <c r="H537" s="758" t="n">
        <v>556.681</v>
      </c>
      <c r="I537" s="758" t="n">
        <v>3.023906078084841</v>
      </c>
      <c r="J537" s="758" t="n">
        <v>292.297</v>
      </c>
      <c r="K537" s="758" t="n">
        <v>1.796688281648869</v>
      </c>
      <c r="L537" s="758" t="n">
        <v>299.118</v>
      </c>
      <c r="M537" s="758" t="n">
        <v>1.838615536355988</v>
      </c>
      <c r="N537" s="755" t="inlineStr"/>
      <c r="O537" s="291" t="n"/>
    </row>
    <row r="538" customFormat="1" s="147">
      <c r="A538" s="758" t="inlineStr">
        <is>
          <t>April 2015</t>
        </is>
      </c>
      <c r="B538" s="758" t="n">
        <v>804.673</v>
      </c>
      <c r="C538" s="758" t="n">
        <v>2.320414254702024</v>
      </c>
      <c r="D538" s="758" t="n">
        <v>833.0129999999999</v>
      </c>
      <c r="E538" s="758" t="n">
        <v>2.402137563397924</v>
      </c>
      <c r="F538" s="758" t="n">
        <v>518.369</v>
      </c>
      <c r="G538" s="758" t="n">
        <v>2.81579426959203</v>
      </c>
      <c r="H538" s="758" t="n">
        <v>540.64</v>
      </c>
      <c r="I538" s="758" t="n">
        <v>2.936770937135969</v>
      </c>
      <c r="J538" s="758" t="n">
        <v>286.304</v>
      </c>
      <c r="K538" s="758" t="n">
        <v>1.759850569075966</v>
      </c>
      <c r="L538" s="758" t="n">
        <v>292.373</v>
      </c>
      <c r="M538" s="758" t="n">
        <v>1.797155437690174</v>
      </c>
      <c r="N538" s="755" t="inlineStr"/>
      <c r="O538" s="291" t="n"/>
    </row>
    <row r="539" customFormat="1" s="147">
      <c r="A539" s="758" t="inlineStr">
        <is>
          <t>May 2015</t>
        </is>
      </c>
      <c r="B539" s="758" t="n">
        <v>795.756</v>
      </c>
      <c r="C539" s="758" t="n">
        <v>2.294700537565774</v>
      </c>
      <c r="D539" s="758" t="n">
        <v>806.5729999999999</v>
      </c>
      <c r="E539" s="758" t="n">
        <v>2.325893234466393</v>
      </c>
      <c r="F539" s="758" t="n">
        <v>511.697</v>
      </c>
      <c r="G539" s="758" t="n">
        <v>2.779551787177538</v>
      </c>
      <c r="H539" s="758" t="n">
        <v>522.3149999999999</v>
      </c>
      <c r="I539" s="758" t="n">
        <v>2.837229047111153</v>
      </c>
      <c r="J539" s="758" t="n">
        <v>284.059</v>
      </c>
      <c r="K539" s="758" t="n">
        <v>1.746051025487419</v>
      </c>
      <c r="L539" s="758" t="n">
        <v>284.258</v>
      </c>
      <c r="M539" s="758" t="n">
        <v>1.747274236700836</v>
      </c>
      <c r="N539" s="755" t="inlineStr">
        <is>
          <t>5 week month</t>
        </is>
      </c>
      <c r="O539" s="291" t="n"/>
    </row>
    <row r="540" customFormat="1" s="147">
      <c r="A540" s="758" t="inlineStr">
        <is>
          <t>June 2015</t>
        </is>
      </c>
      <c r="B540" s="758" t="n">
        <v>794.683</v>
      </c>
      <c r="C540" s="758" t="n">
        <v>2.291606355835686</v>
      </c>
      <c r="D540" s="758" t="n">
        <v>783.557</v>
      </c>
      <c r="E540" s="758" t="n">
        <v>2.259522603804967</v>
      </c>
      <c r="F540" s="758" t="n">
        <v>511.855</v>
      </c>
      <c r="G540" s="758" t="n">
        <v>2.780410047402581</v>
      </c>
      <c r="H540" s="758" t="n">
        <v>505.6119999999999</v>
      </c>
      <c r="I540" s="758" t="n">
        <v>2.746497904459884</v>
      </c>
      <c r="J540" s="758" t="n">
        <v>282.828</v>
      </c>
      <c r="K540" s="758" t="n">
        <v>1.738484326976282</v>
      </c>
      <c r="L540" s="758" t="n">
        <v>277.9450000000001</v>
      </c>
      <c r="M540" s="758" t="n">
        <v>1.708469551322439</v>
      </c>
      <c r="N540" s="755" t="inlineStr"/>
      <c r="O540" s="291" t="n"/>
    </row>
    <row r="541" customFormat="1" s="147">
      <c r="A541" s="758" t="inlineStr">
        <is>
          <t>July 2015</t>
        </is>
      </c>
      <c r="B541" s="758" t="n">
        <v>790.9290000000001</v>
      </c>
      <c r="C541" s="758" t="n">
        <v>2.280781045290718</v>
      </c>
      <c r="D541" s="758" t="n">
        <v>784.975</v>
      </c>
      <c r="E541" s="758" t="n">
        <v>2.263611652913322</v>
      </c>
      <c r="F541" s="758" t="n">
        <v>510.189</v>
      </c>
      <c r="G541" s="758" t="n">
        <v>2.77136029085244</v>
      </c>
      <c r="H541" s="758" t="n">
        <v>501.611</v>
      </c>
      <c r="I541" s="758" t="n">
        <v>2.724764365470019</v>
      </c>
      <c r="J541" s="758" t="n">
        <v>280.7400000000001</v>
      </c>
      <c r="K541" s="758" t="n">
        <v>1.725649829420431</v>
      </c>
      <c r="L541" s="758" t="n">
        <v>283.364</v>
      </c>
      <c r="M541" s="758" t="n">
        <v>1.741779006425485</v>
      </c>
      <c r="N541" s="755" t="inlineStr"/>
      <c r="O541" s="291" t="n"/>
    </row>
    <row r="542" customFormat="1" s="147">
      <c r="A542" s="758" t="inlineStr">
        <is>
          <t>August 2015</t>
        </is>
      </c>
      <c r="B542" s="758" t="n">
        <v>785.2299999999999</v>
      </c>
      <c r="C542" s="758" t="n">
        <v>2.264346989671171</v>
      </c>
      <c r="D542" s="758" t="n">
        <v>783.6909999999999</v>
      </c>
      <c r="E542" s="758" t="n">
        <v>2.259909016062033</v>
      </c>
      <c r="F542" s="758" t="n">
        <v>506.8679999999999</v>
      </c>
      <c r="G542" s="758" t="n">
        <v>2.753320530046305</v>
      </c>
      <c r="H542" s="758" t="n">
        <v>496.4109999999999</v>
      </c>
      <c r="I542" s="758" t="n">
        <v>2.696517826417955</v>
      </c>
      <c r="J542" s="758" t="n">
        <v>278.362</v>
      </c>
      <c r="K542" s="758" t="n">
        <v>1.711032762759599</v>
      </c>
      <c r="L542" s="758" t="n">
        <v>287.28</v>
      </c>
      <c r="M542" s="758" t="n">
        <v>1.765849836132725</v>
      </c>
      <c r="N542" s="755" t="inlineStr">
        <is>
          <t>5 week month</t>
        </is>
      </c>
      <c r="O542" s="291" t="n"/>
    </row>
    <row r="543" customFormat="1" s="147">
      <c r="A543" s="758" t="inlineStr">
        <is>
          <t>September 2015</t>
        </is>
      </c>
      <c r="B543" s="758" t="n">
        <v>780.6089999999999</v>
      </c>
      <c r="C543" s="758" t="n">
        <v>2.251021534149515</v>
      </c>
      <c r="D543" s="758" t="n">
        <v>768.331</v>
      </c>
      <c r="E543" s="758" t="n">
        <v>2.215615790177452</v>
      </c>
      <c r="F543" s="758" t="n">
        <v>503.615</v>
      </c>
      <c r="G543" s="758" t="n">
        <v>2.735650147058544</v>
      </c>
      <c r="H543" s="758" t="n">
        <v>486.395</v>
      </c>
      <c r="I543" s="758" t="n">
        <v>2.642110646582291</v>
      </c>
      <c r="J543" s="758" t="n">
        <v>276.994</v>
      </c>
      <c r="K543" s="758" t="n">
        <v>1.70262395401611</v>
      </c>
      <c r="L543" s="758" t="n">
        <v>281.936</v>
      </c>
      <c r="M543" s="758" t="n">
        <v>1.733001390280966</v>
      </c>
      <c r="N543" s="755" t="inlineStr"/>
      <c r="O543" s="291" t="n"/>
    </row>
    <row r="544" customFormat="1" s="147">
      <c r="A544" s="758" t="inlineStr">
        <is>
          <t>October 2015</t>
        </is>
      </c>
      <c r="B544" s="758" t="n">
        <v>776.9300000000001</v>
      </c>
      <c r="C544" s="758" t="n">
        <v>2.240412499121561</v>
      </c>
      <c r="D544" s="758" t="n">
        <v>756.5219999999999</v>
      </c>
      <c r="E544" s="758" t="n">
        <v>2.18156248910512</v>
      </c>
      <c r="F544" s="758" t="n">
        <v>500.715</v>
      </c>
      <c r="G544" s="758" t="n">
        <v>2.719897269510279</v>
      </c>
      <c r="H544" s="758" t="n">
        <v>480.439</v>
      </c>
      <c r="I544" s="758" t="n">
        <v>2.609757495314198</v>
      </c>
      <c r="J544" s="758" t="n">
        <v>276.215</v>
      </c>
      <c r="K544" s="758" t="n">
        <v>1.697835604592734</v>
      </c>
      <c r="L544" s="758" t="n">
        <v>276.083</v>
      </c>
      <c r="M544" s="758" t="n">
        <v>1.697024228310467</v>
      </c>
      <c r="N544" s="755" t="inlineStr"/>
      <c r="O544" s="291" t="n"/>
    </row>
    <row r="545" customFormat="1" s="147">
      <c r="A545" s="758" t="inlineStr">
        <is>
          <t>November 2015</t>
        </is>
      </c>
      <c r="B545" s="758" t="n">
        <v>771.5119999999999</v>
      </c>
      <c r="C545" s="758" t="n">
        <v>2.224788755772429</v>
      </c>
      <c r="D545" s="758" t="n">
        <v>737.885</v>
      </c>
      <c r="E545" s="758" t="n">
        <v>2.127819464963784</v>
      </c>
      <c r="F545" s="758" t="n">
        <v>496.76</v>
      </c>
      <c r="G545" s="758" t="n">
        <v>2.698413603750489</v>
      </c>
      <c r="H545" s="758" t="n">
        <v>472.0699999999999</v>
      </c>
      <c r="I545" s="758" t="n">
        <v>2.5642968635206</v>
      </c>
      <c r="J545" s="758" t="n">
        <v>274.752</v>
      </c>
      <c r="K545" s="758" t="n">
        <v>1.688842850797614</v>
      </c>
      <c r="L545" s="758" t="n">
        <v>265.815</v>
      </c>
      <c r="M545" s="758" t="n">
        <v>1.633908988414162</v>
      </c>
      <c r="N545" s="755" t="inlineStr">
        <is>
          <t>5 week month</t>
        </is>
      </c>
      <c r="O545" s="291" t="n"/>
    </row>
    <row r="546" customFormat="1" s="147">
      <c r="A546" s="758" t="inlineStr">
        <is>
          <t>December 2015</t>
        </is>
      </c>
      <c r="B546" s="758" t="n">
        <v>769.6279999999999</v>
      </c>
      <c r="C546" s="758" t="n">
        <v>2.219355914785024</v>
      </c>
      <c r="D546" s="758" t="n">
        <v>733.8309999999999</v>
      </c>
      <c r="E546" s="758" t="n">
        <v>2.116129052350757</v>
      </c>
      <c r="F546" s="758" t="n">
        <v>494.097</v>
      </c>
      <c r="G546" s="758" t="n">
        <v>2.683948116539788</v>
      </c>
      <c r="H546" s="758" t="n">
        <v>472.667</v>
      </c>
      <c r="I546" s="758" t="n">
        <v>2.567539783484846</v>
      </c>
      <c r="J546" s="758" t="n">
        <v>275.531</v>
      </c>
      <c r="K546" s="758" t="n">
        <v>1.693631200220989</v>
      </c>
      <c r="L546" s="758" t="n">
        <v>261.164</v>
      </c>
      <c r="M546" s="758" t="n">
        <v>1.605320268044302</v>
      </c>
      <c r="N546" s="755" t="inlineStr"/>
      <c r="O546" s="291" t="n"/>
    </row>
    <row r="547" customFormat="1" s="147">
      <c r="A547" s="758" t="inlineStr">
        <is>
          <t>January 2016</t>
        </is>
      </c>
      <c r="B547" s="758" t="n">
        <v>764.8309999999999</v>
      </c>
      <c r="C547" s="758" t="n">
        <v>2.164909362530798</v>
      </c>
      <c r="D547" s="758" t="n">
        <v>772.1179999999999</v>
      </c>
      <c r="E547" s="758" t="n">
        <v>2.185535742116304</v>
      </c>
      <c r="F547" s="758" t="n">
        <v>489.523</v>
      </c>
      <c r="G547" s="758" t="n">
        <v>2.629044153997497</v>
      </c>
      <c r="H547" s="758" t="n">
        <v>499.816</v>
      </c>
      <c r="I547" s="758" t="n">
        <v>2.684323990648884</v>
      </c>
      <c r="J547" s="758" t="n">
        <v>275.3079999999999</v>
      </c>
      <c r="K547" s="758" t="n">
        <v>1.647688870798553</v>
      </c>
      <c r="L547" s="758" t="n">
        <v>272.302</v>
      </c>
      <c r="M547" s="758" t="n">
        <v>1.629698283000085</v>
      </c>
      <c r="N547" s="755" t="inlineStr">
        <is>
          <t>5 week month</t>
        </is>
      </c>
      <c r="O547" s="291" t="n"/>
    </row>
    <row r="548" customFormat="1" s="147">
      <c r="A548" s="758" t="inlineStr">
        <is>
          <t>February 2016</t>
        </is>
      </c>
      <c r="B548" s="758" t="n">
        <v>758.4640000000001</v>
      </c>
      <c r="C548" s="758" t="n">
        <v>2.146887109364761</v>
      </c>
      <c r="D548" s="758" t="n">
        <v>799.995</v>
      </c>
      <c r="E548" s="758" t="n">
        <v>2.264443603198388</v>
      </c>
      <c r="F548" s="758" t="n">
        <v>484.9830000000001</v>
      </c>
      <c r="G548" s="758" t="n">
        <v>2.604661519352857</v>
      </c>
      <c r="H548" s="758" t="n">
        <v>518.653</v>
      </c>
      <c r="I548" s="758" t="n">
        <v>2.78549044192666</v>
      </c>
      <c r="J548" s="758" t="n">
        <v>273.481</v>
      </c>
      <c r="K548" s="758" t="n">
        <v>1.636754471627628</v>
      </c>
      <c r="L548" s="758" t="n">
        <v>281.342</v>
      </c>
      <c r="M548" s="758" t="n">
        <v>1.683801714037392</v>
      </c>
      <c r="N548" s="755" t="inlineStr"/>
      <c r="O548" s="291" t="n"/>
    </row>
    <row r="549">
      <c r="A549" s="776" t="inlineStr">
        <is>
          <t>March 2016</t>
        </is>
      </c>
      <c r="B549" s="1100" t="n">
        <v>766.454</v>
      </c>
      <c r="C549" s="1100" t="n">
        <v>2.169503381203404</v>
      </c>
      <c r="D549" s="1100" t="n">
        <v>804.436</v>
      </c>
      <c r="E549" s="1100" t="n">
        <v>2.277014174316712</v>
      </c>
      <c r="F549" s="1100" t="n">
        <v>490.895</v>
      </c>
      <c r="G549" s="1100" t="n">
        <v>2.636412650634601</v>
      </c>
      <c r="H549" s="1100" t="n">
        <v>521.725</v>
      </c>
      <c r="I549" s="1100" t="n">
        <v>2.801988999994576</v>
      </c>
      <c r="J549" s="1100" t="n">
        <v>275.559</v>
      </c>
      <c r="K549" s="1100" t="n">
        <v>1.649191078894832</v>
      </c>
      <c r="L549" s="1100" t="n">
        <v>282.711</v>
      </c>
      <c r="M549" s="1100" t="n">
        <v>1.691995032299569</v>
      </c>
      <c r="N549" s="755" t="inlineStr"/>
      <c r="O549" s="275" t="n"/>
    </row>
    <row r="550">
      <c r="A550" s="776" t="inlineStr">
        <is>
          <t>April 2016</t>
        </is>
      </c>
      <c r="B550" s="1100" t="n">
        <v>765.1480000000001</v>
      </c>
      <c r="C550" s="1100" t="n">
        <v>2.165806653916638</v>
      </c>
      <c r="D550" s="1100" t="n">
        <v>792.798</v>
      </c>
      <c r="E550" s="1100" t="n">
        <v>2.244071975110439</v>
      </c>
      <c r="F550" s="1100" t="n">
        <v>489.7230000000001</v>
      </c>
      <c r="G550" s="1100" t="n">
        <v>2.630118278871711</v>
      </c>
      <c r="H550" s="1100" t="n">
        <v>512.107</v>
      </c>
      <c r="I550" s="1100" t="n">
        <v>2.75033433479366</v>
      </c>
      <c r="J550" s="1100" t="n">
        <v>275.425</v>
      </c>
      <c r="K550" s="1100" t="n">
        <v>1.648389103257775</v>
      </c>
      <c r="L550" s="1100" t="n">
        <v>280.691</v>
      </c>
      <c r="M550" s="1100" t="n">
        <v>1.679905548815569</v>
      </c>
      <c r="N550" s="755" t="inlineStr">
        <is>
          <t>5 week month</t>
        </is>
      </c>
      <c r="O550" s="275" t="n"/>
    </row>
    <row r="551">
      <c r="A551" s="776" t="inlineStr">
        <is>
          <t>May 2016</t>
        </is>
      </c>
      <c r="B551" s="1100" t="n">
        <v>767.2849999999999</v>
      </c>
      <c r="C551" s="1100" t="n">
        <v>2.171855586697511</v>
      </c>
      <c r="D551" s="1100" t="n">
        <v>780.2470000000001</v>
      </c>
      <c r="E551" s="1100" t="n">
        <v>2.208545463490063</v>
      </c>
      <c r="F551" s="1100" t="n">
        <v>492.0719999999999</v>
      </c>
      <c r="G551" s="1100" t="n">
        <v>2.642733875519346</v>
      </c>
      <c r="H551" s="1100" t="n">
        <v>503.266</v>
      </c>
      <c r="I551" s="1100" t="n">
        <v>2.702852644729062</v>
      </c>
      <c r="J551" s="1100" t="n">
        <v>275.213</v>
      </c>
      <c r="K551" s="1100" t="n">
        <v>1.647120305981236</v>
      </c>
      <c r="L551" s="1100" t="n">
        <v>276.9810000000001</v>
      </c>
      <c r="M551" s="1100" t="n">
        <v>1.657701596476143</v>
      </c>
      <c r="N551" s="755" t="inlineStr"/>
      <c r="O551" s="275" t="n"/>
    </row>
    <row r="552">
      <c r="A552" s="776" t="inlineStr">
        <is>
          <t>June 2016</t>
        </is>
      </c>
      <c r="B552" s="1100" t="n">
        <v>772.423</v>
      </c>
      <c r="C552" s="1100" t="n">
        <v>2.186399066635802</v>
      </c>
      <c r="D552" s="1100" t="n">
        <v>767.3819999999999</v>
      </c>
      <c r="E552" s="1100" t="n">
        <v>2.172130152200433</v>
      </c>
      <c r="F552" s="1100" t="n">
        <v>495.144</v>
      </c>
      <c r="G552" s="1100" t="n">
        <v>2.659232433587262</v>
      </c>
      <c r="H552" s="1100" t="n">
        <v>492.997</v>
      </c>
      <c r="I552" s="1100" t="n">
        <v>2.647701703062582</v>
      </c>
      <c r="J552" s="1100" t="n">
        <v>277.279</v>
      </c>
      <c r="K552" s="1100" t="n">
        <v>1.659485094534674</v>
      </c>
      <c r="L552" s="1100" t="n">
        <v>274.385</v>
      </c>
      <c r="M552" s="1100" t="n">
        <v>1.642164814731359</v>
      </c>
      <c r="N552" s="755" t="inlineStr"/>
      <c r="O552" s="275" t="n"/>
    </row>
    <row r="553">
      <c r="A553" s="776" t="inlineStr">
        <is>
          <t>July 2016</t>
        </is>
      </c>
      <c r="B553" s="1100" t="n">
        <v>772.076</v>
      </c>
      <c r="C553" s="1100" t="n">
        <v>2.185416858084111</v>
      </c>
      <c r="D553" s="1100" t="n">
        <v>766.1569999999999</v>
      </c>
      <c r="E553" s="1100" t="n">
        <v>2.168662701261467</v>
      </c>
      <c r="F553" s="1100" t="n">
        <v>494.4160000000001</v>
      </c>
      <c r="G553" s="1100" t="n">
        <v>2.655322619045126</v>
      </c>
      <c r="H553" s="1100" t="n">
        <v>486.859</v>
      </c>
      <c r="I553" s="1100" t="n">
        <v>2.614736810672977</v>
      </c>
      <c r="J553" s="1100" t="n">
        <v>277.66</v>
      </c>
      <c r="K553" s="1100" t="n">
        <v>1.661765338696754</v>
      </c>
      <c r="L553" s="1100" t="n">
        <v>279.2979999999999</v>
      </c>
      <c r="M553" s="1100" t="n">
        <v>1.671568593125859</v>
      </c>
      <c r="N553" s="755" t="inlineStr">
        <is>
          <t>5 week month</t>
        </is>
      </c>
      <c r="O553" s="275" t="n"/>
    </row>
    <row r="554">
      <c r="A554" s="776" t="inlineStr">
        <is>
          <t>August 2016</t>
        </is>
      </c>
      <c r="B554" s="1100" t="n">
        <v>776.7209999999999</v>
      </c>
      <c r="C554" s="1100" t="n">
        <v>2.198564865930231</v>
      </c>
      <c r="D554" s="1100" t="n">
        <v>773.514</v>
      </c>
      <c r="E554" s="1100" t="n">
        <v>2.189487220900628</v>
      </c>
      <c r="F554" s="1100" t="n">
        <v>496.836</v>
      </c>
      <c r="G554" s="1100" t="n">
        <v>2.668319530023106</v>
      </c>
      <c r="H554" s="1100" t="n">
        <v>487.465</v>
      </c>
      <c r="I554" s="1100" t="n">
        <v>2.617991409041843</v>
      </c>
      <c r="J554" s="1100" t="n">
        <v>279.8849999999999</v>
      </c>
      <c r="K554" s="1100" t="n">
        <v>1.675081725207596</v>
      </c>
      <c r="L554" s="1100" t="n">
        <v>286.049</v>
      </c>
      <c r="M554" s="1100" t="n">
        <v>1.711972604512238</v>
      </c>
      <c r="N554" s="755" t="inlineStr"/>
      <c r="O554" s="275" t="n"/>
    </row>
    <row r="555">
      <c r="A555" s="776" t="inlineStr">
        <is>
          <t>September 2016</t>
        </is>
      </c>
      <c r="B555" s="1100" t="n">
        <v>779.633</v>
      </c>
      <c r="C555" s="1100" t="n">
        <v>2.206807492162287</v>
      </c>
      <c r="D555" s="1100" t="n">
        <v>767.261</v>
      </c>
      <c r="E555" s="1100" t="n">
        <v>2.171787652964829</v>
      </c>
      <c r="F555" s="1100" t="n">
        <v>497.668</v>
      </c>
      <c r="G555" s="1100" t="n">
        <v>2.672787889499833</v>
      </c>
      <c r="H555" s="1100" t="n">
        <v>482.323</v>
      </c>
      <c r="I555" s="1100" t="n">
        <v>2.590375658525821</v>
      </c>
      <c r="J555" s="1100" t="n">
        <v>281.965</v>
      </c>
      <c r="K555" s="1100" t="n">
        <v>1.687530302260428</v>
      </c>
      <c r="L555" s="1100" t="n">
        <v>284.938</v>
      </c>
      <c r="M555" s="1100" t="n">
        <v>1.705323388596038</v>
      </c>
      <c r="N555" s="755" t="inlineStr"/>
      <c r="O555" s="275" t="n"/>
    </row>
    <row r="556">
      <c r="A556" s="776" t="inlineStr">
        <is>
          <t>October 2016</t>
        </is>
      </c>
      <c r="B556" s="1100" t="n">
        <v>783.029</v>
      </c>
      <c r="C556" s="1100" t="n">
        <v>2.216420115336759</v>
      </c>
      <c r="D556" s="1100" t="n">
        <v>763.365</v>
      </c>
      <c r="E556" s="1100" t="n">
        <v>2.16075974369282</v>
      </c>
      <c r="F556" s="1100" t="n">
        <v>498.627</v>
      </c>
      <c r="G556" s="1100" t="n">
        <v>2.677938318271686</v>
      </c>
      <c r="H556" s="1100" t="n">
        <v>479.9370000000001</v>
      </c>
      <c r="I556" s="1100" t="n">
        <v>2.577561348776457</v>
      </c>
      <c r="J556" s="1100" t="n">
        <v>284.402</v>
      </c>
      <c r="K556" s="1100" t="n">
        <v>1.702115486047808</v>
      </c>
      <c r="L556" s="1100" t="n">
        <v>283.4279999999999</v>
      </c>
      <c r="M556" s="1100" t="n">
        <v>1.696286200447107</v>
      </c>
      <c r="N556" s="755" t="inlineStr">
        <is>
          <t>5 week month</t>
        </is>
      </c>
      <c r="O556" s="275" t="n"/>
    </row>
    <row r="557">
      <c r="A557" s="776" t="inlineStr">
        <is>
          <t>November 2016</t>
        </is>
      </c>
      <c r="B557" s="1100" t="n">
        <v>787.2470000000001</v>
      </c>
      <c r="C557" s="1100" t="n">
        <v>2.228359468855583</v>
      </c>
      <c r="D557" s="1100" t="n">
        <v>755.5749999999999</v>
      </c>
      <c r="E557" s="1100" t="n">
        <v>2.138709586293191</v>
      </c>
      <c r="F557" s="1100" t="n">
        <v>499.755</v>
      </c>
      <c r="G557" s="1100" t="n">
        <v>2.683996382562249</v>
      </c>
      <c r="H557" s="1100" t="n">
        <v>476.607</v>
      </c>
      <c r="I557" s="1100" t="n">
        <v>2.559677169620805</v>
      </c>
      <c r="J557" s="1100" t="n">
        <v>287.492</v>
      </c>
      <c r="K557" s="1100" t="n">
        <v>1.72060880484264</v>
      </c>
      <c r="L557" s="1100" t="n">
        <v>278.968</v>
      </c>
      <c r="M557" s="1100" t="n">
        <v>1.669593578497285</v>
      </c>
      <c r="N557" s="755" t="inlineStr"/>
      <c r="O557" s="275" t="n"/>
    </row>
    <row r="558">
      <c r="A558" s="776" t="inlineStr">
        <is>
          <t>December 2016</t>
        </is>
      </c>
      <c r="B558" s="1100" t="n">
        <v>780.5020000000002</v>
      </c>
      <c r="C558" s="1100" t="n">
        <v>2.209267259399808</v>
      </c>
      <c r="D558" s="1100" t="n">
        <v>747.5129999999999</v>
      </c>
      <c r="E558" s="1100" t="n">
        <v>2.115889513256503</v>
      </c>
      <c r="F558" s="1100" t="n">
        <v>493.5310000000001</v>
      </c>
      <c r="G558" s="1100" t="n">
        <v>2.650569616476732</v>
      </c>
      <c r="H558" s="1100" t="n">
        <v>473.2669999999999</v>
      </c>
      <c r="I558" s="1100" t="n">
        <v>2.541739284221444</v>
      </c>
      <c r="J558" s="1100" t="n">
        <v>286.971</v>
      </c>
      <c r="K558" s="1100" t="n">
        <v>1.717490675686618</v>
      </c>
      <c r="L558" s="1100" t="n">
        <v>274.246</v>
      </c>
      <c r="M558" s="1100" t="n">
        <v>1.641332914630232</v>
      </c>
      <c r="N558" s="755" t="inlineStr"/>
      <c r="O558" s="275" t="n"/>
    </row>
    <row r="559">
      <c r="A559" s="776" t="inlineStr">
        <is>
          <t>January 2017</t>
        </is>
      </c>
      <c r="B559" s="1100" t="n">
        <v>772.303</v>
      </c>
      <c r="C559" s="1100" t="n">
        <v>2.165929828969893</v>
      </c>
      <c r="D559" s="1100" t="n">
        <v>768.9479999999999</v>
      </c>
      <c r="E559" s="1100" t="n">
        <v>2.156520705120582</v>
      </c>
      <c r="F559" s="1100" t="n">
        <v>487.56</v>
      </c>
      <c r="G559" s="1100" t="n">
        <v>2.593426189083195</v>
      </c>
      <c r="H559" s="1100" t="n">
        <v>489.0959999999999</v>
      </c>
      <c r="I559" s="1100" t="n">
        <v>2.601596470948876</v>
      </c>
      <c r="J559" s="1100" t="n">
        <v>284.743</v>
      </c>
      <c r="K559" s="1100" t="n">
        <v>1.68916379679729</v>
      </c>
      <c r="L559" s="1100" t="n">
        <v>279.852</v>
      </c>
      <c r="M559" s="1100" t="n">
        <v>1.660149211258276</v>
      </c>
      <c r="N559" s="755" t="inlineStr">
        <is>
          <t>5 week month</t>
        </is>
      </c>
      <c r="O559" s="275" t="n"/>
    </row>
    <row r="560">
      <c r="A560" s="776" t="inlineStr">
        <is>
          <t>February 2017</t>
        </is>
      </c>
      <c r="B560" s="1100" t="n">
        <v>768.3300000000002</v>
      </c>
      <c r="C560" s="1100" t="n">
        <v>2.154787519266969</v>
      </c>
      <c r="D560" s="1100" t="n">
        <v>798.2090000000001</v>
      </c>
      <c r="E560" s="1100" t="n">
        <v>2.23858340942898</v>
      </c>
      <c r="F560" s="1100" t="n">
        <v>484.1050000000001</v>
      </c>
      <c r="G560" s="1100" t="n">
        <v>2.575048374079334</v>
      </c>
      <c r="H560" s="1100" t="n">
        <v>508.276</v>
      </c>
      <c r="I560" s="1100" t="n">
        <v>2.703618610391439</v>
      </c>
      <c r="J560" s="1100" t="n">
        <v>284.225</v>
      </c>
      <c r="K560" s="1100" t="n">
        <v>1.686090896509167</v>
      </c>
      <c r="L560" s="1100" t="n">
        <v>289.933</v>
      </c>
      <c r="M560" s="1100" t="n">
        <v>1.719952122077905</v>
      </c>
      <c r="N560" s="755" t="inlineStr"/>
      <c r="O560" s="275" t="n"/>
    </row>
    <row r="561">
      <c r="A561" s="776" t="inlineStr">
        <is>
          <t>March 2017</t>
        </is>
      </c>
      <c r="B561" s="1100" t="n">
        <v>782.8149999999999</v>
      </c>
      <c r="C561" s="1100" t="n">
        <v>2.195410815528448</v>
      </c>
      <c r="D561" s="1100" t="n">
        <v>815.8309999999999</v>
      </c>
      <c r="E561" s="1100" t="n">
        <v>2.288004446827653</v>
      </c>
      <c r="F561" s="1100" t="n">
        <v>492.9589999999999</v>
      </c>
      <c r="G561" s="1100" t="n">
        <v>2.622144517073309</v>
      </c>
      <c r="H561" s="1100" t="n">
        <v>519.702</v>
      </c>
      <c r="I561" s="1100" t="n">
        <v>2.764395720155293</v>
      </c>
      <c r="J561" s="1100" t="n">
        <v>289.856</v>
      </c>
      <c r="K561" s="1100" t="n">
        <v>1.719495339602643</v>
      </c>
      <c r="L561" s="1100" t="n">
        <v>296.129</v>
      </c>
      <c r="M561" s="1100" t="n">
        <v>1.756708280736611</v>
      </c>
      <c r="N561" s="755" t="inlineStr"/>
    </row>
    <row r="562">
      <c r="A562" s="776" t="inlineStr">
        <is>
          <t>April 2017</t>
        </is>
      </c>
      <c r="B562" s="1100" t="n">
        <v>791.7430000000002</v>
      </c>
      <c r="C562" s="1100" t="n">
        <v>2.220449461646673</v>
      </c>
      <c r="D562" s="1100" t="n">
        <v>820.107</v>
      </c>
      <c r="E562" s="1100" t="n">
        <v>2.299996522410261</v>
      </c>
      <c r="F562" s="1100" t="n">
        <v>497.104</v>
      </c>
      <c r="G562" s="1100" t="n">
        <v>2.64419257588402</v>
      </c>
      <c r="H562" s="1100" t="n">
        <v>519.194</v>
      </c>
      <c r="I562" s="1100" t="n">
        <v>2.761693569642424</v>
      </c>
      <c r="J562" s="1100" t="n">
        <v>294.6390000000001</v>
      </c>
      <c r="K562" s="1100" t="n">
        <v>1.747869243228304</v>
      </c>
      <c r="L562" s="1100" t="n">
        <v>300.9130000000001</v>
      </c>
      <c r="M562" s="1100" t="n">
        <v>1.78508811660221</v>
      </c>
      <c r="N562" s="755" t="inlineStr">
        <is>
          <t>5 week month</t>
        </is>
      </c>
    </row>
    <row r="563">
      <c r="A563" s="776" t="inlineStr">
        <is>
          <t>May 2017</t>
        </is>
      </c>
      <c r="B563" s="1100" t="n">
        <v>795.184</v>
      </c>
      <c r="C563" s="1100" t="n">
        <v>2.230099773171405</v>
      </c>
      <c r="D563" s="1100" t="n">
        <v>809.971</v>
      </c>
      <c r="E563" s="1100" t="n">
        <v>2.271570030804714</v>
      </c>
      <c r="F563" s="1100" t="n">
        <v>496.609</v>
      </c>
      <c r="G563" s="1100" t="n">
        <v>2.641559574892149</v>
      </c>
      <c r="H563" s="1100" t="n">
        <v>509.6109999999999</v>
      </c>
      <c r="I563" s="1100" t="n">
        <v>2.710719734278603</v>
      </c>
      <c r="J563" s="1100" t="n">
        <v>298.575</v>
      </c>
      <c r="K563" s="1100" t="n">
        <v>1.771218539626087</v>
      </c>
      <c r="L563" s="1100" t="n">
        <v>300.3600000000001</v>
      </c>
      <c r="M563" s="1100" t="n">
        <v>1.781807587916241</v>
      </c>
      <c r="N563" s="755" t="inlineStr"/>
    </row>
    <row r="564">
      <c r="A564" s="776" t="inlineStr">
        <is>
          <t>June 2017</t>
        </is>
      </c>
      <c r="B564" s="1100" t="n">
        <v>796.9970000000001</v>
      </c>
      <c r="C564" s="1100" t="n">
        <v>2.235184345910243</v>
      </c>
      <c r="D564" s="1100" t="n">
        <v>799.2439999999999</v>
      </c>
      <c r="E564" s="1100" t="n">
        <v>2.241486075057604</v>
      </c>
      <c r="F564" s="1100" t="n">
        <v>497.5600000000001</v>
      </c>
      <c r="G564" s="1100" t="n">
        <v>2.646618128312894</v>
      </c>
      <c r="H564" s="1100" t="n">
        <v>500.739</v>
      </c>
      <c r="I564" s="1100" t="n">
        <v>2.663527845794015</v>
      </c>
      <c r="J564" s="1100" t="n">
        <v>299.437</v>
      </c>
      <c r="K564" s="1100" t="n">
        <v>1.776332130453041</v>
      </c>
      <c r="L564" s="1100" t="n">
        <v>298.505</v>
      </c>
      <c r="M564" s="1100" t="n">
        <v>1.770803282830395</v>
      </c>
      <c r="N564" s="755" t="inlineStr"/>
    </row>
    <row r="565">
      <c r="A565" s="776" t="inlineStr">
        <is>
          <t>July 2017</t>
        </is>
      </c>
      <c r="B565" s="1100" t="n">
        <v>797.325</v>
      </c>
      <c r="C565" s="1100" t="n">
        <v>2.236104224486271</v>
      </c>
      <c r="D565" s="1100" t="n">
        <v>794.9710000000001</v>
      </c>
      <c r="E565" s="1100" t="n">
        <v>2.229502412998558</v>
      </c>
      <c r="F565" s="1100" t="n">
        <v>496.821</v>
      </c>
      <c r="G565" s="1100" t="n">
        <v>2.642687244003818</v>
      </c>
      <c r="H565" s="1100" t="n">
        <v>493.0400000000001</v>
      </c>
      <c r="I565" s="1100" t="n">
        <v>2.62257537178107</v>
      </c>
      <c r="J565" s="1100" t="n">
        <v>300.504</v>
      </c>
      <c r="K565" s="1100" t="n">
        <v>1.782661830467379</v>
      </c>
      <c r="L565" s="1100" t="n">
        <v>301.931</v>
      </c>
      <c r="M565" s="1100" t="n">
        <v>1.791127136859564</v>
      </c>
      <c r="N565" s="755" t="inlineStr">
        <is>
          <t>5 week month</t>
        </is>
      </c>
    </row>
    <row r="566">
      <c r="A566" s="776" t="inlineStr">
        <is>
          <t>August 2017</t>
        </is>
      </c>
      <c r="B566" s="1100" t="n">
        <v>797.694</v>
      </c>
      <c r="C566" s="1100" t="n">
        <v>2.237139087884302</v>
      </c>
      <c r="D566" s="1100" t="n">
        <v>797.5899999999999</v>
      </c>
      <c r="E566" s="1100" t="n">
        <v>2.236847419067512</v>
      </c>
      <c r="F566" s="1100" t="n">
        <v>496.901</v>
      </c>
      <c r="G566" s="1100" t="n">
        <v>2.643112779517656</v>
      </c>
      <c r="H566" s="1100" t="n">
        <v>491.447</v>
      </c>
      <c r="I566" s="1100" t="n">
        <v>2.614101895861779</v>
      </c>
      <c r="J566" s="1100" t="n">
        <v>300.793</v>
      </c>
      <c r="K566" s="1100" t="n">
        <v>1.784376247809594</v>
      </c>
      <c r="L566" s="1100" t="n">
        <v>306.143</v>
      </c>
      <c r="M566" s="1100" t="n">
        <v>1.816113731480363</v>
      </c>
      <c r="N566" s="755" t="inlineStr"/>
    </row>
    <row r="567">
      <c r="A567" s="776" t="inlineStr">
        <is>
          <t>September 2017</t>
        </is>
      </c>
      <c r="B567" s="1100" t="n">
        <v>800.5409999999999</v>
      </c>
      <c r="C567" s="1100" t="n">
        <v>2.24512352174391</v>
      </c>
      <c r="D567" s="1100" t="n">
        <v>790.7460000000001</v>
      </c>
      <c r="E567" s="1100" t="n">
        <v>2.21765336731649</v>
      </c>
      <c r="F567" s="1100" t="n">
        <v>497.7579999999999</v>
      </c>
      <c r="G567" s="1100" t="n">
        <v>2.647671328709642</v>
      </c>
      <c r="H567" s="1100" t="n">
        <v>485.2190000000001</v>
      </c>
      <c r="I567" s="1100" t="n">
        <v>2.580973956109523</v>
      </c>
      <c r="J567" s="1100" t="n">
        <v>302.783</v>
      </c>
      <c r="K567" s="1100" t="n">
        <v>1.796181405287133</v>
      </c>
      <c r="L567" s="1100" t="n">
        <v>305.527</v>
      </c>
      <c r="M567" s="1100" t="n">
        <v>1.81245947167827</v>
      </c>
      <c r="N567" s="755" t="inlineStr">
        <is>
          <t>5 week month</t>
        </is>
      </c>
    </row>
    <row r="568">
      <c r="A568" s="776" t="inlineStr">
        <is>
          <t>October 2017</t>
        </is>
      </c>
      <c r="B568" s="1100" t="n">
        <v>804.0769999999999</v>
      </c>
      <c r="C568" s="1100" t="n">
        <v>2.255040261514748</v>
      </c>
      <c r="D568" s="1100" t="n">
        <v>786.51</v>
      </c>
      <c r="E568" s="1100" t="n">
        <v>2.205773472048031</v>
      </c>
      <c r="F568" s="1100" t="n">
        <v>498.9769999999999</v>
      </c>
      <c r="G568" s="1100" t="n">
        <v>2.654155426101742</v>
      </c>
      <c r="H568" s="1100" t="n">
        <v>481.753</v>
      </c>
      <c r="I568" s="1100" t="n">
        <v>2.562537629972509</v>
      </c>
      <c r="J568" s="1100" t="n">
        <v>305.1</v>
      </c>
      <c r="K568" s="1100" t="n">
        <v>1.809926405224547</v>
      </c>
      <c r="L568" s="1100" t="n">
        <v>304.757</v>
      </c>
      <c r="M568" s="1100" t="n">
        <v>1.807891646925655</v>
      </c>
      <c r="N568" s="755" t="inlineStr"/>
    </row>
    <row r="569">
      <c r="A569" s="776" t="inlineStr">
        <is>
          <t>November 2017</t>
        </is>
      </c>
      <c r="B569" s="1100" t="n">
        <v>811.4640000000001</v>
      </c>
      <c r="C569" s="1100" t="n">
        <v>2.275757161030354</v>
      </c>
      <c r="D569" s="1100" t="n">
        <v>783.8480000000002</v>
      </c>
      <c r="E569" s="1100" t="n">
        <v>2.198307872141366</v>
      </c>
      <c r="F569" s="1100" t="n">
        <v>502.388</v>
      </c>
      <c r="G569" s="1100" t="n">
        <v>2.672299196572992</v>
      </c>
      <c r="H569" s="1100" t="n">
        <v>480.7760000000001</v>
      </c>
      <c r="I569" s="1100" t="n">
        <v>2.557340777509768</v>
      </c>
      <c r="J569" s="1100" t="n">
        <v>309.076</v>
      </c>
      <c r="K569" s="1100" t="n">
        <v>1.83351299121987</v>
      </c>
      <c r="L569" s="1100" t="n">
        <v>303.0720000000001</v>
      </c>
      <c r="M569" s="1100" t="n">
        <v>1.797895822629348</v>
      </c>
      <c r="N569" s="755" t="inlineStr"/>
    </row>
    <row r="570">
      <c r="A570" s="776" t="inlineStr">
        <is>
          <t>December 2017</t>
        </is>
      </c>
      <c r="B570" s="1100" t="n">
        <v>823.9760000000001</v>
      </c>
      <c r="C570" s="1100" t="n">
        <v>2.310847163296396</v>
      </c>
      <c r="D570" s="1100" t="n">
        <v>793.657</v>
      </c>
      <c r="E570" s="1100" t="n">
        <v>2.225817289678738</v>
      </c>
      <c r="F570" s="1100" t="n">
        <v>508.682</v>
      </c>
      <c r="G570" s="1100" t="n">
        <v>2.705778203124165</v>
      </c>
      <c r="H570" s="1100" t="n">
        <v>488.684</v>
      </c>
      <c r="I570" s="1100" t="n">
        <v>2.599404963052613</v>
      </c>
      <c r="J570" s="1100" t="n">
        <v>315.294</v>
      </c>
      <c r="K570" s="1100" t="n">
        <v>1.870399659157223</v>
      </c>
      <c r="L570" s="1100" t="n">
        <v>304.9730000000001</v>
      </c>
      <c r="M570" s="1100" t="n">
        <v>1.809173010752363</v>
      </c>
      <c r="N570" s="755" t="inlineStr">
        <is>
          <t>5 week month</t>
        </is>
      </c>
    </row>
    <row r="571">
      <c r="A571" s="776" t="inlineStr">
        <is>
          <t>January 2018</t>
        </is>
      </c>
      <c r="B571" s="1100" t="n">
        <v>832.857</v>
      </c>
      <c r="C571" s="1100" t="n">
        <v>2.321920172394677</v>
      </c>
      <c r="D571" s="1100" t="n">
        <v>821.558</v>
      </c>
      <c r="E571" s="1100" t="n">
        <v>2.290419715500051</v>
      </c>
      <c r="F571" s="1100" t="n">
        <v>511.926</v>
      </c>
      <c r="G571" s="1100" t="n">
        <v>2.702246746779454</v>
      </c>
      <c r="H571" s="1100" t="n">
        <v>507.2880000000001</v>
      </c>
      <c r="I571" s="1100" t="n">
        <v>2.677764652860483</v>
      </c>
      <c r="J571" s="1100" t="n">
        <v>320.931</v>
      </c>
      <c r="K571" s="1100" t="n">
        <v>1.896210326783738</v>
      </c>
      <c r="L571" s="1100" t="n">
        <v>314.27</v>
      </c>
      <c r="M571" s="1100" t="n">
        <v>1.856854025938053</v>
      </c>
      <c r="N571" s="755" t="inlineStr"/>
    </row>
    <row r="572">
      <c r="A572" s="776" t="inlineStr">
        <is>
          <t>February 2018</t>
        </is>
      </c>
      <c r="B572" s="1100" t="n">
        <v>842.779</v>
      </c>
      <c r="C572" s="1100" t="n">
        <v>2.349581694061061</v>
      </c>
      <c r="D572" s="1100" t="n">
        <v>865.593</v>
      </c>
      <c r="E572" s="1100" t="n">
        <v>2.413184793768469</v>
      </c>
      <c r="F572" s="1100" t="n">
        <v>516.428</v>
      </c>
      <c r="G572" s="1100" t="n">
        <v>2.726010952649054</v>
      </c>
      <c r="H572" s="1100" t="n">
        <v>534.9419999999999</v>
      </c>
      <c r="I572" s="1100" t="n">
        <v>2.823738741958202</v>
      </c>
      <c r="J572" s="1100" t="n">
        <v>326.351</v>
      </c>
      <c r="K572" s="1100" t="n">
        <v>1.928234219680242</v>
      </c>
      <c r="L572" s="1100" t="n">
        <v>330.6510000000001</v>
      </c>
      <c r="M572" s="1100" t="n">
        <v>1.953640629173779</v>
      </c>
      <c r="N572" s="755" t="inlineStr"/>
    </row>
    <row r="573">
      <c r="A573" s="776" t="inlineStr">
        <is>
          <t>March 2018</t>
        </is>
      </c>
      <c r="B573" s="1100" t="n">
        <v>854.6339999999999</v>
      </c>
      <c r="C573" s="1100" t="n">
        <v>2.382632222115384</v>
      </c>
      <c r="D573" s="1100" t="n">
        <v>884.136</v>
      </c>
      <c r="E573" s="1100" t="n">
        <v>2.464880782103458</v>
      </c>
      <c r="F573" s="1100" t="n">
        <v>522.627</v>
      </c>
      <c r="G573" s="1100" t="n">
        <v>2.75873292336999</v>
      </c>
      <c r="H573" s="1100" t="n">
        <v>547.087</v>
      </c>
      <c r="I573" s="1100" t="n">
        <v>2.887847200484701</v>
      </c>
      <c r="J573" s="1100" t="n">
        <v>332.0069999999999</v>
      </c>
      <c r="K573" s="1100" t="n">
        <v>1.961652510865228</v>
      </c>
      <c r="L573" s="1100" t="n">
        <v>337.049</v>
      </c>
      <c r="M573" s="1100" t="n">
        <v>1.991443003113231</v>
      </c>
      <c r="N573" s="755" t="inlineStr"/>
    </row>
    <row r="574">
      <c r="A574" s="776" t="inlineStr">
        <is>
          <t>April 2018</t>
        </is>
      </c>
      <c r="B574" s="1100" t="n">
        <v>866.242</v>
      </c>
      <c r="C574" s="1100" t="n">
        <v>2.414994139420704</v>
      </c>
      <c r="D574" s="1100" t="n">
        <v>917.098</v>
      </c>
      <c r="E574" s="1100" t="n">
        <v>2.556775468373098</v>
      </c>
      <c r="F574" s="1100" t="n">
        <v>528.101</v>
      </c>
      <c r="G574" s="1100" t="n">
        <v>2.78762791735715</v>
      </c>
      <c r="H574" s="1100" t="n">
        <v>561.995</v>
      </c>
      <c r="I574" s="1100" t="n">
        <v>2.966540399308336</v>
      </c>
      <c r="J574" s="1100" t="n">
        <v>338.141</v>
      </c>
      <c r="K574" s="1100" t="n">
        <v>1.997895049431124</v>
      </c>
      <c r="L574" s="1100" t="n">
        <v>355.103</v>
      </c>
      <c r="M574" s="1100" t="n">
        <v>2.098114472182138</v>
      </c>
      <c r="N574" s="755" t="inlineStr">
        <is>
          <t>5 week month</t>
        </is>
      </c>
    </row>
    <row r="575">
      <c r="A575" s="776" t="inlineStr">
        <is>
          <t>May 2018</t>
        </is>
      </c>
      <c r="B575" s="1100" t="n">
        <v>880.1119999999999</v>
      </c>
      <c r="C575" s="1100" t="n">
        <v>2.453662281480042</v>
      </c>
      <c r="D575" s="1100" t="n">
        <v>896.8109999999999</v>
      </c>
      <c r="E575" s="1100" t="n">
        <v>2.500217386328556</v>
      </c>
      <c r="F575" s="1100" t="n">
        <v>535.0939999999999</v>
      </c>
      <c r="G575" s="1100" t="n">
        <v>2.824541087425145</v>
      </c>
      <c r="H575" s="1100" t="n">
        <v>550.497</v>
      </c>
      <c r="I575" s="1100" t="n">
        <v>2.905847187604945</v>
      </c>
      <c r="J575" s="1100" t="n">
        <v>345.018</v>
      </c>
      <c r="K575" s="1100" t="n">
        <v>2.03852757921881</v>
      </c>
      <c r="L575" s="1100" t="n">
        <v>346.314</v>
      </c>
      <c r="M575" s="1100" t="n">
        <v>2.046184952870815</v>
      </c>
      <c r="N575" s="755" t="inlineStr"/>
    </row>
    <row r="576">
      <c r="A576" s="776" t="inlineStr">
        <is>
          <t>June 2018</t>
        </is>
      </c>
      <c r="B576" s="1100" t="n">
        <v>881.4009999999998</v>
      </c>
      <c r="C576" s="1100" t="n">
        <v>2.457255881704591</v>
      </c>
      <c r="D576" s="1100" t="n">
        <v>890.288</v>
      </c>
      <c r="E576" s="1100" t="n">
        <v>2.482031929179814</v>
      </c>
      <c r="F576" s="1100" t="n">
        <v>534.9499999999999</v>
      </c>
      <c r="G576" s="1100" t="n">
        <v>2.823780970666988</v>
      </c>
      <c r="H576" s="1100" t="n">
        <v>542.965</v>
      </c>
      <c r="I576" s="1100" t="n">
        <v>2.866088858282459</v>
      </c>
      <c r="J576" s="1100" t="n">
        <v>346.451</v>
      </c>
      <c r="K576" s="1100" t="n">
        <v>2.046994412894213</v>
      </c>
      <c r="L576" s="1100" t="n">
        <v>347.323</v>
      </c>
      <c r="M576" s="1100" t="n">
        <v>2.05214659640081</v>
      </c>
      <c r="N576" s="755" t="inlineStr">
        <is>
          <t>5 week month</t>
        </is>
      </c>
    </row>
    <row r="577">
      <c r="A577" s="776" t="inlineStr">
        <is>
          <t>July 2018</t>
        </is>
      </c>
      <c r="B577" s="1100" t="n">
        <v>892.1800000000001</v>
      </c>
      <c r="C577" s="1100" t="n">
        <v>2.487306631759213</v>
      </c>
      <c r="D577" s="1100" t="n">
        <v>893.4330000000001</v>
      </c>
      <c r="E577" s="1100" t="n">
        <v>2.490799867664069</v>
      </c>
      <c r="F577" s="1100" t="n">
        <v>539.7510000000001</v>
      </c>
      <c r="G577" s="1100" t="n">
        <v>2.849123474527485</v>
      </c>
      <c r="H577" s="1100" t="n">
        <v>538.9380000000001</v>
      </c>
      <c r="I577" s="1100" t="n">
        <v>2.844831981997058</v>
      </c>
      <c r="J577" s="1100" t="n">
        <v>352.429</v>
      </c>
      <c r="K577" s="1100" t="n">
        <v>2.082315230557553</v>
      </c>
      <c r="L577" s="1100" t="n">
        <v>354.495</v>
      </c>
      <c r="M577" s="1100" t="n">
        <v>2.094522124049099</v>
      </c>
      <c r="N577" s="755" t="inlineStr"/>
    </row>
    <row r="578">
      <c r="A578" s="776" t="inlineStr">
        <is>
          <t>August 2018</t>
        </is>
      </c>
      <c r="B578" s="1100" t="n">
        <v>904.1020000000001</v>
      </c>
      <c r="C578" s="1100" t="n">
        <v>2.520543948964075</v>
      </c>
      <c r="D578" s="1100" t="n">
        <v>907.355</v>
      </c>
      <c r="E578" s="1100" t="n">
        <v>2.529612980407407</v>
      </c>
      <c r="F578" s="1100" t="n">
        <v>544.735</v>
      </c>
      <c r="G578" s="1100" t="n">
        <v>2.875431960101472</v>
      </c>
      <c r="H578" s="1100" t="n">
        <v>542.0940000000001</v>
      </c>
      <c r="I578" s="1100" t="n">
        <v>2.861491207613329</v>
      </c>
      <c r="J578" s="1100" t="n">
        <v>359.367</v>
      </c>
      <c r="K578" s="1100" t="n">
        <v>2.123308176852007</v>
      </c>
      <c r="L578" s="1100" t="n">
        <v>365.261</v>
      </c>
      <c r="M578" s="1100" t="n">
        <v>2.158132683260124</v>
      </c>
      <c r="N578" s="755" t="inlineStr"/>
    </row>
    <row r="579">
      <c r="A579" s="776" t="inlineStr">
        <is>
          <t>September 2018</t>
        </is>
      </c>
      <c r="B579" s="1100" t="n">
        <v>926.432</v>
      </c>
      <c r="C579" s="1100" t="n">
        <v>2.58279770615117</v>
      </c>
      <c r="D579" s="1100" t="n">
        <v>918.2470000000001</v>
      </c>
      <c r="E579" s="1100" t="n">
        <v>2.559978762909954</v>
      </c>
      <c r="F579" s="1100" t="n">
        <v>556.674</v>
      </c>
      <c r="G579" s="1100" t="n">
        <v>2.938453029376718</v>
      </c>
      <c r="H579" s="1100" t="n">
        <v>545.1220000000001</v>
      </c>
      <c r="I579" s="1100" t="n">
        <v>2.877474773889019</v>
      </c>
      <c r="J579" s="1100" t="n">
        <v>369.758</v>
      </c>
      <c r="K579" s="1100" t="n">
        <v>2.184703060816504</v>
      </c>
      <c r="L579" s="1100" t="n">
        <v>373.1249999999999</v>
      </c>
      <c r="M579" s="1100" t="n">
        <v>2.204596870296675</v>
      </c>
      <c r="N579" s="755" t="inlineStr">
        <is>
          <t>5 week month</t>
        </is>
      </c>
    </row>
    <row r="580">
      <c r="A580" s="776" t="inlineStr">
        <is>
          <t>October 2018</t>
        </is>
      </c>
      <c r="B580" s="1100" t="n">
        <v>951.1279999999999</v>
      </c>
      <c r="C580" s="1100" t="n">
        <v>2.651647629460284</v>
      </c>
      <c r="D580" s="1100" t="n">
        <v>931.798</v>
      </c>
      <c r="E580" s="1100" t="n">
        <v>2.597757565580904</v>
      </c>
      <c r="F580" s="1100" t="n">
        <v>569.9069999999999</v>
      </c>
      <c r="G580" s="1100" t="n">
        <v>3.00830459229818</v>
      </c>
      <c r="H580" s="1100" t="n">
        <v>550.9870000000001</v>
      </c>
      <c r="I580" s="1100" t="n">
        <v>2.908433696018118</v>
      </c>
      <c r="J580" s="1100" t="n">
        <v>381.2210000000001</v>
      </c>
      <c r="K580" s="1100" t="n">
        <v>2.252431821752413</v>
      </c>
      <c r="L580" s="1100" t="n">
        <v>380.8109999999999</v>
      </c>
      <c r="M580" s="1100" t="n">
        <v>2.25000935014954</v>
      </c>
      <c r="N580" s="755" t="inlineStr"/>
    </row>
    <row r="581">
      <c r="A581" s="776" t="inlineStr">
        <is>
          <t>November 2018</t>
        </is>
      </c>
      <c r="B581" s="1100" t="n">
        <v>973.298</v>
      </c>
      <c r="C581" s="1100" t="n">
        <v>2.713455323004302</v>
      </c>
      <c r="D581" s="1100" t="n">
        <v>946.3539999999998</v>
      </c>
      <c r="E581" s="1100" t="n">
        <v>2.638338205509939</v>
      </c>
      <c r="F581" s="1100" t="n">
        <v>581.218</v>
      </c>
      <c r="G581" s="1100" t="n">
        <v>3.068010707933687</v>
      </c>
      <c r="H581" s="1100" t="n">
        <v>558.9029999999999</v>
      </c>
      <c r="I581" s="1100" t="n">
        <v>2.950219003362355</v>
      </c>
      <c r="J581" s="1100" t="n">
        <v>392.08</v>
      </c>
      <c r="K581" s="1100" t="n">
        <v>2.316591868424577</v>
      </c>
      <c r="L581" s="1100" t="n">
        <v>387.451</v>
      </c>
      <c r="M581" s="1100" t="n">
        <v>2.289241573181419</v>
      </c>
      <c r="N581" s="755" t="inlineStr"/>
    </row>
    <row r="582">
      <c r="A582" s="776" t="inlineStr">
        <is>
          <t>December 2018</t>
        </is>
      </c>
      <c r="B582" s="1100" t="n">
        <v>1000.478</v>
      </c>
      <c r="C582" s="1100" t="n">
        <v>2.789230384372204</v>
      </c>
      <c r="D582" s="1100" t="n">
        <v>967.9780000000001</v>
      </c>
      <c r="E582" s="1100" t="n">
        <v>2.698623706871954</v>
      </c>
      <c r="F582" s="1100" t="n">
        <v>595.2239999999999</v>
      </c>
      <c r="G582" s="1100" t="n">
        <v>3.141942619841644</v>
      </c>
      <c r="H582" s="1100" t="n">
        <v>572.806</v>
      </c>
      <c r="I582" s="1100" t="n">
        <v>3.023607220644687</v>
      </c>
      <c r="J582" s="1100" t="n">
        <v>405.254</v>
      </c>
      <c r="K582" s="1100" t="n">
        <v>2.394430016951983</v>
      </c>
      <c r="L582" s="1100" t="n">
        <v>395.172</v>
      </c>
      <c r="M582" s="1100" t="n">
        <v>2.334860849390628</v>
      </c>
      <c r="N582" s="755" t="inlineStr">
        <is>
          <t>5 week month</t>
        </is>
      </c>
    </row>
    <row r="583">
      <c r="A583" s="776" t="inlineStr">
        <is>
          <t>January 2019</t>
        </is>
      </c>
      <c r="B583" s="1100" t="n">
        <v>1019.092</v>
      </c>
      <c r="C583" s="1100" t="n">
        <v>2.776712725601847</v>
      </c>
      <c r="D583" s="1100" t="n">
        <v>1004.683</v>
      </c>
      <c r="E583" s="1100" t="n">
        <v>2.73745262576474</v>
      </c>
      <c r="F583" s="1100" t="n">
        <v>602.2750000000001</v>
      </c>
      <c r="G583" s="1100" t="n">
        <v>3.123742418464113</v>
      </c>
      <c r="H583" s="1100" t="n">
        <v>596.471</v>
      </c>
      <c r="I583" s="1100" t="n">
        <v>3.093639556819904</v>
      </c>
      <c r="J583" s="1100" t="n">
        <v>416.8170000000001</v>
      </c>
      <c r="K583" s="1100" t="n">
        <v>2.392636399252045</v>
      </c>
      <c r="L583" s="1100" t="n">
        <v>408.212</v>
      </c>
      <c r="M583" s="1100" t="n">
        <v>2.343241494016501</v>
      </c>
      <c r="N583" s="755" t="inlineStr"/>
    </row>
    <row r="584">
      <c r="A584" s="776" t="inlineStr">
        <is>
          <t>February 2019</t>
        </is>
      </c>
      <c r="B584" s="1100" t="n">
        <v>1039.665</v>
      </c>
      <c r="C584" s="1100" t="n">
        <v>2.832767832406538</v>
      </c>
      <c r="D584" s="1100" t="n">
        <v>1063.673</v>
      </c>
      <c r="E584" s="1100" t="n">
        <v>2.898182259284827</v>
      </c>
      <c r="F584" s="1100" t="n">
        <v>611.15</v>
      </c>
      <c r="G584" s="1100" t="n">
        <v>3.16977324153309</v>
      </c>
      <c r="H584" s="1100" t="n">
        <v>631.463</v>
      </c>
      <c r="I584" s="1100" t="n">
        <v>3.275128070716207</v>
      </c>
      <c r="J584" s="1100" t="n">
        <v>428.515</v>
      </c>
      <c r="K584" s="1100" t="n">
        <v>2.459785917142271</v>
      </c>
      <c r="L584" s="1100" t="n">
        <v>432.21</v>
      </c>
      <c r="M584" s="1100" t="n">
        <v>2.480996164073745</v>
      </c>
      <c r="N584" s="755" t="inlineStr">
        <is>
          <t>5 week month</t>
        </is>
      </c>
    </row>
    <row r="585">
      <c r="A585" s="776" t="inlineStr">
        <is>
          <t>March 2019</t>
        </is>
      </c>
      <c r="B585" s="1100" t="n">
        <v>1059.395</v>
      </c>
      <c r="C585" s="1100" t="n">
        <v>2.886526023105831</v>
      </c>
      <c r="D585" s="1100" t="n">
        <v>1093.132</v>
      </c>
      <c r="E585" s="1100" t="n">
        <v>2.978448987100868</v>
      </c>
      <c r="F585" s="1100" t="n">
        <v>621.5160000000001</v>
      </c>
      <c r="G585" s="1100" t="n">
        <v>3.223537242877657</v>
      </c>
      <c r="H585" s="1100" t="n">
        <v>649.432</v>
      </c>
      <c r="I585" s="1100" t="n">
        <v>3.368325576037499</v>
      </c>
      <c r="J585" s="1100" t="n">
        <v>437.879</v>
      </c>
      <c r="K585" s="1100" t="n">
        <v>2.513537676889585</v>
      </c>
      <c r="L585" s="1100" t="n">
        <v>443.7</v>
      </c>
      <c r="M585" s="1100" t="n">
        <v>2.546951708659033</v>
      </c>
      <c r="N585" s="755" t="inlineStr"/>
    </row>
    <row r="586">
      <c r="A586" s="776" t="inlineStr">
        <is>
          <t>April 2019</t>
        </is>
      </c>
      <c r="B586" s="1100" t="n">
        <v>1079.519</v>
      </c>
      <c r="C586" s="1100" t="n">
        <v>2.941357742803377</v>
      </c>
      <c r="D586" s="1100" t="n">
        <v>1108.334</v>
      </c>
      <c r="E586" s="1100" t="n">
        <v>3.019869768398924</v>
      </c>
      <c r="F586" s="1100" t="n">
        <v>633.653</v>
      </c>
      <c r="G586" s="1100" t="n">
        <v>3.286486662549566</v>
      </c>
      <c r="H586" s="1100" t="n">
        <v>658.3259999999999</v>
      </c>
      <c r="I586" s="1100" t="n">
        <v>3.414454943967132</v>
      </c>
      <c r="J586" s="1100" t="n">
        <v>445.866</v>
      </c>
      <c r="K586" s="1100" t="n">
        <v>2.559385103747957</v>
      </c>
      <c r="L586" s="1100" t="n">
        <v>450.008</v>
      </c>
      <c r="M586" s="1100" t="n">
        <v>2.583161245233793</v>
      </c>
      <c r="N586" s="755" t="inlineStr"/>
    </row>
    <row r="587">
      <c r="A587" s="776" t="inlineStr">
        <is>
          <t>May 2019</t>
        </is>
      </c>
      <c r="B587" s="1100" t="n">
        <v>1097.025</v>
      </c>
      <c r="C587" s="1100" t="n">
        <v>2.989056216517612</v>
      </c>
      <c r="D587" s="1100" t="n">
        <v>1114.479</v>
      </c>
      <c r="E587" s="1100" t="n">
        <v>3.036613006201619</v>
      </c>
      <c r="F587" s="1100" t="n">
        <v>645.0700000000001</v>
      </c>
      <c r="G587" s="1100" t="n">
        <v>3.345701750659823</v>
      </c>
      <c r="H587" s="1100" t="n">
        <v>660.5430000000001</v>
      </c>
      <c r="I587" s="1100" t="n">
        <v>3.425953573234055</v>
      </c>
      <c r="J587" s="1100" t="n">
        <v>451.955</v>
      </c>
      <c r="K587" s="1100" t="n">
        <v>2.594337524198768</v>
      </c>
      <c r="L587" s="1100" t="n">
        <v>453.9359999999999</v>
      </c>
      <c r="M587" s="1100" t="n">
        <v>2.605708971877049</v>
      </c>
      <c r="N587" s="755" t="inlineStr"/>
    </row>
    <row r="588">
      <c r="A588" s="776" t="inlineStr">
        <is>
          <t>June 2019</t>
        </is>
      </c>
      <c r="B588" s="1100" t="n">
        <v>1126.649</v>
      </c>
      <c r="C588" s="1100" t="n">
        <v>3.069772518660332</v>
      </c>
      <c r="D588" s="1100" t="n">
        <v>1136.986</v>
      </c>
      <c r="E588" s="1100" t="n">
        <v>3.097937669053571</v>
      </c>
      <c r="F588" s="1100" t="n">
        <v>663.8530000000001</v>
      </c>
      <c r="G588" s="1100" t="n">
        <v>3.443121125274429</v>
      </c>
      <c r="H588" s="1100" t="n">
        <v>670.1540000000002</v>
      </c>
      <c r="I588" s="1100" t="n">
        <v>3.475801713010501</v>
      </c>
      <c r="J588" s="1100" t="n">
        <v>462.796</v>
      </c>
      <c r="K588" s="1100" t="n">
        <v>2.656567642462398</v>
      </c>
      <c r="L588" s="1100" t="n">
        <v>466.8320000000001</v>
      </c>
      <c r="M588" s="1100" t="n">
        <v>2.679735316783218</v>
      </c>
      <c r="N588" s="755" t="inlineStr">
        <is>
          <t>5 week month</t>
        </is>
      </c>
    </row>
    <row r="589">
      <c r="A589" s="776" t="inlineStr">
        <is>
          <t>July 2019</t>
        </is>
      </c>
      <c r="B589" s="1100" t="n">
        <v>1143.162</v>
      </c>
      <c r="C589" s="1100" t="n">
        <v>3.114765372335822</v>
      </c>
      <c r="D589" s="1100" t="n">
        <v>1147.379</v>
      </c>
      <c r="E589" s="1100" t="n">
        <v>3.126255402248591</v>
      </c>
      <c r="F589" s="1100" t="n">
        <v>673.502</v>
      </c>
      <c r="G589" s="1100" t="n">
        <v>3.493166354772183</v>
      </c>
      <c r="H589" s="1100" t="n">
        <v>674.1210000000001</v>
      </c>
      <c r="I589" s="1100" t="n">
        <v>3.496376842600882</v>
      </c>
      <c r="J589" s="1100" t="n">
        <v>469.66</v>
      </c>
      <c r="K589" s="1100" t="n">
        <v>2.695968761525358</v>
      </c>
      <c r="L589" s="1100" t="n">
        <v>473.258</v>
      </c>
      <c r="M589" s="1100" t="n">
        <v>2.71662220359828</v>
      </c>
      <c r="N589" s="755" t="inlineStr"/>
    </row>
    <row r="590">
      <c r="A590" s="776" t="inlineStr">
        <is>
          <t>August 2019</t>
        </is>
      </c>
      <c r="B590" s="1100" t="n">
        <v>1163.466</v>
      </c>
      <c r="C590" s="1100" t="n">
        <v>3.170087536753383</v>
      </c>
      <c r="D590" s="1100" t="n">
        <v>1165.695</v>
      </c>
      <c r="E590" s="1100" t="n">
        <v>3.176160877202888</v>
      </c>
      <c r="F590" s="1100" t="n">
        <v>684.548</v>
      </c>
      <c r="G590" s="1100" t="n">
        <v>3.550457224813865</v>
      </c>
      <c r="H590" s="1100" t="n">
        <v>681.2130000000001</v>
      </c>
      <c r="I590" s="1100" t="n">
        <v>3.533160008483157</v>
      </c>
      <c r="J590" s="1100" t="n">
        <v>478.918</v>
      </c>
      <c r="K590" s="1100" t="n">
        <v>2.749112054107655</v>
      </c>
      <c r="L590" s="1100" t="n">
        <v>484.482</v>
      </c>
      <c r="M590" s="1100" t="n">
        <v>2.781050840014752</v>
      </c>
      <c r="N590" s="755" t="inlineStr"/>
    </row>
    <row r="591">
      <c r="A591" s="776" t="inlineStr">
        <is>
          <t>September 2019</t>
        </is>
      </c>
      <c r="B591" s="1100" t="n">
        <v>1183.4</v>
      </c>
      <c r="C591" s="1100" t="n">
        <v>3.224401564802025</v>
      </c>
      <c r="D591" s="1100" t="n">
        <v>1166.649</v>
      </c>
      <c r="E591" s="1100" t="n">
        <v>3.17876023421896</v>
      </c>
      <c r="F591" s="1100" t="n">
        <v>695.388</v>
      </c>
      <c r="G591" s="1100" t="n">
        <v>3.606679661103187</v>
      </c>
      <c r="H591" s="1100" t="n">
        <v>678.351</v>
      </c>
      <c r="I591" s="1100" t="n">
        <v>3.518316040525588</v>
      </c>
      <c r="J591" s="1100" t="n">
        <v>488.0119999999999</v>
      </c>
      <c r="K591" s="1100" t="n">
        <v>2.801313944661059</v>
      </c>
      <c r="L591" s="1100" t="n">
        <v>488.2980000000001</v>
      </c>
      <c r="M591" s="1100" t="n">
        <v>2.80295565795535</v>
      </c>
      <c r="N591" s="755" t="inlineStr">
        <is>
          <t>5 week month</t>
        </is>
      </c>
    </row>
    <row r="592">
      <c r="A592" s="776" t="inlineStr">
        <is>
          <t>October 2019</t>
        </is>
      </c>
      <c r="B592" s="1100" t="n">
        <v>1211.356</v>
      </c>
      <c r="C592" s="1100" t="n">
        <v>3.300573079205951</v>
      </c>
      <c r="D592" s="1100" t="n">
        <v>1186.059</v>
      </c>
      <c r="E592" s="1100" t="n">
        <v>3.231646523193785</v>
      </c>
      <c r="F592" s="1100" t="n">
        <v>709.711</v>
      </c>
      <c r="G592" s="1100" t="n">
        <v>3.680966926322001</v>
      </c>
      <c r="H592" s="1100" t="n">
        <v>685.8620000000001</v>
      </c>
      <c r="I592" s="1100" t="n">
        <v>3.557272379913882</v>
      </c>
      <c r="J592" s="1100" t="n">
        <v>501.645</v>
      </c>
      <c r="K592" s="1100" t="n">
        <v>2.879570858440975</v>
      </c>
      <c r="L592" s="1100" t="n">
        <v>500.1969999999999</v>
      </c>
      <c r="M592" s="1100" t="n">
        <v>2.871258967356598</v>
      </c>
      <c r="N592" s="755" t="inlineStr"/>
    </row>
    <row r="593">
      <c r="A593" s="776" t="inlineStr">
        <is>
          <t>November 2019</t>
        </is>
      </c>
      <c r="B593" s="1100" t="n">
        <v>1232.371</v>
      </c>
      <c r="C593" s="1100" t="n">
        <v>3.357832500267564</v>
      </c>
      <c r="D593" s="1100" t="n">
        <v>1198.946</v>
      </c>
      <c r="E593" s="1100" t="n">
        <v>3.266759640453887</v>
      </c>
      <c r="F593" s="1100" t="n">
        <v>721.616</v>
      </c>
      <c r="G593" s="1100" t="n">
        <v>3.7427130613796</v>
      </c>
      <c r="H593" s="1100" t="n">
        <v>695.2140000000001</v>
      </c>
      <c r="I593" s="1100" t="n">
        <v>3.605777197642454</v>
      </c>
      <c r="J593" s="1100" t="n">
        <v>510.7549999999999</v>
      </c>
      <c r="K593" s="1100" t="n">
        <v>2.931864593094758</v>
      </c>
      <c r="L593" s="1100" t="n">
        <v>503.732</v>
      </c>
      <c r="M593" s="1100" t="n">
        <v>2.891550773284274</v>
      </c>
      <c r="N593" s="755" t="inlineStr">
        <is>
          <t>5 week month</t>
        </is>
      </c>
    </row>
    <row r="594">
      <c r="A594" s="776" t="inlineStr">
        <is>
          <t>December 2019</t>
        </is>
      </c>
      <c r="B594" s="1100" t="n">
        <v>1240.315</v>
      </c>
      <c r="C594" s="1100" t="n">
        <v>3.379477460577508</v>
      </c>
      <c r="D594" s="1100" t="n">
        <v>1204.022</v>
      </c>
      <c r="E594" s="1100" t="n">
        <v>3.280590181558276</v>
      </c>
      <c r="F594" s="1100" t="n">
        <v>724.626</v>
      </c>
      <c r="G594" s="1100" t="n">
        <v>3.758324641935952</v>
      </c>
      <c r="H594" s="1100" t="n">
        <v>700.899</v>
      </c>
      <c r="I594" s="1100" t="n">
        <v>3.635262857264668</v>
      </c>
      <c r="J594" s="1100" t="n">
        <v>515.689</v>
      </c>
      <c r="K594" s="1100" t="n">
        <v>2.960187017549398</v>
      </c>
      <c r="L594" s="1100" t="n">
        <v>503.123</v>
      </c>
      <c r="M594" s="1100" t="n">
        <v>2.888054957213565</v>
      </c>
      <c r="N594" s="755" t="inlineStr"/>
    </row>
    <row r="595">
      <c r="A595" s="776" t="inlineStr">
        <is>
          <t>January 2020</t>
        </is>
      </c>
      <c r="B595" s="1100" t="n">
        <v>1229.233</v>
      </c>
      <c r="C595" s="1100" t="n">
        <v>3.257209801447496</v>
      </c>
      <c r="D595" s="1100" t="n">
        <v>1217.057</v>
      </c>
      <c r="E595" s="1100" t="n">
        <v>3.224945953550128</v>
      </c>
      <c r="F595" s="1100" t="n">
        <v>715.8200000000001</v>
      </c>
      <c r="G595" s="1100" t="n">
        <v>3.622548117613027</v>
      </c>
      <c r="H595" s="1100" t="n">
        <v>710.926</v>
      </c>
      <c r="I595" s="1100" t="n">
        <v>3.59778106655606</v>
      </c>
      <c r="J595" s="1100" t="n">
        <v>513.413</v>
      </c>
      <c r="K595" s="1100" t="n">
        <v>2.855672069909354</v>
      </c>
      <c r="L595" s="1100" t="n">
        <v>506.131</v>
      </c>
      <c r="M595" s="1100" t="n">
        <v>2.815168607758844</v>
      </c>
      <c r="N595" s="755" t="inlineStr"/>
    </row>
    <row r="596">
      <c r="A596" s="776" t="inlineStr">
        <is>
          <t>February 2020</t>
        </is>
      </c>
      <c r="B596" s="1100" t="n">
        <v>1227.539</v>
      </c>
      <c r="C596" s="1100" t="n">
        <v>3.252721056511708</v>
      </c>
      <c r="D596" s="1100" t="n">
        <v>1257.257</v>
      </c>
      <c r="E596" s="1100" t="n">
        <v>3.3314675275871</v>
      </c>
      <c r="F596" s="1100" t="n">
        <v>713.9809999999999</v>
      </c>
      <c r="G596" s="1100" t="n">
        <v>3.61324149585296</v>
      </c>
      <c r="H596" s="1100" t="n">
        <v>737.4770000000001</v>
      </c>
      <c r="I596" s="1100" t="n">
        <v>3.732147632271944</v>
      </c>
      <c r="J596" s="1100" t="n">
        <v>513.558</v>
      </c>
      <c r="K596" s="1100" t="n">
        <v>2.856478579386396</v>
      </c>
      <c r="L596" s="1100" t="n">
        <v>519.7800000000001</v>
      </c>
      <c r="M596" s="1100" t="n">
        <v>2.89108617915301</v>
      </c>
      <c r="N596" s="755" t="inlineStr">
        <is>
          <t>5 week month</t>
        </is>
      </c>
    </row>
    <row r="597">
      <c r="A597" s="776" t="inlineStr">
        <is>
          <t>March 2020</t>
        </is>
      </c>
      <c r="B597" s="1100" t="n">
        <v>1229.883</v>
      </c>
      <c r="C597" s="1100" t="n">
        <v>3.2589321652068</v>
      </c>
      <c r="D597" s="1100" t="n">
        <v>1270.214</v>
      </c>
      <c r="E597" s="1100" t="n">
        <v>3.365800861786032</v>
      </c>
      <c r="F597" s="1100" t="n">
        <v>716.63</v>
      </c>
      <c r="G597" s="1100" t="n">
        <v>3.626647282172926</v>
      </c>
      <c r="H597" s="1100" t="n">
        <v>747.5549999999999</v>
      </c>
      <c r="I597" s="1100" t="n">
        <v>3.783149336512261</v>
      </c>
      <c r="J597" s="1100" t="n">
        <v>513.2529999999999</v>
      </c>
      <c r="K597" s="1100" t="n">
        <v>2.854782128417444</v>
      </c>
      <c r="L597" s="1100" t="n">
        <v>522.659</v>
      </c>
      <c r="M597" s="1100" t="n">
        <v>2.907099563873048</v>
      </c>
      <c r="N597" s="755" t="inlineStr"/>
    </row>
    <row r="598">
      <c r="A598" s="776" t="inlineStr">
        <is>
          <t>April 2020</t>
        </is>
      </c>
      <c r="B598" s="1100" t="n">
        <v>2090.334</v>
      </c>
      <c r="C598" s="1100" t="n">
        <v>5.538946963756221</v>
      </c>
      <c r="D598" s="1100" t="n">
        <v>2117.784</v>
      </c>
      <c r="E598" s="1100" t="n">
        <v>5.611683710206838</v>
      </c>
      <c r="F598" s="1100" t="n">
        <v>1245.837</v>
      </c>
      <c r="G598" s="1100" t="n">
        <v>6.304803552852199</v>
      </c>
      <c r="H598" s="1100" t="n">
        <v>1269.981</v>
      </c>
      <c r="I598" s="1100" t="n">
        <v>6.426989020919098</v>
      </c>
      <c r="J598" s="1100" t="n">
        <v>844.4970000000002</v>
      </c>
      <c r="K598" s="1100" t="n">
        <v>4.697205750579437</v>
      </c>
      <c r="L598" s="1100" t="n">
        <v>847.8030000000001</v>
      </c>
      <c r="M598" s="1100" t="n">
        <v>4.715594166656007</v>
      </c>
      <c r="N598" s="755" t="inlineStr"/>
    </row>
    <row r="599">
      <c r="A599" s="776" t="inlineStr">
        <is>
          <t>May 2020</t>
        </is>
      </c>
      <c r="B599" s="1100" t="n">
        <v>2657.189</v>
      </c>
      <c r="C599" s="1100" t="n">
        <v>7.04099390034149</v>
      </c>
      <c r="D599" s="1100" t="n">
        <v>2669.409000000001</v>
      </c>
      <c r="E599" s="1100" t="n">
        <v>7.073374339016411</v>
      </c>
      <c r="F599" s="1100" t="n">
        <v>1617.913</v>
      </c>
      <c r="G599" s="1100" t="n">
        <v>8.187767445184049</v>
      </c>
      <c r="H599" s="1100" t="n">
        <v>1630.959</v>
      </c>
      <c r="I599" s="1100" t="n">
        <v>8.253789298083353</v>
      </c>
      <c r="J599" s="1100" t="n">
        <v>1039.276</v>
      </c>
      <c r="K599" s="1100" t="n">
        <v>5.780592712157881</v>
      </c>
      <c r="L599" s="1100" t="n">
        <v>1038.45</v>
      </c>
      <c r="M599" s="1100" t="n">
        <v>5.7759983892059</v>
      </c>
      <c r="N599" s="755" t="inlineStr">
        <is>
          <t>5 week month</t>
        </is>
      </c>
    </row>
    <row r="600">
      <c r="A600" s="776" t="inlineStr">
        <is>
          <t>June 2020</t>
        </is>
      </c>
      <c r="B600" s="1100" t="n">
        <v>2592.045</v>
      </c>
      <c r="C600" s="1100" t="n">
        <v>6.868375954593615</v>
      </c>
      <c r="D600" s="1100" t="n">
        <v>2597.55</v>
      </c>
      <c r="E600" s="1100" t="n">
        <v>6.882963050739724</v>
      </c>
      <c r="F600" s="1100" t="n">
        <v>1567.827</v>
      </c>
      <c r="G600" s="1100" t="n">
        <v>7.934297375866669</v>
      </c>
      <c r="H600" s="1100" t="n">
        <v>1571.369</v>
      </c>
      <c r="I600" s="1100" t="n">
        <v>7.9522223645965</v>
      </c>
      <c r="J600" s="1100" t="n">
        <v>1024.218</v>
      </c>
      <c r="K600" s="1100" t="n">
        <v>5.696838093500591</v>
      </c>
      <c r="L600" s="1100" t="n">
        <v>1026.181</v>
      </c>
      <c r="M600" s="1100" t="n">
        <v>5.707756563179448</v>
      </c>
      <c r="N600" s="755" t="inlineStr"/>
    </row>
    <row r="601">
      <c r="A601" s="776" t="inlineStr">
        <is>
          <t>July 2020</t>
        </is>
      </c>
      <c r="B601" s="1100" t="n">
        <v>2652.361</v>
      </c>
      <c r="C601" s="1100" t="n">
        <v>7.028200712295457</v>
      </c>
      <c r="D601" s="1100" t="n">
        <v>2650.846</v>
      </c>
      <c r="E601" s="1100" t="n">
        <v>7.024186279841077</v>
      </c>
      <c r="F601" s="1100" t="n">
        <v>1596.641</v>
      </c>
      <c r="G601" s="1100" t="n">
        <v>8.080116298865329</v>
      </c>
      <c r="H601" s="1100" t="n">
        <v>1594.714</v>
      </c>
      <c r="I601" s="1100" t="n">
        <v>8.07036433577036</v>
      </c>
      <c r="J601" s="1100" t="n">
        <v>1055.72</v>
      </c>
      <c r="K601" s="1100" t="n">
        <v>5.872056448988833</v>
      </c>
      <c r="L601" s="1100" t="n">
        <v>1056.132</v>
      </c>
      <c r="M601" s="1100" t="n">
        <v>5.874348048330496</v>
      </c>
      <c r="N601" s="755" t="inlineStr"/>
    </row>
    <row r="602">
      <c r="A602" s="776" t="inlineStr">
        <is>
          <t>August 2020</t>
        </is>
      </c>
      <c r="B602" s="1100" t="n">
        <v>2698.58</v>
      </c>
      <c r="C602" s="1100" t="n">
        <v>7.150671374743586</v>
      </c>
      <c r="D602" s="1100" t="n">
        <v>2696.818</v>
      </c>
      <c r="E602" s="1100" t="n">
        <v>7.146002444060671</v>
      </c>
      <c r="F602" s="1100" t="n">
        <v>1620.348</v>
      </c>
      <c r="G602" s="1100" t="n">
        <v>8.200090242348681</v>
      </c>
      <c r="H602" s="1100" t="n">
        <v>1615.466</v>
      </c>
      <c r="I602" s="1100" t="n">
        <v>8.175383919655564</v>
      </c>
      <c r="J602" s="1100" t="n">
        <v>1078.232</v>
      </c>
      <c r="K602" s="1100" t="n">
        <v>5.997271216900435</v>
      </c>
      <c r="L602" s="1100" t="n">
        <v>1081.352</v>
      </c>
      <c r="M602" s="1100" t="n">
        <v>6.01462507599266</v>
      </c>
      <c r="N602" s="755" t="inlineStr">
        <is>
          <t>5 week month</t>
        </is>
      </c>
    </row>
    <row r="603">
      <c r="A603" s="776" t="inlineStr">
        <is>
          <t>September 2020</t>
        </is>
      </c>
      <c r="B603" s="1100" t="n">
        <v>2681.122</v>
      </c>
      <c r="C603" s="1100" t="n">
        <v>7.104411333959074</v>
      </c>
      <c r="D603" s="1100" t="n">
        <v>2661.18</v>
      </c>
      <c r="E603" s="1100" t="n">
        <v>7.051569213823619</v>
      </c>
      <c r="F603" s="1100" t="n">
        <v>1604.267</v>
      </c>
      <c r="G603" s="1100" t="n">
        <v>8.118709174092228</v>
      </c>
      <c r="H603" s="1100" t="n">
        <v>1586.159</v>
      </c>
      <c r="I603" s="1100" t="n">
        <v>8.027070073042051</v>
      </c>
      <c r="J603" s="1100" t="n">
        <v>1076.855</v>
      </c>
      <c r="K603" s="1100" t="n">
        <v>5.989612157935692</v>
      </c>
      <c r="L603" s="1100" t="n">
        <v>1075.021</v>
      </c>
      <c r="M603" s="1100" t="n">
        <v>5.979411203584686</v>
      </c>
      <c r="N603" s="755" t="inlineStr"/>
    </row>
    <row r="604">
      <c r="A604" s="776" t="inlineStr">
        <is>
          <t>October 2020</t>
        </is>
      </c>
      <c r="B604" s="1100" t="n">
        <v>2597.797</v>
      </c>
      <c r="C604" s="1100" t="n">
        <v>6.883617548968259</v>
      </c>
      <c r="D604" s="1100" t="n">
        <v>2570.473</v>
      </c>
      <c r="E604" s="1100" t="n">
        <v>6.811214676107906</v>
      </c>
      <c r="F604" s="1100" t="n">
        <v>1549.294</v>
      </c>
      <c r="G604" s="1100" t="n">
        <v>7.840507478596794</v>
      </c>
      <c r="H604" s="1100" t="n">
        <v>1524.288</v>
      </c>
      <c r="I604" s="1100" t="n">
        <v>7.713959689726645</v>
      </c>
      <c r="J604" s="1100" t="n">
        <v>1048.503</v>
      </c>
      <c r="K604" s="1100" t="n">
        <v>5.83191452556941</v>
      </c>
      <c r="L604" s="1100" t="n">
        <v>1046.185</v>
      </c>
      <c r="M604" s="1100" t="n">
        <v>5.819021498205379</v>
      </c>
      <c r="N604" s="755" t="inlineStr"/>
    </row>
    <row r="605">
      <c r="A605" s="776" t="inlineStr">
        <is>
          <t>November 2020</t>
        </is>
      </c>
      <c r="B605" s="1100" t="n">
        <v>2639.511</v>
      </c>
      <c r="C605" s="1100" t="n">
        <v>6.994150905669212</v>
      </c>
      <c r="D605" s="1100" t="n">
        <v>2609.666</v>
      </c>
      <c r="E605" s="1100" t="n">
        <v>6.915067911213153</v>
      </c>
      <c r="F605" s="1100" t="n">
        <v>1567.488</v>
      </c>
      <c r="G605" s="1100" t="n">
        <v>7.932581799587897</v>
      </c>
      <c r="H605" s="1100" t="n">
        <v>1542.579</v>
      </c>
      <c r="I605" s="1100" t="n">
        <v>7.806524898325535</v>
      </c>
      <c r="J605" s="1100" t="n">
        <v>1072.023</v>
      </c>
      <c r="K605" s="1100" t="n">
        <v>5.96273592488004</v>
      </c>
      <c r="L605" s="1100" t="n">
        <v>1067.087</v>
      </c>
      <c r="M605" s="1100" t="n">
        <v>5.935281229854645</v>
      </c>
      <c r="N605" s="755" t="inlineStr">
        <is>
          <t>5 week month</t>
        </is>
      </c>
    </row>
    <row r="606">
      <c r="A606" s="776" t="inlineStr">
        <is>
          <t>December 2020</t>
        </is>
      </c>
      <c r="B606" s="1100" t="n">
        <v>2622.041999999999</v>
      </c>
      <c r="C606" s="1100" t="n">
        <v>6.947861717190307</v>
      </c>
      <c r="D606" s="1100" t="n">
        <v>2594.49</v>
      </c>
      <c r="E606" s="1100" t="n">
        <v>6.874854692118999</v>
      </c>
      <c r="F606" s="1100" t="n">
        <v>1555.208</v>
      </c>
      <c r="G606" s="1100" t="n">
        <v>7.87043644058104</v>
      </c>
      <c r="H606" s="1100" t="n">
        <v>1535.992</v>
      </c>
      <c r="I606" s="1100" t="n">
        <v>7.773190087268682</v>
      </c>
      <c r="J606" s="1100" t="n">
        <v>1066.834</v>
      </c>
      <c r="K606" s="1100" t="n">
        <v>5.933874009870562</v>
      </c>
      <c r="L606" s="1100" t="n">
        <v>1058.498</v>
      </c>
      <c r="M606" s="1100" t="n">
        <v>5.887508058142102</v>
      </c>
      <c r="N606" s="755" t="inlineStr"/>
    </row>
    <row r="607">
      <c r="A607" s="776" t="inlineStr">
        <is>
          <t>January 2021</t>
        </is>
      </c>
      <c r="B607" s="1100" t="n">
        <v>2572.662</v>
      </c>
      <c r="C607" s="1100" t="n">
        <v>6.881134121375296</v>
      </c>
      <c r="D607" s="1100" t="n">
        <v>2558.553</v>
      </c>
      <c r="E607" s="1100" t="n">
        <v>6.843396586744441</v>
      </c>
      <c r="F607" s="1100" t="n">
        <v>1520.482</v>
      </c>
      <c r="G607" s="1100" t="n">
        <v>7.813738014210945</v>
      </c>
      <c r="H607" s="1100" t="n">
        <v>1514.777</v>
      </c>
      <c r="I607" s="1100" t="n">
        <v>7.784420090440013</v>
      </c>
      <c r="J607" s="1100" t="n">
        <v>1052.18</v>
      </c>
      <c r="K607" s="1100" t="n">
        <v>5.868889353212896</v>
      </c>
      <c r="L607" s="1100" t="n">
        <v>1043.776</v>
      </c>
      <c r="M607" s="1100" t="n">
        <v>5.822013204526929</v>
      </c>
      <c r="N607" s="755" t="inlineStr">
        <is>
          <t>5 week month</t>
        </is>
      </c>
    </row>
    <row r="608">
      <c r="A608" s="776" t="inlineStr">
        <is>
          <t>February 2021</t>
        </is>
      </c>
      <c r="B608" s="1100" t="n">
        <v>2650.448</v>
      </c>
      <c r="C608" s="1100" t="n">
        <v>7.089189395937326</v>
      </c>
      <c r="D608" s="1100" t="n">
        <v>2678.286999999999</v>
      </c>
      <c r="E608" s="1100" t="n">
        <v>7.163650748732586</v>
      </c>
      <c r="F608" s="1100" t="n">
        <v>1565.364</v>
      </c>
      <c r="G608" s="1100" t="n">
        <v>8.044386051842311</v>
      </c>
      <c r="H608" s="1100" t="n">
        <v>1588.103</v>
      </c>
      <c r="I608" s="1100" t="n">
        <v>8.16124148893735</v>
      </c>
      <c r="J608" s="1100" t="n">
        <v>1085.084</v>
      </c>
      <c r="K608" s="1100" t="n">
        <v>6.052422527458859</v>
      </c>
      <c r="L608" s="1100" t="n">
        <v>1090.184</v>
      </c>
      <c r="M608" s="1100" t="n">
        <v>6.080869500126449</v>
      </c>
      <c r="N608" s="755" t="inlineStr"/>
    </row>
    <row r="609">
      <c r="A609" s="776" t="inlineStr">
        <is>
          <t>March 2021</t>
        </is>
      </c>
      <c r="B609" s="1100" t="n">
        <v>2632.935</v>
      </c>
      <c r="C609" s="1100" t="n">
        <v>7.042347136103874</v>
      </c>
      <c r="D609" s="1100" t="n">
        <v>2675.318</v>
      </c>
      <c r="E609" s="1100" t="n">
        <v>7.155709523959816</v>
      </c>
      <c r="F609" s="1100" t="n">
        <v>1552.878</v>
      </c>
      <c r="G609" s="1100" t="n">
        <v>7.980220653734713</v>
      </c>
      <c r="H609" s="1100" t="n">
        <v>1584.261</v>
      </c>
      <c r="I609" s="1100" t="n">
        <v>8.141497498906165</v>
      </c>
      <c r="J609" s="1100" t="n">
        <v>1080.057</v>
      </c>
      <c r="K609" s="1100" t="n">
        <v>6.02438273694906</v>
      </c>
      <c r="L609" s="1100" t="n">
        <v>1091.057</v>
      </c>
      <c r="M609" s="1100" t="n">
        <v>6.085738952506608</v>
      </c>
      <c r="N609" s="755" t="inlineStr"/>
    </row>
    <row r="610">
      <c r="A610" s="776" t="inlineStr">
        <is>
          <t>April 2021</t>
        </is>
      </c>
      <c r="B610" s="1100" t="n">
        <v>2598.141</v>
      </c>
      <c r="C610" s="1100" t="n">
        <v>6.949283149999544</v>
      </c>
      <c r="D610" s="1100" t="n">
        <v>2629.477</v>
      </c>
      <c r="E610" s="1100" t="n">
        <v>7.03309797636516</v>
      </c>
      <c r="F610" s="1100" t="n">
        <v>1529.358</v>
      </c>
      <c r="G610" s="1100" t="n">
        <v>7.85935166739075</v>
      </c>
      <c r="H610" s="1100" t="n">
        <v>1555.673</v>
      </c>
      <c r="I610" s="1100" t="n">
        <v>7.994584123838087</v>
      </c>
      <c r="J610" s="1100" t="n">
        <v>1068.783</v>
      </c>
      <c r="K610" s="1100" t="n">
        <v>5.961498193840349</v>
      </c>
      <c r="L610" s="1100" t="n">
        <v>1073.804</v>
      </c>
      <c r="M610" s="1100" t="n">
        <v>5.989504517323481</v>
      </c>
      <c r="N610" s="755" t="inlineStr"/>
    </row>
    <row r="611">
      <c r="A611" s="776" t="inlineStr">
        <is>
          <t>May 2021</t>
        </is>
      </c>
      <c r="B611" s="1100" t="n">
        <v>2451.592000000001</v>
      </c>
      <c r="C611" s="1100" t="n">
        <v>6.557306541975085</v>
      </c>
      <c r="D611" s="1100" t="n">
        <v>2462.888</v>
      </c>
      <c r="E611" s="1100" t="n">
        <v>6.587520107159726</v>
      </c>
      <c r="F611" s="1100" t="n">
        <v>1446.49</v>
      </c>
      <c r="G611" s="1100" t="n">
        <v>7.433494050028868</v>
      </c>
      <c r="H611" s="1100" t="n">
        <v>1458.427</v>
      </c>
      <c r="I611" s="1100" t="n">
        <v>7.494838143990937</v>
      </c>
      <c r="J611" s="1100" t="n">
        <v>1005.102</v>
      </c>
      <c r="K611" s="1100" t="n">
        <v>5.606295906302143</v>
      </c>
      <c r="L611" s="1100" t="n">
        <v>1004.461</v>
      </c>
      <c r="M611" s="1100" t="n">
        <v>5.602720512286471</v>
      </c>
      <c r="N611" s="755" t="inlineStr">
        <is>
          <t>5 week month</t>
        </is>
      </c>
    </row>
    <row r="612">
      <c r="A612" s="776" t="inlineStr">
        <is>
          <t>June 2021</t>
        </is>
      </c>
      <c r="B612" s="1100" t="n">
        <v>2279.815</v>
      </c>
      <c r="C612" s="1100" t="n">
        <v>6.097852258447948</v>
      </c>
      <c r="D612" s="1100" t="n">
        <v>2286.001</v>
      </c>
      <c r="E612" s="1100" t="n">
        <v>6.114398036974172</v>
      </c>
      <c r="F612" s="1100" t="n">
        <v>1351.738</v>
      </c>
      <c r="G612" s="1100" t="n">
        <v>6.946564705043186</v>
      </c>
      <c r="H612" s="1100" t="n">
        <v>1356.04</v>
      </c>
      <c r="I612" s="1100" t="n">
        <v>6.968672629331102</v>
      </c>
      <c r="J612" s="1100" t="n">
        <v>928.0769999999999</v>
      </c>
      <c r="K612" s="1100" t="n">
        <v>5.17666295145485</v>
      </c>
      <c r="L612" s="1100" t="n">
        <v>929.961</v>
      </c>
      <c r="M612" s="1100" t="n">
        <v>5.187171597828526</v>
      </c>
      <c r="N612" s="755" t="inlineStr"/>
    </row>
    <row r="613">
      <c r="A613" s="776" t="inlineStr">
        <is>
          <t>July 2021</t>
        </is>
      </c>
      <c r="B613" s="1100" t="n">
        <v>2232.824999999999</v>
      </c>
      <c r="C613" s="1100" t="n">
        <v>5.97216746489037</v>
      </c>
      <c r="D613" s="1100" t="n">
        <v>2232.763</v>
      </c>
      <c r="E613" s="1100" t="n">
        <v>5.972001632645202</v>
      </c>
      <c r="F613" s="1100" t="n">
        <v>1322.449</v>
      </c>
      <c r="G613" s="1100" t="n">
        <v>6.796048899727354</v>
      </c>
      <c r="H613" s="1100" t="n">
        <v>1321.044</v>
      </c>
      <c r="I613" s="1100" t="n">
        <v>6.788828622269309</v>
      </c>
      <c r="J613" s="1100" t="n">
        <v>910.3759999999999</v>
      </c>
      <c r="K613" s="1100" t="n">
        <v>5.077929644947198</v>
      </c>
      <c r="L613" s="1100" t="n">
        <v>911.7190000000002</v>
      </c>
      <c r="M613" s="1100" t="n">
        <v>5.085420681082998</v>
      </c>
      <c r="N613" s="755" t="inlineStr"/>
    </row>
    <row r="614">
      <c r="A614" s="776" t="inlineStr">
        <is>
          <t>August 2021</t>
        </is>
      </c>
      <c r="B614" s="1100" t="n">
        <v>2146.757</v>
      </c>
      <c r="C614" s="1100" t="n">
        <v>5.741960212029899</v>
      </c>
      <c r="D614" s="1100" t="n">
        <v>2144.347</v>
      </c>
      <c r="E614" s="1100" t="n">
        <v>5.735514152177296</v>
      </c>
      <c r="F614" s="1100" t="n">
        <v>1267.259</v>
      </c>
      <c r="G614" s="1100" t="n">
        <v>6.512428178795243</v>
      </c>
      <c r="H614" s="1100" t="n">
        <v>1261.863</v>
      </c>
      <c r="I614" s="1100" t="n">
        <v>6.48469820216633</v>
      </c>
      <c r="J614" s="1100" t="n">
        <v>879.498</v>
      </c>
      <c r="K614" s="1100" t="n">
        <v>4.90569717003938</v>
      </c>
      <c r="L614" s="1100" t="n">
        <v>882.4839999999999</v>
      </c>
      <c r="M614" s="1100" t="n">
        <v>4.922352593644366</v>
      </c>
      <c r="N614" s="755" t="inlineStr">
        <is>
          <t>5 week month</t>
        </is>
      </c>
    </row>
    <row r="615">
      <c r="A615" s="776" t="inlineStr">
        <is>
          <t>September 2021</t>
        </is>
      </c>
      <c r="B615" s="1100" t="n">
        <v>2053.446</v>
      </c>
      <c r="C615" s="1100" t="n">
        <v>5.492380008334408</v>
      </c>
      <c r="D615" s="1100" t="n">
        <v>2032.688</v>
      </c>
      <c r="E615" s="1100" t="n">
        <v>5.436858302765813</v>
      </c>
      <c r="F615" s="1100" t="n">
        <v>1207.798</v>
      </c>
      <c r="G615" s="1100" t="n">
        <v>6.206858842188169</v>
      </c>
      <c r="H615" s="1100" t="n">
        <v>1189.692</v>
      </c>
      <c r="I615" s="1100" t="n">
        <v>6.11381233424838</v>
      </c>
      <c r="J615" s="1100" t="n">
        <v>845.6480000000001</v>
      </c>
      <c r="K615" s="1100" t="n">
        <v>4.71688736125547</v>
      </c>
      <c r="L615" s="1100" t="n">
        <v>842.996</v>
      </c>
      <c r="M615" s="1100" t="n">
        <v>4.702094935468321</v>
      </c>
      <c r="N615" s="755" t="inlineStr"/>
    </row>
    <row r="616">
      <c r="A616" s="776" t="inlineStr">
        <is>
          <t>October 2021</t>
        </is>
      </c>
      <c r="B616" s="1100" t="n">
        <v>1985.881</v>
      </c>
      <c r="C616" s="1100" t="n">
        <v>5.311662981802852</v>
      </c>
      <c r="D616" s="1100" t="n">
        <v>1957.76</v>
      </c>
      <c r="E616" s="1100" t="n">
        <v>5.236447359763427</v>
      </c>
      <c r="F616" s="1100" t="n">
        <v>1168.132</v>
      </c>
      <c r="G616" s="1100" t="n">
        <v>6.003015763433081</v>
      </c>
      <c r="H616" s="1100" t="n">
        <v>1143.884</v>
      </c>
      <c r="I616" s="1100" t="n">
        <v>5.878405594178473</v>
      </c>
      <c r="J616" s="1100" t="n">
        <v>817.749</v>
      </c>
      <c r="K616" s="1100" t="n">
        <v>4.56127126508819</v>
      </c>
      <c r="L616" s="1100" t="n">
        <v>813.876</v>
      </c>
      <c r="M616" s="1100" t="n">
        <v>4.539668299374156</v>
      </c>
      <c r="N616" s="755" t="inlineStr">
        <is>
          <t>5 week month</t>
        </is>
      </c>
    </row>
    <row r="617">
      <c r="A617" s="776" t="inlineStr">
        <is>
          <t>November 2021</t>
        </is>
      </c>
      <c r="B617" s="1100" t="n">
        <v>1909.51</v>
      </c>
      <c r="C617" s="1100" t="n">
        <v>5.107392427029799</v>
      </c>
      <c r="D617" s="1100" t="n">
        <v>1881.742</v>
      </c>
      <c r="E617" s="1100" t="n">
        <v>5.033120978902393</v>
      </c>
      <c r="F617" s="1100" t="n">
        <v>1124.037</v>
      </c>
      <c r="G617" s="1100" t="n">
        <v>5.776412108975724</v>
      </c>
      <c r="H617" s="1100" t="n">
        <v>1101.182</v>
      </c>
      <c r="I617" s="1100" t="n">
        <v>5.658960549328987</v>
      </c>
      <c r="J617" s="1100" t="n">
        <v>785.473</v>
      </c>
      <c r="K617" s="1100" t="n">
        <v>4.381240972966786</v>
      </c>
      <c r="L617" s="1100" t="n">
        <v>780.5599999999998</v>
      </c>
      <c r="M617" s="1100" t="n">
        <v>4.353837055963672</v>
      </c>
      <c r="N617" s="755" t="inlineStr"/>
    </row>
    <row r="618">
      <c r="A618" s="776" t="inlineStr">
        <is>
          <t>December 2021</t>
        </is>
      </c>
      <c r="B618" s="1100" t="n">
        <v>1840.327</v>
      </c>
      <c r="C618" s="1100" t="n">
        <v>4.922347713842017</v>
      </c>
      <c r="D618" s="1100" t="n">
        <v>1815.338</v>
      </c>
      <c r="E618" s="1100" t="n">
        <v>4.855509294897342</v>
      </c>
      <c r="F618" s="1100" t="n">
        <v>1083.293</v>
      </c>
      <c r="G618" s="1100" t="n">
        <v>5.567029201679873</v>
      </c>
      <c r="H618" s="1100" t="n">
        <v>1065.487</v>
      </c>
      <c r="I618" s="1100" t="n">
        <v>5.475524389994472</v>
      </c>
      <c r="J618" s="1100" t="n">
        <v>757.034</v>
      </c>
      <c r="K618" s="1100" t="n">
        <v>4.22261284439941</v>
      </c>
      <c r="L618" s="1100" t="n">
        <v>749.8510000000001</v>
      </c>
      <c r="M618" s="1100" t="n">
        <v>4.182547235640331</v>
      </c>
      <c r="N618" s="755" t="inlineStr"/>
    </row>
    <row r="619">
      <c r="A619" s="776" t="inlineStr">
        <is>
          <t>January 2022</t>
        </is>
      </c>
      <c r="B619" s="1100" t="n">
        <v>1797.343</v>
      </c>
      <c r="C619" s="1100" t="n">
        <v>4.792031399439121</v>
      </c>
      <c r="D619" s="1100" t="n">
        <v>1777.484</v>
      </c>
      <c r="E619" s="1100" t="n">
        <v>4.739083825402635</v>
      </c>
      <c r="F619" s="1100" t="n">
        <v>1053.361</v>
      </c>
      <c r="G619" s="1100" t="n">
        <v>5.408014199566295</v>
      </c>
      <c r="H619" s="1100" t="n">
        <v>1045.348</v>
      </c>
      <c r="I619" s="1100" t="n">
        <v>5.366875010075585</v>
      </c>
      <c r="J619" s="1100" t="n">
        <v>743.9820000000001</v>
      </c>
      <c r="K619" s="1100" t="n">
        <v>4.126554275984637</v>
      </c>
      <c r="L619" s="1100" t="n">
        <v>732.1360000000001</v>
      </c>
      <c r="M619" s="1100" t="n">
        <v>4.06084951168481</v>
      </c>
      <c r="N619" s="755" t="inlineStr">
        <is>
          <t>5 week month</t>
        </is>
      </c>
    </row>
    <row r="620">
      <c r="A620" s="776" t="inlineStr">
        <is>
          <t>February 2022</t>
        </is>
      </c>
      <c r="B620" s="1100" t="n">
        <v>1743.508</v>
      </c>
      <c r="C620" s="1100" t="n">
        <v>4.648497855541934</v>
      </c>
      <c r="D620" s="1100" t="n">
        <v>1776.879</v>
      </c>
      <c r="E620" s="1100" t="n">
        <v>4.737470789384101</v>
      </c>
      <c r="F620" s="1100" t="n">
        <v>1021.356</v>
      </c>
      <c r="G620" s="1100" t="n">
        <v>5.243698742228195</v>
      </c>
      <c r="H620" s="1100" t="n">
        <v>1044.735</v>
      </c>
      <c r="I620" s="1100" t="n">
        <v>5.363727833842239</v>
      </c>
      <c r="J620" s="1100" t="n">
        <v>722.1520000000002</v>
      </c>
      <c r="K620" s="1100" t="n">
        <v>4.005472475827181</v>
      </c>
      <c r="L620" s="1100" t="n">
        <v>732.144</v>
      </c>
      <c r="M620" s="1100" t="n">
        <v>4.060893884309696</v>
      </c>
      <c r="N620" s="755" t="inlineStr"/>
    </row>
    <row r="621">
      <c r="A621" s="776" t="inlineStr">
        <is>
          <t>March 2022</t>
        </is>
      </c>
      <c r="B621" s="1100" t="n">
        <v>1673.987</v>
      </c>
      <c r="C621" s="1100" t="n">
        <v>4.463142686873288</v>
      </c>
      <c r="D621" s="1100" t="n">
        <v>1717.671</v>
      </c>
      <c r="E621" s="1100" t="n">
        <v>4.579611885937183</v>
      </c>
      <c r="F621" s="1100" t="n">
        <v>978.524</v>
      </c>
      <c r="G621" s="1100" t="n">
        <v>5.023796862249894</v>
      </c>
      <c r="H621" s="1100" t="n">
        <v>1008.082</v>
      </c>
      <c r="I621" s="1100" t="n">
        <v>5.175549284933835</v>
      </c>
      <c r="J621" s="1100" t="n">
        <v>695.463</v>
      </c>
      <c r="K621" s="1100" t="n">
        <v>3.857439852629638</v>
      </c>
      <c r="L621" s="1100" t="n">
        <v>709.5889999999999</v>
      </c>
      <c r="M621" s="1100" t="n">
        <v>3.935790815021953</v>
      </c>
      <c r="N621" s="755" t="inlineStr"/>
    </row>
    <row r="622">
      <c r="A622" s="776" t="inlineStr">
        <is>
          <t>April 2022</t>
        </is>
      </c>
      <c r="B622" s="1100" t="n">
        <v>1596.661</v>
      </c>
      <c r="C622" s="1100" t="n">
        <v>4.256978020477932</v>
      </c>
      <c r="D622" s="1100" t="n">
        <v>1632.185</v>
      </c>
      <c r="E622" s="1100" t="n">
        <v>4.351691229605892</v>
      </c>
      <c r="F622" s="1100" t="n">
        <v>937.2579999999999</v>
      </c>
      <c r="G622" s="1100" t="n">
        <v>4.811934913725785</v>
      </c>
      <c r="H622" s="1100" t="n">
        <v>962.7420000000001</v>
      </c>
      <c r="I622" s="1100" t="n">
        <v>4.942771192894796</v>
      </c>
      <c r="J622" s="1100" t="n">
        <v>659.403</v>
      </c>
      <c r="K622" s="1100" t="n">
        <v>3.65743024595635</v>
      </c>
      <c r="L622" s="1100" t="n">
        <v>669.443</v>
      </c>
      <c r="M622" s="1100" t="n">
        <v>3.713117890188181</v>
      </c>
      <c r="N622" s="755" t="inlineStr">
        <is>
          <t>5 week month</t>
        </is>
      </c>
    </row>
    <row r="623">
      <c r="A623" s="776" t="inlineStr">
        <is>
          <t>May 2022</t>
        </is>
      </c>
      <c r="B623" s="1100" t="n">
        <v>1576.823</v>
      </c>
      <c r="C623" s="1100" t="n">
        <v>4.204086436121427</v>
      </c>
      <c r="D623" s="1100" t="n">
        <v>1582.219</v>
      </c>
      <c r="E623" s="1100" t="n">
        <v>4.218473117701612</v>
      </c>
      <c r="F623" s="1100" t="n">
        <v>924.1629999999999</v>
      </c>
      <c r="G623" s="1100" t="n">
        <v>4.744704452427786</v>
      </c>
      <c r="H623" s="1100" t="n">
        <v>933.341</v>
      </c>
      <c r="I623" s="1100" t="n">
        <v>4.79182481697861</v>
      </c>
      <c r="J623" s="1100" t="n">
        <v>652.66</v>
      </c>
      <c r="K623" s="1100" t="n">
        <v>3.62002966975563</v>
      </c>
      <c r="L623" s="1100" t="n">
        <v>648.878</v>
      </c>
      <c r="M623" s="1100" t="n">
        <v>3.599052511340811</v>
      </c>
      <c r="N623" s="755" t="inlineStr"/>
    </row>
    <row r="624">
      <c r="A624" s="776" t="inlineStr">
        <is>
          <t>June 2022</t>
        </is>
      </c>
      <c r="B624" s="1100" t="n">
        <v>1554.067</v>
      </c>
      <c r="C624" s="1100" t="n">
        <v>4.143414952422636</v>
      </c>
      <c r="D624" s="1100" t="n">
        <v>1548.514</v>
      </c>
      <c r="E624" s="1100" t="n">
        <v>4.128609681330205</v>
      </c>
      <c r="F624" s="1100" t="n">
        <v>911.823</v>
      </c>
      <c r="G624" s="1100" t="n">
        <v>4.681350203293209</v>
      </c>
      <c r="H624" s="1100" t="n">
        <v>910.8550000000001</v>
      </c>
      <c r="I624" s="1100" t="n">
        <v>4.67638043723468</v>
      </c>
      <c r="J624" s="1100" t="n">
        <v>642.2439999999999</v>
      </c>
      <c r="K624" s="1100" t="n">
        <v>3.562256512154161</v>
      </c>
      <c r="L624" s="1100" t="n">
        <v>637.6589999999999</v>
      </c>
      <c r="M624" s="1100" t="n">
        <v>3.536825451516417</v>
      </c>
      <c r="N624" s="755" t="inlineStr"/>
    </row>
    <row r="625">
      <c r="A625" s="776" t="inlineStr">
        <is>
          <t>July 2022</t>
        </is>
      </c>
      <c r="B625" s="1100" t="n">
        <v>1525.01</v>
      </c>
      <c r="C625" s="1100" t="n">
        <v>4.065943898553951</v>
      </c>
      <c r="D625" s="1100" t="n">
        <v>1523.343</v>
      </c>
      <c r="E625" s="1100" t="n">
        <v>4.061499384433461</v>
      </c>
      <c r="F625" s="1100" t="n">
        <v>894.2439999999999</v>
      </c>
      <c r="G625" s="1100" t="n">
        <v>4.591098635583586</v>
      </c>
      <c r="H625" s="1100" t="n">
        <v>892.123</v>
      </c>
      <c r="I625" s="1100" t="n">
        <v>4.580209303135091</v>
      </c>
      <c r="J625" s="1100" t="n">
        <v>630.766</v>
      </c>
      <c r="K625" s="1100" t="n">
        <v>3.498592888599086</v>
      </c>
      <c r="L625" s="1100" t="n">
        <v>631.22</v>
      </c>
      <c r="M625" s="1100" t="n">
        <v>3.501111035061363</v>
      </c>
      <c r="N625" s="755" t="inlineStr">
        <is>
          <t>5 week month</t>
        </is>
      </c>
    </row>
    <row r="626">
      <c r="A626" s="776" t="inlineStr">
        <is>
          <t>August 2022</t>
        </is>
      </c>
      <c r="B626" s="1100" t="n">
        <v>1521.215</v>
      </c>
      <c r="C626" s="1100" t="n">
        <v>4.0558257635286</v>
      </c>
      <c r="D626" s="1100" t="n">
        <v>1520.044</v>
      </c>
      <c r="E626" s="1100" t="n">
        <v>4.052703672325783</v>
      </c>
      <c r="F626" s="1100" t="n">
        <v>890.2349999999999</v>
      </c>
      <c r="G626" s="1100" t="n">
        <v>4.570516205698617</v>
      </c>
      <c r="H626" s="1100" t="n">
        <v>886.1610000000001</v>
      </c>
      <c r="I626" s="1100" t="n">
        <v>4.549600062183684</v>
      </c>
      <c r="J626" s="1100" t="n">
        <v>630.98</v>
      </c>
      <c r="K626" s="1100" t="n">
        <v>3.499779856314785</v>
      </c>
      <c r="L626" s="1100" t="n">
        <v>633.8829999999999</v>
      </c>
      <c r="M626" s="1100" t="n">
        <v>3.515881572570263</v>
      </c>
      <c r="N626" s="755" t="inlineStr"/>
    </row>
    <row r="627">
      <c r="A627" s="776" t="inlineStr">
        <is>
          <t>September 2022</t>
        </is>
      </c>
      <c r="B627" s="1100" t="n">
        <v>1520.874</v>
      </c>
      <c r="C627" s="1100" t="n">
        <v>4.054916597772698</v>
      </c>
      <c r="D627" s="1100" t="n">
        <v>1509.889</v>
      </c>
      <c r="E627" s="1100" t="n">
        <v>4.025628662791542</v>
      </c>
      <c r="F627" s="1100" t="n">
        <v>888.8819999999999</v>
      </c>
      <c r="G627" s="1100" t="n">
        <v>4.563569828139534</v>
      </c>
      <c r="H627" s="1100" t="n">
        <v>877.307</v>
      </c>
      <c r="I627" s="1100" t="n">
        <v>4.504143131726832</v>
      </c>
      <c r="J627" s="1100" t="n">
        <v>631.992</v>
      </c>
      <c r="K627" s="1100" t="n">
        <v>3.505392993362854</v>
      </c>
      <c r="L627" s="1100" t="n">
        <v>632.582</v>
      </c>
      <c r="M627" s="1100" t="n">
        <v>3.50866547444819</v>
      </c>
      <c r="N627" s="755" t="inlineStr"/>
    </row>
    <row r="628">
      <c r="A628" s="776" t="inlineStr">
        <is>
          <t>October 2022</t>
        </is>
      </c>
      <c r="B628" s="1100" t="n">
        <v>1509.927</v>
      </c>
      <c r="C628" s="1100" t="n">
        <v>4.025729977450556</v>
      </c>
      <c r="D628" s="1100" t="n">
        <v>1489.347</v>
      </c>
      <c r="E628" s="1100" t="n">
        <v>3.970860091068014</v>
      </c>
      <c r="F628" s="1100" t="n">
        <v>881.2299999999999</v>
      </c>
      <c r="G628" s="1100" t="n">
        <v>4.524284032809081</v>
      </c>
      <c r="H628" s="1100" t="n">
        <v>863.505</v>
      </c>
      <c r="I628" s="1100" t="n">
        <v>4.433282892946002</v>
      </c>
      <c r="J628" s="1100" t="n">
        <v>628.697</v>
      </c>
      <c r="K628" s="1100" t="n">
        <v>3.487117018487965</v>
      </c>
      <c r="L628" s="1100" t="n">
        <v>625.8419999999999</v>
      </c>
      <c r="M628" s="1100" t="n">
        <v>3.471281537981801</v>
      </c>
      <c r="N628" s="755" t="inlineStr">
        <is>
          <t>5 week month</t>
        </is>
      </c>
    </row>
    <row r="629">
      <c r="A629" s="776" t="inlineStr">
        <is>
          <t>November 2022</t>
        </is>
      </c>
      <c r="B629" s="1100" t="n">
        <v>1522.423</v>
      </c>
      <c r="C629" s="1100" t="n">
        <v>4.059046503215194</v>
      </c>
      <c r="D629" s="1100" t="n">
        <v>1504.023</v>
      </c>
      <c r="E629" s="1100" t="n">
        <v>4.009988878849851</v>
      </c>
      <c r="F629" s="1100" t="n">
        <v>881.6360000000001</v>
      </c>
      <c r="G629" s="1100" t="n">
        <v>4.526368459482391</v>
      </c>
      <c r="H629" s="1100" t="n">
        <v>865.658</v>
      </c>
      <c r="I629" s="1100" t="n">
        <v>4.444336515181558</v>
      </c>
      <c r="J629" s="1100" t="n">
        <v>640.7869999999999</v>
      </c>
      <c r="K629" s="1100" t="n">
        <v>3.554175147846812</v>
      </c>
      <c r="L629" s="1100" t="n">
        <v>638.365</v>
      </c>
      <c r="M629" s="1100" t="n">
        <v>3.540741335662601</v>
      </c>
      <c r="N629" s="755" t="inlineStr"/>
    </row>
    <row r="630">
      <c r="A630" s="776" t="inlineStr">
        <is>
          <t>December 2022</t>
        </is>
      </c>
      <c r="B630" s="1100" t="n">
        <v>1536.61</v>
      </c>
      <c r="C630" s="1100" t="n">
        <v>4.096871531306017</v>
      </c>
      <c r="D630" s="1100" t="n">
        <v>1515.229</v>
      </c>
      <c r="E630" s="1100" t="n">
        <v>4.039866038558439</v>
      </c>
      <c r="F630" s="1100" t="n">
        <v>882.5950000000001</v>
      </c>
      <c r="G630" s="1100" t="n">
        <v>4.531292019038312</v>
      </c>
      <c r="H630" s="1100" t="n">
        <v>868.5069999999999</v>
      </c>
      <c r="I630" s="1100" t="n">
        <v>4.458963440285642</v>
      </c>
      <c r="J630" s="1100" t="n">
        <v>654.0149999999999</v>
      </c>
      <c r="K630" s="1100" t="n">
        <v>3.627545283095682</v>
      </c>
      <c r="L630" s="1100" t="n">
        <v>646.7219999999999</v>
      </c>
      <c r="M630" s="1100" t="n">
        <v>3.587094088934055</v>
      </c>
      <c r="N630" s="755" t="inlineStr"/>
    </row>
    <row r="631">
      <c r="A631" s="776" t="inlineStr">
        <is>
          <t>January 2023</t>
        </is>
      </c>
      <c r="B631" s="1100" t="n">
        <v>1520.828</v>
      </c>
      <c r="C631" s="1100" t="n">
        <v>4.01473153376288</v>
      </c>
      <c r="D631" s="1100" t="n">
        <v>1502.838</v>
      </c>
      <c r="E631" s="1100" t="n">
        <v>3.967240942918685</v>
      </c>
      <c r="F631" s="1100" t="n">
        <v>874.8120000000001</v>
      </c>
      <c r="G631" s="1100" t="n">
        <v>4.481724926071509</v>
      </c>
      <c r="H631" s="1100" t="n">
        <v>868.068</v>
      </c>
      <c r="I631" s="1100" t="n">
        <v>4.447174928013153</v>
      </c>
      <c r="J631" s="1100" t="n">
        <v>646.0160000000001</v>
      </c>
      <c r="K631" s="1100" t="n">
        <v>3.518289478342088</v>
      </c>
      <c r="L631" s="1100" t="n">
        <v>634.7699999999999</v>
      </c>
      <c r="M631" s="1100" t="n">
        <v>3.457042259274084</v>
      </c>
      <c r="N631" s="755" t="inlineStr">
        <is>
          <t>5 week month</t>
        </is>
      </c>
    </row>
    <row r="632">
      <c r="A632" s="776" t="inlineStr">
        <is>
          <t>February 2023</t>
        </is>
      </c>
      <c r="B632" s="1100" t="n">
        <v>1503.932</v>
      </c>
      <c r="C632" s="1100" t="n">
        <v>3.970128919927221</v>
      </c>
      <c r="D632" s="1100" t="n">
        <v>1526.542</v>
      </c>
      <c r="E632" s="1100" t="n">
        <v>4.029815537992103</v>
      </c>
      <c r="F632" s="1100" t="n">
        <v>867.2139999999998</v>
      </c>
      <c r="G632" s="1100" t="n">
        <v>4.442799824463058</v>
      </c>
      <c r="H632" s="1100" t="n">
        <v>884.0459999999999</v>
      </c>
      <c r="I632" s="1100" t="n">
        <v>4.529031373590911</v>
      </c>
      <c r="J632" s="1100" t="n">
        <v>636.718</v>
      </c>
      <c r="K632" s="1100" t="n">
        <v>3.467651327631231</v>
      </c>
      <c r="L632" s="1100" t="n">
        <v>642.496</v>
      </c>
      <c r="M632" s="1100" t="n">
        <v>3.499119087881536</v>
      </c>
      <c r="N632" s="755" t="inlineStr"/>
    </row>
    <row r="633">
      <c r="A633" s="776" t="inlineStr">
        <is>
          <t>March 2023</t>
        </is>
      </c>
      <c r="B633" s="1100" t="n">
        <v>1524.754</v>
      </c>
      <c r="C633" s="1100" t="n">
        <v>4.025095517067733</v>
      </c>
      <c r="D633" s="1100" t="n">
        <v>1557.919</v>
      </c>
      <c r="E633" s="1100" t="n">
        <v>4.112645569616243</v>
      </c>
      <c r="F633" s="1100" t="n">
        <v>869.105</v>
      </c>
      <c r="G633" s="1100" t="n">
        <v>4.452487553752553</v>
      </c>
      <c r="H633" s="1100" t="n">
        <v>892.0369999999999</v>
      </c>
      <c r="I633" s="1100" t="n">
        <v>4.569969842523936</v>
      </c>
      <c r="J633" s="1100" t="n">
        <v>655.649</v>
      </c>
      <c r="K633" s="1100" t="n">
        <v>3.570752083826889</v>
      </c>
      <c r="L633" s="1100" t="n">
        <v>665.8819999999999</v>
      </c>
      <c r="M633" s="1100" t="n">
        <v>3.62648236950383</v>
      </c>
      <c r="N633" s="755" t="inlineStr"/>
    </row>
    <row r="634">
      <c r="A634" s="776" t="inlineStr">
        <is>
          <t>April 2023</t>
        </is>
      </c>
      <c r="B634" s="1100" t="n">
        <v>1556.516</v>
      </c>
      <c r="C634" s="1100" t="n">
        <v>4.108941884293596</v>
      </c>
      <c r="D634" s="1100" t="n">
        <v>1584.457</v>
      </c>
      <c r="E634" s="1100" t="n">
        <v>4.182701450651441</v>
      </c>
      <c r="F634" s="1100" t="n">
        <v>875.2749999999999</v>
      </c>
      <c r="G634" s="1100" t="n">
        <v>4.484096908441173</v>
      </c>
      <c r="H634" s="1100" t="n">
        <v>895.545</v>
      </c>
      <c r="I634" s="1100" t="n">
        <v>4.587941579355003</v>
      </c>
      <c r="J634" s="1100" t="n">
        <v>681.2409999999999</v>
      </c>
      <c r="K634" s="1100" t="n">
        <v>3.710129536288949</v>
      </c>
      <c r="L634" s="1100" t="n">
        <v>688.912</v>
      </c>
      <c r="M634" s="1100" t="n">
        <v>3.751906827545455</v>
      </c>
      <c r="N634" s="755" t="inlineStr">
        <is>
          <t>5 week month</t>
        </is>
      </c>
    </row>
    <row r="635">
      <c r="A635" s="776" t="inlineStr">
        <is>
          <t>May 2023</t>
        </is>
      </c>
      <c r="B635" s="1100" t="n">
        <v>1527.66</v>
      </c>
      <c r="C635" s="1100" t="n">
        <v>4.032766870986201</v>
      </c>
      <c r="D635" s="1100" t="n">
        <v>1529.096</v>
      </c>
      <c r="E635" s="1100" t="n">
        <v>4.036557670788994</v>
      </c>
      <c r="F635" s="1100" t="n">
        <v>866.1130000000001</v>
      </c>
      <c r="G635" s="1100" t="n">
        <v>4.437159322111005</v>
      </c>
      <c r="H635" s="1100" t="n">
        <v>873.0169999999999</v>
      </c>
      <c r="I635" s="1100" t="n">
        <v>4.472529011700994</v>
      </c>
      <c r="J635" s="1100" t="n">
        <v>661.547</v>
      </c>
      <c r="K635" s="1100" t="n">
        <v>3.602873380115621</v>
      </c>
      <c r="L635" s="1100" t="n">
        <v>656.079</v>
      </c>
      <c r="M635" s="1100" t="n">
        <v>3.573093921297923</v>
      </c>
      <c r="N635" s="755" t="inlineStr"/>
    </row>
    <row r="636">
      <c r="A636" s="776" t="inlineStr">
        <is>
          <t>June 2023</t>
        </is>
      </c>
      <c r="B636" s="1100" t="n">
        <v>1542.051</v>
      </c>
      <c r="C636" s="1100" t="n">
        <v>4.070756703828824</v>
      </c>
      <c r="D636" s="1100" t="n">
        <v>1536.465</v>
      </c>
      <c r="E636" s="1100" t="n">
        <v>4.056010598189266</v>
      </c>
      <c r="F636" s="1100" t="n">
        <v>876.313</v>
      </c>
      <c r="G636" s="1100" t="n">
        <v>4.489414657252646</v>
      </c>
      <c r="H636" s="1100" t="n">
        <v>874.6730000000001</v>
      </c>
      <c r="I636" s="1100" t="n">
        <v>4.481012819053403</v>
      </c>
      <c r="J636" s="1100" t="n">
        <v>665.7379999999999</v>
      </c>
      <c r="K636" s="1100" t="n">
        <v>3.625698126257716</v>
      </c>
      <c r="L636" s="1100" t="n">
        <v>661.792</v>
      </c>
      <c r="M636" s="1100" t="n">
        <v>3.604207682860745</v>
      </c>
      <c r="N636" s="755" t="inlineStr"/>
    </row>
    <row r="637">
      <c r="A637" s="776" t="inlineStr">
        <is>
          <t>July 2023</t>
        </is>
      </c>
      <c r="B637" s="1100" t="n">
        <v>1541.509</v>
      </c>
      <c r="C637" s="1100" t="n">
        <v>4.069325914488215</v>
      </c>
      <c r="D637" s="1100" t="n">
        <v>1545.735</v>
      </c>
      <c r="E637" s="1100" t="n">
        <v>4.080481847612594</v>
      </c>
      <c r="F637" s="1100" t="n">
        <v>870.8339999999998</v>
      </c>
      <c r="G637" s="1100" t="n">
        <v>4.461345345366268</v>
      </c>
      <c r="H637" s="1100" t="n">
        <v>871.0089999999999</v>
      </c>
      <c r="I637" s="1100" t="n">
        <v>4.462241882978992</v>
      </c>
      <c r="J637" s="1100" t="n">
        <v>670.6750000000001</v>
      </c>
      <c r="K637" s="1100" t="n">
        <v>3.652585688105372</v>
      </c>
      <c r="L637" s="1100" t="n">
        <v>674.7260000000001</v>
      </c>
      <c r="M637" s="1100" t="n">
        <v>3.674647975535968</v>
      </c>
      <c r="N637" s="755" t="inlineStr">
        <is>
          <t>5 week month</t>
        </is>
      </c>
    </row>
    <row r="638">
      <c r="A638" s="776" t="inlineStr">
        <is>
          <t>August 2023</t>
        </is>
      </c>
      <c r="B638" s="1100" t="n">
        <v>1527.54</v>
      </c>
      <c r="C638" s="1100" t="n">
        <v>4.03245009105839</v>
      </c>
      <c r="D638" s="1100" t="n">
        <v>1529.754</v>
      </c>
      <c r="E638" s="1100" t="n">
        <v>4.038294680726487</v>
      </c>
      <c r="F638" s="1100" t="n">
        <v>864.6220000000001</v>
      </c>
      <c r="G638" s="1100" t="n">
        <v>4.429520821650595</v>
      </c>
      <c r="H638" s="1100" t="n">
        <v>861.9170000000001</v>
      </c>
      <c r="I638" s="1100" t="n">
        <v>4.415662911693915</v>
      </c>
      <c r="J638" s="1100" t="n">
        <v>662.918</v>
      </c>
      <c r="K638" s="1100" t="n">
        <v>3.61034002935466</v>
      </c>
      <c r="L638" s="1100" t="n">
        <v>667.837</v>
      </c>
      <c r="M638" s="1100" t="n">
        <v>3.637129560796552</v>
      </c>
      <c r="N638" s="755" t="inlineStr"/>
    </row>
    <row r="639">
      <c r="A639" s="776" t="inlineStr">
        <is>
          <t>September 2023</t>
        </is>
      </c>
      <c r="B639" s="1100" t="n">
        <v>1529.064</v>
      </c>
      <c r="C639" s="1100" t="n">
        <v>4.036473196141578</v>
      </c>
      <c r="D639" s="1100" t="n">
        <v>1523.974</v>
      </c>
      <c r="E639" s="1100" t="n">
        <v>4.023036447536968</v>
      </c>
      <c r="F639" s="1100" t="n">
        <v>864.4599999999998</v>
      </c>
      <c r="G639" s="1100" t="n">
        <v>4.428690883974814</v>
      </c>
      <c r="H639" s="1100" t="n">
        <v>855.482</v>
      </c>
      <c r="I639" s="1100" t="n">
        <v>4.382695942906026</v>
      </c>
      <c r="J639" s="1100" t="n">
        <v>664.604</v>
      </c>
      <c r="K639" s="1100" t="n">
        <v>3.619522210694573</v>
      </c>
      <c r="L639" s="1100" t="n">
        <v>668.4920000000001</v>
      </c>
      <c r="M639" s="1100" t="n">
        <v>3.640696778339638</v>
      </c>
      <c r="N639" s="755" t="inlineStr">
        <is>
          <t>5 week month</t>
        </is>
      </c>
    </row>
    <row r="640">
      <c r="A640" s="776" t="inlineStr">
        <is>
          <t>October 2023</t>
        </is>
      </c>
      <c r="B640" s="1100" t="n">
        <v>1539.098</v>
      </c>
      <c r="C640" s="1100" t="n">
        <v>4.062961277771964</v>
      </c>
      <c r="D640" s="1100" t="n">
        <v>1524.926</v>
      </c>
      <c r="E640" s="1100" t="n">
        <v>4.025549568297595</v>
      </c>
      <c r="F640" s="1100" t="n">
        <v>870.1990000000001</v>
      </c>
      <c r="G640" s="1100" t="n">
        <v>4.458092194600098</v>
      </c>
      <c r="H640" s="1100" t="n">
        <v>856.4380000000001</v>
      </c>
      <c r="I640" s="1100" t="n">
        <v>4.387593599807537</v>
      </c>
      <c r="J640" s="1100" t="n">
        <v>668.899</v>
      </c>
      <c r="K640" s="1100" t="n">
        <v>3.642913354736638</v>
      </c>
      <c r="L640" s="1100" t="n">
        <v>668.4880000000001</v>
      </c>
      <c r="M640" s="1100" t="n">
        <v>3.640674993805023</v>
      </c>
      <c r="N640" s="755" t="inlineStr"/>
    </row>
    <row r="641">
      <c r="A641" s="776" t="inlineStr">
        <is>
          <t>November 2023</t>
        </is>
      </c>
      <c r="B641" s="1100" t="n">
        <v>1551.91</v>
      </c>
      <c r="C641" s="1100" t="n">
        <v>4.096782814731153</v>
      </c>
      <c r="D641" s="1100" t="n">
        <v>1535.899</v>
      </c>
      <c r="E641" s="1100" t="n">
        <v>4.054516452863094</v>
      </c>
      <c r="F641" s="1100" t="n">
        <v>875.8209999999999</v>
      </c>
      <c r="G641" s="1100" t="n">
        <v>4.486894105792872</v>
      </c>
      <c r="H641" s="1100" t="n">
        <v>862.0719999999999</v>
      </c>
      <c r="I641" s="1100" t="n">
        <v>4.416456987865184</v>
      </c>
      <c r="J641" s="1100" t="n">
        <v>676.0889999999999</v>
      </c>
      <c r="K641" s="1100" t="n">
        <v>3.682071055705778</v>
      </c>
      <c r="L641" s="1100" t="n">
        <v>673.827</v>
      </c>
      <c r="M641" s="1100" t="n">
        <v>3.669751901381412</v>
      </c>
      <c r="N641" s="755" t="inlineStr"/>
      <c r="O641" s="275" t="n"/>
    </row>
    <row r="642">
      <c r="A642" s="776" t="inlineStr">
        <is>
          <t>December 2023</t>
        </is>
      </c>
      <c r="B642" s="1100" t="n">
        <v>1565.313</v>
      </c>
      <c r="C642" s="1100" t="n">
        <v>4.132164492834808</v>
      </c>
      <c r="D642" s="1100" t="n">
        <v>1543.463</v>
      </c>
      <c r="E642" s="1100" t="n">
        <v>4.074484147646056</v>
      </c>
      <c r="F642" s="1100" t="n">
        <v>880.5650000000001</v>
      </c>
      <c r="G642" s="1100" t="n">
        <v>4.511197959705808</v>
      </c>
      <c r="H642" s="1100" t="n">
        <v>866.663</v>
      </c>
      <c r="I642" s="1100" t="n">
        <v>4.439977011750996</v>
      </c>
      <c r="J642" s="1100" t="n">
        <v>684.7479999999999</v>
      </c>
      <c r="K642" s="1100" t="n">
        <v>3.729229127012005</v>
      </c>
      <c r="L642" s="1100" t="n">
        <v>676.8000000000001</v>
      </c>
      <c r="M642" s="1100" t="n">
        <v>3.685943256733464</v>
      </c>
      <c r="N642" s="755" t="inlineStr">
        <is>
          <t>5 week month</t>
        </is>
      </c>
      <c r="O642" s="275" t="n"/>
    </row>
    <row r="643">
      <c r="A643" s="776" t="inlineStr">
        <is>
          <t>January 2024</t>
        </is>
      </c>
      <c r="B643" s="1100" t="n">
        <v>1569.217</v>
      </c>
      <c r="C643" s="1100" t="n">
        <v>4.091271705835849</v>
      </c>
      <c r="D643" s="1100" t="n">
        <v>1551.986</v>
      </c>
      <c r="E643" s="1100" t="n">
        <v>4.046346942235112</v>
      </c>
      <c r="F643" s="1100" t="n">
        <v>885.5129999999999</v>
      </c>
      <c r="G643" s="1100" t="n">
        <v>4.483101890373034</v>
      </c>
      <c r="H643" s="1100" t="n">
        <v>879.9299999999999</v>
      </c>
      <c r="I643" s="1100" t="n">
        <v>4.454836740280431</v>
      </c>
      <c r="J643" s="1100" t="n">
        <v>683.7040000000001</v>
      </c>
      <c r="K643" s="1100" t="n">
        <v>3.675235374683405</v>
      </c>
      <c r="L643" s="1100" t="n">
        <v>672.0559999999998</v>
      </c>
      <c r="M643" s="1100" t="n">
        <v>3.612621814364446</v>
      </c>
      <c r="N643" s="755" t="inlineStr"/>
      <c r="O643" s="275" t="n"/>
    </row>
    <row r="644">
      <c r="A644" s="776" t="inlineStr">
        <is>
          <t>February 2024</t>
        </is>
      </c>
      <c r="B644" s="1100" t="n">
        <v>1572.261</v>
      </c>
      <c r="C644" s="1100" t="n">
        <v>4.099208040372478</v>
      </c>
      <c r="D644" s="1100" t="n">
        <v>1595.354</v>
      </c>
      <c r="E644" s="1100" t="n">
        <v>4.159416244529625</v>
      </c>
      <c r="F644" s="1100" t="n">
        <v>889.1369999999998</v>
      </c>
      <c r="G644" s="1100" t="n">
        <v>4.501449177483119</v>
      </c>
      <c r="H644" s="1100" t="n">
        <v>907.4549999999999</v>
      </c>
      <c r="I644" s="1100" t="n">
        <v>4.594188031037898</v>
      </c>
      <c r="J644" s="1100" t="n">
        <v>683.124</v>
      </c>
      <c r="K644" s="1100" t="n">
        <v>3.672117597813127</v>
      </c>
      <c r="L644" s="1100" t="n">
        <v>687.899</v>
      </c>
      <c r="M644" s="1100" t="n">
        <v>3.697785502219292</v>
      </c>
      <c r="N644" s="755" t="inlineStr"/>
      <c r="O644" s="275" t="n"/>
    </row>
    <row r="645">
      <c r="A645" s="776" t="inlineStr">
        <is>
          <t>March 2024</t>
        </is>
      </c>
      <c r="B645" s="1100" t="n">
        <v>1584.847</v>
      </c>
      <c r="C645" s="1100" t="n">
        <v>4.132022332907958</v>
      </c>
      <c r="D645" s="1100" t="n">
        <v>1608.348</v>
      </c>
      <c r="E645" s="1100" t="n">
        <v>4.193294277042421</v>
      </c>
      <c r="F645" s="1100" t="n">
        <v>897.6019999999999</v>
      </c>
      <c r="G645" s="1100" t="n">
        <v>4.544305078528059</v>
      </c>
      <c r="H645" s="1100" t="n">
        <v>916.241</v>
      </c>
      <c r="I645" s="1100" t="n">
        <v>4.638669064302027</v>
      </c>
      <c r="J645" s="1100" t="n">
        <v>687.2449999999999</v>
      </c>
      <c r="K645" s="1100" t="n">
        <v>3.694269940024185</v>
      </c>
      <c r="L645" s="1100" t="n">
        <v>692.107</v>
      </c>
      <c r="M645" s="1100" t="n">
        <v>3.720405510960894</v>
      </c>
      <c r="N645" s="755" t="inlineStr">
        <is>
          <t>5 week month</t>
        </is>
      </c>
      <c r="O645" s="275" t="n"/>
    </row>
    <row r="646">
      <c r="A646" s="776" t="inlineStr">
        <is>
          <t>April 2024</t>
        </is>
      </c>
      <c r="B646" s="1100" t="n">
        <v>1582.97</v>
      </c>
      <c r="C646" s="1100" t="n">
        <v>4.127128607571148</v>
      </c>
      <c r="D646" s="1100" t="n">
        <v>1594.019</v>
      </c>
      <c r="E646" s="1100" t="n">
        <v>4.155935624750914</v>
      </c>
      <c r="F646" s="1100" t="n">
        <v>897.289</v>
      </c>
      <c r="G646" s="1100" t="n">
        <v>4.542720448046421</v>
      </c>
      <c r="H646" s="1100" t="n">
        <v>909.3060000000002</v>
      </c>
      <c r="I646" s="1100" t="n">
        <v>4.603559120563498</v>
      </c>
      <c r="J646" s="1100" t="n">
        <v>685.6809999999999</v>
      </c>
      <c r="K646" s="1100" t="n">
        <v>3.685862693429161</v>
      </c>
      <c r="L646" s="1100" t="n">
        <v>684.713</v>
      </c>
      <c r="M646" s="1100" t="n">
        <v>3.680659231342216</v>
      </c>
      <c r="N646" s="755" t="inlineStr"/>
      <c r="O646" s="275" t="n"/>
    </row>
    <row r="647">
      <c r="A647" s="776" t="inlineStr">
        <is>
          <t>May 2024</t>
        </is>
      </c>
      <c r="B647" s="1100" t="n">
        <v>1615.704</v>
      </c>
      <c r="C647" s="1100" t="n">
        <v>4.212472883103997</v>
      </c>
      <c r="D647" s="1100" t="n">
        <v>1605.301</v>
      </c>
      <c r="E647" s="1100" t="n">
        <v>4.185350120888312</v>
      </c>
      <c r="F647" s="1100" t="n">
        <v>912.004</v>
      </c>
      <c r="G647" s="1100" t="n">
        <v>4.617218331552185</v>
      </c>
      <c r="H647" s="1100" t="n">
        <v>912.35</v>
      </c>
      <c r="I647" s="1100" t="n">
        <v>4.618970031701216</v>
      </c>
      <c r="J647" s="1100" t="n">
        <v>703.6999999999999</v>
      </c>
      <c r="K647" s="1100" t="n">
        <v>3.78272342002491</v>
      </c>
      <c r="L647" s="1100" t="n">
        <v>692.951</v>
      </c>
      <c r="M647" s="1100" t="n">
        <v>3.724942413854884</v>
      </c>
      <c r="N647" s="755" t="inlineStr"/>
      <c r="O647" s="275" t="n"/>
    </row>
    <row r="648">
      <c r="A648" s="776" t="inlineStr">
        <is>
          <t>June 2024</t>
        </is>
      </c>
      <c r="B648" s="1100" t="n">
        <v>1645.122</v>
      </c>
      <c r="C648" s="1100" t="n">
        <v>4.289171664115341</v>
      </c>
      <c r="D648" s="1100" t="n">
        <v>1640.16</v>
      </c>
      <c r="E648" s="1100" t="n">
        <v>4.276234708803007</v>
      </c>
      <c r="F648" s="1100" t="n">
        <v>922.9290000000001</v>
      </c>
      <c r="G648" s="1100" t="n">
        <v>4.672528516893705</v>
      </c>
      <c r="H648" s="1100" t="n">
        <v>920.7330000000002</v>
      </c>
      <c r="I648" s="1100" t="n">
        <v>4.661410789936271</v>
      </c>
      <c r="J648" s="1100" t="n">
        <v>722.1929999999999</v>
      </c>
      <c r="K648" s="1100" t="n">
        <v>3.882132122890507</v>
      </c>
      <c r="L648" s="1100" t="n">
        <v>719.4270000000001</v>
      </c>
      <c r="M648" s="1100" t="n">
        <v>3.867263552505702</v>
      </c>
      <c r="N648" s="755" t="inlineStr">
        <is>
          <t>5 week month</t>
        </is>
      </c>
      <c r="O648" s="275" t="n"/>
    </row>
    <row r="649">
      <c r="A649" s="776" t="inlineStr">
        <is>
          <t>July 2024</t>
        </is>
      </c>
      <c r="B649" s="1100" t="n">
        <v>1766.837</v>
      </c>
      <c r="C649" s="1100" t="n">
        <v>4.606507721318272</v>
      </c>
      <c r="D649" s="1100" t="n">
        <v>1777.627</v>
      </c>
      <c r="E649" s="1100" t="n">
        <v>4.634639472188909</v>
      </c>
      <c r="F649" s="1100" t="n">
        <v>959.3979999999998</v>
      </c>
      <c r="G649" s="1100" t="n">
        <v>4.857160750231909</v>
      </c>
      <c r="H649" s="1100" t="n">
        <v>961.5799999999999</v>
      </c>
      <c r="I649" s="1100" t="n">
        <v>4.868207599148633</v>
      </c>
      <c r="J649" s="1100" t="n">
        <v>807.4390000000001</v>
      </c>
      <c r="K649" s="1100" t="n">
        <v>4.340370066138261</v>
      </c>
      <c r="L649" s="1100" t="n">
        <v>816.0469999999999</v>
      </c>
      <c r="M649" s="1100" t="n">
        <v>4.386642175275072</v>
      </c>
      <c r="N649" s="755" t="inlineStr"/>
      <c r="O649" s="275" t="n"/>
    </row>
    <row r="650">
      <c r="A650" s="776" t="inlineStr">
        <is>
          <t>August 2024</t>
        </is>
      </c>
      <c r="B650" s="1100" t="n">
        <v>1762.653</v>
      </c>
      <c r="C650" s="1100" t="n">
        <v>4.595599172139148</v>
      </c>
      <c r="D650" s="1100" t="n">
        <v>1772.569</v>
      </c>
      <c r="E650" s="1100" t="n">
        <v>4.621452225117205</v>
      </c>
      <c r="F650" s="1100" t="n">
        <v>953.087</v>
      </c>
      <c r="G650" s="1100" t="n">
        <v>4.825209942022269</v>
      </c>
      <c r="H650" s="1100" t="n">
        <v>953.0710000000001</v>
      </c>
      <c r="I650" s="1100" t="n">
        <v>4.82512893854717</v>
      </c>
      <c r="J650" s="1100" t="n">
        <v>809.566</v>
      </c>
      <c r="K650" s="1100" t="n">
        <v>4.351803706488401</v>
      </c>
      <c r="L650" s="1100" t="n">
        <v>819.4979999999998</v>
      </c>
      <c r="M650" s="1100" t="n">
        <v>4.405192947653224</v>
      </c>
      <c r="N650" s="755" t="inlineStr"/>
      <c r="O650" s="275" t="n"/>
    </row>
    <row r="651" ht="29.25" customHeight="1" s="828">
      <c r="A651" s="776" t="inlineStr">
        <is>
          <t>September 2024</t>
        </is>
      </c>
      <c r="B651" s="1100" t="n">
        <v>1765.335</v>
      </c>
      <c r="C651" s="1100" t="n">
        <v>4.602591698166493</v>
      </c>
      <c r="D651" s="1100" t="n">
        <v>1769.68</v>
      </c>
      <c r="E651" s="1100" t="n">
        <v>4.613920007483724</v>
      </c>
      <c r="F651" s="1100" t="n">
        <v>956.0870000000001</v>
      </c>
      <c r="G651" s="1100" t="n">
        <v>4.840398093603465</v>
      </c>
      <c r="H651" s="1100" t="n">
        <v>950.067</v>
      </c>
      <c r="I651" s="1100" t="n">
        <v>4.809920536097199</v>
      </c>
      <c r="J651" s="1100" t="n">
        <v>809.2479999999999</v>
      </c>
      <c r="K651" s="1100" t="n">
        <v>4.350094304687109</v>
      </c>
      <c r="L651" s="1100" t="n">
        <v>819.6130000000001</v>
      </c>
      <c r="M651" s="1100" t="n">
        <v>4.405811127549918</v>
      </c>
      <c r="N651" s="755" t="inlineStr">
        <is>
          <t>5 week month</t>
        </is>
      </c>
      <c r="O651" s="275" t="n"/>
    </row>
    <row r="652">
      <c r="A652" s="776" t="inlineStr">
        <is>
          <t>October 2024</t>
        </is>
      </c>
      <c r="B652" s="1100" t="n">
        <v>1760.353</v>
      </c>
      <c r="C652" s="1100" t="n">
        <v>4.589602598737621</v>
      </c>
      <c r="D652" s="1100" t="n">
        <v>1754.341</v>
      </c>
      <c r="E652" s="1100" t="n">
        <v>4.573928077307199</v>
      </c>
      <c r="F652" s="1100" t="n">
        <v>957.4079999999999</v>
      </c>
      <c r="G652" s="1100" t="n">
        <v>4.847085943016383</v>
      </c>
      <c r="H652" s="1100" t="n">
        <v>946.8309999999999</v>
      </c>
      <c r="I652" s="1100" t="n">
        <v>4.793537583258282</v>
      </c>
      <c r="J652" s="1100" t="n">
        <v>802.9449999999999</v>
      </c>
      <c r="K652" s="1100" t="n">
        <v>4.31621267087097</v>
      </c>
      <c r="L652" s="1100" t="n">
        <v>807.51</v>
      </c>
      <c r="M652" s="1100" t="n">
        <v>4.340751725031001</v>
      </c>
      <c r="N652" s="755" t="inlineStr"/>
      <c r="O652" s="275" t="n"/>
    </row>
    <row r="653" ht="29.25" customHeight="1" s="828">
      <c r="A653" s="776" t="inlineStr">
        <is>
          <t>November 2024</t>
        </is>
      </c>
      <c r="B653" s="1100" t="n">
        <v>1738.641</v>
      </c>
      <c r="C653" s="1100" t="n">
        <v>4.532994945827216</v>
      </c>
      <c r="D653" s="1100" t="n">
        <v>1726.343</v>
      </c>
      <c r="E653" s="1100" t="n">
        <v>4.500931528569839</v>
      </c>
      <c r="F653" s="1100" t="n">
        <v>952.7410000000001</v>
      </c>
      <c r="G653" s="1100" t="n">
        <v>4.823458241873238</v>
      </c>
      <c r="H653" s="1100" t="n">
        <v>941.2429999999999</v>
      </c>
      <c r="I653" s="1100" t="n">
        <v>4.765247119579709</v>
      </c>
      <c r="J653" s="1100" t="n">
        <v>785.9000000000001</v>
      </c>
      <c r="K653" s="1100" t="n">
        <v>4.224587659226343</v>
      </c>
      <c r="L653" s="1100" t="n">
        <v>785.1</v>
      </c>
      <c r="M653" s="1100" t="n">
        <v>4.220287277336305</v>
      </c>
      <c r="N653" s="755" t="inlineStr">
        <is>
          <t>5 week month</t>
        </is>
      </c>
      <c r="O653" s="275" t="n"/>
    </row>
    <row r="654">
      <c r="A654" s="776" t="inlineStr">
        <is>
          <t>December 2024</t>
        </is>
      </c>
      <c r="B654" s="1100" t="n">
        <v>1720.631</v>
      </c>
      <c r="C654" s="1100" t="n">
        <v>4.486039168887441</v>
      </c>
      <c r="D654" s="1100" t="n">
        <v>1700.398</v>
      </c>
      <c r="E654" s="1100" t="n">
        <v>4.4332875733948</v>
      </c>
      <c r="F654" s="1100" t="n">
        <v>949.62</v>
      </c>
      <c r="G654" s="1100" t="n">
        <v>4.807657501511601</v>
      </c>
      <c r="H654" s="1100" t="n">
        <v>936.682</v>
      </c>
      <c r="I654" s="1100" t="n">
        <v>4.742156066459099</v>
      </c>
      <c r="J654" s="1100" t="n">
        <v>771.0110000000001</v>
      </c>
      <c r="K654" s="1100" t="n">
        <v>4.144552176775369</v>
      </c>
      <c r="L654" s="1100" t="n">
        <v>763.716</v>
      </c>
      <c r="M654" s="1100" t="n">
        <v>4.105338069415581</v>
      </c>
      <c r="N654" s="755" t="inlineStr"/>
      <c r="O654" s="275" t="n"/>
    </row>
    <row r="655">
      <c r="A655" s="776" t="inlineStr">
        <is>
          <t>January 2025</t>
        </is>
      </c>
      <c r="B655" s="1100" t="n">
        <v>1720.611</v>
      </c>
      <c r="C655" s="1100" t="n">
        <v>4.485987024770906</v>
      </c>
      <c r="D655" s="1100" t="n">
        <v>1697.381</v>
      </c>
      <c r="E655" s="1100" t="n">
        <v>4.425421633415493</v>
      </c>
      <c r="F655" s="1100" t="n">
        <v>948.521</v>
      </c>
      <c r="G655" s="1100" t="n">
        <v>4.802093575315689</v>
      </c>
      <c r="H655" s="1100" t="n">
        <v>940.7190000000001</v>
      </c>
      <c r="I655" s="1100" t="n">
        <v>4.762594255770193</v>
      </c>
      <c r="J655" s="1100" t="n">
        <v>772.0899999999998</v>
      </c>
      <c r="K655" s="1100" t="n">
        <v>4.150352316849556</v>
      </c>
      <c r="L655" s="1100" t="n">
        <v>756.6619999999999</v>
      </c>
      <c r="M655" s="1100" t="n">
        <v>4.067419452100169</v>
      </c>
      <c r="N655" s="755" t="inlineStr"/>
      <c r="O655" s="275" t="n"/>
    </row>
    <row r="656">
      <c r="A656" s="776" t="inlineStr">
        <is>
          <t>February 2025</t>
        </is>
      </c>
      <c r="B656" s="1100" t="n">
        <v>1729.321</v>
      </c>
      <c r="C656" s="1100" t="n">
        <v>4.508695787521903</v>
      </c>
      <c r="D656" s="1100" t="n">
        <v>1750.629</v>
      </c>
      <c r="E656" s="1100" t="n">
        <v>4.5642501292783</v>
      </c>
      <c r="F656" s="1100" t="n">
        <v>954.749</v>
      </c>
      <c r="G656" s="1100" t="n">
        <v>4.833624177998251</v>
      </c>
      <c r="H656" s="1100" t="n">
        <v>973.112</v>
      </c>
      <c r="I656" s="1100" t="n">
        <v>4.926590853826748</v>
      </c>
      <c r="J656" s="1100" t="n">
        <v>774.5720000000001</v>
      </c>
      <c r="K656" s="1100" t="n">
        <v>4.163694251663402</v>
      </c>
      <c r="L656" s="1100" t="n">
        <v>777.5169999999998</v>
      </c>
      <c r="M656" s="1100" t="n">
        <v>4.179525032496103</v>
      </c>
      <c r="N656" s="755" t="inlineStr">
        <is>
          <t>5 week month</t>
        </is>
      </c>
      <c r="O656" s="274" t="n"/>
    </row>
    <row r="657">
      <c r="A657" s="776" t="inlineStr">
        <is>
          <t>March 2025</t>
        </is>
      </c>
      <c r="B657" s="1100" t="n">
        <v>1723.899</v>
      </c>
      <c r="C657" s="1100" t="n">
        <v>4.494559517529262</v>
      </c>
      <c r="D657" s="1100" t="n">
        <v>1742.422</v>
      </c>
      <c r="E657" s="1100" t="n">
        <v>4.54285279105816</v>
      </c>
      <c r="F657" s="1100" t="n">
        <v>953.099</v>
      </c>
      <c r="G657" s="1100" t="n">
        <v>4.825270694628593</v>
      </c>
      <c r="H657" s="1100" t="n">
        <v>969.7750000000001</v>
      </c>
      <c r="I657" s="1100" t="n">
        <v>4.909696566551266</v>
      </c>
      <c r="J657" s="1100" t="n">
        <v>770.8</v>
      </c>
      <c r="K657" s="1100" t="n">
        <v>4.14341795105187</v>
      </c>
      <c r="L657" s="1100" t="n">
        <v>772.6469999999999</v>
      </c>
      <c r="M657" s="1100" t="n">
        <v>4.153346457740495</v>
      </c>
      <c r="N657" s="755" t="inlineStr"/>
      <c r="O657" s="275" t="n"/>
    </row>
    <row r="658">
      <c r="A658" s="776" t="inlineStr">
        <is>
          <t>April 2025</t>
        </is>
      </c>
      <c r="B658" s="1100" t="n">
        <v>1701.822</v>
      </c>
      <c r="C658" s="1100" t="n">
        <v>4.437000234492093</v>
      </c>
      <c r="D658" s="1100" t="n">
        <v>1708.429</v>
      </c>
      <c r="E658" s="1100" t="n">
        <v>4.454226043389433</v>
      </c>
      <c r="F658" s="1100" t="n">
        <v>944.4880000000001</v>
      </c>
      <c r="G658" s="1100" t="n">
        <v>4.781675636873369</v>
      </c>
      <c r="H658" s="1100" t="n">
        <v>954.6299999999999</v>
      </c>
      <c r="I658" s="1100" t="n">
        <v>4.833021714652197</v>
      </c>
      <c r="J658" s="1100" t="n">
        <v>757.3340000000002</v>
      </c>
      <c r="K658" s="1100" t="n">
        <v>4.071031772887802</v>
      </c>
      <c r="L658" s="1100" t="n">
        <v>753.7990000000001</v>
      </c>
      <c r="M658" s="1100" t="n">
        <v>4.052029460411195</v>
      </c>
      <c r="N658" s="755" t="inlineStr"/>
      <c r="O658" s="275" t="n"/>
    </row>
    <row r="659">
      <c r="A659" s="776" t="inlineStr">
        <is>
          <t>May 2025</t>
        </is>
      </c>
      <c r="B659" s="1100" t="n">
        <v>1717.074</v>
      </c>
      <c r="C659" s="1100" t="n">
        <v>4.47676533776169</v>
      </c>
      <c r="D659" s="1100" t="n">
        <v>1691.221</v>
      </c>
      <c r="E659" s="1100" t="n">
        <v>4.40936124552271</v>
      </c>
      <c r="F659" s="1100" t="n">
        <v>951.6510000000001</v>
      </c>
      <c r="G659" s="1100" t="n">
        <v>4.817939880132071</v>
      </c>
      <c r="H659" s="1100" t="n">
        <v>943.5409999999999</v>
      </c>
      <c r="I659" s="1100" t="n">
        <v>4.776881243690904</v>
      </c>
      <c r="J659" s="1100" t="n">
        <v>765.423</v>
      </c>
      <c r="K659" s="1100" t="n">
        <v>4.114514009273451</v>
      </c>
      <c r="L659" s="1100" t="n">
        <v>747.6799999999999</v>
      </c>
      <c r="M659" s="1100" t="n">
        <v>4.019136914429764</v>
      </c>
      <c r="N659" s="755" t="inlineStr"/>
      <c r="O659" s="275" t="n"/>
    </row>
    <row r="660">
      <c r="A660" s="776" t="inlineStr">
        <is>
          <t>June 2025</t>
        </is>
      </c>
      <c r="B660" s="1100" t="n">
        <v>1701.599</v>
      </c>
      <c r="C660" s="1100" t="n">
        <v>4.436418827592727</v>
      </c>
      <c r="D660" s="1100" t="n">
        <v>1697.428</v>
      </c>
      <c r="E660" s="1100" t="n">
        <v>4.42554417208935</v>
      </c>
      <c r="F660" s="1100" t="n">
        <v>947.0910000000001</v>
      </c>
      <c r="G660" s="1100" t="n">
        <v>4.794853889728653</v>
      </c>
      <c r="H660" s="1100" t="n">
        <v>943.6339999999999</v>
      </c>
      <c r="I660" s="1100" t="n">
        <v>4.777352076389922</v>
      </c>
      <c r="J660" s="1100" t="n">
        <v>754.508</v>
      </c>
      <c r="K660" s="1100" t="n">
        <v>4.055840673861241</v>
      </c>
      <c r="L660" s="1100" t="n">
        <v>753.794</v>
      </c>
      <c r="M660" s="1100" t="n">
        <v>4.052002583024382</v>
      </c>
      <c r="N660" s="755" t="inlineStr">
        <is>
          <t>5 week month</t>
        </is>
      </c>
      <c r="O660" s="275" t="n"/>
    </row>
    <row r="661">
      <c r="A661" s="776" t="inlineStr">
        <is>
          <t>July 2025</t>
        </is>
      </c>
      <c r="B661" s="1100" t="n">
        <v>1668.255</v>
      </c>
      <c r="C661" s="1100" t="n">
        <v>4.34948415650556</v>
      </c>
      <c r="D661" s="1100" t="n">
        <v>1668.609</v>
      </c>
      <c r="E661" s="1100" t="n">
        <v>4.35040710736823</v>
      </c>
      <c r="F661" s="1100" t="n">
        <v>933.2429999999999</v>
      </c>
      <c r="G661" s="1100" t="n">
        <v>4.724745382029854</v>
      </c>
      <c r="H661" s="1100" t="n">
        <v>930.0870000000002</v>
      </c>
      <c r="I661" s="1100" t="n">
        <v>4.708767446566439</v>
      </c>
      <c r="J661" s="1100" t="n">
        <v>735.0120000000001</v>
      </c>
      <c r="K661" s="1100" t="n">
        <v>3.951040367201009</v>
      </c>
      <c r="L661" s="1100" t="n">
        <v>738.5219999999999</v>
      </c>
      <c r="M661" s="1100" t="n">
        <v>3.969908292743551</v>
      </c>
      <c r="N661" s="755" t="inlineStr"/>
      <c r="O661" s="274" t="n"/>
    </row>
    <row r="662">
      <c r="A662" s="776" t="inlineStr">
        <is>
          <t>August 2025</t>
        </is>
      </c>
      <c r="B662" s="1100" t="n">
        <v>1666.274</v>
      </c>
      <c r="C662" s="1100" t="n">
        <v>4.344319281762767</v>
      </c>
      <c r="D662" s="1100" t="n">
        <v>1663.596</v>
      </c>
      <c r="E662" s="1100" t="n">
        <v>4.33733718455873</v>
      </c>
      <c r="F662" s="1100" t="n">
        <v>930.813</v>
      </c>
      <c r="G662" s="1100" t="n">
        <v>4.712442979249087</v>
      </c>
      <c r="H662" s="1100" t="n">
        <v>924.4599999999999</v>
      </c>
      <c r="I662" s="1100" t="n">
        <v>4.680279536917308</v>
      </c>
      <c r="J662" s="1100" t="n">
        <v>735.4609999999999</v>
      </c>
      <c r="K662" s="1100" t="n">
        <v>3.953453956536792</v>
      </c>
      <c r="L662" s="1100" t="n">
        <v>739.1360000000001</v>
      </c>
      <c r="M662" s="1100" t="n">
        <v>3.973208835844157</v>
      </c>
      <c r="N662" s="755" t="inlineStr">
        <is>
          <t>5 week month</t>
        </is>
      </c>
      <c r="O662" s="274" t="n"/>
    </row>
    <row r="663">
      <c r="A663" s="776" t="inlineStr">
        <is>
          <t>September 2025</t>
        </is>
      </c>
      <c r="B663" s="1100" t="n">
        <v>1666.71</v>
      </c>
      <c r="C663" s="1100" t="n">
        <v>4.34545602350323</v>
      </c>
      <c r="D663" s="1100" t="n">
        <v>1657.12</v>
      </c>
      <c r="E663" s="1100" t="n">
        <v>4.320452919624694</v>
      </c>
      <c r="F663" s="1100" t="n">
        <v>930.408</v>
      </c>
      <c r="G663" s="1100" t="n">
        <v>4.710392578785625</v>
      </c>
      <c r="H663" s="1100" t="n">
        <v>917.242</v>
      </c>
      <c r="I663" s="1100" t="n">
        <v>4.643736844212952</v>
      </c>
      <c r="J663" s="1100" t="n">
        <v>736.302</v>
      </c>
      <c r="K663" s="1100" t="n">
        <v>3.957974732998695</v>
      </c>
      <c r="L663" s="1100" t="n">
        <v>739.8779999999999</v>
      </c>
      <c r="M663" s="1100" t="n">
        <v>3.977197440047166</v>
      </c>
      <c r="N663" s="755" t="inlineStr"/>
      <c r="O663" s="274" t="n"/>
    </row>
    <row r="664">
      <c r="A664" s="776" t="inlineStr">
        <is>
          <t>October 2025 [r]</t>
        </is>
      </c>
      <c r="B664" s="1100" t="n">
        <v>1662.796</v>
      </c>
      <c r="C664" s="1100" t="n">
        <v>4.335251419897329</v>
      </c>
      <c r="D664" s="1100" t="n">
        <v>1650.224</v>
      </c>
      <c r="E664" s="1100" t="n">
        <v>4.302473628243423</v>
      </c>
      <c r="F664" s="1100" t="n">
        <v>928.867</v>
      </c>
      <c r="G664" s="1100" t="n">
        <v>4.702590931590085</v>
      </c>
      <c r="H664" s="1100" t="n">
        <v>913.1980000000001</v>
      </c>
      <c r="I664" s="1100" t="n">
        <v>4.623263215881501</v>
      </c>
      <c r="J664" s="1100" t="n">
        <v>733.9290000000001</v>
      </c>
      <c r="K664" s="1100" t="n">
        <v>3.94521872521737</v>
      </c>
      <c r="L664" s="1100" t="n">
        <v>737.0260000000002</v>
      </c>
      <c r="M664" s="1100" t="n">
        <v>3.961866578609182</v>
      </c>
      <c r="N664" s="755" t="inlineStr"/>
      <c r="O664" s="274" t="n"/>
    </row>
    <row r="665">
      <c r="A665" s="776" t="inlineStr">
        <is>
          <t>November 2025 [p]</t>
        </is>
      </c>
      <c r="B665" s="1100" t="n">
        <v>1682.87</v>
      </c>
      <c r="C665" s="1100" t="n">
        <v>4.387588469663518</v>
      </c>
      <c r="D665" s="1100" t="n">
        <v>1667.669</v>
      </c>
      <c r="E665" s="1100" t="n">
        <v>4.347956333891084</v>
      </c>
      <c r="F665" s="1100" t="n">
        <v>942.2739999999999</v>
      </c>
      <c r="G665" s="1100" t="n">
        <v>4.770466781006447</v>
      </c>
      <c r="H665" s="1100" t="n">
        <v>929.064</v>
      </c>
      <c r="I665" s="1100" t="n">
        <v>4.70358828687725</v>
      </c>
      <c r="J665" s="1100" t="n">
        <v>740.5960000000001</v>
      </c>
      <c r="K665" s="1100" t="n">
        <v>3.981057032793477</v>
      </c>
      <c r="L665" s="1100" t="n">
        <v>738.6049999999999</v>
      </c>
      <c r="M665" s="1100" t="n">
        <v>3.970354457364642</v>
      </c>
      <c r="N665" s="755" t="inlineStr">
        <is>
          <t>5 week month</t>
        </is>
      </c>
    </row>
    <row r="666">
      <c r="A666" s="761" t="inlineStr">
        <is>
          <t xml:space="preserve">Change on month </t>
        </is>
      </c>
      <c r="B666" s="1101" t="n">
        <v>20.07399999999984</v>
      </c>
      <c r="C666" s="1101" t="n">
        <v>0.05233704976618903</v>
      </c>
      <c r="D666" s="1101" t="n">
        <v>17.44499999999971</v>
      </c>
      <c r="E666" s="1101" t="n">
        <v>0.0454827056476601</v>
      </c>
      <c r="F666" s="1101" t="n">
        <v>13.40699999999993</v>
      </c>
      <c r="G666" s="1101" t="n">
        <v>0.06787584941636204</v>
      </c>
      <c r="H666" s="1101" t="n">
        <v>15.86599999999987</v>
      </c>
      <c r="I666" s="1101" t="n">
        <v>0.08032507099574904</v>
      </c>
      <c r="J666" s="1101" t="n">
        <v>6.66700000000003</v>
      </c>
      <c r="K666" s="1101" t="n">
        <v>0.03583830757610684</v>
      </c>
      <c r="L666" s="1101" t="n">
        <v>1.578999999999724</v>
      </c>
      <c r="M666" s="1101" t="n">
        <v>0.008487878755460532</v>
      </c>
      <c r="N666" s="752" t="n"/>
    </row>
    <row r="667">
      <c r="A667" s="761" t="inlineStr">
        <is>
          <t xml:space="preserve">% change on month </t>
        </is>
      </c>
      <c r="B667" s="1101" t="n">
        <v>1.207243702775316</v>
      </c>
      <c r="C667" s="1101" t="inlineStr">
        <is>
          <t>[z]</t>
        </is>
      </c>
      <c r="D667" s="1101" t="n">
        <v>1.057129213973358</v>
      </c>
      <c r="E667" s="1101" t="inlineStr">
        <is>
          <t>[z]</t>
        </is>
      </c>
      <c r="F667" s="1101" t="n">
        <v>1.443371333032601</v>
      </c>
      <c r="G667" s="1101" t="inlineStr">
        <is>
          <t>[z]</t>
        </is>
      </c>
      <c r="H667" s="1101" t="n">
        <v>1.737410725822863</v>
      </c>
      <c r="I667" s="1101" t="inlineStr">
        <is>
          <t>[z]</t>
        </is>
      </c>
      <c r="J667" s="1101" t="n">
        <v>0.9083984963123176</v>
      </c>
      <c r="K667" s="1101" t="inlineStr">
        <is>
          <t>[z]</t>
        </is>
      </c>
      <c r="L667" s="1101" t="n">
        <v>0.2142393891124225</v>
      </c>
      <c r="M667" s="1101" t="inlineStr">
        <is>
          <t>[z]</t>
        </is>
      </c>
      <c r="N667" s="752" t="n"/>
    </row>
    <row r="668">
      <c r="A668" s="761" t="inlineStr">
        <is>
          <t xml:space="preserve">Change on year </t>
        </is>
      </c>
      <c r="B668" s="1101" t="n">
        <v>-55.77100000000019</v>
      </c>
      <c r="C668" s="1101" t="n">
        <v>-0.1454064761636982</v>
      </c>
      <c r="D668" s="1101" t="n">
        <v>-58.67399999999998</v>
      </c>
      <c r="E668" s="1101" t="n">
        <v>-0.1529751946787554</v>
      </c>
      <c r="F668" s="1101" t="n">
        <v>-10.46700000000021</v>
      </c>
      <c r="G668" s="1101" t="n">
        <v>-0.05299146086679141</v>
      </c>
      <c r="H668" s="1101" t="n">
        <v>-12.17899999999997</v>
      </c>
      <c r="I668" s="1101" t="n">
        <v>-0.06165883270245942</v>
      </c>
      <c r="J668" s="1101" t="n">
        <v>-45.30399999999997</v>
      </c>
      <c r="K668" s="1101" t="n">
        <v>-0.2435306264328667</v>
      </c>
      <c r="L668" s="1101" t="n">
        <v>-46.49500000000012</v>
      </c>
      <c r="M668" s="1101" t="n">
        <v>-0.2499328199716628</v>
      </c>
      <c r="N668" s="752" t="n"/>
    </row>
    <row r="669">
      <c r="A669" s="761" t="inlineStr">
        <is>
          <t xml:space="preserve">% change on year </t>
        </is>
      </c>
      <c r="B669" s="1101" t="n">
        <v>-3.207735236889052</v>
      </c>
      <c r="C669" s="1101" t="inlineStr">
        <is>
          <t>[z]</t>
        </is>
      </c>
      <c r="D669" s="1101" t="n">
        <v>-3.398745208802653</v>
      </c>
      <c r="E669" s="1101" t="inlineStr">
        <is>
          <t>[z]</t>
        </is>
      </c>
      <c r="F669" s="1101" t="n">
        <v>-1.098619666834975</v>
      </c>
      <c r="G669" s="1101" t="inlineStr">
        <is>
          <t>[z]</t>
        </is>
      </c>
      <c r="H669" s="1101" t="n">
        <v>-1.293927285515002</v>
      </c>
      <c r="I669" s="1101" t="inlineStr">
        <is>
          <t>[z]</t>
        </is>
      </c>
      <c r="J669" s="1101" t="n">
        <v>-5.764601094286801</v>
      </c>
      <c r="K669" s="1101" t="inlineStr">
        <is>
          <t>[z]</t>
        </is>
      </c>
      <c r="L669" s="1101" t="n">
        <v>-5.922175519042175</v>
      </c>
      <c r="M669" s="1101" t="inlineStr">
        <is>
          <t>[z]</t>
        </is>
      </c>
      <c r="N669" s="752" t="n"/>
    </row>
    <row r="1056" customFormat="1" s="147"/>
    <row r="1057" customFormat="1" s="147"/>
    <row r="1058" customFormat="1" s="147"/>
    <row r="1059" customFormat="1" s="147"/>
    <row r="1060">
      <c r="A1060" s="274" t="n"/>
      <c r="B1060" s="274" t="n"/>
      <c r="C1060" s="274" t="n"/>
      <c r="D1060" s="274" t="n"/>
    </row>
    <row r="1061">
      <c r="A1061" s="274" t="n"/>
      <c r="B1061" s="274" t="n"/>
      <c r="C1061" s="274" t="n"/>
      <c r="D1061" s="274" t="n"/>
    </row>
    <row r="1062">
      <c r="A1062" s="274" t="n"/>
      <c r="B1062" s="274" t="n"/>
      <c r="C1062" s="274" t="n"/>
      <c r="D1062" s="274" t="n"/>
    </row>
    <row r="1063">
      <c r="A1063" s="274" t="n"/>
      <c r="B1063" s="274" t="n"/>
      <c r="C1063" s="274" t="n"/>
      <c r="D1063" s="274" t="n"/>
    </row>
    <row r="1064" customFormat="1" s="147"/>
    <row r="1065" customFormat="1" s="147"/>
    <row r="1066" customFormat="1" s="147"/>
    <row r="1067" customFormat="1" s="147"/>
    <row r="1068" customFormat="1" s="147">
      <c r="A1068" s="274" t="n"/>
      <c r="B1068" s="274" t="n"/>
      <c r="C1068" s="274" t="n"/>
      <c r="D1068" s="274" t="n"/>
    </row>
    <row r="1069" customFormat="1" s="147">
      <c r="A1069" s="274" t="n"/>
      <c r="B1069" s="274" t="n"/>
      <c r="C1069" s="274" t="n"/>
      <c r="D1069" s="274" t="n"/>
    </row>
    <row r="1070">
      <c r="A1070" s="274" t="n"/>
      <c r="B1070" s="274" t="n"/>
      <c r="C1070" s="274" t="n"/>
      <c r="D1070" s="274" t="n"/>
    </row>
    <row r="1071">
      <c r="A1071" s="274" t="n"/>
      <c r="B1071" s="274" t="n"/>
      <c r="C1071" s="274" t="n"/>
      <c r="D1071" s="274" t="n"/>
    </row>
    <row r="1072">
      <c r="A1072" s="274" t="n"/>
      <c r="B1072" s="274" t="n"/>
      <c r="C1072" s="274" t="n"/>
      <c r="D1072" s="274" t="n"/>
    </row>
    <row r="1073">
      <c r="A1073" s="274" t="n"/>
      <c r="B1073" s="274" t="n"/>
      <c r="C1073" s="274" t="n"/>
      <c r="D1073" s="274" t="n"/>
    </row>
    <row r="1074">
      <c r="A1074" s="274" t="n"/>
      <c r="B1074" s="274" t="n"/>
      <c r="C1074" s="274" t="n"/>
      <c r="D1074" s="274" t="n"/>
    </row>
    <row r="1075">
      <c r="A1075" s="274" t="n"/>
      <c r="B1075" s="274" t="n"/>
      <c r="C1075" s="274" t="n"/>
      <c r="D1075" s="274" t="n"/>
    </row>
    <row r="1076">
      <c r="A1076" s="274" t="n"/>
      <c r="B1076" s="274" t="n"/>
      <c r="C1076" s="274" t="n"/>
      <c r="D1076" s="274" t="n"/>
    </row>
    <row r="1077">
      <c r="A1077" s="274" t="n"/>
      <c r="B1077" s="274" t="n"/>
      <c r="C1077" s="274" t="n"/>
      <c r="D1077" s="274" t="n"/>
    </row>
    <row r="1078">
      <c r="A1078" s="299" t="n"/>
      <c r="B1078" s="274" t="n"/>
      <c r="C1078" s="1102" t="n"/>
      <c r="D1078" s="1102" t="n"/>
    </row>
    <row r="1079">
      <c r="A1079" s="298" t="n"/>
      <c r="B1079" s="275" t="n"/>
      <c r="C1079" s="1103" t="n"/>
      <c r="D1079" s="1103" t="n"/>
    </row>
    <row r="1499" customFormat="1" s="1104"/>
    <row r="1500" customFormat="1" s="1104"/>
    <row r="1501" customFormat="1" s="1104"/>
    <row r="1502" customFormat="1" s="1104"/>
    <row r="1503" customFormat="1" s="1104"/>
    <row r="1504" customFormat="1" s="1104"/>
    <row r="1505" customFormat="1" s="147"/>
    <row r="1506" customFormat="1" s="147"/>
    <row r="1507" customFormat="1" s="147"/>
    <row r="1508" customFormat="1" s="147"/>
    <row r="1513" customFormat="1" s="147"/>
    <row r="1514" customFormat="1" s="147"/>
    <row r="1516" customFormat="1" s="147"/>
    <row r="1517" customFormat="1" s="147"/>
    <row r="1518" customFormat="1" s="147">
      <c r="A1518" s="149" t="n"/>
      <c r="B1518" s="149" t="n"/>
      <c r="C1518" s="1105" t="n"/>
      <c r="D1518" s="1105" t="n"/>
    </row>
    <row r="1519">
      <c r="B1519" s="147" t="n"/>
      <c r="C1519" s="146" t="n"/>
      <c r="D1519" s="146" t="n"/>
    </row>
    <row r="1521">
      <c r="A1521" s="274" t="n"/>
      <c r="B1521" s="274" t="n"/>
      <c r="C1521" s="274" t="n"/>
      <c r="D1521" s="274" t="n"/>
    </row>
    <row r="1522">
      <c r="A1522" s="274" t="n"/>
      <c r="B1522" s="274" t="n"/>
      <c r="C1522" s="274" t="n"/>
      <c r="D1522" s="274" t="n"/>
    </row>
    <row r="1523">
      <c r="A1523" s="274" t="n"/>
      <c r="B1523" s="274" t="n"/>
      <c r="C1523" s="274" t="n"/>
      <c r="D1523" s="274" t="n"/>
    </row>
    <row r="1524">
      <c r="A1524" s="274" t="n"/>
      <c r="B1524" s="274" t="n"/>
      <c r="C1524" s="274" t="n"/>
      <c r="D1524" s="274" t="n"/>
    </row>
    <row r="1525">
      <c r="A1525" s="274" t="n"/>
      <c r="B1525" s="274" t="n"/>
      <c r="C1525" s="274" t="n"/>
      <c r="D1525" s="274" t="n"/>
    </row>
    <row r="1526">
      <c r="A1526" s="274" t="n"/>
      <c r="B1526" s="274" t="n"/>
      <c r="C1526" s="274" t="n"/>
      <c r="D1526" s="274" t="n"/>
    </row>
    <row r="1527">
      <c r="A1527" s="299" t="n"/>
      <c r="B1527" s="299" t="n"/>
      <c r="C1527" s="1102" t="n"/>
      <c r="D1527" s="1102" t="n"/>
    </row>
    <row r="1528">
      <c r="A1528" s="275" t="n"/>
      <c r="B1528" s="274" t="n"/>
      <c r="C1528" s="302" t="n"/>
      <c r="D1528" s="302" t="n"/>
    </row>
  </sheetData>
  <conditionalFormatting sqref="B319:B322">
    <cfRule type="cellIs" priority="11" operator="equal" dxfId="7" stopIfTrue="1">
      <formula>#REF!</formula>
    </cfRule>
    <cfRule type="cellIs" priority="12" operator="equal" dxfId="6" stopIfTrue="1">
      <formula>#REF!</formula>
    </cfRule>
  </conditionalFormatting>
  <conditionalFormatting sqref="D319:D322">
    <cfRule type="cellIs" priority="9" operator="equal" dxfId="7" stopIfTrue="1">
      <formula>#REF!</formula>
    </cfRule>
    <cfRule type="cellIs" priority="10" operator="equal" dxfId="6" stopIfTrue="1">
      <formula>#REF!</formula>
    </cfRule>
  </conditionalFormatting>
  <conditionalFormatting sqref="F319:F322">
    <cfRule type="cellIs" priority="7" operator="equal" dxfId="7" stopIfTrue="1">
      <formula>#REF!</formula>
    </cfRule>
    <cfRule type="cellIs" priority="8" operator="equal" dxfId="6" stopIfTrue="1">
      <formula>#REF!</formula>
    </cfRule>
  </conditionalFormatting>
  <conditionalFormatting sqref="H319:H322">
    <cfRule type="cellIs" priority="5" operator="equal" dxfId="7" stopIfTrue="1">
      <formula>#REF!</formula>
    </cfRule>
    <cfRule type="cellIs" priority="6" operator="equal" dxfId="6" stopIfTrue="1">
      <formula>#REF!</formula>
    </cfRule>
  </conditionalFormatting>
  <conditionalFormatting sqref="J319:J322">
    <cfRule type="cellIs" priority="3" operator="equal" dxfId="7" stopIfTrue="1">
      <formula>#REF!</formula>
    </cfRule>
    <cfRule type="cellIs" priority="4" operator="equal" dxfId="6" stopIfTrue="1">
      <formula>#REF!</formula>
    </cfRule>
  </conditionalFormatting>
  <conditionalFormatting sqref="L319:L322">
    <cfRule type="cellIs" priority="1" operator="equal" dxfId="7" stopIfTrue="1">
      <formula>#REF!</formula>
    </cfRule>
    <cfRule type="cellIs" priority="2" operator="equal" dxfId="6" stopIfTrue="1">
      <formula>#REF!</formula>
    </cfRule>
  </conditionalFormatting>
  <pageMargins left="0.27" right="0.17" top="0.52" bottom="0.5" header="0.5118110236220472" footer="0.5118110236220472"/>
  <pageSetup orientation="landscape" paperSize="9" scale="10"/>
</worksheet>
</file>

<file path=xl/worksheets/sheet16.xml><?xml version="1.0" encoding="utf-8"?>
<worksheet xmlns="http://schemas.openxmlformats.org/spreadsheetml/2006/main">
  <sheetPr>
    <tabColor rgb="FF00B0F0"/>
    <outlinePr summaryBelow="1" summaryRight="1"/>
    <pageSetUpPr/>
  </sheetPr>
  <dimension ref="A1:P329"/>
  <sheetViews>
    <sheetView topLeftCell="A312" workbookViewId="0">
      <selection activeCell="A1" sqref="A1"/>
    </sheetView>
  </sheetViews>
  <sheetFormatPr baseColWidth="8" defaultColWidth="9.1796875" defaultRowHeight="14.5"/>
  <cols>
    <col width="20.54296875" customWidth="1" style="72" min="1" max="1"/>
    <col width="16" customWidth="1" style="72" min="2" max="2"/>
    <col width="17.1796875" customWidth="1" style="248" min="3" max="3"/>
    <col width="16.26953125" customWidth="1" style="248" min="4" max="4"/>
    <col width="15.54296875" customWidth="1" style="248" min="5" max="5"/>
    <col width="11.1796875" customWidth="1" style="1106" min="6" max="6"/>
    <col width="11.1796875" customWidth="1" style="248" min="7" max="7"/>
    <col width="9.1796875" customWidth="1" style="248" min="8" max="9"/>
    <col width="9.1796875" customWidth="1" style="72" min="10" max="257"/>
    <col width="11.1796875" customWidth="1" style="72" min="258" max="259"/>
    <col width="9.1796875" customWidth="1" style="72" min="260" max="261"/>
    <col width="11.1796875" customWidth="1" style="72" min="262" max="263"/>
    <col width="9.1796875" customWidth="1" style="72" min="264" max="513"/>
    <col width="11.1796875" customWidth="1" style="72" min="514" max="515"/>
    <col width="9.1796875" customWidth="1" style="72" min="516" max="517"/>
    <col width="11.1796875" customWidth="1" style="72" min="518" max="519"/>
    <col width="9.1796875" customWidth="1" style="72" min="520" max="769"/>
    <col width="11.1796875" customWidth="1" style="72" min="770" max="771"/>
    <col width="9.1796875" customWidth="1" style="72" min="772" max="773"/>
    <col width="11.1796875" customWidth="1" style="72" min="774" max="775"/>
    <col width="9.1796875" customWidth="1" style="72" min="776" max="1025"/>
    <col width="11.1796875" customWidth="1" style="72" min="1026" max="1027"/>
    <col width="9.1796875" customWidth="1" style="72" min="1028" max="1029"/>
    <col width="11.1796875" customWidth="1" style="72" min="1030" max="1031"/>
    <col width="9.1796875" customWidth="1" style="72" min="1032" max="1281"/>
    <col width="11.1796875" customWidth="1" style="72" min="1282" max="1283"/>
    <col width="9.1796875" customWidth="1" style="72" min="1284" max="1285"/>
    <col width="11.1796875" customWidth="1" style="72" min="1286" max="1287"/>
    <col width="9.1796875" customWidth="1" style="72" min="1288" max="1537"/>
    <col width="11.1796875" customWidth="1" style="72" min="1538" max="1539"/>
    <col width="9.1796875" customWidth="1" style="72" min="1540" max="1541"/>
    <col width="11.1796875" customWidth="1" style="72" min="1542" max="1543"/>
    <col width="9.1796875" customWidth="1" style="72" min="1544" max="1793"/>
    <col width="11.1796875" customWidth="1" style="72" min="1794" max="1795"/>
    <col width="9.1796875" customWidth="1" style="72" min="1796" max="1797"/>
    <col width="11.1796875" customWidth="1" style="72" min="1798" max="1799"/>
    <col width="9.1796875" customWidth="1" style="72" min="1800" max="2049"/>
    <col width="11.1796875" customWidth="1" style="72" min="2050" max="2051"/>
    <col width="9.1796875" customWidth="1" style="72" min="2052" max="2053"/>
    <col width="11.1796875" customWidth="1" style="72" min="2054" max="2055"/>
    <col width="9.1796875" customWidth="1" style="72" min="2056" max="2305"/>
    <col width="11.1796875" customWidth="1" style="72" min="2306" max="2307"/>
    <col width="9.1796875" customWidth="1" style="72" min="2308" max="2309"/>
    <col width="11.1796875" customWidth="1" style="72" min="2310" max="2311"/>
    <col width="9.1796875" customWidth="1" style="72" min="2312" max="2561"/>
    <col width="11.1796875" customWidth="1" style="72" min="2562" max="2563"/>
    <col width="9.1796875" customWidth="1" style="72" min="2564" max="2565"/>
    <col width="11.1796875" customWidth="1" style="72" min="2566" max="2567"/>
    <col width="9.1796875" customWidth="1" style="72" min="2568" max="2817"/>
    <col width="11.1796875" customWidth="1" style="72" min="2818" max="2819"/>
    <col width="9.1796875" customWidth="1" style="72" min="2820" max="2821"/>
    <col width="11.1796875" customWidth="1" style="72" min="2822" max="2823"/>
    <col width="9.1796875" customWidth="1" style="72" min="2824" max="3073"/>
    <col width="11.1796875" customWidth="1" style="72" min="3074" max="3075"/>
    <col width="9.1796875" customWidth="1" style="72" min="3076" max="3077"/>
    <col width="11.1796875" customWidth="1" style="72" min="3078" max="3079"/>
    <col width="9.1796875" customWidth="1" style="72" min="3080" max="3329"/>
    <col width="11.1796875" customWidth="1" style="72" min="3330" max="3331"/>
    <col width="9.1796875" customWidth="1" style="72" min="3332" max="3333"/>
    <col width="11.1796875" customWidth="1" style="72" min="3334" max="3335"/>
    <col width="9.1796875" customWidth="1" style="72" min="3336" max="3585"/>
    <col width="11.1796875" customWidth="1" style="72" min="3586" max="3587"/>
    <col width="9.1796875" customWidth="1" style="72" min="3588" max="3589"/>
    <col width="11.1796875" customWidth="1" style="72" min="3590" max="3591"/>
    <col width="9.1796875" customWidth="1" style="72" min="3592" max="3841"/>
    <col width="11.1796875" customWidth="1" style="72" min="3842" max="3843"/>
    <col width="9.1796875" customWidth="1" style="72" min="3844" max="3845"/>
    <col width="11.1796875" customWidth="1" style="72" min="3846" max="3847"/>
    <col width="9.1796875" customWidth="1" style="72" min="3848" max="4097"/>
    <col width="11.1796875" customWidth="1" style="72" min="4098" max="4099"/>
    <col width="9.1796875" customWidth="1" style="72" min="4100" max="4101"/>
    <col width="11.1796875" customWidth="1" style="72" min="4102" max="4103"/>
    <col width="9.1796875" customWidth="1" style="72" min="4104" max="4353"/>
    <col width="11.1796875" customWidth="1" style="72" min="4354" max="4355"/>
    <col width="9.1796875" customWidth="1" style="72" min="4356" max="4357"/>
    <col width="11.1796875" customWidth="1" style="72" min="4358" max="4359"/>
    <col width="9.1796875" customWidth="1" style="72" min="4360" max="4609"/>
    <col width="11.1796875" customWidth="1" style="72" min="4610" max="4611"/>
    <col width="9.1796875" customWidth="1" style="72" min="4612" max="4613"/>
    <col width="11.1796875" customWidth="1" style="72" min="4614" max="4615"/>
    <col width="9.1796875" customWidth="1" style="72" min="4616" max="4865"/>
    <col width="11.1796875" customWidth="1" style="72" min="4866" max="4867"/>
    <col width="9.1796875" customWidth="1" style="72" min="4868" max="4869"/>
    <col width="11.1796875" customWidth="1" style="72" min="4870" max="4871"/>
    <col width="9.1796875" customWidth="1" style="72" min="4872" max="5121"/>
    <col width="11.1796875" customWidth="1" style="72" min="5122" max="5123"/>
    <col width="9.1796875" customWidth="1" style="72" min="5124" max="5125"/>
    <col width="11.1796875" customWidth="1" style="72" min="5126" max="5127"/>
    <col width="9.1796875" customWidth="1" style="72" min="5128" max="5377"/>
    <col width="11.1796875" customWidth="1" style="72" min="5378" max="5379"/>
    <col width="9.1796875" customWidth="1" style="72" min="5380" max="5381"/>
    <col width="11.1796875" customWidth="1" style="72" min="5382" max="5383"/>
    <col width="9.1796875" customWidth="1" style="72" min="5384" max="5633"/>
    <col width="11.1796875" customWidth="1" style="72" min="5634" max="5635"/>
    <col width="9.1796875" customWidth="1" style="72" min="5636" max="5637"/>
    <col width="11.1796875" customWidth="1" style="72" min="5638" max="5639"/>
    <col width="9.1796875" customWidth="1" style="72" min="5640" max="5889"/>
    <col width="11.1796875" customWidth="1" style="72" min="5890" max="5891"/>
    <col width="9.1796875" customWidth="1" style="72" min="5892" max="5893"/>
    <col width="11.1796875" customWidth="1" style="72" min="5894" max="5895"/>
    <col width="9.1796875" customWidth="1" style="72" min="5896" max="6145"/>
    <col width="11.1796875" customWidth="1" style="72" min="6146" max="6147"/>
    <col width="9.1796875" customWidth="1" style="72" min="6148" max="6149"/>
    <col width="11.1796875" customWidth="1" style="72" min="6150" max="6151"/>
    <col width="9.1796875" customWidth="1" style="72" min="6152" max="6401"/>
    <col width="11.1796875" customWidth="1" style="72" min="6402" max="6403"/>
    <col width="9.1796875" customWidth="1" style="72" min="6404" max="6405"/>
    <col width="11.1796875" customWidth="1" style="72" min="6406" max="6407"/>
    <col width="9.1796875" customWidth="1" style="72" min="6408" max="6657"/>
    <col width="11.1796875" customWidth="1" style="72" min="6658" max="6659"/>
    <col width="9.1796875" customWidth="1" style="72" min="6660" max="6661"/>
    <col width="11.1796875" customWidth="1" style="72" min="6662" max="6663"/>
    <col width="9.1796875" customWidth="1" style="72" min="6664" max="6913"/>
    <col width="11.1796875" customWidth="1" style="72" min="6914" max="6915"/>
    <col width="9.1796875" customWidth="1" style="72" min="6916" max="6917"/>
    <col width="11.1796875" customWidth="1" style="72" min="6918" max="6919"/>
    <col width="9.1796875" customWidth="1" style="72" min="6920" max="7169"/>
    <col width="11.1796875" customWidth="1" style="72" min="7170" max="7171"/>
    <col width="9.1796875" customWidth="1" style="72" min="7172" max="7173"/>
    <col width="11.1796875" customWidth="1" style="72" min="7174" max="7175"/>
    <col width="9.1796875" customWidth="1" style="72" min="7176" max="7425"/>
    <col width="11.1796875" customWidth="1" style="72" min="7426" max="7427"/>
    <col width="9.1796875" customWidth="1" style="72" min="7428" max="7429"/>
    <col width="11.1796875" customWidth="1" style="72" min="7430" max="7431"/>
    <col width="9.1796875" customWidth="1" style="72" min="7432" max="7681"/>
    <col width="11.1796875" customWidth="1" style="72" min="7682" max="7683"/>
    <col width="9.1796875" customWidth="1" style="72" min="7684" max="7685"/>
    <col width="11.1796875" customWidth="1" style="72" min="7686" max="7687"/>
    <col width="9.1796875" customWidth="1" style="72" min="7688" max="7937"/>
    <col width="11.1796875" customWidth="1" style="72" min="7938" max="7939"/>
    <col width="9.1796875" customWidth="1" style="72" min="7940" max="7941"/>
    <col width="11.1796875" customWidth="1" style="72" min="7942" max="7943"/>
    <col width="9.1796875" customWidth="1" style="72" min="7944" max="8193"/>
    <col width="11.1796875" customWidth="1" style="72" min="8194" max="8195"/>
    <col width="9.1796875" customWidth="1" style="72" min="8196" max="8197"/>
    <col width="11.1796875" customWidth="1" style="72" min="8198" max="8199"/>
    <col width="9.1796875" customWidth="1" style="72" min="8200" max="8449"/>
    <col width="11.1796875" customWidth="1" style="72" min="8450" max="8451"/>
    <col width="9.1796875" customWidth="1" style="72" min="8452" max="8453"/>
    <col width="11.1796875" customWidth="1" style="72" min="8454" max="8455"/>
    <col width="9.1796875" customWidth="1" style="72" min="8456" max="8705"/>
    <col width="11.1796875" customWidth="1" style="72" min="8706" max="8707"/>
    <col width="9.1796875" customWidth="1" style="72" min="8708" max="8709"/>
    <col width="11.1796875" customWidth="1" style="72" min="8710" max="8711"/>
    <col width="9.1796875" customWidth="1" style="72" min="8712" max="8961"/>
    <col width="11.1796875" customWidth="1" style="72" min="8962" max="8963"/>
    <col width="9.1796875" customWidth="1" style="72" min="8964" max="8965"/>
    <col width="11.1796875" customWidth="1" style="72" min="8966" max="8967"/>
    <col width="9.1796875" customWidth="1" style="72" min="8968" max="9217"/>
    <col width="11.1796875" customWidth="1" style="72" min="9218" max="9219"/>
    <col width="9.1796875" customWidth="1" style="72" min="9220" max="9221"/>
    <col width="11.1796875" customWidth="1" style="72" min="9222" max="9223"/>
    <col width="9.1796875" customWidth="1" style="72" min="9224" max="9473"/>
    <col width="11.1796875" customWidth="1" style="72" min="9474" max="9475"/>
    <col width="9.1796875" customWidth="1" style="72" min="9476" max="9477"/>
    <col width="11.1796875" customWidth="1" style="72" min="9478" max="9479"/>
    <col width="9.1796875" customWidth="1" style="72" min="9480" max="9729"/>
    <col width="11.1796875" customWidth="1" style="72" min="9730" max="9731"/>
    <col width="9.1796875" customWidth="1" style="72" min="9732" max="9733"/>
    <col width="11.1796875" customWidth="1" style="72" min="9734" max="9735"/>
    <col width="9.1796875" customWidth="1" style="72" min="9736" max="9985"/>
    <col width="11.1796875" customWidth="1" style="72" min="9986" max="9987"/>
    <col width="9.1796875" customWidth="1" style="72" min="9988" max="9989"/>
    <col width="11.1796875" customWidth="1" style="72" min="9990" max="9991"/>
    <col width="9.1796875" customWidth="1" style="72" min="9992" max="10241"/>
    <col width="11.1796875" customWidth="1" style="72" min="10242" max="10243"/>
    <col width="9.1796875" customWidth="1" style="72" min="10244" max="10245"/>
    <col width="11.1796875" customWidth="1" style="72" min="10246" max="10247"/>
    <col width="9.1796875" customWidth="1" style="72" min="10248" max="10497"/>
    <col width="11.1796875" customWidth="1" style="72" min="10498" max="10499"/>
    <col width="9.1796875" customWidth="1" style="72" min="10500" max="10501"/>
    <col width="11.1796875" customWidth="1" style="72" min="10502" max="10503"/>
    <col width="9.1796875" customWidth="1" style="72" min="10504" max="10753"/>
    <col width="11.1796875" customWidth="1" style="72" min="10754" max="10755"/>
    <col width="9.1796875" customWidth="1" style="72" min="10756" max="10757"/>
    <col width="11.1796875" customWidth="1" style="72" min="10758" max="10759"/>
    <col width="9.1796875" customWidth="1" style="72" min="10760" max="11009"/>
    <col width="11.1796875" customWidth="1" style="72" min="11010" max="11011"/>
    <col width="9.1796875" customWidth="1" style="72" min="11012" max="11013"/>
    <col width="11.1796875" customWidth="1" style="72" min="11014" max="11015"/>
    <col width="9.1796875" customWidth="1" style="72" min="11016" max="11265"/>
    <col width="11.1796875" customWidth="1" style="72" min="11266" max="11267"/>
    <col width="9.1796875" customWidth="1" style="72" min="11268" max="11269"/>
    <col width="11.1796875" customWidth="1" style="72" min="11270" max="11271"/>
    <col width="9.1796875" customWidth="1" style="72" min="11272" max="11521"/>
    <col width="11.1796875" customWidth="1" style="72" min="11522" max="11523"/>
    <col width="9.1796875" customWidth="1" style="72" min="11524" max="11525"/>
    <col width="11.1796875" customWidth="1" style="72" min="11526" max="11527"/>
    <col width="9.1796875" customWidth="1" style="72" min="11528" max="11777"/>
    <col width="11.1796875" customWidth="1" style="72" min="11778" max="11779"/>
    <col width="9.1796875" customWidth="1" style="72" min="11780" max="11781"/>
    <col width="11.1796875" customWidth="1" style="72" min="11782" max="11783"/>
    <col width="9.1796875" customWidth="1" style="72" min="11784" max="12033"/>
    <col width="11.1796875" customWidth="1" style="72" min="12034" max="12035"/>
    <col width="9.1796875" customWidth="1" style="72" min="12036" max="12037"/>
    <col width="11.1796875" customWidth="1" style="72" min="12038" max="12039"/>
    <col width="9.1796875" customWidth="1" style="72" min="12040" max="12289"/>
    <col width="11.1796875" customWidth="1" style="72" min="12290" max="12291"/>
    <col width="9.1796875" customWidth="1" style="72" min="12292" max="12293"/>
    <col width="11.1796875" customWidth="1" style="72" min="12294" max="12295"/>
    <col width="9.1796875" customWidth="1" style="72" min="12296" max="12545"/>
    <col width="11.1796875" customWidth="1" style="72" min="12546" max="12547"/>
    <col width="9.1796875" customWidth="1" style="72" min="12548" max="12549"/>
    <col width="11.1796875" customWidth="1" style="72" min="12550" max="12551"/>
    <col width="9.1796875" customWidth="1" style="72" min="12552" max="12801"/>
    <col width="11.1796875" customWidth="1" style="72" min="12802" max="12803"/>
    <col width="9.1796875" customWidth="1" style="72" min="12804" max="12805"/>
    <col width="11.1796875" customWidth="1" style="72" min="12806" max="12807"/>
    <col width="9.1796875" customWidth="1" style="72" min="12808" max="13057"/>
    <col width="11.1796875" customWidth="1" style="72" min="13058" max="13059"/>
    <col width="9.1796875" customWidth="1" style="72" min="13060" max="13061"/>
    <col width="11.1796875" customWidth="1" style="72" min="13062" max="13063"/>
    <col width="9.1796875" customWidth="1" style="72" min="13064" max="13313"/>
    <col width="11.1796875" customWidth="1" style="72" min="13314" max="13315"/>
    <col width="9.1796875" customWidth="1" style="72" min="13316" max="13317"/>
    <col width="11.1796875" customWidth="1" style="72" min="13318" max="13319"/>
    <col width="9.1796875" customWidth="1" style="72" min="13320" max="13569"/>
    <col width="11.1796875" customWidth="1" style="72" min="13570" max="13571"/>
    <col width="9.1796875" customWidth="1" style="72" min="13572" max="13573"/>
    <col width="11.1796875" customWidth="1" style="72" min="13574" max="13575"/>
    <col width="9.1796875" customWidth="1" style="72" min="13576" max="13825"/>
    <col width="11.1796875" customWidth="1" style="72" min="13826" max="13827"/>
    <col width="9.1796875" customWidth="1" style="72" min="13828" max="13829"/>
    <col width="11.1796875" customWidth="1" style="72" min="13830" max="13831"/>
    <col width="9.1796875" customWidth="1" style="72" min="13832" max="14081"/>
    <col width="11.1796875" customWidth="1" style="72" min="14082" max="14083"/>
    <col width="9.1796875" customWidth="1" style="72" min="14084" max="14085"/>
    <col width="11.1796875" customWidth="1" style="72" min="14086" max="14087"/>
    <col width="9.1796875" customWidth="1" style="72" min="14088" max="14337"/>
    <col width="11.1796875" customWidth="1" style="72" min="14338" max="14339"/>
    <col width="9.1796875" customWidth="1" style="72" min="14340" max="14341"/>
    <col width="11.1796875" customWidth="1" style="72" min="14342" max="14343"/>
    <col width="9.1796875" customWidth="1" style="72" min="14344" max="14593"/>
    <col width="11.1796875" customWidth="1" style="72" min="14594" max="14595"/>
    <col width="9.1796875" customWidth="1" style="72" min="14596" max="14597"/>
    <col width="11.1796875" customWidth="1" style="72" min="14598" max="14599"/>
    <col width="9.1796875" customWidth="1" style="72" min="14600" max="14849"/>
    <col width="11.1796875" customWidth="1" style="72" min="14850" max="14851"/>
    <col width="9.1796875" customWidth="1" style="72" min="14852" max="14853"/>
    <col width="11.1796875" customWidth="1" style="72" min="14854" max="14855"/>
    <col width="9.1796875" customWidth="1" style="72" min="14856" max="15105"/>
    <col width="11.1796875" customWidth="1" style="72" min="15106" max="15107"/>
    <col width="9.1796875" customWidth="1" style="72" min="15108" max="15109"/>
    <col width="11.1796875" customWidth="1" style="72" min="15110" max="15111"/>
    <col width="9.1796875" customWidth="1" style="72" min="15112" max="15361"/>
    <col width="11.1796875" customWidth="1" style="72" min="15362" max="15363"/>
    <col width="9.1796875" customWidth="1" style="72" min="15364" max="15365"/>
    <col width="11.1796875" customWidth="1" style="72" min="15366" max="15367"/>
    <col width="9.1796875" customWidth="1" style="72" min="15368" max="15617"/>
    <col width="11.1796875" customWidth="1" style="72" min="15618" max="15619"/>
    <col width="9.1796875" customWidth="1" style="72" min="15620" max="15621"/>
    <col width="11.1796875" customWidth="1" style="72" min="15622" max="15623"/>
    <col width="9.1796875" customWidth="1" style="72" min="15624" max="15873"/>
    <col width="11.1796875" customWidth="1" style="72" min="15874" max="15875"/>
    <col width="9.1796875" customWidth="1" style="72" min="15876" max="15877"/>
    <col width="11.1796875" customWidth="1" style="72" min="15878" max="15879"/>
    <col width="9.1796875" customWidth="1" style="72" min="15880" max="16129"/>
    <col width="11.1796875" customWidth="1" style="72" min="16130" max="16131"/>
    <col width="9.1796875" customWidth="1" style="72" min="16132" max="16133"/>
    <col width="11.1796875" customWidth="1" style="72" min="16134" max="16135"/>
    <col width="9.1796875" customWidth="1" style="72" min="16136" max="16384"/>
  </cols>
  <sheetData>
    <row r="1" ht="26.5" customHeight="1" s="828">
      <c r="B1" s="419" t="inlineStr">
        <is>
          <t>Total Pay Real AWE (2015 £)</t>
        </is>
      </c>
      <c r="C1" s="434" t="inlineStr">
        <is>
          <t>Total Pay Real AWE (%)</t>
        </is>
      </c>
      <c r="D1" s="419" t="inlineStr">
        <is>
          <t>Regular Pay Real AWE (2015 £)</t>
        </is>
      </c>
      <c r="E1" s="434" t="inlineStr">
        <is>
          <t>Regular Pay Real AWE (%)</t>
        </is>
      </c>
      <c r="F1" s="248" t="n"/>
      <c r="G1" s="1106" t="n"/>
      <c r="J1" s="248" t="n"/>
    </row>
    <row r="2">
      <c r="A2" s="419" t="inlineStr">
        <is>
          <t>Current  (3mo avg)</t>
        </is>
      </c>
      <c r="B2" s="1107">
        <f>AVERAGE(OFFSET(INDEX(B$17:B$1048576,COUNTA(B$17:B$1048576)),-2,0,3,1))</f>
        <v/>
      </c>
      <c r="C2" s="1108" t="n"/>
      <c r="D2" s="1109">
        <f>AVERAGE(OFFSET(INDEX(F$17:F$1048576,COUNTA(F$17:F$1048576)),-2,0,3,1))</f>
        <v/>
      </c>
      <c r="E2" s="1108" t="n"/>
      <c r="F2" s="248" t="n"/>
      <c r="G2" s="1106" t="n"/>
      <c r="J2" s="248" t="n"/>
    </row>
    <row r="3" ht="27" customHeight="1" s="828" thickBot="1">
      <c r="A3" s="419" t="inlineStr">
        <is>
          <t>Change on quarter  (3mo avg)</t>
        </is>
      </c>
      <c r="B3" s="1110">
        <f>(AVERAGE(OFFSET(INDEX(B$17:B$1048576,COUNTA(B$17:B$1048576)),-2,0,3,1))-AVERAGE(OFFSET(INDEX(B$17:B$1048576,COUNTA(B$17:B$1048576)),-5,0,3,1)))*52</f>
        <v/>
      </c>
      <c r="C3" s="1111" t="n"/>
      <c r="D3" s="1110">
        <f>(AVERAGE(OFFSET(INDEX(F$17:F$1048576,COUNTA(F$17:F$1048576)),-2,0,3,1))-AVERAGE(OFFSET(INDEX(F$17:F$1048576,COUNTA(F$17:F$1048576)),-5,0,3,1)))*52</f>
        <v/>
      </c>
      <c r="E3" s="1111" t="n"/>
      <c r="F3" s="248" t="n"/>
      <c r="G3" s="1106" t="n"/>
      <c r="J3" s="248" t="n"/>
    </row>
    <row r="4" ht="27" customHeight="1" s="828" thickBot="1">
      <c r="A4" s="419" t="inlineStr">
        <is>
          <t>Change year on year (3mo avg)</t>
        </is>
      </c>
      <c r="B4" s="1112">
        <f>(AVERAGE(OFFSET(INDEX(B$17:B$1048576,COUNTA(B$17:B$1048576)),-2,0,3,1))-AVERAGE(OFFSET(INDEX(B$17:B$1048576,COUNTA(B$17:B$1048576)),-14,0,3,1)))*52</f>
        <v/>
      </c>
      <c r="C4" s="1113">
        <f t="array" ref="C4">INDEX(E$31:E$1048576,COUNTA(E$31:E$1048576))</f>
        <v/>
      </c>
      <c r="D4" s="1114">
        <f>(AVERAGE(OFFSET(INDEX(F$17:F$1048576,COUNTA(F$17:F$1048576)),-2,0,3,1))-AVERAGE(OFFSET(INDEX(F$17:F$1048576,COUNTA(F$17:F$1048576)),-14,0,3,1)))*52</f>
        <v/>
      </c>
      <c r="E4" s="1113">
        <f t="array" ref="E4">INDEX(I$31:I$1048576,COUNTA(I$31:I$1048576))</f>
        <v/>
      </c>
      <c r="F4" s="248" t="n"/>
      <c r="G4" s="1106" t="n"/>
      <c r="J4" s="248" t="n"/>
    </row>
    <row r="5" ht="27" customHeight="1" s="828" thickBot="1">
      <c r="A5" s="419" t="inlineStr">
        <is>
          <t>Change since Covid-19 (2019 average)</t>
        </is>
      </c>
      <c r="B5" s="1112">
        <f>(AVERAGE(OFFSET(INDEX($B$17:$B$1048576,COUNTA($B$17:$B$1048576)),-2,0,3,1))-AVERAGE($B$256:$B$258))*52</f>
        <v/>
      </c>
      <c r="C5" s="1115">
        <f>(AVERAGE(OFFSET(INDEX($B$17:$B$1048576,COUNTA($B$17:$B$1048576)),-2,0,3,1))/AVERAGE($B$256:$B$258))-1</f>
        <v/>
      </c>
      <c r="D5" s="1116">
        <f>(AVERAGE(OFFSET(INDEX(F$17:F$1048576,COUNTA(F$17:F$1048576)),-2,0,3,1))-AVERAGE($F$256:$F$258))*52</f>
        <v/>
      </c>
      <c r="E5" s="1117">
        <f>(AVERAGE(OFFSET(INDEX(F$17:F$1048576,COUNTA(F$17:F$1048576)),-2,0,3,1))/AVERAGE($F$256:$F$258))-1</f>
        <v/>
      </c>
      <c r="F5" s="248" t="n"/>
      <c r="G5" s="1106" t="n"/>
      <c r="J5" s="248" t="n"/>
    </row>
    <row r="6" ht="15" customHeight="1" s="828" thickBot="1">
      <c r="A6" s="419" t="inlineStr">
        <is>
          <t>Change since 2010</t>
        </is>
      </c>
      <c r="B6" s="1110">
        <f>(AVERAGE(OFFSET(INDEX($B$17:$B$1048576,COUNTA($B$17:$B$1048576)),-2,0,3,1))-AVERAGE($B$138:$B$140))*52</f>
        <v/>
      </c>
      <c r="C6" s="1118">
        <f>(AVERAGE(OFFSET(INDEX($B$17:$B$1048576,COUNTA($B$17:$B$1048576)),-2,0,3,1))/AVERAGE($B$138:$B$140))-1</f>
        <v/>
      </c>
      <c r="D6" s="1110">
        <f>(AVERAGE(OFFSET(INDEX(F$17:F$1048576,COUNTA(F$17:F$1048576)),-2,0,3,1))-AVERAGE($F$138:$F$140))*52</f>
        <v/>
      </c>
      <c r="E6" s="1117">
        <f>(AVERAGE(OFFSET(INDEX(F$17:F$1048576,COUNTA(F$17:F$1048576)),-2,0,3,1))/AVERAGE($F$138:$F$140))-1</f>
        <v/>
      </c>
      <c r="F6" s="248" t="n"/>
      <c r="G6" s="1106" t="n"/>
      <c r="J6" s="248" t="n"/>
    </row>
    <row r="7" ht="27" customHeight="1" s="828" thickBot="1">
      <c r="A7" s="419" t="inlineStr">
        <is>
          <t>Change since financial crisis</t>
        </is>
      </c>
      <c r="B7" s="1112">
        <f>(AVERAGE(OFFSET(INDEX($B$17:$B$1048576,COUNTA($B$17:$B$1048576)),-2,0,3,1))-AVERAGE($B$110:$B$112))*52</f>
        <v/>
      </c>
      <c r="C7" s="1115">
        <f>(AVERAGE(OFFSET(INDEX($B$17:$B$1048576,COUNTA($B$17:$B$1048576)),-2,0,3,1))/AVERAGE($B$110:$B$112))-1</f>
        <v/>
      </c>
      <c r="D7" s="1116">
        <f>(AVERAGE(OFFSET(INDEX(F$17:F$1048576,COUNTA(F$17:F$1048576)),-2,0,3,1))-AVERAGE($F$110:$F$112))*52</f>
        <v/>
      </c>
      <c r="E7" s="1117">
        <f>(AVERAGE(OFFSET(INDEX(F$17:F$1048576,COUNTA(F$17:F$1048576)),-2,0,3,1))/AVERAGE($F$110:$F$112))-1</f>
        <v/>
      </c>
      <c r="F7" s="248" t="n"/>
      <c r="G7" s="1106" t="n"/>
      <c r="J7" s="248" t="n"/>
    </row>
    <row r="8">
      <c r="A8" s="194" t="n"/>
      <c r="B8" s="194" t="n"/>
      <c r="C8" s="194" t="n"/>
      <c r="D8" s="194" t="n"/>
      <c r="E8" s="194" t="n"/>
      <c r="F8" s="194" t="n"/>
      <c r="G8" s="194" t="n"/>
      <c r="H8" s="1119" t="n"/>
      <c r="I8" s="1119" t="n"/>
    </row>
    <row r="9" ht="18" customHeight="1" s="828">
      <c r="A9" s="365" t="inlineStr">
        <is>
          <t>Real Average Weekly Earnings using CPI (seasonally adjusted)</t>
        </is>
      </c>
      <c r="B9" s="325" t="n"/>
      <c r="C9" s="1120" t="n"/>
      <c r="D9" s="1120" t="n"/>
      <c r="E9" s="326" t="n"/>
      <c r="F9" s="1121" t="n"/>
      <c r="G9" s="326" t="n"/>
      <c r="H9" s="1120" t="n"/>
      <c r="I9" s="72" t="n"/>
      <c r="K9" s="1122" t="inlineStr">
        <is>
          <t>Source: Monthly Wages and Salaries Survey</t>
        </is>
      </c>
    </row>
    <row r="10" ht="15.5" customFormat="1" customHeight="1" s="1123">
      <c r="A10" s="321" t="inlineStr">
        <is>
          <t>Date of this publication: 12 August 2025</t>
        </is>
      </c>
      <c r="B10" s="1124" t="n"/>
      <c r="C10" s="1125" t="n"/>
      <c r="D10" s="320" t="n"/>
      <c r="E10" s="1126" t="n"/>
      <c r="F10" s="1126" t="n"/>
      <c r="G10" s="321" t="inlineStr">
        <is>
          <t>Date of next publication: 16 September 2025</t>
        </is>
      </c>
      <c r="H10" s="1124" t="n"/>
      <c r="I10" s="1125" t="n"/>
      <c r="J10" s="289" t="n"/>
      <c r="K10" s="922" t="n"/>
      <c r="L10" s="922" t="n"/>
      <c r="M10" s="922" t="n"/>
      <c r="N10" s="922" t="n"/>
      <c r="O10" s="922" t="n"/>
      <c r="P10" s="922" t="n"/>
    </row>
    <row r="11" ht="15.5" customHeight="1" s="828">
      <c r="A11" s="11" t="inlineStr">
        <is>
          <t xml:space="preserve">Inquiries: Email: </t>
        </is>
      </c>
      <c r="B11" s="315" t="n"/>
      <c r="C11" s="317" t="inlineStr">
        <is>
          <t xml:space="preserve">earnings@ons.gov.uk </t>
        </is>
      </c>
      <c r="D11" s="313" t="n"/>
      <c r="E11" s="1126" t="n"/>
      <c r="F11" s="1127" t="n"/>
      <c r="G11" s="319" t="inlineStr">
        <is>
          <t>Tel: 01633 456120</t>
        </is>
      </c>
      <c r="H11" s="1128" t="n"/>
      <c r="I11" s="1126" t="n"/>
    </row>
    <row r="12" ht="15.5" customHeight="1" s="828">
      <c r="A12" s="11" t="n"/>
      <c r="B12" s="315" t="n"/>
      <c r="C12" s="361" t="n"/>
      <c r="D12" s="313" t="n"/>
      <c r="E12" s="1126" t="n"/>
      <c r="F12" s="313" t="n"/>
      <c r="G12" s="1128" t="n"/>
      <c r="H12" s="1128" t="n"/>
      <c r="I12" s="1126" t="n"/>
    </row>
    <row r="13" ht="15" customHeight="1" s="828" thickBot="1">
      <c r="A13" s="308" t="n"/>
      <c r="B13" s="869" t="inlineStr">
        <is>
          <t>Total pay, seasonally adjusted</t>
        </is>
      </c>
      <c r="C13" s="956" t="n"/>
      <c r="D13" s="956" t="n"/>
      <c r="E13" s="956" t="n"/>
      <c r="F13" s="869" t="inlineStr">
        <is>
          <t>Regular Pay, seasonally adjusted</t>
        </is>
      </c>
      <c r="G13" s="956" t="n"/>
      <c r="H13" s="956" t="n"/>
      <c r="I13" s="956" t="n"/>
    </row>
    <row r="14" ht="58" customHeight="1" s="828">
      <c r="A14" s="871" t="n"/>
      <c r="B14" s="362" t="inlineStr">
        <is>
          <t>Real AWE
(2015 £)</t>
        </is>
      </c>
      <c r="C14" s="362" t="inlineStr">
        <is>
          <t>Real AWE (Index numbers 2015=100)</t>
        </is>
      </c>
      <c r="D14" s="870" t="inlineStr">
        <is>
          <t>% changes year on year</t>
        </is>
      </c>
      <c r="F14" s="362" t="inlineStr">
        <is>
          <t>Real AWE
(2015 £)</t>
        </is>
      </c>
      <c r="G14" s="362" t="inlineStr">
        <is>
          <t>Real AWE (Index numbers 2015=100)</t>
        </is>
      </c>
      <c r="H14" s="870" t="inlineStr">
        <is>
          <t>% changes year on year</t>
        </is>
      </c>
    </row>
    <row r="15" ht="29" customFormat="1" customHeight="1" s="871">
      <c r="D15" s="363" t="inlineStr">
        <is>
          <t>Single month</t>
        </is>
      </c>
      <c r="E15" s="363" t="inlineStr">
        <is>
          <t>3 month average</t>
        </is>
      </c>
      <c r="H15" s="363" t="inlineStr">
        <is>
          <t>Single month</t>
        </is>
      </c>
      <c r="I15" s="1129" t="inlineStr">
        <is>
          <t>3 month average</t>
        </is>
      </c>
    </row>
    <row r="16" ht="15.5" customHeight="1" s="828">
      <c r="A16" s="308" t="n"/>
      <c r="B16" s="871" t="n"/>
      <c r="C16" s="1130" t="n"/>
      <c r="D16" s="870" t="n"/>
      <c r="E16" s="870" t="n"/>
      <c r="F16" s="871" t="n"/>
      <c r="G16" s="602" t="n"/>
      <c r="H16" s="870" t="n"/>
      <c r="I16" s="1131" t="n"/>
    </row>
    <row r="17">
      <c r="A17" s="1132" t="n">
        <v>36526</v>
      </c>
      <c r="B17" s="605" t="n">
        <v>423.9527356231867</v>
      </c>
      <c r="C17" s="1133" t="n">
        <v>87.775942998736</v>
      </c>
      <c r="D17" s="1134" t="n"/>
      <c r="E17" s="1134" t="n"/>
      <c r="F17" s="760" t="n">
        <v>406.3316301652112</v>
      </c>
      <c r="G17" s="1134" t="n">
        <v>89.52961066542539</v>
      </c>
      <c r="H17" s="1134" t="n"/>
      <c r="I17" s="1134" t="n"/>
    </row>
    <row r="18">
      <c r="A18" s="1132" t="n">
        <v>36557</v>
      </c>
      <c r="B18" s="605" t="n">
        <v>414.2736481092207</v>
      </c>
      <c r="C18" s="1133" t="n">
        <v>85.77196717190991</v>
      </c>
      <c r="D18" s="1134" t="n"/>
      <c r="E18" s="1134" t="n"/>
      <c r="F18" s="760" t="n">
        <v>405.8086424382722</v>
      </c>
      <c r="G18" s="1134" t="n">
        <v>89.41437748124871</v>
      </c>
      <c r="H18" s="1134" t="n"/>
      <c r="I18" s="1134" t="n"/>
    </row>
    <row r="19">
      <c r="A19" s="1132" t="n">
        <v>36586</v>
      </c>
      <c r="B19" s="605" t="n">
        <v>429.2198002417559</v>
      </c>
      <c r="C19" s="1133" t="n">
        <v>88.86644560641609</v>
      </c>
      <c r="D19" s="1134" t="n"/>
      <c r="E19" s="1134" t="n"/>
      <c r="F19" s="760" t="n">
        <v>405.0211541884419</v>
      </c>
      <c r="G19" s="1134" t="n">
        <v>89.2408652287513</v>
      </c>
      <c r="H19" s="1134" t="n"/>
      <c r="I19" s="1134" t="n"/>
    </row>
    <row r="20">
      <c r="A20" s="1132" t="n">
        <v>36617</v>
      </c>
      <c r="B20" s="605" t="n">
        <v>426.4663760702282</v>
      </c>
      <c r="C20" s="1133" t="n">
        <v>88.2963716740564</v>
      </c>
      <c r="D20" s="1134" t="n"/>
      <c r="E20" s="1134" t="n"/>
      <c r="F20" s="760" t="n">
        <v>404.9834799766647</v>
      </c>
      <c r="G20" s="1134" t="n">
        <v>89.23256423207241</v>
      </c>
      <c r="H20" s="1134" t="n"/>
      <c r="I20" s="1134" t="n"/>
    </row>
    <row r="21">
      <c r="A21" s="1132" t="n">
        <v>36647</v>
      </c>
      <c r="B21" s="605" t="n">
        <v>430.207379235945</v>
      </c>
      <c r="C21" s="1133" t="n">
        <v>89.0709157518281</v>
      </c>
      <c r="D21" s="1134" t="n"/>
      <c r="E21" s="1134" t="n"/>
      <c r="F21" s="760" t="n">
        <v>407.1437067250858</v>
      </c>
      <c r="G21" s="1134" t="n">
        <v>89.7085406153447</v>
      </c>
      <c r="H21" s="1134" t="n"/>
      <c r="I21" s="1134" t="n"/>
    </row>
    <row r="22">
      <c r="A22" s="1132" t="n">
        <v>36678</v>
      </c>
      <c r="B22" s="605" t="n">
        <v>428.7613729535348</v>
      </c>
      <c r="C22" s="1133" t="n">
        <v>88.77153198954601</v>
      </c>
      <c r="D22" s="1134" t="n"/>
      <c r="E22" s="1134" t="n"/>
      <c r="F22" s="760" t="n">
        <v>406.552674226079</v>
      </c>
      <c r="G22" s="1134" t="n">
        <v>89.5783146974038</v>
      </c>
      <c r="H22" s="1134" t="n"/>
      <c r="I22" s="1134" t="n"/>
    </row>
    <row r="23">
      <c r="A23" s="1132" t="n">
        <v>36708</v>
      </c>
      <c r="B23" s="605" t="n">
        <v>431.7399440374973</v>
      </c>
      <c r="C23" s="1133" t="n">
        <v>89.3882207468417</v>
      </c>
      <c r="D23" s="1134" t="n"/>
      <c r="E23" s="1134" t="n"/>
      <c r="F23" s="760" t="n">
        <v>407.7506835864476</v>
      </c>
      <c r="G23" s="1134" t="n">
        <v>89.84227965519879</v>
      </c>
      <c r="H23" s="1134" t="n"/>
      <c r="I23" s="1134" t="n"/>
    </row>
    <row r="24">
      <c r="A24" s="1132" t="n">
        <v>36739</v>
      </c>
      <c r="B24" s="605" t="n">
        <v>434.5230104652888</v>
      </c>
      <c r="C24" s="1133" t="n">
        <v>89.9644318656789</v>
      </c>
      <c r="D24" s="1134" t="n"/>
      <c r="E24" s="1134" t="n"/>
      <c r="F24" s="760" t="n">
        <v>410.1005882980665</v>
      </c>
      <c r="G24" s="1134" t="n">
        <v>90.36004898033489</v>
      </c>
      <c r="H24" s="1134" t="n"/>
      <c r="I24" s="1134" t="n"/>
    </row>
    <row r="25">
      <c r="A25" s="1132" t="n">
        <v>36770</v>
      </c>
      <c r="B25" s="605" t="n">
        <v>435.5863965519046</v>
      </c>
      <c r="C25" s="1133" t="n">
        <v>90.18459724894321</v>
      </c>
      <c r="D25" s="1134" t="n"/>
      <c r="E25" s="1134" t="n"/>
      <c r="F25" s="760" t="n">
        <v>411.1310212114778</v>
      </c>
      <c r="G25" s="1134" t="n">
        <v>90.58709076272589</v>
      </c>
      <c r="H25" s="1134" t="n"/>
      <c r="I25" s="1134" t="n"/>
    </row>
    <row r="26">
      <c r="A26" s="1132" t="n">
        <v>36800</v>
      </c>
      <c r="B26" s="605" t="n">
        <v>435.9532012475431</v>
      </c>
      <c r="C26" s="1133" t="n">
        <v>90.2605411581356</v>
      </c>
      <c r="D26" s="1134" t="n"/>
      <c r="E26" s="1134" t="n"/>
      <c r="F26" s="760" t="n">
        <v>412.5145867701145</v>
      </c>
      <c r="G26" s="1134" t="n">
        <v>90.89194048792319</v>
      </c>
      <c r="H26" s="1134" t="n"/>
      <c r="I26" s="1134" t="n"/>
    </row>
    <row r="27">
      <c r="A27" s="1132" t="n">
        <v>36831</v>
      </c>
      <c r="B27" s="605" t="n">
        <v>437.1481355203839</v>
      </c>
      <c r="C27" s="1133" t="n">
        <v>90.5079425163694</v>
      </c>
      <c r="D27" s="1134" t="n"/>
      <c r="E27" s="1134" t="n"/>
      <c r="F27" s="760" t="n">
        <v>413.1367260380956</v>
      </c>
      <c r="G27" s="1134" t="n">
        <v>91.0290203564517</v>
      </c>
      <c r="H27" s="1134" t="n"/>
      <c r="I27" s="1134" t="n"/>
    </row>
    <row r="28">
      <c r="A28" s="1132" t="n">
        <v>36861</v>
      </c>
      <c r="B28" s="605" t="n">
        <v>443.0559891940694</v>
      </c>
      <c r="C28" s="1133" t="n">
        <v>91.7311152517547</v>
      </c>
      <c r="D28" s="1134" t="n"/>
      <c r="E28" s="1134" t="n"/>
      <c r="F28" s="760" t="n">
        <v>415.1589357638378</v>
      </c>
      <c r="G28" s="1134" t="n">
        <v>91.4745865786922</v>
      </c>
      <c r="H28" s="1134" t="n"/>
      <c r="I28" s="1134" t="n"/>
    </row>
    <row r="29">
      <c r="A29" s="1132" t="n">
        <v>36892</v>
      </c>
      <c r="B29" s="605" t="n">
        <v>442.9672439031228</v>
      </c>
      <c r="C29" s="1133" t="n">
        <v>91.71274126582421</v>
      </c>
      <c r="D29" s="1134" t="n">
        <v>4.48505380015672</v>
      </c>
      <c r="E29" s="1134" t="n"/>
      <c r="F29" s="760" t="n">
        <v>416.8295818060185</v>
      </c>
      <c r="G29" s="1134" t="n">
        <v>91.8426905573447</v>
      </c>
      <c r="H29" s="1134" t="n">
        <v>2.583592037011471</v>
      </c>
      <c r="I29" s="1134" t="n"/>
    </row>
    <row r="30">
      <c r="A30" s="1132" t="n">
        <v>36923</v>
      </c>
      <c r="B30" s="605" t="n">
        <v>446.107649853953</v>
      </c>
      <c r="C30" s="1133" t="n">
        <v>92.36293660735861</v>
      </c>
      <c r="D30" s="1134" t="n">
        <v>7.684293193647562</v>
      </c>
      <c r="E30" s="1134" t="n"/>
      <c r="F30" s="760" t="n">
        <v>417.6834180538561</v>
      </c>
      <c r="G30" s="1134" t="n">
        <v>92.0308216826766</v>
      </c>
      <c r="H30" s="1134" t="n">
        <v>2.926200768972066</v>
      </c>
      <c r="I30" s="1134" t="n"/>
    </row>
    <row r="31">
      <c r="A31" s="1132" t="n">
        <v>36951</v>
      </c>
      <c r="B31" s="605" t="n">
        <v>444.8430282951424</v>
      </c>
      <c r="C31" s="1133" t="n">
        <v>92.10110706709639</v>
      </c>
      <c r="D31" s="1134" t="n">
        <v>3.639913173760121</v>
      </c>
      <c r="E31" s="1134" t="n">
        <v>5.244541260886393</v>
      </c>
      <c r="F31" s="760" t="n">
        <v>419.0218796256868</v>
      </c>
      <c r="G31" s="1134" t="n">
        <v>92.32573336200591</v>
      </c>
      <c r="H31" s="1134" t="n">
        <v>3.456788686827664</v>
      </c>
      <c r="I31" s="1134" t="n">
        <v>2.988383618884924</v>
      </c>
    </row>
    <row r="32">
      <c r="A32" s="1132" t="n">
        <v>36982</v>
      </c>
      <c r="B32" s="605" t="n">
        <v>446.0218679461746</v>
      </c>
      <c r="C32" s="1133" t="n">
        <v>92.34517616565179</v>
      </c>
      <c r="D32" s="1134" t="n">
        <v>4.585470971039939</v>
      </c>
      <c r="E32" s="1134" t="n">
        <v>5.276759184457418</v>
      </c>
      <c r="F32" s="760" t="n">
        <v>422.1682274539625</v>
      </c>
      <c r="G32" s="1134" t="n">
        <v>93.0189880219225</v>
      </c>
      <c r="H32" s="1134" t="n">
        <v>4.243320611074793</v>
      </c>
      <c r="I32" s="1134" t="n">
        <v>3.541682703977727</v>
      </c>
    </row>
    <row r="33">
      <c r="A33" s="1132" t="n">
        <v>37012</v>
      </c>
      <c r="B33" s="605" t="n">
        <v>444.2331741703526</v>
      </c>
      <c r="C33" s="1133" t="n">
        <v>91.9748417634502</v>
      </c>
      <c r="D33" s="1134" t="n">
        <v>3.260240435512202</v>
      </c>
      <c r="E33" s="1134" t="n">
        <v>3.826484288022883</v>
      </c>
      <c r="F33" s="760" t="n">
        <v>419.8624736612351</v>
      </c>
      <c r="G33" s="1134" t="n">
        <v>92.5109467471901</v>
      </c>
      <c r="H33" s="1134" t="n">
        <v>3.123901149904611</v>
      </c>
      <c r="I33" s="1134" t="n">
        <v>3.607139604576162</v>
      </c>
    </row>
    <row r="34">
      <c r="A34" s="1132" t="n">
        <v>37043</v>
      </c>
      <c r="B34" s="605" t="n">
        <v>445.7564012007622</v>
      </c>
      <c r="C34" s="1133" t="n">
        <v>92.2902134493973</v>
      </c>
      <c r="D34" s="1134" t="n">
        <v>3.963749842985322</v>
      </c>
      <c r="E34" s="1134" t="n">
        <v>3.934567676398743</v>
      </c>
      <c r="F34" s="760" t="n">
        <v>419.2914973492817</v>
      </c>
      <c r="G34" s="1134" t="n">
        <v>92.38513993543</v>
      </c>
      <c r="H34" s="1134" t="n">
        <v>3.133375803627999</v>
      </c>
      <c r="I34" s="1134" t="n">
        <v>3.499059835466895</v>
      </c>
    </row>
    <row r="35">
      <c r="A35" s="1132" t="n">
        <v>37073</v>
      </c>
      <c r="B35" s="605" t="n">
        <v>446.1247091109193</v>
      </c>
      <c r="C35" s="1133" t="n">
        <v>92.3664685868489</v>
      </c>
      <c r="D35" s="1134" t="n">
        <v>3.331812419045633</v>
      </c>
      <c r="E35" s="1134" t="n">
        <v>3.517880400727748</v>
      </c>
      <c r="F35" s="760" t="n">
        <v>423.2203117230512</v>
      </c>
      <c r="G35" s="1134" t="n">
        <v>93.2508003840574</v>
      </c>
      <c r="H35" s="1134" t="n">
        <v>3.793893857034789</v>
      </c>
      <c r="I35" s="1134" t="n">
        <v>3.350715670306059</v>
      </c>
    </row>
    <row r="36">
      <c r="A36" s="1132" t="n">
        <v>37104</v>
      </c>
      <c r="B36" s="605" t="n">
        <v>448.3119244158936</v>
      </c>
      <c r="C36" s="1133" t="n">
        <v>92.8193136089554</v>
      </c>
      <c r="D36" s="1134" t="n">
        <v>3.173344936517765</v>
      </c>
      <c r="E36" s="1134" t="n">
        <v>3.487865541489413</v>
      </c>
      <c r="F36" s="760" t="n">
        <v>424.6644613006042</v>
      </c>
      <c r="G36" s="1134" t="n">
        <v>93.5689989682247</v>
      </c>
      <c r="H36" s="1134" t="n">
        <v>3.551292882309269</v>
      </c>
      <c r="I36" s="1134" t="n">
        <v>3.493318066983818</v>
      </c>
    </row>
    <row r="37">
      <c r="A37" s="1132" t="n">
        <v>37135</v>
      </c>
      <c r="B37" s="605" t="n">
        <v>448.9758756431582</v>
      </c>
      <c r="C37" s="1133" t="n">
        <v>92.9567792747746</v>
      </c>
      <c r="D37" s="1134" t="n">
        <v>3.073897439691535</v>
      </c>
      <c r="E37" s="1134" t="n">
        <v>3.192624252691601</v>
      </c>
      <c r="F37" s="760" t="n">
        <v>425.1279523433737</v>
      </c>
      <c r="G37" s="1134" t="n">
        <v>93.6711228727536</v>
      </c>
      <c r="H37" s="1134" t="n">
        <v>3.404494044417092</v>
      </c>
      <c r="I37" s="1134" t="n">
        <v>3.582674259701321</v>
      </c>
    </row>
    <row r="38">
      <c r="A38" s="1132" t="n">
        <v>37165</v>
      </c>
      <c r="B38" s="605" t="n">
        <v>451.5368436174289</v>
      </c>
      <c r="C38" s="1133" t="n">
        <v>93.48700672713611</v>
      </c>
      <c r="D38" s="1134" t="n">
        <v>3.574613588176675</v>
      </c>
      <c r="E38" s="1134" t="n">
        <v>3.274118341735459</v>
      </c>
      <c r="F38" s="760" t="n">
        <v>427.4700294111484</v>
      </c>
      <c r="G38" s="1134" t="n">
        <v>94.1871674837553</v>
      </c>
      <c r="H38" s="1134" t="n">
        <v>3.625433650269528</v>
      </c>
      <c r="I38" s="1134" t="n">
        <v>3.52716360193773</v>
      </c>
    </row>
    <row r="39">
      <c r="A39" s="1132" t="n">
        <v>37196</v>
      </c>
      <c r="B39" s="605" t="n">
        <v>452.8341026291611</v>
      </c>
      <c r="C39" s="1133" t="n">
        <v>93.75559358482209</v>
      </c>
      <c r="D39" s="1134" t="n">
        <v>3.588249802347804</v>
      </c>
      <c r="E39" s="1134" t="n">
        <v>3.412509144303456</v>
      </c>
      <c r="F39" s="760" t="n">
        <v>429.4685389753707</v>
      </c>
      <c r="G39" s="1134" t="n">
        <v>94.6275116999395</v>
      </c>
      <c r="H39" s="1134" t="n">
        <v>3.953125420219635</v>
      </c>
      <c r="I39" s="1134" t="n">
        <v>3.661451612348458</v>
      </c>
    </row>
    <row r="40">
      <c r="A40" s="1132" t="n">
        <v>37226</v>
      </c>
      <c r="B40" s="605" t="n">
        <v>453.2575683613226</v>
      </c>
      <c r="C40" s="1133" t="n">
        <v>93.84326869774119</v>
      </c>
      <c r="D40" s="1134" t="n">
        <v>2.302548530223049</v>
      </c>
      <c r="E40" s="1134" t="n">
        <v>3.150929438895517</v>
      </c>
      <c r="F40" s="760" t="n">
        <v>429.2034163934326</v>
      </c>
      <c r="G40" s="1134" t="n">
        <v>94.5690955694259</v>
      </c>
      <c r="H40" s="1134" t="n">
        <v>3.382916618127169</v>
      </c>
      <c r="I40" s="1134" t="n">
        <v>3.653397951868342</v>
      </c>
    </row>
    <row r="41">
      <c r="A41" s="1132" t="n">
        <v>37257</v>
      </c>
      <c r="B41" s="605" t="n">
        <v>451.4586644284526</v>
      </c>
      <c r="C41" s="1133" t="n">
        <v>93.4708203661136</v>
      </c>
      <c r="D41" s="1134" t="n">
        <v>1.916940957193404</v>
      </c>
      <c r="E41" s="1134" t="n">
        <v>2.598224811747457</v>
      </c>
      <c r="F41" s="760" t="n">
        <v>429.1311073698455</v>
      </c>
      <c r="G41" s="1134" t="n">
        <v>94.55316326623129</v>
      </c>
      <c r="H41" s="1134" t="n">
        <v>2.951212222157451</v>
      </c>
      <c r="I41" s="1134" t="n">
        <v>3.427592473109868</v>
      </c>
    </row>
    <row r="42">
      <c r="A42" s="1132" t="n">
        <v>37288</v>
      </c>
      <c r="B42" s="605" t="n">
        <v>452.4608170233633</v>
      </c>
      <c r="C42" s="1133" t="n">
        <v>93.67830785624059</v>
      </c>
      <c r="D42" s="1134" t="n">
        <v>1.424133204505736</v>
      </c>
      <c r="E42" s="1134" t="n">
        <v>1.880158112280014</v>
      </c>
      <c r="F42" s="760" t="n">
        <v>433.1527457913307</v>
      </c>
      <c r="G42" s="1134" t="n">
        <v>95.4392762227006</v>
      </c>
      <c r="H42" s="1134" t="n">
        <v>3.703601117217431</v>
      </c>
      <c r="I42" s="1134" t="n">
        <v>3.346104904726559</v>
      </c>
    </row>
    <row r="43">
      <c r="A43" s="1132" t="n">
        <v>37316</v>
      </c>
      <c r="B43" s="605" t="n">
        <v>449.2907518000511</v>
      </c>
      <c r="C43" s="1133" t="n">
        <v>93.02197180516001</v>
      </c>
      <c r="D43" s="1134" t="n">
        <v>0.9998411174284314</v>
      </c>
      <c r="E43" s="1134" t="n">
        <v>1.446289226699008</v>
      </c>
      <c r="F43" s="760" t="n">
        <v>433.2636115681627</v>
      </c>
      <c r="G43" s="1134" t="n">
        <v>95.4637039785016</v>
      </c>
      <c r="H43" s="1134" t="n">
        <v>3.398803889476639</v>
      </c>
      <c r="I43" s="1134" t="n">
        <v>3.351529018563824</v>
      </c>
    </row>
    <row r="44">
      <c r="A44" s="1132" t="n">
        <v>37347</v>
      </c>
      <c r="B44" s="605" t="n">
        <v>456.1482505510946</v>
      </c>
      <c r="C44" s="1133" t="n">
        <v>94.44176077904341</v>
      </c>
      <c r="D44" s="1134" t="n">
        <v>2.270378053782352</v>
      </c>
      <c r="E44" s="1134" t="n">
        <v>1.565273224222793</v>
      </c>
      <c r="F44" s="760" t="n">
        <v>433.2738261627396</v>
      </c>
      <c r="G44" s="1134" t="n">
        <v>95.46595462454459</v>
      </c>
      <c r="H44" s="1134" t="n">
        <v>2.630609786945229</v>
      </c>
      <c r="I44" s="1134" t="n">
        <v>3.242316052710621</v>
      </c>
    </row>
    <row r="45">
      <c r="A45" s="1132" t="n">
        <v>37377</v>
      </c>
      <c r="B45" s="605" t="n">
        <v>456.478496331932</v>
      </c>
      <c r="C45" s="1133" t="n">
        <v>94.51013546423501</v>
      </c>
      <c r="D45" s="1134" t="n">
        <v>2.756507814718859</v>
      </c>
      <c r="E45" s="1134" t="n">
        <v>2.008798369631265</v>
      </c>
      <c r="F45" s="760" t="n">
        <v>433.4980480297147</v>
      </c>
      <c r="G45" s="1134" t="n">
        <v>95.51535884258389</v>
      </c>
      <c r="H45" s="1134" t="n">
        <v>3.247628741281957</v>
      </c>
      <c r="I45" s="1134" t="n">
        <v>3.091298936704916</v>
      </c>
    </row>
    <row r="46">
      <c r="A46" s="1132" t="n">
        <v>37408</v>
      </c>
      <c r="B46" s="605" t="n">
        <v>458.659510486238</v>
      </c>
      <c r="C46" s="1133" t="n">
        <v>94.9616965888646</v>
      </c>
      <c r="D46" s="1134" t="n">
        <v>2.894654849760499</v>
      </c>
      <c r="E46" s="1134" t="n">
        <v>2.640307777932549</v>
      </c>
      <c r="F46" s="760" t="n">
        <v>435.6715152816427</v>
      </c>
      <c r="G46" s="1134" t="n">
        <v>95.99425258949709</v>
      </c>
      <c r="H46" s="1134" t="n">
        <v>3.906594346871785</v>
      </c>
      <c r="I46" s="1134" t="n">
        <v>3.260165488221674</v>
      </c>
    </row>
    <row r="47">
      <c r="A47" s="1132" t="n">
        <v>37438</v>
      </c>
      <c r="B47" s="605" t="n">
        <v>459.1390323747631</v>
      </c>
      <c r="C47" s="1133" t="n">
        <v>95.06097767002559</v>
      </c>
      <c r="D47" s="1134" t="n">
        <v>2.917194003842567</v>
      </c>
      <c r="E47" s="1134" t="n">
        <v>2.856249286017714</v>
      </c>
      <c r="F47" s="760" t="n">
        <v>435.9556155632822</v>
      </c>
      <c r="G47" s="1134" t="n">
        <v>96.0568501962716</v>
      </c>
      <c r="H47" s="1134" t="n">
        <v>3.009142871329104</v>
      </c>
      <c r="I47" s="1134" t="n">
        <v>3.386546821002909</v>
      </c>
    </row>
    <row r="48">
      <c r="A48" s="1132" t="n">
        <v>37469</v>
      </c>
      <c r="B48" s="605" t="n">
        <v>457.8939821514708</v>
      </c>
      <c r="C48" s="1133" t="n">
        <v>94.8032002145514</v>
      </c>
      <c r="D48" s="1134" t="n">
        <v>2.137364012358518</v>
      </c>
      <c r="E48" s="1134" t="n">
        <v>2.648834113073335</v>
      </c>
      <c r="F48" s="760" t="n">
        <v>433.8048707249883</v>
      </c>
      <c r="G48" s="1134" t="n">
        <v>95.5829630220567</v>
      </c>
      <c r="H48" s="1134" t="n">
        <v>2.152383883593671</v>
      </c>
      <c r="I48" s="1134" t="n">
        <v>3.018974714995039</v>
      </c>
    </row>
    <row r="49">
      <c r="A49" s="1132" t="n">
        <v>37500</v>
      </c>
      <c r="B49" s="605" t="n">
        <v>458.8890913101895</v>
      </c>
      <c r="C49" s="1133" t="n">
        <v>95.0092294188796</v>
      </c>
      <c r="D49" s="1134" t="n">
        <v>2.207961764723024</v>
      </c>
      <c r="E49" s="1134" t="n">
        <v>2.419926600693827</v>
      </c>
      <c r="F49" s="760" t="n">
        <v>434.9931499752253</v>
      </c>
      <c r="G49" s="1134" t="n">
        <v>95.844784083322</v>
      </c>
      <c r="H49" s="1134" t="n">
        <v>2.320524345076095</v>
      </c>
      <c r="I49" s="1134" t="n">
        <v>2.49336948987019</v>
      </c>
    </row>
    <row r="50">
      <c r="A50" s="1132" t="n">
        <v>37530</v>
      </c>
      <c r="B50" s="605" t="n">
        <v>458.199206126189</v>
      </c>
      <c r="C50" s="1133" t="n">
        <v>94.86639433964019</v>
      </c>
      <c r="D50" s="1134" t="n">
        <v>1.475485910603766</v>
      </c>
      <c r="E50" s="1134" t="n">
        <v>1.939291073454214</v>
      </c>
      <c r="F50" s="760" t="n">
        <v>435.1655049205976</v>
      </c>
      <c r="G50" s="1134" t="n">
        <v>95.8827601354181</v>
      </c>
      <c r="H50" s="1134" t="n">
        <v>1.800237438879606</v>
      </c>
      <c r="I50" s="1134" t="n">
        <v>2.090493047131162</v>
      </c>
    </row>
    <row r="51">
      <c r="A51" s="1132" t="n">
        <v>37561</v>
      </c>
      <c r="B51" s="605" t="n">
        <v>459.051144834191</v>
      </c>
      <c r="C51" s="1133" t="n">
        <v>95.04278127428771</v>
      </c>
      <c r="D51" s="1134" t="n">
        <v>1.372918287057786</v>
      </c>
      <c r="E51" s="1134" t="n">
        <v>1.684166986035038</v>
      </c>
      <c r="F51" s="760" t="n">
        <v>435.7468284513956</v>
      </c>
      <c r="G51" s="1134" t="n">
        <v>96.01084681516249</v>
      </c>
      <c r="H51" s="1134" t="n">
        <v>1.461874131922116</v>
      </c>
      <c r="I51" s="1134" t="n">
        <v>1.859416982806309</v>
      </c>
    </row>
    <row r="52">
      <c r="A52" s="1135" t="n">
        <v>37591</v>
      </c>
      <c r="B52" s="605" t="n">
        <v>457.8435585448687</v>
      </c>
      <c r="C52" s="1133" t="n">
        <v>94.7927604196238</v>
      </c>
      <c r="D52" s="1134" t="n">
        <v>1.011784579819803</v>
      </c>
      <c r="E52" s="1134" t="n">
        <v>1.286463469896987</v>
      </c>
      <c r="F52" s="760" t="n">
        <v>434.6832374253441</v>
      </c>
      <c r="G52" s="1134" t="n">
        <v>95.7764990966969</v>
      </c>
      <c r="H52" s="1134" t="n">
        <v>1.276742174598269</v>
      </c>
      <c r="I52" s="1134" t="n">
        <v>1.512553532004787</v>
      </c>
    </row>
    <row r="53">
      <c r="A53" s="607" t="n">
        <v>37622</v>
      </c>
      <c r="B53" s="605" t="n">
        <v>454.6517530453689</v>
      </c>
      <c r="C53" s="1133" t="n">
        <v>94.1319232223468</v>
      </c>
      <c r="D53" s="1134" t="n">
        <v>0.707282608244725</v>
      </c>
      <c r="E53" s="1134" t="n">
        <v>1.03098357683902</v>
      </c>
      <c r="F53" s="760" t="n">
        <v>437.8083046637866</v>
      </c>
      <c r="G53" s="1134" t="n">
        <v>96.46506487004631</v>
      </c>
      <c r="H53" s="1134" t="n">
        <v>2.022038753406591</v>
      </c>
      <c r="I53" s="1134" t="n">
        <v>1.586834850230872</v>
      </c>
    </row>
    <row r="54">
      <c r="A54" s="607" t="n">
        <v>37653</v>
      </c>
      <c r="B54" s="605" t="n">
        <v>455.0503363050835</v>
      </c>
      <c r="C54" s="1133" t="n">
        <v>94.2144466230592</v>
      </c>
      <c r="D54" s="1134" t="n">
        <v>0.5723190128939848</v>
      </c>
      <c r="E54" s="1134" t="n">
        <v>0.7639827157119896</v>
      </c>
      <c r="F54" s="760" t="n">
        <v>438.6232137019799</v>
      </c>
      <c r="G54" s="1134" t="n">
        <v>96.644618917777</v>
      </c>
      <c r="H54" s="1134" t="n">
        <v>1.262941990741638</v>
      </c>
      <c r="I54" s="1134" t="n">
        <v>1.519758397871826</v>
      </c>
    </row>
    <row r="55">
      <c r="A55" s="607" t="n">
        <v>37681</v>
      </c>
      <c r="B55" s="605" t="n">
        <v>461.7823030580163</v>
      </c>
      <c r="C55" s="1133" t="n">
        <v>95.6082452244675</v>
      </c>
      <c r="D55" s="1134" t="n">
        <v>2.780282302254989</v>
      </c>
      <c r="E55" s="1134" t="n">
        <v>1.35043016284969</v>
      </c>
      <c r="F55" s="760" t="n">
        <v>437.9498478742082</v>
      </c>
      <c r="G55" s="1134" t="n">
        <v>96.4962519782619</v>
      </c>
      <c r="H55" s="1134" t="n">
        <v>1.081613175194661</v>
      </c>
      <c r="I55" s="1134" t="n">
        <v>1.453740756196126</v>
      </c>
    </row>
    <row r="56">
      <c r="A56" s="607" t="n">
        <v>37712</v>
      </c>
      <c r="B56" s="605" t="n">
        <v>461.6188815859171</v>
      </c>
      <c r="C56" s="1133" t="n">
        <v>95.5744101466052</v>
      </c>
      <c r="D56" s="1134" t="n">
        <v>1.199309879674686</v>
      </c>
      <c r="E56" s="1134" t="n">
        <v>1.513491737849591</v>
      </c>
      <c r="F56" s="760" t="n">
        <v>440.3487082348227</v>
      </c>
      <c r="G56" s="1134" t="n">
        <v>97.0248080102873</v>
      </c>
      <c r="H56" s="1134" t="n">
        <v>1.632889328843447</v>
      </c>
      <c r="I56" s="1134" t="n">
        <v>1.325822608129513</v>
      </c>
    </row>
    <row r="57">
      <c r="A57" s="607" t="n">
        <v>37742</v>
      </c>
      <c r="B57" s="605" t="n">
        <v>463.5916565537154</v>
      </c>
      <c r="C57" s="1133" t="n">
        <v>95.982857052528</v>
      </c>
      <c r="D57" s="1134" t="n">
        <v>1.558268413286001</v>
      </c>
      <c r="E57" s="1134" t="n">
        <v>1.841179259303004</v>
      </c>
      <c r="F57" s="760" t="n">
        <v>442.1365753872909</v>
      </c>
      <c r="G57" s="1134" t="n">
        <v>97.4187400554419</v>
      </c>
      <c r="H57" s="1134" t="n">
        <v>1.992748847852752</v>
      </c>
      <c r="I57" s="1134" t="n">
        <v>1.569160685161577</v>
      </c>
    </row>
    <row r="58">
      <c r="A58" s="607" t="n">
        <v>37773</v>
      </c>
      <c r="B58" s="605" t="n">
        <v>465.0884097166306</v>
      </c>
      <c r="C58" s="1133" t="n">
        <v>96.2927475409526</v>
      </c>
      <c r="D58" s="1134" t="n">
        <v>1.401671410580178</v>
      </c>
      <c r="E58" s="1134" t="n">
        <v>1.386485891244419</v>
      </c>
      <c r="F58" s="760" t="n">
        <v>443.4745399559696</v>
      </c>
      <c r="G58" s="1134" t="n">
        <v>97.7135422269323</v>
      </c>
      <c r="H58" s="1134" t="n">
        <v>1.791033932820383</v>
      </c>
      <c r="I58" s="1134" t="n">
        <v>1.805562859317988</v>
      </c>
    </row>
    <row r="59">
      <c r="A59" s="607" t="n">
        <v>37803</v>
      </c>
      <c r="B59" s="605" t="n">
        <v>466.806802145835</v>
      </c>
      <c r="C59" s="1133" t="n">
        <v>96.64852662489599</v>
      </c>
      <c r="D59" s="1134" t="n">
        <v>1.670032219088966</v>
      </c>
      <c r="E59" s="1134" t="n">
        <v>1.543344509030277</v>
      </c>
      <c r="F59" s="760" t="n">
        <v>443.2054817387448</v>
      </c>
      <c r="G59" s="1134" t="n">
        <v>97.6542589330753</v>
      </c>
      <c r="H59" s="1134" t="n">
        <v>1.662982633242422</v>
      </c>
      <c r="I59" s="1134" t="n">
        <v>1.815260221076571</v>
      </c>
    </row>
    <row r="60">
      <c r="A60" s="607" t="n">
        <v>37834</v>
      </c>
      <c r="B60" s="605" t="n">
        <v>466.8154329160313</v>
      </c>
      <c r="C60" s="1133" t="n">
        <v>96.6503135552048</v>
      </c>
      <c r="D60" s="1134" t="n">
        <v>1.948366021899233</v>
      </c>
      <c r="E60" s="1134" t="n">
        <v>1.673202357904557</v>
      </c>
      <c r="F60" s="760" t="n">
        <v>443.8346530867569</v>
      </c>
      <c r="G60" s="1134" t="n">
        <v>97.7928882241459</v>
      </c>
      <c r="H60" s="1134" t="n">
        <v>2.312049273445552</v>
      </c>
      <c r="I60" s="1134" t="n">
        <v>1.921407869685538</v>
      </c>
    </row>
    <row r="61">
      <c r="A61" s="607" t="n">
        <v>37865</v>
      </c>
      <c r="B61" s="605" t="n">
        <v>468.5875711853275</v>
      </c>
      <c r="C61" s="1133" t="n">
        <v>97.0172202753206</v>
      </c>
      <c r="D61" s="1134" t="n">
        <v>2.113469258431834</v>
      </c>
      <c r="E61" s="1134" t="n">
        <v>1.910551498465111</v>
      </c>
      <c r="F61" s="760" t="n">
        <v>444.4372216826537</v>
      </c>
      <c r="G61" s="1134" t="n">
        <v>97.92565596306871</v>
      </c>
      <c r="H61" s="1134" t="n">
        <v>2.171085155701036</v>
      </c>
      <c r="I61" s="1134" t="n">
        <v>2.048181319593013</v>
      </c>
    </row>
    <row r="62">
      <c r="A62" s="607" t="n">
        <v>37895</v>
      </c>
      <c r="B62" s="605" t="n">
        <v>470.2253446439231</v>
      </c>
      <c r="C62" s="1133" t="n">
        <v>97.356307861429</v>
      </c>
      <c r="D62" s="1134" t="n">
        <v>2.624652849010388</v>
      </c>
      <c r="E62" s="1134" t="n">
        <v>2.228833753888011</v>
      </c>
      <c r="F62" s="760" t="n">
        <v>444.64410569055</v>
      </c>
      <c r="G62" s="1134" t="n">
        <v>97.9712400212734</v>
      </c>
      <c r="H62" s="1134" t="n">
        <v>2.178159955872871</v>
      </c>
      <c r="I62" s="1134" t="n">
        <v>2.220342384605047</v>
      </c>
    </row>
    <row r="63">
      <c r="A63" s="607" t="n">
        <v>37926</v>
      </c>
      <c r="B63" s="605" t="n">
        <v>470.7185451753099</v>
      </c>
      <c r="C63" s="1133" t="n">
        <v>97.45842099360711</v>
      </c>
      <c r="D63" s="1134" t="n">
        <v>2.541634079865588</v>
      </c>
      <c r="E63" s="1134" t="n">
        <v>2.42649964882159</v>
      </c>
      <c r="F63" s="760" t="n">
        <v>446.0984862229237</v>
      </c>
      <c r="G63" s="1134" t="n">
        <v>98.29169285623939</v>
      </c>
      <c r="H63" s="1134" t="n">
        <v>2.375612877853186</v>
      </c>
      <c r="I63" s="1134" t="n">
        <v>2.241688286190112</v>
      </c>
    </row>
    <row r="64">
      <c r="A64" s="607" t="n">
        <v>37956</v>
      </c>
      <c r="B64" s="605" t="n">
        <v>470.6689756994597</v>
      </c>
      <c r="C64" s="1133" t="n">
        <v>97.4481580394589</v>
      </c>
      <c r="D64" s="1134" t="n">
        <v>2.801266265567449</v>
      </c>
      <c r="E64" s="1134" t="n">
        <v>2.655742692263345</v>
      </c>
      <c r="F64" s="760" t="n">
        <v>447.3817451085977</v>
      </c>
      <c r="G64" s="1134" t="n">
        <v>98.5744413795838</v>
      </c>
      <c r="H64" s="1134" t="n">
        <v>2.921324447307356</v>
      </c>
      <c r="I64" s="1134" t="n">
        <v>2.491488708472616</v>
      </c>
    </row>
    <row r="65">
      <c r="A65" s="607" t="n">
        <v>37987</v>
      </c>
      <c r="B65" s="605" t="n">
        <v>480.7226110446579</v>
      </c>
      <c r="C65" s="1133" t="n">
        <v>99.52968092830881</v>
      </c>
      <c r="D65" s="1134" t="n">
        <v>5.734247767584748</v>
      </c>
      <c r="E65" s="1134" t="n">
        <v>3.686617777921754</v>
      </c>
      <c r="F65" s="760" t="n">
        <v>446.5095803156759</v>
      </c>
      <c r="G65" s="1134" t="n">
        <v>98.3822718103218</v>
      </c>
      <c r="H65" s="1134" t="n">
        <v>1.987462448564443</v>
      </c>
      <c r="I65" s="1134" t="n">
        <v>2.427037902393309</v>
      </c>
    </row>
    <row r="66">
      <c r="A66" s="607" t="n">
        <v>38018</v>
      </c>
      <c r="B66" s="605" t="n">
        <v>464.5318114582283</v>
      </c>
      <c r="C66" s="1133" t="n">
        <v>96.17750842843481</v>
      </c>
      <c r="D66" s="1134" t="n">
        <v>2.083610184783637</v>
      </c>
      <c r="E66" s="1134" t="n">
        <v>3.537560181737192</v>
      </c>
      <c r="F66" s="760" t="n">
        <v>446.8705293061869</v>
      </c>
      <c r="G66" s="1134" t="n">
        <v>98.4618019777798</v>
      </c>
      <c r="H66" s="1134" t="n">
        <v>1.880273397889667</v>
      </c>
      <c r="I66" s="1134" t="n">
        <v>2.261213124816194</v>
      </c>
    </row>
    <row r="67">
      <c r="A67" s="607" t="n">
        <v>38047</v>
      </c>
      <c r="B67" s="605" t="n">
        <v>473.7132286744594</v>
      </c>
      <c r="C67" s="1133" t="n">
        <v>98.0784456945545</v>
      </c>
      <c r="D67" s="1134" t="n">
        <v>2.583668871118292</v>
      </c>
      <c r="E67" s="1134" t="n">
        <v>3.462180031483371</v>
      </c>
      <c r="F67" s="760" t="n">
        <v>448.3389603357941</v>
      </c>
      <c r="G67" s="1134" t="n">
        <v>98.7853506474128</v>
      </c>
      <c r="H67" s="1134" t="n">
        <v>2.372215109107628</v>
      </c>
      <c r="I67" s="1134" t="n">
        <v>2.079891302467743</v>
      </c>
    </row>
    <row r="68">
      <c r="A68" s="607" t="n">
        <v>38078</v>
      </c>
      <c r="B68" s="605" t="n">
        <v>475.1970520132957</v>
      </c>
      <c r="C68" s="1133" t="n">
        <v>98.3856591687604</v>
      </c>
      <c r="D68" s="1134" t="n">
        <v>2.941424402037015</v>
      </c>
      <c r="E68" s="1134" t="n">
        <v>2.538396937810091</v>
      </c>
      <c r="F68" s="760" t="n">
        <v>450.7881737835189</v>
      </c>
      <c r="G68" s="1134" t="n">
        <v>99.3250012926805</v>
      </c>
      <c r="H68" s="1134" t="n">
        <v>2.370726961035899</v>
      </c>
      <c r="I68" s="1134" t="n">
        <v>2.207867944856119</v>
      </c>
    </row>
    <row r="69">
      <c r="A69" s="607" t="n">
        <v>38108</v>
      </c>
      <c r="B69" s="605" t="n">
        <v>476.5039119646892</v>
      </c>
      <c r="C69" s="1133" t="n">
        <v>98.6562338224001</v>
      </c>
      <c r="D69" s="1134" t="n">
        <v>2.785264839958927</v>
      </c>
      <c r="E69" s="1134" t="n">
        <v>2.770118944638469</v>
      </c>
      <c r="F69" s="760" t="n">
        <v>451.6847303764837</v>
      </c>
      <c r="G69" s="1134" t="n">
        <v>99.5225452610765</v>
      </c>
      <c r="H69" s="1134" t="n">
        <v>2.159548773097768</v>
      </c>
      <c r="I69" s="1134" t="n">
        <v>2.300509299919312</v>
      </c>
    </row>
    <row r="70">
      <c r="A70" s="607" t="n">
        <v>38139</v>
      </c>
      <c r="B70" s="605" t="n">
        <v>476.6515466407294</v>
      </c>
      <c r="C70" s="1133" t="n">
        <v>98.6868003733853</v>
      </c>
      <c r="D70" s="1134" t="n">
        <v>2.486223410973423</v>
      </c>
      <c r="E70" s="1134" t="n">
        <v>2.737077721386953</v>
      </c>
      <c r="F70" s="760" t="n">
        <v>452.1952261963395</v>
      </c>
      <c r="G70" s="1134" t="n">
        <v>99.6350260245835</v>
      </c>
      <c r="H70" s="1134" t="n">
        <v>1.966445749340139</v>
      </c>
      <c r="I70" s="1134" t="n">
        <v>2.165096277260503</v>
      </c>
    </row>
    <row r="71">
      <c r="A71" s="607" t="n">
        <v>38169</v>
      </c>
      <c r="B71" s="605" t="n">
        <v>477.8383748015942</v>
      </c>
      <c r="C71" s="1133" t="n">
        <v>98.9325234274994</v>
      </c>
      <c r="D71" s="1134" t="n">
        <v>2.363198780533779</v>
      </c>
      <c r="E71" s="1134" t="n">
        <v>2.544414124880333</v>
      </c>
      <c r="F71" s="760" t="n">
        <v>453.6065085419297</v>
      </c>
      <c r="G71" s="1134" t="n">
        <v>99.9459827642503</v>
      </c>
      <c r="H71" s="1134" t="n">
        <v>2.346773050364945</v>
      </c>
      <c r="I71" s="1134" t="n">
        <v>2.157548911994681</v>
      </c>
    </row>
    <row r="72">
      <c r="A72" s="607" t="n">
        <v>38200</v>
      </c>
      <c r="B72" s="605" t="n">
        <v>480.7447967123852</v>
      </c>
      <c r="C72" s="1133" t="n">
        <v>99.53427428917711</v>
      </c>
      <c r="D72" s="1134" t="n">
        <v>2.983912444655473</v>
      </c>
      <c r="E72" s="1134" t="n">
        <v>2.61126727765739</v>
      </c>
      <c r="F72" s="760" t="n">
        <v>455.2612597528043</v>
      </c>
      <c r="G72" s="1134" t="n">
        <v>100.310584534478</v>
      </c>
      <c r="H72" s="1134" t="n">
        <v>2.574518818343336</v>
      </c>
      <c r="I72" s="1134" t="n">
        <v>2.295977661022008</v>
      </c>
    </row>
    <row r="73">
      <c r="A73" s="607" t="n">
        <v>38231</v>
      </c>
      <c r="B73" s="605" t="n">
        <v>482.7413753143398</v>
      </c>
      <c r="C73" s="1133" t="n">
        <v>99.947649542671</v>
      </c>
      <c r="D73" s="1134" t="n">
        <v>3.020524870774778</v>
      </c>
      <c r="E73" s="1134" t="n">
        <v>2.789506991525755</v>
      </c>
      <c r="F73" s="760" t="n">
        <v>455.6843083265979</v>
      </c>
      <c r="G73" s="1134" t="n">
        <v>100.403797494761</v>
      </c>
      <c r="H73" s="1134" t="n">
        <v>2.530635620788587</v>
      </c>
      <c r="I73" s="1134" t="n">
        <v>2.484061779309272</v>
      </c>
    </row>
    <row r="74">
      <c r="A74" s="607" t="n">
        <v>38261</v>
      </c>
      <c r="B74" s="605" t="n">
        <v>484.612836364599</v>
      </c>
      <c r="C74" s="1133" t="n">
        <v>100.335120231427</v>
      </c>
      <c r="D74" s="1134" t="n">
        <v>3.059701456877193</v>
      </c>
      <c r="E74" s="1134" t="n">
        <v>3.021471478143781</v>
      </c>
      <c r="F74" s="760" t="n">
        <v>456.8100645667791</v>
      </c>
      <c r="G74" s="1134" t="n">
        <v>100.65184246691</v>
      </c>
      <c r="H74" s="1134" t="n">
        <v>2.736111582393505</v>
      </c>
      <c r="I74" s="1134" t="n">
        <v>2.613792069189429</v>
      </c>
    </row>
    <row r="75">
      <c r="A75" s="607" t="n">
        <v>38292</v>
      </c>
      <c r="B75" s="605" t="n">
        <v>483.6560548703661</v>
      </c>
      <c r="C75" s="1133" t="n">
        <v>100.137026456241</v>
      </c>
      <c r="D75" s="1134" t="n">
        <v>2.748459738342774</v>
      </c>
      <c r="E75" s="1134" t="n">
        <v>2.942737121680338</v>
      </c>
      <c r="F75" s="760" t="n">
        <v>456.4487430730468</v>
      </c>
      <c r="G75" s="1134" t="n">
        <v>100.572230223468</v>
      </c>
      <c r="H75" s="1134" t="n">
        <v>2.320173049175267</v>
      </c>
      <c r="I75" s="1134" t="n">
        <v>2.528745718478163</v>
      </c>
    </row>
    <row r="76">
      <c r="A76" s="607" t="n">
        <v>38322</v>
      </c>
      <c r="B76" s="605" t="n">
        <v>484.0761928142118</v>
      </c>
      <c r="C76" s="1133" t="n">
        <v>100.224012577834</v>
      </c>
      <c r="D76" s="1134" t="n">
        <v>2.848544902460944</v>
      </c>
      <c r="E76" s="1134" t="n">
        <v>2.885509159447722</v>
      </c>
      <c r="F76" s="760" t="n">
        <v>458.2409970136351</v>
      </c>
      <c r="G76" s="1134" t="n">
        <v>100.967128837315</v>
      </c>
      <c r="H76" s="1134" t="n">
        <v>2.427289898116285</v>
      </c>
      <c r="I76" s="1134" t="n">
        <v>2.494197789247679</v>
      </c>
    </row>
    <row r="77">
      <c r="A77" s="607" t="n">
        <v>38353</v>
      </c>
      <c r="B77" s="605" t="n">
        <v>491.4959514459453</v>
      </c>
      <c r="C77" s="1133" t="n">
        <v>101.760212856778</v>
      </c>
      <c r="D77" s="1134" t="n">
        <v>2.241072118050738</v>
      </c>
      <c r="E77" s="1134" t="n">
        <v>2.610069809501837</v>
      </c>
      <c r="F77" s="760" t="n">
        <v>457.9490711897836</v>
      </c>
      <c r="G77" s="1134" t="n">
        <v>100.902806979472</v>
      </c>
      <c r="H77" s="1134" t="n">
        <v>2.561981058955141</v>
      </c>
      <c r="I77" s="1134" t="n">
        <v>2.436511035045413</v>
      </c>
    </row>
    <row r="78">
      <c r="A78" s="607" t="n">
        <v>38384</v>
      </c>
      <c r="B78" s="605" t="n">
        <v>482.2812745150296</v>
      </c>
      <c r="C78" s="1133" t="n">
        <v>99.852389439031</v>
      </c>
      <c r="D78" s="1134" t="n">
        <v>3.820935965845536</v>
      </c>
      <c r="E78" s="1134" t="n">
        <v>2.961319844426257</v>
      </c>
      <c r="F78" s="760" t="n">
        <v>458.332501391913</v>
      </c>
      <c r="G78" s="1134" t="n">
        <v>100.987290574067</v>
      </c>
      <c r="H78" s="1134" t="n">
        <v>2.564942490954152</v>
      </c>
      <c r="I78" s="1134" t="n">
        <v>2.518024714512634</v>
      </c>
    </row>
    <row r="79">
      <c r="A79" s="607" t="n">
        <v>38412</v>
      </c>
      <c r="B79" s="605" t="n">
        <v>484.1639415273246</v>
      </c>
      <c r="C79" s="1133" t="n">
        <v>100.242180230483</v>
      </c>
      <c r="D79" s="1134" t="n">
        <v>2.206126453784776</v>
      </c>
      <c r="E79" s="1134" t="n">
        <v>2.746610627706445</v>
      </c>
      <c r="F79" s="760" t="n">
        <v>460.3232787653532</v>
      </c>
      <c r="G79" s="1134" t="n">
        <v>101.425931107892</v>
      </c>
      <c r="H79" s="1134" t="n">
        <v>2.673048628337639</v>
      </c>
      <c r="I79" s="1134" t="n">
        <v>2.600080908926344</v>
      </c>
    </row>
    <row r="80">
      <c r="A80" s="607" t="n">
        <v>38443</v>
      </c>
      <c r="B80" s="605" t="n">
        <v>487.6392813111012</v>
      </c>
      <c r="C80" s="1133" t="n">
        <v>100.961720880017</v>
      </c>
      <c r="D80" s="1134" t="n">
        <v>2.618330489444503</v>
      </c>
      <c r="E80" s="1134" t="n">
        <v>2.875420608549021</v>
      </c>
      <c r="F80" s="760" t="n">
        <v>461.0029664446258</v>
      </c>
      <c r="G80" s="1134" t="n">
        <v>101.575690980818</v>
      </c>
      <c r="H80" s="1134" t="n">
        <v>2.265985057986967</v>
      </c>
      <c r="I80" s="1134" t="n">
        <v>2.500827757065068</v>
      </c>
    </row>
    <row r="81">
      <c r="A81" s="607" t="n">
        <v>38473</v>
      </c>
      <c r="B81" s="605" t="n">
        <v>488.1751066789312</v>
      </c>
      <c r="C81" s="1133" t="n">
        <v>101.07265913561</v>
      </c>
      <c r="D81" s="1134" t="n">
        <v>2.449338698211321</v>
      </c>
      <c r="E81" s="1134" t="n">
        <v>2.424848654031891</v>
      </c>
      <c r="F81" s="760" t="n">
        <v>461.2331665925466</v>
      </c>
      <c r="G81" s="1134" t="n">
        <v>101.626412431201</v>
      </c>
      <c r="H81" s="1134" t="n">
        <v>2.113960374109652</v>
      </c>
      <c r="I81" s="1134" t="n">
        <v>2.350256770847892</v>
      </c>
    </row>
    <row r="82">
      <c r="A82" s="607" t="n">
        <v>38504</v>
      </c>
      <c r="B82" s="605" t="n">
        <v>488.0842640997931</v>
      </c>
      <c r="C82" s="1133" t="n">
        <v>101.05385092333</v>
      </c>
      <c r="D82" s="1134" t="n">
        <v>2.398548276961947</v>
      </c>
      <c r="E82" s="1134" t="n">
        <v>2.488611264155921</v>
      </c>
      <c r="F82" s="760" t="n">
        <v>462.2557637521175</v>
      </c>
      <c r="G82" s="1134" t="n">
        <v>101.851727712531</v>
      </c>
      <c r="H82" s="1134" t="n">
        <v>2.224821708181793</v>
      </c>
      <c r="I82" s="1134" t="n">
        <v>2.201555182751846</v>
      </c>
    </row>
    <row r="83">
      <c r="A83" s="607" t="n">
        <v>38534</v>
      </c>
      <c r="B83" s="605" t="n">
        <v>489.9000507660985</v>
      </c>
      <c r="C83" s="1133" t="n">
        <v>101.429794686696</v>
      </c>
      <c r="D83" s="1134" t="n">
        <v>2.524216680904402</v>
      </c>
      <c r="E83" s="1134" t="n">
        <v>2.457424156335136</v>
      </c>
      <c r="F83" s="760" t="n">
        <v>462.6495648008392</v>
      </c>
      <c r="G83" s="1134" t="n">
        <v>101.938496381161</v>
      </c>
      <c r="H83" s="1134" t="n">
        <v>1.993590499390635</v>
      </c>
      <c r="I83" s="1134" t="n">
        <v>2.110667823736122</v>
      </c>
    </row>
    <row r="84">
      <c r="A84" s="607" t="n">
        <v>38565</v>
      </c>
      <c r="B84" s="605" t="n">
        <v>493.7508566617747</v>
      </c>
      <c r="C84" s="1133" t="n">
        <v>102.227072520748</v>
      </c>
      <c r="D84" s="1134" t="n">
        <v>2.70539796547618</v>
      </c>
      <c r="E84" s="1134" t="n">
        <v>2.543169623146142</v>
      </c>
      <c r="F84" s="760" t="n">
        <v>464.0290409052366</v>
      </c>
      <c r="G84" s="1134" t="n">
        <v>102.242445051115</v>
      </c>
      <c r="H84" s="1134" t="n">
        <v>1.925879034204002</v>
      </c>
      <c r="I84" s="1134" t="n">
        <v>2.047765245247987</v>
      </c>
    </row>
    <row r="85">
      <c r="A85" s="607" t="n">
        <v>38596</v>
      </c>
      <c r="B85" s="605" t="n">
        <v>493.9780756869766</v>
      </c>
      <c r="C85" s="1133" t="n">
        <v>102.274116359668</v>
      </c>
      <c r="D85" s="1134" t="n">
        <v>2.327685370933864</v>
      </c>
      <c r="E85" s="1134" t="n">
        <v>2.518824533060211</v>
      </c>
      <c r="F85" s="760" t="n">
        <v>465.0868632403949</v>
      </c>
      <c r="G85" s="1134" t="n">
        <v>102.475521717535</v>
      </c>
      <c r="H85" s="1134" t="n">
        <v>2.063392296374161</v>
      </c>
      <c r="I85" s="1134" t="n">
        <v>1.994309546068749</v>
      </c>
    </row>
    <row r="86">
      <c r="A86" s="608" t="n">
        <v>38626</v>
      </c>
      <c r="B86" s="605" t="n">
        <v>494.3809567506315</v>
      </c>
      <c r="C86" s="1133" t="n">
        <v>102.3575295855</v>
      </c>
      <c r="D86" s="1134" t="n">
        <v>2.015654488087748</v>
      </c>
      <c r="E86" s="1134" t="n">
        <v>2.348657136768637</v>
      </c>
      <c r="F86" s="760" t="n">
        <v>464.8442244112342</v>
      </c>
      <c r="G86" s="1134" t="n">
        <v>102.422059574068</v>
      </c>
      <c r="H86" s="1134" t="n">
        <v>1.758752809457988</v>
      </c>
      <c r="I86" s="1134" t="n">
        <v>1.915875561776076</v>
      </c>
    </row>
    <row r="87">
      <c r="A87" s="608" t="n">
        <v>38657</v>
      </c>
      <c r="B87" s="605" t="n">
        <v>496.561732749891</v>
      </c>
      <c r="C87" s="1133" t="n">
        <v>102.809041402077</v>
      </c>
      <c r="D87" s="1134" t="n">
        <v>2.668358588622212</v>
      </c>
      <c r="E87" s="1134" t="n">
        <v>2.337026788848135</v>
      </c>
      <c r="F87" s="760" t="n">
        <v>465.4389443529573</v>
      </c>
      <c r="G87" s="1134" t="n">
        <v>102.553097969518</v>
      </c>
      <c r="H87" s="1134" t="n">
        <v>1.969597116071299</v>
      </c>
      <c r="I87" s="1134" t="n">
        <v>1.930461224424633</v>
      </c>
    </row>
    <row r="88">
      <c r="A88" s="608" t="n">
        <v>38687</v>
      </c>
      <c r="B88" s="605" t="n">
        <v>496.2506435566318</v>
      </c>
      <c r="C88" s="1133" t="n">
        <v>102.744632931508</v>
      </c>
      <c r="D88" s="1134" t="n">
        <v>2.514986467655618</v>
      </c>
      <c r="E88" s="1134" t="n">
        <v>2.399446893903431</v>
      </c>
      <c r="F88" s="760" t="n">
        <v>466.3525826424805</v>
      </c>
      <c r="G88" s="1134" t="n">
        <v>102.754405655845</v>
      </c>
      <c r="H88" s="1134" t="n">
        <v>1.770157118570523</v>
      </c>
      <c r="I88" s="1134" t="n">
        <v>1.83273425690075</v>
      </c>
    </row>
    <row r="89">
      <c r="A89" s="608" t="n">
        <v>38718</v>
      </c>
      <c r="B89" s="605" t="n">
        <v>497.1490373810102</v>
      </c>
      <c r="C89" s="1133" t="n">
        <v>102.930638017672</v>
      </c>
      <c r="D89" s="1134" t="n">
        <v>1.150179552534254</v>
      </c>
      <c r="E89" s="1134" t="n">
        <v>2.106128059704545</v>
      </c>
      <c r="F89" s="760" t="n">
        <v>467.5475032760143</v>
      </c>
      <c r="G89" s="1134" t="n">
        <v>103.017690054977</v>
      </c>
      <c r="H89" s="1134" t="n">
        <v>2.095960596948757</v>
      </c>
      <c r="I89" s="1134" t="n">
        <v>1.945174417016304</v>
      </c>
    </row>
    <row r="90">
      <c r="A90" s="608" t="n">
        <v>38749</v>
      </c>
      <c r="B90" s="605" t="n">
        <v>498.7002821669137</v>
      </c>
      <c r="C90" s="1133" t="n">
        <v>103.251810550512</v>
      </c>
      <c r="D90" s="1134" t="n">
        <v>3.404446433960061</v>
      </c>
      <c r="E90" s="1134" t="n">
        <v>2.349107522630177</v>
      </c>
      <c r="F90" s="760" t="n">
        <v>468.4784375418837</v>
      </c>
      <c r="G90" s="1134" t="n">
        <v>103.222808672852</v>
      </c>
      <c r="H90" s="1134" t="n">
        <v>2.213662814476038</v>
      </c>
      <c r="I90" s="1134" t="n">
        <v>2.02659123110999</v>
      </c>
    </row>
    <row r="91">
      <c r="A91" s="608" t="n">
        <v>38777</v>
      </c>
      <c r="B91" s="605" t="n">
        <v>503.206049929877</v>
      </c>
      <c r="C91" s="1133" t="n">
        <v>104.184692876996</v>
      </c>
      <c r="D91" s="1134" t="n">
        <v>3.932987727769017</v>
      </c>
      <c r="E91" s="1134" t="n">
        <v>2.820017906506621</v>
      </c>
      <c r="F91" s="760" t="n">
        <v>469.1088648566704</v>
      </c>
      <c r="G91" s="1134" t="n">
        <v>103.361714699003</v>
      </c>
      <c r="H91" s="1134" t="n">
        <v>1.90856871607302</v>
      </c>
      <c r="I91" s="1134" t="n">
        <v>2.07248683597193</v>
      </c>
    </row>
    <row r="92">
      <c r="A92" s="608" t="n">
        <v>38808</v>
      </c>
      <c r="B92" s="605" t="n">
        <v>498.6314539565763</v>
      </c>
      <c r="C92" s="1133" t="n">
        <v>103.23756023306</v>
      </c>
      <c r="D92" s="1134" t="n">
        <v>2.254160619694275</v>
      </c>
      <c r="E92" s="1134" t="n">
        <v>3.194676016728053</v>
      </c>
      <c r="F92" s="760" t="n">
        <v>469.0349505156947</v>
      </c>
      <c r="G92" s="1134" t="n">
        <v>103.345428686104</v>
      </c>
      <c r="H92" s="1134" t="n">
        <v>1.742284682680832</v>
      </c>
      <c r="I92" s="1134" t="n">
        <v>1.954360553199692</v>
      </c>
    </row>
    <row r="93">
      <c r="A93" s="608" t="n">
        <v>38838</v>
      </c>
      <c r="B93" s="605" t="n">
        <v>499.7902366326682</v>
      </c>
      <c r="C93" s="1133" t="n">
        <v>103.477476699161</v>
      </c>
      <c r="D93" s="1134" t="n">
        <v>2.379295829472966</v>
      </c>
      <c r="E93" s="1134" t="n">
        <v>2.852741726346935</v>
      </c>
      <c r="F93" s="760" t="n">
        <v>468.9122111915895</v>
      </c>
      <c r="G93" s="1134" t="n">
        <v>103.31838475675</v>
      </c>
      <c r="H93" s="1134" t="n">
        <v>1.664894278044528</v>
      </c>
      <c r="I93" s="1134" t="n">
        <v>1.771830892206751</v>
      </c>
    </row>
    <row r="94">
      <c r="A94" s="608" t="n">
        <v>38869</v>
      </c>
      <c r="B94" s="605" t="n">
        <v>502.6846758065035</v>
      </c>
      <c r="C94" s="1133" t="n">
        <v>104.076746633255</v>
      </c>
      <c r="D94" s="1134" t="n">
        <v>2.991371117780048</v>
      </c>
      <c r="E94" s="1134" t="n">
        <v>2.541686492627449</v>
      </c>
      <c r="F94" s="760" t="n">
        <v>469.579344769874</v>
      </c>
      <c r="G94" s="1134" t="n">
        <v>103.465378505431</v>
      </c>
      <c r="H94" s="1134" t="n">
        <v>1.5843136185715</v>
      </c>
      <c r="I94" s="1134" t="n">
        <v>1.663759083118265</v>
      </c>
    </row>
    <row r="95">
      <c r="A95" s="608" t="n">
        <v>38899</v>
      </c>
      <c r="B95" s="605" t="n">
        <v>501.4416751571263</v>
      </c>
      <c r="C95" s="1133" t="n">
        <v>103.81939352528</v>
      </c>
      <c r="D95" s="1134" t="n">
        <v>2.355914103903288</v>
      </c>
      <c r="E95" s="1134" t="n">
        <v>2.575242875818532</v>
      </c>
      <c r="F95" s="760" t="n">
        <v>468.5525642367274</v>
      </c>
      <c r="G95" s="1134" t="n">
        <v>103.239141475018</v>
      </c>
      <c r="H95" s="1134" t="n">
        <v>1.27591159378467</v>
      </c>
      <c r="I95" s="1134" t="n">
        <v>1.508191650827328</v>
      </c>
    </row>
    <row r="96">
      <c r="A96" s="608" t="n">
        <v>38930</v>
      </c>
      <c r="B96" s="605" t="n">
        <v>499.9357744302134</v>
      </c>
      <c r="C96" s="1133" t="n">
        <v>103.507609108621</v>
      </c>
      <c r="D96" s="1134" t="n">
        <v>1.25263940001129</v>
      </c>
      <c r="E96" s="1134" t="n">
        <v>2.196519760591272</v>
      </c>
      <c r="F96" s="760" t="n">
        <v>468.249911950783</v>
      </c>
      <c r="G96" s="1134" t="n">
        <v>103.172456188134</v>
      </c>
      <c r="H96" s="1134" t="n">
        <v>0.9096135529173353</v>
      </c>
      <c r="I96" s="1134" t="n">
        <v>1.256175373210539</v>
      </c>
    </row>
    <row r="97">
      <c r="A97" s="608" t="n">
        <v>38961</v>
      </c>
      <c r="B97" s="605" t="n">
        <v>500.6618099379339</v>
      </c>
      <c r="C97" s="1133" t="n">
        <v>103.657928816423</v>
      </c>
      <c r="D97" s="1134" t="n">
        <v>1.353042691553085</v>
      </c>
      <c r="E97" s="1134" t="n">
        <v>1.651989551461483</v>
      </c>
      <c r="F97" s="760" t="n">
        <v>469.9483992444295</v>
      </c>
      <c r="G97" s="1134" t="n">
        <v>103.546694605307</v>
      </c>
      <c r="H97" s="1134" t="n">
        <v>1.045296349624451</v>
      </c>
      <c r="I97" s="1134" t="n">
        <v>1.076719233220587</v>
      </c>
    </row>
    <row r="98">
      <c r="A98" s="608" t="n">
        <v>38991</v>
      </c>
      <c r="B98" s="605" t="n">
        <v>503.9918544929649</v>
      </c>
      <c r="C98" s="1133" t="n">
        <v>104.347387278381</v>
      </c>
      <c r="D98" s="1134" t="n">
        <v>1.944026688548462</v>
      </c>
      <c r="E98" s="1134" t="n">
        <v>1.516726251343556</v>
      </c>
      <c r="F98" s="760" t="n">
        <v>472.4368954457683</v>
      </c>
      <c r="G98" s="1134" t="n">
        <v>104.095000667421</v>
      </c>
      <c r="H98" s="1134" t="n">
        <v>1.633379664800813</v>
      </c>
      <c r="I98" s="1134" t="n">
        <v>1.196237807847396</v>
      </c>
    </row>
    <row r="99">
      <c r="A99" s="608" t="n">
        <v>39022</v>
      </c>
      <c r="B99" s="605" t="n">
        <v>504.5204683857282</v>
      </c>
      <c r="C99" s="1133" t="n">
        <v>104.456832457102</v>
      </c>
      <c r="D99" s="1134" t="n">
        <v>1.602768620884831</v>
      </c>
      <c r="E99" s="1134" t="n">
        <v>1.633310557554609</v>
      </c>
      <c r="F99" s="760" t="n">
        <v>471.2034704191727</v>
      </c>
      <c r="G99" s="1134" t="n">
        <v>103.823232352532</v>
      </c>
      <c r="H99" s="1134" t="n">
        <v>1.238513909537389</v>
      </c>
      <c r="I99" s="1134" t="n">
        <v>1.305656040112268</v>
      </c>
    </row>
    <row r="100">
      <c r="A100" s="608" t="n">
        <v>39052</v>
      </c>
      <c r="B100" s="605" t="n">
        <v>509.5780331612511</v>
      </c>
      <c r="C100" s="1133" t="n">
        <v>105.50395983746</v>
      </c>
      <c r="D100" s="1134" t="n">
        <v>2.685616588645999</v>
      </c>
      <c r="E100" s="1134" t="n">
        <v>2.07753909972665</v>
      </c>
      <c r="F100" s="760" t="n">
        <v>470.8499026443667</v>
      </c>
      <c r="G100" s="1134" t="n">
        <v>103.745328534881</v>
      </c>
      <c r="H100" s="1134" t="n">
        <v>0.9643604794473504</v>
      </c>
      <c r="I100" s="1134" t="n">
        <v>1.278394676969484</v>
      </c>
    </row>
    <row r="101">
      <c r="A101" s="608" t="n">
        <v>39083</v>
      </c>
      <c r="B101" s="605" t="n">
        <v>512.9466860093519</v>
      </c>
      <c r="C101" s="1133" t="n">
        <v>106.201411830411</v>
      </c>
      <c r="D101" s="1134" t="n">
        <v>3.177648439502974</v>
      </c>
      <c r="E101" s="1134" t="n">
        <v>2.488908338707873</v>
      </c>
      <c r="F101" s="760" t="n">
        <v>472.1793372750475</v>
      </c>
      <c r="G101" s="1134" t="n">
        <v>104.038251251337</v>
      </c>
      <c r="H101" s="1134" t="n">
        <v>0.9906659679666348</v>
      </c>
      <c r="I101" s="1134" t="n">
        <v>1.064336786507369</v>
      </c>
    </row>
    <row r="102">
      <c r="A102" s="608" t="n">
        <v>39115</v>
      </c>
      <c r="B102" s="605" t="n">
        <v>518.0320134669023</v>
      </c>
      <c r="C102" s="1133" t="n">
        <v>107.254287246789</v>
      </c>
      <c r="D102" s="1134" t="n">
        <v>3.876422771607423</v>
      </c>
      <c r="E102" s="1134" t="n">
        <v>3.247555172652625</v>
      </c>
      <c r="F102" s="760" t="n">
        <v>473.6088572215727</v>
      </c>
      <c r="G102" s="1134" t="n">
        <v>104.353226396636</v>
      </c>
      <c r="H102" s="1134" t="n">
        <v>1.095123973391068</v>
      </c>
      <c r="I102" s="1134" t="n">
        <v>1.016813466696775</v>
      </c>
    </row>
    <row r="103">
      <c r="A103" s="608" t="n">
        <v>39142</v>
      </c>
      <c r="B103" s="605" t="n">
        <v>510.2718736727569</v>
      </c>
      <c r="C103" s="1133" t="n">
        <v>105.647613834877</v>
      </c>
      <c r="D103" s="1134" t="n">
        <v>1.40416112720915</v>
      </c>
      <c r="E103" s="1134" t="n">
        <v>2.814786200052723</v>
      </c>
      <c r="F103" s="760" t="n">
        <v>473.58150493637</v>
      </c>
      <c r="G103" s="1134" t="n">
        <v>104.347199695136</v>
      </c>
      <c r="H103" s="1134" t="n">
        <v>0.9534332891078776</v>
      </c>
      <c r="I103" s="1134" t="n">
        <v>1.013062497700204</v>
      </c>
    </row>
    <row r="104">
      <c r="A104" s="608" t="n">
        <v>39173</v>
      </c>
      <c r="B104" s="605" t="n">
        <v>506.3830683381075</v>
      </c>
      <c r="C104" s="1133" t="n">
        <v>104.842468528088</v>
      </c>
      <c r="D104" s="1134" t="n">
        <v>1.554577899172472</v>
      </c>
      <c r="E104" s="1134" t="n">
        <v>2.27579536762066</v>
      </c>
      <c r="F104" s="760" t="n">
        <v>474.581555880351</v>
      </c>
      <c r="G104" s="1134" t="n">
        <v>104.567547226594</v>
      </c>
      <c r="H104" s="1134" t="n">
        <v>1.182556941344743</v>
      </c>
      <c r="I104" s="1134" t="n">
        <v>1.077024417369884</v>
      </c>
    </row>
    <row r="105">
      <c r="A105" s="608" t="n">
        <v>39203</v>
      </c>
      <c r="B105" s="605" t="n">
        <v>510.6718111020402</v>
      </c>
      <c r="C105" s="1133" t="n">
        <v>105.730417605312</v>
      </c>
      <c r="D105" s="1134" t="n">
        <v>2.177228299353445</v>
      </c>
      <c r="E105" s="1134" t="n">
        <v>1.71141035160278</v>
      </c>
      <c r="F105" s="760" t="n">
        <v>477.0572587139426</v>
      </c>
      <c r="G105" s="1134" t="n">
        <v>105.113034445309</v>
      </c>
      <c r="H105" s="1134" t="n">
        <v>1.737009045180358</v>
      </c>
      <c r="I105" s="1134" t="n">
        <v>1.290943119803558</v>
      </c>
    </row>
    <row r="106">
      <c r="A106" s="608" t="n">
        <v>39234</v>
      </c>
      <c r="B106" s="605" t="n">
        <v>512.921279608459</v>
      </c>
      <c r="C106" s="1133" t="n">
        <v>106.196151643109</v>
      </c>
      <c r="D106" s="1134" t="n">
        <v>2.036386684263249</v>
      </c>
      <c r="E106" s="1134" t="n">
        <v>1.923234308983524</v>
      </c>
      <c r="F106" s="760" t="n">
        <v>477.814980508121</v>
      </c>
      <c r="G106" s="1134" t="n">
        <v>105.279988066906</v>
      </c>
      <c r="H106" s="1134" t="n">
        <v>1.753832622745151</v>
      </c>
      <c r="I106" s="1134" t="n">
        <v>1.557859729415497</v>
      </c>
    </row>
    <row r="107">
      <c r="A107" s="608" t="n">
        <v>39264</v>
      </c>
      <c r="B107" s="605" t="n">
        <v>515.7871856796996</v>
      </c>
      <c r="C107" s="1133" t="n">
        <v>106.789514031912</v>
      </c>
      <c r="D107" s="1134" t="n">
        <v>2.860853262361601</v>
      </c>
      <c r="E107" s="1134" t="n">
        <v>2.358088811998698</v>
      </c>
      <c r="F107" s="760" t="n">
        <v>481.279819704699</v>
      </c>
      <c r="G107" s="1134" t="n">
        <v>106.043417938614</v>
      </c>
      <c r="H107" s="1134" t="n">
        <v>2.716291925262269</v>
      </c>
      <c r="I107" s="1134" t="n">
        <v>2.068729637594544</v>
      </c>
    </row>
    <row r="108">
      <c r="A108" s="608" t="n">
        <v>39295</v>
      </c>
      <c r="B108" s="605" t="n">
        <v>517.1977891577303</v>
      </c>
      <c r="C108" s="1133" t="n">
        <v>107.081567933391</v>
      </c>
      <c r="D108" s="1134" t="n">
        <v>3.452846467566928</v>
      </c>
      <c r="E108" s="1134" t="n">
        <v>2.782074513118189</v>
      </c>
      <c r="F108" s="760" t="n">
        <v>482.3710370464446</v>
      </c>
      <c r="G108" s="1134" t="n">
        <v>106.283852737446</v>
      </c>
      <c r="H108" s="1134" t="n">
        <v>3.015724025837272</v>
      </c>
      <c r="I108" s="1134" t="n">
        <v>2.494629536522098</v>
      </c>
    </row>
    <row r="109">
      <c r="A109" s="608" t="n">
        <v>39326</v>
      </c>
      <c r="B109" s="605" t="n">
        <v>519.2658862919728</v>
      </c>
      <c r="C109" s="1133" t="n">
        <v>107.509750513471</v>
      </c>
      <c r="D109" s="1134" t="n">
        <v>3.715896835899116</v>
      </c>
      <c r="E109" s="1134" t="n">
        <v>3.342895419391283</v>
      </c>
      <c r="F109" s="760" t="n">
        <v>482.576271472108</v>
      </c>
      <c r="G109" s="1134" t="n">
        <v>106.329073332794</v>
      </c>
      <c r="H109" s="1134" t="n">
        <v>2.687076336036313</v>
      </c>
      <c r="I109" s="1134" t="n">
        <v>2.806200691305108</v>
      </c>
    </row>
    <row r="110">
      <c r="A110" s="608" t="n">
        <v>39356</v>
      </c>
      <c r="B110" s="605" t="n">
        <v>514.7137214296746</v>
      </c>
      <c r="C110" s="1133" t="n">
        <v>106.567262047424</v>
      </c>
      <c r="D110" s="1134" t="n">
        <v>2.127388933199384</v>
      </c>
      <c r="E110" s="1134" t="n">
        <v>3.096390072598822</v>
      </c>
      <c r="F110" s="760" t="n">
        <v>480.5039514097246</v>
      </c>
      <c r="G110" s="1134" t="n">
        <v>105.872465984053</v>
      </c>
      <c r="H110" s="1134" t="n">
        <v>1.7075414815654</v>
      </c>
      <c r="I110" s="1134" t="n">
        <v>2.468111750181023</v>
      </c>
    </row>
    <row r="111">
      <c r="A111" s="608" t="n">
        <v>39388</v>
      </c>
      <c r="B111" s="605" t="n">
        <v>517.4283775477671</v>
      </c>
      <c r="C111" s="1133" t="n">
        <v>107.129309371715</v>
      </c>
      <c r="D111" s="1134" t="n">
        <v>2.55845103833731</v>
      </c>
      <c r="E111" s="1134" t="n">
        <v>2.798474446018034</v>
      </c>
      <c r="F111" s="760" t="n">
        <v>481.0348484097916</v>
      </c>
      <c r="G111" s="1134" t="n">
        <v>105.989441868259</v>
      </c>
      <c r="H111" s="1134" t="n">
        <v>2.086440064177182</v>
      </c>
      <c r="I111" s="1134" t="n">
        <v>2.159489869735353</v>
      </c>
    </row>
    <row r="112">
      <c r="A112" s="608" t="n">
        <v>39417</v>
      </c>
      <c r="B112" s="605" t="n">
        <v>514.9024319242592</v>
      </c>
      <c r="C112" s="1133" t="n">
        <v>106.60633301035</v>
      </c>
      <c r="D112" s="1134" t="n">
        <v>1.044864263472491</v>
      </c>
      <c r="E112" s="1134" t="n">
        <v>1.907276121382253</v>
      </c>
      <c r="F112" s="760" t="n">
        <v>479.870937619923</v>
      </c>
      <c r="G112" s="1134" t="n">
        <v>105.73299006355</v>
      </c>
      <c r="H112" s="1134" t="n">
        <v>1.915904606731971</v>
      </c>
      <c r="I112" s="1134" t="n">
        <v>1.903121536389307</v>
      </c>
    </row>
    <row r="113">
      <c r="A113" s="608" t="n">
        <v>39448</v>
      </c>
      <c r="B113" s="605" t="n">
        <v>520.3647352883661</v>
      </c>
      <c r="C113" s="1133" t="n">
        <v>107.737258201869</v>
      </c>
      <c r="D113" s="1134" t="n">
        <v>1.446163798566559</v>
      </c>
      <c r="E113" s="1134" t="n">
        <v>1.67973792871895</v>
      </c>
      <c r="F113" s="760" t="n">
        <v>480.9013047133829</v>
      </c>
      <c r="G113" s="1134" t="n">
        <v>105.960017343416</v>
      </c>
      <c r="H113" s="1134" t="n">
        <v>1.847172620612753</v>
      </c>
      <c r="I113" s="1134" t="n">
        <v>1.949776737797919</v>
      </c>
    </row>
    <row r="114">
      <c r="A114" s="608" t="n">
        <v>39479</v>
      </c>
      <c r="B114" s="605" t="n">
        <v>525.3864977125739</v>
      </c>
      <c r="C114" s="1133" t="n">
        <v>108.776972998502</v>
      </c>
      <c r="D114" s="1134" t="n">
        <v>1.419696863221276</v>
      </c>
      <c r="E114" s="1134" t="n">
        <v>1.304523998495441</v>
      </c>
      <c r="F114" s="760" t="n">
        <v>481.9139834637355</v>
      </c>
      <c r="G114" s="1134" t="n">
        <v>106.183147239091</v>
      </c>
      <c r="H114" s="1134" t="n">
        <v>1.753583387541511</v>
      </c>
      <c r="I114" s="1134" t="n">
        <v>1.838728515675527</v>
      </c>
    </row>
    <row r="115">
      <c r="A115" s="608" t="n">
        <v>39508</v>
      </c>
      <c r="B115" s="605" t="n">
        <v>522.637894127914</v>
      </c>
      <c r="C115" s="1133" t="n">
        <v>108.207897129187</v>
      </c>
      <c r="D115" s="1134" t="n">
        <v>2.423418003847786</v>
      </c>
      <c r="E115" s="1134" t="n">
        <v>1.760813877551058</v>
      </c>
      <c r="F115" s="760" t="n">
        <v>481.9831678176888</v>
      </c>
      <c r="G115" s="1134" t="n">
        <v>106.198391064119</v>
      </c>
      <c r="H115" s="1134" t="n">
        <v>1.774069044872775</v>
      </c>
      <c r="I115" s="1134" t="n">
        <v>1.791552727381401</v>
      </c>
    </row>
    <row r="116">
      <c r="A116" s="608" t="n">
        <v>39539</v>
      </c>
      <c r="B116" s="605" t="n">
        <v>515.270138434468</v>
      </c>
      <c r="C116" s="1133" t="n">
        <v>106.682463632866</v>
      </c>
      <c r="D116" s="1134" t="n">
        <v>1.755009330293518</v>
      </c>
      <c r="E116" s="1134" t="n">
        <v>1.864065808019035</v>
      </c>
      <c r="F116" s="760" t="n">
        <v>482.1243735220328</v>
      </c>
      <c r="G116" s="1134" t="n">
        <v>106.229503807492</v>
      </c>
      <c r="H116" s="1134" t="n">
        <v>1.589361733135618</v>
      </c>
      <c r="I116" s="1134" t="n">
        <v>1.705590499960238</v>
      </c>
    </row>
    <row r="117">
      <c r="A117" s="607" t="n">
        <v>39569</v>
      </c>
      <c r="B117" s="605" t="n">
        <v>514.879266298963</v>
      </c>
      <c r="C117" s="1133" t="n">
        <v>106.60153675729</v>
      </c>
      <c r="D117" s="1134" t="n">
        <v>0.8239059030579767</v>
      </c>
      <c r="E117" s="1134" t="n">
        <v>1.667000574470919</v>
      </c>
      <c r="F117" s="760" t="n">
        <v>478.3979590141527</v>
      </c>
      <c r="G117" s="1134" t="n">
        <v>105.408439397781</v>
      </c>
      <c r="H117" s="1134" t="n">
        <v>0.2810355100400983</v>
      </c>
      <c r="I117" s="1134" t="n">
        <v>1.212807633061445</v>
      </c>
    </row>
    <row r="118">
      <c r="A118" s="607" t="n">
        <v>39602</v>
      </c>
      <c r="B118" s="605" t="n">
        <v>510.5778409351231</v>
      </c>
      <c r="C118" s="1133" t="n">
        <v>105.710961851588</v>
      </c>
      <c r="D118" s="1134" t="n">
        <v>-0.4568807664062717</v>
      </c>
      <c r="E118" s="1134" t="n">
        <v>0.7026963496367671</v>
      </c>
      <c r="F118" s="760" t="n">
        <v>476.0184397844722</v>
      </c>
      <c r="G118" s="1134" t="n">
        <v>104.884144919112</v>
      </c>
      <c r="H118" s="1134" t="n">
        <v>-0.3759908744883518</v>
      </c>
      <c r="I118" s="1134" t="n">
        <v>0.4957821821540875</v>
      </c>
    </row>
    <row r="119">
      <c r="A119" s="607" t="n">
        <v>39630</v>
      </c>
      <c r="B119" s="605" t="n">
        <v>510.6704717541616</v>
      </c>
      <c r="C119" s="1133" t="n">
        <v>105.730140304299</v>
      </c>
      <c r="D119" s="1134" t="n">
        <v>-0.9920203656853772</v>
      </c>
      <c r="E119" s="1134" t="n">
        <v>-0.2112991475750619</v>
      </c>
      <c r="F119" s="760" t="n">
        <v>476.3102965056676</v>
      </c>
      <c r="G119" s="1134" t="n">
        <v>104.948451551131</v>
      </c>
      <c r="H119" s="1134" t="n">
        <v>-1.032564216401298</v>
      </c>
      <c r="I119" s="1134" t="n">
        <v>-0.3777708348323614</v>
      </c>
    </row>
    <row r="120">
      <c r="A120" s="607" t="n">
        <v>39661</v>
      </c>
      <c r="B120" s="605" t="n">
        <v>508.8277273914671</v>
      </c>
      <c r="C120" s="1133" t="n">
        <v>105.348615170599</v>
      </c>
      <c r="D120" s="1134" t="n">
        <v>-1.61834832664195</v>
      </c>
      <c r="E120" s="1134" t="n">
        <v>-1.024008688729424</v>
      </c>
      <c r="F120" s="760" t="n">
        <v>475.5876431700991</v>
      </c>
      <c r="G120" s="1134" t="n">
        <v>104.789224784184</v>
      </c>
      <c r="H120" s="1134" t="n">
        <v>-1.406260607577124</v>
      </c>
      <c r="I120" s="1134" t="n">
        <v>-0.9399777260616844</v>
      </c>
    </row>
    <row r="121">
      <c r="A121" s="607" t="n">
        <v>39692</v>
      </c>
      <c r="B121" s="605" t="n">
        <v>506.7825105808557</v>
      </c>
      <c r="C121" s="1133" t="n">
        <v>104.925169774205</v>
      </c>
      <c r="D121" s="1134" t="n">
        <v>-2.404043100204333</v>
      </c>
      <c r="E121" s="1134" t="n">
        <v>-1.673064068009126</v>
      </c>
      <c r="F121" s="760" t="n">
        <v>474.4114100200518</v>
      </c>
      <c r="G121" s="1134" t="n">
        <v>104.530057916144</v>
      </c>
      <c r="H121" s="1134" t="n">
        <v>-1.691931811555762</v>
      </c>
      <c r="I121" s="1134" t="n">
        <v>-1.377223406941809</v>
      </c>
    </row>
    <row r="122">
      <c r="A122" s="607" t="n">
        <v>39722</v>
      </c>
      <c r="B122" s="605" t="n">
        <v>509.8311521506824</v>
      </c>
      <c r="C122" s="1133" t="n">
        <v>105.55636605193</v>
      </c>
      <c r="D122" s="1134" t="n">
        <v>-0.9485990125599102</v>
      </c>
      <c r="E122" s="1134" t="n">
        <v>-1.659127241548759</v>
      </c>
      <c r="F122" s="760" t="n">
        <v>477.2042937119721</v>
      </c>
      <c r="G122" s="1134" t="n">
        <v>105.145431593723</v>
      </c>
      <c r="H122" s="1134" t="n">
        <v>-0.6867077134478876</v>
      </c>
      <c r="I122" s="1134" t="n">
        <v>-1.26243710404043</v>
      </c>
    </row>
    <row r="123">
      <c r="A123" s="607" t="n">
        <v>39753</v>
      </c>
      <c r="B123" s="605" t="n">
        <v>508.5390407328717</v>
      </c>
      <c r="C123" s="1133" t="n">
        <v>105.288844961422</v>
      </c>
      <c r="D123" s="1134" t="n">
        <v>-1.717984014913227</v>
      </c>
      <c r="E123" s="1134" t="n">
        <v>-1.692351854205882</v>
      </c>
      <c r="F123" s="760" t="n">
        <v>477.7090471955411</v>
      </c>
      <c r="G123" s="1134" t="n">
        <v>105.256647112061</v>
      </c>
      <c r="H123" s="1134" t="n">
        <v>-0.6913846731156781</v>
      </c>
      <c r="I123" s="1134" t="n">
        <v>-1.024178796972933</v>
      </c>
    </row>
    <row r="124">
      <c r="A124" s="607" t="n">
        <v>39783</v>
      </c>
      <c r="B124" s="605" t="n">
        <v>512.5819245766916</v>
      </c>
      <c r="C124" s="1133" t="n">
        <v>106.12589096209</v>
      </c>
      <c r="D124" s="1134" t="n">
        <v>-0.4506693314489638</v>
      </c>
      <c r="E124" s="1134" t="n">
        <v>-1.040203634738006</v>
      </c>
      <c r="F124" s="760" t="n">
        <v>480.2511346845326</v>
      </c>
      <c r="G124" s="1134" t="n">
        <v>105.816761280565</v>
      </c>
      <c r="H124" s="1134" t="n">
        <v>0.07922902489058004</v>
      </c>
      <c r="I124" s="1134" t="n">
        <v>-0.433274570386061</v>
      </c>
    </row>
    <row r="125">
      <c r="A125" s="608" t="n">
        <v>39814</v>
      </c>
      <c r="B125" s="605" t="n">
        <v>497.445541322698</v>
      </c>
      <c r="C125" s="1133" t="n">
        <v>102.992026731313</v>
      </c>
      <c r="D125" s="1134" t="n">
        <v>-4.404447959558041</v>
      </c>
      <c r="E125" s="1134" t="n">
        <v>-2.198050882756789</v>
      </c>
      <c r="F125" s="760" t="n">
        <v>480.069917907651</v>
      </c>
      <c r="G125" s="1134" t="n">
        <v>105.776832645244</v>
      </c>
      <c r="H125" s="1134" t="n">
        <v>-0.1728809628053369</v>
      </c>
      <c r="I125" s="1134" t="n">
        <v>-0.261962295762217</v>
      </c>
    </row>
    <row r="126">
      <c r="A126" s="608" t="n">
        <v>39845</v>
      </c>
      <c r="B126" s="605" t="n">
        <v>479.2611370882536</v>
      </c>
      <c r="C126" s="1133" t="n">
        <v>99.2270947107605</v>
      </c>
      <c r="D126" s="1134" t="n">
        <v>-8.779319762715787</v>
      </c>
      <c r="E126" s="1134" t="n">
        <v>-4.572767394934871</v>
      </c>
      <c r="F126" s="760" t="n">
        <v>479.2946428481947</v>
      </c>
      <c r="G126" s="1134" t="n">
        <v>105.606011402006</v>
      </c>
      <c r="H126" s="1134" t="n">
        <v>-0.5435286597650588</v>
      </c>
      <c r="I126" s="1134" t="n">
        <v>-0.2128342464049524</v>
      </c>
    </row>
    <row r="127">
      <c r="A127" s="608" t="n">
        <v>39873</v>
      </c>
      <c r="B127" s="605" t="n">
        <v>504.4267418093509</v>
      </c>
      <c r="C127" s="1133" t="n">
        <v>104.437427136805</v>
      </c>
      <c r="D127" s="1134" t="n">
        <v>-3.484468409806098</v>
      </c>
      <c r="E127" s="1134" t="n">
        <v>-5.563396570357796</v>
      </c>
      <c r="F127" s="760" t="n">
        <v>478.1814838099645</v>
      </c>
      <c r="G127" s="1134" t="n">
        <v>105.360742050809</v>
      </c>
      <c r="H127" s="1134" t="n">
        <v>-0.7887586666018933</v>
      </c>
      <c r="I127" s="1134" t="n">
        <v>-0.5019669974663401</v>
      </c>
    </row>
    <row r="128">
      <c r="A128" s="608" t="n">
        <v>39904</v>
      </c>
      <c r="B128" s="605" t="n">
        <v>510.3284276217047</v>
      </c>
      <c r="C128" s="1133" t="n">
        <v>105.659322866998</v>
      </c>
      <c r="D128" s="1134" t="n">
        <v>-0.9590524356364938</v>
      </c>
      <c r="E128" s="1134" t="n">
        <v>-4.431552878488091</v>
      </c>
      <c r="F128" s="760" t="n">
        <v>479.7378708334145</v>
      </c>
      <c r="G128" s="1134" t="n">
        <v>105.703670619273</v>
      </c>
      <c r="H128" s="1134" t="n">
        <v>-0.4949973118314688</v>
      </c>
      <c r="I128" s="1134" t="n">
        <v>-0.6090868746287015</v>
      </c>
    </row>
    <row r="129">
      <c r="A129" s="609" t="n">
        <v>39934</v>
      </c>
      <c r="B129" s="605" t="n">
        <v>508.093295719247</v>
      </c>
      <c r="C129" s="1133" t="n">
        <v>105.196557105677</v>
      </c>
      <c r="D129" s="1134" t="n">
        <v>-1.31797316844677</v>
      </c>
      <c r="E129" s="1134" t="n">
        <v>-1.928070491882323</v>
      </c>
      <c r="F129" s="760" t="n">
        <v>479.2783313250342</v>
      </c>
      <c r="G129" s="1134" t="n">
        <v>105.602417381237</v>
      </c>
      <c r="H129" s="1134" t="n">
        <v>0.184025097576864</v>
      </c>
      <c r="I129" s="1134" t="n">
        <v>-0.3679579997552196</v>
      </c>
    </row>
    <row r="130">
      <c r="A130" s="609" t="n">
        <v>39965</v>
      </c>
      <c r="B130" s="605" t="n">
        <v>506.7630767983979</v>
      </c>
      <c r="C130" s="1133" t="n">
        <v>104.921146168652</v>
      </c>
      <c r="D130" s="1134" t="n">
        <v>-0.7471464350545318</v>
      </c>
      <c r="E130" s="1134" t="n">
        <v>-1.008773329146933</v>
      </c>
      <c r="F130" s="760" t="n">
        <v>477.3596020475949</v>
      </c>
      <c r="G130" s="1134" t="n">
        <v>105.179651658786</v>
      </c>
      <c r="H130" s="1134" t="n">
        <v>0.2817458634018521</v>
      </c>
      <c r="I130" s="1134" t="n">
        <v>-0.01148370570420809</v>
      </c>
    </row>
    <row r="131">
      <c r="A131" s="609" t="n">
        <v>39995</v>
      </c>
      <c r="B131" s="605" t="n">
        <v>503.7707613224335</v>
      </c>
      <c r="C131" s="1133" t="n">
        <v>104.301611747518</v>
      </c>
      <c r="D131" s="1134" t="n">
        <v>-1.351108163357765</v>
      </c>
      <c r="E131" s="1134" t="n">
        <v>-1.139257271827375</v>
      </c>
      <c r="F131" s="760" t="n">
        <v>474.0422062074661</v>
      </c>
      <c r="G131" s="1134" t="n">
        <v>104.448708911678</v>
      </c>
      <c r="H131" s="1134" t="n">
        <v>-0.4761791451582553</v>
      </c>
      <c r="I131" s="1134" t="n">
        <v>-0.003253991440175241</v>
      </c>
    </row>
    <row r="132">
      <c r="A132" s="609" t="n">
        <v>40026</v>
      </c>
      <c r="B132" s="605" t="n">
        <v>504.0420804137034</v>
      </c>
      <c r="C132" s="1133" t="n">
        <v>104.357786144069</v>
      </c>
      <c r="D132" s="1134" t="n">
        <v>-0.9405240163105049</v>
      </c>
      <c r="E132" s="1134" t="n">
        <v>-1.01302949266487</v>
      </c>
      <c r="F132" s="760" t="n">
        <v>474.2615056575376</v>
      </c>
      <c r="G132" s="1134" t="n">
        <v>104.497028542557</v>
      </c>
      <c r="H132" s="1134" t="n">
        <v>-0.2788418773292562</v>
      </c>
      <c r="I132" s="1134" t="n">
        <v>-0.1577869390707463</v>
      </c>
    </row>
    <row r="133">
      <c r="A133" s="609" t="n">
        <v>40057</v>
      </c>
      <c r="B133" s="605" t="n">
        <v>504.9545108755863</v>
      </c>
      <c r="C133" s="1133" t="n">
        <v>104.54669740111</v>
      </c>
      <c r="D133" s="1134" t="n">
        <v>-0.3607069437290136</v>
      </c>
      <c r="E133" s="1134" t="n">
        <v>-0.8853782288307031</v>
      </c>
      <c r="F133" s="760" t="n">
        <v>475.3024433982249</v>
      </c>
      <c r="G133" s="1134" t="n">
        <v>104.726384919792</v>
      </c>
      <c r="H133" s="1134" t="n">
        <v>0.1878187074243272</v>
      </c>
      <c r="I133" s="1134" t="n">
        <v>-0.1895237125919493</v>
      </c>
    </row>
    <row r="134">
      <c r="A134" s="610" t="n">
        <v>40087</v>
      </c>
      <c r="B134" s="605" t="n">
        <v>503.9321597719447</v>
      </c>
      <c r="C134" s="1133" t="n">
        <v>104.335027975116</v>
      </c>
      <c r="D134" s="1134" t="n">
        <v>-1.157048241138895</v>
      </c>
      <c r="E134" s="1134" t="n">
        <v>-0.8202635081746195</v>
      </c>
      <c r="F134" s="760" t="n">
        <v>474.7908811943419</v>
      </c>
      <c r="G134" s="1134" t="n">
        <v>104.613669193167</v>
      </c>
      <c r="H134" s="1134" t="n">
        <v>-0.505739899961327</v>
      </c>
      <c r="I134" s="1134" t="n">
        <v>-0.1995873018516363</v>
      </c>
    </row>
    <row r="135">
      <c r="A135" s="757" t="n">
        <v>40118</v>
      </c>
      <c r="B135" s="605" t="n">
        <v>502.6289723522962</v>
      </c>
      <c r="C135" s="1133" t="n">
        <v>104.065213689107</v>
      </c>
      <c r="D135" s="1134" t="n">
        <v>-1.162166108635091</v>
      </c>
      <c r="E135" s="1134" t="n">
        <v>-0.8941439393973667</v>
      </c>
      <c r="F135" s="760" t="n">
        <v>473.0737850629674</v>
      </c>
      <c r="G135" s="1134" t="n">
        <v>104.235330573418</v>
      </c>
      <c r="H135" s="1134" t="n">
        <v>-0.9703107277924801</v>
      </c>
      <c r="I135" s="1134" t="n">
        <v>-0.430807713085116</v>
      </c>
    </row>
    <row r="136">
      <c r="A136" s="757" t="n">
        <v>40148</v>
      </c>
      <c r="B136" s="605" t="n">
        <v>502.8358738553872</v>
      </c>
      <c r="C136" s="1133" t="n">
        <v>104.108050951414</v>
      </c>
      <c r="D136" s="1134" t="n">
        <v>-1.901364494924991</v>
      </c>
      <c r="E136" s="1134" t="n">
        <v>-1.407954646966772</v>
      </c>
      <c r="F136" s="760" t="n">
        <v>472.9086364159635</v>
      </c>
      <c r="G136" s="1134" t="n">
        <v>104.198942330489</v>
      </c>
      <c r="H136" s="1134" t="n">
        <v>-1.528887229676656</v>
      </c>
      <c r="I136" s="1134" t="n">
        <v>-1.002754260123112</v>
      </c>
    </row>
    <row r="137">
      <c r="A137" s="757" t="n">
        <v>40179</v>
      </c>
      <c r="B137" s="605" t="n">
        <v>494.2565159638652</v>
      </c>
      <c r="C137" s="1133" t="n">
        <v>102.3317651394</v>
      </c>
      <c r="D137" s="1134" t="n">
        <v>-0.64108029802685</v>
      </c>
      <c r="E137" s="1134" t="n">
        <v>-1.240982490948397</v>
      </c>
      <c r="F137" s="760" t="n">
        <v>472.8676238559256</v>
      </c>
      <c r="G137" s="1134" t="n">
        <v>104.189905774484</v>
      </c>
      <c r="H137" s="1134" t="n">
        <v>-1.500259396197151</v>
      </c>
      <c r="I137" s="1134" t="n">
        <v>-1.333772808768003</v>
      </c>
    </row>
    <row r="138" customFormat="1" s="1127">
      <c r="A138" s="1136" t="n">
        <v>40210</v>
      </c>
      <c r="B138" s="1136" t="n">
        <v>505.8944844918499</v>
      </c>
      <c r="C138" s="1136" t="n">
        <v>104.741311242769</v>
      </c>
      <c r="D138" s="1136" t="n">
        <v>5.557168178794342</v>
      </c>
      <c r="E138" s="1136" t="n">
        <v>0.9197862184656032</v>
      </c>
      <c r="F138" s="1136" t="n">
        <v>472.1401456094417</v>
      </c>
      <c r="G138" s="1136" t="n">
        <v>104.029615904486</v>
      </c>
      <c r="H138" s="1136" t="n">
        <v>-1.492713792133671</v>
      </c>
      <c r="I138" s="1136" t="n">
        <v>-1.507297373026319</v>
      </c>
    </row>
    <row r="139" customFormat="1" s="1127">
      <c r="A139" s="1136" t="n">
        <v>40238</v>
      </c>
      <c r="B139" s="1136" t="n">
        <v>499.2846667169327</v>
      </c>
      <c r="C139" s="1136" t="n">
        <v>103.372802587222</v>
      </c>
      <c r="D139" s="1136" t="n">
        <v>-1.019389866995127</v>
      </c>
      <c r="E139" s="1136" t="n">
        <v>1.235691984427916</v>
      </c>
      <c r="F139" s="1136" t="n">
        <v>471.9864710434299</v>
      </c>
      <c r="G139" s="1136" t="n">
        <v>103.995755818185</v>
      </c>
      <c r="H139" s="1136" t="n">
        <v>-1.295535895111428</v>
      </c>
      <c r="I139" s="1136" t="n">
        <v>-1.429644924049725</v>
      </c>
    </row>
    <row r="140" customFormat="1" s="1127">
      <c r="A140" s="1136" t="n">
        <v>40269</v>
      </c>
      <c r="B140" s="1136" t="n">
        <v>497.8851359121658</v>
      </c>
      <c r="C140" s="1136" t="n">
        <v>103.08304119209</v>
      </c>
      <c r="D140" s="1136" t="n">
        <v>-2.438290919345548</v>
      </c>
      <c r="E140" s="1136" t="n">
        <v>0.6056145814578713</v>
      </c>
      <c r="F140" s="1136" t="n">
        <v>469.373083819874</v>
      </c>
      <c r="G140" s="1136" t="n">
        <v>103.419931729502</v>
      </c>
      <c r="H140" s="1136" t="n">
        <v>-2.160510487849223</v>
      </c>
      <c r="I140" s="1136" t="n">
        <v>-1.650018512219987</v>
      </c>
    </row>
    <row r="141" customFormat="1" s="1127">
      <c r="A141" s="1136" t="n">
        <v>40299</v>
      </c>
      <c r="B141" s="1136" t="n">
        <v>498.5418757845994</v>
      </c>
      <c r="C141" s="1136" t="n">
        <v>103.219013805931</v>
      </c>
      <c r="D141" s="1136" t="n">
        <v>-1.879855533446246</v>
      </c>
      <c r="E141" s="1136" t="n">
        <v>-1.781975512181134</v>
      </c>
      <c r="F141" s="1136" t="n">
        <v>468.7667657737311</v>
      </c>
      <c r="G141" s="1136" t="n">
        <v>103.28633785056</v>
      </c>
      <c r="H141" s="1136" t="n">
        <v>-2.193206924720002</v>
      </c>
      <c r="I141" s="1136" t="n">
        <v>-1.883621550165302</v>
      </c>
    </row>
    <row r="142" customFormat="1" s="1127">
      <c r="A142" s="1136" t="n">
        <v>40330</v>
      </c>
      <c r="B142" s="1136" t="n">
        <v>496.2755323972142</v>
      </c>
      <c r="C142" s="1136" t="n">
        <v>102.749785962185</v>
      </c>
      <c r="D142" s="1136" t="n">
        <v>-2.069516285093499</v>
      </c>
      <c r="E142" s="1136" t="n">
        <v>-2.129725921895002</v>
      </c>
      <c r="F142" s="1136" t="n">
        <v>468.7232608568575</v>
      </c>
      <c r="G142" s="1136" t="n">
        <v>103.276752137855</v>
      </c>
      <c r="H142" s="1136" t="n">
        <v>-1.809189791866018</v>
      </c>
      <c r="I142" s="1136" t="n">
        <v>-2.054663805193655</v>
      </c>
    </row>
    <row r="143" customFormat="1" s="1137">
      <c r="A143" s="1137" t="n">
        <v>40360</v>
      </c>
      <c r="B143" s="1137" t="n">
        <v>496.5574686854379</v>
      </c>
      <c r="C143" s="1137" t="n">
        <v>102.808158562442</v>
      </c>
      <c r="D143" s="1137" t="n">
        <v>-1.431860121865782</v>
      </c>
      <c r="E143" s="1137" t="n">
        <v>-1.794532467223561</v>
      </c>
      <c r="F143" s="1137" t="n">
        <v>470.3744482191153</v>
      </c>
      <c r="G143" s="1137" t="n">
        <v>103.640568662841</v>
      </c>
      <c r="H143" s="1137" t="n">
        <v>-0.7737197110979821</v>
      </c>
      <c r="I143" s="1137" t="n">
        <v>-1.594742535329203</v>
      </c>
    </row>
    <row r="144">
      <c r="A144" s="757" t="n">
        <v>40391</v>
      </c>
      <c r="B144" s="605" t="n">
        <v>497.1510702925123</v>
      </c>
      <c r="C144" s="1133" t="n">
        <v>102.931058915355</v>
      </c>
      <c r="D144" s="1134" t="n">
        <v>-1.367149765657516</v>
      </c>
      <c r="E144" s="1134" t="n">
        <v>-1.623678737950939</v>
      </c>
      <c r="F144" s="760" t="n">
        <v>469.7634334797957</v>
      </c>
      <c r="G144" s="1134" t="n">
        <v>103.505939931871</v>
      </c>
      <c r="H144" s="1134" t="n">
        <v>-0.9484371225755694</v>
      </c>
      <c r="I144" s="1134" t="n">
        <v>-1.178551148287468</v>
      </c>
    </row>
    <row r="145">
      <c r="A145" s="757" t="n">
        <v>40422</v>
      </c>
      <c r="B145" s="605" t="n">
        <v>498.0828254862719</v>
      </c>
      <c r="C145" s="1133" t="n">
        <v>103.123971199919</v>
      </c>
      <c r="D145" s="1134" t="n">
        <v>-1.360852362205648</v>
      </c>
      <c r="E145" s="1134" t="n">
        <v>-1.386597093815325</v>
      </c>
      <c r="F145" s="760" t="n">
        <v>471.1845645309723</v>
      </c>
      <c r="G145" s="1134" t="n">
        <v>103.819066698952</v>
      </c>
      <c r="H145" s="1134" t="n">
        <v>-0.866370228987563</v>
      </c>
      <c r="I145" s="1134" t="n">
        <v>-0.8628586626948334</v>
      </c>
    </row>
    <row r="146">
      <c r="A146" s="757" t="n">
        <v>40452</v>
      </c>
      <c r="B146" s="605" t="n">
        <v>496.7325015884898</v>
      </c>
      <c r="C146" s="1133" t="n">
        <v>102.84439769202</v>
      </c>
      <c r="D146" s="1134" t="n">
        <v>-1.428695915480588</v>
      </c>
      <c r="E146" s="1134" t="n">
        <v>-1.385547976350949</v>
      </c>
      <c r="F146" s="760" t="n">
        <v>470.1312730900738</v>
      </c>
      <c r="G146" s="1134" t="n">
        <v>103.586988353039</v>
      </c>
      <c r="H146" s="1134" t="n">
        <v>-0.9814021896433616</v>
      </c>
      <c r="I146" s="1134" t="n">
        <v>-0.9320401677531436</v>
      </c>
    </row>
    <row r="147">
      <c r="A147" s="757" t="n">
        <v>40483</v>
      </c>
      <c r="B147" s="605" t="n">
        <v>496.0483209542633</v>
      </c>
      <c r="C147" s="1133" t="n">
        <v>102.702743693108</v>
      </c>
      <c r="D147" s="1134" t="n">
        <v>-1.309246334773647</v>
      </c>
      <c r="E147" s="1134" t="n">
        <v>-1.366310369756761</v>
      </c>
      <c r="F147" s="760" t="n">
        <v>469.3982939574063</v>
      </c>
      <c r="G147" s="1134" t="n">
        <v>103.425486438096</v>
      </c>
      <c r="H147" s="1134" t="n">
        <v>-0.776938232811176</v>
      </c>
      <c r="I147" s="1134" t="n">
        <v>-0.8750186814039012</v>
      </c>
    </row>
    <row r="148">
      <c r="A148" s="757" t="n">
        <v>40513</v>
      </c>
      <c r="B148" s="605" t="n">
        <v>493.9140421273949</v>
      </c>
      <c r="C148" s="1133" t="n">
        <v>102.260858735401</v>
      </c>
      <c r="D148" s="1134" t="n">
        <v>-1.77430294692104</v>
      </c>
      <c r="E148" s="1134" t="n">
        <v>-1.504053686309391</v>
      </c>
      <c r="F148" s="760" t="n">
        <v>465.5458154335707</v>
      </c>
      <c r="G148" s="1134" t="n">
        <v>102.576645548708</v>
      </c>
      <c r="H148" s="1134" t="n">
        <v>-1.55692250371942</v>
      </c>
      <c r="I148" s="1134" t="n">
        <v>-1.104885639579891</v>
      </c>
    </row>
    <row r="149">
      <c r="A149" s="757" t="n">
        <v>40544</v>
      </c>
      <c r="B149" s="605" t="n">
        <v>497.1569213029028</v>
      </c>
      <c r="C149" s="1133" t="n">
        <v>102.932270319154</v>
      </c>
      <c r="D149" s="1134" t="n">
        <v>0.5868218719143101</v>
      </c>
      <c r="E149" s="1134" t="n">
        <v>-0.8402946110429355</v>
      </c>
      <c r="F149" s="760" t="n">
        <v>464.7409446980855</v>
      </c>
      <c r="G149" s="1134" t="n">
        <v>102.399303303521</v>
      </c>
      <c r="H149" s="1134" t="n">
        <v>-1.718594961433908</v>
      </c>
      <c r="I149" s="1134" t="n">
        <v>-1.350741137783245</v>
      </c>
    </row>
    <row r="150">
      <c r="A150" s="757" t="n">
        <v>40575</v>
      </c>
      <c r="B150" s="605" t="n">
        <v>493.0590240151154</v>
      </c>
      <c r="C150" s="1133" t="n">
        <v>102.083834235309</v>
      </c>
      <c r="D150" s="1134" t="n">
        <v>-2.537181343186077</v>
      </c>
      <c r="E150" s="1134" t="n">
        <v>-1.25462751458376</v>
      </c>
      <c r="F150" s="760" t="n">
        <v>462.2685962848988</v>
      </c>
      <c r="G150" s="1134" t="n">
        <v>101.854555185409</v>
      </c>
      <c r="H150" s="1134" t="n">
        <v>-2.090809141383374</v>
      </c>
      <c r="I150" s="1134" t="n">
        <v>-1.788613867473543</v>
      </c>
    </row>
    <row r="151">
      <c r="A151" s="757" t="n">
        <v>40603</v>
      </c>
      <c r="B151" s="605" t="n">
        <v>493.2590120810486</v>
      </c>
      <c r="C151" s="1133" t="n">
        <v>102.125240127053</v>
      </c>
      <c r="D151" s="1134" t="n">
        <v>-1.206857537906401</v>
      </c>
      <c r="E151" s="1134" t="n">
        <v>-1.064447786791476</v>
      </c>
      <c r="F151" s="760" t="n">
        <v>461.7368772767853</v>
      </c>
      <c r="G151" s="1134" t="n">
        <v>101.737398182986</v>
      </c>
      <c r="H151" s="1134" t="n">
        <v>-2.171586347376788</v>
      </c>
      <c r="I151" s="1134" t="n">
        <v>-1.99350296857132</v>
      </c>
    </row>
    <row r="152">
      <c r="A152" s="757" t="n">
        <v>40634</v>
      </c>
      <c r="B152" s="605" t="n">
        <v>486.8438924594511</v>
      </c>
      <c r="C152" s="1133" t="n">
        <v>100.797042130152</v>
      </c>
      <c r="D152" s="1134" t="n">
        <v>-2.21762865695645</v>
      </c>
      <c r="E152" s="1134" t="n">
        <v>-1.989426455112579</v>
      </c>
      <c r="F152" s="760" t="n">
        <v>458.4890685432445</v>
      </c>
      <c r="G152" s="1134" t="n">
        <v>101.021788001934</v>
      </c>
      <c r="H152" s="1134" t="n">
        <v>-2.318840950156897</v>
      </c>
      <c r="I152" s="1134" t="n">
        <v>-2.193503002331553</v>
      </c>
    </row>
    <row r="153">
      <c r="A153" s="757" t="n">
        <v>40664</v>
      </c>
      <c r="B153" s="605" t="n">
        <v>487.8280989416632</v>
      </c>
      <c r="C153" s="1133" t="n">
        <v>101.00081402457</v>
      </c>
      <c r="D153" s="1134" t="n">
        <v>-2.149022451940468</v>
      </c>
      <c r="E153" s="1134" t="n">
        <v>-1.857354952326006</v>
      </c>
      <c r="F153" s="760" t="n">
        <v>459.1720598452384</v>
      </c>
      <c r="G153" s="1134" t="n">
        <v>101.172275782889</v>
      </c>
      <c r="H153" s="1134" t="n">
        <v>-2.046797390308996</v>
      </c>
      <c r="I153" s="1134" t="n">
        <v>-2.179117893344838</v>
      </c>
    </row>
    <row r="154">
      <c r="A154" s="757" t="n">
        <v>40695</v>
      </c>
      <c r="B154" s="605" t="n">
        <v>490.0091965191731</v>
      </c>
      <c r="C154" s="1133" t="n">
        <v>101.452392421291</v>
      </c>
      <c r="D154" s="1134" t="n">
        <v>-1.262672743057095</v>
      </c>
      <c r="E154" s="1134" t="n">
        <v>-1.877223046517955</v>
      </c>
      <c r="F154" s="760" t="n">
        <v>458.7074604599184</v>
      </c>
      <c r="G154" s="1134" t="n">
        <v>101.069907670256</v>
      </c>
      <c r="H154" s="1134" t="n">
        <v>-2.136825976724438</v>
      </c>
      <c r="I154" s="1134" t="n">
        <v>-2.167554282683355</v>
      </c>
    </row>
    <row r="155">
      <c r="A155" s="757" t="n">
        <v>40725</v>
      </c>
      <c r="B155" s="605" t="n">
        <v>488.2090086552333</v>
      </c>
      <c r="C155" s="1133" t="n">
        <v>101.079678262247</v>
      </c>
      <c r="D155" s="1134" t="n">
        <v>-1.681267639031958</v>
      </c>
      <c r="E155" s="1134" t="n">
        <v>-1.698337094452512</v>
      </c>
      <c r="F155" s="760" t="n">
        <v>457.6731362857065</v>
      </c>
      <c r="G155" s="1134" t="n">
        <v>100.842008501832</v>
      </c>
      <c r="H155" s="1134" t="n">
        <v>-2.700255505267592</v>
      </c>
      <c r="I155" s="1134" t="n">
        <v>-2.295094367111602</v>
      </c>
    </row>
    <row r="156">
      <c r="A156" s="757" t="n">
        <v>40756</v>
      </c>
      <c r="B156" s="605" t="n">
        <v>484.5638484035862</v>
      </c>
      <c r="C156" s="1133" t="n">
        <v>100.324977675165</v>
      </c>
      <c r="D156" s="1134" t="n">
        <v>-2.5318706206385</v>
      </c>
      <c r="E156" s="1134" t="n">
        <v>-1.825658295263921</v>
      </c>
      <c r="F156" s="760" t="n">
        <v>456.6450579205896</v>
      </c>
      <c r="G156" s="1134" t="n">
        <v>100.615485511916</v>
      </c>
      <c r="H156" s="1134" t="n">
        <v>-2.792549318287939</v>
      </c>
      <c r="I156" s="1134" t="n">
        <v>-2.543578412883619</v>
      </c>
    </row>
    <row r="157">
      <c r="A157" s="757" t="n">
        <v>40787</v>
      </c>
      <c r="B157" s="605" t="n">
        <v>482.6072252791598</v>
      </c>
      <c r="C157" s="1133" t="n">
        <v>99.91987487617681</v>
      </c>
      <c r="D157" s="1134" t="n">
        <v>-3.107033492271796</v>
      </c>
      <c r="E157" s="1134" t="n">
        <v>-2.440775767549781</v>
      </c>
      <c r="F157" s="760" t="n">
        <v>455.7285844273113</v>
      </c>
      <c r="G157" s="1134" t="n">
        <v>100.413553127265</v>
      </c>
      <c r="H157" s="1134" t="n">
        <v>-3.280239054317533</v>
      </c>
      <c r="I157" s="1134" t="n">
        <v>-2.924609305728595</v>
      </c>
    </row>
    <row r="158">
      <c r="A158" s="757" t="n">
        <v>40817</v>
      </c>
      <c r="B158" s="605" t="n">
        <v>483.1202648711601</v>
      </c>
      <c r="C158" s="1133" t="n">
        <v>100.026095523432</v>
      </c>
      <c r="D158" s="1134" t="n">
        <v>-2.740355558333604</v>
      </c>
      <c r="E158" s="1134" t="n">
        <v>-2.79329741520371</v>
      </c>
      <c r="F158" s="760" t="n">
        <v>455.9366101494858</v>
      </c>
      <c r="G158" s="1134" t="n">
        <v>100.459388746577</v>
      </c>
      <c r="H158" s="1134" t="n">
        <v>-3.019297747901206</v>
      </c>
      <c r="I158" s="1134" t="n">
        <v>-3.030943723671086</v>
      </c>
    </row>
    <row r="159">
      <c r="A159" s="757" t="n">
        <v>40848</v>
      </c>
      <c r="B159" s="605" t="n">
        <v>483.0314228735279</v>
      </c>
      <c r="C159" s="1133" t="n">
        <v>100.007701515174</v>
      </c>
      <c r="D159" s="1134" t="n">
        <v>-2.624118968026025</v>
      </c>
      <c r="E159" s="1134" t="n">
        <v>-2.82418416069379</v>
      </c>
      <c r="F159" s="760" t="n">
        <v>456.2116076881866</v>
      </c>
      <c r="G159" s="1134" t="n">
        <v>100.519980688592</v>
      </c>
      <c r="H159" s="1134" t="n">
        <v>-2.809274434733311</v>
      </c>
      <c r="I159" s="1134" t="n">
        <v>-3.036570510960843</v>
      </c>
    </row>
    <row r="160">
      <c r="A160" s="757" t="n">
        <v>40878</v>
      </c>
      <c r="B160" s="605" t="n">
        <v>482.1735644368721</v>
      </c>
      <c r="C160" s="1133" t="n">
        <v>99.8300889491737</v>
      </c>
      <c r="D160" s="1134" t="n">
        <v>-2.377028529084527</v>
      </c>
      <c r="E160" s="1134" t="n">
        <v>-2.580866686258517</v>
      </c>
      <c r="F160" s="760" t="n">
        <v>454.9738010025504</v>
      </c>
      <c r="G160" s="1134" t="n">
        <v>100.247246935133</v>
      </c>
      <c r="H160" s="1134" t="n">
        <v>-2.270885932284543</v>
      </c>
      <c r="I160" s="1134" t="n">
        <v>-2.701162095218734</v>
      </c>
    </row>
    <row r="161">
      <c r="A161" s="757" t="n">
        <v>40909</v>
      </c>
      <c r="B161" s="605" t="n">
        <v>480.8746863316335</v>
      </c>
      <c r="C161" s="1133" t="n">
        <v>99.5611668714328</v>
      </c>
      <c r="D161" s="1134" t="n">
        <v>-3.275069555221791</v>
      </c>
      <c r="E161" s="1134" t="n">
        <v>-2.759671747482685</v>
      </c>
      <c r="F161" s="760" t="n">
        <v>452.986541988188</v>
      </c>
      <c r="G161" s="1134" t="n">
        <v>99.8093816235527</v>
      </c>
      <c r="H161" s="1134" t="n">
        <v>-2.52923759870859</v>
      </c>
      <c r="I161" s="1134" t="n">
        <v>-2.537221020285159</v>
      </c>
    </row>
    <row r="162">
      <c r="A162" s="757" t="n">
        <v>40940</v>
      </c>
      <c r="B162" s="605" t="n">
        <v>481.645970233609</v>
      </c>
      <c r="C162" s="1133" t="n">
        <v>99.7208548888155</v>
      </c>
      <c r="D162" s="1134" t="n">
        <v>-2.314743920224132</v>
      </c>
      <c r="E162" s="1134" t="n">
        <v>-2.65716391265552</v>
      </c>
      <c r="F162" s="760" t="n">
        <v>454.6621679763362</v>
      </c>
      <c r="G162" s="1134" t="n">
        <v>100.178582865107</v>
      </c>
      <c r="H162" s="1134" t="n">
        <v>-1.64545642288769</v>
      </c>
      <c r="I162" s="1134" t="n">
        <v>-2.14949052556922</v>
      </c>
    </row>
    <row r="163">
      <c r="A163" s="757" t="n">
        <v>40969</v>
      </c>
      <c r="B163" s="605" t="n">
        <v>480.62878919049</v>
      </c>
      <c r="C163" s="1133" t="n">
        <v>99.5102558815253</v>
      </c>
      <c r="D163" s="1134" t="n">
        <v>-2.560566067971479</v>
      </c>
      <c r="E163" s="1134" t="n">
        <v>-2.7183142824356</v>
      </c>
      <c r="F163" s="760" t="n">
        <v>454.6629246697724</v>
      </c>
      <c r="G163" s="1134" t="n">
        <v>100.178749592144</v>
      </c>
      <c r="H163" s="1134" t="n">
        <v>-1.532031110171104</v>
      </c>
      <c r="I163" s="1134" t="n">
        <v>-1.90349967984784</v>
      </c>
    </row>
    <row r="164">
      <c r="A164" s="757" t="n">
        <v>41000</v>
      </c>
      <c r="B164" s="605" t="n">
        <v>482.203513853991</v>
      </c>
      <c r="C164" s="1133" t="n">
        <v>99.83628973079151</v>
      </c>
      <c r="D164" s="1134" t="n">
        <v>-0.9531553496579193</v>
      </c>
      <c r="E164" s="1134" t="n">
        <v>-1.947080950269239</v>
      </c>
      <c r="F164" s="760" t="n">
        <v>452.5677388823592</v>
      </c>
      <c r="G164" s="1134" t="n">
        <v>99.7171040940011</v>
      </c>
      <c r="H164" s="1134" t="n">
        <v>-1.291487642158856</v>
      </c>
      <c r="I164" s="1134" t="n">
        <v>-1.490183863228367</v>
      </c>
    </row>
    <row r="165">
      <c r="A165" s="757" t="n">
        <v>41030</v>
      </c>
      <c r="B165" s="605" t="n">
        <v>482.6506938502872</v>
      </c>
      <c r="C165" s="1133" t="n">
        <v>99.9288746879504</v>
      </c>
      <c r="D165" s="1134" t="n">
        <v>-1.061317522014079</v>
      </c>
      <c r="E165" s="1134" t="n">
        <v>-1.529227636322446</v>
      </c>
      <c r="F165" s="760" t="n">
        <v>454.5864427335347</v>
      </c>
      <c r="G165" s="1134" t="n">
        <v>100.161897844788</v>
      </c>
      <c r="H165" s="1134" t="n">
        <v>-0.9986707626002413</v>
      </c>
      <c r="I165" s="1134" t="n">
        <v>-1.27453420313762</v>
      </c>
    </row>
    <row r="166">
      <c r="A166" s="757" t="n">
        <v>41061</v>
      </c>
      <c r="B166" s="605" t="n">
        <v>483.6939715490855</v>
      </c>
      <c r="C166" s="1133" t="n">
        <v>100.144876794145</v>
      </c>
      <c r="D166" s="1134" t="n">
        <v>-1.288797233796529</v>
      </c>
      <c r="E166" s="1134" t="n">
        <v>-1.101468961298764</v>
      </c>
      <c r="F166" s="760" t="n">
        <v>456.8406819888853</v>
      </c>
      <c r="G166" s="1134" t="n">
        <v>100.658588596616</v>
      </c>
      <c r="H166" s="1134" t="n">
        <v>-0.4069649246954441</v>
      </c>
      <c r="I166" s="1134" t="n">
        <v>-0.8990124697611037</v>
      </c>
    </row>
    <row r="167">
      <c r="A167" s="757" t="n">
        <v>41091</v>
      </c>
      <c r="B167" s="605" t="n">
        <v>483.0389166537345</v>
      </c>
      <c r="C167" s="1133" t="n">
        <v>100.009253041014</v>
      </c>
      <c r="D167" s="1134" t="n">
        <v>-1.058991519992603</v>
      </c>
      <c r="E167" s="1134" t="n">
        <v>-1.136575428496371</v>
      </c>
      <c r="F167" s="760" t="n">
        <v>454.5373860742017</v>
      </c>
      <c r="G167" s="1134" t="n">
        <v>100.151088881654</v>
      </c>
      <c r="H167" s="1134" t="n">
        <v>-0.6851505939267923</v>
      </c>
      <c r="I167" s="1134" t="n">
        <v>-0.6970395315875777</v>
      </c>
    </row>
    <row r="168">
      <c r="A168" s="757" t="n">
        <v>41122</v>
      </c>
      <c r="B168" s="605" t="n">
        <v>483.2621010570695</v>
      </c>
      <c r="C168" s="1133" t="n">
        <v>100.055461544508</v>
      </c>
      <c r="D168" s="1134" t="n">
        <v>-0.2686431005543284</v>
      </c>
      <c r="E168" s="1134" t="n">
        <v>-0.8741605960249217</v>
      </c>
      <c r="F168" s="760" t="n">
        <v>455.3260994482283</v>
      </c>
      <c r="G168" s="1134" t="n">
        <v>100.324871073492</v>
      </c>
      <c r="H168" s="1134" t="n">
        <v>-0.2888366904412294</v>
      </c>
      <c r="I168" s="1134" t="n">
        <v>-0.4604056110252372</v>
      </c>
    </row>
    <row r="169">
      <c r="A169" s="757" t="n">
        <v>41153</v>
      </c>
      <c r="B169" s="605" t="n">
        <v>480.1075160211866</v>
      </c>
      <c r="C169" s="1133" t="n">
        <v>99.402330539498</v>
      </c>
      <c r="D169" s="1134" t="n">
        <v>-0.5179593522511539</v>
      </c>
      <c r="E169" s="1134" t="n">
        <v>-0.6164402491736922</v>
      </c>
      <c r="F169" s="760" t="n">
        <v>452.5339548472998</v>
      </c>
      <c r="G169" s="1134" t="n">
        <v>99.7096602444924</v>
      </c>
      <c r="H169" s="1134" t="n">
        <v>-0.7009939005748294</v>
      </c>
      <c r="I169" s="1134" t="n">
        <v>-0.5583267946155104</v>
      </c>
    </row>
    <row r="170">
      <c r="A170" s="757" t="n">
        <v>41183</v>
      </c>
      <c r="B170" s="605" t="n">
        <v>477.449393119311</v>
      </c>
      <c r="C170" s="1133" t="n">
        <v>98.8519879547858</v>
      </c>
      <c r="D170" s="1134" t="n">
        <v>-1.173801259063595</v>
      </c>
      <c r="E170" s="1134" t="n">
        <v>-0.6531327950826693</v>
      </c>
      <c r="F170" s="760" t="n">
        <v>449.9609968129391</v>
      </c>
      <c r="G170" s="1134" t="n">
        <v>99.1427441740375</v>
      </c>
      <c r="H170" s="1134" t="n">
        <v>-1.310623714684269</v>
      </c>
      <c r="I170" s="1134" t="n">
        <v>-0.766580632555744</v>
      </c>
    </row>
    <row r="171">
      <c r="A171" s="757" t="n">
        <v>41214</v>
      </c>
      <c r="B171" s="605" t="n">
        <v>477.5176125709011</v>
      </c>
      <c r="C171" s="1133" t="n">
        <v>98.8661122337231</v>
      </c>
      <c r="D171" s="1134" t="n">
        <v>-1.141501368549783</v>
      </c>
      <c r="E171" s="1134" t="n">
        <v>-0.9445595943832501</v>
      </c>
      <c r="F171" s="760" t="n">
        <v>450.2717503923556</v>
      </c>
      <c r="G171" s="1134" t="n">
        <v>99.21121447000419</v>
      </c>
      <c r="H171" s="1134" t="n">
        <v>-1.30199609035175</v>
      </c>
      <c r="I171" s="1134" t="n">
        <v>-1.104638969486857</v>
      </c>
    </row>
    <row r="172">
      <c r="A172" s="757" t="n">
        <v>41244</v>
      </c>
      <c r="B172" s="605" t="n">
        <v>474.9127265669494</v>
      </c>
      <c r="C172" s="1133" t="n">
        <v>98.3267919128742</v>
      </c>
      <c r="D172" s="1134" t="n">
        <v>-1.505855651460834</v>
      </c>
      <c r="E172" s="1134" t="n">
        <v>-1.273575800505768</v>
      </c>
      <c r="F172" s="760" t="n">
        <v>448.5053935513928</v>
      </c>
      <c r="G172" s="1134" t="n">
        <v>98.8220219274416</v>
      </c>
      <c r="H172" s="1134" t="n">
        <v>-1.421709873602438</v>
      </c>
      <c r="I172" s="1134" t="n">
        <v>-1.34471377318107</v>
      </c>
    </row>
    <row r="173">
      <c r="A173" s="757" t="n">
        <v>41275</v>
      </c>
      <c r="B173" s="605" t="n">
        <v>473.8358635685465</v>
      </c>
      <c r="C173" s="1133" t="n">
        <v>98.1038362453602</v>
      </c>
      <c r="D173" s="1134" t="n">
        <v>-1.463754063825419</v>
      </c>
      <c r="E173" s="1134" t="n">
        <v>-1.37015071138751</v>
      </c>
      <c r="F173" s="760" t="n">
        <v>445.7390002136105</v>
      </c>
      <c r="G173" s="1134" t="n">
        <v>98.2124850366552</v>
      </c>
      <c r="H173" s="1134" t="n">
        <v>-1.599946378708623</v>
      </c>
      <c r="I173" s="1134" t="n">
        <v>-1.440859893929343</v>
      </c>
    </row>
    <row r="174">
      <c r="A174" s="757" t="n">
        <v>41306</v>
      </c>
      <c r="B174" s="605" t="n">
        <v>473.2768668304254</v>
      </c>
      <c r="C174" s="1133" t="n">
        <v>97.988100547253</v>
      </c>
      <c r="D174" s="1134" t="n">
        <v>-1.737604780358581</v>
      </c>
      <c r="E174" s="1134" t="n">
        <v>-1.569104638659738</v>
      </c>
      <c r="F174" s="760" t="n">
        <v>445.166562497569</v>
      </c>
      <c r="G174" s="1134" t="n">
        <v>98.0863562245158</v>
      </c>
      <c r="H174" s="1134" t="n">
        <v>-2.088496942912869</v>
      </c>
      <c r="I174" s="1134" t="n">
        <v>-1.703447177606691</v>
      </c>
    </row>
    <row r="175">
      <c r="A175" s="757" t="n">
        <v>41334</v>
      </c>
      <c r="B175" s="605" t="n">
        <v>464.2012267761367</v>
      </c>
      <c r="C175" s="1133" t="n">
        <v>96.10906357651309</v>
      </c>
      <c r="D175" s="1134" t="n">
        <v>-3.417931423130483</v>
      </c>
      <c r="E175" s="1134" t="n">
        <v>-2.205973101001504</v>
      </c>
      <c r="F175" s="760" t="n">
        <v>445.096872073769</v>
      </c>
      <c r="G175" s="1134" t="n">
        <v>98.07100089392689</v>
      </c>
      <c r="H175" s="1134" t="n">
        <v>-2.103987828554821</v>
      </c>
      <c r="I175" s="1134" t="n">
        <v>-1.931217438101854</v>
      </c>
    </row>
    <row r="176">
      <c r="A176" s="757" t="n">
        <v>41365</v>
      </c>
      <c r="B176" s="605" t="n">
        <v>488.1623836838987</v>
      </c>
      <c r="C176" s="1133" t="n">
        <v>101.070024943652</v>
      </c>
      <c r="D176" s="1134" t="n">
        <v>1.235758276061006</v>
      </c>
      <c r="E176" s="1134" t="n">
        <v>-1.304124564288443</v>
      </c>
      <c r="F176" s="760" t="n">
        <v>446.8477196435007</v>
      </c>
      <c r="G176" s="1134" t="n">
        <v>98.4567761809476</v>
      </c>
      <c r="H176" s="1134" t="n">
        <v>-1.263903444152788</v>
      </c>
      <c r="I176" s="1134" t="n">
        <v>-1.819649589154253</v>
      </c>
    </row>
    <row r="177">
      <c r="A177" s="757" t="n">
        <v>41395</v>
      </c>
      <c r="B177" s="605" t="n">
        <v>477.2053441469166</v>
      </c>
      <c r="C177" s="1133" t="n">
        <v>98.80145961308681</v>
      </c>
      <c r="D177" s="1134" t="n">
        <v>-1.12821752309749</v>
      </c>
      <c r="E177" s="1134" t="n">
        <v>-1.10094980861092</v>
      </c>
      <c r="F177" s="760" t="n">
        <v>446.8703022995721</v>
      </c>
      <c r="G177" s="1134" t="n">
        <v>98.4617519599807</v>
      </c>
      <c r="H177" s="1134" t="n">
        <v>-1.697397834296098</v>
      </c>
      <c r="I177" s="1134" t="n">
        <v>-1.689082341722283</v>
      </c>
    </row>
    <row r="178">
      <c r="A178" s="757" t="n">
        <v>41426</v>
      </c>
      <c r="B178" s="605" t="n">
        <v>474.9783359439771</v>
      </c>
      <c r="C178" s="1133" t="n">
        <v>98.3403757972421</v>
      </c>
      <c r="D178" s="1134" t="n">
        <v>-1.801890475747641</v>
      </c>
      <c r="E178" s="1134" t="n">
        <v>-0.5662300775386626</v>
      </c>
      <c r="F178" s="760" t="n">
        <v>447.2513234922409</v>
      </c>
      <c r="G178" s="1134" t="n">
        <v>98.5457047623285</v>
      </c>
      <c r="H178" s="1134" t="n">
        <v>-2.099059666686543</v>
      </c>
      <c r="I178" s="1134" t="n">
        <v>-1.688094199168276</v>
      </c>
    </row>
    <row r="179">
      <c r="A179" s="757" t="n">
        <v>41456</v>
      </c>
      <c r="B179" s="605" t="n">
        <v>473.5952919691961</v>
      </c>
      <c r="C179" s="1133" t="n">
        <v>98.0540278652806</v>
      </c>
      <c r="D179" s="1134" t="n">
        <v>-1.955044274684823</v>
      </c>
      <c r="E179" s="1134" t="n">
        <v>-1.628596479586221</v>
      </c>
      <c r="F179" s="760" t="n">
        <v>446.4493002295137</v>
      </c>
      <c r="G179" s="1134" t="n">
        <v>98.3689899187723</v>
      </c>
      <c r="H179" s="1134" t="n">
        <v>-1.779410471500285</v>
      </c>
      <c r="I179" s="1134" t="n">
        <v>-1.85902229337465</v>
      </c>
    </row>
    <row r="180">
      <c r="A180" s="757" t="n">
        <v>41487</v>
      </c>
      <c r="B180" s="605" t="n">
        <v>472.8955029984544</v>
      </c>
      <c r="C180" s="1133" t="n">
        <v>97.909142288079</v>
      </c>
      <c r="D180" s="1134" t="n">
        <v>-2.145129534457496</v>
      </c>
      <c r="E180" s="1134" t="n">
        <v>-1.967307374132531</v>
      </c>
      <c r="F180" s="760" t="n">
        <v>445.3808979269045</v>
      </c>
      <c r="G180" s="1134" t="n">
        <v>98.1335821013997</v>
      </c>
      <c r="H180" s="1134" t="n">
        <v>-2.184193160325222</v>
      </c>
      <c r="I180" s="1134" t="n">
        <v>-2.021113750824028</v>
      </c>
    </row>
    <row r="181">
      <c r="A181" s="757" t="n">
        <v>41518</v>
      </c>
      <c r="B181" s="605" t="n">
        <v>472.2126807542176</v>
      </c>
      <c r="C181" s="1133" t="n">
        <v>97.76776953269319</v>
      </c>
      <c r="D181" s="1134" t="n">
        <v>-1.644389017775893</v>
      </c>
      <c r="E181" s="1134" t="n">
        <v>-1.915437952971601</v>
      </c>
      <c r="F181" s="760" t="n">
        <v>443.5003287719261</v>
      </c>
      <c r="G181" s="1134" t="n">
        <v>97.719224439393</v>
      </c>
      <c r="H181" s="1134" t="n">
        <v>-1.996231659218139</v>
      </c>
      <c r="I181" s="1134" t="n">
        <v>-1.986712000430657</v>
      </c>
    </row>
    <row r="182">
      <c r="A182" s="757" t="n">
        <v>41548</v>
      </c>
      <c r="B182" s="605" t="n">
        <v>471.8821756909661</v>
      </c>
      <c r="C182" s="1133" t="n">
        <v>97.69934116520049</v>
      </c>
      <c r="D182" s="1134" t="n">
        <v>-1.16603298874729</v>
      </c>
      <c r="E182" s="1134" t="n">
        <v>-1.65382678776993</v>
      </c>
      <c r="F182" s="760" t="n">
        <v>444.426804863944</v>
      </c>
      <c r="G182" s="1134" t="n">
        <v>97.92336075970719</v>
      </c>
      <c r="H182" s="1134" t="n">
        <v>-1.229927035497198</v>
      </c>
      <c r="I182" s="1134" t="n">
        <v>-1.80532033478795</v>
      </c>
    </row>
    <row r="183">
      <c r="A183" s="757" t="n">
        <v>41579</v>
      </c>
      <c r="B183" s="605" t="n">
        <v>471.2387207786301</v>
      </c>
      <c r="C183" s="1133" t="n">
        <v>97.5661190935834</v>
      </c>
      <c r="D183" s="1134" t="n">
        <v>-1.314902660546082</v>
      </c>
      <c r="E183" s="1134" t="n">
        <v>-1.375604136852971</v>
      </c>
      <c r="F183" s="760" t="n">
        <v>443.3978701524176</v>
      </c>
      <c r="G183" s="1134" t="n">
        <v>97.6966490855861</v>
      </c>
      <c r="H183" s="1134" t="n">
        <v>-1.526607039848315</v>
      </c>
      <c r="I183" s="1134" t="n">
        <v>-1.585025579929805</v>
      </c>
    </row>
    <row r="184">
      <c r="A184" s="757" t="n">
        <v>41609</v>
      </c>
      <c r="B184" s="605" t="n">
        <v>471.5572171231327</v>
      </c>
      <c r="C184" s="1133" t="n">
        <v>97.63206115417481</v>
      </c>
      <c r="D184" s="1134" t="n">
        <v>-0.7065528582636773</v>
      </c>
      <c r="E184" s="1134" t="n">
        <v>-1.063139669826356</v>
      </c>
      <c r="F184" s="760" t="n">
        <v>444.7467537270449</v>
      </c>
      <c r="G184" s="1134" t="n">
        <v>97.9938571105195</v>
      </c>
      <c r="H184" s="1134" t="n">
        <v>-0.8380367055535203</v>
      </c>
      <c r="I184" s="1134" t="n">
        <v>-1.198654618324269</v>
      </c>
    </row>
    <row r="185">
      <c r="A185" s="757" t="n">
        <v>41640</v>
      </c>
      <c r="B185" s="605" t="n">
        <v>471.9242705521234</v>
      </c>
      <c r="C185" s="1133" t="n">
        <v>97.7080565615714</v>
      </c>
      <c r="D185" s="1134" t="n">
        <v>-0.4034293651870513</v>
      </c>
      <c r="E185" s="1134" t="n">
        <v>-0.8095258956989966</v>
      </c>
      <c r="F185" s="760" t="n">
        <v>444.358357567078</v>
      </c>
      <c r="G185" s="1134" t="n">
        <v>97.90827933511559</v>
      </c>
      <c r="H185" s="1134" t="n">
        <v>-0.3097423931652656</v>
      </c>
      <c r="I185" s="1134" t="n">
        <v>-0.8934933777494365</v>
      </c>
    </row>
    <row r="186">
      <c r="A186" s="757" t="n">
        <v>41671</v>
      </c>
      <c r="B186" s="605" t="n">
        <v>474.8041690827878</v>
      </c>
      <c r="C186" s="1133" t="n">
        <v>98.3043159745415</v>
      </c>
      <c r="D186" s="1134" t="n">
        <v>0.322707987523458</v>
      </c>
      <c r="E186" s="1134" t="n">
        <v>-0.2629910870834067</v>
      </c>
      <c r="F186" s="760" t="n">
        <v>441.9877874821461</v>
      </c>
      <c r="G186" s="1134" t="n">
        <v>97.3859566779482</v>
      </c>
      <c r="H186" s="1134" t="n">
        <v>-0.714064191521615</v>
      </c>
      <c r="I186" s="1134" t="n">
        <v>-0.6210235512417768</v>
      </c>
    </row>
    <row r="187">
      <c r="A187" s="757" t="n">
        <v>41699</v>
      </c>
      <c r="B187" s="605" t="n">
        <v>463.8572793165464</v>
      </c>
      <c r="C187" s="1133" t="n">
        <v>96.0378520709117</v>
      </c>
      <c r="D187" s="1134" t="n">
        <v>-0.07409447449740014</v>
      </c>
      <c r="E187" s="1134" t="n">
        <v>-0.05160001571221073</v>
      </c>
      <c r="F187" s="760" t="n">
        <v>440.9579357327688</v>
      </c>
      <c r="G187" s="1134" t="n">
        <v>97.15904294709399</v>
      </c>
      <c r="H187" s="1134" t="n">
        <v>-0.9298956251290633</v>
      </c>
      <c r="I187" s="1134" t="n">
        <v>-0.6510732148744864</v>
      </c>
    </row>
    <row r="188">
      <c r="A188" s="757" t="n">
        <v>41730</v>
      </c>
      <c r="B188" s="605" t="n">
        <v>470.8237134619744</v>
      </c>
      <c r="C188" s="1133" t="n">
        <v>97.4801952263455</v>
      </c>
      <c r="D188" s="1134" t="n">
        <v>-3.551824311221736</v>
      </c>
      <c r="E188" s="1134" t="n">
        <v>-1.133197021724314</v>
      </c>
      <c r="F188" s="760" t="n">
        <v>440.7206520452793</v>
      </c>
      <c r="G188" s="1134" t="n">
        <v>97.1067607357644</v>
      </c>
      <c r="H188" s="1134" t="n">
        <v>-1.371175756051656</v>
      </c>
      <c r="I188" s="1134" t="n">
        <v>-1.005509445663051</v>
      </c>
    </row>
    <row r="189">
      <c r="A189" s="757" t="n">
        <v>41760</v>
      </c>
      <c r="B189" s="605" t="n">
        <v>470.7279074946977</v>
      </c>
      <c r="C189" s="1133" t="n">
        <v>97.46035938518681</v>
      </c>
      <c r="D189" s="1134" t="n">
        <v>-1.357368841666755</v>
      </c>
      <c r="E189" s="1134" t="n">
        <v>-1.690023713502924</v>
      </c>
      <c r="F189" s="760" t="n">
        <v>442.3254529234536</v>
      </c>
      <c r="G189" s="1134" t="n">
        <v>97.460356634169</v>
      </c>
      <c r="H189" s="1134" t="n">
        <v>-1.017039922485552</v>
      </c>
      <c r="I189" s="1134" t="n">
        <v>-1.10626595069489</v>
      </c>
    </row>
    <row r="190">
      <c r="A190" s="757" t="n">
        <v>41791</v>
      </c>
      <c r="B190" s="605" t="n">
        <v>469.6520165829875</v>
      </c>
      <c r="C190" s="1133" t="n">
        <v>97.237604980264</v>
      </c>
      <c r="D190" s="1134" t="n">
        <v>-1.121381536360801</v>
      </c>
      <c r="E190" s="1134" t="n">
        <v>-2.023293357622507</v>
      </c>
      <c r="F190" s="760" t="n">
        <v>441.7832952256562</v>
      </c>
      <c r="G190" s="1134" t="n">
        <v>97.34089960941481</v>
      </c>
      <c r="H190" s="1134" t="n">
        <v>-1.222585150534385</v>
      </c>
      <c r="I190" s="1134" t="n">
        <v>-1.203602848630766</v>
      </c>
    </row>
    <row r="191">
      <c r="A191" s="757" t="n">
        <v>41821</v>
      </c>
      <c r="B191" s="605" t="n">
        <v>468.3328401607716</v>
      </c>
      <c r="C191" s="1133" t="n">
        <v>96.9644803021758</v>
      </c>
      <c r="D191" s="1134" t="n">
        <v>-1.111170634011856</v>
      </c>
      <c r="E191" s="1134" t="n">
        <v>-1.196974296582169</v>
      </c>
      <c r="F191" s="760" t="n">
        <v>442.012153276908</v>
      </c>
      <c r="G191" s="1134" t="n">
        <v>97.3913253471746</v>
      </c>
      <c r="H191" s="1134" t="n">
        <v>-0.9938747692794152</v>
      </c>
      <c r="I191" s="1134" t="n">
        <v>-1.077900789493853</v>
      </c>
    </row>
    <row r="192">
      <c r="A192" s="757" t="n">
        <v>41852</v>
      </c>
      <c r="B192" s="605" t="n">
        <v>469.8006598240982</v>
      </c>
      <c r="C192" s="1133" t="n">
        <v>97.2683803463899</v>
      </c>
      <c r="D192" s="1134" t="n">
        <v>-0.6544454651678819</v>
      </c>
      <c r="E192" s="1134" t="n">
        <v>-0.962638867507053</v>
      </c>
      <c r="F192" s="760" t="n">
        <v>443.1162365773248</v>
      </c>
      <c r="G192" s="1134" t="n">
        <v>97.6345949838217</v>
      </c>
      <c r="H192" s="1134" t="n">
        <v>-0.5084774313673819</v>
      </c>
      <c r="I192" s="1134" t="n">
        <v>-0.9088196926044105</v>
      </c>
    </row>
    <row r="193">
      <c r="A193" s="757" t="n">
        <v>41883</v>
      </c>
      <c r="B193" s="605" t="n">
        <v>473.0583844474181</v>
      </c>
      <c r="C193" s="1133" t="n">
        <v>97.94286555857229</v>
      </c>
      <c r="D193" s="1134" t="n">
        <v>0.1790938125274124</v>
      </c>
      <c r="E193" s="1134" t="n">
        <v>-0.5294687310016002</v>
      </c>
      <c r="F193" s="760" t="n">
        <v>445.8305834642371</v>
      </c>
      <c r="G193" s="1134" t="n">
        <v>98.23266415184921</v>
      </c>
      <c r="H193" s="1134" t="n">
        <v>0.5254234419089556</v>
      </c>
      <c r="I193" s="1134" t="n">
        <v>-0.3273761455847222</v>
      </c>
    </row>
    <row r="194">
      <c r="A194" s="757" t="n">
        <v>41913</v>
      </c>
      <c r="B194" s="605" t="n">
        <v>474.713256240218</v>
      </c>
      <c r="C194" s="1133" t="n">
        <v>98.28549321479321</v>
      </c>
      <c r="D194" s="1134" t="n">
        <v>0.5999549665351225</v>
      </c>
      <c r="E194" s="1134" t="n">
        <v>0.04106880927012924</v>
      </c>
      <c r="F194" s="760" t="n">
        <v>446.1819531011876</v>
      </c>
      <c r="G194" s="1134" t="n">
        <v>98.3100836399236</v>
      </c>
      <c r="H194" s="1134" t="n">
        <v>0.394924027541677</v>
      </c>
      <c r="I194" s="1134" t="n">
        <v>0.1365582098714953</v>
      </c>
    </row>
    <row r="195">
      <c r="A195" s="757" t="n">
        <v>41944</v>
      </c>
      <c r="B195" s="605" t="n">
        <v>475.6283701203217</v>
      </c>
      <c r="C195" s="1133" t="n">
        <v>98.4749600516076</v>
      </c>
      <c r="D195" s="1134" t="n">
        <v>0.9315128719555332</v>
      </c>
      <c r="E195" s="1134" t="n">
        <v>0.5699316199341808</v>
      </c>
      <c r="F195" s="760" t="n">
        <v>446.5236340770238</v>
      </c>
      <c r="G195" s="1134" t="n">
        <v>98.38536836419171</v>
      </c>
      <c r="H195" s="1134" t="n">
        <v>0.7049569100392148</v>
      </c>
      <c r="I195" s="1134" t="n">
        <v>0.5416533779235948</v>
      </c>
    </row>
    <row r="196">
      <c r="A196" s="757" t="n">
        <v>41974</v>
      </c>
      <c r="B196" s="605" t="n">
        <v>479.7676086934662</v>
      </c>
      <c r="C196" s="1133" t="n">
        <v>99.33195551012361</v>
      </c>
      <c r="D196" s="1134" t="n">
        <v>1.741123085852323</v>
      </c>
      <c r="E196" s="1134" t="n">
        <v>1.090786753043645</v>
      </c>
      <c r="F196" s="760" t="n">
        <v>448.6476782092839</v>
      </c>
      <c r="G196" s="1134" t="n">
        <v>98.8533724034542</v>
      </c>
      <c r="H196" s="1134" t="n">
        <v>0.877111400937423</v>
      </c>
      <c r="I196" s="1134" t="n">
        <v>0.6590143278375535</v>
      </c>
    </row>
    <row r="197">
      <c r="A197" s="757" t="n">
        <v>42005</v>
      </c>
      <c r="B197" s="605" t="n">
        <v>477.0775937394691</v>
      </c>
      <c r="C197" s="1133" t="n">
        <v>98.7750099371207</v>
      </c>
      <c r="D197" s="1134" t="n">
        <v>1.091980961546355</v>
      </c>
      <c r="E197" s="1134" t="n">
        <v>1.254902841797474</v>
      </c>
      <c r="F197" s="760" t="n">
        <v>449.798913811836</v>
      </c>
      <c r="G197" s="1134" t="n">
        <v>99.10703140420379</v>
      </c>
      <c r="H197" s="1134" t="n">
        <v>1.224362308508319</v>
      </c>
      <c r="I197" s="1134" t="n">
        <v>0.935626022995379</v>
      </c>
    </row>
    <row r="198">
      <c r="A198" s="757" t="n">
        <v>42036</v>
      </c>
      <c r="B198" s="605" t="n">
        <v>481.3874095829543</v>
      </c>
      <c r="C198" s="1133" t="n">
        <v>99.6673220229402</v>
      </c>
      <c r="D198" s="1134" t="n">
        <v>1.386516995603429</v>
      </c>
      <c r="E198" s="1134" t="n">
        <v>1.406413098997348</v>
      </c>
      <c r="F198" s="760" t="n">
        <v>451.9282322290135</v>
      </c>
      <c r="G198" s="1134" t="n">
        <v>99.57619755992521</v>
      </c>
      <c r="H198" s="1134" t="n">
        <v>2.249031540779583</v>
      </c>
      <c r="I198" s="1134" t="n">
        <v>1.448578494528149</v>
      </c>
    </row>
    <row r="199">
      <c r="A199" s="757" t="n">
        <v>42064</v>
      </c>
      <c r="B199" s="605" t="n">
        <v>482.237657664355</v>
      </c>
      <c r="C199" s="1133" t="n">
        <v>99.8433589271911</v>
      </c>
      <c r="D199" s="1134" t="n">
        <v>3.96250725544084</v>
      </c>
      <c r="E199" s="1134" t="n">
        <v>2.135066421749116</v>
      </c>
      <c r="F199" s="760" t="n">
        <v>453.4119033820909</v>
      </c>
      <c r="G199" s="1134" t="n">
        <v>99.9031041820765</v>
      </c>
      <c r="H199" s="1134" t="n">
        <v>2.824298337805487</v>
      </c>
      <c r="I199" s="1134" t="n">
        <v>2.097105632685782</v>
      </c>
    </row>
    <row r="200">
      <c r="A200" s="757" t="n">
        <v>42095</v>
      </c>
      <c r="B200" s="605" t="n">
        <v>483.3909894952147</v>
      </c>
      <c r="C200" s="1133" t="n">
        <v>100.082146840413</v>
      </c>
      <c r="D200" s="1134" t="n">
        <v>2.669210507863539</v>
      </c>
      <c r="E200" s="1134" t="n">
        <v>2.662737849020942</v>
      </c>
      <c r="F200" s="760" t="n">
        <v>453.8104486659806</v>
      </c>
      <c r="G200" s="1134" t="n">
        <v>99.9909181779613</v>
      </c>
      <c r="H200" s="1134" t="n">
        <v>2.970089229981568</v>
      </c>
      <c r="I200" s="1134" t="n">
        <v>2.680751712070631</v>
      </c>
    </row>
    <row r="201">
      <c r="A201" s="757" t="n">
        <v>42125</v>
      </c>
      <c r="B201" s="605" t="n">
        <v>482.7712715049826</v>
      </c>
      <c r="C201" s="1133" t="n">
        <v>99.95383930418269</v>
      </c>
      <c r="D201" s="1134" t="n">
        <v>2.558455493829086</v>
      </c>
      <c r="E201" s="1134" t="n">
        <v>3.058968701776124</v>
      </c>
      <c r="F201" s="760" t="n">
        <v>454.1766416900069</v>
      </c>
      <c r="G201" s="1134" t="n">
        <v>100.071603796396</v>
      </c>
      <c r="H201" s="1134" t="n">
        <v>2.679291613952003</v>
      </c>
      <c r="I201" s="1134" t="n">
        <v>2.824383603600154</v>
      </c>
    </row>
    <row r="202">
      <c r="A202" s="757" t="n">
        <v>42156</v>
      </c>
      <c r="B202" s="605" t="n">
        <v>480.7435925478287</v>
      </c>
      <c r="C202" s="1133" t="n">
        <v>99.5340249767642</v>
      </c>
      <c r="D202" s="1134" t="n">
        <v>2.361658328551286</v>
      </c>
      <c r="E202" s="1134" t="n">
        <v>2.529912413676229</v>
      </c>
      <c r="F202" s="760" t="n">
        <v>453.6363420429521</v>
      </c>
      <c r="G202" s="1134" t="n">
        <v>99.95255616768</v>
      </c>
      <c r="H202" s="1134" t="n">
        <v>2.683000227802083</v>
      </c>
      <c r="I202" s="1134" t="n">
        <v>2.777265676558187</v>
      </c>
    </row>
    <row r="203">
      <c r="A203" s="757" t="n">
        <v>42186</v>
      </c>
      <c r="B203" s="605" t="n">
        <v>484.1358747742927</v>
      </c>
      <c r="C203" s="1133" t="n">
        <v>100.236369239051</v>
      </c>
      <c r="D203" s="1134" t="n">
        <v>3.37431699389181</v>
      </c>
      <c r="E203" s="1134" t="n">
        <v>2.764081903502657</v>
      </c>
      <c r="F203" s="760" t="n">
        <v>454.3423080062081</v>
      </c>
      <c r="G203" s="1134" t="n">
        <v>100.108106100644</v>
      </c>
      <c r="H203" s="1134" t="n">
        <v>2.789551065030466</v>
      </c>
      <c r="I203" s="1134" t="n">
        <v>2.717277909910067</v>
      </c>
    </row>
    <row r="204">
      <c r="A204" s="757" t="n">
        <v>42217</v>
      </c>
      <c r="B204" s="605" t="n">
        <v>484.4571632911409</v>
      </c>
      <c r="C204" s="1133" t="n">
        <v>100.302889396067</v>
      </c>
      <c r="D204" s="1134" t="n">
        <v>3.119728157157212</v>
      </c>
      <c r="E204" s="1134" t="n">
        <v>2.951523052084355</v>
      </c>
      <c r="F204" s="760" t="n">
        <v>454.015709269934</v>
      </c>
      <c r="G204" s="1134" t="n">
        <v>100.036144541337</v>
      </c>
      <c r="H204" s="1134" t="n">
        <v>2.459732186028162</v>
      </c>
      <c r="I204" s="1134" t="n">
        <v>2.643934380387392</v>
      </c>
    </row>
    <row r="205">
      <c r="A205" s="757" t="n">
        <v>42248</v>
      </c>
      <c r="B205" s="605" t="n">
        <v>483.2878092282187</v>
      </c>
      <c r="C205" s="1133" t="n">
        <v>100.060784210871</v>
      </c>
      <c r="D205" s="1134" t="n">
        <v>2.16240217214407</v>
      </c>
      <c r="E205" s="1134" t="n">
        <v>2.883304766008749</v>
      </c>
      <c r="F205" s="760" t="n">
        <v>454.5142168960684</v>
      </c>
      <c r="G205" s="1134" t="n">
        <v>100.145983870516</v>
      </c>
      <c r="H205" s="1134" t="n">
        <v>1.947742876757545</v>
      </c>
      <c r="I205" s="1134" t="n">
        <v>2.397764431023091</v>
      </c>
    </row>
    <row r="206">
      <c r="A206" s="757" t="n">
        <v>42278</v>
      </c>
      <c r="B206" s="605" t="n">
        <v>483.7076489746225</v>
      </c>
      <c r="C206" s="1133" t="n">
        <v>100.147708593125</v>
      </c>
      <c r="D206" s="1134" t="n">
        <v>1.894700140805227</v>
      </c>
      <c r="E206" s="1134" t="n">
        <v>2.390024196297944</v>
      </c>
      <c r="F206" s="760" t="n">
        <v>453.8158137078228</v>
      </c>
      <c r="G206" s="1134" t="n">
        <v>99.9921002914658</v>
      </c>
      <c r="H206" s="1134" t="n">
        <v>1.71092993644767</v>
      </c>
      <c r="I206" s="1134" t="n">
        <v>2.038527464808482</v>
      </c>
    </row>
    <row r="207">
      <c r="A207" s="757" t="n">
        <v>42309</v>
      </c>
      <c r="B207" s="605" t="n">
        <v>484.2955420521973</v>
      </c>
      <c r="C207" s="1133" t="n">
        <v>100.269427041741</v>
      </c>
      <c r="D207" s="1134" t="n">
        <v>1.822257139472796</v>
      </c>
      <c r="E207" s="1134" t="n">
        <v>1.959462500723816</v>
      </c>
      <c r="F207" s="760" t="n">
        <v>455.1226054639057</v>
      </c>
      <c r="G207" s="1134" t="n">
        <v>100.280033960561</v>
      </c>
      <c r="H207" s="1134" t="n">
        <v>1.925759518789249</v>
      </c>
      <c r="I207" s="1134" t="n">
        <v>1.861471208012958</v>
      </c>
    </row>
    <row r="208">
      <c r="A208" s="757" t="n">
        <v>42339</v>
      </c>
      <c r="B208" s="605" t="n">
        <v>487.1239109747414</v>
      </c>
      <c r="C208" s="1133" t="n">
        <v>100.855017671224</v>
      </c>
      <c r="D208" s="1134" t="n">
        <v>1.5333053228225</v>
      </c>
      <c r="E208" s="1134" t="n">
        <v>1.749367554193199</v>
      </c>
      <c r="F208" s="760" t="n">
        <v>456.5577908949078</v>
      </c>
      <c r="G208" s="1134" t="n">
        <v>100.596257417785</v>
      </c>
      <c r="H208" s="1134" t="n">
        <v>1.763101219468254</v>
      </c>
      <c r="I208" s="1134" t="n">
        <v>1.799894576777774</v>
      </c>
    </row>
    <row r="209">
      <c r="A209" s="757" t="n">
        <v>42370</v>
      </c>
      <c r="B209" s="605" t="n">
        <v>488.9561873838671</v>
      </c>
      <c r="C209" s="1133" t="n">
        <v>101.234375500839</v>
      </c>
      <c r="D209" s="1134" t="n">
        <v>2.489866176965108</v>
      </c>
      <c r="E209" s="1134" t="n">
        <v>1.947824266510963</v>
      </c>
      <c r="F209" s="760" t="n">
        <v>459.2778959578864</v>
      </c>
      <c r="G209" s="1134" t="n">
        <v>101.19559532106</v>
      </c>
      <c r="H209" s="1134" t="n">
        <v>2.107382177898231</v>
      </c>
      <c r="I209" s="1134" t="n">
        <v>1.932241005360353</v>
      </c>
    </row>
    <row r="210">
      <c r="A210" s="757" t="n">
        <v>42401</v>
      </c>
      <c r="B210" s="605" t="n">
        <v>487.5866491701898</v>
      </c>
      <c r="C210" s="1133" t="n">
        <v>100.950823826142</v>
      </c>
      <c r="D210" s="1134" t="n">
        <v>1.287785983560781</v>
      </c>
      <c r="E210" s="1134" t="n">
        <v>1.768429897946703</v>
      </c>
      <c r="F210" s="760" t="n">
        <v>461.4833136541686</v>
      </c>
      <c r="G210" s="1134" t="n">
        <v>101.681528910878</v>
      </c>
      <c r="H210" s="1134" t="n">
        <v>2.114291771068892</v>
      </c>
      <c r="I210" s="1134" t="n">
        <v>1.99531091464118</v>
      </c>
    </row>
    <row r="211">
      <c r="A211" s="757" t="n">
        <v>42430</v>
      </c>
      <c r="B211" s="605" t="n">
        <v>489.4588736679949</v>
      </c>
      <c r="C211" s="1133" t="n">
        <v>101.338452580462</v>
      </c>
      <c r="D211" s="1134" t="n">
        <v>1.497439258189587</v>
      </c>
      <c r="E211" s="1134" t="n">
        <v>1.756021552562785</v>
      </c>
      <c r="F211" s="760" t="n">
        <v>461.1536573122405</v>
      </c>
      <c r="G211" s="1134" t="n">
        <v>101.608893650034</v>
      </c>
      <c r="H211" s="1134" t="n">
        <v>1.707443909699393</v>
      </c>
      <c r="I211" s="1134" t="n">
        <v>1.975872329319813</v>
      </c>
    </row>
    <row r="212">
      <c r="A212" s="757" t="n">
        <v>42461</v>
      </c>
      <c r="B212" s="605" t="n">
        <v>495.8658293400562</v>
      </c>
      <c r="C212" s="1133" t="n">
        <v>102.66496029845</v>
      </c>
      <c r="D212" s="1134" t="n">
        <v>2.580693499866115</v>
      </c>
      <c r="E212" s="1134" t="n">
        <v>1.789565175524842</v>
      </c>
      <c r="F212" s="760" t="n">
        <v>462.9838959483165</v>
      </c>
      <c r="G212" s="1134" t="n">
        <v>102.012161671394</v>
      </c>
      <c r="H212" s="1134" t="n">
        <v>2.021427075842368</v>
      </c>
      <c r="I212" s="1134" t="n">
        <v>1.947560700326648</v>
      </c>
    </row>
    <row r="213">
      <c r="A213" s="757" t="n">
        <v>42491</v>
      </c>
      <c r="B213" s="605" t="n">
        <v>492.9978125318022</v>
      </c>
      <c r="C213" s="1133" t="n">
        <v>102.071160898829</v>
      </c>
      <c r="D213" s="1134" t="n">
        <v>2.118299416396411</v>
      </c>
      <c r="E213" s="1134" t="n">
        <v>2.06590710823086</v>
      </c>
      <c r="F213" s="760" t="n">
        <v>461.936076752743</v>
      </c>
      <c r="G213" s="1134" t="n">
        <v>101.781289059805</v>
      </c>
      <c r="H213" s="1134" t="n">
        <v>1.708461939800117</v>
      </c>
      <c r="I213" s="1134" t="n">
        <v>1.812447077507443</v>
      </c>
    </row>
    <row r="214">
      <c r="A214" s="757" t="n">
        <v>42522</v>
      </c>
      <c r="B214" s="605" t="n">
        <v>491.6879713630138</v>
      </c>
      <c r="C214" s="1133" t="n">
        <v>101.799969008535</v>
      </c>
      <c r="D214" s="1134" t="n">
        <v>2.276552196396949</v>
      </c>
      <c r="E214" s="1134" t="n">
        <v>2.325359290263549</v>
      </c>
      <c r="F214" s="760" t="n">
        <v>462.3851767648189</v>
      </c>
      <c r="G214" s="1134" t="n">
        <v>101.880242097782</v>
      </c>
      <c r="H214" s="1134" t="n">
        <v>1.92860093229443</v>
      </c>
      <c r="I214" s="1134" t="n">
        <v>1.886110098861352</v>
      </c>
    </row>
    <row r="215">
      <c r="A215" s="757" t="n">
        <v>42552</v>
      </c>
      <c r="B215" s="605" t="n">
        <v>493.6903209203032</v>
      </c>
      <c r="C215" s="1133" t="n">
        <v>102.214539091084</v>
      </c>
      <c r="D215" s="1134" t="n">
        <v>1.973505093061902</v>
      </c>
      <c r="E215" s="1134" t="n">
        <v>2.122429475835389</v>
      </c>
      <c r="F215" s="760" t="n">
        <v>461.6676791631796</v>
      </c>
      <c r="G215" s="1134" t="n">
        <v>101.722151326207</v>
      </c>
      <c r="H215" s="1134" t="n">
        <v>1.612302228493192</v>
      </c>
      <c r="I215" s="1134" t="n">
        <v>1.74970071959595</v>
      </c>
    </row>
    <row r="216">
      <c r="A216" s="757" t="n">
        <v>42583</v>
      </c>
      <c r="B216" s="605" t="n">
        <v>492.1218744173946</v>
      </c>
      <c r="C216" s="1133" t="n">
        <v>101.889805083569</v>
      </c>
      <c r="D216" s="1134" t="n">
        <v>1.582123602876223</v>
      </c>
      <c r="E216" s="1134" t="n">
        <v>1.943201840936879</v>
      </c>
      <c r="F216" s="760" t="n">
        <v>461.7951327290037</v>
      </c>
      <c r="G216" s="1134" t="n">
        <v>101.75023397417</v>
      </c>
      <c r="H216" s="1134" t="n">
        <v>1.713470106921918</v>
      </c>
      <c r="I216" s="1134" t="n">
        <v>1.751375046063572</v>
      </c>
    </row>
    <row r="217">
      <c r="A217" s="757" t="n">
        <v>42614</v>
      </c>
      <c r="B217" s="605" t="n">
        <v>491.2113740701261</v>
      </c>
      <c r="C217" s="1133" t="n">
        <v>101.701293440957</v>
      </c>
      <c r="D217" s="1134" t="n">
        <v>1.639512665250294</v>
      </c>
      <c r="E217" s="1134" t="n">
        <v>1.731734540133786</v>
      </c>
      <c r="F217" s="760" t="n">
        <v>462.1974487495589</v>
      </c>
      <c r="G217" s="1134" t="n">
        <v>101.838878800245</v>
      </c>
      <c r="H217" s="1134" t="n">
        <v>1.690427178705264</v>
      </c>
      <c r="I217" s="1134" t="n">
        <v>1.672058898710546</v>
      </c>
    </row>
    <row r="218">
      <c r="A218" s="757" t="n">
        <v>42644</v>
      </c>
      <c r="B218" s="605" t="n">
        <v>492.3107423622957</v>
      </c>
      <c r="C218" s="1133" t="n">
        <v>101.928908645294</v>
      </c>
      <c r="D218" s="1134" t="n">
        <v>1.778572947091149</v>
      </c>
      <c r="E218" s="1134" t="n">
        <v>1.66670058654303</v>
      </c>
      <c r="F218" s="760" t="n">
        <v>461.4184710053866</v>
      </c>
      <c r="G218" s="1134" t="n">
        <v>101.667241721132</v>
      </c>
      <c r="H218" s="1134" t="n">
        <v>1.675273771411284</v>
      </c>
      <c r="I218" s="1134" t="n">
        <v>1.693058666022665</v>
      </c>
    </row>
    <row r="219">
      <c r="A219" s="757" t="n">
        <v>42675</v>
      </c>
      <c r="B219" s="605" t="n">
        <v>492.749224655239</v>
      </c>
      <c r="C219" s="1133" t="n">
        <v>102.019692814182</v>
      </c>
      <c r="D219" s="1134" t="n">
        <v>1.745562754350217</v>
      </c>
      <c r="E219" s="1134" t="n">
        <v>1.721249620388505</v>
      </c>
      <c r="F219" s="760" t="n">
        <v>462.4156935039404</v>
      </c>
      <c r="G219" s="1134" t="n">
        <v>101.886966043371</v>
      </c>
      <c r="H219" s="1134" t="n">
        <v>1.602444693469096</v>
      </c>
      <c r="I219" s="1134" t="n">
        <v>1.65601478143067</v>
      </c>
    </row>
    <row r="220">
      <c r="A220" s="757" t="n">
        <v>42705</v>
      </c>
      <c r="B220" s="605" t="n">
        <v>488.5359344806099</v>
      </c>
      <c r="C220" s="1133" t="n">
        <v>101.147365577841</v>
      </c>
      <c r="D220" s="1134" t="n">
        <v>0.2898694714129277</v>
      </c>
      <c r="E220" s="1134" t="n">
        <v>1.269222425393579</v>
      </c>
      <c r="F220" s="760" t="n">
        <v>459.4906046952739</v>
      </c>
      <c r="G220" s="1134" t="n">
        <v>101.242462778648</v>
      </c>
      <c r="H220" s="1134" t="n">
        <v>0.6423751513729457</v>
      </c>
      <c r="I220" s="1134" t="n">
        <v>1.305646914764765</v>
      </c>
    </row>
    <row r="221">
      <c r="A221" s="757" t="n">
        <v>42736</v>
      </c>
      <c r="B221" s="605" t="n">
        <v>487.7968189931495</v>
      </c>
      <c r="C221" s="1133" t="n">
        <v>100.99433776732</v>
      </c>
      <c r="D221" s="1134" t="n">
        <v>-0.2371108947246796</v>
      </c>
      <c r="E221" s="1134" t="n">
        <v>0.5961711136008319</v>
      </c>
      <c r="F221" s="760" t="n">
        <v>459.618687605563</v>
      </c>
      <c r="G221" s="1134" t="n">
        <v>101.270684094046</v>
      </c>
      <c r="H221" s="1134" t="n">
        <v>0.07420162186681978</v>
      </c>
      <c r="I221" s="1134" t="n">
        <v>0.7707523669608776</v>
      </c>
    </row>
    <row r="222">
      <c r="A222" s="757" t="n">
        <v>42767</v>
      </c>
      <c r="B222" s="605" t="n">
        <v>489.4938434718862</v>
      </c>
      <c r="C222" s="1133" t="n">
        <v>101.345692792059</v>
      </c>
      <c r="D222" s="1134" t="n">
        <v>0.3911498202303392</v>
      </c>
      <c r="E222" s="1134" t="n">
        <v>0.1475642881478194</v>
      </c>
      <c r="F222" s="760" t="n">
        <v>458.755772687031</v>
      </c>
      <c r="G222" s="1134" t="n">
        <v>101.080552607944</v>
      </c>
      <c r="H222" s="1134" t="n">
        <v>-0.5910378309326489</v>
      </c>
      <c r="I222" s="1134" t="n">
        <v>0.03964691409208854</v>
      </c>
    </row>
    <row r="223">
      <c r="A223" s="757" t="n">
        <v>42795</v>
      </c>
      <c r="B223" s="605" t="n">
        <v>490.287890075089</v>
      </c>
      <c r="C223" s="1133" t="n">
        <v>101.510093640372</v>
      </c>
      <c r="D223" s="1134" t="n">
        <v>0.1693740683219005</v>
      </c>
      <c r="E223" s="1134" t="n">
        <v>0.1075607420563074</v>
      </c>
      <c r="F223" s="760" t="n">
        <v>458.8147456784212</v>
      </c>
      <c r="G223" s="1134" t="n">
        <v>101.093546499059</v>
      </c>
      <c r="H223" s="1134" t="n">
        <v>-0.5071870507221519</v>
      </c>
      <c r="I223" s="1134" t="n">
        <v>-0.3419646945255295</v>
      </c>
    </row>
    <row r="224">
      <c r="A224" s="757" t="n">
        <v>42826</v>
      </c>
      <c r="B224" s="605" t="n">
        <v>489.2911357051161</v>
      </c>
      <c r="C224" s="1133" t="n">
        <v>101.303723808523</v>
      </c>
      <c r="D224" s="1134" t="n">
        <v>-1.325901735090369</v>
      </c>
      <c r="E224" s="1134" t="n">
        <v>-0.2606051559364602</v>
      </c>
      <c r="F224" s="760" t="n">
        <v>459.105651188878</v>
      </c>
      <c r="G224" s="1134" t="n">
        <v>101.157643544817</v>
      </c>
      <c r="H224" s="1134" t="n">
        <v>-0.8376629928984443</v>
      </c>
      <c r="I224" s="1134" t="n">
        <v>-0.6455371432383146</v>
      </c>
    </row>
    <row r="225">
      <c r="A225" s="757" t="n">
        <v>42856</v>
      </c>
      <c r="B225" s="605" t="n">
        <v>489.2387845039152</v>
      </c>
      <c r="C225" s="1133" t="n">
        <v>101.292884920915</v>
      </c>
      <c r="D225" s="1134" t="n">
        <v>-0.7624837133824798</v>
      </c>
      <c r="E225" s="1134" t="n">
        <v>-0.6429385439118533</v>
      </c>
      <c r="F225" s="760" t="n">
        <v>459.738176106375</v>
      </c>
      <c r="G225" s="1134" t="n">
        <v>101.297011749002</v>
      </c>
      <c r="H225" s="1134" t="n">
        <v>-0.4758019035487564</v>
      </c>
      <c r="I225" s="1134" t="n">
        <v>-0.6071147201281661</v>
      </c>
    </row>
    <row r="226">
      <c r="A226" s="757" t="n">
        <v>42887</v>
      </c>
      <c r="B226" s="605" t="n">
        <v>493.1535332500951</v>
      </c>
      <c r="C226" s="1133" t="n">
        <v>102.103401598662</v>
      </c>
      <c r="D226" s="1134" t="n">
        <v>0.2980674680770932</v>
      </c>
      <c r="E226" s="1134" t="n">
        <v>-0.5989767392417633</v>
      </c>
      <c r="F226" s="760" t="n">
        <v>459.8919770545906</v>
      </c>
      <c r="G226" s="1134" t="n">
        <v>101.330899681891</v>
      </c>
      <c r="H226" s="1134" t="n">
        <v>-0.5392040739005637</v>
      </c>
      <c r="I226" s="1134" t="n">
        <v>-0.6176972037719253</v>
      </c>
    </row>
    <row r="227">
      <c r="A227" s="757" t="n">
        <v>42917</v>
      </c>
      <c r="B227" s="605" t="n">
        <v>488.8962325400813</v>
      </c>
      <c r="C227" s="1133" t="n">
        <v>101.221962341285</v>
      </c>
      <c r="D227" s="1134" t="n">
        <v>-0.9710719811733668</v>
      </c>
      <c r="E227" s="1134" t="n">
        <v>-0.4794148456500977</v>
      </c>
      <c r="F227" s="760" t="n">
        <v>459.4539994327157</v>
      </c>
      <c r="G227" s="1134" t="n">
        <v>101.234397310292</v>
      </c>
      <c r="H227" s="1134" t="n">
        <v>-0.4794963629415037</v>
      </c>
      <c r="I227" s="1134" t="n">
        <v>-0.4981843595031563</v>
      </c>
    </row>
    <row r="228">
      <c r="A228" s="757" t="n">
        <v>42948</v>
      </c>
      <c r="B228" s="605" t="n">
        <v>489.9925838376786</v>
      </c>
      <c r="C228" s="1133" t="n">
        <v>101.448952901596</v>
      </c>
      <c r="D228" s="1134" t="n">
        <v>-0.4326754591506159</v>
      </c>
      <c r="E228" s="1134" t="n">
        <v>-0.369395360884738</v>
      </c>
      <c r="F228" s="760" t="n">
        <v>459.5942335882067</v>
      </c>
      <c r="G228" s="1134" t="n">
        <v>101.265295986179</v>
      </c>
      <c r="H228" s="1134" t="n">
        <v>-0.476596435261385</v>
      </c>
      <c r="I228" s="1134" t="n">
        <v>-0.4984513913523188</v>
      </c>
    </row>
    <row r="229">
      <c r="A229" s="757" t="n">
        <v>42979</v>
      </c>
      <c r="B229" s="605" t="n">
        <v>490.8183001745638</v>
      </c>
      <c r="C229" s="1133" t="n">
        <v>101.619910708987</v>
      </c>
      <c r="D229" s="1134" t="n">
        <v>-0.08002133425888758</v>
      </c>
      <c r="E229" s="1134" t="n">
        <v>-0.4953511241823776</v>
      </c>
      <c r="F229" s="760" t="n">
        <v>458.87325940659</v>
      </c>
      <c r="G229" s="1134" t="n">
        <v>101.106439197812</v>
      </c>
      <c r="H229" s="1134" t="n">
        <v>-0.7192141263354586</v>
      </c>
      <c r="I229" s="1134" t="n">
        <v>-0.5584895832002701</v>
      </c>
    </row>
    <row r="230">
      <c r="A230" s="757" t="n">
        <v>43009</v>
      </c>
      <c r="B230" s="605" t="n">
        <v>489.1160315880625</v>
      </c>
      <c r="C230" s="1133" t="n">
        <v>101.267469934669</v>
      </c>
      <c r="D230" s="1134" t="n">
        <v>-0.6489216056720295</v>
      </c>
      <c r="E230" s="1134" t="n">
        <v>-0.3874291688891276</v>
      </c>
      <c r="F230" s="760" t="n">
        <v>459.0688898234537</v>
      </c>
      <c r="G230" s="1134" t="n">
        <v>101.149543681332</v>
      </c>
      <c r="H230" s="1134" t="n">
        <v>-0.5092083064671158</v>
      </c>
      <c r="I230" s="1134" t="n">
        <v>-0.5683995123021788</v>
      </c>
    </row>
    <row r="231">
      <c r="A231" s="757" t="n">
        <v>43040</v>
      </c>
      <c r="B231" s="605" t="n">
        <v>488.5200005286385</v>
      </c>
      <c r="C231" s="1133" t="n">
        <v>101.144066583537</v>
      </c>
      <c r="D231" s="1134" t="n">
        <v>-0.8582913812922897</v>
      </c>
      <c r="E231" s="1134" t="n">
        <v>-0.5295102992812275</v>
      </c>
      <c r="F231" s="760" t="n">
        <v>458.7525567951166</v>
      </c>
      <c r="G231" s="1134" t="n">
        <v>101.079844030197</v>
      </c>
      <c r="H231" s="1134" t="n">
        <v>-0.7921739595528123</v>
      </c>
      <c r="I231" s="1134" t="n">
        <v>-0.6736431654522193</v>
      </c>
    </row>
    <row r="232">
      <c r="A232" s="757" t="n">
        <v>43070</v>
      </c>
      <c r="B232" s="605" t="n">
        <v>488.9279540594288</v>
      </c>
      <c r="C232" s="1133" t="n">
        <v>101.228530022161</v>
      </c>
      <c r="D232" s="1134" t="n">
        <v>0.08024375509566539</v>
      </c>
      <c r="E232" s="1134" t="n">
        <v>-0.4771942779472766</v>
      </c>
      <c r="F232" s="760" t="n">
        <v>458.4317182388432</v>
      </c>
      <c r="G232" s="1134" t="n">
        <v>101.009151647677</v>
      </c>
      <c r="H232" s="1134" t="n">
        <v>-0.2304479015698178</v>
      </c>
      <c r="I232" s="1134" t="n">
        <v>-0.5112034790827664</v>
      </c>
    </row>
    <row r="233">
      <c r="A233" s="757" t="n">
        <v>43101</v>
      </c>
      <c r="B233" s="605" t="n">
        <v>485.376037207565</v>
      </c>
      <c r="C233" s="1133" t="n">
        <v>100.493134717618</v>
      </c>
      <c r="D233" s="1134" t="n">
        <v>-0.4962684649279083</v>
      </c>
      <c r="E233" s="1134" t="n">
        <v>-0.4259793821265134</v>
      </c>
      <c r="F233" s="760" t="n">
        <v>458.1185809225733</v>
      </c>
      <c r="G233" s="1134" t="n">
        <v>100.940156127936</v>
      </c>
      <c r="H233" s="1134" t="n">
        <v>-0.3263806984882649</v>
      </c>
      <c r="I233" s="1134" t="n">
        <v>-0.4503812751978415</v>
      </c>
    </row>
    <row r="234">
      <c r="A234" s="757" t="n">
        <v>43132</v>
      </c>
      <c r="B234" s="605" t="n">
        <v>488.3467595564658</v>
      </c>
      <c r="C234" s="1133" t="n">
        <v>101.108198458577</v>
      </c>
      <c r="D234" s="1134" t="n">
        <v>-0.2343408258793005</v>
      </c>
      <c r="E234" s="1134" t="n">
        <v>-0.2166590597280447</v>
      </c>
      <c r="F234" s="760" t="n">
        <v>459.1715853320791</v>
      </c>
      <c r="G234" s="1134" t="n">
        <v>101.172171230412</v>
      </c>
      <c r="H234" s="1134" t="n">
        <v>0.090639218033715</v>
      </c>
      <c r="I234" s="1134" t="n">
        <v>-0.1555435687304509</v>
      </c>
    </row>
    <row r="235">
      <c r="A235" s="757" t="n">
        <v>43160</v>
      </c>
      <c r="B235" s="605" t="n">
        <v>491.5884740455151</v>
      </c>
      <c r="C235" s="1133" t="n">
        <v>101.779368903534</v>
      </c>
      <c r="D235" s="1134" t="n">
        <v>0.2652694461262115</v>
      </c>
      <c r="E235" s="1134" t="n">
        <v>-0.154491337220378</v>
      </c>
      <c r="F235" s="760" t="n">
        <v>461.4570072807336</v>
      </c>
      <c r="G235" s="1134" t="n">
        <v>101.675732661714</v>
      </c>
      <c r="H235" s="1134" t="n">
        <v>0.5758885535392722</v>
      </c>
      <c r="I235" s="1134" t="n">
        <v>0.1131266174332524</v>
      </c>
    </row>
    <row r="236">
      <c r="A236" s="757" t="n">
        <v>43191</v>
      </c>
      <c r="B236" s="605" t="n">
        <v>491.1613245967412</v>
      </c>
      <c r="C236" s="1133" t="n">
        <v>101.690931107249</v>
      </c>
      <c r="D236" s="1134" t="n">
        <v>0.3822241514614717</v>
      </c>
      <c r="E236" s="1134" t="n">
        <v>0.1377527955887672</v>
      </c>
      <c r="F236" s="760" t="n">
        <v>459.7609157056775</v>
      </c>
      <c r="G236" s="1134" t="n">
        <v>101.302022108327</v>
      </c>
      <c r="H236" s="1134" t="n">
        <v>0.1427263016917095</v>
      </c>
      <c r="I236" s="1134" t="n">
        <v>0.2697321887515329</v>
      </c>
    </row>
    <row r="237">
      <c r="A237" s="757" t="n">
        <v>43221</v>
      </c>
      <c r="B237" s="605" t="n">
        <v>490.5754995882044</v>
      </c>
      <c r="C237" s="1133" t="n">
        <v>101.569640835396</v>
      </c>
      <c r="D237" s="1134" t="n">
        <v>0.2732234496994295</v>
      </c>
      <c r="E237" s="1134" t="n">
        <v>0.3068786281579889</v>
      </c>
      <c r="F237" s="760" t="n">
        <v>460.7545057018164</v>
      </c>
      <c r="G237" s="1134" t="n">
        <v>101.5209460584</v>
      </c>
      <c r="H237" s="1134" t="n">
        <v>0.2210670438659008</v>
      </c>
      <c r="I237" s="1134" t="n">
        <v>0.3131295227410078</v>
      </c>
    </row>
    <row r="238">
      <c r="A238" s="757" t="n">
        <v>43252</v>
      </c>
      <c r="B238" s="605" t="n">
        <v>492.3899930731705</v>
      </c>
      <c r="C238" s="1133" t="n">
        <v>101.945316856153</v>
      </c>
      <c r="D238" s="1134" t="n">
        <v>-0.1548280860713902</v>
      </c>
      <c r="E238" s="1134" t="n">
        <v>0.1660250914180352</v>
      </c>
      <c r="F238" s="760" t="n">
        <v>461.5287380989603</v>
      </c>
      <c r="G238" s="1134" t="n">
        <v>101.691537565275</v>
      </c>
      <c r="H238" s="1134" t="n">
        <v>0.3559011955051687</v>
      </c>
      <c r="I238" s="1134" t="n">
        <v>0.239955700444753</v>
      </c>
    </row>
    <row r="239">
      <c r="A239" s="757" t="n">
        <v>43282</v>
      </c>
      <c r="B239" s="605" t="n">
        <v>492.4533397954176</v>
      </c>
      <c r="C239" s="1133" t="n">
        <v>101.958432276373</v>
      </c>
      <c r="D239" s="1134" t="n">
        <v>0.7275791913664733</v>
      </c>
      <c r="E239" s="1134" t="n">
        <v>0.2807255015934942</v>
      </c>
      <c r="F239" s="760" t="n">
        <v>462.2126320519791</v>
      </c>
      <c r="G239" s="1134" t="n">
        <v>101.842224233023</v>
      </c>
      <c r="H239" s="1134" t="n">
        <v>0.6004154110464697</v>
      </c>
      <c r="I239" s="1134" t="n">
        <v>0.39241428805461</v>
      </c>
    </row>
    <row r="240">
      <c r="A240" s="757" t="n">
        <v>43313</v>
      </c>
      <c r="B240" s="605" t="n">
        <v>493.6239547536646</v>
      </c>
      <c r="C240" s="1133" t="n">
        <v>102.200798519623</v>
      </c>
      <c r="D240" s="1134" t="n">
        <v>0.7411073219812181</v>
      </c>
      <c r="E240" s="1134" t="n">
        <v>0.4364642087927564</v>
      </c>
      <c r="F240" s="760" t="n">
        <v>462.8192675036285</v>
      </c>
      <c r="G240" s="1134" t="n">
        <v>101.975888047922</v>
      </c>
      <c r="H240" s="1134" t="n">
        <v>0.7017133113796348</v>
      </c>
      <c r="I240" s="1134" t="n">
        <v>0.5526292962794344</v>
      </c>
    </row>
    <row r="241">
      <c r="A241" s="757" t="n">
        <v>43344</v>
      </c>
      <c r="B241" s="605" t="n">
        <v>492.9050343054233</v>
      </c>
      <c r="C241" s="1133" t="n">
        <v>102.051951926635</v>
      </c>
      <c r="D241" s="1134" t="n">
        <v>0.425154100838796</v>
      </c>
      <c r="E241" s="1134" t="n">
        <v>0.6310925624378854</v>
      </c>
      <c r="F241" s="760" t="n">
        <v>462.3882939874929</v>
      </c>
      <c r="G241" s="1134" t="n">
        <v>101.880928935113</v>
      </c>
      <c r="H241" s="1134" t="n">
        <v>0.7660142553193339</v>
      </c>
      <c r="I241" s="1134" t="n">
        <v>0.6893499497459743</v>
      </c>
    </row>
    <row r="242">
      <c r="A242" s="757" t="n">
        <v>43374</v>
      </c>
      <c r="B242" s="605" t="n">
        <v>497.2815820644527</v>
      </c>
      <c r="C242" s="1133" t="n">
        <v>102.958080309232</v>
      </c>
      <c r="D242" s="1134" t="n">
        <v>1.669450590257355</v>
      </c>
      <c r="E242" s="1134" t="n">
        <v>0.9445133207568972</v>
      </c>
      <c r="F242" s="760" t="n">
        <v>464.0063399448771</v>
      </c>
      <c r="G242" s="1134" t="n">
        <v>102.237443205352</v>
      </c>
      <c r="H242" s="1134" t="n">
        <v>1.075535770529399</v>
      </c>
      <c r="I242" s="1134" t="n">
        <v>0.8477103591164337</v>
      </c>
    </row>
    <row r="243">
      <c r="A243" s="757" t="n">
        <v>43405</v>
      </c>
      <c r="B243" s="605" t="n">
        <v>492.6299070071894</v>
      </c>
      <c r="C243" s="1133" t="n">
        <v>101.99498907201</v>
      </c>
      <c r="D243" s="1134" t="n">
        <v>0.841297485078087</v>
      </c>
      <c r="E243" s="1134" t="n">
        <v>0.9780481946204702</v>
      </c>
      <c r="F243" s="760" t="n">
        <v>463.6565278557435</v>
      </c>
      <c r="G243" s="1134" t="n">
        <v>102.160366901611</v>
      </c>
      <c r="H243" s="1134" t="n">
        <v>1.068979559457176</v>
      </c>
      <c r="I243" s="1134" t="n">
        <v>0.9701828375236801</v>
      </c>
    </row>
    <row r="244" customFormat="1" s="244">
      <c r="A244" s="244" t="n">
        <v>43435</v>
      </c>
      <c r="B244" s="244" t="n">
        <v>493.2013442161546</v>
      </c>
      <c r="C244" s="244" t="n">
        <v>102.113300467755</v>
      </c>
      <c r="D244" s="244" t="n">
        <v>0.8740326915745129</v>
      </c>
      <c r="E244" s="244" t="n">
        <v>1.128409484185937</v>
      </c>
      <c r="F244" s="244" t="n">
        <v>463.7331910042589</v>
      </c>
      <c r="G244" s="244" t="n">
        <v>102.177258576611</v>
      </c>
      <c r="H244" s="244" t="n">
        <v>1.156436728632656</v>
      </c>
      <c r="I244" s="244" t="n">
        <v>1.10029857399347</v>
      </c>
    </row>
    <row r="245">
      <c r="A245" s="757" t="n">
        <v>43466</v>
      </c>
      <c r="B245" s="605" t="n">
        <v>493.8884878358051</v>
      </c>
      <c r="C245" s="1133" t="n">
        <v>102.255567928541</v>
      </c>
      <c r="D245" s="1134" t="n">
        <v>1.753784689745601</v>
      </c>
      <c r="E245" s="1134" t="n">
        <v>1.155008897740103</v>
      </c>
      <c r="F245" s="760" t="n">
        <v>466.6113780172697</v>
      </c>
      <c r="G245" s="1134" t="n">
        <v>102.811427672904</v>
      </c>
      <c r="H245" s="1134" t="n">
        <v>1.853842530812287</v>
      </c>
      <c r="I245" s="1134" t="n">
        <v>1.359572609026131</v>
      </c>
    </row>
    <row r="246">
      <c r="A246" s="757" t="n">
        <v>43497</v>
      </c>
      <c r="B246" s="605" t="n">
        <v>494.8459971021814</v>
      </c>
      <c r="C246" s="1133" t="n">
        <v>102.453812382991</v>
      </c>
      <c r="D246" s="1134" t="n">
        <v>1.330865295721097</v>
      </c>
      <c r="E246" s="1134" t="n">
        <v>1.318501926712472</v>
      </c>
      <c r="F246" s="760" t="n">
        <v>465.429633293372</v>
      </c>
      <c r="G246" s="1134" t="n">
        <v>102.551046405038</v>
      </c>
      <c r="H246" s="1134" t="n">
        <v>1.36289965694786</v>
      </c>
      <c r="I246" s="1134" t="n">
        <v>1.457585144746588</v>
      </c>
    </row>
    <row r="247">
      <c r="A247" s="757" t="n">
        <v>43525</v>
      </c>
      <c r="B247" s="605" t="n">
        <v>495.5847068011163</v>
      </c>
      <c r="C247" s="1133" t="n">
        <v>102.60675617832</v>
      </c>
      <c r="D247" s="1134" t="n">
        <v>0.8129223866284576</v>
      </c>
      <c r="E247" s="1134" t="n">
        <v>1.297193388750458</v>
      </c>
      <c r="F247" s="760" t="n">
        <v>466.7510464482285</v>
      </c>
      <c r="G247" s="1134" t="n">
        <v>102.842201699137</v>
      </c>
      <c r="H247" s="1134" t="n">
        <v>1.147244290143405</v>
      </c>
      <c r="I247" s="1134" t="n">
        <v>1.453847711040822</v>
      </c>
    </row>
    <row r="248">
      <c r="A248" s="757" t="n">
        <v>43556</v>
      </c>
      <c r="B248" s="605" t="n">
        <v>499.8902066582861</v>
      </c>
      <c r="C248" s="1133" t="n">
        <v>103.498174674508</v>
      </c>
      <c r="D248" s="1134" t="n">
        <v>1.777192466998827</v>
      </c>
      <c r="E248" s="1134" t="n">
        <v>1.306804251272325</v>
      </c>
      <c r="F248" s="760" t="n">
        <v>468.228834673399</v>
      </c>
      <c r="G248" s="1134" t="n">
        <v>103.167812098681</v>
      </c>
      <c r="H248" s="1134" t="n">
        <v>1.841809227024925</v>
      </c>
      <c r="I248" s="1134" t="n">
        <v>1.450315724356415</v>
      </c>
    </row>
    <row r="249">
      <c r="A249" s="757" t="n">
        <v>43586</v>
      </c>
      <c r="B249" s="605" t="n">
        <v>501.2132982972409</v>
      </c>
      <c r="C249" s="1133" t="n">
        <v>103.772109966168</v>
      </c>
      <c r="D249" s="1134" t="n">
        <v>2.168432528319499</v>
      </c>
      <c r="E249" s="1134" t="n">
        <v>1.585726760698577</v>
      </c>
      <c r="F249" s="760" t="n">
        <v>469.0527131436226</v>
      </c>
      <c r="G249" s="1134" t="n">
        <v>103.349342437938</v>
      </c>
      <c r="H249" s="1134" t="n">
        <v>1.801004078987035</v>
      </c>
      <c r="I249" s="1134" t="n">
        <v>1.59628116444857</v>
      </c>
    </row>
    <row r="250">
      <c r="A250" s="757" t="n">
        <v>43617</v>
      </c>
      <c r="B250" s="605" t="n">
        <v>502.2056279047813</v>
      </c>
      <c r="C250" s="1133" t="n">
        <v>103.977563687181</v>
      </c>
      <c r="D250" s="1134" t="n">
        <v>1.993467570359854</v>
      </c>
      <c r="E250" s="1134" t="n">
        <v>1.979633994887323</v>
      </c>
      <c r="F250" s="760" t="n">
        <v>470.8506437992652</v>
      </c>
      <c r="G250" s="1134" t="n">
        <v>103.745491838214</v>
      </c>
      <c r="H250" s="1134" t="n">
        <v>2.019788786869881</v>
      </c>
      <c r="I250" s="1134" t="n">
        <v>1.887640993985968</v>
      </c>
    </row>
    <row r="251">
      <c r="A251" s="757" t="n">
        <v>43647</v>
      </c>
      <c r="B251" s="605" t="n">
        <v>502.6472114297162</v>
      </c>
      <c r="C251" s="1133" t="n">
        <v>104.068989940763</v>
      </c>
      <c r="D251" s="1134" t="n">
        <v>2.070017768289176</v>
      </c>
      <c r="E251" s="1134" t="n">
        <v>2.077193573835146</v>
      </c>
      <c r="F251" s="760" t="n">
        <v>470.4680784605163</v>
      </c>
      <c r="G251" s="1134" t="n">
        <v>103.661198804422</v>
      </c>
      <c r="H251" s="1134" t="n">
        <v>1.786071136110536</v>
      </c>
      <c r="I251" s="1134" t="n">
        <v>1.868951724735979</v>
      </c>
    </row>
    <row r="252">
      <c r="A252" s="757" t="n">
        <v>43678</v>
      </c>
      <c r="B252" s="605" t="n">
        <v>501.5745125268292</v>
      </c>
      <c r="C252" s="1133" t="n">
        <v>103.846896415134</v>
      </c>
      <c r="D252" s="1134" t="n">
        <v>1.610650718345354</v>
      </c>
      <c r="E252" s="1134" t="n">
        <v>1.891152037867599</v>
      </c>
      <c r="F252" s="760" t="n">
        <v>470.569668562558</v>
      </c>
      <c r="G252" s="1134" t="n">
        <v>103.683582792298</v>
      </c>
      <c r="H252" s="1134" t="n">
        <v>1.674606396733211</v>
      </c>
      <c r="I252" s="1134" t="n">
        <v>1.826660333486373</v>
      </c>
    </row>
    <row r="253">
      <c r="A253" s="757" t="n">
        <v>43709</v>
      </c>
      <c r="B253" s="605" t="n">
        <v>503.4284226587555</v>
      </c>
      <c r="C253" s="1133" t="n">
        <v>104.230733329939</v>
      </c>
      <c r="D253" s="1134" t="n">
        <v>2.134972788046539</v>
      </c>
      <c r="E253" s="1134" t="n">
        <v>1.938347551657301</v>
      </c>
      <c r="F253" s="760" t="n">
        <v>470.4736564833882</v>
      </c>
      <c r="G253" s="1134" t="n">
        <v>103.66242784538</v>
      </c>
      <c r="H253" s="1134" t="n">
        <v>1.748608820991024</v>
      </c>
      <c r="I253" s="1134" t="n">
        <v>1.736403295517832</v>
      </c>
    </row>
    <row r="254">
      <c r="A254" s="757" t="n">
        <v>43739</v>
      </c>
      <c r="B254" s="605" t="n">
        <v>502.0436793680371</v>
      </c>
      <c r="C254" s="1133" t="n">
        <v>103.944033568525</v>
      </c>
      <c r="D254" s="1134" t="n">
        <v>0.9576259156461617</v>
      </c>
      <c r="E254" s="1134" t="n">
        <v>1.565971012896028</v>
      </c>
      <c r="F254" s="760" t="n">
        <v>471.6848662256695</v>
      </c>
      <c r="G254" s="1134" t="n">
        <v>103.929301326572</v>
      </c>
      <c r="H254" s="1134" t="n">
        <v>1.654832190806829</v>
      </c>
      <c r="I254" s="1134" t="n">
        <v>1.692632776803535</v>
      </c>
      <c r="K254" s="245" t="n"/>
      <c r="L254" s="1137" t="n"/>
    </row>
    <row r="255">
      <c r="A255" s="757" t="n">
        <v>43770</v>
      </c>
      <c r="B255" s="605" t="n">
        <v>501.4574106562132</v>
      </c>
      <c r="C255" s="1133" t="n">
        <v>103.822651431539</v>
      </c>
      <c r="D255" s="1134" t="n">
        <v>1.791913873571417</v>
      </c>
      <c r="E255" s="1134" t="n">
        <v>1.626161357510625</v>
      </c>
      <c r="F255" s="760" t="n">
        <v>472.1256614236735</v>
      </c>
      <c r="G255" s="1134" t="n">
        <v>104.026424512489</v>
      </c>
      <c r="H255" s="1134" t="n">
        <v>1.826596426259087</v>
      </c>
      <c r="I255" s="1134" t="n">
        <v>1.743318736084902</v>
      </c>
      <c r="K255" s="246" t="n"/>
      <c r="L255" s="1127" t="n"/>
      <c r="N255" s="246" t="n"/>
      <c r="O255" s="1127" t="n"/>
    </row>
    <row r="256">
      <c r="A256" s="757" t="n">
        <v>43800</v>
      </c>
      <c r="B256" s="605" t="n">
        <v>498.458132891785</v>
      </c>
      <c r="C256" s="1133" t="n">
        <v>103.201675525579</v>
      </c>
      <c r="D256" s="1134" t="n">
        <v>1.065850435583272</v>
      </c>
      <c r="E256" s="1134" t="n">
        <v>1.270732017499938</v>
      </c>
      <c r="F256" s="760" t="n">
        <v>472.1346619848981</v>
      </c>
      <c r="G256" s="1134" t="n">
        <v>104.028407662907</v>
      </c>
      <c r="H256" s="1134" t="n">
        <v>1.811703613977897</v>
      </c>
      <c r="I256" s="1134" t="n">
        <v>1.764352477068812</v>
      </c>
      <c r="K256" s="246" t="n"/>
      <c r="L256" s="1127" t="n"/>
      <c r="N256" s="246" t="n"/>
      <c r="O256" s="1127" t="n"/>
    </row>
    <row r="257">
      <c r="A257" s="757" t="n">
        <v>43831</v>
      </c>
      <c r="B257" s="605" t="n">
        <v>499.3283792243051</v>
      </c>
      <c r="C257" s="1133" t="n">
        <v>103.381852903998</v>
      </c>
      <c r="D257" s="1134" t="n">
        <v>1.10144122053488</v>
      </c>
      <c r="E257" s="1134" t="n">
        <v>1.319451460826528</v>
      </c>
      <c r="F257" s="760" t="n">
        <v>471.1112771027516</v>
      </c>
      <c r="G257" s="1134" t="n">
        <v>103.802918817694</v>
      </c>
      <c r="H257" s="1134" t="n">
        <v>0.9643783451237056</v>
      </c>
      <c r="I257" s="1134" t="n">
        <v>1.533033487701232</v>
      </c>
      <c r="K257" s="246" t="n"/>
      <c r="L257" s="1127" t="n"/>
      <c r="N257" s="246" t="n"/>
      <c r="O257" s="1127" t="n"/>
    </row>
    <row r="258">
      <c r="A258" s="757" t="n">
        <v>43862</v>
      </c>
      <c r="B258" s="605" t="n">
        <v>498.0320458211455</v>
      </c>
      <c r="C258" s="1133" t="n">
        <v>103.113457685989</v>
      </c>
      <c r="D258" s="1134" t="n">
        <v>0.643846517425942</v>
      </c>
      <c r="E258" s="1134" t="n">
        <v>0.9367968916048426</v>
      </c>
      <c r="F258" s="760" t="n">
        <v>470.7795398131576</v>
      </c>
      <c r="G258" s="1134" t="n">
        <v>103.729825048527</v>
      </c>
      <c r="H258" s="1134" t="n">
        <v>1.149455500271813</v>
      </c>
      <c r="I258" s="1134" t="n">
        <v>1.307609537103957</v>
      </c>
      <c r="K258" s="246" t="n"/>
      <c r="L258" s="1127" t="n"/>
      <c r="N258" s="246" t="n"/>
      <c r="O258" s="1127" t="n"/>
    </row>
    <row r="259">
      <c r="A259" s="757" t="n">
        <v>43891</v>
      </c>
      <c r="B259" s="605" t="n">
        <v>493.5631612163727</v>
      </c>
      <c r="C259" s="1133" t="n">
        <v>102.188211715445</v>
      </c>
      <c r="D259" s="1134" t="n">
        <v>-0.4079112121502106</v>
      </c>
      <c r="E259" s="1134" t="n">
        <v>0.4449443596415819</v>
      </c>
      <c r="F259" s="760" t="n">
        <v>470.9130886812424</v>
      </c>
      <c r="G259" s="1134" t="n">
        <v>103.759250712878</v>
      </c>
      <c r="H259" s="1134" t="n">
        <v>0.8917049602106175</v>
      </c>
      <c r="I259" s="1134" t="n">
        <v>1.001710565952948</v>
      </c>
      <c r="K259" s="246" t="n"/>
      <c r="L259" s="1127" t="n"/>
      <c r="N259" s="246" t="n"/>
      <c r="O259" s="1127" t="n"/>
    </row>
    <row r="260">
      <c r="A260" s="757" t="n">
        <v>43922</v>
      </c>
      <c r="B260" s="605" t="n">
        <v>492.7676755153485</v>
      </c>
      <c r="C260" s="1133" t="n">
        <v>102.02351291371</v>
      </c>
      <c r="D260" s="1134" t="n">
        <v>-1.424819099888154</v>
      </c>
      <c r="E260" s="1134" t="n">
        <v>-0.3997815481547633</v>
      </c>
      <c r="F260" s="760" t="n">
        <v>464.2223342266036</v>
      </c>
      <c r="G260" s="1134" t="n">
        <v>102.285034587645</v>
      </c>
      <c r="H260" s="1134" t="n">
        <v>-0.8556714474002831</v>
      </c>
      <c r="I260" s="1134" t="n">
        <v>0.3931313126149263</v>
      </c>
      <c r="K260" s="246" t="n"/>
      <c r="L260" s="1127" t="n"/>
      <c r="N260" s="246" t="n"/>
      <c r="O260" s="1127" t="n"/>
    </row>
    <row r="261">
      <c r="A261" s="757" t="n">
        <v>43952</v>
      </c>
      <c r="B261" s="605" t="n">
        <v>493.6013977684358</v>
      </c>
      <c r="C261" s="1133" t="n">
        <v>102.196128280506</v>
      </c>
      <c r="D261" s="1134" t="n">
        <v>-1.518694846019613</v>
      </c>
      <c r="E261" s="1134" t="n">
        <v>-1.119536929927449</v>
      </c>
      <c r="F261" s="760" t="n">
        <v>465.548959945701</v>
      </c>
      <c r="G261" s="1134" t="n">
        <v>102.577338398897</v>
      </c>
      <c r="H261" s="1134" t="n">
        <v>-0.7469849549401886</v>
      </c>
      <c r="I261" s="1134" t="n">
        <v>-0.2384710601006503</v>
      </c>
      <c r="K261" s="246" t="n"/>
      <c r="L261" s="1127" t="n"/>
      <c r="N261" s="246" t="n"/>
      <c r="O261" s="1127" t="n"/>
    </row>
    <row r="262">
      <c r="A262" s="757" t="n">
        <v>43983</v>
      </c>
      <c r="B262" s="605" t="n">
        <v>492.2110791327934</v>
      </c>
      <c r="C262" s="1133" t="n">
        <v>101.908274189571</v>
      </c>
      <c r="D262" s="1134" t="n">
        <v>-1.990130778439379</v>
      </c>
      <c r="E262" s="1134" t="n">
        <v>-1.644969747285401</v>
      </c>
      <c r="F262" s="760" t="n">
        <v>467.4398628660445</v>
      </c>
      <c r="G262" s="1134" t="n">
        <v>102.993972964598</v>
      </c>
      <c r="H262" s="1134" t="n">
        <v>-0.7243870170165536</v>
      </c>
      <c r="I262" s="1134" t="n">
        <v>-0.7755688452376148</v>
      </c>
      <c r="K262" s="246" t="n"/>
      <c r="L262" s="1127" t="n"/>
      <c r="N262" s="246" t="n"/>
      <c r="O262" s="1127" t="n"/>
    </row>
    <row r="263">
      <c r="A263" s="757" t="n">
        <v>44013</v>
      </c>
      <c r="B263" s="605" t="n">
        <v>496.4152553461561</v>
      </c>
      <c r="C263" s="1133" t="n">
        <v>102.778714454848</v>
      </c>
      <c r="D263" s="1134" t="n">
        <v>-1.239827048047118</v>
      </c>
      <c r="E263" s="1134" t="n">
        <v>-1.582825932321853</v>
      </c>
      <c r="F263" s="760" t="n">
        <v>469.6194768116762</v>
      </c>
      <c r="G263" s="1134" t="n">
        <v>103.4742210513</v>
      </c>
      <c r="H263" s="1134" t="n">
        <v>-0.1803739058379676</v>
      </c>
      <c r="I263" s="1134" t="n">
        <v>-0.5504320057192729</v>
      </c>
      <c r="K263" s="246" t="n"/>
      <c r="L263" s="1127" t="n"/>
      <c r="N263" s="246" t="n"/>
      <c r="O263" s="1127" t="n"/>
    </row>
    <row r="264">
      <c r="A264" s="757" t="n">
        <v>44044</v>
      </c>
      <c r="B264" s="605" t="n">
        <v>510.1753238003429</v>
      </c>
      <c r="C264" s="1133" t="n">
        <v>105.62762397425</v>
      </c>
      <c r="D264" s="1134" t="n">
        <v>1.714762424865782</v>
      </c>
      <c r="E264" s="1134" t="n">
        <v>-0.506210510092771</v>
      </c>
      <c r="F264" s="760" t="n">
        <v>478.7675891951949</v>
      </c>
      <c r="G264" s="1134" t="n">
        <v>105.489882346698</v>
      </c>
      <c r="H264" s="1134" t="n">
        <v>1.742126868839435</v>
      </c>
      <c r="I264" s="1134" t="n">
        <v>0.2789553392589568</v>
      </c>
      <c r="K264" s="246" t="n"/>
      <c r="L264" s="1127" t="n"/>
      <c r="N264" s="246" t="n"/>
      <c r="O264" s="1127" t="n"/>
    </row>
    <row r="265">
      <c r="A265" s="757" t="n">
        <v>44075</v>
      </c>
      <c r="B265" s="605" t="n">
        <v>513.1053767211267</v>
      </c>
      <c r="C265" s="1133" t="n">
        <v>106.234267443079</v>
      </c>
      <c r="D265" s="1134" t="n">
        <v>1.922210512323545</v>
      </c>
      <c r="E265" s="1134" t="n">
        <v>0.7989790787583075</v>
      </c>
      <c r="F265" s="760" t="n">
        <v>481.3461579655932</v>
      </c>
      <c r="G265" s="1134" t="n">
        <v>106.058034666009</v>
      </c>
      <c r="H265" s="1134" t="n">
        <v>2.310969239696192</v>
      </c>
      <c r="I265" s="1134" t="n">
        <v>1.290943907412668</v>
      </c>
      <c r="K265" s="246" t="n"/>
      <c r="L265" s="1127" t="n"/>
      <c r="N265" s="246" t="n"/>
      <c r="O265" s="1127" t="n"/>
    </row>
    <row r="266">
      <c r="A266" s="757" t="n">
        <v>44105</v>
      </c>
      <c r="B266" s="605" t="n">
        <v>517.224046412948</v>
      </c>
      <c r="C266" s="1133" t="n">
        <v>107.087004283115</v>
      </c>
      <c r="D266" s="1134" t="n">
        <v>3.023714403499639</v>
      </c>
      <c r="E266" s="1134" t="n">
        <v>2.220112640026443</v>
      </c>
      <c r="F266" s="760" t="n">
        <v>484.7926721881423</v>
      </c>
      <c r="G266" s="1134" t="n">
        <v>106.81742688062</v>
      </c>
      <c r="H266" s="1134" t="n">
        <v>2.778932906488791</v>
      </c>
      <c r="I266" s="1134" t="n">
        <v>2.277736671224133</v>
      </c>
      <c r="K266" s="246" t="n"/>
      <c r="L266" s="1127" t="n"/>
      <c r="N266" s="246" t="n"/>
      <c r="O266" s="1127" t="n"/>
    </row>
    <row r="267">
      <c r="A267" s="757" t="n">
        <v>44136</v>
      </c>
      <c r="B267" s="605" t="n">
        <v>523.7313453518624</v>
      </c>
      <c r="C267" s="1133" t="n">
        <v>108.434287252992</v>
      </c>
      <c r="D267" s="1134" t="n">
        <v>4.44183976990216</v>
      </c>
      <c r="E267" s="1134" t="n">
        <v>3.127635062307377</v>
      </c>
      <c r="F267" s="760" t="n">
        <v>489.6947290263543</v>
      </c>
      <c r="G267" s="1134" t="n">
        <v>107.897527979337</v>
      </c>
      <c r="H267" s="1134" t="n">
        <v>3.721269364961444</v>
      </c>
      <c r="I267" s="1134" t="n">
        <v>2.937837777832286</v>
      </c>
      <c r="K267" s="246" t="n"/>
      <c r="L267" s="1127" t="n"/>
      <c r="N267" s="246" t="n"/>
      <c r="O267" s="1127" t="n"/>
    </row>
    <row r="268">
      <c r="A268" s="757" t="n">
        <v>44166</v>
      </c>
      <c r="B268" s="605" t="n">
        <v>520.7483411123063</v>
      </c>
      <c r="C268" s="1133" t="n">
        <v>107.816680647125</v>
      </c>
      <c r="D268" s="1134" t="n">
        <v>4.471831584170488</v>
      </c>
      <c r="E268" s="1134" t="n">
        <v>3.977771769668166</v>
      </c>
      <c r="F268" s="760" t="n">
        <v>489.5759333975628</v>
      </c>
      <c r="G268" s="1134" t="n">
        <v>107.871352989243</v>
      </c>
      <c r="H268" s="1134" t="n">
        <v>3.69413068283103</v>
      </c>
      <c r="I268" s="1134" t="n">
        <v>3.398305621579027</v>
      </c>
      <c r="K268" s="246" t="n"/>
      <c r="L268" s="1127" t="n"/>
      <c r="N268" s="246" t="n"/>
      <c r="O268" s="1127" t="n"/>
    </row>
    <row r="269">
      <c r="A269" s="757" t="n">
        <v>44197</v>
      </c>
      <c r="B269" s="605" t="n">
        <v>517.097209487335</v>
      </c>
      <c r="C269" s="1133" t="n">
        <v>107.060743736084</v>
      </c>
      <c r="D269" s="1134" t="n">
        <v>3.558546039508784</v>
      </c>
      <c r="E269" s="1134" t="n">
        <v>4.157627203446552</v>
      </c>
      <c r="F269" s="760" t="n">
        <v>487.8826036556937</v>
      </c>
      <c r="G269" s="1134" t="n">
        <v>107.49825096798</v>
      </c>
      <c r="H269" s="1134" t="n">
        <v>3.559950136639216</v>
      </c>
      <c r="I269" s="1134" t="n">
        <v>3.658520882401533</v>
      </c>
      <c r="K269" s="246" t="n"/>
      <c r="L269" s="1127" t="n"/>
      <c r="N269" s="246" t="n"/>
      <c r="O269" s="1127" t="n"/>
    </row>
    <row r="270">
      <c r="A270" s="757" t="n">
        <v>44228</v>
      </c>
      <c r="B270" s="605" t="n">
        <v>514.3787208583906</v>
      </c>
      <c r="C270" s="1133" t="n">
        <v>106.497902921798</v>
      </c>
      <c r="D270" s="1134" t="n">
        <v>3.282253657049921</v>
      </c>
      <c r="E270" s="1134" t="n">
        <v>3.770892747752853</v>
      </c>
      <c r="F270" s="760" t="n">
        <v>489.3079636339598</v>
      </c>
      <c r="G270" s="1134" t="n">
        <v>107.812309521237</v>
      </c>
      <c r="H270" s="1134" t="n">
        <v>3.935690116897547</v>
      </c>
      <c r="I270" s="1134" t="n">
        <v>3.729849466885653</v>
      </c>
      <c r="K270" s="246" t="n"/>
      <c r="L270" s="1127" t="n"/>
      <c r="N270" s="246" t="n"/>
      <c r="O270" s="1127" t="n"/>
    </row>
    <row r="271">
      <c r="A271" s="757" t="n">
        <v>44256</v>
      </c>
      <c r="B271" s="605" t="n">
        <v>510.3629056465513</v>
      </c>
      <c r="C271" s="1133" t="n">
        <v>105.66646125977</v>
      </c>
      <c r="D271" s="1134" t="n">
        <v>3.403767896448372</v>
      </c>
      <c r="E271" s="1134" t="n">
        <v>3.415014035569229</v>
      </c>
      <c r="F271" s="760" t="n">
        <v>490.4811623947675</v>
      </c>
      <c r="G271" s="1134" t="n">
        <v>108.070807803159</v>
      </c>
      <c r="H271" s="1134" t="n">
        <v>4.155347172091595</v>
      </c>
      <c r="I271" s="1134" t="n">
        <v>3.883612146731608</v>
      </c>
      <c r="K271" s="246" t="n"/>
      <c r="L271" s="1127" t="n"/>
      <c r="N271" s="246" t="n"/>
      <c r="O271" s="1127" t="n"/>
    </row>
    <row r="272">
      <c r="A272" s="757" t="n">
        <v>44287</v>
      </c>
      <c r="B272" s="605" t="n">
        <v>529.0239693741864</v>
      </c>
      <c r="C272" s="1133" t="n">
        <v>109.530081725964</v>
      </c>
      <c r="D272" s="1134" t="n">
        <v>7.357685104023957</v>
      </c>
      <c r="E272" s="1134" t="n">
        <v>4.675589381950857</v>
      </c>
      <c r="F272" s="760" t="n">
        <v>492.0079931124682</v>
      </c>
      <c r="G272" s="1134" t="n">
        <v>108.407224044376</v>
      </c>
      <c r="H272" s="1134" t="n">
        <v>5.98542052746248</v>
      </c>
      <c r="I272" s="1134" t="n">
        <v>4.686069795621492</v>
      </c>
      <c r="K272" s="246" t="n"/>
      <c r="L272" s="1127" t="n"/>
      <c r="N272" s="246" t="n"/>
      <c r="O272" s="1127" t="n"/>
    </row>
    <row r="273">
      <c r="A273" s="757" t="n">
        <v>44317</v>
      </c>
      <c r="B273" s="605" t="n">
        <v>528.9438292870192</v>
      </c>
      <c r="C273" s="1133" t="n">
        <v>109.513489377025</v>
      </c>
      <c r="D273" s="1134" t="n">
        <v>7.160115769194746</v>
      </c>
      <c r="E273" s="1134" t="n">
        <v>5.973143076882593</v>
      </c>
      <c r="F273" s="760" t="n">
        <v>490.1610857956067</v>
      </c>
      <c r="G273" s="1134" t="n">
        <v>108.000283307455</v>
      </c>
      <c r="H273" s="1134" t="n">
        <v>5.286689041852085</v>
      </c>
      <c r="I273" s="1134" t="n">
        <v>5.137906821141456</v>
      </c>
      <c r="K273" s="246" t="n"/>
      <c r="L273" s="1127" t="n"/>
      <c r="N273" s="246" t="n"/>
      <c r="O273" s="1127" t="n"/>
    </row>
    <row r="274">
      <c r="A274" s="757" t="n">
        <v>44348</v>
      </c>
      <c r="B274" s="605" t="n">
        <v>522.5943240796882</v>
      </c>
      <c r="C274" s="1133" t="n">
        <v>108.198876307411</v>
      </c>
      <c r="D274" s="1134" t="n">
        <v>6.172808015704533</v>
      </c>
      <c r="E274" s="1134" t="n">
        <v>6.897290630990682</v>
      </c>
      <c r="F274" s="760" t="n">
        <v>488.5152021902321</v>
      </c>
      <c r="G274" s="1134" t="n">
        <v>107.637635392672</v>
      </c>
      <c r="H274" s="1134" t="n">
        <v>4.508673948979677</v>
      </c>
      <c r="I274" s="1134" t="n">
        <v>5.258555493909597</v>
      </c>
      <c r="K274" s="246" t="n"/>
      <c r="L274" s="1127" t="n"/>
      <c r="N274" s="246" t="n"/>
      <c r="O274" s="1127" t="n"/>
    </row>
    <row r="275">
      <c r="A275" s="757" t="n">
        <v>44378</v>
      </c>
      <c r="B275" s="605" t="n">
        <v>522.2193980973278</v>
      </c>
      <c r="C275" s="1133" t="n">
        <v>108.121250952292</v>
      </c>
      <c r="D275" s="1134" t="n">
        <v>5.198096245688149</v>
      </c>
      <c r="E275" s="1134" t="n">
        <v>6.175152253957009</v>
      </c>
      <c r="F275" s="760" t="n">
        <v>488.3062649204192</v>
      </c>
      <c r="G275" s="1134" t="n">
        <v>107.59159892632</v>
      </c>
      <c r="H275" s="1134" t="n">
        <v>3.979133965143546</v>
      </c>
      <c r="I275" s="1134" t="n">
        <v>4.589610178416848</v>
      </c>
      <c r="K275" s="246" t="n"/>
      <c r="L275" s="1127" t="n"/>
      <c r="N275" s="246" t="n"/>
      <c r="O275" s="1127" t="n"/>
    </row>
    <row r="276">
      <c r="A276" s="757" t="n">
        <v>44409</v>
      </c>
      <c r="B276" s="605" t="n">
        <v>522.2449123102838</v>
      </c>
      <c r="C276" s="1133" t="n">
        <v>108.126533461199</v>
      </c>
      <c r="D276" s="1134" t="n">
        <v>2.365772695557538</v>
      </c>
      <c r="E276" s="1134" t="n">
        <v>4.554103328546503</v>
      </c>
      <c r="F276" s="760" t="n">
        <v>487.4284971410591</v>
      </c>
      <c r="G276" s="1134" t="n">
        <v>107.39819481572</v>
      </c>
      <c r="H276" s="1134" t="n">
        <v>1.8090004714862</v>
      </c>
      <c r="I276" s="1134" t="n">
        <v>3.420123914251462</v>
      </c>
      <c r="K276" s="246" t="n"/>
      <c r="L276" s="1127" t="n"/>
      <c r="N276" s="246" t="n"/>
      <c r="O276" s="1127" t="n"/>
    </row>
    <row r="277">
      <c r="A277" s="757" t="n">
        <v>44440</v>
      </c>
      <c r="B277" s="605" t="n">
        <v>521.1979509373452</v>
      </c>
      <c r="C277" s="1133" t="n">
        <v>107.909768680432</v>
      </c>
      <c r="D277" s="1134" t="n">
        <v>1.577175875242631</v>
      </c>
      <c r="E277" s="1134" t="n">
        <v>3.024704073196503</v>
      </c>
      <c r="F277" s="760" t="n">
        <v>486.714258476133</v>
      </c>
      <c r="G277" s="1134" t="n">
        <v>107.240822106224</v>
      </c>
      <c r="H277" s="1134" t="n">
        <v>1.115226624686912</v>
      </c>
      <c r="I277" s="1134" t="n">
        <v>2.288244828937181</v>
      </c>
      <c r="K277" s="246" t="n"/>
      <c r="L277" s="1127" t="n"/>
      <c r="N277" s="246" t="n"/>
      <c r="O277" s="1127" t="n"/>
    </row>
    <row r="278">
      <c r="A278" s="757" t="n">
        <v>44470</v>
      </c>
      <c r="B278" s="605" t="n">
        <v>520.3794681351962</v>
      </c>
      <c r="C278" s="1133" t="n">
        <v>107.740308517187</v>
      </c>
      <c r="D278" s="1134" t="n">
        <v>0.6100686431985878</v>
      </c>
      <c r="E278" s="1134" t="n">
        <v>1.513632755420531</v>
      </c>
      <c r="F278" s="760" t="n">
        <v>484.7381863706182</v>
      </c>
      <c r="G278" s="1134" t="n">
        <v>106.805421676822</v>
      </c>
      <c r="H278" s="1134" t="n">
        <v>-0.01123899362548286</v>
      </c>
      <c r="I278" s="1134" t="n">
        <v>0.9671576270784925</v>
      </c>
      <c r="K278" s="246" t="n"/>
      <c r="L278" s="1127" t="n"/>
      <c r="N278" s="246" t="n"/>
      <c r="O278" s="1127" t="n"/>
    </row>
    <row r="279">
      <c r="A279" s="757" t="n">
        <v>44501</v>
      </c>
      <c r="B279" s="605" t="n">
        <v>516.7467633846915</v>
      </c>
      <c r="C279" s="1133" t="n">
        <v>106.988186739643</v>
      </c>
      <c r="D279" s="1134" t="n">
        <v>-1.333619236113975</v>
      </c>
      <c r="E279" s="1134" t="n">
        <v>0.2743402354496993</v>
      </c>
      <c r="F279" s="760" t="n">
        <v>482.7859744611326</v>
      </c>
      <c r="G279" s="1134" t="n">
        <v>106.375278514889</v>
      </c>
      <c r="H279" s="1134" t="n">
        <v>-1.410828860453151</v>
      </c>
      <c r="I279" s="1134" t="n">
        <v>-0.1095688351286839</v>
      </c>
      <c r="K279" s="246" t="n"/>
      <c r="L279" s="1127" t="n"/>
      <c r="N279" s="246" t="n"/>
      <c r="O279" s="1127" t="n"/>
    </row>
    <row r="280">
      <c r="A280" s="757" t="n">
        <v>44531</v>
      </c>
      <c r="B280" s="605" t="n">
        <v>525.1967873363085</v>
      </c>
      <c r="C280" s="1133" t="n">
        <v>108.73769501826</v>
      </c>
      <c r="D280" s="1134" t="n">
        <v>0.8542410743931299</v>
      </c>
      <c r="E280" s="1134" t="n">
        <v>0.03965451103448459</v>
      </c>
      <c r="F280" s="760" t="n">
        <v>483.0004110119966</v>
      </c>
      <c r="G280" s="1134" t="n">
        <v>106.422526672517</v>
      </c>
      <c r="H280" s="1134" t="n">
        <v>-1.343105724158733</v>
      </c>
      <c r="I280" s="1134" t="n">
        <v>-0.9247388721676799</v>
      </c>
      <c r="K280" s="246" t="n"/>
      <c r="L280" s="1127" t="n"/>
      <c r="N280" s="246" t="n"/>
      <c r="O280" s="1127" t="n"/>
    </row>
    <row r="281">
      <c r="A281" s="757" t="n">
        <v>44562</v>
      </c>
      <c r="B281" s="605" t="n">
        <v>517.6894021222417</v>
      </c>
      <c r="C281" s="1133" t="n">
        <v>107.183352372845</v>
      </c>
      <c r="D281" s="1134" t="n">
        <v>0.1145224967456215</v>
      </c>
      <c r="E281" s="1134" t="n">
        <v>-0.124485903531351</v>
      </c>
      <c r="F281" s="760" t="n">
        <v>483.7884368128705</v>
      </c>
      <c r="G281" s="1134" t="n">
        <v>106.596157367026</v>
      </c>
      <c r="H281" s="1134" t="n">
        <v>-0.8391704914554481</v>
      </c>
      <c r="I281" s="1134" t="n">
        <v>-1.198132751364298</v>
      </c>
      <c r="K281" s="246" t="n"/>
      <c r="L281" s="1127" t="n"/>
      <c r="N281" s="246" t="n"/>
      <c r="O281" s="1127" t="n"/>
    </row>
    <row r="282">
      <c r="A282" s="757" t="n">
        <v>44593</v>
      </c>
      <c r="B282" s="605" t="n">
        <v>515.1264590615689</v>
      </c>
      <c r="C282" s="1133" t="n">
        <v>106.652715995014</v>
      </c>
      <c r="D282" s="1134" t="n">
        <v>0.1453672504046182</v>
      </c>
      <c r="E282" s="1134" t="n">
        <v>0.3729085524896618</v>
      </c>
      <c r="F282" s="760" t="n">
        <v>481.5330230056954</v>
      </c>
      <c r="G282" s="1134" t="n">
        <v>106.099207818787</v>
      </c>
      <c r="H282" s="1134" t="n">
        <v>-1.588966705246719</v>
      </c>
      <c r="I282" s="1134" t="n">
        <v>-1.257502802798669</v>
      </c>
      <c r="K282" s="246" t="n"/>
      <c r="L282" s="1127" t="n"/>
      <c r="N282" s="246" t="n"/>
      <c r="O282" s="1127" t="n"/>
    </row>
    <row r="283" ht="14.15" customFormat="1" customHeight="1" s="244">
      <c r="A283" s="244" t="n">
        <v>44621</v>
      </c>
      <c r="B283" s="244" t="n">
        <v>524.1967098025643</v>
      </c>
      <c r="C283" s="1138" t="n">
        <v>108.530637152559</v>
      </c>
      <c r="D283" s="1139" t="n">
        <v>2.71058182382744</v>
      </c>
      <c r="E283" s="1139" t="n">
        <v>0.984132364543342</v>
      </c>
      <c r="F283" s="762" t="n">
        <v>479.1778016393104</v>
      </c>
      <c r="G283" s="1139" t="n">
        <v>105.580267041576</v>
      </c>
      <c r="H283" s="1139" t="n">
        <v>-2.304545336719698</v>
      </c>
      <c r="I283" s="1139" t="n">
        <v>-1.578859070313172</v>
      </c>
      <c r="K283" s="245" t="n"/>
      <c r="L283" s="1137" t="n"/>
      <c r="N283" s="245" t="n"/>
      <c r="O283" s="1137" t="n"/>
    </row>
    <row r="284" ht="14.15" customFormat="1" customHeight="1" s="244">
      <c r="A284" s="244" t="n">
        <v>44652</v>
      </c>
      <c r="B284" s="244" t="n">
        <v>509.6695485018957</v>
      </c>
      <c r="C284" s="1138" t="n">
        <v>105.522907339502</v>
      </c>
      <c r="D284" s="1139" t="n">
        <v>-3.658514924226608</v>
      </c>
      <c r="E284" s="1139" t="n">
        <v>-0.3071813744465572</v>
      </c>
      <c r="F284" s="762" t="n">
        <v>471.2287223448703</v>
      </c>
      <c r="G284" s="1139" t="n">
        <v>103.828796268576</v>
      </c>
      <c r="H284" s="1139" t="n">
        <v>-4.223360404400566</v>
      </c>
      <c r="I284" s="1139" t="n">
        <v>-2.70808874626529</v>
      </c>
      <c r="K284" s="245" t="n"/>
      <c r="L284" s="1137" t="n"/>
      <c r="N284" s="245" t="n"/>
      <c r="O284" s="1137" t="n"/>
    </row>
    <row r="285" ht="14.15" customFormat="1" customHeight="1" s="244">
      <c r="A285" s="244" t="n">
        <v>44682</v>
      </c>
      <c r="B285" s="244" t="n">
        <v>506.3108698467435</v>
      </c>
      <c r="C285" s="1138" t="n">
        <v>104.827520421542</v>
      </c>
      <c r="D285" s="1139" t="n">
        <v>-4.278896583552807</v>
      </c>
      <c r="E285" s="1139" t="n">
        <v>-1.795130075514251</v>
      </c>
      <c r="F285" s="762" t="n">
        <v>472.5574718155959</v>
      </c>
      <c r="G285" s="1139" t="n">
        <v>104.121568019418</v>
      </c>
      <c r="H285" s="1139" t="n">
        <v>-3.591393623473266</v>
      </c>
      <c r="I285" s="1139" t="n">
        <v>-3.37393388528622</v>
      </c>
      <c r="K285" s="245" t="n"/>
      <c r="L285" s="1137" t="n"/>
      <c r="N285" s="245" t="n"/>
      <c r="O285" s="1137" t="n"/>
    </row>
    <row r="286" ht="14.15" customFormat="1" customHeight="1" s="244">
      <c r="A286" s="244" t="n">
        <v>44713</v>
      </c>
      <c r="B286" s="244" t="n">
        <v>507.6460074130071</v>
      </c>
      <c r="C286" s="1138" t="n">
        <v>105.103949723831</v>
      </c>
      <c r="D286" s="1139" t="n">
        <v>-2.860405476658372</v>
      </c>
      <c r="E286" s="1139" t="n">
        <v>-3.60224354108361</v>
      </c>
      <c r="F286" s="762" t="n">
        <v>469.6323999726582</v>
      </c>
      <c r="G286" s="1139" t="n">
        <v>103.477068492861</v>
      </c>
      <c r="H286" s="1139" t="n">
        <v>-3.865345875197704</v>
      </c>
      <c r="I286" s="1139" t="n">
        <v>-3.893812404278677</v>
      </c>
      <c r="K286" s="245" t="n"/>
      <c r="L286" s="1137" t="n"/>
      <c r="N286" s="245" t="n"/>
      <c r="O286" s="1137" t="n"/>
    </row>
    <row r="287" ht="14.15" customFormat="1" customHeight="1" s="244">
      <c r="A287" s="244" t="n">
        <v>44743</v>
      </c>
      <c r="B287" s="244" t="n">
        <v>502.5201533827685</v>
      </c>
      <c r="C287" s="1138" t="n">
        <v>104.04268361237</v>
      </c>
      <c r="D287" s="1139" t="n">
        <v>-3.772216196168173</v>
      </c>
      <c r="E287" s="1139" t="n">
        <v>-3.639729688237523</v>
      </c>
      <c r="F287" s="762" t="n">
        <v>468.3776826082797</v>
      </c>
      <c r="G287" s="1139" t="n">
        <v>103.200608702905</v>
      </c>
      <c r="H287" s="1139" t="n">
        <v>-4.081164577191586</v>
      </c>
      <c r="I287" s="1139" t="n">
        <v>-3.845648906863929</v>
      </c>
      <c r="K287" s="245" t="n"/>
      <c r="L287" s="1137" t="n"/>
      <c r="N287" s="245" t="n"/>
      <c r="O287" s="1137" t="n"/>
    </row>
    <row r="288" ht="14.25" customHeight="1" s="828">
      <c r="A288" s="757" t="n">
        <v>44774</v>
      </c>
      <c r="B288" s="605" t="n">
        <v>504.2052307621948</v>
      </c>
      <c r="C288" s="1138" t="n">
        <v>104.391565088008</v>
      </c>
      <c r="D288" s="1139" t="n">
        <v>-3.454257020577927</v>
      </c>
      <c r="E288" s="1139" t="n">
        <v>-3.362174316251256</v>
      </c>
      <c r="F288" s="762" t="n">
        <v>470.1858594725265</v>
      </c>
      <c r="G288" s="1139" t="n">
        <v>103.599015714942</v>
      </c>
      <c r="H288" s="1139" t="n">
        <v>-3.537470166325292</v>
      </c>
      <c r="I288" s="1139" t="n">
        <v>-3.828173028291076</v>
      </c>
    </row>
    <row r="289" ht="14.25" customHeight="1" s="828">
      <c r="A289" s="757" t="n">
        <v>44805</v>
      </c>
      <c r="B289" s="605" t="n">
        <v>500.7540566044968</v>
      </c>
      <c r="C289" s="1138" t="n">
        <v>103.677027733509</v>
      </c>
      <c r="D289" s="1139" t="n">
        <v>-3.922481716607152</v>
      </c>
      <c r="E289" s="1139" t="n">
        <v>-3.716179538332582</v>
      </c>
      <c r="F289" s="762" t="n">
        <v>468.9098854031491</v>
      </c>
      <c r="G289" s="1139" t="n">
        <v>103.317872301115</v>
      </c>
      <c r="H289" s="1139" t="n">
        <v>-3.65807509497013</v>
      </c>
      <c r="I289" s="1139" t="n">
        <v>-3.759145945029005</v>
      </c>
    </row>
    <row r="290" ht="14.25" customHeight="1" s="828">
      <c r="A290" s="757" t="n">
        <v>44835</v>
      </c>
      <c r="B290" s="605" t="n">
        <v>499.8010417035032</v>
      </c>
      <c r="C290" s="1138" t="n">
        <v>103.479713800616</v>
      </c>
      <c r="D290" s="1139" t="n">
        <v>-3.954503913353236</v>
      </c>
      <c r="E290" s="1139" t="n">
        <v>-3.776771895846011</v>
      </c>
      <c r="F290" s="762" t="n">
        <v>465.216056529721</v>
      </c>
      <c r="G290" s="1139" t="n">
        <v>102.503987689749</v>
      </c>
      <c r="H290" s="1139" t="n">
        <v>-4.027355465238955</v>
      </c>
      <c r="I290" s="1139" t="n">
        <v>-3.740479364139219</v>
      </c>
    </row>
    <row r="291" ht="14.25" customHeight="1" s="828">
      <c r="A291" s="757" t="n">
        <v>44866</v>
      </c>
      <c r="B291" s="605" t="n">
        <v>500.7054469741886</v>
      </c>
      <c r="C291" s="1138" t="n">
        <v>103.666963507522</v>
      </c>
      <c r="D291" s="1139" t="n">
        <v>-3.104289672843265</v>
      </c>
      <c r="E291" s="1139" t="n">
        <v>-3.661859182924559</v>
      </c>
      <c r="F291" s="762" t="n">
        <v>466.8096965449172</v>
      </c>
      <c r="G291" s="1139" t="n">
        <v>102.855124444826</v>
      </c>
      <c r="H291" s="1139" t="n">
        <v>-3.309184351108712</v>
      </c>
      <c r="I291" s="1139" t="n">
        <v>-3.665339886664881</v>
      </c>
    </row>
    <row r="292" ht="14.25" customHeight="1" s="828">
      <c r="A292" s="757" t="n">
        <v>44896</v>
      </c>
      <c r="B292" s="605" t="n">
        <v>499.3515690805183</v>
      </c>
      <c r="C292" s="1138" t="n">
        <v>103.386654173871</v>
      </c>
      <c r="D292" s="1139" t="n">
        <v>-4.921054141795466</v>
      </c>
      <c r="E292" s="1139" t="n">
        <v>-3.998210379292615</v>
      </c>
      <c r="F292" s="762" t="n">
        <v>465.6059532273075</v>
      </c>
      <c r="G292" s="1139" t="n">
        <v>102.58989608807</v>
      </c>
      <c r="H292" s="1139" t="n">
        <v>-3.601333950884992</v>
      </c>
      <c r="I292" s="1139" t="n">
        <v>-3.646464635519408</v>
      </c>
    </row>
    <row r="293" ht="14.25" customHeight="1" s="828">
      <c r="A293" s="757" t="n">
        <v>44927</v>
      </c>
      <c r="B293" s="605" t="n">
        <v>500.2961651572418</v>
      </c>
      <c r="C293" s="1138" t="n">
        <v>103.582225058124</v>
      </c>
      <c r="D293" s="1139" t="n">
        <v>-3.359782312270113</v>
      </c>
      <c r="E293" s="1139" t="n">
        <v>-3.800879657179891</v>
      </c>
      <c r="F293" s="762" t="n">
        <v>467.4323404403706</v>
      </c>
      <c r="G293" s="1139" t="n">
        <v>102.992315501108</v>
      </c>
      <c r="H293" s="1139" t="n">
        <v>-3.380836565721083</v>
      </c>
      <c r="I293" s="1139" t="n">
        <v>-3.430442589709472</v>
      </c>
    </row>
    <row r="294">
      <c r="A294" s="757" t="n">
        <v>44958</v>
      </c>
      <c r="B294" s="605" t="n">
        <v>500.1481461615433</v>
      </c>
      <c r="C294" s="1138" t="n">
        <v>103.5515789369</v>
      </c>
      <c r="D294" s="1139" t="n">
        <v>-2.907696282445329</v>
      </c>
      <c r="E294" s="1139" t="n">
        <v>-3.736604332199292</v>
      </c>
      <c r="F294" s="762" t="n">
        <v>466.969948307679</v>
      </c>
      <c r="G294" s="1139" t="n">
        <v>102.890433726367</v>
      </c>
      <c r="H294" s="1139" t="n">
        <v>-3.024314844933102</v>
      </c>
      <c r="I294" s="1139" t="n">
        <v>-3.335835067345855</v>
      </c>
    </row>
    <row r="295">
      <c r="A295" s="757" t="n">
        <v>44986</v>
      </c>
      <c r="B295" s="605" t="n">
        <v>502.2714356851532</v>
      </c>
      <c r="C295" s="1138" t="n">
        <v>103.991188649337</v>
      </c>
      <c r="D295" s="1139" t="n">
        <v>-4.182642452233097</v>
      </c>
      <c r="E295" s="1139" t="n">
        <v>-3.487243776589395</v>
      </c>
      <c r="F295" s="762" t="n">
        <v>466.5156263886443</v>
      </c>
      <c r="G295" s="1139" t="n">
        <v>102.790330112697</v>
      </c>
      <c r="H295" s="1139" t="n">
        <v>-2.64247951540068</v>
      </c>
      <c r="I295" s="1139" t="n">
        <v>-3.017055631942497</v>
      </c>
    </row>
    <row r="296">
      <c r="A296" s="757" t="n">
        <v>45017</v>
      </c>
      <c r="B296" s="605" t="n">
        <v>504.13928213508</v>
      </c>
      <c r="C296" s="1138" t="n">
        <v>104.377910964687</v>
      </c>
      <c r="D296" s="1139" t="n">
        <v>-1.085069018361267</v>
      </c>
      <c r="E296" s="1139" t="n">
        <v>-2.739448217446025</v>
      </c>
      <c r="F296" s="762" t="n">
        <v>467.2157300786296</v>
      </c>
      <c r="G296" s="1139" t="n">
        <v>102.94458837402</v>
      </c>
      <c r="H296" s="1139" t="n">
        <v>-0.8516017967393168</v>
      </c>
      <c r="I296" s="1139" t="n">
        <v>-2.181533590617704</v>
      </c>
    </row>
    <row r="297">
      <c r="A297" s="757" t="n">
        <v>45047</v>
      </c>
      <c r="B297" s="605" t="n">
        <v>503.177715094895</v>
      </c>
      <c r="C297" s="1138" t="n">
        <v>104.178826381391</v>
      </c>
      <c r="D297" s="1139" t="n">
        <v>-0.6188203608579244</v>
      </c>
      <c r="E297" s="1139" t="n">
        <v>-1.986050479323353</v>
      </c>
      <c r="F297" s="762" t="n">
        <v>468.5454902948352</v>
      </c>
      <c r="G297" s="1139" t="n">
        <v>103.237582828788</v>
      </c>
      <c r="H297" s="1139" t="n">
        <v>-0.8489933521411785</v>
      </c>
      <c r="I297" s="1139" t="n">
        <v>-1.453806919832871</v>
      </c>
    </row>
    <row r="298">
      <c r="A298" s="757" t="n">
        <v>45078</v>
      </c>
      <c r="B298" s="605" t="n">
        <v>513.2936573671471</v>
      </c>
      <c r="C298" s="1138" t="n">
        <v>106.273249409379</v>
      </c>
      <c r="D298" s="1139" t="n">
        <v>1.112517358881789</v>
      </c>
      <c r="E298" s="1139" t="n">
        <v>-0.1979337660159359</v>
      </c>
      <c r="F298" s="762" t="n">
        <v>469.7963547131336</v>
      </c>
      <c r="G298" s="1139" t="n">
        <v>103.513193674835</v>
      </c>
      <c r="H298" s="1139" t="n">
        <v>0.03491129242465263</v>
      </c>
      <c r="I298" s="1139" t="n">
        <v>-0.5561706262501218</v>
      </c>
    </row>
    <row r="299">
      <c r="A299" s="757" t="n">
        <v>45108</v>
      </c>
      <c r="B299" s="605" t="n">
        <v>508.7293796770006</v>
      </c>
      <c r="C299" s="1138" t="n">
        <v>105.328253081494</v>
      </c>
      <c r="D299" s="1139" t="n">
        <v>1.235617368265537</v>
      </c>
      <c r="E299" s="1139" t="n">
        <v>0.5752623561220389</v>
      </c>
      <c r="F299" s="762" t="n">
        <v>472.4856726943363</v>
      </c>
      <c r="G299" s="1139" t="n">
        <v>104.105748066219</v>
      </c>
      <c r="H299" s="1139" t="n">
        <v>0.8770678532717824</v>
      </c>
      <c r="I299" s="1139" t="n">
        <v>0.01842969554779472</v>
      </c>
    </row>
    <row r="300">
      <c r="A300" s="757" t="n">
        <v>45139</v>
      </c>
      <c r="B300" s="605" t="n">
        <v>506.9322660775817</v>
      </c>
      <c r="C300" s="1138" t="n">
        <v>104.95617542375</v>
      </c>
      <c r="D300" s="1139" t="n">
        <v>0.5408581960295322</v>
      </c>
      <c r="E300" s="1139" t="n">
        <v>0.9630340116736704</v>
      </c>
      <c r="F300" s="762" t="n">
        <v>475.1759904333927</v>
      </c>
      <c r="G300" s="1139" t="n">
        <v>104.698522740556</v>
      </c>
      <c r="H300" s="1139" t="n">
        <v>1.061310301093357</v>
      </c>
      <c r="I300" s="1139" t="n">
        <v>0.657726351198832</v>
      </c>
    </row>
    <row r="301">
      <c r="A301" s="757" t="n">
        <v>45170</v>
      </c>
      <c r="B301" s="605" t="n">
        <v>507.7867058468962</v>
      </c>
      <c r="C301" s="1138" t="n">
        <v>105.133080182666</v>
      </c>
      <c r="D301" s="1139" t="n">
        <v>1.404411836438484</v>
      </c>
      <c r="E301" s="1139" t="n">
        <v>1.059312015829505</v>
      </c>
      <c r="F301" s="762" t="n">
        <v>473.3209012344328</v>
      </c>
      <c r="G301" s="1139" t="n">
        <v>104.289779237952</v>
      </c>
      <c r="H301" s="1139" t="n">
        <v>0.9406958497987858</v>
      </c>
      <c r="I301" s="1139" t="n">
        <v>0.9598147016072573</v>
      </c>
    </row>
    <row r="302">
      <c r="A302" s="757" t="n">
        <v>45200</v>
      </c>
      <c r="B302" s="605" t="n">
        <v>506.8012962301462</v>
      </c>
      <c r="C302" s="1138" t="n">
        <v>104.929059189092</v>
      </c>
      <c r="D302" s="1139" t="n">
        <v>1.400608230583813</v>
      </c>
      <c r="E302" s="1139" t="n">
        <v>1.113794586463186</v>
      </c>
      <c r="F302" s="762" t="n">
        <v>472.0361837152023</v>
      </c>
      <c r="G302" s="1139" t="n">
        <v>104.006709324677</v>
      </c>
      <c r="H302" s="1139" t="n">
        <v>1.466012853545109</v>
      </c>
      <c r="I302" s="1139" t="n">
        <v>1.155104867836144</v>
      </c>
    </row>
    <row r="303">
      <c r="A303" s="757" t="n">
        <v>45231</v>
      </c>
      <c r="B303" s="605" t="n">
        <v>509.1735411891175</v>
      </c>
      <c r="C303" s="1138" t="n">
        <v>105.420213086216</v>
      </c>
      <c r="D303" s="1139" t="n">
        <v>1.691232693013887</v>
      </c>
      <c r="E303" s="1139" t="n">
        <v>1.498806989545031</v>
      </c>
      <c r="F303" s="762" t="n">
        <v>476.7275103979258</v>
      </c>
      <c r="G303" s="1139" t="n">
        <v>105.040378919234</v>
      </c>
      <c r="H303" s="1139" t="n">
        <v>2.12459465311349</v>
      </c>
      <c r="I303" s="1139" t="n">
        <v>1.509630870177133</v>
      </c>
    </row>
    <row r="304">
      <c r="A304" s="757" t="n">
        <v>45261</v>
      </c>
      <c r="B304" s="605" t="n">
        <v>508.6806365463399</v>
      </c>
      <c r="C304" s="1138" t="n">
        <v>105.318161215352</v>
      </c>
      <c r="D304" s="1139" t="n">
        <v>1.868236337576704</v>
      </c>
      <c r="E304" s="1139" t="n">
        <v>1.653317530890718</v>
      </c>
      <c r="F304" s="762" t="n">
        <v>475.9285272724296</v>
      </c>
      <c r="G304" s="1139" t="n">
        <v>104.864333928287</v>
      </c>
      <c r="H304" s="1139" t="n">
        <v>2.217019342981359</v>
      </c>
      <c r="I304" s="1139" t="n">
        <v>1.936169232680939</v>
      </c>
    </row>
    <row r="305">
      <c r="A305" s="757" t="n">
        <v>45292</v>
      </c>
      <c r="B305" s="605" t="n">
        <v>508.9592369080323</v>
      </c>
      <c r="C305" s="1138" t="n">
        <v>105.375843139332</v>
      </c>
      <c r="D305" s="1139" t="n">
        <v>1.731588677692088</v>
      </c>
      <c r="E305" s="1139" t="n">
        <v>1.763600315104938</v>
      </c>
      <c r="F305" s="762" t="n">
        <v>476.0463914298847</v>
      </c>
      <c r="G305" s="1139" t="n">
        <v>104.890303681427</v>
      </c>
      <c r="H305" s="1139" t="n">
        <v>1.84284445988456</v>
      </c>
      <c r="I305" s="1139" t="n">
        <v>2.061255156944767</v>
      </c>
    </row>
    <row r="306">
      <c r="A306" s="757" t="n">
        <v>45323</v>
      </c>
      <c r="B306" s="605" t="n">
        <v>511.8841007024816</v>
      </c>
      <c r="C306" s="1138" t="n">
        <v>105.981412242037</v>
      </c>
      <c r="D306" s="1139" t="n">
        <v>2.346495659537595</v>
      </c>
      <c r="E306" s="1139" t="n">
        <v>1.982142646613724</v>
      </c>
      <c r="F306" s="762" t="n">
        <v>477.7081476600536</v>
      </c>
      <c r="G306" s="1139" t="n">
        <v>105.256448911734</v>
      </c>
      <c r="H306" s="1139" t="n">
        <v>2.299548266711881</v>
      </c>
      <c r="I306" s="1139" t="n">
        <v>2.119617834902229</v>
      </c>
    </row>
    <row r="307">
      <c r="A307" s="757" t="n">
        <v>45352</v>
      </c>
      <c r="B307" s="605" t="n">
        <v>516.3192689316164</v>
      </c>
      <c r="C307" s="1138" t="n">
        <v>106.899677513042</v>
      </c>
      <c r="D307" s="1139" t="n">
        <v>2.796860870119048</v>
      </c>
      <c r="E307" s="1139" t="n">
        <v>2.292307085147073</v>
      </c>
      <c r="F307" s="762" t="n">
        <v>480.1512066975575</v>
      </c>
      <c r="G307" s="1139" t="n">
        <v>105.794743516984</v>
      </c>
      <c r="H307" s="1139" t="n">
        <v>2.922856071182011</v>
      </c>
      <c r="I307" s="1139" t="n">
        <v>2.354729730726831</v>
      </c>
    </row>
    <row r="308">
      <c r="A308" s="757" t="n">
        <v>45383</v>
      </c>
      <c r="B308" s="605" t="n">
        <v>519.7291419720707</v>
      </c>
      <c r="C308" s="1138" t="n">
        <v>107.605663809349</v>
      </c>
      <c r="D308" s="1139" t="n">
        <v>3.09237157060366</v>
      </c>
      <c r="E308" s="1139" t="n">
        <v>2.746235053507533</v>
      </c>
      <c r="F308" s="762" t="n">
        <v>482.144381966211</v>
      </c>
      <c r="G308" s="1139" t="n">
        <v>106.233912394184</v>
      </c>
      <c r="H308" s="1139" t="n">
        <v>3.195237430269941</v>
      </c>
      <c r="I308" s="1139" t="n">
        <v>2.805910968661792</v>
      </c>
    </row>
    <row r="309">
      <c r="A309" s="757" t="n">
        <v>45413</v>
      </c>
      <c r="B309" s="605" t="n">
        <v>519.7631537719475</v>
      </c>
      <c r="C309" s="1138" t="n">
        <v>107.612705674058</v>
      </c>
      <c r="D309" s="1139" t="n">
        <v>3.2961393518639</v>
      </c>
      <c r="E309" s="1139" t="n">
        <v>3.061969126992167</v>
      </c>
      <c r="F309" s="762" t="n">
        <v>484.1556316282931</v>
      </c>
      <c r="G309" s="1139" t="n">
        <v>106.677063716477</v>
      </c>
      <c r="H309" s="1139" t="n">
        <v>3.331617026904922</v>
      </c>
      <c r="I309" s="1139" t="n">
        <v>3.15018918211139</v>
      </c>
    </row>
    <row r="310">
      <c r="A310" s="757" t="n">
        <v>45444</v>
      </c>
      <c r="B310" s="605" t="n">
        <v>519.2429341920189</v>
      </c>
      <c r="C310" s="1138" t="n">
        <v>107.504998469085</v>
      </c>
      <c r="D310" s="1139" t="n">
        <v>1.159039613968261</v>
      </c>
      <c r="E310" s="1139" t="n">
        <v>2.507188491916494</v>
      </c>
      <c r="F310" s="762" t="n">
        <v>485.7778003909373</v>
      </c>
      <c r="G310" s="1139" t="n">
        <v>107.0344863904</v>
      </c>
      <c r="H310" s="1139" t="n">
        <v>3.401781541613346</v>
      </c>
      <c r="I310" s="1139" t="n">
        <v>3.309735561417824</v>
      </c>
    </row>
    <row r="311">
      <c r="A311" s="757" t="n">
        <v>45474</v>
      </c>
      <c r="B311" s="605" t="n">
        <v>519.5182525333007</v>
      </c>
      <c r="C311" s="1138" t="n">
        <v>107.562000877609</v>
      </c>
      <c r="D311" s="1139" t="n">
        <v>2.120748926108845</v>
      </c>
      <c r="E311" s="1139" t="n">
        <v>2.184865717610535</v>
      </c>
      <c r="F311" s="762" t="n">
        <v>486.8528324534875</v>
      </c>
      <c r="G311" s="1139" t="n">
        <v>107.271354984592</v>
      </c>
      <c r="H311" s="1139" t="n">
        <v>3.040760935082517</v>
      </c>
      <c r="I311" s="1139" t="n">
        <v>3.257573742626008</v>
      </c>
    </row>
    <row r="312">
      <c r="A312" s="757" t="n">
        <v>45505</v>
      </c>
      <c r="B312" s="605" t="n">
        <v>519.8382426983419</v>
      </c>
      <c r="C312" s="1138" t="n">
        <v>107.628252221513</v>
      </c>
      <c r="D312" s="1139" t="n">
        <v>2.545897644397542</v>
      </c>
      <c r="E312" s="1139" t="n">
        <v>1.938848456943546</v>
      </c>
      <c r="F312" s="762" t="n">
        <v>487.3500744811046</v>
      </c>
      <c r="G312" s="1139" t="n">
        <v>107.380915456468</v>
      </c>
      <c r="H312" s="1139" t="n">
        <v>2.562015819992993</v>
      </c>
      <c r="I312" s="1139" t="n">
        <v>2.999925849616304</v>
      </c>
    </row>
    <row r="313">
      <c r="A313" s="757" t="n">
        <v>45536</v>
      </c>
      <c r="B313" s="605" t="n">
        <v>523.6319056318453</v>
      </c>
      <c r="C313" s="1138" t="n">
        <v>108.413699073078</v>
      </c>
      <c r="D313" s="1139" t="n">
        <v>3.120443997942431</v>
      </c>
      <c r="E313" s="1139" t="n">
        <v>2.595430899934627</v>
      </c>
      <c r="F313" s="762" t="n">
        <v>488.9920154087416</v>
      </c>
      <c r="G313" s="1139" t="n">
        <v>107.7426946562</v>
      </c>
      <c r="H313" s="1139" t="n">
        <v>3.310885729626179</v>
      </c>
      <c r="I313" s="1139" t="n">
        <v>2.970645737663929</v>
      </c>
    </row>
    <row r="314">
      <c r="A314" s="757" t="n">
        <v>45566</v>
      </c>
      <c r="B314" s="605" t="n">
        <v>525.4221593755489</v>
      </c>
      <c r="C314" s="1138" t="n">
        <v>108.784356453858</v>
      </c>
      <c r="D314" s="1139" t="n">
        <v>3.674194064599774</v>
      </c>
      <c r="E314" s="1139" t="n">
        <v>3.113467532612447</v>
      </c>
      <c r="F314" s="762" t="n">
        <v>489.620671668531</v>
      </c>
      <c r="G314" s="1139" t="n">
        <v>107.881210454634</v>
      </c>
      <c r="H314" s="1139" t="n">
        <v>3.725241530199739</v>
      </c>
      <c r="I314" s="1139" t="n">
        <v>3.198073101050483</v>
      </c>
    </row>
    <row r="315" customFormat="1" s="277">
      <c r="A315" s="757" t="n">
        <v>45597</v>
      </c>
      <c r="B315" s="605" t="n">
        <v>523.0255498250269</v>
      </c>
      <c r="C315" s="1138" t="n">
        <v>108.288158067527</v>
      </c>
      <c r="D315" s="1139" t="n">
        <v>2.7204886969499</v>
      </c>
      <c r="E315" s="1139" t="n">
        <v>3.170973291706261</v>
      </c>
      <c r="F315" s="762" t="n">
        <v>490.2980241867452</v>
      </c>
      <c r="G315" s="1139" t="n">
        <v>108.030455806797</v>
      </c>
      <c r="H315" s="1139" t="n">
        <v>2.846597583070491</v>
      </c>
      <c r="I315" s="1139" t="n">
        <v>3.292779914053767</v>
      </c>
    </row>
    <row r="316" customFormat="1" s="277">
      <c r="A316" s="757" t="n">
        <v>45627</v>
      </c>
      <c r="B316" s="605" t="n">
        <v>526.6563701381402</v>
      </c>
      <c r="C316" s="1138" t="n">
        <v>109.039889687737</v>
      </c>
      <c r="D316" s="1139" t="n">
        <v>3.533795529125214</v>
      </c>
      <c r="E316" s="1139" t="n">
        <v>3.308852802128243</v>
      </c>
      <c r="F316" s="762" t="n">
        <v>491.7568519541975</v>
      </c>
      <c r="G316" s="1139" t="n">
        <v>108.351888529115</v>
      </c>
      <c r="H316" s="1139" t="n">
        <v>3.325777669281749</v>
      </c>
      <c r="I316" s="1139" t="n">
        <v>3.297787811196386</v>
      </c>
    </row>
    <row r="317" customFormat="1" s="277">
      <c r="A317" s="757" t="n">
        <v>45658</v>
      </c>
      <c r="B317" s="605" t="n">
        <v>520.5189784711139</v>
      </c>
      <c r="C317" s="1138" t="n">
        <v>107.769192990064</v>
      </c>
      <c r="D317" s="1139" t="n">
        <v>2.271250961728882</v>
      </c>
      <c r="E317" s="1139" t="n">
        <v>2.841701767528832</v>
      </c>
      <c r="F317" s="762" t="n">
        <v>489.6607254091614</v>
      </c>
      <c r="G317" s="1139" t="n">
        <v>107.890035747912</v>
      </c>
      <c r="H317" s="1139" t="n">
        <v>2.859875471040468</v>
      </c>
      <c r="I317" s="1139" t="n">
        <v>3.010645994138372</v>
      </c>
    </row>
    <row r="318" customFormat="1" s="277">
      <c r="A318" s="757" t="n">
        <v>45689</v>
      </c>
      <c r="B318" s="605" t="n">
        <v>526.6314954033028</v>
      </c>
      <c r="C318" s="1138" t="n">
        <v>109.034739577539</v>
      </c>
      <c r="D318" s="1139" t="n">
        <v>2.881002688026953</v>
      </c>
      <c r="E318" s="1139" t="n">
        <v>2.895205998984991</v>
      </c>
      <c r="F318" s="762" t="n">
        <v>491.2283302869614</v>
      </c>
      <c r="G318" s="1139" t="n">
        <v>108.235436016972</v>
      </c>
      <c r="H318" s="1139" t="n">
        <v>2.830218134887033</v>
      </c>
      <c r="I318" s="1139" t="n">
        <v>3.005060512975476</v>
      </c>
      <c r="M318" s="921" t="n"/>
      <c r="N318" s="314" t="n"/>
    </row>
    <row r="319" customFormat="1" s="277">
      <c r="A319" s="757" t="n">
        <v>45717</v>
      </c>
      <c r="B319" s="605" t="n">
        <v>532.2937945432011</v>
      </c>
      <c r="C319" s="1138" t="n">
        <v>110.207072257065</v>
      </c>
      <c r="D319" s="1139" t="n">
        <v>3.093923967749561</v>
      </c>
      <c r="E319" s="1139" t="n">
        <v>2.750630394958719</v>
      </c>
      <c r="F319" s="762" t="n">
        <v>490.3718860365669</v>
      </c>
      <c r="G319" s="1139" t="n">
        <v>108.046730253989</v>
      </c>
      <c r="H319" s="1139" t="n">
        <v>2.128637645067371</v>
      </c>
      <c r="I319" s="1139" t="n">
        <v>2.605136080592132</v>
      </c>
      <c r="M319" s="921" t="n"/>
    </row>
    <row r="320" customFormat="1" s="277">
      <c r="A320" s="757" t="n">
        <v>45748</v>
      </c>
      <c r="B320" s="605" t="n">
        <v>524.8134635924715</v>
      </c>
      <c r="C320" s="1138" t="n">
        <v>108.65833097538</v>
      </c>
      <c r="D320" s="1139" t="n">
        <v>0.9782637165791499</v>
      </c>
      <c r="E320" s="1139" t="n">
        <v>2.313165571776338</v>
      </c>
      <c r="F320" s="762" t="n">
        <v>490.2269928374003</v>
      </c>
      <c r="G320" s="1139" t="n">
        <v>108.014805021626</v>
      </c>
      <c r="H320" s="1139" t="n">
        <v>1.676388064137129</v>
      </c>
      <c r="I320" s="1139" t="n">
        <v>2.209957657356412</v>
      </c>
    </row>
    <row r="321" customFormat="1" s="277">
      <c r="A321" s="757" t="n">
        <v>45778</v>
      </c>
      <c r="B321" s="605" t="n">
        <v>525.3136179214571</v>
      </c>
      <c r="C321" s="1138" t="n">
        <v>108.76188383442</v>
      </c>
      <c r="D321" s="1139" t="n">
        <v>1.067883344409793</v>
      </c>
      <c r="E321" s="1139" t="n">
        <v>1.710317109452959</v>
      </c>
      <c r="F321" s="762" t="n">
        <v>491.8491421154571</v>
      </c>
      <c r="G321" s="1139" t="n">
        <v>108.372223402387</v>
      </c>
      <c r="H321" s="1139" t="n">
        <v>1.58905731640246</v>
      </c>
      <c r="I321" s="1139" t="n">
        <v>1.797281535157026</v>
      </c>
    </row>
    <row r="322">
      <c r="A322" s="757" t="n">
        <v>45809</v>
      </c>
      <c r="B322" s="605" t="n">
        <v>525.4521653201151</v>
      </c>
      <c r="C322" s="1138" t="n">
        <v>108.790568939021</v>
      </c>
      <c r="D322" s="1139" t="n">
        <v>1.195823904230551</v>
      </c>
      <c r="E322" s="1139" t="n">
        <v>1.080620786295938</v>
      </c>
      <c r="F322" s="762" t="n">
        <v>491.3032997890793</v>
      </c>
      <c r="G322" s="1139" t="n">
        <v>108.25195452018</v>
      </c>
      <c r="H322" s="1139" t="n">
        <v>1.137454077501133</v>
      </c>
      <c r="I322" s="1139" t="n">
        <v>1.466975154591054</v>
      </c>
      <c r="K322" s="246" t="n"/>
      <c r="L322" s="1110" t="n"/>
      <c r="M322" s="277" t="n"/>
    </row>
    <row r="323">
      <c r="A323" s="757" t="n">
        <v>45839</v>
      </c>
      <c r="B323" s="605" t="n">
        <v>525.0855827747937</v>
      </c>
      <c r="C323" s="1138" t="n">
        <v>108.714671024233</v>
      </c>
      <c r="D323" s="1139" t="n">
        <v>1.07163323220027</v>
      </c>
      <c r="E323" s="1139" t="n">
        <v>1.111758415885291</v>
      </c>
      <c r="F323" s="762" t="n">
        <v>490.5723546047331</v>
      </c>
      <c r="G323" s="1139" t="n">
        <v>108.090900757898</v>
      </c>
      <c r="H323" s="1139" t="n">
        <v>0.7639931213917492</v>
      </c>
      <c r="I323" s="1139" t="n">
        <v>1.162732821529076</v>
      </c>
      <c r="K323" s="246" t="n"/>
      <c r="L323" s="906" t="n"/>
      <c r="M323" s="277" t="n"/>
    </row>
    <row r="324">
      <c r="A324" s="757" t="n">
        <v>45870</v>
      </c>
      <c r="B324" s="605" t="n">
        <v>528.0147671505651</v>
      </c>
      <c r="C324" s="1138" t="n">
        <v>109.321134667928</v>
      </c>
      <c r="D324" s="1139" t="n">
        <v>1.572897832560571</v>
      </c>
      <c r="E324" s="1139" t="n">
        <v>1.280193322615972</v>
      </c>
      <c r="F324" s="762" t="n">
        <v>491.8549478625238</v>
      </c>
      <c r="G324" s="1139" t="n">
        <v>108.373502619253</v>
      </c>
      <c r="H324" s="1139" t="n">
        <v>0.9243608685636389</v>
      </c>
      <c r="I324" s="1139" t="n">
        <v>0.9417860703101013</v>
      </c>
    </row>
    <row r="325" ht="15.5" customFormat="1" customHeight="1" s="124">
      <c r="A325" s="757" t="n">
        <v>45901</v>
      </c>
      <c r="B325" s="605" t="n">
        <v>526.530723582257</v>
      </c>
      <c r="C325" s="1138" t="n">
        <v>109.013875597013</v>
      </c>
      <c r="D325" s="1139" t="n">
        <v>0.5535984188957741</v>
      </c>
      <c r="E325" s="1139" t="n">
        <v>1.064798218267882</v>
      </c>
      <c r="F325" s="762" t="n">
        <v>492.9926055889051</v>
      </c>
      <c r="G325" s="1139" t="n">
        <v>108.624169920915</v>
      </c>
      <c r="H325" s="1139" t="n">
        <v>0.8181299600197747</v>
      </c>
      <c r="I325" s="1139" t="n">
        <v>0.8354994625903487</v>
      </c>
    </row>
    <row r="326" ht="15.5" customFormat="1" customHeight="1" s="124">
      <c r="A326" s="611" t="n">
        <v>45931</v>
      </c>
      <c r="B326" s="616" t="n">
        <v>529.5314289110828</v>
      </c>
      <c r="C326" s="1140" t="n">
        <v>109.635147068494</v>
      </c>
      <c r="D326" s="1141" t="n">
        <v>0.7820891186655956</v>
      </c>
      <c r="E326" s="1141" t="n">
        <v>0.9678555923557326</v>
      </c>
      <c r="F326" s="753" t="n">
        <v>493.7036312593103</v>
      </c>
      <c r="G326" s="1141" t="n">
        <v>108.780834691065</v>
      </c>
      <c r="H326" s="1141" t="n">
        <v>0.8339026162570775</v>
      </c>
      <c r="I326" s="1141" t="n">
        <v>0.8587137055909722</v>
      </c>
    </row>
    <row r="327" ht="15.5" customFormat="1" customHeight="1" s="124">
      <c r="A327" s="615" t="inlineStr">
        <is>
          <t>1. These estimates of real earnings are calculated by deflating the nominal earnings estimates by the Consumer Prices Index, however our recommended measure of consumer price inflation is the Consumer Prices index including owner occupiers' housing costs (CPIH).</t>
        </is>
      </c>
      <c r="B327" s="308" t="n"/>
      <c r="C327" s="614" t="n"/>
      <c r="D327" s="614" t="n"/>
      <c r="E327" s="614" t="n"/>
      <c r="F327" s="614" t="n"/>
      <c r="G327" s="614" t="n"/>
      <c r="H327" s="614" t="n"/>
      <c r="I327" s="614" t="n"/>
    </row>
    <row r="328" ht="15.5" customHeight="1" s="828">
      <c r="A328" s="612" t="inlineStr">
        <is>
          <t>2. Estimates of Total pay include bonuses but exclude arrears of pay; Regular pay exclude bonuses and arrears of pay.</t>
        </is>
      </c>
      <c r="B328" s="308" t="n"/>
      <c r="C328" s="614" t="n"/>
      <c r="D328" s="614" t="n"/>
      <c r="E328" s="614" t="n"/>
      <c r="F328" s="614" t="n"/>
      <c r="G328" s="614" t="n"/>
      <c r="H328" s="614" t="n"/>
      <c r="I328" s="614" t="n"/>
    </row>
    <row r="329" ht="15.5" customHeight="1" s="828">
      <c r="A329" s="613" t="inlineStr">
        <is>
          <t xml:space="preserve">3. The seasonal adjustment models for real awe are based on the full data series, from 2000 onwards </t>
        </is>
      </c>
      <c r="B329" s="308" t="n"/>
      <c r="C329" s="614" t="n"/>
      <c r="D329" s="614" t="n"/>
      <c r="E329" s="614" t="n"/>
      <c r="F329" s="614" t="n"/>
      <c r="G329" s="614" t="n"/>
      <c r="H329" s="614" t="n"/>
      <c r="I329" s="614" t="n"/>
    </row>
  </sheetData>
  <mergeCells count="4">
    <mergeCell ref="F13:I13"/>
    <mergeCell ref="B13:E13"/>
    <mergeCell ref="D14:E14"/>
    <mergeCell ref="H14:I14"/>
  </mergeCells>
  <conditionalFormatting sqref="B3:B7">
    <cfRule type="cellIs" priority="3" operator="lessThan" dxfId="1">
      <formula>0</formula>
    </cfRule>
    <cfRule type="cellIs" priority="4" operator="greaterThan" dxfId="0">
      <formula>0</formula>
    </cfRule>
  </conditionalFormatting>
  <conditionalFormatting sqref="D3:D7">
    <cfRule type="cellIs" priority="1" operator="lessThan" dxfId="1">
      <formula>0</formula>
    </cfRule>
    <cfRule type="cellIs" priority="2" operator="greaterThan" dxfId="0">
      <formula>0</formula>
    </cfRule>
  </conditionalFormatting>
  <conditionalFormatting sqref="L322:L323">
    <cfRule type="cellIs" priority="5" operator="lessThan" dxfId="1">
      <formula>0</formula>
    </cfRule>
    <cfRule type="cellIs" priority="6" operator="greaterThan" dxfId="0">
      <formula>0</formula>
    </cfRule>
  </conditionalFormatting>
  <pageMargins left="0.7" right="0.7" top="0.75" bottom="0.75" header="0.3" footer="0.3"/>
  <pageSetup orientation="portrait" paperSize="9"/>
  <legacyDrawing xmlns:r="http://schemas.openxmlformats.org/officeDocument/2006/relationships" r:id="anysvml"/>
</worksheet>
</file>

<file path=xl/worksheets/sheet17.xml><?xml version="1.0" encoding="utf-8"?>
<worksheet xmlns="http://schemas.openxmlformats.org/spreadsheetml/2006/main">
  <sheetPr>
    <tabColor rgb="FF00B050"/>
    <outlinePr summaryBelow="1" summaryRight="1"/>
    <pageSetUpPr/>
  </sheetPr>
  <dimension ref="A1:A1"/>
  <sheetViews>
    <sheetView workbookViewId="0">
      <selection activeCell="A1" sqref="A1"/>
    </sheetView>
  </sheetViews>
  <sheetFormatPr baseColWidth="8" defaultRowHeight="14.5"/>
  <sheetData/>
  <pageMargins left="0.7" right="0.7" top="0.75" bottom="0.75" header="0.3" footer="0.3"/>
</worksheet>
</file>

<file path=xl/worksheets/sheet18.xml><?xml version="1.0" encoding="utf-8"?>
<worksheet xmlns="http://schemas.openxmlformats.org/spreadsheetml/2006/main">
  <sheetPr>
    <tabColor rgb="FF00B0F0"/>
    <outlinePr summaryBelow="1" summaryRight="1"/>
    <pageSetUpPr/>
  </sheetPr>
  <dimension ref="A1:R92"/>
  <sheetViews>
    <sheetView topLeftCell="H82" workbookViewId="0">
      <selection activeCell="O92" sqref="O92"/>
    </sheetView>
  </sheetViews>
  <sheetFormatPr baseColWidth="8" defaultRowHeight="14.5"/>
  <cols>
    <col width="23.26953125" customWidth="1" style="828" min="1" max="1"/>
    <col width="8.81640625" bestFit="1" customWidth="1" style="828" min="2" max="2"/>
    <col width="9.1796875" bestFit="1" customWidth="1" style="828" min="3" max="10"/>
    <col width="8.81640625" bestFit="1" customWidth="1" style="828" min="11" max="11"/>
    <col width="9.1796875" bestFit="1" customWidth="1" style="828" min="12" max="12"/>
    <col width="14.81640625" bestFit="1" customWidth="1" style="1142" min="13" max="13"/>
    <col width="12.1796875" bestFit="1" customWidth="1" style="1142" min="14" max="14"/>
  </cols>
  <sheetData>
    <row r="1" ht="15" customHeight="1" s="828" thickBot="1">
      <c r="B1" s="389" t="inlineStr">
        <is>
          <t>North East</t>
        </is>
      </c>
      <c r="C1" s="389" t="inlineStr">
        <is>
          <t>North West</t>
        </is>
      </c>
      <c r="D1" s="389" t="inlineStr">
        <is>
          <t>Yorkshire and The Humber</t>
        </is>
      </c>
      <c r="E1" s="389" t="inlineStr">
        <is>
          <t>East Midlands</t>
        </is>
      </c>
      <c r="F1" s="389" t="inlineStr">
        <is>
          <t>West Midlands</t>
        </is>
      </c>
      <c r="G1" s="389" t="inlineStr">
        <is>
          <t>East of England</t>
        </is>
      </c>
      <c r="H1" s="389" t="inlineStr">
        <is>
          <t>London</t>
        </is>
      </c>
      <c r="I1" s="389" t="inlineStr">
        <is>
          <t>South East</t>
        </is>
      </c>
      <c r="J1" s="389" t="inlineStr">
        <is>
          <t>South West</t>
        </is>
      </c>
      <c r="K1" s="389" t="inlineStr">
        <is>
          <t>Wales</t>
        </is>
      </c>
      <c r="L1" s="389" t="inlineStr">
        <is>
          <t>Scotland</t>
        </is>
      </c>
      <c r="M1" s="1143" t="inlineStr">
        <is>
          <t>GB</t>
        </is>
      </c>
    </row>
    <row r="2" ht="15" customHeight="1" s="828" thickBot="1">
      <c r="A2" s="419" t="inlineStr">
        <is>
          <t>Current</t>
        </is>
      </c>
      <c r="B2" s="1144">
        <f>AVERAGE(OFFSET(INDEX(B$13:B$1048576,COUNTA(B$13:B$1048576)),-2,0,3,1))</f>
        <v/>
      </c>
      <c r="C2" s="1144">
        <f>AVERAGE(OFFSET(INDEX(C$13:C$1048576,COUNTA(C$13:C$1048576)),-2,0,3,1))</f>
        <v/>
      </c>
      <c r="D2" s="1144">
        <f>AVERAGE(OFFSET(INDEX(D$13:D$1048576,COUNTA(D$13:D$1048576)),-2,0,3,1))</f>
        <v/>
      </c>
      <c r="E2" s="1144">
        <f>AVERAGE(OFFSET(INDEX(E$13:E$1048576,COUNTA(E$13:E$1048576)),-2,0,3,1))</f>
        <v/>
      </c>
      <c r="F2" s="1144">
        <f>AVERAGE(OFFSET(INDEX(F$13:F$1048576,COUNTA(F$13:F$1048576)),-2,0,3,1))</f>
        <v/>
      </c>
      <c r="G2" s="1144">
        <f>AVERAGE(OFFSET(INDEX(G$13:G$1048576,COUNTA(G$13:G$1048576)),-2,0,3,1))</f>
        <v/>
      </c>
      <c r="H2" s="1144">
        <f>AVERAGE(OFFSET(INDEX(H$13:H$1048576,COUNTA(H$13:H$1048576)),-2,0,3,1))</f>
        <v/>
      </c>
      <c r="I2" s="1144">
        <f>AVERAGE(OFFSET(INDEX(I$13:I$1048576,COUNTA(I$13:I$1048576)),-2,0,3,1))</f>
        <v/>
      </c>
      <c r="J2" s="1144">
        <f>AVERAGE(OFFSET(INDEX(J$13:J$1048576,COUNTA(J$13:J$1048576)),-2,0,3,1))</f>
        <v/>
      </c>
      <c r="K2" s="1144">
        <f>AVERAGE(OFFSET(INDEX(K$13:K$1048576,COUNTA(K$13:K$1048576)),-2,0,3,1))</f>
        <v/>
      </c>
      <c r="L2" s="1145">
        <f>AVERAGE(OFFSET(INDEX(L$13:L$1048576,COUNTA(L$13:L$1048576)),-2,0,3,1))</f>
        <v/>
      </c>
      <c r="M2" s="1146">
        <f>AVERAGE(OFFSET(INDEX(M$13:M$1048576,COUNTA(M$13:M$1048576)),-2,0,3,1))</f>
        <v/>
      </c>
    </row>
    <row r="3" ht="27" customHeight="1" s="828" thickBot="1">
      <c r="A3" s="419" t="inlineStr">
        <is>
          <t>Average since start of 2023</t>
        </is>
      </c>
      <c r="B3" s="1144">
        <f>AVERAGE(INDEX(B$13:B$1048576,MATCH(44927,$A$13:$A$1048576,0)): INDEX(B$13:B$1048576,COUNTA(B$13:B$1048576)))</f>
        <v/>
      </c>
      <c r="C3" s="1144">
        <f>AVERAGE(INDEX(C$13:C$1048576,MATCH(44927,$A$13:$A$1048576,0)): INDEX(C$13:C$1048576,COUNTA(C$13:C$1048576)))</f>
        <v/>
      </c>
      <c r="D3" s="1144">
        <f>AVERAGE(INDEX(D$13:D$1048576,MATCH(44927,$A$13:$A$1048576,0)): INDEX(D$13:D$1048576,COUNTA(D$13:D$1048576)))</f>
        <v/>
      </c>
      <c r="E3" s="1144">
        <f>AVERAGE(INDEX(E$13:E$1048576,MATCH(44927,$A$13:$A$1048576,0)): INDEX(E$13:E$1048576,COUNTA(E$13:E$1048576)))</f>
        <v/>
      </c>
      <c r="F3" s="1144">
        <f>AVERAGE(INDEX(F$13:F$1048576,MATCH(44927,$A$13:$A$1048576,0)): INDEX(F$13:F$1048576,COUNTA(F$13:F$1048576)))</f>
        <v/>
      </c>
      <c r="G3" s="1144">
        <f>AVERAGE(INDEX(G$13:G$1048576,MATCH(44927,$A$13:$A$1048576,0)): INDEX(G$13:G$1048576,COUNTA(G$13:G$1048576)))</f>
        <v/>
      </c>
      <c r="H3" s="1144">
        <f>AVERAGE(INDEX(H$13:H$1048576,MATCH(44927,$A$13:$A$1048576,0)): INDEX(H$13:H$1048576,COUNTA(H$13:H$1048576)))</f>
        <v/>
      </c>
      <c r="I3" s="1144">
        <f>AVERAGE(INDEX(I$13:I$1048576,MATCH(44927,$A$13:$A$1048576,0)): INDEX(I$13:I$1048576,COUNTA(I$13:I$1048576)))</f>
        <v/>
      </c>
      <c r="J3" s="1144">
        <f>AVERAGE(INDEX(J$13:J$1048576,MATCH(44927,$A$13:$A$1048576,0)): INDEX(J$13:J$1048576,COUNTA(J$13:J$1048576)))</f>
        <v/>
      </c>
      <c r="K3" s="1144">
        <f>AVERAGE(INDEX(K$13:K$1048576,MATCH(44927,$A$13:$A$1048576,0)): INDEX(K$13:K$1048576,COUNTA(K$13:K$1048576)))</f>
        <v/>
      </c>
      <c r="L3" s="1145">
        <f>AVERAGE(INDEX(L$13:L$1048576,MATCH(44927,$A$13:$A$1048576,0)): INDEX(L$13:L$1048576,COUNTA(L$13:L$1048576)))</f>
        <v/>
      </c>
      <c r="M3" s="1147">
        <f>AVERAGE(INDEX(M$13:M$1048576,MATCH(44927,$A$13:$A$1048576,0)): INDEX(M$13:M$1048576,COUNTA(M$13:M$1048576)))</f>
        <v/>
      </c>
    </row>
    <row r="4" ht="26.5" customHeight="1" s="828">
      <c r="A4" s="419" t="inlineStr">
        <is>
          <t>Average pre-covid (April 2019-February 2020)</t>
        </is>
      </c>
      <c r="B4" s="1144">
        <f>AVERAGE(B$13:B$23)</f>
        <v/>
      </c>
      <c r="C4" s="1144">
        <f>AVERAGE(C$13:C$23)</f>
        <v/>
      </c>
      <c r="D4" s="1144">
        <f>AVERAGE(D$13:D$23)</f>
        <v/>
      </c>
      <c r="E4" s="1144">
        <f>AVERAGE(E$13:E$23)</f>
        <v/>
      </c>
      <c r="F4" s="1144">
        <f>AVERAGE(F$13:F$23)</f>
        <v/>
      </c>
      <c r="G4" s="1144">
        <f>AVERAGE(G$13:G$23)</f>
        <v/>
      </c>
      <c r="H4" s="1144">
        <f>AVERAGE(H$13:H$23)</f>
        <v/>
      </c>
      <c r="I4" s="1144">
        <f>AVERAGE(I$13:I$23)</f>
        <v/>
      </c>
      <c r="J4" s="1144">
        <f>AVERAGE(J$13:J$23)</f>
        <v/>
      </c>
      <c r="K4" s="1144">
        <f>AVERAGE(K$13:K$23)</f>
        <v/>
      </c>
      <c r="L4" s="1145">
        <f>AVERAGE(L$13:L$23)</f>
        <v/>
      </c>
      <c r="M4" s="1144">
        <f>AVERAGE(M$13:M$23)</f>
        <v/>
      </c>
    </row>
    <row r="5" ht="15" customHeight="1" s="828" thickBot="1">
      <c r="A5" s="442" t="inlineStr">
        <is>
          <t>Change on month</t>
        </is>
      </c>
      <c r="B5" s="446">
        <f>(AVERAGE(OFFSET(INDEX(B$13:B$1048576,COUNTA(B$13:B$1048576)),-2,0,3,1))/AVERAGE(OFFSET(INDEX(B$13:B$1048576,COUNTA(B$13:B$1048576)),-3,0,3,1)))-1</f>
        <v/>
      </c>
      <c r="C5" s="446">
        <f>(AVERAGE(OFFSET(INDEX(C$13:C$1048576,COUNTA(C$13:C$1048576)),-2,0,3,1))/AVERAGE(OFFSET(INDEX(C$13:C$1048576,COUNTA(C$13:C$1048576)),-3,0,3,1)))-1</f>
        <v/>
      </c>
      <c r="D5" s="446">
        <f>(AVERAGE(OFFSET(INDEX(D$13:D$1048576,COUNTA(D$13:D$1048576)),-2,0,3,1))/AVERAGE(OFFSET(INDEX(D$13:D$1048576,COUNTA(D$13:D$1048576)),-3,0,3,1)))-1</f>
        <v/>
      </c>
      <c r="E5" s="446">
        <f>(AVERAGE(OFFSET(INDEX(E$13:E$1048576,COUNTA(E$13:E$1048576)),-2,0,3,1))/AVERAGE(OFFSET(INDEX(E$13:E$1048576,COUNTA(E$13:E$1048576)),-3,0,3,1)))-1</f>
        <v/>
      </c>
      <c r="F5" s="446">
        <f>(AVERAGE(OFFSET(INDEX(F$13:F$1048576,COUNTA(F$13:F$1048576)),-2,0,3,1))/AVERAGE(OFFSET(INDEX(F$13:F$1048576,COUNTA(F$13:F$1048576)),-3,0,3,1)))-1</f>
        <v/>
      </c>
      <c r="G5" s="446">
        <f>(AVERAGE(OFFSET(INDEX(G$13:G$1048576,COUNTA(G$13:G$1048576)),-2,0,3,1))/AVERAGE(OFFSET(INDEX(G$13:G$1048576,COUNTA(G$13:G$1048576)),-3,0,3,1)))-1</f>
        <v/>
      </c>
      <c r="H5" s="446">
        <f>(AVERAGE(OFFSET(INDEX(H$13:H$1048576,COUNTA(H$13:H$1048576)),-2,0,3,1))/AVERAGE(OFFSET(INDEX(H$13:H$1048576,COUNTA(H$13:H$1048576)),-3,0,3,1)))-1</f>
        <v/>
      </c>
      <c r="I5" s="446">
        <f>(AVERAGE(OFFSET(INDEX(I$13:I$1048576,COUNTA(I$13:I$1048576)),-2,0,3,1))/AVERAGE(OFFSET(INDEX(I$13:I$1048576,COUNTA(I$13:I$1048576)),-3,0,3,1)))-1</f>
        <v/>
      </c>
      <c r="J5" s="446">
        <f>(AVERAGE(OFFSET(INDEX(J$13:J$1048576,COUNTA(J$13:J$1048576)),-2,0,3,1))/AVERAGE(OFFSET(INDEX(J$13:J$1048576,COUNTA(J$13:J$1048576)),-3,0,3,1)))-1</f>
        <v/>
      </c>
      <c r="K5" s="446">
        <f>(AVERAGE(OFFSET(INDEX(K$13:K$1048576,COUNTA(K$13:K$1048576)),-2,0,3,1))/AVERAGE(OFFSET(INDEX(K$13:K$1048576,COUNTA(K$13:K$1048576)),-3,0,3,1)))-1</f>
        <v/>
      </c>
      <c r="L5" s="448">
        <f>(AVERAGE(OFFSET(INDEX(L$13:L$1048576,COUNTA(L$13:L$1048576)),-2,0,3,1))/AVERAGE(OFFSET(INDEX(L$13:L$1048576,COUNTA(L$13:L$1048576)),-3,0,3,1)))-1</f>
        <v/>
      </c>
      <c r="M5" s="586">
        <f>(AVERAGE(OFFSET(INDEX(M$13:M$1048576,COUNTA(M$13:M$1048576)),-2,0,3,1))/AVERAGE(OFFSET(INDEX(M$13:M$1048576,COUNTA(M$13:M$1048576)),-3,0,3,1)))-1</f>
        <v/>
      </c>
    </row>
    <row r="6" ht="15" customHeight="1" s="828" thickBot="1">
      <c r="A6" s="442" t="inlineStr">
        <is>
          <t>Change on quarter</t>
        </is>
      </c>
      <c r="B6" s="446">
        <f>(AVERAGE(OFFSET(INDEX(B$13:B$1048576,COUNTA(B$13:B$1048576)),-2,0,3,1))/AVERAGE(OFFSET(INDEX(B$13:B$1048576,COUNTA(B$13:B$1048576)),-5,0,3,1)))-1</f>
        <v/>
      </c>
      <c r="C6" s="446">
        <f>(AVERAGE(OFFSET(INDEX(C$13:C$1048576,COUNTA(C$13:C$1048576)),-2,0,3,1))/AVERAGE(OFFSET(INDEX(C$13:C$1048576,COUNTA(C$13:C$1048576)),-5,0,3,1)))-1</f>
        <v/>
      </c>
      <c r="D6" s="446">
        <f>(AVERAGE(OFFSET(INDEX(D$13:D$1048576,COUNTA(D$13:D$1048576)),-2,0,3,1))/AVERAGE(OFFSET(INDEX(D$13:D$1048576,COUNTA(D$13:D$1048576)),-5,0,3,1)))-1</f>
        <v/>
      </c>
      <c r="E6" s="446">
        <f>(AVERAGE(OFFSET(INDEX(E$13:E$1048576,COUNTA(E$13:E$1048576)),-2,0,3,1))/AVERAGE(OFFSET(INDEX(E$13:E$1048576,COUNTA(E$13:E$1048576)),-5,0,3,1)))-1</f>
        <v/>
      </c>
      <c r="F6" s="446">
        <f>(AVERAGE(OFFSET(INDEX(F$13:F$1048576,COUNTA(F$13:F$1048576)),-2,0,3,1))/AVERAGE(OFFSET(INDEX(F$13:F$1048576,COUNTA(F$13:F$1048576)),-5,0,3,1)))-1</f>
        <v/>
      </c>
      <c r="G6" s="446">
        <f>(AVERAGE(OFFSET(INDEX(G$13:G$1048576,COUNTA(G$13:G$1048576)),-2,0,3,1))/AVERAGE(OFFSET(INDEX(G$13:G$1048576,COUNTA(G$13:G$1048576)),-5,0,3,1)))-1</f>
        <v/>
      </c>
      <c r="H6" s="446">
        <f>(AVERAGE(OFFSET(INDEX(H$13:H$1048576,COUNTA(H$13:H$1048576)),-2,0,3,1))/AVERAGE(OFFSET(INDEX(H$13:H$1048576,COUNTA(H$13:H$1048576)),-5,0,3,1)))-1</f>
        <v/>
      </c>
      <c r="I6" s="446">
        <f>(AVERAGE(OFFSET(INDEX(I$13:I$1048576,COUNTA(I$13:I$1048576)),-2,0,3,1))/AVERAGE(OFFSET(INDEX(I$13:I$1048576,COUNTA(I$13:I$1048576)),-5,0,3,1)))-1</f>
        <v/>
      </c>
      <c r="J6" s="446">
        <f>(AVERAGE(OFFSET(INDEX(J$13:J$1048576,COUNTA(J$13:J$1048576)),-2,0,3,1))/AVERAGE(OFFSET(INDEX(J$13:J$1048576,COUNTA(J$13:J$1048576)),-5,0,3,1)))-1</f>
        <v/>
      </c>
      <c r="K6" s="446">
        <f>(AVERAGE(OFFSET(INDEX(K$13:K$1048576,COUNTA(K$13:K$1048576)),-2,0,3,1))/AVERAGE(OFFSET(INDEX(K$13:K$1048576,COUNTA(K$13:K$1048576)),-5,0,3,1)))-1</f>
        <v/>
      </c>
      <c r="L6" s="448">
        <f>(AVERAGE(OFFSET(INDEX(L$13:L$1048576,COUNTA(L$13:L$1048576)),-2,0,3,1))/AVERAGE(OFFSET(INDEX(L$13:L$1048576,COUNTA(L$13:L$1048576)),-5,0,3,1)))-1</f>
        <v/>
      </c>
      <c r="M6" s="460">
        <f>(AVERAGE(OFFSET(INDEX(M$13:M$1048576,COUNTA(M$13:M$1048576)),-2,0,3,1))/AVERAGE(OFFSET(INDEX(M$13:M$1048576,COUNTA(M$13:M$1048576)),-5,0,3,1)))-1</f>
        <v/>
      </c>
    </row>
    <row r="7" ht="15" customHeight="1" s="828" thickBot="1">
      <c r="A7" s="442" t="inlineStr">
        <is>
          <t>Change on year</t>
        </is>
      </c>
      <c r="B7" s="446">
        <f>(AVERAGE(OFFSET(INDEX(B$13:B$1048576,COUNTA(B$13:B$1048576)),-2,0,3,1))/AVERAGE(OFFSET(INDEX(B$13:B$1048576,COUNTA(B$13:B$1048576)),-14,0,3,1)))-1</f>
        <v/>
      </c>
      <c r="C7" s="446">
        <f>(AVERAGE(OFFSET(INDEX(C$13:C$1048576,COUNTA(C$13:C$1048576)),-2,0,3,1))/AVERAGE(OFFSET(INDEX(C$13:C$1048576,COUNTA(C$13:C$1048576)),-14,0,3,1)))-1</f>
        <v/>
      </c>
      <c r="D7" s="446">
        <f>(AVERAGE(OFFSET(INDEX(D$13:D$1048576,COUNTA(D$13:D$1048576)),-2,0,3,1))/AVERAGE(OFFSET(INDEX(D$13:D$1048576,COUNTA(D$13:D$1048576)),-14,0,3,1)))-1</f>
        <v/>
      </c>
      <c r="E7" s="446">
        <f>(AVERAGE(OFFSET(INDEX(E$13:E$1048576,COUNTA(E$13:E$1048576)),-2,0,3,1))/AVERAGE(OFFSET(INDEX(E$13:E$1048576,COUNTA(E$13:E$1048576)),-14,0,3,1)))-1</f>
        <v/>
      </c>
      <c r="F7" s="446">
        <f>(AVERAGE(OFFSET(INDEX(F$13:F$1048576,COUNTA(F$13:F$1048576)),-2,0,3,1))/AVERAGE(OFFSET(INDEX(F$13:F$1048576,COUNTA(F$13:F$1048576)),-14,0,3,1)))-1</f>
        <v/>
      </c>
      <c r="G7" s="446">
        <f>(AVERAGE(OFFSET(INDEX(G$13:G$1048576,COUNTA(G$13:G$1048576)),-2,0,3,1))/AVERAGE(OFFSET(INDEX(G$13:G$1048576,COUNTA(G$13:G$1048576)),-14,0,3,1)))-1</f>
        <v/>
      </c>
      <c r="H7" s="446">
        <f>(AVERAGE(OFFSET(INDEX(H$13:H$1048576,COUNTA(H$13:H$1048576)),-2,0,3,1))/AVERAGE(OFFSET(INDEX(H$13:H$1048576,COUNTA(H$13:H$1048576)),-14,0,3,1)))-1</f>
        <v/>
      </c>
      <c r="I7" s="446">
        <f>(AVERAGE(OFFSET(INDEX(I$13:I$1048576,COUNTA(I$13:I$1048576)),-2,0,3,1))/AVERAGE(OFFSET(INDEX(I$13:I$1048576,COUNTA(I$13:I$1048576)),-14,0,3,1)))-1</f>
        <v/>
      </c>
      <c r="J7" s="446">
        <f>(AVERAGE(OFFSET(INDEX(J$13:J$1048576,COUNTA(J$13:J$1048576)),-2,0,3,1))/AVERAGE(OFFSET(INDEX(J$13:J$1048576,COUNTA(J$13:J$1048576)),-14,0,3,1)))-1</f>
        <v/>
      </c>
      <c r="K7" s="446">
        <f>(AVERAGE(OFFSET(INDEX(K$13:K$1048576,COUNTA(K$13:K$1048576)),-2,0,3,1))/AVERAGE(OFFSET(INDEX(K$13:K$1048576,COUNTA(K$13:K$1048576)),-14,0,3,1)))-1</f>
        <v/>
      </c>
      <c r="L7" s="448">
        <f>(AVERAGE(OFFSET(INDEX(L$13:L$1048576,COUNTA(L$13:L$1048576)),-2,0,3,1))/AVERAGE(OFFSET(INDEX(L$13:L$1048576,COUNTA(L$13:L$1048576)),-14,0,3,1)))-1</f>
        <v/>
      </c>
      <c r="M7" s="459">
        <f>(AVERAGE(OFFSET(INDEX(M$13:M$1048576,COUNTA(M$13:M$1048576)),-2,0,3,1))/AVERAGE(OFFSET(INDEX(M$13:M$1048576,COUNTA(M$13:M$1048576)),-14,0,3,1)))-1</f>
        <v/>
      </c>
    </row>
    <row r="9" ht="18" customHeight="1" s="828">
      <c r="A9" s="311" t="inlineStr">
        <is>
          <t>Worksheet 1a: Number of potential redundancies from HR1 forms by region, GB [note 6]</t>
        </is>
      </c>
      <c r="B9" s="308" t="n"/>
      <c r="C9" s="308" t="n"/>
      <c r="D9" s="308" t="n"/>
      <c r="E9" s="308" t="n"/>
      <c r="F9" s="308" t="n"/>
      <c r="G9" s="308" t="n"/>
      <c r="H9" s="308" t="n"/>
      <c r="I9" s="308" t="n"/>
      <c r="J9" s="308" t="n"/>
      <c r="K9" s="308" t="n"/>
      <c r="L9" s="308" t="n"/>
      <c r="M9" s="1148" t="n"/>
      <c r="N9" s="1148" t="n"/>
      <c r="O9" s="308" t="n"/>
      <c r="P9" s="308" t="n"/>
    </row>
    <row r="10" ht="15.5" customHeight="1" s="828">
      <c r="A10" s="310" t="inlineStr">
        <is>
          <t>This worksheet contains one table.</t>
        </is>
      </c>
      <c r="B10" s="308" t="n"/>
      <c r="C10" s="308" t="n"/>
      <c r="D10" s="308" t="n"/>
      <c r="E10" s="308" t="n"/>
      <c r="F10" s="308" t="n"/>
      <c r="G10" s="308" t="n"/>
      <c r="H10" s="308" t="n"/>
      <c r="I10" s="308" t="n"/>
      <c r="J10" s="308" t="n"/>
      <c r="K10" s="308" t="n"/>
      <c r="L10" s="308" t="n"/>
      <c r="M10" s="1148" t="n"/>
      <c r="N10" s="1148" t="n"/>
      <c r="O10" s="308" t="n"/>
      <c r="P10" s="308" t="n"/>
    </row>
    <row r="11" ht="15.5" customHeight="1" s="828">
      <c r="A11" s="313" t="inlineStr">
        <is>
          <t>Some shorthand is used in this table, [c] = confidential</t>
        </is>
      </c>
      <c r="B11" s="308" t="n"/>
      <c r="C11" s="308" t="n"/>
      <c r="D11" s="308" t="n"/>
      <c r="E11" s="308" t="n"/>
      <c r="F11" s="308" t="n"/>
      <c r="G11" s="308" t="n"/>
      <c r="H11" s="308" t="n"/>
      <c r="I11" s="308" t="n"/>
      <c r="J11" s="308" t="n"/>
      <c r="K11" s="308" t="n"/>
      <c r="L11" s="308" t="n"/>
      <c r="M11" s="1148" t="n"/>
      <c r="N11" s="1148" t="n"/>
      <c r="O11" s="308" t="n"/>
      <c r="P11" s="308" t="n"/>
    </row>
    <row r="12" ht="62" customHeight="1" s="828">
      <c r="A12" s="312" t="inlineStr">
        <is>
          <t>Month</t>
        </is>
      </c>
      <c r="B12" s="312" t="inlineStr">
        <is>
          <t>North East</t>
        </is>
      </c>
      <c r="C12" s="312" t="inlineStr">
        <is>
          <t>North West</t>
        </is>
      </c>
      <c r="D12" s="312" t="inlineStr">
        <is>
          <t>Yorkshire and The Humber</t>
        </is>
      </c>
      <c r="E12" s="312" t="inlineStr">
        <is>
          <t>East Midlands</t>
        </is>
      </c>
      <c r="F12" s="312" t="inlineStr">
        <is>
          <t>West Midlands</t>
        </is>
      </c>
      <c r="G12" s="312" t="inlineStr">
        <is>
          <t>East of England</t>
        </is>
      </c>
      <c r="H12" s="312" t="inlineStr">
        <is>
          <t>London</t>
        </is>
      </c>
      <c r="I12" s="312" t="inlineStr">
        <is>
          <t>South East</t>
        </is>
      </c>
      <c r="J12" s="312" t="inlineStr">
        <is>
          <t>South West</t>
        </is>
      </c>
      <c r="K12" s="312" t="inlineStr">
        <is>
          <t>Wales</t>
        </is>
      </c>
      <c r="L12" s="312" t="inlineStr">
        <is>
          <t>Scotland</t>
        </is>
      </c>
      <c r="M12" s="312" t="inlineStr">
        <is>
          <t>GB</t>
        </is>
      </c>
      <c r="N12" s="1148" t="n"/>
      <c r="O12" s="308" t="n"/>
      <c r="P12" s="308" t="n"/>
      <c r="Q12" s="312" t="inlineStr">
        <is>
          <t>Month-on-month</t>
        </is>
      </c>
      <c r="R12" s="312" t="inlineStr">
        <is>
          <t>Year-on-year</t>
        </is>
      </c>
    </row>
    <row r="13" ht="15.5" customHeight="1" s="828">
      <c r="A13" s="780" t="n">
        <v>43556</v>
      </c>
      <c r="B13" s="781" t="n">
        <v>418</v>
      </c>
      <c r="C13" s="781" t="n">
        <v>1479</v>
      </c>
      <c r="D13" s="781" t="inlineStr">
        <is>
          <t>[c]</t>
        </is>
      </c>
      <c r="E13" s="781" t="n">
        <v>553</v>
      </c>
      <c r="F13" s="781" t="n">
        <v>843</v>
      </c>
      <c r="G13" s="781" t="n">
        <v>1551</v>
      </c>
      <c r="H13" s="781" t="n">
        <v>3133</v>
      </c>
      <c r="I13" s="781" t="n">
        <v>2079</v>
      </c>
      <c r="J13" s="781" t="n">
        <v>975</v>
      </c>
      <c r="K13" s="781" t="inlineStr">
        <is>
          <t>[c]</t>
        </is>
      </c>
      <c r="L13" s="781" t="n">
        <v>1750</v>
      </c>
      <c r="M13" s="781" t="n">
        <v>82454</v>
      </c>
      <c r="N13" s="1142">
        <f>AVERAGE(M11:M13)</f>
        <v/>
      </c>
      <c r="O13" s="309" t="n"/>
      <c r="P13" s="309" t="n"/>
    </row>
    <row r="14" ht="15.5" customHeight="1" s="828">
      <c r="A14" s="780" t="n">
        <v>43586</v>
      </c>
      <c r="B14" s="781" t="n">
        <v>1025</v>
      </c>
      <c r="C14" s="781" t="n">
        <v>2416</v>
      </c>
      <c r="D14" s="781" t="n">
        <v>6164</v>
      </c>
      <c r="E14" s="781" t="n">
        <v>982</v>
      </c>
      <c r="F14" s="781" t="n">
        <v>1452</v>
      </c>
      <c r="G14" s="781" t="n">
        <v>1769</v>
      </c>
      <c r="H14" s="781" t="n">
        <v>6616</v>
      </c>
      <c r="I14" s="781" t="n">
        <v>3734</v>
      </c>
      <c r="J14" s="781" t="n">
        <v>1764</v>
      </c>
      <c r="K14" s="781" t="n">
        <v>632</v>
      </c>
      <c r="L14" s="781" t="n">
        <v>1342</v>
      </c>
      <c r="M14" s="781" t="n">
        <v>27896</v>
      </c>
      <c r="N14" s="1142">
        <f>AVERAGE(M12:M14)</f>
        <v/>
      </c>
      <c r="O14" s="309" t="n"/>
      <c r="P14" s="309" t="n"/>
      <c r="Q14" s="303">
        <f>(M14/M13)-1</f>
        <v/>
      </c>
      <c r="R14" s="303" t="n"/>
    </row>
    <row r="15" ht="15.5" customHeight="1" s="828">
      <c r="A15" s="780" t="n">
        <v>43617</v>
      </c>
      <c r="B15" s="781" t="n">
        <v>1180</v>
      </c>
      <c r="C15" s="781" t="n">
        <v>1302</v>
      </c>
      <c r="D15" s="781" t="n">
        <v>2506</v>
      </c>
      <c r="E15" s="781" t="n">
        <v>1575</v>
      </c>
      <c r="F15" s="781" t="n">
        <v>2716</v>
      </c>
      <c r="G15" s="781" t="n">
        <v>649</v>
      </c>
      <c r="H15" s="781" t="n">
        <v>4664</v>
      </c>
      <c r="I15" s="781" t="n">
        <v>2690</v>
      </c>
      <c r="J15" s="781" t="n">
        <v>749</v>
      </c>
      <c r="K15" s="781" t="n">
        <v>1189</v>
      </c>
      <c r="L15" s="781" t="n">
        <v>1097</v>
      </c>
      <c r="M15" s="781" t="n">
        <v>20317</v>
      </c>
      <c r="N15" s="1142">
        <f>AVERAGE(M13:M15)</f>
        <v/>
      </c>
      <c r="O15" s="309" t="n"/>
      <c r="P15" s="309" t="n"/>
      <c r="Q15" s="303">
        <f>(M15/M14)-1</f>
        <v/>
      </c>
    </row>
    <row r="16" ht="15.5" customHeight="1" s="828">
      <c r="A16" s="780" t="n">
        <v>43647</v>
      </c>
      <c r="B16" s="781" t="n">
        <v>846</v>
      </c>
      <c r="C16" s="781" t="n">
        <v>1712</v>
      </c>
      <c r="D16" s="781" t="n">
        <v>1598</v>
      </c>
      <c r="E16" s="781" t="n">
        <v>1337</v>
      </c>
      <c r="F16" s="781" t="n">
        <v>1814</v>
      </c>
      <c r="G16" s="781" t="n">
        <v>1101</v>
      </c>
      <c r="H16" s="781" t="n">
        <v>2654</v>
      </c>
      <c r="I16" s="781" t="n">
        <v>2893</v>
      </c>
      <c r="J16" s="781" t="n">
        <v>1174</v>
      </c>
      <c r="K16" s="781" t="n">
        <v>943</v>
      </c>
      <c r="L16" s="781" t="n">
        <v>1424</v>
      </c>
      <c r="M16" s="781" t="n">
        <v>17496</v>
      </c>
      <c r="N16" s="1142">
        <f>AVERAGE(M14:M16)</f>
        <v/>
      </c>
      <c r="O16" s="309" t="n"/>
      <c r="P16" s="309" t="n"/>
      <c r="Q16" s="303">
        <f>(M16/M15)-1</f>
        <v/>
      </c>
    </row>
    <row r="17" ht="15.5" customHeight="1" s="828">
      <c r="A17" s="780" t="n">
        <v>43678</v>
      </c>
      <c r="B17" s="781" t="inlineStr">
        <is>
          <t>[c]</t>
        </is>
      </c>
      <c r="C17" s="781" t="n">
        <v>1208</v>
      </c>
      <c r="D17" s="781" t="n">
        <v>953</v>
      </c>
      <c r="E17" s="781" t="n">
        <v>437</v>
      </c>
      <c r="F17" s="781" t="n">
        <v>2474</v>
      </c>
      <c r="G17" s="781" t="inlineStr">
        <is>
          <t>[c]</t>
        </is>
      </c>
      <c r="H17" s="781" t="n">
        <v>3106</v>
      </c>
      <c r="I17" s="781" t="n">
        <v>1495</v>
      </c>
      <c r="J17" s="781" t="n">
        <v>719</v>
      </c>
      <c r="K17" s="781" t="n">
        <v>1199</v>
      </c>
      <c r="L17" s="781" t="n">
        <v>2374</v>
      </c>
      <c r="M17" s="781" t="n">
        <v>22079</v>
      </c>
      <c r="N17" s="1142">
        <f>AVERAGE(M15:M17)</f>
        <v/>
      </c>
      <c r="O17" s="309" t="n"/>
      <c r="P17" s="309" t="n"/>
      <c r="Q17" s="303">
        <f>(M17/M16)-1</f>
        <v/>
      </c>
    </row>
    <row r="18" ht="15.5" customHeight="1" s="828">
      <c r="A18" s="780" t="n">
        <v>43709</v>
      </c>
      <c r="B18" s="781" t="n">
        <v>747</v>
      </c>
      <c r="C18" s="781" t="n">
        <v>5554</v>
      </c>
      <c r="D18" s="781" t="n">
        <v>1303</v>
      </c>
      <c r="E18" s="781" t="n">
        <v>797</v>
      </c>
      <c r="F18" s="781" t="n">
        <v>1153</v>
      </c>
      <c r="G18" s="781" t="n">
        <v>6274</v>
      </c>
      <c r="H18" s="781" t="n">
        <v>4060</v>
      </c>
      <c r="I18" s="781" t="n">
        <v>2501</v>
      </c>
      <c r="J18" s="781" t="n">
        <v>867</v>
      </c>
      <c r="K18" s="781" t="n">
        <v>449</v>
      </c>
      <c r="L18" s="781" t="n">
        <v>1263</v>
      </c>
      <c r="M18" s="781" t="n">
        <v>24968</v>
      </c>
      <c r="N18" s="1142">
        <f>AVERAGE(M16:M18)</f>
        <v/>
      </c>
      <c r="O18" s="309" t="n"/>
      <c r="P18" s="309" t="n"/>
      <c r="Q18" s="303">
        <f>(M18/M17)-1</f>
        <v/>
      </c>
    </row>
    <row r="19" ht="15.5" customHeight="1" s="828">
      <c r="A19" s="780" t="n">
        <v>43739</v>
      </c>
      <c r="B19" s="781" t="n">
        <v>1240</v>
      </c>
      <c r="C19" s="781" t="n">
        <v>2100</v>
      </c>
      <c r="D19" s="781" t="n">
        <v>2600</v>
      </c>
      <c r="E19" s="781" t="n">
        <v>755</v>
      </c>
      <c r="F19" s="781" t="n">
        <v>2494</v>
      </c>
      <c r="G19" s="781" t="n">
        <v>1026</v>
      </c>
      <c r="H19" s="781" t="n">
        <v>4107</v>
      </c>
      <c r="I19" s="781" t="n">
        <v>1738</v>
      </c>
      <c r="J19" s="781" t="n">
        <v>2497</v>
      </c>
      <c r="K19" s="781" t="n">
        <v>809</v>
      </c>
      <c r="L19" s="781" t="n">
        <v>1578</v>
      </c>
      <c r="M19" s="781" t="n">
        <v>20944</v>
      </c>
      <c r="N19" s="1142">
        <f>AVERAGE(M17:M19)</f>
        <v/>
      </c>
      <c r="O19" s="309" t="n"/>
      <c r="P19" s="309" t="n"/>
      <c r="Q19" s="303">
        <f>(M19/M18)-1</f>
        <v/>
      </c>
    </row>
    <row r="20" ht="15.5" customHeight="1" s="828">
      <c r="A20" s="780" t="n">
        <v>43770</v>
      </c>
      <c r="B20" s="781" t="n">
        <v>680</v>
      </c>
      <c r="C20" s="781" t="n">
        <v>1817</v>
      </c>
      <c r="D20" s="781" t="n">
        <v>733</v>
      </c>
      <c r="E20" s="781" t="n">
        <v>1125</v>
      </c>
      <c r="F20" s="781" t="n">
        <v>2200</v>
      </c>
      <c r="G20" s="781" t="n">
        <v>3872</v>
      </c>
      <c r="H20" s="781" t="n">
        <v>3246</v>
      </c>
      <c r="I20" s="781" t="n">
        <v>1721</v>
      </c>
      <c r="J20" s="781" t="n">
        <v>1088</v>
      </c>
      <c r="K20" s="781" t="n">
        <v>218</v>
      </c>
      <c r="L20" s="781" t="n">
        <v>1546</v>
      </c>
      <c r="M20" s="781" t="n">
        <v>18246</v>
      </c>
      <c r="N20" s="1142">
        <f>AVERAGE(M18:M20)</f>
        <v/>
      </c>
      <c r="O20" s="309" t="n"/>
      <c r="P20" s="309" t="n"/>
      <c r="Q20" s="303">
        <f>(M20/M19)-1</f>
        <v/>
      </c>
    </row>
    <row r="21" ht="15.5" customHeight="1" s="828">
      <c r="A21" s="780" t="n">
        <v>43800</v>
      </c>
      <c r="B21" s="781" t="n">
        <v>919</v>
      </c>
      <c r="C21" s="781" t="n">
        <v>558</v>
      </c>
      <c r="D21" s="781" t="n">
        <v>931</v>
      </c>
      <c r="E21" s="781" t="n">
        <v>665</v>
      </c>
      <c r="F21" s="781" t="n">
        <v>764</v>
      </c>
      <c r="G21" s="781" t="n">
        <v>1069</v>
      </c>
      <c r="H21" s="781" t="n">
        <v>2241</v>
      </c>
      <c r="I21" s="781" t="n">
        <v>1385</v>
      </c>
      <c r="J21" s="781" t="n">
        <v>6382</v>
      </c>
      <c r="K21" s="781" t="n">
        <v>307</v>
      </c>
      <c r="L21" s="781" t="n">
        <v>1398</v>
      </c>
      <c r="M21" s="781" t="n">
        <v>16619</v>
      </c>
      <c r="N21" s="1142">
        <f>AVERAGE(M19:M21)</f>
        <v/>
      </c>
      <c r="O21" s="309" t="n"/>
      <c r="P21" s="309" t="n"/>
      <c r="Q21" s="303">
        <f>(M21/M20)-1</f>
        <v/>
      </c>
    </row>
    <row r="22" ht="15.5" customHeight="1" s="828">
      <c r="A22" s="780" t="n">
        <v>43831</v>
      </c>
      <c r="B22" s="781" t="n">
        <v>1569</v>
      </c>
      <c r="C22" s="781" t="n">
        <v>2429</v>
      </c>
      <c r="D22" s="781" t="n">
        <v>4659</v>
      </c>
      <c r="E22" s="781" t="n">
        <v>1541</v>
      </c>
      <c r="F22" s="781" t="n">
        <v>1641</v>
      </c>
      <c r="G22" s="781" t="n">
        <v>1823</v>
      </c>
      <c r="H22" s="781" t="n">
        <v>4439</v>
      </c>
      <c r="I22" s="781" t="n">
        <v>3291</v>
      </c>
      <c r="J22" s="781" t="n">
        <v>2482</v>
      </c>
      <c r="K22" s="781" t="n">
        <v>1453</v>
      </c>
      <c r="L22" s="781" t="n">
        <v>1732</v>
      </c>
      <c r="M22" s="781" t="n">
        <v>27059</v>
      </c>
      <c r="N22" s="1142">
        <f>AVERAGE(M20:M22)</f>
        <v/>
      </c>
      <c r="O22" s="309" t="n"/>
      <c r="P22" s="309" t="n"/>
      <c r="Q22" s="303">
        <f>(M22/M21)-1</f>
        <v/>
      </c>
    </row>
    <row r="23" ht="15.5" customHeight="1" s="828">
      <c r="A23" s="780" t="n">
        <v>43862</v>
      </c>
      <c r="B23" s="781" t="n">
        <v>557</v>
      </c>
      <c r="C23" s="781" t="n">
        <v>2202</v>
      </c>
      <c r="D23" s="781" t="n">
        <v>4949</v>
      </c>
      <c r="E23" s="781" t="n">
        <v>1397</v>
      </c>
      <c r="F23" s="781" t="n">
        <v>1570</v>
      </c>
      <c r="G23" s="781" t="n">
        <v>2850</v>
      </c>
      <c r="H23" s="781" t="n">
        <v>3231</v>
      </c>
      <c r="I23" s="781" t="n">
        <v>3034</v>
      </c>
      <c r="J23" s="781" t="n">
        <v>1098</v>
      </c>
      <c r="K23" s="781" t="n">
        <v>572</v>
      </c>
      <c r="L23" s="781" t="n">
        <v>3680</v>
      </c>
      <c r="M23" s="781" t="n">
        <v>25140</v>
      </c>
      <c r="N23" s="1142">
        <f>AVERAGE(M21:M23)</f>
        <v/>
      </c>
      <c r="O23" s="309" t="n"/>
      <c r="P23" s="309" t="n"/>
      <c r="Q23" s="303">
        <f>(M23/M22)-1</f>
        <v/>
      </c>
    </row>
    <row r="24" ht="15.5" customHeight="1" s="828">
      <c r="A24" s="780" t="n">
        <v>43891</v>
      </c>
      <c r="B24" s="781" t="n">
        <v>1246</v>
      </c>
      <c r="C24" s="781" t="n">
        <v>3987</v>
      </c>
      <c r="D24" s="781" t="n">
        <v>2609</v>
      </c>
      <c r="E24" s="781" t="n">
        <v>2131</v>
      </c>
      <c r="F24" s="781" t="n">
        <v>3945</v>
      </c>
      <c r="G24" s="781" t="n">
        <v>3529</v>
      </c>
      <c r="H24" s="781" t="n">
        <v>11919</v>
      </c>
      <c r="I24" s="781" t="n">
        <v>2746</v>
      </c>
      <c r="J24" s="781" t="n">
        <v>2634</v>
      </c>
      <c r="K24" s="781" t="n">
        <v>1034</v>
      </c>
      <c r="L24" s="781" t="n">
        <v>3507</v>
      </c>
      <c r="M24" s="781" t="n">
        <v>39287</v>
      </c>
      <c r="N24" s="1142">
        <f>AVERAGE(M22:M24)</f>
        <v/>
      </c>
      <c r="O24" s="309" t="n"/>
      <c r="P24" s="309" t="n"/>
      <c r="Q24" s="303">
        <f>(M24/M23)-1</f>
        <v/>
      </c>
    </row>
    <row r="25" ht="15.5" customHeight="1" s="828">
      <c r="A25" s="780" t="n">
        <v>43922</v>
      </c>
      <c r="B25" s="781" t="n">
        <v>782</v>
      </c>
      <c r="C25" s="781" t="n">
        <v>2651</v>
      </c>
      <c r="D25" s="781" t="n">
        <v>1055</v>
      </c>
      <c r="E25" s="781" t="n">
        <v>1620</v>
      </c>
      <c r="F25" s="781" t="n">
        <v>1798</v>
      </c>
      <c r="G25" s="781" t="n">
        <v>1232</v>
      </c>
      <c r="H25" s="781" t="n">
        <v>34983</v>
      </c>
      <c r="I25" s="781" t="n">
        <v>5686</v>
      </c>
      <c r="J25" s="781" t="n">
        <v>1093</v>
      </c>
      <c r="K25" s="781" t="n">
        <v>1343</v>
      </c>
      <c r="L25" s="781" t="n">
        <v>3632</v>
      </c>
      <c r="M25" s="781" t="n">
        <v>55875</v>
      </c>
      <c r="N25" s="1142">
        <f>AVERAGE(M23:M25)</f>
        <v/>
      </c>
      <c r="O25" s="309" t="n"/>
      <c r="P25" s="309" t="n"/>
      <c r="Q25" s="303">
        <f>(M25/M24)-1</f>
        <v/>
      </c>
    </row>
    <row r="26" ht="15.5" customHeight="1" s="828">
      <c r="A26" s="780" t="n">
        <v>43952</v>
      </c>
      <c r="B26" s="781" t="n">
        <v>1302</v>
      </c>
      <c r="C26" s="781" t="n">
        <v>4451</v>
      </c>
      <c r="D26" s="781" t="n">
        <v>3188</v>
      </c>
      <c r="E26" s="781" t="n">
        <v>5347</v>
      </c>
      <c r="F26" s="781" t="n">
        <v>6575</v>
      </c>
      <c r="G26" s="781" t="n">
        <v>4288</v>
      </c>
      <c r="H26" s="781" t="n">
        <v>15634</v>
      </c>
      <c r="I26" s="781" t="n">
        <v>13852</v>
      </c>
      <c r="J26" s="781" t="n">
        <v>6772</v>
      </c>
      <c r="K26" s="781" t="n">
        <v>3499</v>
      </c>
      <c r="L26" s="781" t="n">
        <v>4382</v>
      </c>
      <c r="M26" s="781" t="n">
        <v>69290</v>
      </c>
      <c r="N26" s="1142">
        <f>AVERAGE(M24:M26)</f>
        <v/>
      </c>
      <c r="O26" s="309" t="n"/>
      <c r="P26" s="309" t="n"/>
      <c r="Q26" s="303">
        <f>(M26/M25)-1</f>
        <v/>
      </c>
      <c r="R26" s="303">
        <f>(N26/N14)-1</f>
        <v/>
      </c>
    </row>
    <row r="27" ht="15.5" customHeight="1" s="828">
      <c r="A27" s="780" t="n">
        <v>43983</v>
      </c>
      <c r="B27" s="781" t="n">
        <v>3419</v>
      </c>
      <c r="C27" s="781" t="n">
        <v>21219</v>
      </c>
      <c r="D27" s="781" t="n">
        <v>8456</v>
      </c>
      <c r="E27" s="781" t="n">
        <v>6484</v>
      </c>
      <c r="F27" s="781" t="n">
        <v>9433</v>
      </c>
      <c r="G27" s="781" t="n">
        <v>6575</v>
      </c>
      <c r="H27" s="781" t="n">
        <v>50855</v>
      </c>
      <c r="I27" s="781" t="n">
        <v>14248</v>
      </c>
      <c r="J27" s="781" t="n">
        <v>11562</v>
      </c>
      <c r="K27" s="781" t="n">
        <v>3053</v>
      </c>
      <c r="L27" s="781" t="n">
        <v>9634</v>
      </c>
      <c r="M27" s="781" t="n">
        <v>144938</v>
      </c>
      <c r="N27" s="1142">
        <f>AVERAGE(M25:M27)</f>
        <v/>
      </c>
      <c r="O27" s="309" t="n"/>
      <c r="P27" s="309" t="n"/>
      <c r="Q27" s="303">
        <f>(M27/M26)-1</f>
        <v/>
      </c>
      <c r="R27" s="303">
        <f>(N27/N15)-1</f>
        <v/>
      </c>
    </row>
    <row r="28" ht="15.5" customHeight="1" s="828">
      <c r="A28" s="780" t="n">
        <v>44013</v>
      </c>
      <c r="B28" s="781" t="n">
        <v>2351</v>
      </c>
      <c r="C28" s="781" t="n">
        <v>14472</v>
      </c>
      <c r="D28" s="781" t="n">
        <v>6009</v>
      </c>
      <c r="E28" s="781" t="n">
        <v>4903</v>
      </c>
      <c r="F28" s="781" t="n">
        <v>7608</v>
      </c>
      <c r="G28" s="781" t="n">
        <v>6838</v>
      </c>
      <c r="H28" s="781" t="n">
        <v>36279</v>
      </c>
      <c r="I28" s="781" t="n">
        <v>10619</v>
      </c>
      <c r="J28" s="781" t="n">
        <v>7109</v>
      </c>
      <c r="K28" s="781" t="n">
        <v>4734</v>
      </c>
      <c r="L28" s="781" t="n">
        <v>7953</v>
      </c>
      <c r="M28" s="781" t="n">
        <v>108875</v>
      </c>
      <c r="N28" s="1142">
        <f>AVERAGE(M26:M28)</f>
        <v/>
      </c>
      <c r="O28" s="309" t="n"/>
      <c r="P28" s="309" t="n"/>
      <c r="Q28" s="303">
        <f>(M28/M27)-1</f>
        <v/>
      </c>
      <c r="R28" s="303">
        <f>(N28/N16)-1</f>
        <v/>
      </c>
    </row>
    <row r="29" ht="15.5" customHeight="1" s="828">
      <c r="A29" s="780" t="n">
        <v>44044</v>
      </c>
      <c r="B29" s="781" t="n">
        <v>2195</v>
      </c>
      <c r="C29" s="781" t="n">
        <v>4225</v>
      </c>
      <c r="D29" s="781" t="n">
        <v>2949</v>
      </c>
      <c r="E29" s="781" t="n">
        <v>2258</v>
      </c>
      <c r="F29" s="781" t="n">
        <v>3810</v>
      </c>
      <c r="G29" s="781" t="n">
        <v>3915</v>
      </c>
      <c r="H29" s="781" t="n">
        <v>15370</v>
      </c>
      <c r="I29" s="781" t="n">
        <v>7622</v>
      </c>
      <c r="J29" s="781" t="n">
        <v>3429</v>
      </c>
      <c r="K29" s="781" t="n">
        <v>1338</v>
      </c>
      <c r="L29" s="781" t="n">
        <v>2945</v>
      </c>
      <c r="M29" s="781" t="n">
        <v>50056</v>
      </c>
      <c r="N29" s="1142">
        <f>AVERAGE(M27:M29)</f>
        <v/>
      </c>
      <c r="O29" s="309" t="n"/>
      <c r="P29" s="309" t="n"/>
      <c r="Q29" s="303">
        <f>(M29/M28)-1</f>
        <v/>
      </c>
      <c r="R29" s="303">
        <f>(N29/N17)-1</f>
        <v/>
      </c>
    </row>
    <row r="30" ht="15.5" customHeight="1" s="828">
      <c r="A30" s="780" t="n">
        <v>44075</v>
      </c>
      <c r="B30" s="781" t="n">
        <v>2148</v>
      </c>
      <c r="C30" s="781" t="n">
        <v>5446</v>
      </c>
      <c r="D30" s="781" t="n">
        <v>5193</v>
      </c>
      <c r="E30" s="781" t="n">
        <v>3926</v>
      </c>
      <c r="F30" s="781" t="n">
        <v>5908</v>
      </c>
      <c r="G30" s="781" t="n">
        <v>5848</v>
      </c>
      <c r="H30" s="781" t="n">
        <v>15967</v>
      </c>
      <c r="I30" s="781" t="n">
        <v>9494</v>
      </c>
      <c r="J30" s="781" t="n">
        <v>6523</v>
      </c>
      <c r="K30" s="781" t="n">
        <v>3394</v>
      </c>
      <c r="L30" s="781" t="n">
        <v>4343</v>
      </c>
      <c r="M30" s="781" t="n">
        <v>68190</v>
      </c>
      <c r="N30" s="1142">
        <f>AVERAGE(M28:M30)</f>
        <v/>
      </c>
      <c r="O30" s="309" t="n"/>
      <c r="P30" s="309" t="n"/>
      <c r="Q30" s="303">
        <f>(M30/M29)-1</f>
        <v/>
      </c>
      <c r="R30" s="303">
        <f>(N30/N18)-1</f>
        <v/>
      </c>
    </row>
    <row r="31" ht="15.5" customHeight="1" s="828">
      <c r="A31" s="780" t="n">
        <v>44105</v>
      </c>
      <c r="B31" s="781" t="n">
        <v>945</v>
      </c>
      <c r="C31" s="781" t="n">
        <v>5168</v>
      </c>
      <c r="D31" s="781" t="n">
        <v>2527</v>
      </c>
      <c r="E31" s="781" t="n">
        <v>1470</v>
      </c>
      <c r="F31" s="781" t="n">
        <v>4123</v>
      </c>
      <c r="G31" s="781" t="n">
        <v>3167</v>
      </c>
      <c r="H31" s="781" t="n">
        <v>16289</v>
      </c>
      <c r="I31" s="781" t="n">
        <v>4896</v>
      </c>
      <c r="J31" s="781" t="n">
        <v>3341</v>
      </c>
      <c r="K31" s="781" t="n">
        <v>1255</v>
      </c>
      <c r="L31" s="781" t="n">
        <v>2921</v>
      </c>
      <c r="M31" s="781" t="n">
        <v>46102</v>
      </c>
      <c r="N31" s="1142">
        <f>AVERAGE(M29:M31)</f>
        <v/>
      </c>
      <c r="O31" s="309" t="n"/>
      <c r="P31" s="309" t="n"/>
      <c r="Q31" s="303">
        <f>(M31/M30)-1</f>
        <v/>
      </c>
      <c r="R31" s="303">
        <f>(N31/N19)-1</f>
        <v/>
      </c>
    </row>
    <row r="32" ht="15.5" customHeight="1" s="828">
      <c r="A32" s="780" t="n">
        <v>44136</v>
      </c>
      <c r="B32" s="781" t="n">
        <v>995</v>
      </c>
      <c r="C32" s="781" t="n">
        <v>2738</v>
      </c>
      <c r="D32" s="781" t="n">
        <v>2454</v>
      </c>
      <c r="E32" s="781" t="n">
        <v>2404</v>
      </c>
      <c r="F32" s="781" t="n">
        <v>2952</v>
      </c>
      <c r="G32" s="781" t="n">
        <v>2325</v>
      </c>
      <c r="H32" s="781" t="n">
        <v>8637</v>
      </c>
      <c r="I32" s="781" t="n">
        <v>5292</v>
      </c>
      <c r="J32" s="781" t="n">
        <v>2212</v>
      </c>
      <c r="K32" s="781" t="n">
        <v>545</v>
      </c>
      <c r="L32" s="781" t="n">
        <v>2374</v>
      </c>
      <c r="M32" s="781" t="n">
        <v>32928</v>
      </c>
      <c r="N32" s="1142">
        <f>AVERAGE(M30:M32)</f>
        <v/>
      </c>
      <c r="O32" s="309" t="n"/>
      <c r="P32" s="309" t="n"/>
      <c r="Q32" s="303">
        <f>(M32/M31)-1</f>
        <v/>
      </c>
      <c r="R32" s="303">
        <f>(N32/N20)-1</f>
        <v/>
      </c>
    </row>
    <row r="33" ht="15.5" customHeight="1" s="828">
      <c r="A33" s="780" t="n">
        <v>44166</v>
      </c>
      <c r="B33" s="781" t="n">
        <v>848</v>
      </c>
      <c r="C33" s="781" t="n">
        <v>1466</v>
      </c>
      <c r="D33" s="781" t="n">
        <v>1382</v>
      </c>
      <c r="E33" s="781" t="n">
        <v>1038</v>
      </c>
      <c r="F33" s="781" t="n">
        <v>1532</v>
      </c>
      <c r="G33" s="781" t="n">
        <v>1929</v>
      </c>
      <c r="H33" s="781" t="n">
        <v>6072</v>
      </c>
      <c r="I33" s="781" t="n">
        <v>2015</v>
      </c>
      <c r="J33" s="781" t="n">
        <v>1362</v>
      </c>
      <c r="K33" s="781" t="n">
        <v>783</v>
      </c>
      <c r="L33" s="781" t="n">
        <v>1860</v>
      </c>
      <c r="M33" s="781" t="n">
        <v>20287</v>
      </c>
      <c r="N33" s="1142">
        <f>AVERAGE(M31:M33)</f>
        <v/>
      </c>
      <c r="O33" s="309" t="n"/>
      <c r="P33" s="309" t="n"/>
      <c r="Q33" s="303">
        <f>(M33/M32)-1</f>
        <v/>
      </c>
      <c r="R33" s="303">
        <f>(N33/N21)-1</f>
        <v/>
      </c>
    </row>
    <row r="34" ht="15.5" customHeight="1" s="828">
      <c r="A34" s="780" t="n">
        <v>44197</v>
      </c>
      <c r="B34" s="781" t="n">
        <v>789</v>
      </c>
      <c r="C34" s="781" t="n">
        <v>1382</v>
      </c>
      <c r="D34" s="781" t="n">
        <v>880</v>
      </c>
      <c r="E34" s="781" t="n">
        <v>756</v>
      </c>
      <c r="F34" s="781" t="n">
        <v>689</v>
      </c>
      <c r="G34" s="781" t="n">
        <v>1388</v>
      </c>
      <c r="H34" s="781" t="n">
        <v>3792</v>
      </c>
      <c r="I34" s="781" t="n">
        <v>10160</v>
      </c>
      <c r="J34" s="781" t="n">
        <v>4719</v>
      </c>
      <c r="K34" s="781" t="n">
        <v>720</v>
      </c>
      <c r="L34" s="781" t="n">
        <v>1588</v>
      </c>
      <c r="M34" s="781" t="n">
        <v>26863</v>
      </c>
      <c r="N34" s="1142">
        <f>AVERAGE(M32:M34)</f>
        <v/>
      </c>
      <c r="O34" s="309" t="n"/>
      <c r="P34" s="309" t="n"/>
      <c r="Q34" s="303">
        <f>(M34/M33)-1</f>
        <v/>
      </c>
      <c r="R34" s="303">
        <f>(N34/N22)-1</f>
        <v/>
      </c>
    </row>
    <row r="35" ht="15.5" customHeight="1" s="828">
      <c r="A35" s="780" t="n">
        <v>44228</v>
      </c>
      <c r="B35" s="781" t="n">
        <v>221</v>
      </c>
      <c r="C35" s="781" t="n">
        <v>2431</v>
      </c>
      <c r="D35" s="781" t="n">
        <v>1211</v>
      </c>
      <c r="E35" s="781" t="n">
        <v>1770</v>
      </c>
      <c r="F35" s="781" t="n">
        <v>4052</v>
      </c>
      <c r="G35" s="781" t="n">
        <v>607</v>
      </c>
      <c r="H35" s="781" t="n">
        <v>6318</v>
      </c>
      <c r="I35" s="781" t="n">
        <v>3108</v>
      </c>
      <c r="J35" s="781" t="n">
        <v>895</v>
      </c>
      <c r="K35" s="781" t="n">
        <v>512</v>
      </c>
      <c r="L35" s="781" t="n">
        <v>1559</v>
      </c>
      <c r="M35" s="781" t="n">
        <v>22684</v>
      </c>
      <c r="N35" s="1142">
        <f>AVERAGE(M33:M35)</f>
        <v/>
      </c>
      <c r="O35" s="309" t="n"/>
      <c r="P35" s="309" t="n"/>
      <c r="Q35" s="303">
        <f>(M35/M34)-1</f>
        <v/>
      </c>
      <c r="R35" s="303">
        <f>(N35/N23)-1</f>
        <v/>
      </c>
    </row>
    <row r="36" ht="15.5" customHeight="1" s="828">
      <c r="A36" s="780" t="n">
        <v>44256</v>
      </c>
      <c r="B36" s="781" t="n">
        <v>611</v>
      </c>
      <c r="C36" s="781" t="n">
        <v>1966</v>
      </c>
      <c r="D36" s="781" t="n">
        <v>1010</v>
      </c>
      <c r="E36" s="781" t="n">
        <v>2163</v>
      </c>
      <c r="F36" s="781" t="n">
        <v>2719</v>
      </c>
      <c r="G36" s="781" t="n">
        <v>1017</v>
      </c>
      <c r="H36" s="781" t="n">
        <v>5804</v>
      </c>
      <c r="I36" s="781" t="n">
        <v>2387</v>
      </c>
      <c r="J36" s="781" t="n">
        <v>1735</v>
      </c>
      <c r="K36" s="781" t="n">
        <v>669</v>
      </c>
      <c r="L36" s="781" t="n">
        <v>1053</v>
      </c>
      <c r="M36" s="781" t="n">
        <v>21134</v>
      </c>
      <c r="N36" s="1142">
        <f>AVERAGE(M34:M36)</f>
        <v/>
      </c>
      <c r="O36" s="309" t="n"/>
      <c r="P36" s="309" t="n"/>
      <c r="Q36" s="303">
        <f>(M36/M35)-1</f>
        <v/>
      </c>
      <c r="R36" s="303">
        <f>(N36/N24)-1</f>
        <v/>
      </c>
    </row>
    <row r="37" ht="15.5" customHeight="1" s="828">
      <c r="A37" s="780" t="n">
        <v>44287</v>
      </c>
      <c r="B37" s="781" t="n">
        <v>408</v>
      </c>
      <c r="C37" s="781" t="n">
        <v>2040</v>
      </c>
      <c r="D37" s="781" t="n">
        <v>1111</v>
      </c>
      <c r="E37" s="781" t="n">
        <v>1284</v>
      </c>
      <c r="F37" s="781" t="n">
        <v>1254</v>
      </c>
      <c r="G37" s="781" t="n">
        <v>1084</v>
      </c>
      <c r="H37" s="781" t="n">
        <v>2107</v>
      </c>
      <c r="I37" s="781" t="n">
        <v>1431</v>
      </c>
      <c r="J37" s="781" t="n">
        <v>970</v>
      </c>
      <c r="K37" s="781" t="n">
        <v>594</v>
      </c>
      <c r="L37" s="781" t="n">
        <v>2866</v>
      </c>
      <c r="M37" s="781" t="n">
        <v>15149</v>
      </c>
      <c r="N37" s="1142">
        <f>AVERAGE(M35:M37)</f>
        <v/>
      </c>
      <c r="O37" s="309" t="n"/>
      <c r="P37" s="309" t="n"/>
      <c r="Q37" s="303">
        <f>(M37/M36)-1</f>
        <v/>
      </c>
      <c r="R37" s="303">
        <f>(N37/N25)-1</f>
        <v/>
      </c>
    </row>
    <row r="38" ht="15.5" customHeight="1" s="828">
      <c r="A38" s="780" t="n">
        <v>44317</v>
      </c>
      <c r="B38" s="781" t="n">
        <v>501</v>
      </c>
      <c r="C38" s="781" t="n">
        <v>1704</v>
      </c>
      <c r="D38" s="781" t="n">
        <v>3143</v>
      </c>
      <c r="E38" s="781" t="n">
        <v>2250</v>
      </c>
      <c r="F38" s="781" t="n">
        <v>3047</v>
      </c>
      <c r="G38" s="781" t="n">
        <v>556</v>
      </c>
      <c r="H38" s="781" t="n">
        <v>1925</v>
      </c>
      <c r="I38" s="781" t="n">
        <v>1814</v>
      </c>
      <c r="J38" s="781" t="n">
        <v>1226</v>
      </c>
      <c r="K38" s="781" t="n">
        <v>412</v>
      </c>
      <c r="L38" s="781" t="n">
        <v>822</v>
      </c>
      <c r="M38" s="781" t="n">
        <v>17400</v>
      </c>
      <c r="N38" s="1142">
        <f>AVERAGE(M36:M38)</f>
        <v/>
      </c>
      <c r="O38" s="309" t="n"/>
      <c r="P38" s="309" t="n"/>
      <c r="Q38" s="303">
        <f>(M38/M37)-1</f>
        <v/>
      </c>
      <c r="R38" s="303">
        <f>(N38/N26)-1</f>
        <v/>
      </c>
    </row>
    <row r="39" ht="15.5" customHeight="1" s="828">
      <c r="A39" s="780" t="n">
        <v>44348</v>
      </c>
      <c r="B39" s="781" t="n">
        <v>152</v>
      </c>
      <c r="C39" s="781" t="n">
        <v>783</v>
      </c>
      <c r="D39" s="781" t="n">
        <v>752</v>
      </c>
      <c r="E39" s="781" t="n">
        <v>418</v>
      </c>
      <c r="F39" s="781" t="n">
        <v>749</v>
      </c>
      <c r="G39" s="781" t="n">
        <v>377</v>
      </c>
      <c r="H39" s="781" t="n">
        <v>2773</v>
      </c>
      <c r="I39" s="781" t="n">
        <v>748</v>
      </c>
      <c r="J39" s="781" t="n">
        <v>3355</v>
      </c>
      <c r="K39" s="781" t="n">
        <v>384</v>
      </c>
      <c r="L39" s="781" t="n">
        <v>2431</v>
      </c>
      <c r="M39" s="781" t="n">
        <v>12922</v>
      </c>
      <c r="N39" s="1142">
        <f>AVERAGE(M37:M39)</f>
        <v/>
      </c>
      <c r="O39" s="309" t="n"/>
      <c r="P39" s="309" t="n"/>
      <c r="Q39" s="303">
        <f>(M39/M38)-1</f>
        <v/>
      </c>
      <c r="R39" s="303">
        <f>(N39/N27)-1</f>
        <v/>
      </c>
    </row>
    <row r="40" ht="15.5" customHeight="1" s="828">
      <c r="A40" s="780" t="n">
        <v>44378</v>
      </c>
      <c r="B40" s="781" t="n">
        <v>724</v>
      </c>
      <c r="C40" s="781" t="n">
        <v>755</v>
      </c>
      <c r="D40" s="781" t="n">
        <v>712</v>
      </c>
      <c r="E40" s="781" t="n">
        <v>439</v>
      </c>
      <c r="F40" s="781" t="n">
        <v>669</v>
      </c>
      <c r="G40" s="781" t="n">
        <v>399</v>
      </c>
      <c r="H40" s="781" t="n">
        <v>5571</v>
      </c>
      <c r="I40" s="781" t="n">
        <v>773</v>
      </c>
      <c r="J40" s="781" t="n">
        <v>841</v>
      </c>
      <c r="K40" s="781" t="n">
        <v>315</v>
      </c>
      <c r="L40" s="781" t="n">
        <v>1264</v>
      </c>
      <c r="M40" s="781" t="n">
        <v>12462</v>
      </c>
      <c r="N40" s="1142">
        <f>AVERAGE(M38:M40)</f>
        <v/>
      </c>
      <c r="O40" s="309" t="n"/>
      <c r="P40" s="309" t="n"/>
      <c r="Q40" s="303">
        <f>(M40/M39)-1</f>
        <v/>
      </c>
      <c r="R40" s="303">
        <f>(N40/N28)-1</f>
        <v/>
      </c>
    </row>
    <row r="41" ht="15.5" customHeight="1" s="828">
      <c r="A41" s="780" t="n">
        <v>44409</v>
      </c>
      <c r="B41" s="781" t="n">
        <v>662</v>
      </c>
      <c r="C41" s="781" t="n">
        <v>1312</v>
      </c>
      <c r="D41" s="781" t="n">
        <v>398</v>
      </c>
      <c r="E41" s="781" t="n">
        <v>625</v>
      </c>
      <c r="F41" s="781" t="n">
        <v>695</v>
      </c>
      <c r="G41" s="781" t="n">
        <v>677</v>
      </c>
      <c r="H41" s="781" t="n">
        <v>3014</v>
      </c>
      <c r="I41" s="781" t="n">
        <v>1205</v>
      </c>
      <c r="J41" s="781" t="n">
        <v>881</v>
      </c>
      <c r="K41" s="781" t="n">
        <v>218</v>
      </c>
      <c r="L41" s="781" t="n">
        <v>759</v>
      </c>
      <c r="M41" s="781" t="n">
        <v>10446</v>
      </c>
      <c r="N41" s="1142">
        <f>AVERAGE(M39:M41)</f>
        <v/>
      </c>
      <c r="O41" s="309" t="n"/>
      <c r="P41" s="309" t="n"/>
      <c r="Q41" s="303">
        <f>(M41/M40)-1</f>
        <v/>
      </c>
      <c r="R41" s="303">
        <f>(N41/N29)-1</f>
        <v/>
      </c>
    </row>
    <row r="42" ht="15.5" customHeight="1" s="828">
      <c r="A42" s="780" t="n">
        <v>44440</v>
      </c>
      <c r="B42" s="781" t="n">
        <v>631</v>
      </c>
      <c r="C42" s="781" t="n">
        <v>708</v>
      </c>
      <c r="D42" s="781" t="n">
        <v>974</v>
      </c>
      <c r="E42" s="781" t="n">
        <v>520</v>
      </c>
      <c r="F42" s="781" t="n">
        <v>1142</v>
      </c>
      <c r="G42" s="781" t="n">
        <v>465</v>
      </c>
      <c r="H42" s="781" t="n">
        <v>1878</v>
      </c>
      <c r="I42" s="781" t="n">
        <v>670</v>
      </c>
      <c r="J42" s="781" t="n">
        <v>557</v>
      </c>
      <c r="K42" s="781" t="n">
        <v>750</v>
      </c>
      <c r="L42" s="781" t="n">
        <v>2706</v>
      </c>
      <c r="M42" s="781" t="n">
        <v>11001</v>
      </c>
      <c r="N42" s="1142">
        <f>AVERAGE(M40:M42)</f>
        <v/>
      </c>
      <c r="O42" s="309" t="n"/>
      <c r="P42" s="309" t="n"/>
      <c r="Q42" s="303">
        <f>(M42/M41)-1</f>
        <v/>
      </c>
      <c r="R42" s="303">
        <f>(N42/N30)-1</f>
        <v/>
      </c>
    </row>
    <row r="43" ht="15.5" customHeight="1" s="828">
      <c r="A43" s="780" t="n">
        <v>44470</v>
      </c>
      <c r="B43" s="781" t="n">
        <v>311</v>
      </c>
      <c r="C43" s="781" t="n">
        <v>896</v>
      </c>
      <c r="D43" s="781" t="n">
        <v>828</v>
      </c>
      <c r="E43" s="781" t="n">
        <v>762</v>
      </c>
      <c r="F43" s="781" t="n">
        <v>1421</v>
      </c>
      <c r="G43" s="781" t="n">
        <v>537</v>
      </c>
      <c r="H43" s="781" t="n">
        <v>2992</v>
      </c>
      <c r="I43" s="781" t="n">
        <v>1571</v>
      </c>
      <c r="J43" s="781" t="n">
        <v>703</v>
      </c>
      <c r="K43" s="781" t="n">
        <v>271</v>
      </c>
      <c r="L43" s="781" t="n">
        <v>1879</v>
      </c>
      <c r="M43" s="781" t="n">
        <v>12171</v>
      </c>
      <c r="N43" s="1142">
        <f>AVERAGE(M41:M43)</f>
        <v/>
      </c>
      <c r="O43" s="309" t="n"/>
      <c r="P43" s="309" t="n"/>
      <c r="Q43" s="303">
        <f>(M43/M42)-1</f>
        <v/>
      </c>
      <c r="R43" s="303">
        <f>(N43/N31)-1</f>
        <v/>
      </c>
    </row>
    <row r="44" ht="15.5" customHeight="1" s="828">
      <c r="A44" s="780" t="n">
        <v>44501</v>
      </c>
      <c r="B44" s="781" t="n">
        <v>492</v>
      </c>
      <c r="C44" s="781" t="n">
        <v>687</v>
      </c>
      <c r="D44" s="781" t="n">
        <v>1341</v>
      </c>
      <c r="E44" s="781" t="n">
        <v>428</v>
      </c>
      <c r="F44" s="781" t="n">
        <v>1113</v>
      </c>
      <c r="G44" s="781" t="n">
        <v>864</v>
      </c>
      <c r="H44" s="781" t="n">
        <v>3986</v>
      </c>
      <c r="I44" s="781" t="n">
        <v>1319</v>
      </c>
      <c r="J44" s="781" t="n">
        <v>805</v>
      </c>
      <c r="K44" s="781" t="n">
        <v>365</v>
      </c>
      <c r="L44" s="781" t="n">
        <v>724</v>
      </c>
      <c r="M44" s="781" t="n">
        <v>12124</v>
      </c>
      <c r="N44" s="1142">
        <f>AVERAGE(M42:M44)</f>
        <v/>
      </c>
      <c r="O44" s="309" t="n"/>
      <c r="P44" s="309" t="n"/>
      <c r="Q44" s="303">
        <f>(M44/M43)-1</f>
        <v/>
      </c>
      <c r="R44" s="303">
        <f>(N44/N32)-1</f>
        <v/>
      </c>
    </row>
    <row r="45" ht="15.5" customHeight="1" s="828">
      <c r="A45" s="780" t="n">
        <v>44531</v>
      </c>
      <c r="B45" s="781" t="n">
        <v>294</v>
      </c>
      <c r="C45" s="781" t="n">
        <v>655</v>
      </c>
      <c r="D45" s="781" t="n">
        <v>650</v>
      </c>
      <c r="E45" s="781" t="n">
        <v>374</v>
      </c>
      <c r="F45" s="781" t="n">
        <v>630</v>
      </c>
      <c r="G45" s="781" t="inlineStr">
        <is>
          <t>[c]</t>
        </is>
      </c>
      <c r="H45" s="781" t="n">
        <v>946</v>
      </c>
      <c r="I45" s="781" t="n">
        <v>166</v>
      </c>
      <c r="J45" s="781" t="inlineStr">
        <is>
          <t>[c]</t>
        </is>
      </c>
      <c r="K45" s="781" t="n">
        <v>495</v>
      </c>
      <c r="L45" s="781" t="n">
        <v>1867</v>
      </c>
      <c r="M45" s="781" t="n">
        <v>6209</v>
      </c>
      <c r="N45" s="1142">
        <f>AVERAGE(M43:M45)</f>
        <v/>
      </c>
      <c r="O45" s="309" t="n"/>
      <c r="P45" s="309" t="n"/>
      <c r="Q45" s="303">
        <f>(M45/M44)-1</f>
        <v/>
      </c>
      <c r="R45" s="303">
        <f>(N45/N33)-1</f>
        <v/>
      </c>
    </row>
    <row r="46" ht="15.5" customHeight="1" s="828">
      <c r="A46" s="780" t="n">
        <v>44562</v>
      </c>
      <c r="B46" s="781" t="n">
        <v>325</v>
      </c>
      <c r="C46" s="781" t="n">
        <v>929</v>
      </c>
      <c r="D46" s="781" t="n">
        <v>434</v>
      </c>
      <c r="E46" s="781" t="n">
        <v>279</v>
      </c>
      <c r="F46" s="781" t="n">
        <v>610</v>
      </c>
      <c r="G46" s="781" t="n">
        <v>173</v>
      </c>
      <c r="H46" s="781" t="n">
        <v>2610</v>
      </c>
      <c r="I46" s="781" t="n">
        <v>996</v>
      </c>
      <c r="J46" s="781" t="n">
        <v>570</v>
      </c>
      <c r="K46" s="781" t="n">
        <v>381</v>
      </c>
      <c r="L46" s="781" t="n">
        <v>1562</v>
      </c>
      <c r="M46" s="781" t="n">
        <v>8869</v>
      </c>
      <c r="N46" s="1142">
        <f>AVERAGE(M44:M46)</f>
        <v/>
      </c>
      <c r="O46" s="309" t="n"/>
      <c r="P46" s="309" t="n"/>
      <c r="Q46" s="303">
        <f>(M46/M45)-1</f>
        <v/>
      </c>
      <c r="R46" s="303">
        <f>(N46/N34)-1</f>
        <v/>
      </c>
    </row>
    <row r="47" ht="15.5" customHeight="1" s="828">
      <c r="A47" s="780" t="n">
        <v>44593</v>
      </c>
      <c r="B47" s="781" t="n">
        <v>514</v>
      </c>
      <c r="C47" s="781" t="n">
        <v>1060</v>
      </c>
      <c r="D47" s="781" t="n">
        <v>456</v>
      </c>
      <c r="E47" s="781" t="n">
        <v>1289</v>
      </c>
      <c r="F47" s="781" t="n">
        <v>1323</v>
      </c>
      <c r="G47" s="781" t="n">
        <v>1292</v>
      </c>
      <c r="H47" s="781" t="n">
        <v>6005</v>
      </c>
      <c r="I47" s="781" t="n">
        <v>2094</v>
      </c>
      <c r="J47" s="781" t="n">
        <v>1745</v>
      </c>
      <c r="K47" s="781" t="n">
        <v>746</v>
      </c>
      <c r="L47" s="781" t="n">
        <v>1579</v>
      </c>
      <c r="M47" s="781" t="n">
        <v>18103</v>
      </c>
      <c r="N47" s="1142">
        <f>AVERAGE(M45:M47)</f>
        <v/>
      </c>
      <c r="O47" s="309" t="n"/>
      <c r="P47" s="309" t="n"/>
      <c r="Q47" s="303">
        <f>(M47/M46)-1</f>
        <v/>
      </c>
      <c r="R47" s="303">
        <f>(N47/N35)-1</f>
        <v/>
      </c>
    </row>
    <row r="48" ht="15.5" customHeight="1" s="828">
      <c r="A48" s="780" t="n">
        <v>44621</v>
      </c>
      <c r="B48" s="781" t="n">
        <v>852</v>
      </c>
      <c r="C48" s="781" t="n">
        <v>1326</v>
      </c>
      <c r="D48" s="781" t="n">
        <v>1777</v>
      </c>
      <c r="E48" s="781" t="n">
        <v>1128</v>
      </c>
      <c r="F48" s="781" t="n">
        <v>960</v>
      </c>
      <c r="G48" s="781" t="n">
        <v>1444</v>
      </c>
      <c r="H48" s="781" t="n">
        <v>4062</v>
      </c>
      <c r="I48" s="781" t="n">
        <v>3707</v>
      </c>
      <c r="J48" s="781" t="n">
        <v>1101</v>
      </c>
      <c r="K48" s="781" t="n">
        <v>1377</v>
      </c>
      <c r="L48" s="781" t="n">
        <v>5676</v>
      </c>
      <c r="M48" s="781" t="n">
        <v>23410</v>
      </c>
      <c r="N48" s="1142">
        <f>AVERAGE(M46:M48)</f>
        <v/>
      </c>
      <c r="O48" s="309" t="n"/>
      <c r="P48" s="309" t="n"/>
      <c r="Q48" s="303">
        <f>(M48/M47)-1</f>
        <v/>
      </c>
      <c r="R48" s="303">
        <f>(N48/N36)-1</f>
        <v/>
      </c>
    </row>
    <row r="49" ht="15.5" customHeight="1" s="828">
      <c r="A49" s="780" t="n">
        <v>44652</v>
      </c>
      <c r="B49" s="781" t="n">
        <v>592</v>
      </c>
      <c r="C49" s="781" t="n">
        <v>1579</v>
      </c>
      <c r="D49" s="781" t="n">
        <v>1805</v>
      </c>
      <c r="E49" s="781" t="n">
        <v>627</v>
      </c>
      <c r="F49" s="781" t="n">
        <v>1861</v>
      </c>
      <c r="G49" s="781" t="n">
        <v>674</v>
      </c>
      <c r="H49" s="781" t="n">
        <v>3680</v>
      </c>
      <c r="I49" s="781" t="n">
        <v>1186</v>
      </c>
      <c r="J49" s="781" t="n">
        <v>629</v>
      </c>
      <c r="K49" s="781" t="n">
        <v>420</v>
      </c>
      <c r="L49" s="781" t="n">
        <v>1598</v>
      </c>
      <c r="M49" s="781" t="n">
        <v>14651</v>
      </c>
      <c r="N49" s="1142">
        <f>AVERAGE(M47:M49)</f>
        <v/>
      </c>
      <c r="O49" s="309" t="n"/>
      <c r="P49" s="309" t="n"/>
      <c r="Q49" s="303">
        <f>(M49/M48)-1</f>
        <v/>
      </c>
      <c r="R49" s="303">
        <f>(N49/N37)-1</f>
        <v/>
      </c>
    </row>
    <row r="50" ht="15.5" customHeight="1" s="828">
      <c r="A50" s="780" t="n">
        <v>44682</v>
      </c>
      <c r="B50" s="781" t="n">
        <v>341</v>
      </c>
      <c r="C50" s="781" t="n">
        <v>2276</v>
      </c>
      <c r="D50" s="781" t="n">
        <v>449</v>
      </c>
      <c r="E50" s="781" t="n">
        <v>1214</v>
      </c>
      <c r="F50" s="781" t="n">
        <v>1324</v>
      </c>
      <c r="G50" s="781" t="n">
        <v>380</v>
      </c>
      <c r="H50" s="781" t="n">
        <v>4562</v>
      </c>
      <c r="I50" s="781" t="n">
        <v>2639</v>
      </c>
      <c r="J50" s="781" t="n">
        <v>793</v>
      </c>
      <c r="K50" s="781" t="n">
        <v>277</v>
      </c>
      <c r="L50" s="781" t="n">
        <v>763</v>
      </c>
      <c r="M50" s="781" t="n">
        <v>15018</v>
      </c>
      <c r="N50" s="1142">
        <f>AVERAGE(M48:M50)</f>
        <v/>
      </c>
      <c r="O50" s="309" t="n"/>
      <c r="P50" s="309" t="n"/>
      <c r="Q50" s="303">
        <f>(M50/M49)-1</f>
        <v/>
      </c>
      <c r="R50" s="303">
        <f>(N50/N38)-1</f>
        <v/>
      </c>
    </row>
    <row r="51" ht="15.5" customHeight="1" s="828">
      <c r="A51" s="780" t="n">
        <v>44713</v>
      </c>
      <c r="B51" s="781" t="n">
        <v>557</v>
      </c>
      <c r="C51" s="781" t="n">
        <v>935</v>
      </c>
      <c r="D51" s="781" t="n">
        <v>745</v>
      </c>
      <c r="E51" s="781" t="n">
        <v>1171</v>
      </c>
      <c r="F51" s="781" t="n">
        <v>424</v>
      </c>
      <c r="G51" s="781" t="n">
        <v>689</v>
      </c>
      <c r="H51" s="781" t="n">
        <v>1579</v>
      </c>
      <c r="I51" s="781" t="n">
        <v>1226</v>
      </c>
      <c r="J51" s="781" t="n">
        <v>276</v>
      </c>
      <c r="K51" s="781" t="n">
        <v>480</v>
      </c>
      <c r="L51" s="781" t="n">
        <v>1918</v>
      </c>
      <c r="M51" s="781" t="n">
        <v>10000</v>
      </c>
      <c r="N51" s="1142">
        <f>AVERAGE(M49:M51)</f>
        <v/>
      </c>
      <c r="O51" s="309" t="n"/>
      <c r="P51" s="309" t="n"/>
      <c r="Q51" s="303">
        <f>(M51/M50)-1</f>
        <v/>
      </c>
      <c r="R51" s="303">
        <f>(N51/N39)-1</f>
        <v/>
      </c>
    </row>
    <row r="52" ht="15.5" customHeight="1" s="828">
      <c r="A52" s="780" t="n">
        <v>44743</v>
      </c>
      <c r="B52" s="781" t="n">
        <v>367</v>
      </c>
      <c r="C52" s="781" t="n">
        <v>1733</v>
      </c>
      <c r="D52" s="781" t="n">
        <v>1182</v>
      </c>
      <c r="E52" s="781" t="n">
        <v>507</v>
      </c>
      <c r="F52" s="781" t="n">
        <v>898</v>
      </c>
      <c r="G52" s="781" t="n">
        <v>718</v>
      </c>
      <c r="H52" s="781" t="n">
        <v>2195</v>
      </c>
      <c r="I52" s="781" t="n">
        <v>2090</v>
      </c>
      <c r="J52" s="781" t="n">
        <v>1050</v>
      </c>
      <c r="K52" s="781" t="n">
        <v>370</v>
      </c>
      <c r="L52" s="781" t="n">
        <v>523</v>
      </c>
      <c r="M52" s="781" t="n">
        <v>11633</v>
      </c>
      <c r="N52" s="1142">
        <f>AVERAGE(M50:M52)</f>
        <v/>
      </c>
      <c r="O52" s="309" t="n"/>
      <c r="P52" s="309" t="n"/>
      <c r="Q52" s="303">
        <f>(M52/M51)-1</f>
        <v/>
      </c>
      <c r="R52" s="303">
        <f>(N52/N40)-1</f>
        <v/>
      </c>
    </row>
    <row r="53" ht="15.5" customHeight="1" s="828">
      <c r="A53" s="780" t="n">
        <v>44774</v>
      </c>
      <c r="B53" s="781" t="n">
        <v>828</v>
      </c>
      <c r="C53" s="781" t="n">
        <v>1903</v>
      </c>
      <c r="D53" s="781" t="n">
        <v>1312</v>
      </c>
      <c r="E53" s="781" t="n">
        <v>622</v>
      </c>
      <c r="F53" s="781" t="n">
        <v>1236</v>
      </c>
      <c r="G53" s="781" t="n">
        <v>442</v>
      </c>
      <c r="H53" s="781" t="n">
        <v>3441</v>
      </c>
      <c r="I53" s="781" t="n">
        <v>1912</v>
      </c>
      <c r="J53" s="781" t="n">
        <v>749</v>
      </c>
      <c r="K53" s="781" t="n">
        <v>671</v>
      </c>
      <c r="L53" s="781" t="n">
        <v>1590</v>
      </c>
      <c r="M53" s="781" t="n">
        <v>14706</v>
      </c>
      <c r="N53" s="1142">
        <f>AVERAGE(M51:M53)</f>
        <v/>
      </c>
      <c r="O53" s="309" t="n"/>
      <c r="P53" s="309" t="n"/>
      <c r="Q53" s="303">
        <f>(M53/M52)-1</f>
        <v/>
      </c>
      <c r="R53" s="303">
        <f>(N53/N41)-1</f>
        <v/>
      </c>
    </row>
    <row r="54" ht="15.5" customHeight="1" s="828">
      <c r="A54" s="780" t="n">
        <v>44805</v>
      </c>
      <c r="B54" s="781" t="n">
        <v>445</v>
      </c>
      <c r="C54" s="781" t="n">
        <v>1456</v>
      </c>
      <c r="D54" s="781" t="n">
        <v>1359</v>
      </c>
      <c r="E54" s="781" t="n">
        <v>2103</v>
      </c>
      <c r="F54" s="781" t="n">
        <v>789</v>
      </c>
      <c r="G54" s="781" t="n">
        <v>1269</v>
      </c>
      <c r="H54" s="781" t="n">
        <v>2209</v>
      </c>
      <c r="I54" s="781" t="n">
        <v>1004</v>
      </c>
      <c r="J54" s="781" t="n">
        <v>853</v>
      </c>
      <c r="K54" s="781" t="n">
        <v>681</v>
      </c>
      <c r="L54" s="781" t="n">
        <v>1526</v>
      </c>
      <c r="M54" s="781" t="n">
        <v>13694</v>
      </c>
      <c r="N54" s="1142">
        <f>AVERAGE(M52:M54)</f>
        <v/>
      </c>
      <c r="O54" s="309" t="n"/>
      <c r="P54" s="309" t="n"/>
      <c r="Q54" s="303">
        <f>(M54/M53)-1</f>
        <v/>
      </c>
      <c r="R54" s="303">
        <f>(N54/N42)-1</f>
        <v/>
      </c>
    </row>
    <row r="55" ht="15.5" customHeight="1" s="828">
      <c r="A55" s="780" t="n">
        <v>44835</v>
      </c>
      <c r="B55" s="781" t="inlineStr">
        <is>
          <t>[c]</t>
        </is>
      </c>
      <c r="C55" s="781" t="n">
        <v>1496</v>
      </c>
      <c r="D55" s="781" t="n">
        <v>1032</v>
      </c>
      <c r="E55" s="781" t="n">
        <v>713</v>
      </c>
      <c r="F55" s="781" t="n">
        <v>1479</v>
      </c>
      <c r="G55" s="781" t="n">
        <v>1280</v>
      </c>
      <c r="H55" s="781" t="n">
        <v>3141</v>
      </c>
      <c r="I55" s="781" t="n">
        <v>2197</v>
      </c>
      <c r="J55" s="781" t="n">
        <v>765</v>
      </c>
      <c r="K55" s="781" t="inlineStr">
        <is>
          <t>[c]</t>
        </is>
      </c>
      <c r="L55" s="781" t="n">
        <v>690</v>
      </c>
      <c r="M55" s="781" t="n">
        <v>13570</v>
      </c>
      <c r="N55" s="1142">
        <f>AVERAGE(M53:M55)</f>
        <v/>
      </c>
      <c r="O55" s="309" t="n"/>
      <c r="P55" s="309" t="n"/>
      <c r="Q55" s="303">
        <f>(M55/M54)-1</f>
        <v/>
      </c>
      <c r="R55" s="303">
        <f>(N55/N43)-1</f>
        <v/>
      </c>
    </row>
    <row r="56" ht="15.5" customHeight="1" s="828">
      <c r="A56" s="780" t="n">
        <v>44866</v>
      </c>
      <c r="B56" s="781" t="n">
        <v>420</v>
      </c>
      <c r="C56" s="781" t="n">
        <v>1669</v>
      </c>
      <c r="D56" s="781" t="n">
        <v>1067</v>
      </c>
      <c r="E56" s="781" t="n">
        <v>1613</v>
      </c>
      <c r="F56" s="781" t="n">
        <v>1689</v>
      </c>
      <c r="G56" s="781" t="n">
        <v>1386</v>
      </c>
      <c r="H56" s="781" t="n">
        <v>5956</v>
      </c>
      <c r="I56" s="781" t="n">
        <v>2019</v>
      </c>
      <c r="J56" s="781" t="n">
        <v>2105</v>
      </c>
      <c r="K56" s="781" t="n">
        <v>1387</v>
      </c>
      <c r="L56" s="781" t="n">
        <v>952</v>
      </c>
      <c r="M56" s="781" t="n">
        <v>20263</v>
      </c>
      <c r="N56" s="1142">
        <f>AVERAGE(M54:M56)</f>
        <v/>
      </c>
      <c r="O56" s="309" t="n"/>
      <c r="P56" s="309" t="n"/>
      <c r="Q56" s="303">
        <f>(M56/M55)-1</f>
        <v/>
      </c>
      <c r="R56" s="303">
        <f>(N56/N44)-1</f>
        <v/>
      </c>
    </row>
    <row r="57" ht="15.5" customHeight="1" s="828">
      <c r="A57" s="780" t="n">
        <v>44896</v>
      </c>
      <c r="B57" s="781" t="n">
        <v>91</v>
      </c>
      <c r="C57" s="781" t="n">
        <v>416</v>
      </c>
      <c r="D57" s="781" t="n">
        <v>1531</v>
      </c>
      <c r="E57" s="781" t="n">
        <v>974</v>
      </c>
      <c r="F57" s="781" t="n">
        <v>367</v>
      </c>
      <c r="G57" s="781" t="n">
        <v>788</v>
      </c>
      <c r="H57" s="781" t="n">
        <v>2498</v>
      </c>
      <c r="I57" s="781" t="n">
        <v>2478</v>
      </c>
      <c r="J57" s="781" t="n">
        <v>591</v>
      </c>
      <c r="K57" s="781" t="n">
        <v>338</v>
      </c>
      <c r="L57" s="781" t="n">
        <v>2160</v>
      </c>
      <c r="M57" s="781" t="n">
        <v>12232</v>
      </c>
      <c r="N57" s="1142">
        <f>AVERAGE(M55:M57)</f>
        <v/>
      </c>
      <c r="O57" s="309" t="n"/>
      <c r="P57" s="309" t="n"/>
      <c r="Q57" s="303">
        <f>(M57/M56)-1</f>
        <v/>
      </c>
      <c r="R57" s="303">
        <f>(N57/N45)-1</f>
        <v/>
      </c>
    </row>
    <row r="58" ht="15.5" customHeight="1" s="828">
      <c r="A58" s="780" t="n">
        <v>44927</v>
      </c>
      <c r="B58" s="781" t="n">
        <v>1257</v>
      </c>
      <c r="C58" s="781" t="n">
        <v>1428</v>
      </c>
      <c r="D58" s="781" t="n">
        <v>5402</v>
      </c>
      <c r="E58" s="781" t="n">
        <v>2601</v>
      </c>
      <c r="F58" s="781" t="n">
        <v>2242</v>
      </c>
      <c r="G58" s="781" t="n">
        <v>1488</v>
      </c>
      <c r="H58" s="781" t="n">
        <v>3964</v>
      </c>
      <c r="I58" s="781" t="n">
        <v>1647</v>
      </c>
      <c r="J58" s="781" t="n">
        <v>1316</v>
      </c>
      <c r="K58" s="781" t="n">
        <v>1589</v>
      </c>
      <c r="L58" s="781" t="n">
        <v>1548</v>
      </c>
      <c r="M58" s="781" t="n">
        <v>24482</v>
      </c>
      <c r="N58" s="1142">
        <f>AVERAGE(M56:M58)</f>
        <v/>
      </c>
      <c r="O58" s="309" t="n"/>
      <c r="P58" s="309" t="n"/>
      <c r="Q58" s="303">
        <f>(M58/M57)-1</f>
        <v/>
      </c>
      <c r="R58" s="303">
        <f>(N58/N46)-1</f>
        <v/>
      </c>
    </row>
    <row r="59" ht="15.5" customHeight="1" s="828">
      <c r="A59" s="780" t="n">
        <v>44958</v>
      </c>
      <c r="B59" s="781" t="n">
        <v>1365</v>
      </c>
      <c r="C59" s="781" t="n">
        <v>1675</v>
      </c>
      <c r="D59" s="781" t="n">
        <v>2086</v>
      </c>
      <c r="E59" s="781" t="n">
        <v>1160</v>
      </c>
      <c r="F59" s="781" t="n">
        <v>2315</v>
      </c>
      <c r="G59" s="781" t="n">
        <v>4439</v>
      </c>
      <c r="H59" s="781" t="n">
        <v>12706</v>
      </c>
      <c r="I59" s="781" t="n">
        <v>3512</v>
      </c>
      <c r="J59" s="781" t="n">
        <v>1184</v>
      </c>
      <c r="K59" s="781" t="n">
        <v>686</v>
      </c>
      <c r="L59" s="781" t="n">
        <v>1764</v>
      </c>
      <c r="M59" s="781" t="n">
        <v>32892</v>
      </c>
      <c r="N59" s="1142">
        <f>AVERAGE(M57:M59)</f>
        <v/>
      </c>
      <c r="O59" s="309" t="n"/>
      <c r="P59" s="309" t="n"/>
      <c r="Q59" s="303">
        <f>(M59/M58)-1</f>
        <v/>
      </c>
      <c r="R59" s="303">
        <f>(N59/N47)-1</f>
        <v/>
      </c>
    </row>
    <row r="60" ht="15.5" customHeight="1" s="828">
      <c r="A60" s="780" t="n">
        <v>44986</v>
      </c>
      <c r="B60" s="781" t="n">
        <v>587</v>
      </c>
      <c r="C60" s="781" t="n">
        <v>2120</v>
      </c>
      <c r="D60" s="781" t="n">
        <v>1861</v>
      </c>
      <c r="E60" s="781" t="n">
        <v>2198</v>
      </c>
      <c r="F60" s="781" t="n">
        <v>1688</v>
      </c>
      <c r="G60" s="781" t="n">
        <v>834</v>
      </c>
      <c r="H60" s="781" t="n">
        <v>5068</v>
      </c>
      <c r="I60" s="781" t="n">
        <v>2173</v>
      </c>
      <c r="J60" s="781" t="n">
        <v>1344</v>
      </c>
      <c r="K60" s="781" t="n">
        <v>900</v>
      </c>
      <c r="L60" s="781" t="n">
        <v>3795</v>
      </c>
      <c r="M60" s="781" t="n">
        <v>22568</v>
      </c>
      <c r="N60" s="1142">
        <f>AVERAGE(M58:M60)</f>
        <v/>
      </c>
      <c r="O60" s="309" t="n"/>
      <c r="P60" s="309" t="n"/>
      <c r="Q60" s="303">
        <f>(M60/M59)-1</f>
        <v/>
      </c>
      <c r="R60" s="303">
        <f>(N60/N48)-1</f>
        <v/>
      </c>
    </row>
    <row r="61" ht="15.5" customHeight="1" s="828">
      <c r="A61" s="780" t="n">
        <v>45017</v>
      </c>
      <c r="B61" s="781" t="n">
        <v>420</v>
      </c>
      <c r="C61" s="781" t="n">
        <v>1417</v>
      </c>
      <c r="D61" s="781" t="n">
        <v>1533</v>
      </c>
      <c r="E61" s="781" t="n">
        <v>1361</v>
      </c>
      <c r="F61" s="781" t="n">
        <v>1806</v>
      </c>
      <c r="G61" s="781" t="n">
        <v>2507</v>
      </c>
      <c r="H61" s="781" t="n">
        <v>4677</v>
      </c>
      <c r="I61" s="781" t="n">
        <v>1341</v>
      </c>
      <c r="J61" s="781" t="n">
        <v>1564</v>
      </c>
      <c r="K61" s="781" t="n">
        <v>582</v>
      </c>
      <c r="L61" s="781" t="n">
        <v>1448</v>
      </c>
      <c r="M61" s="781" t="n">
        <v>18656</v>
      </c>
      <c r="N61" s="1142">
        <f>AVERAGE(M59:M61)</f>
        <v/>
      </c>
      <c r="O61" s="309" t="n"/>
      <c r="P61" s="309" t="n"/>
      <c r="Q61" s="303">
        <f>(M61/M60)-1</f>
        <v/>
      </c>
      <c r="R61" s="303">
        <f>(N61/N49)-1</f>
        <v/>
      </c>
    </row>
    <row r="62" ht="15.5" customHeight="1" s="828">
      <c r="A62" s="780" t="n">
        <v>45047</v>
      </c>
      <c r="B62" s="781" t="n">
        <v>517</v>
      </c>
      <c r="C62" s="781" t="n">
        <v>1711</v>
      </c>
      <c r="D62" s="781" t="n">
        <v>925</v>
      </c>
      <c r="E62" s="781" t="n">
        <v>1203</v>
      </c>
      <c r="F62" s="781" t="n">
        <v>1759</v>
      </c>
      <c r="G62" s="781" t="n">
        <v>1585</v>
      </c>
      <c r="H62" s="781" t="n">
        <v>5023</v>
      </c>
      <c r="I62" s="781" t="n">
        <v>2426</v>
      </c>
      <c r="J62" s="781" t="n">
        <v>772</v>
      </c>
      <c r="K62" s="781" t="n">
        <v>866</v>
      </c>
      <c r="L62" s="781" t="n">
        <v>667</v>
      </c>
      <c r="M62" s="781" t="n">
        <v>17454</v>
      </c>
      <c r="N62" s="1142">
        <f>AVERAGE(M60:M62)</f>
        <v/>
      </c>
      <c r="O62" s="309" t="n"/>
      <c r="P62" s="309" t="n"/>
      <c r="Q62" s="303">
        <f>(M62/M61)-1</f>
        <v/>
      </c>
      <c r="R62" s="303">
        <f>(N62/N50)-1</f>
        <v/>
      </c>
    </row>
    <row r="63" ht="15.5" customHeight="1" s="828">
      <c r="A63" s="780" t="n">
        <v>45078</v>
      </c>
      <c r="B63" s="781" t="n">
        <v>477</v>
      </c>
      <c r="C63" s="781" t="n">
        <v>1353</v>
      </c>
      <c r="D63" s="781" t="n">
        <v>4682</v>
      </c>
      <c r="E63" s="781" t="n">
        <v>3207</v>
      </c>
      <c r="F63" s="781" t="n">
        <v>1274</v>
      </c>
      <c r="G63" s="781" t="n">
        <v>1478</v>
      </c>
      <c r="H63" s="781" t="n">
        <v>4110</v>
      </c>
      <c r="I63" s="781" t="n">
        <v>2360</v>
      </c>
      <c r="J63" s="781" t="n">
        <v>1384</v>
      </c>
      <c r="K63" s="781" t="n">
        <v>977</v>
      </c>
      <c r="L63" s="781" t="n">
        <v>1223</v>
      </c>
      <c r="M63" s="781" t="n">
        <v>22525</v>
      </c>
      <c r="N63" s="1142">
        <f>AVERAGE(M61:M63)</f>
        <v/>
      </c>
      <c r="O63" s="309" t="n"/>
      <c r="P63" s="309" t="n"/>
      <c r="Q63" s="303">
        <f>(M63/M62)-1</f>
        <v/>
      </c>
      <c r="R63" s="303">
        <f>(N63/N51)-1</f>
        <v/>
      </c>
    </row>
    <row r="64" ht="15.5" customHeight="1" s="828">
      <c r="A64" s="780" t="n">
        <v>45108</v>
      </c>
      <c r="B64" s="781" t="n">
        <v>626</v>
      </c>
      <c r="C64" s="781" t="n">
        <v>1581</v>
      </c>
      <c r="D64" s="781" t="n">
        <v>2279</v>
      </c>
      <c r="E64" s="781" t="n">
        <v>2585</v>
      </c>
      <c r="F64" s="781" t="n">
        <v>2291</v>
      </c>
      <c r="G64" s="781" t="n">
        <v>4041</v>
      </c>
      <c r="H64" s="781" t="n">
        <v>4080</v>
      </c>
      <c r="I64" s="781" t="n">
        <v>1693</v>
      </c>
      <c r="J64" s="781" t="n">
        <v>1031</v>
      </c>
      <c r="K64" s="781" t="n">
        <v>604</v>
      </c>
      <c r="L64" s="781" t="n">
        <v>3164</v>
      </c>
      <c r="M64" s="781" t="n">
        <v>23975</v>
      </c>
      <c r="N64" s="1142">
        <f>AVERAGE(M62:M64)</f>
        <v/>
      </c>
      <c r="O64" s="309" t="n"/>
      <c r="P64" s="309" t="n"/>
      <c r="Q64" s="303">
        <f>(M64/M63)-1</f>
        <v/>
      </c>
      <c r="R64" s="303">
        <f>(N64/N52)-1</f>
        <v/>
      </c>
    </row>
    <row r="65" ht="15.5" customHeight="1" s="828">
      <c r="A65" s="780" t="n">
        <v>45139</v>
      </c>
      <c r="B65" s="781" t="n">
        <v>501</v>
      </c>
      <c r="C65" s="781" t="n">
        <v>1441</v>
      </c>
      <c r="D65" s="781" t="n">
        <v>2497</v>
      </c>
      <c r="E65" s="781" t="inlineStr">
        <is>
          <t>[c]</t>
        </is>
      </c>
      <c r="F65" s="781" t="n">
        <v>1124</v>
      </c>
      <c r="G65" s="781" t="n">
        <v>786</v>
      </c>
      <c r="H65" s="781" t="n">
        <v>4105</v>
      </c>
      <c r="I65" s="781" t="n">
        <v>1531</v>
      </c>
      <c r="J65" s="781" t="n">
        <v>1556</v>
      </c>
      <c r="K65" s="781" t="inlineStr">
        <is>
          <t>[c]</t>
        </is>
      </c>
      <c r="L65" s="781" t="n">
        <v>842</v>
      </c>
      <c r="M65" s="781" t="n">
        <v>27942</v>
      </c>
      <c r="N65" s="1142">
        <f>AVERAGE(M63:M65)</f>
        <v/>
      </c>
      <c r="O65" s="308" t="n"/>
      <c r="P65" s="308" t="n"/>
      <c r="Q65" s="303">
        <f>(M65/M64)-1</f>
        <v/>
      </c>
      <c r="R65" s="303">
        <f>(N65/N53)-1</f>
        <v/>
      </c>
    </row>
    <row r="66" ht="15.5" customHeight="1" s="828">
      <c r="A66" s="780" t="n">
        <v>45170</v>
      </c>
      <c r="B66" s="781" t="n">
        <v>350</v>
      </c>
      <c r="C66" s="781" t="n">
        <v>2246</v>
      </c>
      <c r="D66" s="781" t="n">
        <v>1439</v>
      </c>
      <c r="E66" s="781" t="n">
        <v>1134</v>
      </c>
      <c r="F66" s="781" t="n">
        <v>1976</v>
      </c>
      <c r="G66" s="781" t="n">
        <v>1459</v>
      </c>
      <c r="H66" s="781" t="n">
        <v>3802</v>
      </c>
      <c r="I66" s="781" t="n">
        <v>1881</v>
      </c>
      <c r="J66" s="781" t="n">
        <v>1153</v>
      </c>
      <c r="K66" s="781" t="n">
        <v>1019</v>
      </c>
      <c r="L66" s="781" t="n">
        <v>691</v>
      </c>
      <c r="M66" s="781" t="n">
        <v>17150</v>
      </c>
      <c r="N66" s="1142">
        <f>AVERAGE(M64:M66)</f>
        <v/>
      </c>
      <c r="O66" s="308" t="n"/>
      <c r="P66" s="308" t="n"/>
      <c r="Q66" s="303">
        <f>(M66/M65)-1</f>
        <v/>
      </c>
      <c r="R66" s="303">
        <f>(N66/N54)-1</f>
        <v/>
      </c>
    </row>
    <row r="67" ht="15.5" customHeight="1" s="828">
      <c r="A67" s="780" t="n">
        <v>45200</v>
      </c>
      <c r="B67" s="781" t="n">
        <v>528</v>
      </c>
      <c r="C67" s="781" t="n">
        <v>1528</v>
      </c>
      <c r="D67" s="781" t="n">
        <v>2792</v>
      </c>
      <c r="E67" s="781" t="n">
        <v>1476</v>
      </c>
      <c r="F67" s="781" t="n">
        <v>2002</v>
      </c>
      <c r="G67" s="781" t="n">
        <v>2030</v>
      </c>
      <c r="H67" s="781" t="n">
        <v>5716</v>
      </c>
      <c r="I67" s="781" t="n">
        <v>2752</v>
      </c>
      <c r="J67" s="781" t="n">
        <v>1200</v>
      </c>
      <c r="K67" s="781" t="n">
        <v>412</v>
      </c>
      <c r="L67" s="781" t="n">
        <v>1170</v>
      </c>
      <c r="M67" s="781" t="n">
        <v>21606</v>
      </c>
      <c r="N67" s="1142">
        <f>AVERAGE(M65:M67)</f>
        <v/>
      </c>
      <c r="O67" s="308" t="n"/>
      <c r="P67" s="308" t="n"/>
      <c r="Q67" s="303">
        <f>(M67/M66)-1</f>
        <v/>
      </c>
      <c r="R67" s="303">
        <f>(N67/N55)-1</f>
        <v/>
      </c>
    </row>
    <row r="68" ht="15.5" customHeight="1" s="828">
      <c r="A68" s="780" t="n">
        <v>45231</v>
      </c>
      <c r="B68" s="781" t="n">
        <v>1168</v>
      </c>
      <c r="C68" s="781" t="n">
        <v>1281</v>
      </c>
      <c r="D68" s="781" t="n">
        <v>1860</v>
      </c>
      <c r="E68" s="781" t="n">
        <v>2897</v>
      </c>
      <c r="F68" s="781" t="n">
        <v>1577</v>
      </c>
      <c r="G68" s="781" t="n">
        <v>1600</v>
      </c>
      <c r="H68" s="781" t="n">
        <v>10063</v>
      </c>
      <c r="I68" s="781" t="n">
        <v>4422</v>
      </c>
      <c r="J68" s="781" t="n">
        <v>973</v>
      </c>
      <c r="K68" s="781" t="n">
        <v>1896</v>
      </c>
      <c r="L68" s="781" t="n">
        <v>4957</v>
      </c>
      <c r="M68" s="781" t="n">
        <v>32694</v>
      </c>
      <c r="N68" s="1142">
        <f>AVERAGE(M66:M68)</f>
        <v/>
      </c>
      <c r="O68" s="308" t="n"/>
      <c r="P68" s="308" t="n"/>
      <c r="Q68" s="303">
        <f>(M68/M67)-1</f>
        <v/>
      </c>
      <c r="R68" s="303">
        <f>(N68/N56)-1</f>
        <v/>
      </c>
    </row>
    <row r="69" ht="15.5" customHeight="1" s="828">
      <c r="A69" s="780" t="n">
        <v>45261</v>
      </c>
      <c r="B69" s="781" t="n">
        <v>1095</v>
      </c>
      <c r="C69" s="781" t="n">
        <v>1009</v>
      </c>
      <c r="D69" s="781" t="n">
        <v>2334</v>
      </c>
      <c r="E69" s="781" t="n">
        <v>1511</v>
      </c>
      <c r="F69" s="781" t="n">
        <v>739</v>
      </c>
      <c r="G69" s="781" t="n">
        <v>527</v>
      </c>
      <c r="H69" s="781" t="n">
        <v>3288</v>
      </c>
      <c r="I69" s="781" t="n">
        <v>1229</v>
      </c>
      <c r="J69" s="781" t="n">
        <v>1223</v>
      </c>
      <c r="K69" s="781" t="n">
        <v>669</v>
      </c>
      <c r="L69" s="781" t="n">
        <v>2609</v>
      </c>
      <c r="M69" s="781" t="n">
        <v>16233</v>
      </c>
      <c r="N69" s="1142">
        <f>AVERAGE(M67:M69)</f>
        <v/>
      </c>
      <c r="O69" s="308" t="n"/>
      <c r="P69" s="308" t="n"/>
      <c r="Q69" s="303">
        <f>(M69/M68)-1</f>
        <v/>
      </c>
      <c r="R69" s="303">
        <f>(N69/N57)-1</f>
        <v/>
      </c>
    </row>
    <row r="70" ht="15.5" customHeight="1" s="828">
      <c r="A70" s="780" t="n">
        <v>45292</v>
      </c>
      <c r="B70" s="781" t="n">
        <v>880</v>
      </c>
      <c r="C70" s="781" t="n">
        <v>1858</v>
      </c>
      <c r="D70" s="781" t="n">
        <v>1828</v>
      </c>
      <c r="E70" s="781" t="n">
        <v>1026</v>
      </c>
      <c r="F70" s="781" t="n">
        <v>3644</v>
      </c>
      <c r="G70" s="781" t="n">
        <v>2147</v>
      </c>
      <c r="H70" s="781" t="n">
        <v>4748</v>
      </c>
      <c r="I70" s="781" t="n">
        <v>3113</v>
      </c>
      <c r="J70" s="781" t="n">
        <v>2242</v>
      </c>
      <c r="K70" s="781" t="n">
        <v>697</v>
      </c>
      <c r="L70" s="781" t="n">
        <v>1408</v>
      </c>
      <c r="M70" s="781" t="n">
        <v>23591</v>
      </c>
      <c r="N70" s="1142">
        <f>AVERAGE(M68:M70)</f>
        <v/>
      </c>
      <c r="O70" s="308" t="n"/>
      <c r="P70" s="308" t="n"/>
      <c r="Q70" s="303">
        <f>(M70/M69)-1</f>
        <v/>
      </c>
      <c r="R70" s="303">
        <f>(N70/N58)-1</f>
        <v/>
      </c>
    </row>
    <row r="71" ht="15.5" customHeight="1" s="828">
      <c r="A71" s="780" t="n">
        <v>45323</v>
      </c>
      <c r="B71" s="781" t="n">
        <v>509</v>
      </c>
      <c r="C71" s="781" t="n">
        <v>1230</v>
      </c>
      <c r="D71" s="781" t="n">
        <v>1584</v>
      </c>
      <c r="E71" s="781" t="n">
        <v>2437</v>
      </c>
      <c r="F71" s="781" t="n">
        <v>1367</v>
      </c>
      <c r="G71" s="781" t="n">
        <v>1330</v>
      </c>
      <c r="H71" s="781" t="n">
        <v>8007</v>
      </c>
      <c r="I71" s="781" t="n">
        <v>3142</v>
      </c>
      <c r="J71" s="781" t="n">
        <v>2830</v>
      </c>
      <c r="K71" s="781" t="n">
        <v>3333</v>
      </c>
      <c r="L71" s="781" t="n">
        <v>1976</v>
      </c>
      <c r="M71" s="781" t="n">
        <v>27745</v>
      </c>
      <c r="N71" s="1142">
        <f>AVERAGE(M69:M71)</f>
        <v/>
      </c>
      <c r="O71" s="308" t="n"/>
      <c r="P71" s="308" t="n"/>
      <c r="Q71" s="303">
        <f>(M71/M70)-1</f>
        <v/>
      </c>
      <c r="R71" s="303">
        <f>(N71/N59)-1</f>
        <v/>
      </c>
    </row>
    <row r="72" ht="15.5" customHeight="1" s="828">
      <c r="A72" s="780" t="n">
        <v>45352</v>
      </c>
      <c r="B72" s="781" t="n">
        <v>818</v>
      </c>
      <c r="C72" s="781" t="n">
        <v>2123</v>
      </c>
      <c r="D72" s="781" t="n">
        <v>2682</v>
      </c>
      <c r="E72" s="781" t="n">
        <v>2695</v>
      </c>
      <c r="F72" s="781" t="n">
        <v>1752</v>
      </c>
      <c r="G72" s="781" t="n">
        <v>982</v>
      </c>
      <c r="H72" s="781" t="n">
        <v>6771</v>
      </c>
      <c r="I72" s="781" t="n">
        <v>1880</v>
      </c>
      <c r="J72" s="781" t="n">
        <v>1768</v>
      </c>
      <c r="K72" s="781" t="n">
        <v>563</v>
      </c>
      <c r="L72" s="781" t="n">
        <v>1811</v>
      </c>
      <c r="M72" s="781" t="n">
        <v>23845</v>
      </c>
      <c r="N72" s="1142">
        <f>AVERAGE(M70:M72)</f>
        <v/>
      </c>
      <c r="O72" s="308" t="n"/>
      <c r="P72" s="308" t="n"/>
      <c r="Q72" s="303">
        <f>(M72/M71)-1</f>
        <v/>
      </c>
      <c r="R72" s="303">
        <f>(N72/N60)-1</f>
        <v/>
      </c>
    </row>
    <row r="73" ht="15.5" customHeight="1" s="828">
      <c r="A73" s="780" t="n">
        <v>45383</v>
      </c>
      <c r="B73" s="781" t="n">
        <v>349</v>
      </c>
      <c r="C73" s="781" t="n">
        <v>1644</v>
      </c>
      <c r="D73" s="781" t="n">
        <v>964</v>
      </c>
      <c r="E73" s="781" t="n">
        <v>1540</v>
      </c>
      <c r="F73" s="781" t="n">
        <v>1742</v>
      </c>
      <c r="G73" s="781" t="n">
        <v>1065</v>
      </c>
      <c r="H73" s="781" t="n">
        <v>4753</v>
      </c>
      <c r="I73" s="781" t="n">
        <v>2552</v>
      </c>
      <c r="J73" s="781" t="n">
        <v>915</v>
      </c>
      <c r="K73" s="781" t="n">
        <v>933</v>
      </c>
      <c r="L73" s="781" t="n">
        <v>1515</v>
      </c>
      <c r="M73" s="781" t="n">
        <v>17972</v>
      </c>
      <c r="N73" s="1142">
        <f>AVERAGE(M71:M73)</f>
        <v/>
      </c>
      <c r="Q73" s="303">
        <f>(M73/M72)-1</f>
        <v/>
      </c>
      <c r="R73" s="303">
        <f>(N73/N61)-1</f>
        <v/>
      </c>
    </row>
    <row r="74" ht="15.5" customHeight="1" s="828">
      <c r="A74" s="780" t="n">
        <v>45413</v>
      </c>
      <c r="B74" s="781" t="n">
        <v>789</v>
      </c>
      <c r="C74" s="781" t="n">
        <v>2896</v>
      </c>
      <c r="D74" s="781" t="n">
        <v>1908</v>
      </c>
      <c r="E74" s="781" t="n">
        <v>1727</v>
      </c>
      <c r="F74" s="781" t="n">
        <v>1324</v>
      </c>
      <c r="G74" s="781" t="n">
        <v>2221</v>
      </c>
      <c r="H74" s="781" t="n">
        <v>6507</v>
      </c>
      <c r="I74" s="781" t="n">
        <v>2719</v>
      </c>
      <c r="J74" s="781" t="n">
        <v>1388</v>
      </c>
      <c r="K74" s="781" t="n">
        <v>630</v>
      </c>
      <c r="L74" s="781" t="n">
        <v>1647</v>
      </c>
      <c r="M74" s="781" t="n">
        <v>23756</v>
      </c>
      <c r="N74" s="1142">
        <f>AVERAGE(M72:M74)</f>
        <v/>
      </c>
      <c r="Q74" s="303">
        <f>(M74/M73)-1</f>
        <v/>
      </c>
      <c r="R74" s="303">
        <f>(N74/N62)-1</f>
        <v/>
      </c>
    </row>
    <row r="75" ht="15.5" customHeight="1" s="828">
      <c r="A75" s="780" t="n">
        <v>45444</v>
      </c>
      <c r="B75" s="781" t="n">
        <v>185</v>
      </c>
      <c r="C75" s="781" t="n">
        <v>2101</v>
      </c>
      <c r="D75" s="781" t="n">
        <v>1178</v>
      </c>
      <c r="E75" s="781" t="n">
        <v>1090</v>
      </c>
      <c r="F75" s="781" t="n">
        <v>1127</v>
      </c>
      <c r="G75" s="781" t="n">
        <v>1411</v>
      </c>
      <c r="H75" s="781" t="n">
        <v>4355</v>
      </c>
      <c r="I75" s="781" t="n">
        <v>2092</v>
      </c>
      <c r="J75" s="781" t="n">
        <v>517</v>
      </c>
      <c r="K75" s="781" t="n">
        <v>389</v>
      </c>
      <c r="L75" s="781" t="n">
        <v>1254</v>
      </c>
      <c r="M75" s="781" t="n">
        <v>15699</v>
      </c>
      <c r="N75" s="1142">
        <f>AVERAGE(M73:M75)</f>
        <v/>
      </c>
      <c r="Q75" s="303">
        <f>(M75/M74)-1</f>
        <v/>
      </c>
      <c r="R75" s="303">
        <f>(N75/N63)-1</f>
        <v/>
      </c>
    </row>
    <row r="76" ht="15.5" customHeight="1" s="828">
      <c r="A76" s="780" t="n">
        <v>45474</v>
      </c>
      <c r="B76" s="781" t="n">
        <v>619</v>
      </c>
      <c r="C76" s="781" t="n">
        <v>2013</v>
      </c>
      <c r="D76" s="781" t="n">
        <v>1314</v>
      </c>
      <c r="E76" s="781" t="n">
        <v>1613</v>
      </c>
      <c r="F76" s="781" t="n">
        <v>2448</v>
      </c>
      <c r="G76" s="781" t="n">
        <v>1785</v>
      </c>
      <c r="H76" s="781" t="n">
        <v>4518</v>
      </c>
      <c r="I76" s="781" t="n">
        <v>1672</v>
      </c>
      <c r="J76" s="781" t="n">
        <v>2138</v>
      </c>
      <c r="K76" s="781" t="n">
        <v>579</v>
      </c>
      <c r="L76" s="781" t="n">
        <v>1501</v>
      </c>
      <c r="M76" s="781" t="n">
        <v>20200</v>
      </c>
      <c r="N76" s="1142">
        <f>AVERAGE(M74:M76)</f>
        <v/>
      </c>
      <c r="Q76" s="303">
        <f>(M76/M75)-1</f>
        <v/>
      </c>
      <c r="R76" s="303">
        <f>(N76/N64)-1</f>
        <v/>
      </c>
    </row>
    <row r="77" ht="15.5" customHeight="1" s="828">
      <c r="A77" s="780" t="n">
        <v>45505</v>
      </c>
      <c r="B77" s="781" t="n">
        <v>384</v>
      </c>
      <c r="C77" s="781" t="n">
        <v>1225</v>
      </c>
      <c r="D77" s="781" t="n">
        <v>1098</v>
      </c>
      <c r="E77" s="781" t="n">
        <v>830</v>
      </c>
      <c r="F77" s="781" t="n">
        <v>1408</v>
      </c>
      <c r="G77" s="781" t="n">
        <v>1129</v>
      </c>
      <c r="H77" s="781" t="n">
        <v>2449</v>
      </c>
      <c r="I77" s="781" t="n">
        <v>2743</v>
      </c>
      <c r="J77" s="781" t="n">
        <v>971</v>
      </c>
      <c r="K77" s="781" t="n">
        <v>349</v>
      </c>
      <c r="L77" s="781" t="n">
        <v>1114</v>
      </c>
      <c r="M77" s="781" t="n">
        <v>13700</v>
      </c>
      <c r="N77" s="1142">
        <f>AVERAGE(M75:M77)</f>
        <v/>
      </c>
      <c r="Q77" s="303">
        <f>(M77/M76)-1</f>
        <v/>
      </c>
      <c r="R77" s="303">
        <f>(N77/N65)-1</f>
        <v/>
      </c>
    </row>
    <row r="78" ht="15.5" customHeight="1" s="828">
      <c r="A78" s="782" t="inlineStr">
        <is>
          <t xml:space="preserve"> Sep-24</t>
        </is>
      </c>
      <c r="B78" s="781" t="n">
        <v>593</v>
      </c>
      <c r="C78" s="781" t="n">
        <v>3071</v>
      </c>
      <c r="D78" s="781" t="n">
        <v>990</v>
      </c>
      <c r="E78" s="781" t="n">
        <v>707</v>
      </c>
      <c r="F78" s="781" t="n">
        <v>1560</v>
      </c>
      <c r="G78" s="781" t="n">
        <v>831</v>
      </c>
      <c r="H78" s="781" t="n">
        <v>6677</v>
      </c>
      <c r="I78" s="781" t="n">
        <v>2644</v>
      </c>
      <c r="J78" s="781" t="n">
        <v>658</v>
      </c>
      <c r="K78" s="781" t="n">
        <v>813</v>
      </c>
      <c r="L78" s="781" t="n">
        <v>1687</v>
      </c>
      <c r="M78" s="781" t="n">
        <v>20231</v>
      </c>
      <c r="N78" s="1142">
        <f>AVERAGE(M76:M78)</f>
        <v/>
      </c>
      <c r="Q78" s="303">
        <f>(M78/M77)-1</f>
        <v/>
      </c>
      <c r="R78" s="303">
        <f>(N78/N66)-1</f>
        <v/>
      </c>
    </row>
    <row r="79" ht="15.5" customHeight="1" s="828">
      <c r="A79" s="780" t="n">
        <v>45566</v>
      </c>
      <c r="B79" s="781" t="n">
        <v>610</v>
      </c>
      <c r="C79" s="781" t="n">
        <v>1113</v>
      </c>
      <c r="D79" s="781" t="n">
        <v>1126</v>
      </c>
      <c r="E79" s="781" t="n">
        <v>1396</v>
      </c>
      <c r="F79" s="781" t="n">
        <v>1855</v>
      </c>
      <c r="G79" s="781" t="n">
        <v>1579</v>
      </c>
      <c r="H79" s="781" t="n">
        <v>4314</v>
      </c>
      <c r="I79" s="781" t="n">
        <v>3298</v>
      </c>
      <c r="J79" s="781" t="n">
        <v>887</v>
      </c>
      <c r="K79" s="781" t="n">
        <v>775</v>
      </c>
      <c r="L79" s="781" t="n">
        <v>1731</v>
      </c>
      <c r="M79" s="781" t="n">
        <v>18684</v>
      </c>
      <c r="N79" s="1142">
        <f>AVERAGE(M77:M79)</f>
        <v/>
      </c>
      <c r="Q79" s="303">
        <f>(M79/M78)-1</f>
        <v/>
      </c>
      <c r="R79" s="303">
        <f>(N79/N67)-1</f>
        <v/>
      </c>
    </row>
    <row r="80" ht="15.5" customHeight="1" s="828">
      <c r="A80" s="780" t="n">
        <v>45597</v>
      </c>
      <c r="B80" s="781" t="n">
        <v>546</v>
      </c>
      <c r="C80" s="781" t="n">
        <v>1002</v>
      </c>
      <c r="D80" s="781" t="n">
        <v>1775</v>
      </c>
      <c r="E80" s="781" t="n">
        <v>1179</v>
      </c>
      <c r="F80" s="781" t="n">
        <v>1949</v>
      </c>
      <c r="G80" s="781" t="n">
        <v>2544</v>
      </c>
      <c r="H80" s="781" t="n">
        <v>2731</v>
      </c>
      <c r="I80" s="781" t="n">
        <v>7136</v>
      </c>
      <c r="J80" s="781" t="n">
        <v>1895</v>
      </c>
      <c r="K80" s="781" t="n">
        <v>878</v>
      </c>
      <c r="L80" s="781" t="n">
        <v>1133</v>
      </c>
      <c r="M80" s="781" t="n">
        <v>22768</v>
      </c>
      <c r="N80" s="1142">
        <f>AVERAGE(M78:M80)</f>
        <v/>
      </c>
      <c r="Q80" s="303">
        <f>(M80/M79)-1</f>
        <v/>
      </c>
      <c r="R80" s="303">
        <f>(N80/N68)-1</f>
        <v/>
      </c>
    </row>
    <row r="81" ht="15.5" customHeight="1" s="828">
      <c r="A81" s="780" t="n">
        <v>45627</v>
      </c>
      <c r="B81" s="781" t="n">
        <v>431</v>
      </c>
      <c r="C81" s="781" t="n">
        <v>1541</v>
      </c>
      <c r="D81" s="781" t="n">
        <v>2613</v>
      </c>
      <c r="E81" s="781" t="n">
        <v>581</v>
      </c>
      <c r="F81" s="781" t="n">
        <v>1648</v>
      </c>
      <c r="G81" s="781" t="n">
        <v>846</v>
      </c>
      <c r="H81" s="781" t="n">
        <v>5173</v>
      </c>
      <c r="I81" s="781" t="n">
        <v>1603</v>
      </c>
      <c r="J81" s="781" t="n">
        <v>1491</v>
      </c>
      <c r="K81" s="781" t="n">
        <v>1287</v>
      </c>
      <c r="L81" s="781" t="n">
        <v>2085</v>
      </c>
      <c r="M81" s="781" t="n">
        <v>19299</v>
      </c>
      <c r="N81" s="1142">
        <f>AVERAGE(M79:M81)</f>
        <v/>
      </c>
      <c r="Q81" s="303">
        <f>(M81/M80)-1</f>
        <v/>
      </c>
      <c r="R81" s="303">
        <f>(N81/N69)-1</f>
        <v/>
      </c>
    </row>
    <row r="82" ht="15.5" customHeight="1" s="828">
      <c r="A82" s="780" t="n">
        <v>45658</v>
      </c>
      <c r="B82" s="781" t="n">
        <v>1016</v>
      </c>
      <c r="C82" s="781" t="n">
        <v>1792</v>
      </c>
      <c r="D82" s="781" t="n">
        <v>1303</v>
      </c>
      <c r="E82" s="781" t="n">
        <v>2440</v>
      </c>
      <c r="F82" s="781" t="n">
        <v>1742</v>
      </c>
      <c r="G82" s="781" t="n">
        <v>3216</v>
      </c>
      <c r="H82" s="781" t="n">
        <v>4596</v>
      </c>
      <c r="I82" s="781" t="n">
        <v>3151</v>
      </c>
      <c r="J82" s="781" t="n">
        <v>1240</v>
      </c>
      <c r="K82" s="781" t="n">
        <v>757</v>
      </c>
      <c r="L82" s="781" t="n">
        <v>1111</v>
      </c>
      <c r="M82" s="781" t="n">
        <v>22364</v>
      </c>
      <c r="N82" s="1142">
        <f>AVERAGE(M80:M82)</f>
        <v/>
      </c>
      <c r="Q82" s="303">
        <f>(M82/M81)-1</f>
        <v/>
      </c>
      <c r="R82" s="303">
        <f>(N82/N70)-1</f>
        <v/>
      </c>
    </row>
    <row r="83" ht="15.5" customHeight="1" s="828">
      <c r="A83" s="780" t="n">
        <v>45689</v>
      </c>
      <c r="B83" s="781" t="n">
        <v>556</v>
      </c>
      <c r="C83" s="781" t="n">
        <v>1998</v>
      </c>
      <c r="D83" s="781" t="n">
        <v>1611</v>
      </c>
      <c r="E83" s="781" t="n">
        <v>1404</v>
      </c>
      <c r="F83" s="781" t="n">
        <v>1701</v>
      </c>
      <c r="G83" s="781" t="n">
        <v>1827</v>
      </c>
      <c r="H83" s="781" t="n">
        <v>6892</v>
      </c>
      <c r="I83" s="781" t="n">
        <v>2693</v>
      </c>
      <c r="J83" s="781" t="n">
        <v>1645</v>
      </c>
      <c r="K83" s="781" t="n">
        <v>3092</v>
      </c>
      <c r="L83" s="781" t="n">
        <v>3319</v>
      </c>
      <c r="M83" s="781" t="n">
        <v>26738</v>
      </c>
      <c r="N83" s="1142">
        <f>AVERAGE(M81:M83)</f>
        <v/>
      </c>
      <c r="Q83" s="303">
        <f>(M83/M82)-1</f>
        <v/>
      </c>
      <c r="R83" s="303">
        <f>(N83/N71)-1</f>
        <v/>
      </c>
    </row>
    <row r="84" ht="15.5" customHeight="1" s="828">
      <c r="A84" s="780" t="n">
        <v>45717</v>
      </c>
      <c r="B84" s="781" t="n">
        <v>673</v>
      </c>
      <c r="C84" s="781" t="n">
        <v>2507</v>
      </c>
      <c r="D84" s="781" t="n">
        <v>4423</v>
      </c>
      <c r="E84" s="781" t="n">
        <v>1626</v>
      </c>
      <c r="F84" s="781" t="n">
        <v>3402</v>
      </c>
      <c r="G84" s="781" t="n">
        <v>2003</v>
      </c>
      <c r="H84" s="781" t="n">
        <v>4971</v>
      </c>
      <c r="I84" s="781" t="n">
        <v>3194</v>
      </c>
      <c r="J84" s="781" t="n">
        <v>1722</v>
      </c>
      <c r="K84" s="781" t="n">
        <v>1463</v>
      </c>
      <c r="L84" s="781" t="n">
        <v>3059</v>
      </c>
      <c r="M84" s="781" t="n">
        <v>29043</v>
      </c>
      <c r="N84" s="1142">
        <f>AVERAGE(M82:M84)</f>
        <v/>
      </c>
      <c r="Q84" s="303">
        <f>(M84/M83)-1</f>
        <v/>
      </c>
      <c r="R84" s="303">
        <f>(N84/N72)-1</f>
        <v/>
      </c>
    </row>
    <row r="85" ht="15.5" customHeight="1" s="828">
      <c r="A85" s="780" t="n">
        <v>45748</v>
      </c>
      <c r="B85" s="781" t="n">
        <v>806</v>
      </c>
      <c r="C85" s="781" t="n">
        <v>3577</v>
      </c>
      <c r="D85" s="781" t="n">
        <v>1250</v>
      </c>
      <c r="E85" s="781" t="n">
        <v>2884</v>
      </c>
      <c r="F85" s="781" t="n">
        <v>1541</v>
      </c>
      <c r="G85" s="781" t="n">
        <v>1133</v>
      </c>
      <c r="H85" s="781" t="n">
        <v>5539</v>
      </c>
      <c r="I85" s="781" t="n">
        <v>2470</v>
      </c>
      <c r="J85" s="781" t="n">
        <v>1857</v>
      </c>
      <c r="K85" s="781" t="n">
        <v>505</v>
      </c>
      <c r="L85" s="781" t="n">
        <v>1205</v>
      </c>
      <c r="M85" s="781" t="n">
        <v>22767</v>
      </c>
      <c r="N85" s="1142">
        <f>AVERAGE(M83:M85)</f>
        <v/>
      </c>
      <c r="Q85" s="303">
        <f>(M85/M84)-1</f>
        <v/>
      </c>
      <c r="R85" s="303">
        <f>(N85/N73)-1</f>
        <v/>
      </c>
    </row>
    <row r="86" ht="15.5" customHeight="1" s="828">
      <c r="A86" s="780" t="n">
        <v>45778</v>
      </c>
      <c r="B86" s="781" t="n">
        <v>415</v>
      </c>
      <c r="C86" s="781" t="n">
        <v>1610</v>
      </c>
      <c r="D86" s="781" t="n">
        <v>1646</v>
      </c>
      <c r="E86" s="781" t="n">
        <v>1336</v>
      </c>
      <c r="F86" s="781" t="n">
        <v>2003</v>
      </c>
      <c r="G86" s="781" t="n">
        <v>1617</v>
      </c>
      <c r="H86" s="781" t="n">
        <v>5143</v>
      </c>
      <c r="I86" s="781" t="n">
        <v>2482</v>
      </c>
      <c r="J86" s="781" t="n">
        <v>2153</v>
      </c>
      <c r="K86" s="781" t="n">
        <v>677</v>
      </c>
      <c r="L86" s="781" t="n">
        <v>3613</v>
      </c>
      <c r="M86" s="781" t="n">
        <v>22695</v>
      </c>
      <c r="N86" s="1142">
        <f>AVERAGE(M84:M86)</f>
        <v/>
      </c>
      <c r="Q86" s="303">
        <f>(M86/M85)-1</f>
        <v/>
      </c>
      <c r="R86" s="303">
        <f>(N86/N74)-1</f>
        <v/>
      </c>
    </row>
    <row r="87" ht="15.5" customHeight="1" s="828">
      <c r="A87" s="780" t="n">
        <v>45809</v>
      </c>
      <c r="B87" s="781" t="n">
        <v>798</v>
      </c>
      <c r="C87" s="781" t="n">
        <v>2400</v>
      </c>
      <c r="D87" s="781" t="n">
        <v>2621</v>
      </c>
      <c r="E87" s="781" t="n">
        <v>2400</v>
      </c>
      <c r="F87" s="781" t="n">
        <v>2754</v>
      </c>
      <c r="G87" s="781" t="n">
        <v>2141</v>
      </c>
      <c r="H87" s="781" t="n">
        <v>4322</v>
      </c>
      <c r="I87" s="781" t="n">
        <v>3573</v>
      </c>
      <c r="J87" s="781" t="n">
        <v>2403</v>
      </c>
      <c r="K87" s="781" t="n">
        <v>494</v>
      </c>
      <c r="L87" s="781" t="n">
        <v>2545</v>
      </c>
      <c r="M87" s="781" t="n">
        <v>26451</v>
      </c>
      <c r="N87" s="1142">
        <f>AVERAGE(M85:M87)</f>
        <v/>
      </c>
      <c r="Q87" s="303">
        <f>(N87/N84)-1</f>
        <v/>
      </c>
      <c r="R87" s="303">
        <f>(N87/N75)-1</f>
        <v/>
      </c>
    </row>
    <row r="88" ht="15.5" customHeight="1" s="828">
      <c r="A88" s="780" t="n">
        <v>45839</v>
      </c>
      <c r="B88" s="781" t="n">
        <v>771</v>
      </c>
      <c r="C88" s="781" t="n">
        <v>2783</v>
      </c>
      <c r="D88" s="781" t="n">
        <v>1861</v>
      </c>
      <c r="E88" s="781" t="n">
        <v>980</v>
      </c>
      <c r="F88" s="781" t="n">
        <v>2449</v>
      </c>
      <c r="G88" s="781" t="n">
        <v>1505</v>
      </c>
      <c r="H88" s="781" t="n">
        <v>4659</v>
      </c>
      <c r="I88" s="781" t="n">
        <v>3515</v>
      </c>
      <c r="J88" s="781" t="n">
        <v>2511</v>
      </c>
      <c r="K88" s="781" t="n">
        <v>574</v>
      </c>
      <c r="L88" s="781" t="n">
        <v>1553</v>
      </c>
      <c r="M88" s="781" t="n">
        <v>23161</v>
      </c>
      <c r="N88" s="1142">
        <f>AVERAGE(M86:M88)</f>
        <v/>
      </c>
      <c r="Q88" s="303">
        <f>(N88/N85)-1</f>
        <v/>
      </c>
      <c r="R88" s="303">
        <f>(N88/N76)-1</f>
        <v/>
      </c>
    </row>
    <row r="89" ht="15.5" customHeight="1" s="828">
      <c r="A89" s="780" t="n">
        <v>45870</v>
      </c>
      <c r="B89" s="781" t="n">
        <v>282</v>
      </c>
      <c r="C89" s="781" t="n">
        <v>970</v>
      </c>
      <c r="D89" s="781" t="n">
        <v>2131</v>
      </c>
      <c r="E89" s="781" t="n">
        <v>1236</v>
      </c>
      <c r="F89" s="781" t="n">
        <v>2902</v>
      </c>
      <c r="G89" s="781" t="n">
        <v>997</v>
      </c>
      <c r="H89" s="781" t="n">
        <v>3921</v>
      </c>
      <c r="I89" s="781" t="n">
        <v>1603</v>
      </c>
      <c r="J89" s="781" t="n">
        <v>971</v>
      </c>
      <c r="K89" s="781" t="n">
        <v>263</v>
      </c>
      <c r="L89" s="781" t="n">
        <v>4153</v>
      </c>
      <c r="M89" s="781" t="n">
        <v>19429</v>
      </c>
      <c r="N89" s="1142">
        <f>AVERAGE(M87:M89)</f>
        <v/>
      </c>
      <c r="P89" s="864" t="n"/>
      <c r="Q89" s="303">
        <f>(N89/N86)-1</f>
        <v/>
      </c>
      <c r="R89" s="303">
        <f>(N89/N77)-1</f>
        <v/>
      </c>
    </row>
    <row r="90" ht="15.5" customHeight="1" s="828">
      <c r="A90" s="780" t="n">
        <v>45901</v>
      </c>
      <c r="B90" s="781" t="n">
        <v>753</v>
      </c>
      <c r="C90" s="781" t="n">
        <v>3801</v>
      </c>
      <c r="D90" s="781" t="n">
        <v>1389</v>
      </c>
      <c r="E90" s="781" t="n">
        <v>1134</v>
      </c>
      <c r="F90" s="781" t="n">
        <v>1827</v>
      </c>
      <c r="G90" s="781" t="n">
        <v>1786</v>
      </c>
      <c r="H90" s="781" t="n">
        <v>8033</v>
      </c>
      <c r="I90" s="781" t="n">
        <v>1725</v>
      </c>
      <c r="J90" s="781" t="n">
        <v>739</v>
      </c>
      <c r="K90" s="781" t="n">
        <v>1300</v>
      </c>
      <c r="L90" s="781" t="n">
        <v>1363</v>
      </c>
      <c r="M90" s="781" t="n">
        <v>23850</v>
      </c>
      <c r="N90" s="1142">
        <f>AVERAGE(M88:M90)</f>
        <v/>
      </c>
      <c r="P90" s="864" t="n"/>
      <c r="Q90" s="303">
        <f>(N90/N87)-1</f>
        <v/>
      </c>
      <c r="R90" s="303">
        <f>(N90/N78)-1</f>
        <v/>
      </c>
    </row>
    <row r="91" ht="15.5" customHeight="1" s="828">
      <c r="A91" s="780" t="n">
        <v>45931</v>
      </c>
      <c r="B91" s="781" t="n">
        <v>504</v>
      </c>
      <c r="C91" s="781" t="n">
        <v>3020</v>
      </c>
      <c r="D91" s="781" t="n">
        <v>1557</v>
      </c>
      <c r="E91" s="781" t="n">
        <v>1520</v>
      </c>
      <c r="F91" s="781" t="n">
        <v>2449</v>
      </c>
      <c r="G91" s="781" t="n">
        <v>1293</v>
      </c>
      <c r="H91" s="781" t="n">
        <v>5964</v>
      </c>
      <c r="I91" s="781" t="n">
        <v>2902</v>
      </c>
      <c r="J91" s="781" t="n">
        <v>1893</v>
      </c>
      <c r="K91" s="781" t="n">
        <v>415</v>
      </c>
      <c r="L91" s="781" t="n">
        <v>2713</v>
      </c>
      <c r="M91" s="781" t="n">
        <v>24230</v>
      </c>
      <c r="N91" s="1142">
        <f>AVERAGE(M89:M91)</f>
        <v/>
      </c>
    </row>
    <row r="92" ht="15.5" customHeight="1" s="828">
      <c r="A92" s="780" t="n">
        <v>45962</v>
      </c>
      <c r="B92" s="781" t="n">
        <v>1061</v>
      </c>
      <c r="C92" s="781" t="n">
        <v>2062</v>
      </c>
      <c r="D92" s="781" t="n">
        <v>1679</v>
      </c>
      <c r="E92" s="781" t="n">
        <v>1278</v>
      </c>
      <c r="F92" s="781" t="n">
        <v>2350</v>
      </c>
      <c r="G92" s="781" t="n">
        <v>3283</v>
      </c>
      <c r="H92" s="781" t="n">
        <v>4310</v>
      </c>
      <c r="I92" s="781" t="n">
        <v>4888</v>
      </c>
      <c r="J92" s="781" t="n">
        <v>2874</v>
      </c>
      <c r="K92" s="781" t="n">
        <v>1050</v>
      </c>
      <c r="L92" s="781" t="n">
        <v>4898</v>
      </c>
      <c r="M92" s="781" t="n">
        <v>29733</v>
      </c>
      <c r="N92" s="1142">
        <f>AVERAGE(M90:M92)</f>
        <v/>
      </c>
      <c r="O92">
        <f>M92-M91</f>
        <v/>
      </c>
    </row>
  </sheetData>
  <pageMargins left="0.7" right="0.7" top="0.75" bottom="0.75" header="0.3" footer="0.3"/>
</worksheet>
</file>

<file path=xl/worksheets/sheet19.xml><?xml version="1.0" encoding="utf-8"?>
<worksheet xmlns="http://schemas.openxmlformats.org/spreadsheetml/2006/main">
  <sheetPr>
    <tabColor rgb="FF00B0F0"/>
    <outlinePr summaryBelow="1" summaryRight="1"/>
    <pageSetUpPr/>
  </sheetPr>
  <dimension ref="A1:M84"/>
  <sheetViews>
    <sheetView workbookViewId="0">
      <selection activeCell="A1" sqref="A1"/>
    </sheetView>
  </sheetViews>
  <sheetFormatPr baseColWidth="8" defaultRowHeight="14.5"/>
  <sheetData>
    <row r="1" ht="18" customHeight="1" s="828">
      <c r="A1" s="311" t="inlineStr">
        <is>
          <t>Worksheet 1b: Number of employers submitting HR1 forms by region, GB [note 6]</t>
        </is>
      </c>
      <c r="B1" s="308" t="n"/>
      <c r="C1" s="308" t="n"/>
      <c r="D1" s="308" t="n"/>
      <c r="E1" s="308" t="n"/>
      <c r="F1" s="308" t="n"/>
      <c r="G1" s="308" t="n"/>
      <c r="H1" s="308" t="n"/>
      <c r="I1" s="308" t="n"/>
      <c r="J1" s="308" t="n"/>
      <c r="K1" s="308" t="n"/>
      <c r="L1" s="308" t="n"/>
      <c r="M1" s="308" t="n"/>
    </row>
    <row r="2" ht="15.5" customHeight="1" s="828">
      <c r="A2" s="310" t="inlineStr">
        <is>
          <t>This worksheet contains one table.</t>
        </is>
      </c>
      <c r="B2" s="308" t="n"/>
      <c r="C2" s="308" t="n"/>
      <c r="D2" s="308" t="n"/>
      <c r="E2" s="308" t="n"/>
      <c r="F2" s="308" t="n"/>
      <c r="G2" s="308" t="n"/>
      <c r="H2" s="308" t="n"/>
      <c r="I2" s="308" t="n"/>
      <c r="J2" s="308" t="n"/>
      <c r="K2" s="308" t="n"/>
      <c r="L2" s="308" t="n"/>
      <c r="M2" s="308" t="n"/>
    </row>
    <row r="3" ht="15.5" customHeight="1" s="828">
      <c r="A3" s="313" t="inlineStr">
        <is>
          <t>Some shorthand is used in this table, [c] = confidential</t>
        </is>
      </c>
      <c r="B3" s="308" t="n"/>
      <c r="C3" s="308" t="n"/>
      <c r="D3" s="308" t="n"/>
      <c r="E3" s="308" t="n"/>
      <c r="F3" s="308" t="n"/>
      <c r="G3" s="308" t="n"/>
      <c r="H3" s="308" t="n"/>
      <c r="I3" s="308" t="n"/>
      <c r="J3" s="308" t="n"/>
      <c r="K3" s="308" t="n"/>
      <c r="L3" s="308" t="n"/>
      <c r="M3" s="308" t="n"/>
    </row>
    <row r="4" ht="77.5" customHeight="1" s="828">
      <c r="A4" s="312" t="inlineStr">
        <is>
          <t>Month</t>
        </is>
      </c>
      <c r="B4" s="312" t="inlineStr">
        <is>
          <t>North East</t>
        </is>
      </c>
      <c r="C4" s="312" t="inlineStr">
        <is>
          <t>North West</t>
        </is>
      </c>
      <c r="D4" s="312" t="inlineStr">
        <is>
          <t>Yorkshire and The Humber</t>
        </is>
      </c>
      <c r="E4" s="312" t="inlineStr">
        <is>
          <t>East Midlands</t>
        </is>
      </c>
      <c r="F4" s="312" t="inlineStr">
        <is>
          <t>West Midlands</t>
        </is>
      </c>
      <c r="G4" s="312" t="inlineStr">
        <is>
          <t>East of England</t>
        </is>
      </c>
      <c r="H4" s="312" t="inlineStr">
        <is>
          <t>London</t>
        </is>
      </c>
      <c r="I4" s="312" t="inlineStr">
        <is>
          <t>South East</t>
        </is>
      </c>
      <c r="J4" s="312" t="inlineStr">
        <is>
          <t>South West</t>
        </is>
      </c>
      <c r="K4" s="312" t="inlineStr">
        <is>
          <t>Wales</t>
        </is>
      </c>
      <c r="L4" s="312" t="inlineStr">
        <is>
          <t>Scotland</t>
        </is>
      </c>
      <c r="M4" s="312" t="inlineStr">
        <is>
          <t>GB</t>
        </is>
      </c>
    </row>
    <row r="5" ht="15.5" customHeight="1" s="828">
      <c r="A5" s="780" t="n">
        <v>43556</v>
      </c>
      <c r="B5" s="781" t="n">
        <v>8</v>
      </c>
      <c r="C5" s="781" t="n">
        <v>29</v>
      </c>
      <c r="D5" s="781" t="inlineStr">
        <is>
          <t>[c]</t>
        </is>
      </c>
      <c r="E5" s="781" t="n">
        <v>12</v>
      </c>
      <c r="F5" s="781" t="n">
        <v>14</v>
      </c>
      <c r="G5" s="781" t="n">
        <v>29</v>
      </c>
      <c r="H5" s="781" t="n">
        <v>52</v>
      </c>
      <c r="I5" s="781" t="n">
        <v>38</v>
      </c>
      <c r="J5" s="781" t="n">
        <v>24</v>
      </c>
      <c r="K5" s="781" t="inlineStr">
        <is>
          <t>[c]</t>
        </is>
      </c>
      <c r="L5" s="781" t="n">
        <v>22</v>
      </c>
      <c r="M5" s="781" t="n">
        <v>256</v>
      </c>
    </row>
    <row r="6" ht="15.5" customHeight="1" s="828">
      <c r="A6" s="780" t="n">
        <v>43586</v>
      </c>
      <c r="B6" s="781" t="n">
        <v>10</v>
      </c>
      <c r="C6" s="781" t="n">
        <v>34</v>
      </c>
      <c r="D6" s="781" t="n">
        <v>30</v>
      </c>
      <c r="E6" s="781" t="n">
        <v>12</v>
      </c>
      <c r="F6" s="781" t="n">
        <v>27</v>
      </c>
      <c r="G6" s="781" t="n">
        <v>29</v>
      </c>
      <c r="H6" s="781" t="n">
        <v>65</v>
      </c>
      <c r="I6" s="781" t="n">
        <v>47</v>
      </c>
      <c r="J6" s="781" t="n">
        <v>30</v>
      </c>
      <c r="K6" s="781" t="n">
        <v>10</v>
      </c>
      <c r="L6" s="781" t="n">
        <v>21</v>
      </c>
      <c r="M6" s="781" t="n">
        <v>315</v>
      </c>
    </row>
    <row r="7" ht="15.5" customHeight="1" s="828">
      <c r="A7" s="780" t="n">
        <v>43617</v>
      </c>
      <c r="B7" s="781" t="n">
        <v>15</v>
      </c>
      <c r="C7" s="781" t="n">
        <v>29</v>
      </c>
      <c r="D7" s="781" t="n">
        <v>40</v>
      </c>
      <c r="E7" s="781" t="n">
        <v>20</v>
      </c>
      <c r="F7" s="781" t="n">
        <v>30</v>
      </c>
      <c r="G7" s="781" t="n">
        <v>17</v>
      </c>
      <c r="H7" s="781" t="n">
        <v>57</v>
      </c>
      <c r="I7" s="781" t="n">
        <v>33</v>
      </c>
      <c r="J7" s="781" t="n">
        <v>18</v>
      </c>
      <c r="K7" s="781" t="n">
        <v>13</v>
      </c>
      <c r="L7" s="781" t="n">
        <v>13</v>
      </c>
      <c r="M7" s="781" t="n">
        <v>285</v>
      </c>
    </row>
    <row r="8" ht="15.5" customHeight="1" s="828">
      <c r="A8" s="780" t="n">
        <v>43647</v>
      </c>
      <c r="B8" s="781" t="n">
        <v>10</v>
      </c>
      <c r="C8" s="781" t="n">
        <v>28</v>
      </c>
      <c r="D8" s="781" t="n">
        <v>21</v>
      </c>
      <c r="E8" s="781" t="n">
        <v>16</v>
      </c>
      <c r="F8" s="781" t="n">
        <v>25</v>
      </c>
      <c r="G8" s="781" t="n">
        <v>19</v>
      </c>
      <c r="H8" s="781" t="n">
        <v>48</v>
      </c>
      <c r="I8" s="781" t="n">
        <v>30</v>
      </c>
      <c r="J8" s="781" t="n">
        <v>16</v>
      </c>
      <c r="K8" s="781" t="n">
        <v>13</v>
      </c>
      <c r="L8" s="781" t="n">
        <v>16</v>
      </c>
      <c r="M8" s="781" t="n">
        <v>242</v>
      </c>
    </row>
    <row r="9" ht="15.5" customHeight="1" s="828">
      <c r="A9" s="780" t="n">
        <v>43678</v>
      </c>
      <c r="B9" s="781" t="inlineStr">
        <is>
          <t>[c]</t>
        </is>
      </c>
      <c r="C9" s="781" t="n">
        <v>21</v>
      </c>
      <c r="D9" s="781" t="n">
        <v>15</v>
      </c>
      <c r="E9" s="781" t="n">
        <v>9</v>
      </c>
      <c r="F9" s="781" t="n">
        <v>24</v>
      </c>
      <c r="G9" s="781" t="inlineStr">
        <is>
          <t>[c]</t>
        </is>
      </c>
      <c r="H9" s="781" t="n">
        <v>40</v>
      </c>
      <c r="I9" s="781" t="n">
        <v>17</v>
      </c>
      <c r="J9" s="781" t="n">
        <v>14</v>
      </c>
      <c r="K9" s="781" t="n">
        <v>13</v>
      </c>
      <c r="L9" s="781" t="n">
        <v>16</v>
      </c>
      <c r="M9" s="781" t="n">
        <v>186</v>
      </c>
    </row>
    <row r="10" ht="15.5" customHeight="1" s="828">
      <c r="A10" s="780" t="n">
        <v>43709</v>
      </c>
      <c r="B10" s="781" t="n">
        <v>17</v>
      </c>
      <c r="C10" s="781" t="n">
        <v>35</v>
      </c>
      <c r="D10" s="781" t="n">
        <v>23</v>
      </c>
      <c r="E10" s="781" t="n">
        <v>13</v>
      </c>
      <c r="F10" s="781" t="n">
        <v>21</v>
      </c>
      <c r="G10" s="781" t="n">
        <v>17</v>
      </c>
      <c r="H10" s="781" t="n">
        <v>46</v>
      </c>
      <c r="I10" s="781" t="n">
        <v>36</v>
      </c>
      <c r="J10" s="781" t="n">
        <v>14</v>
      </c>
      <c r="K10" s="781" t="n">
        <v>6</v>
      </c>
      <c r="L10" s="781" t="n">
        <v>16</v>
      </c>
      <c r="M10" s="781" t="n">
        <v>244</v>
      </c>
    </row>
    <row r="11" ht="15.5" customHeight="1" s="828">
      <c r="A11" s="780" t="n">
        <v>43739</v>
      </c>
      <c r="B11" s="781" t="n">
        <v>21</v>
      </c>
      <c r="C11" s="781" t="n">
        <v>31</v>
      </c>
      <c r="D11" s="781" t="n">
        <v>28</v>
      </c>
      <c r="E11" s="781" t="n">
        <v>18</v>
      </c>
      <c r="F11" s="781" t="n">
        <v>22</v>
      </c>
      <c r="G11" s="781" t="n">
        <v>20</v>
      </c>
      <c r="H11" s="781" t="n">
        <v>55</v>
      </c>
      <c r="I11" s="781" t="n">
        <v>33</v>
      </c>
      <c r="J11" s="781" t="n">
        <v>31</v>
      </c>
      <c r="K11" s="781" t="n">
        <v>9</v>
      </c>
      <c r="L11" s="781" t="n">
        <v>19</v>
      </c>
      <c r="M11" s="781" t="n">
        <v>287</v>
      </c>
    </row>
    <row r="12" ht="15.5" customHeight="1" s="828">
      <c r="A12" s="780" t="n">
        <v>43770</v>
      </c>
      <c r="B12" s="781" t="n">
        <v>13</v>
      </c>
      <c r="C12" s="781" t="n">
        <v>29</v>
      </c>
      <c r="D12" s="781" t="n">
        <v>17</v>
      </c>
      <c r="E12" s="781" t="n">
        <v>16</v>
      </c>
      <c r="F12" s="781" t="n">
        <v>30</v>
      </c>
      <c r="G12" s="781" t="n">
        <v>17</v>
      </c>
      <c r="H12" s="781" t="n">
        <v>61</v>
      </c>
      <c r="I12" s="781" t="n">
        <v>29</v>
      </c>
      <c r="J12" s="781" t="n">
        <v>13</v>
      </c>
      <c r="K12" s="781" t="n">
        <v>7</v>
      </c>
      <c r="L12" s="781" t="n">
        <v>22</v>
      </c>
      <c r="M12" s="781" t="n">
        <v>254</v>
      </c>
    </row>
    <row r="13" ht="15.5" customHeight="1" s="828">
      <c r="A13" s="780" t="n">
        <v>43800</v>
      </c>
      <c r="B13" s="781" t="n">
        <v>11</v>
      </c>
      <c r="C13" s="781" t="n">
        <v>14</v>
      </c>
      <c r="D13" s="781" t="n">
        <v>12</v>
      </c>
      <c r="E13" s="781" t="n">
        <v>10</v>
      </c>
      <c r="F13" s="781" t="n">
        <v>11</v>
      </c>
      <c r="G13" s="781" t="n">
        <v>13</v>
      </c>
      <c r="H13" s="781" t="n">
        <v>43</v>
      </c>
      <c r="I13" s="781" t="n">
        <v>20</v>
      </c>
      <c r="J13" s="781" t="n">
        <v>14</v>
      </c>
      <c r="K13" s="781" t="n">
        <v>4</v>
      </c>
      <c r="L13" s="781" t="n">
        <v>12</v>
      </c>
      <c r="M13" s="781" t="n">
        <v>164</v>
      </c>
    </row>
    <row r="14" ht="15.5" customHeight="1" s="828">
      <c r="A14" s="780" t="n">
        <v>43831</v>
      </c>
      <c r="B14" s="781" t="n">
        <v>20</v>
      </c>
      <c r="C14" s="781" t="n">
        <v>35</v>
      </c>
      <c r="D14" s="781" t="n">
        <v>31</v>
      </c>
      <c r="E14" s="781" t="n">
        <v>17</v>
      </c>
      <c r="F14" s="781" t="n">
        <v>30</v>
      </c>
      <c r="G14" s="781" t="n">
        <v>28</v>
      </c>
      <c r="H14" s="781" t="n">
        <v>42</v>
      </c>
      <c r="I14" s="781" t="n">
        <v>44</v>
      </c>
      <c r="J14" s="781" t="n">
        <v>25</v>
      </c>
      <c r="K14" s="781" t="n">
        <v>15</v>
      </c>
      <c r="L14" s="781" t="n">
        <v>23</v>
      </c>
      <c r="M14" s="781" t="n">
        <v>310</v>
      </c>
    </row>
    <row r="15" ht="15.5" customHeight="1" s="828">
      <c r="A15" s="780" t="n">
        <v>43862</v>
      </c>
      <c r="B15" s="781" t="n">
        <v>12</v>
      </c>
      <c r="C15" s="781" t="n">
        <v>42</v>
      </c>
      <c r="D15" s="781" t="n">
        <v>33</v>
      </c>
      <c r="E15" s="781" t="n">
        <v>21</v>
      </c>
      <c r="F15" s="781" t="n">
        <v>18</v>
      </c>
      <c r="G15" s="781" t="n">
        <v>13</v>
      </c>
      <c r="H15" s="781" t="n">
        <v>51</v>
      </c>
      <c r="I15" s="781" t="n">
        <v>43</v>
      </c>
      <c r="J15" s="781" t="n">
        <v>21</v>
      </c>
      <c r="K15" s="781" t="n">
        <v>14</v>
      </c>
      <c r="L15" s="781" t="n">
        <v>20</v>
      </c>
      <c r="M15" s="781" t="n">
        <v>288</v>
      </c>
    </row>
    <row r="16" ht="15.5" customHeight="1" s="828">
      <c r="A16" s="780" t="n">
        <v>43891</v>
      </c>
      <c r="B16" s="781" t="n">
        <v>20</v>
      </c>
      <c r="C16" s="781" t="n">
        <v>39</v>
      </c>
      <c r="D16" s="781" t="n">
        <v>22</v>
      </c>
      <c r="E16" s="781" t="n">
        <v>22</v>
      </c>
      <c r="F16" s="781" t="n">
        <v>35</v>
      </c>
      <c r="G16" s="781" t="n">
        <v>25</v>
      </c>
      <c r="H16" s="781" t="n">
        <v>92</v>
      </c>
      <c r="I16" s="781" t="n">
        <v>37</v>
      </c>
      <c r="J16" s="781" t="n">
        <v>32</v>
      </c>
      <c r="K16" s="781" t="n">
        <v>19</v>
      </c>
      <c r="L16" s="781" t="n">
        <v>39</v>
      </c>
      <c r="M16" s="781" t="n">
        <v>382</v>
      </c>
    </row>
    <row r="17" ht="15.5" customHeight="1" s="828">
      <c r="A17" s="780" t="n">
        <v>43922</v>
      </c>
      <c r="B17" s="781" t="n">
        <v>13</v>
      </c>
      <c r="C17" s="781" t="n">
        <v>30</v>
      </c>
      <c r="D17" s="781" t="n">
        <v>17</v>
      </c>
      <c r="E17" s="781" t="n">
        <v>16</v>
      </c>
      <c r="F17" s="781" t="n">
        <v>22</v>
      </c>
      <c r="G17" s="781" t="n">
        <v>15</v>
      </c>
      <c r="H17" s="781" t="n">
        <v>93</v>
      </c>
      <c r="I17" s="781" t="n">
        <v>44</v>
      </c>
      <c r="J17" s="781" t="n">
        <v>17</v>
      </c>
      <c r="K17" s="781" t="n">
        <v>12</v>
      </c>
      <c r="L17" s="781" t="n">
        <v>37</v>
      </c>
      <c r="M17" s="781" t="n">
        <v>316</v>
      </c>
    </row>
    <row r="18" ht="15.5" customHeight="1" s="828">
      <c r="A18" s="780" t="n">
        <v>43952</v>
      </c>
      <c r="B18" s="781" t="n">
        <v>22</v>
      </c>
      <c r="C18" s="781" t="n">
        <v>66</v>
      </c>
      <c r="D18" s="781" t="n">
        <v>45</v>
      </c>
      <c r="E18" s="781" t="n">
        <v>41</v>
      </c>
      <c r="F18" s="781" t="n">
        <v>76</v>
      </c>
      <c r="G18" s="781" t="n">
        <v>56</v>
      </c>
      <c r="H18" s="781" t="n">
        <v>136</v>
      </c>
      <c r="I18" s="781" t="n">
        <v>104</v>
      </c>
      <c r="J18" s="781" t="n">
        <v>59</v>
      </c>
      <c r="K18" s="781" t="n">
        <v>30</v>
      </c>
      <c r="L18" s="781" t="n">
        <v>65</v>
      </c>
      <c r="M18" s="781" t="n">
        <v>700</v>
      </c>
    </row>
    <row r="19" ht="15.5" customHeight="1" s="828">
      <c r="A19" s="780" t="n">
        <v>43983</v>
      </c>
      <c r="B19" s="781" t="n">
        <v>62</v>
      </c>
      <c r="C19" s="781" t="n">
        <v>145</v>
      </c>
      <c r="D19" s="781" t="n">
        <v>108</v>
      </c>
      <c r="E19" s="781" t="n">
        <v>105</v>
      </c>
      <c r="F19" s="781" t="n">
        <v>117</v>
      </c>
      <c r="G19" s="781" t="n">
        <v>100</v>
      </c>
      <c r="H19" s="781" t="n">
        <v>353</v>
      </c>
      <c r="I19" s="781" t="n">
        <v>181</v>
      </c>
      <c r="J19" s="781" t="n">
        <v>118</v>
      </c>
      <c r="K19" s="781" t="n">
        <v>47</v>
      </c>
      <c r="L19" s="781" t="n">
        <v>138</v>
      </c>
      <c r="M19" s="781" t="n">
        <v>1474</v>
      </c>
    </row>
    <row r="20" ht="15.5" customHeight="1" s="828">
      <c r="A20" s="780" t="n">
        <v>44013</v>
      </c>
      <c r="B20" s="781" t="n">
        <v>44</v>
      </c>
      <c r="C20" s="781" t="n">
        <v>135</v>
      </c>
      <c r="D20" s="781" t="n">
        <v>92</v>
      </c>
      <c r="E20" s="781" t="n">
        <v>69</v>
      </c>
      <c r="F20" s="781" t="n">
        <v>110</v>
      </c>
      <c r="G20" s="781" t="n">
        <v>84</v>
      </c>
      <c r="H20" s="781" t="n">
        <v>302</v>
      </c>
      <c r="I20" s="781" t="n">
        <v>158</v>
      </c>
      <c r="J20" s="781" t="n">
        <v>107</v>
      </c>
      <c r="K20" s="781" t="n">
        <v>49</v>
      </c>
      <c r="L20" s="781" t="n">
        <v>100</v>
      </c>
      <c r="M20" s="781" t="n">
        <v>1250</v>
      </c>
    </row>
    <row r="21" ht="15.5" customHeight="1" s="828">
      <c r="A21" s="780" t="n">
        <v>44044</v>
      </c>
      <c r="B21" s="781" t="n">
        <v>26</v>
      </c>
      <c r="C21" s="781" t="n">
        <v>81</v>
      </c>
      <c r="D21" s="781" t="n">
        <v>54</v>
      </c>
      <c r="E21" s="781" t="n">
        <v>41</v>
      </c>
      <c r="F21" s="781" t="n">
        <v>67</v>
      </c>
      <c r="G21" s="781" t="n">
        <v>61</v>
      </c>
      <c r="H21" s="781" t="n">
        <v>180</v>
      </c>
      <c r="I21" s="781" t="n">
        <v>94</v>
      </c>
      <c r="J21" s="781" t="n">
        <v>54</v>
      </c>
      <c r="K21" s="781" t="n">
        <v>22</v>
      </c>
      <c r="L21" s="781" t="n">
        <v>50</v>
      </c>
      <c r="M21" s="781" t="n">
        <v>730</v>
      </c>
    </row>
    <row r="22" ht="15.5" customHeight="1" s="828">
      <c r="A22" s="780" t="n">
        <v>44075</v>
      </c>
      <c r="B22" s="781" t="n">
        <v>22</v>
      </c>
      <c r="C22" s="781" t="n">
        <v>59</v>
      </c>
      <c r="D22" s="781" t="n">
        <v>63</v>
      </c>
      <c r="E22" s="781" t="n">
        <v>48</v>
      </c>
      <c r="F22" s="781" t="n">
        <v>64</v>
      </c>
      <c r="G22" s="781" t="n">
        <v>45</v>
      </c>
      <c r="H22" s="781" t="n">
        <v>154</v>
      </c>
      <c r="I22" s="781" t="n">
        <v>97</v>
      </c>
      <c r="J22" s="781" t="n">
        <v>51</v>
      </c>
      <c r="K22" s="781" t="n">
        <v>29</v>
      </c>
      <c r="L22" s="781" t="n">
        <v>50</v>
      </c>
      <c r="M22" s="781" t="n">
        <v>682</v>
      </c>
    </row>
    <row r="23" ht="15.5" customHeight="1" s="828">
      <c r="A23" s="780" t="n">
        <v>44105</v>
      </c>
      <c r="B23" s="781" t="n">
        <v>20</v>
      </c>
      <c r="C23" s="781" t="n">
        <v>65</v>
      </c>
      <c r="D23" s="781" t="n">
        <v>50</v>
      </c>
      <c r="E23" s="781" t="n">
        <v>26</v>
      </c>
      <c r="F23" s="781" t="n">
        <v>66</v>
      </c>
      <c r="G23" s="781" t="n">
        <v>55</v>
      </c>
      <c r="H23" s="781" t="n">
        <v>174</v>
      </c>
      <c r="I23" s="781" t="n">
        <v>85</v>
      </c>
      <c r="J23" s="781" t="n">
        <v>40</v>
      </c>
      <c r="K23" s="781" t="n">
        <v>21</v>
      </c>
      <c r="L23" s="781" t="n">
        <v>53</v>
      </c>
      <c r="M23" s="781" t="n">
        <v>655</v>
      </c>
    </row>
    <row r="24" ht="15.5" customHeight="1" s="828">
      <c r="A24" s="780" t="n">
        <v>44136</v>
      </c>
      <c r="B24" s="781" t="n">
        <v>23</v>
      </c>
      <c r="C24" s="781" t="n">
        <v>30</v>
      </c>
      <c r="D24" s="781" t="n">
        <v>23</v>
      </c>
      <c r="E24" s="781" t="n">
        <v>20</v>
      </c>
      <c r="F24" s="781" t="n">
        <v>30</v>
      </c>
      <c r="G24" s="781" t="n">
        <v>29</v>
      </c>
      <c r="H24" s="781" t="n">
        <v>83</v>
      </c>
      <c r="I24" s="781" t="n">
        <v>45</v>
      </c>
      <c r="J24" s="781" t="n">
        <v>22</v>
      </c>
      <c r="K24" s="781" t="n">
        <v>10</v>
      </c>
      <c r="L24" s="781" t="n">
        <v>35</v>
      </c>
      <c r="M24" s="781" t="n">
        <v>350</v>
      </c>
    </row>
    <row r="25" ht="15.5" customHeight="1" s="828">
      <c r="A25" s="780" t="n">
        <v>44166</v>
      </c>
      <c r="B25" s="781" t="n">
        <v>11</v>
      </c>
      <c r="C25" s="781" t="n">
        <v>18</v>
      </c>
      <c r="D25" s="781" t="n">
        <v>14</v>
      </c>
      <c r="E25" s="781" t="n">
        <v>14</v>
      </c>
      <c r="F25" s="781" t="n">
        <v>17</v>
      </c>
      <c r="G25" s="781" t="n">
        <v>17</v>
      </c>
      <c r="H25" s="781" t="n">
        <v>51</v>
      </c>
      <c r="I25" s="781" t="n">
        <v>25</v>
      </c>
      <c r="J25" s="781" t="n">
        <v>12</v>
      </c>
      <c r="K25" s="781" t="n">
        <v>7</v>
      </c>
      <c r="L25" s="781" t="n">
        <v>17</v>
      </c>
      <c r="M25" s="781" t="n">
        <v>203</v>
      </c>
    </row>
    <row r="26" ht="15.5" customHeight="1" s="828">
      <c r="A26" s="780" t="n">
        <v>44197</v>
      </c>
      <c r="B26" s="781" t="n">
        <v>10</v>
      </c>
      <c r="C26" s="781" t="n">
        <v>22</v>
      </c>
      <c r="D26" s="781" t="n">
        <v>16</v>
      </c>
      <c r="E26" s="781" t="n">
        <v>16</v>
      </c>
      <c r="F26" s="781" t="n">
        <v>17</v>
      </c>
      <c r="G26" s="781" t="n">
        <v>18</v>
      </c>
      <c r="H26" s="781" t="n">
        <v>57</v>
      </c>
      <c r="I26" s="781" t="n">
        <v>34</v>
      </c>
      <c r="J26" s="781" t="n">
        <v>21</v>
      </c>
      <c r="K26" s="781" t="n">
        <v>10</v>
      </c>
      <c r="L26" s="781" t="n">
        <v>21</v>
      </c>
      <c r="M26" s="781" t="n">
        <v>242</v>
      </c>
    </row>
    <row r="27" ht="15.5" customHeight="1" s="828">
      <c r="A27" s="780" t="n">
        <v>44228</v>
      </c>
      <c r="B27" s="781" t="n">
        <v>6</v>
      </c>
      <c r="C27" s="781" t="n">
        <v>30</v>
      </c>
      <c r="D27" s="781" t="n">
        <v>22</v>
      </c>
      <c r="E27" s="781" t="n">
        <v>26</v>
      </c>
      <c r="F27" s="781" t="n">
        <v>26</v>
      </c>
      <c r="G27" s="781" t="n">
        <v>17</v>
      </c>
      <c r="H27" s="781" t="n">
        <v>55</v>
      </c>
      <c r="I27" s="781" t="n">
        <v>34</v>
      </c>
      <c r="J27" s="781" t="n">
        <v>17</v>
      </c>
      <c r="K27" s="781" t="n">
        <v>9</v>
      </c>
      <c r="L27" s="781" t="n">
        <v>20</v>
      </c>
      <c r="M27" s="781" t="n">
        <v>262</v>
      </c>
    </row>
    <row r="28" ht="15.5" customHeight="1" s="828">
      <c r="A28" s="780" t="n">
        <v>44256</v>
      </c>
      <c r="B28" s="781" t="n">
        <v>15</v>
      </c>
      <c r="C28" s="781" t="n">
        <v>28</v>
      </c>
      <c r="D28" s="781" t="n">
        <v>15</v>
      </c>
      <c r="E28" s="781" t="n">
        <v>21</v>
      </c>
      <c r="F28" s="781" t="n">
        <v>29</v>
      </c>
      <c r="G28" s="781" t="n">
        <v>20</v>
      </c>
      <c r="H28" s="781" t="n">
        <v>70</v>
      </c>
      <c r="I28" s="781" t="n">
        <v>36</v>
      </c>
      <c r="J28" s="781" t="n">
        <v>21</v>
      </c>
      <c r="K28" s="781" t="n">
        <v>14</v>
      </c>
      <c r="L28" s="781" t="n">
        <v>16</v>
      </c>
      <c r="M28" s="781" t="n">
        <v>285</v>
      </c>
    </row>
    <row r="29" ht="15.5" customHeight="1" s="828">
      <c r="A29" s="780" t="n">
        <v>44287</v>
      </c>
      <c r="B29" s="781" t="n">
        <v>10</v>
      </c>
      <c r="C29" s="781" t="n">
        <v>31</v>
      </c>
      <c r="D29" s="781" t="n">
        <v>12</v>
      </c>
      <c r="E29" s="781" t="n">
        <v>22</v>
      </c>
      <c r="F29" s="781" t="n">
        <v>13</v>
      </c>
      <c r="G29" s="781" t="n">
        <v>14</v>
      </c>
      <c r="H29" s="781" t="n">
        <v>30</v>
      </c>
      <c r="I29" s="781" t="n">
        <v>30</v>
      </c>
      <c r="J29" s="781" t="n">
        <v>19</v>
      </c>
      <c r="K29" s="781" t="n">
        <v>7</v>
      </c>
      <c r="L29" s="781" t="n">
        <v>20</v>
      </c>
      <c r="M29" s="781" t="n">
        <v>208</v>
      </c>
    </row>
    <row r="30" ht="15.5" customHeight="1" s="828">
      <c r="A30" s="780" t="n">
        <v>44317</v>
      </c>
      <c r="B30" s="781" t="n">
        <v>11</v>
      </c>
      <c r="C30" s="781" t="n">
        <v>27</v>
      </c>
      <c r="D30" s="781" t="n">
        <v>16</v>
      </c>
      <c r="E30" s="781" t="n">
        <v>18</v>
      </c>
      <c r="F30" s="781" t="n">
        <v>19</v>
      </c>
      <c r="G30" s="781" t="n">
        <v>12</v>
      </c>
      <c r="H30" s="781" t="n">
        <v>35</v>
      </c>
      <c r="I30" s="781" t="n">
        <v>31</v>
      </c>
      <c r="J30" s="781" t="n">
        <v>17</v>
      </c>
      <c r="K30" s="781" t="n">
        <v>8</v>
      </c>
      <c r="L30" s="781" t="n">
        <v>13</v>
      </c>
      <c r="M30" s="781" t="n">
        <v>207</v>
      </c>
    </row>
    <row r="31" ht="15.5" customHeight="1" s="828">
      <c r="A31" s="780" t="n">
        <v>44348</v>
      </c>
      <c r="B31" s="781" t="n">
        <v>5</v>
      </c>
      <c r="C31" s="781" t="n">
        <v>18</v>
      </c>
      <c r="D31" s="781" t="n">
        <v>14</v>
      </c>
      <c r="E31" s="781" t="n">
        <v>5</v>
      </c>
      <c r="F31" s="781" t="n">
        <v>17</v>
      </c>
      <c r="G31" s="781" t="n">
        <v>11</v>
      </c>
      <c r="H31" s="781" t="n">
        <v>30</v>
      </c>
      <c r="I31" s="781" t="n">
        <v>17</v>
      </c>
      <c r="J31" s="781" t="n">
        <v>14</v>
      </c>
      <c r="K31" s="781" t="n">
        <v>6</v>
      </c>
      <c r="L31" s="781" t="n">
        <v>13</v>
      </c>
      <c r="M31" s="781" t="n">
        <v>150</v>
      </c>
    </row>
    <row r="32" ht="15.5" customHeight="1" s="828">
      <c r="A32" s="780" t="n">
        <v>44378</v>
      </c>
      <c r="B32" s="781" t="n">
        <v>7</v>
      </c>
      <c r="C32" s="781" t="n">
        <v>16</v>
      </c>
      <c r="D32" s="781" t="n">
        <v>10</v>
      </c>
      <c r="E32" s="781" t="n">
        <v>9</v>
      </c>
      <c r="F32" s="781" t="n">
        <v>13</v>
      </c>
      <c r="G32" s="781" t="n">
        <v>11</v>
      </c>
      <c r="H32" s="781" t="n">
        <v>35</v>
      </c>
      <c r="I32" s="781" t="n">
        <v>15</v>
      </c>
      <c r="J32" s="781" t="n">
        <v>19</v>
      </c>
      <c r="K32" s="781" t="n">
        <v>6</v>
      </c>
      <c r="L32" s="781" t="n">
        <v>9</v>
      </c>
      <c r="M32" s="781" t="n">
        <v>150</v>
      </c>
    </row>
    <row r="33" ht="15.5" customHeight="1" s="828">
      <c r="A33" s="780" t="n">
        <v>44409</v>
      </c>
      <c r="B33" s="781" t="n">
        <v>8</v>
      </c>
      <c r="C33" s="781" t="n">
        <v>23</v>
      </c>
      <c r="D33" s="781" t="n">
        <v>7</v>
      </c>
      <c r="E33" s="781" t="n">
        <v>11</v>
      </c>
      <c r="F33" s="781" t="n">
        <v>16</v>
      </c>
      <c r="G33" s="781" t="n">
        <v>10</v>
      </c>
      <c r="H33" s="781" t="n">
        <v>35</v>
      </c>
      <c r="I33" s="781" t="n">
        <v>20</v>
      </c>
      <c r="J33" s="781" t="n">
        <v>13</v>
      </c>
      <c r="K33" s="781" t="n">
        <v>5</v>
      </c>
      <c r="L33" s="781" t="n">
        <v>13</v>
      </c>
      <c r="M33" s="781" t="n">
        <v>161</v>
      </c>
    </row>
    <row r="34" ht="15.5" customHeight="1" s="828">
      <c r="A34" s="780" t="n">
        <v>44440</v>
      </c>
      <c r="B34" s="781" t="n">
        <v>10</v>
      </c>
      <c r="C34" s="781" t="n">
        <v>15</v>
      </c>
      <c r="D34" s="781" t="n">
        <v>10</v>
      </c>
      <c r="E34" s="781" t="n">
        <v>12</v>
      </c>
      <c r="F34" s="781" t="n">
        <v>15</v>
      </c>
      <c r="G34" s="781" t="n">
        <v>9</v>
      </c>
      <c r="H34" s="781" t="n">
        <v>33</v>
      </c>
      <c r="I34" s="781" t="n">
        <v>12</v>
      </c>
      <c r="J34" s="781" t="n">
        <v>11</v>
      </c>
      <c r="K34" s="781" t="n">
        <v>10</v>
      </c>
      <c r="L34" s="781" t="n">
        <v>22</v>
      </c>
      <c r="M34" s="781" t="n">
        <v>159</v>
      </c>
    </row>
    <row r="35" ht="15.5" customHeight="1" s="828">
      <c r="A35" s="780" t="n">
        <v>44470</v>
      </c>
      <c r="B35" s="781" t="n">
        <v>7</v>
      </c>
      <c r="C35" s="781" t="n">
        <v>20</v>
      </c>
      <c r="D35" s="781" t="n">
        <v>15</v>
      </c>
      <c r="E35" s="781" t="n">
        <v>9</v>
      </c>
      <c r="F35" s="781" t="n">
        <v>17</v>
      </c>
      <c r="G35" s="781" t="n">
        <v>9</v>
      </c>
      <c r="H35" s="781" t="n">
        <v>26</v>
      </c>
      <c r="I35" s="781" t="n">
        <v>22</v>
      </c>
      <c r="J35" s="781" t="n">
        <v>10</v>
      </c>
      <c r="K35" s="781" t="n">
        <v>5</v>
      </c>
      <c r="L35" s="781" t="n">
        <v>12</v>
      </c>
      <c r="M35" s="781" t="n">
        <v>152</v>
      </c>
    </row>
    <row r="36" ht="15.5" customHeight="1" s="828">
      <c r="A36" s="780" t="n">
        <v>44501</v>
      </c>
      <c r="B36" s="781" t="n">
        <v>6</v>
      </c>
      <c r="C36" s="781" t="n">
        <v>14</v>
      </c>
      <c r="D36" s="781" t="n">
        <v>9</v>
      </c>
      <c r="E36" s="781" t="n">
        <v>8</v>
      </c>
      <c r="F36" s="781" t="n">
        <v>13</v>
      </c>
      <c r="G36" s="781" t="n">
        <v>10</v>
      </c>
      <c r="H36" s="781" t="n">
        <v>28</v>
      </c>
      <c r="I36" s="781" t="n">
        <v>20</v>
      </c>
      <c r="J36" s="781" t="n">
        <v>14</v>
      </c>
      <c r="K36" s="781" t="n">
        <v>7</v>
      </c>
      <c r="L36" s="781" t="n">
        <v>7</v>
      </c>
      <c r="M36" s="781" t="n">
        <v>136</v>
      </c>
    </row>
    <row r="37" ht="15.5" customHeight="1" s="828">
      <c r="A37" s="780" t="n">
        <v>44531</v>
      </c>
      <c r="B37" s="781" t="n">
        <v>5</v>
      </c>
      <c r="C37" s="781" t="n">
        <v>11</v>
      </c>
      <c r="D37" s="781" t="n">
        <v>9</v>
      </c>
      <c r="E37" s="781" t="n">
        <v>7</v>
      </c>
      <c r="F37" s="781" t="n">
        <v>10</v>
      </c>
      <c r="G37" s="781" t="inlineStr">
        <is>
          <t>[c]</t>
        </is>
      </c>
      <c r="H37" s="781" t="n">
        <v>14</v>
      </c>
      <c r="I37" s="781" t="n">
        <v>5</v>
      </c>
      <c r="J37" s="781" t="inlineStr">
        <is>
          <t>[c]</t>
        </is>
      </c>
      <c r="K37" s="781" t="n">
        <v>6</v>
      </c>
      <c r="L37" s="781" t="n">
        <v>9</v>
      </c>
      <c r="M37" s="781" t="n">
        <v>80</v>
      </c>
    </row>
    <row r="38" ht="15.5" customHeight="1" s="828">
      <c r="A38" s="780" t="n">
        <v>44562</v>
      </c>
      <c r="B38" s="781" t="n">
        <v>5</v>
      </c>
      <c r="C38" s="781" t="n">
        <v>18</v>
      </c>
      <c r="D38" s="781" t="n">
        <v>12</v>
      </c>
      <c r="E38" s="781" t="n">
        <v>6</v>
      </c>
      <c r="F38" s="781" t="n">
        <v>13</v>
      </c>
      <c r="G38" s="781" t="n">
        <v>3</v>
      </c>
      <c r="H38" s="781" t="n">
        <v>28</v>
      </c>
      <c r="I38" s="781" t="n">
        <v>25</v>
      </c>
      <c r="J38" s="781" t="n">
        <v>10</v>
      </c>
      <c r="K38" s="781" t="n">
        <v>6</v>
      </c>
      <c r="L38" s="781" t="n">
        <v>14</v>
      </c>
      <c r="M38" s="781" t="n">
        <v>140</v>
      </c>
    </row>
    <row r="39" ht="15.5" customHeight="1" s="828">
      <c r="A39" s="780" t="n">
        <v>44593</v>
      </c>
      <c r="B39" s="781" t="n">
        <v>11</v>
      </c>
      <c r="C39" s="781" t="n">
        <v>17</v>
      </c>
      <c r="D39" s="781" t="n">
        <v>10</v>
      </c>
      <c r="E39" s="781" t="n">
        <v>16</v>
      </c>
      <c r="F39" s="781" t="n">
        <v>17</v>
      </c>
      <c r="G39" s="781" t="n">
        <v>17</v>
      </c>
      <c r="H39" s="781" t="n">
        <v>41</v>
      </c>
      <c r="I39" s="781" t="n">
        <v>32</v>
      </c>
      <c r="J39" s="781" t="n">
        <v>16</v>
      </c>
      <c r="K39" s="781" t="n">
        <v>11</v>
      </c>
      <c r="L39" s="781" t="n">
        <v>13</v>
      </c>
      <c r="M39" s="781" t="n">
        <v>201</v>
      </c>
    </row>
    <row r="40" ht="15.5" customHeight="1" s="828">
      <c r="A40" s="780" t="n">
        <v>44621</v>
      </c>
      <c r="B40" s="781" t="n">
        <v>5</v>
      </c>
      <c r="C40" s="781" t="n">
        <v>17</v>
      </c>
      <c r="D40" s="781" t="n">
        <v>24</v>
      </c>
      <c r="E40" s="781" t="n">
        <v>14</v>
      </c>
      <c r="F40" s="781" t="n">
        <v>16</v>
      </c>
      <c r="G40" s="781" t="n">
        <v>18</v>
      </c>
      <c r="H40" s="781" t="n">
        <v>44</v>
      </c>
      <c r="I40" s="781" t="n">
        <v>35</v>
      </c>
      <c r="J40" s="781" t="n">
        <v>17</v>
      </c>
      <c r="K40" s="781" t="n">
        <v>9</v>
      </c>
      <c r="L40" s="781" t="n">
        <v>24</v>
      </c>
      <c r="M40" s="781" t="n">
        <v>223</v>
      </c>
    </row>
    <row r="41" ht="15.5" customHeight="1" s="828">
      <c r="A41" s="780" t="n">
        <v>44652</v>
      </c>
      <c r="B41" s="781" t="n">
        <v>8</v>
      </c>
      <c r="C41" s="781" t="n">
        <v>16</v>
      </c>
      <c r="D41" s="781" t="n">
        <v>16</v>
      </c>
      <c r="E41" s="781" t="n">
        <v>13</v>
      </c>
      <c r="F41" s="781" t="n">
        <v>17</v>
      </c>
      <c r="G41" s="781" t="n">
        <v>10</v>
      </c>
      <c r="H41" s="781" t="n">
        <v>37</v>
      </c>
      <c r="I41" s="781" t="n">
        <v>24</v>
      </c>
      <c r="J41" s="781" t="n">
        <v>10</v>
      </c>
      <c r="K41" s="781" t="n">
        <v>10</v>
      </c>
      <c r="L41" s="781" t="n">
        <v>10</v>
      </c>
      <c r="M41" s="781" t="n">
        <v>171</v>
      </c>
    </row>
    <row r="42" ht="15.5" customHeight="1" s="828">
      <c r="A42" s="780" t="n">
        <v>44682</v>
      </c>
      <c r="B42" s="781" t="n">
        <v>8</v>
      </c>
      <c r="C42" s="781" t="n">
        <v>36</v>
      </c>
      <c r="D42" s="781" t="n">
        <v>10</v>
      </c>
      <c r="E42" s="781" t="n">
        <v>16</v>
      </c>
      <c r="F42" s="781" t="n">
        <v>17</v>
      </c>
      <c r="G42" s="781" t="n">
        <v>7</v>
      </c>
      <c r="H42" s="781" t="n">
        <v>44</v>
      </c>
      <c r="I42" s="781" t="n">
        <v>31</v>
      </c>
      <c r="J42" s="781" t="n">
        <v>12</v>
      </c>
      <c r="K42" s="781" t="n">
        <v>5</v>
      </c>
      <c r="L42" s="781" t="n">
        <v>19</v>
      </c>
      <c r="M42" s="781" t="n">
        <v>205</v>
      </c>
    </row>
    <row r="43" ht="15.5" customHeight="1" s="828">
      <c r="A43" s="780" t="n">
        <v>44713</v>
      </c>
      <c r="B43" s="781" t="n">
        <v>7</v>
      </c>
      <c r="C43" s="781" t="n">
        <v>14</v>
      </c>
      <c r="D43" s="781" t="n">
        <v>13</v>
      </c>
      <c r="E43" s="781" t="n">
        <v>20</v>
      </c>
      <c r="F43" s="781" t="n">
        <v>8</v>
      </c>
      <c r="G43" s="781" t="n">
        <v>15</v>
      </c>
      <c r="H43" s="781" t="n">
        <v>31</v>
      </c>
      <c r="I43" s="781" t="n">
        <v>24</v>
      </c>
      <c r="J43" s="781" t="n">
        <v>7</v>
      </c>
      <c r="K43" s="781" t="n">
        <v>8</v>
      </c>
      <c r="L43" s="781" t="n">
        <v>20</v>
      </c>
      <c r="M43" s="781" t="n">
        <v>167</v>
      </c>
    </row>
    <row r="44" ht="15.5" customHeight="1" s="828">
      <c r="A44" s="780" t="n">
        <v>44743</v>
      </c>
      <c r="B44" s="781" t="n">
        <v>5</v>
      </c>
      <c r="C44" s="781" t="n">
        <v>22</v>
      </c>
      <c r="D44" s="781" t="n">
        <v>19</v>
      </c>
      <c r="E44" s="781" t="n">
        <v>10</v>
      </c>
      <c r="F44" s="781" t="n">
        <v>15</v>
      </c>
      <c r="G44" s="781" t="n">
        <v>10</v>
      </c>
      <c r="H44" s="781" t="n">
        <v>33</v>
      </c>
      <c r="I44" s="781" t="n">
        <v>31</v>
      </c>
      <c r="J44" s="781" t="n">
        <v>15</v>
      </c>
      <c r="K44" s="781" t="n">
        <v>7</v>
      </c>
      <c r="L44" s="781" t="n">
        <v>11</v>
      </c>
      <c r="M44" s="781" t="n">
        <v>178</v>
      </c>
    </row>
    <row r="45" ht="15.5" customHeight="1" s="828">
      <c r="A45" s="780" t="n">
        <v>44774</v>
      </c>
      <c r="B45" s="781" t="n">
        <v>8</v>
      </c>
      <c r="C45" s="781" t="n">
        <v>28</v>
      </c>
      <c r="D45" s="781" t="n">
        <v>21</v>
      </c>
      <c r="E45" s="781" t="n">
        <v>14</v>
      </c>
      <c r="F45" s="781" t="n">
        <v>14</v>
      </c>
      <c r="G45" s="781" t="n">
        <v>11</v>
      </c>
      <c r="H45" s="781" t="n">
        <v>40</v>
      </c>
      <c r="I45" s="781" t="n">
        <v>27</v>
      </c>
      <c r="J45" s="781" t="n">
        <v>15</v>
      </c>
      <c r="K45" s="781" t="n">
        <v>10</v>
      </c>
      <c r="L45" s="781" t="n">
        <v>17</v>
      </c>
      <c r="M45" s="781" t="n">
        <v>205</v>
      </c>
    </row>
    <row r="46" ht="15.5" customHeight="1" s="828">
      <c r="A46" s="780" t="n">
        <v>44805</v>
      </c>
      <c r="B46" s="781" t="n">
        <v>9</v>
      </c>
      <c r="C46" s="781" t="n">
        <v>23</v>
      </c>
      <c r="D46" s="781" t="n">
        <v>18</v>
      </c>
      <c r="E46" s="781" t="n">
        <v>20</v>
      </c>
      <c r="F46" s="781" t="n">
        <v>14</v>
      </c>
      <c r="G46" s="781" t="n">
        <v>14</v>
      </c>
      <c r="H46" s="781" t="n">
        <v>45</v>
      </c>
      <c r="I46" s="781" t="n">
        <v>25</v>
      </c>
      <c r="J46" s="781" t="n">
        <v>19</v>
      </c>
      <c r="K46" s="781" t="n">
        <v>7</v>
      </c>
      <c r="L46" s="781" t="n">
        <v>13</v>
      </c>
      <c r="M46" s="781" t="n">
        <v>207</v>
      </c>
    </row>
    <row r="47" ht="15.5" customHeight="1" s="828">
      <c r="A47" s="780" t="n">
        <v>44835</v>
      </c>
      <c r="B47" s="781" t="inlineStr">
        <is>
          <t>[c]</t>
        </is>
      </c>
      <c r="C47" s="781" t="n">
        <v>28</v>
      </c>
      <c r="D47" s="781" t="n">
        <v>17</v>
      </c>
      <c r="E47" s="781" t="n">
        <v>17</v>
      </c>
      <c r="F47" s="781" t="n">
        <v>26</v>
      </c>
      <c r="G47" s="781" t="n">
        <v>19</v>
      </c>
      <c r="H47" s="781" t="n">
        <v>52</v>
      </c>
      <c r="I47" s="781" t="n">
        <v>33</v>
      </c>
      <c r="J47" s="781" t="n">
        <v>13</v>
      </c>
      <c r="K47" s="781" t="inlineStr">
        <is>
          <t>[c]</t>
        </is>
      </c>
      <c r="L47" s="781" t="n">
        <v>11</v>
      </c>
      <c r="M47" s="781" t="n">
        <v>229</v>
      </c>
    </row>
    <row r="48" ht="15.5" customHeight="1" s="828">
      <c r="A48" s="780" t="n">
        <v>44866</v>
      </c>
      <c r="B48" s="781" t="n">
        <v>8</v>
      </c>
      <c r="C48" s="781" t="n">
        <v>18</v>
      </c>
      <c r="D48" s="781" t="n">
        <v>20</v>
      </c>
      <c r="E48" s="781" t="n">
        <v>19</v>
      </c>
      <c r="F48" s="781" t="n">
        <v>23</v>
      </c>
      <c r="G48" s="781" t="n">
        <v>22</v>
      </c>
      <c r="H48" s="781" t="n">
        <v>64</v>
      </c>
      <c r="I48" s="781" t="n">
        <v>26</v>
      </c>
      <c r="J48" s="781" t="n">
        <v>20</v>
      </c>
      <c r="K48" s="781" t="n">
        <v>15</v>
      </c>
      <c r="L48" s="781" t="n">
        <v>15</v>
      </c>
      <c r="M48" s="781" t="n">
        <v>250</v>
      </c>
    </row>
    <row r="49" ht="15.5" customHeight="1" s="828">
      <c r="A49" s="780" t="n">
        <v>44896</v>
      </c>
      <c r="B49" s="781" t="n">
        <v>3</v>
      </c>
      <c r="C49" s="781" t="n">
        <v>12</v>
      </c>
      <c r="D49" s="781" t="n">
        <v>17</v>
      </c>
      <c r="E49" s="781" t="n">
        <v>11</v>
      </c>
      <c r="F49" s="781" t="n">
        <v>11</v>
      </c>
      <c r="G49" s="781" t="n">
        <v>15</v>
      </c>
      <c r="H49" s="781" t="n">
        <v>50</v>
      </c>
      <c r="I49" s="781" t="n">
        <v>20</v>
      </c>
      <c r="J49" s="781" t="n">
        <v>12</v>
      </c>
      <c r="K49" s="781" t="n">
        <v>5</v>
      </c>
      <c r="L49" s="781" t="n">
        <v>17</v>
      </c>
      <c r="M49" s="781" t="n">
        <v>173</v>
      </c>
    </row>
    <row r="50" ht="15.5" customHeight="1" s="828">
      <c r="A50" s="780" t="n">
        <v>44927</v>
      </c>
      <c r="B50" s="781" t="n">
        <v>14</v>
      </c>
      <c r="C50" s="781" t="n">
        <v>31</v>
      </c>
      <c r="D50" s="781" t="n">
        <v>25</v>
      </c>
      <c r="E50" s="781" t="n">
        <v>25</v>
      </c>
      <c r="F50" s="781" t="n">
        <v>24</v>
      </c>
      <c r="G50" s="781" t="n">
        <v>30</v>
      </c>
      <c r="H50" s="781" t="n">
        <v>66</v>
      </c>
      <c r="I50" s="781" t="n">
        <v>35</v>
      </c>
      <c r="J50" s="781" t="n">
        <v>24</v>
      </c>
      <c r="K50" s="781" t="n">
        <v>13</v>
      </c>
      <c r="L50" s="781" t="n">
        <v>15</v>
      </c>
      <c r="M50" s="781" t="n">
        <v>302</v>
      </c>
    </row>
    <row r="51" ht="15.5" customHeight="1" s="828">
      <c r="A51" s="780" t="n">
        <v>44958</v>
      </c>
      <c r="B51" s="781" t="n">
        <v>15</v>
      </c>
      <c r="C51" s="781" t="n">
        <v>26</v>
      </c>
      <c r="D51" s="781" t="n">
        <v>22</v>
      </c>
      <c r="E51" s="781" t="n">
        <v>20</v>
      </c>
      <c r="F51" s="781" t="n">
        <v>35</v>
      </c>
      <c r="G51" s="781" t="n">
        <v>28</v>
      </c>
      <c r="H51" s="781" t="n">
        <v>82</v>
      </c>
      <c r="I51" s="781" t="n">
        <v>38</v>
      </c>
      <c r="J51" s="781" t="n">
        <v>19</v>
      </c>
      <c r="K51" s="781" t="n">
        <v>10</v>
      </c>
      <c r="L51" s="781" t="n">
        <v>15</v>
      </c>
      <c r="M51" s="781" t="n">
        <v>310</v>
      </c>
    </row>
    <row r="52" ht="15.5" customHeight="1" s="828">
      <c r="A52" s="780" t="n">
        <v>44986</v>
      </c>
      <c r="B52" s="781" t="n">
        <v>16</v>
      </c>
      <c r="C52" s="781" t="n">
        <v>34</v>
      </c>
      <c r="D52" s="781" t="n">
        <v>35</v>
      </c>
      <c r="E52" s="781" t="n">
        <v>31</v>
      </c>
      <c r="F52" s="781" t="n">
        <v>24</v>
      </c>
      <c r="G52" s="781" t="n">
        <v>16</v>
      </c>
      <c r="H52" s="781" t="n">
        <v>90</v>
      </c>
      <c r="I52" s="781" t="n">
        <v>28</v>
      </c>
      <c r="J52" s="781" t="n">
        <v>28</v>
      </c>
      <c r="K52" s="781" t="n">
        <v>10</v>
      </c>
      <c r="L52" s="781" t="n">
        <v>28</v>
      </c>
      <c r="M52" s="781" t="n">
        <v>340</v>
      </c>
    </row>
    <row r="53" ht="15.5" customHeight="1" s="828">
      <c r="A53" s="780" t="n">
        <v>45017</v>
      </c>
      <c r="B53" s="781" t="n">
        <v>7</v>
      </c>
      <c r="C53" s="781" t="n">
        <v>21</v>
      </c>
      <c r="D53" s="781" t="n">
        <v>19</v>
      </c>
      <c r="E53" s="781" t="n">
        <v>23</v>
      </c>
      <c r="F53" s="781" t="n">
        <v>27</v>
      </c>
      <c r="G53" s="781" t="n">
        <v>19</v>
      </c>
      <c r="H53" s="781" t="n">
        <v>79</v>
      </c>
      <c r="I53" s="781" t="n">
        <v>27</v>
      </c>
      <c r="J53" s="781" t="n">
        <v>24</v>
      </c>
      <c r="K53" s="781" t="n">
        <v>9</v>
      </c>
      <c r="L53" s="781" t="n">
        <v>23</v>
      </c>
      <c r="M53" s="781" t="n">
        <v>278</v>
      </c>
    </row>
    <row r="54" ht="15.5" customHeight="1" s="828">
      <c r="A54" s="780" t="n">
        <v>45047</v>
      </c>
      <c r="B54" s="781" t="n">
        <v>9</v>
      </c>
      <c r="C54" s="781" t="n">
        <v>26</v>
      </c>
      <c r="D54" s="781" t="n">
        <v>16</v>
      </c>
      <c r="E54" s="781" t="n">
        <v>26</v>
      </c>
      <c r="F54" s="781" t="n">
        <v>26</v>
      </c>
      <c r="G54" s="781" t="n">
        <v>24</v>
      </c>
      <c r="H54" s="781" t="n">
        <v>69</v>
      </c>
      <c r="I54" s="781" t="n">
        <v>44</v>
      </c>
      <c r="J54" s="781" t="n">
        <v>11</v>
      </c>
      <c r="K54" s="781" t="n">
        <v>7</v>
      </c>
      <c r="L54" s="781" t="n">
        <v>11</v>
      </c>
      <c r="M54" s="781" t="n">
        <v>269</v>
      </c>
    </row>
    <row r="55" ht="15.5" customHeight="1" s="828">
      <c r="A55" s="780" t="n">
        <v>45078</v>
      </c>
      <c r="B55" s="781" t="n">
        <v>10</v>
      </c>
      <c r="C55" s="781" t="n">
        <v>21</v>
      </c>
      <c r="D55" s="781" t="n">
        <v>23</v>
      </c>
      <c r="E55" s="781" t="n">
        <v>36</v>
      </c>
      <c r="F55" s="781" t="n">
        <v>20</v>
      </c>
      <c r="G55" s="781" t="n">
        <v>18</v>
      </c>
      <c r="H55" s="781" t="n">
        <v>69</v>
      </c>
      <c r="I55" s="781" t="n">
        <v>37</v>
      </c>
      <c r="J55" s="781" t="n">
        <v>23</v>
      </c>
      <c r="K55" s="781" t="n">
        <v>11</v>
      </c>
      <c r="L55" s="781" t="n">
        <v>21</v>
      </c>
      <c r="M55" s="781" t="n">
        <v>289</v>
      </c>
    </row>
    <row r="56" ht="15.5" customHeight="1" s="828">
      <c r="A56" s="780" t="n">
        <v>45108</v>
      </c>
      <c r="B56" s="781" t="n">
        <v>8</v>
      </c>
      <c r="C56" s="781" t="n">
        <v>28</v>
      </c>
      <c r="D56" s="781" t="n">
        <v>23</v>
      </c>
      <c r="E56" s="781" t="n">
        <v>19</v>
      </c>
      <c r="F56" s="781" t="n">
        <v>21</v>
      </c>
      <c r="G56" s="781" t="n">
        <v>23</v>
      </c>
      <c r="H56" s="781" t="n">
        <v>63</v>
      </c>
      <c r="I56" s="781" t="n">
        <v>29</v>
      </c>
      <c r="J56" s="781" t="n">
        <v>17</v>
      </c>
      <c r="K56" s="781" t="n">
        <v>11</v>
      </c>
      <c r="L56" s="781" t="n">
        <v>18</v>
      </c>
      <c r="M56" s="781" t="n">
        <v>260</v>
      </c>
    </row>
    <row r="57" ht="15.5" customHeight="1" s="828">
      <c r="A57" s="780" t="n">
        <v>45139</v>
      </c>
      <c r="B57" s="781" t="n">
        <v>10</v>
      </c>
      <c r="C57" s="781" t="n">
        <v>27</v>
      </c>
      <c r="D57" s="781" t="n">
        <v>23</v>
      </c>
      <c r="E57" s="781" t="n">
        <v>16</v>
      </c>
      <c r="F57" s="781" t="n">
        <v>21</v>
      </c>
      <c r="G57" s="781" t="n">
        <v>14</v>
      </c>
      <c r="H57" s="781" t="n">
        <v>61</v>
      </c>
      <c r="I57" s="781" t="n">
        <v>27</v>
      </c>
      <c r="J57" s="781" t="n">
        <v>24</v>
      </c>
      <c r="K57" s="781" t="n">
        <v>5</v>
      </c>
      <c r="L57" s="781" t="n">
        <v>15</v>
      </c>
      <c r="M57" s="781" t="n">
        <v>243</v>
      </c>
    </row>
    <row r="58" ht="15.5" customHeight="1" s="828">
      <c r="A58" s="783" t="n">
        <v>45170</v>
      </c>
      <c r="B58" s="781" t="n">
        <v>10</v>
      </c>
      <c r="C58" s="781" t="n">
        <v>33</v>
      </c>
      <c r="D58" s="781" t="n">
        <v>24</v>
      </c>
      <c r="E58" s="781" t="n">
        <v>17</v>
      </c>
      <c r="F58" s="781" t="n">
        <v>27</v>
      </c>
      <c r="G58" s="781" t="n">
        <v>29</v>
      </c>
      <c r="H58" s="781" t="n">
        <v>67</v>
      </c>
      <c r="I58" s="781" t="n">
        <v>34</v>
      </c>
      <c r="J58" s="781" t="n">
        <v>19</v>
      </c>
      <c r="K58" s="781" t="n">
        <v>9</v>
      </c>
      <c r="L58" s="781" t="n">
        <v>19</v>
      </c>
      <c r="M58" s="781" t="n">
        <v>288</v>
      </c>
    </row>
    <row r="59" ht="15.5" customHeight="1" s="828">
      <c r="A59" s="780" t="n">
        <v>45200</v>
      </c>
      <c r="B59" s="781" t="n">
        <v>8</v>
      </c>
      <c r="C59" s="781" t="n">
        <v>27</v>
      </c>
      <c r="D59" s="781" t="n">
        <v>34</v>
      </c>
      <c r="E59" s="781" t="n">
        <v>8</v>
      </c>
      <c r="F59" s="781" t="n">
        <v>29</v>
      </c>
      <c r="G59" s="781" t="n">
        <v>38</v>
      </c>
      <c r="H59" s="781" t="n">
        <v>83</v>
      </c>
      <c r="I59" s="781" t="n">
        <v>35</v>
      </c>
      <c r="J59" s="781" t="n">
        <v>16</v>
      </c>
      <c r="K59" s="781" t="n">
        <v>8</v>
      </c>
      <c r="L59" s="781" t="n">
        <v>18</v>
      </c>
      <c r="M59" s="781" t="n">
        <v>304</v>
      </c>
    </row>
    <row r="60" ht="15.5" customHeight="1" s="828">
      <c r="A60" s="780" t="n">
        <v>45231</v>
      </c>
      <c r="B60" s="781" t="n">
        <v>19</v>
      </c>
      <c r="C60" s="781" t="n">
        <v>28</v>
      </c>
      <c r="D60" s="781" t="n">
        <v>22</v>
      </c>
      <c r="E60" s="781" t="n">
        <v>30</v>
      </c>
      <c r="F60" s="781" t="n">
        <v>25</v>
      </c>
      <c r="G60" s="781" t="n">
        <v>22</v>
      </c>
      <c r="H60" s="781" t="n">
        <v>90</v>
      </c>
      <c r="I60" s="781" t="n">
        <v>53</v>
      </c>
      <c r="J60" s="781" t="n">
        <v>20</v>
      </c>
      <c r="K60" s="781" t="n">
        <v>11</v>
      </c>
      <c r="L60" s="781" t="n">
        <v>20</v>
      </c>
      <c r="M60" s="781" t="n">
        <v>340</v>
      </c>
    </row>
    <row r="61" ht="15.5" customHeight="1" s="828">
      <c r="A61" s="780" t="n">
        <v>45261</v>
      </c>
      <c r="B61" s="781" t="n">
        <v>13</v>
      </c>
      <c r="C61" s="781" t="n">
        <v>18</v>
      </c>
      <c r="D61" s="781" t="n">
        <v>19</v>
      </c>
      <c r="E61" s="781" t="n">
        <v>13</v>
      </c>
      <c r="F61" s="781" t="n">
        <v>16</v>
      </c>
      <c r="G61" s="781" t="n">
        <v>11</v>
      </c>
      <c r="H61" s="781" t="n">
        <v>42</v>
      </c>
      <c r="I61" s="781" t="n">
        <v>23</v>
      </c>
      <c r="J61" s="781" t="n">
        <v>14</v>
      </c>
      <c r="K61" s="781" t="n">
        <v>9</v>
      </c>
      <c r="L61" s="781" t="n">
        <v>12</v>
      </c>
      <c r="M61" s="781" t="n">
        <v>190</v>
      </c>
    </row>
    <row r="62" ht="15.5" customHeight="1" s="828">
      <c r="A62" s="780" t="n">
        <v>45292</v>
      </c>
      <c r="B62" s="781" t="n">
        <v>14</v>
      </c>
      <c r="C62" s="781" t="n">
        <v>35</v>
      </c>
      <c r="D62" s="781" t="n">
        <v>27</v>
      </c>
      <c r="E62" s="781" t="n">
        <v>13</v>
      </c>
      <c r="F62" s="781" t="n">
        <v>40</v>
      </c>
      <c r="G62" s="781" t="n">
        <v>29</v>
      </c>
      <c r="H62" s="781" t="n">
        <v>73</v>
      </c>
      <c r="I62" s="781" t="n">
        <v>40</v>
      </c>
      <c r="J62" s="781" t="n">
        <v>41</v>
      </c>
      <c r="K62" s="781" t="n">
        <v>12</v>
      </c>
      <c r="L62" s="781" t="n">
        <v>24</v>
      </c>
      <c r="M62" s="781" t="n">
        <v>348</v>
      </c>
    </row>
    <row r="63" ht="15.5" customHeight="1" s="828">
      <c r="A63" s="780" t="n">
        <v>45323</v>
      </c>
      <c r="B63" s="781" t="n">
        <v>8</v>
      </c>
      <c r="C63" s="781" t="n">
        <v>28</v>
      </c>
      <c r="D63" s="781" t="n">
        <v>24</v>
      </c>
      <c r="E63" s="781" t="n">
        <v>23</v>
      </c>
      <c r="F63" s="781" t="n">
        <v>26</v>
      </c>
      <c r="G63" s="781" t="n">
        <v>25</v>
      </c>
      <c r="H63" s="781" t="n">
        <v>95</v>
      </c>
      <c r="I63" s="781" t="n">
        <v>56</v>
      </c>
      <c r="J63" s="781" t="n">
        <v>27</v>
      </c>
      <c r="K63" s="781" t="n">
        <v>20</v>
      </c>
      <c r="L63" s="781" t="n">
        <v>33</v>
      </c>
      <c r="M63" s="781" t="n">
        <v>365</v>
      </c>
    </row>
    <row r="64" ht="15.5" customHeight="1" s="828">
      <c r="A64" s="780" t="n">
        <v>45352</v>
      </c>
      <c r="B64" s="781" t="n">
        <v>9</v>
      </c>
      <c r="C64" s="781" t="n">
        <v>33</v>
      </c>
      <c r="D64" s="781" t="n">
        <v>28</v>
      </c>
      <c r="E64" s="781" t="n">
        <v>27</v>
      </c>
      <c r="F64" s="781" t="n">
        <v>33</v>
      </c>
      <c r="G64" s="781" t="n">
        <v>24</v>
      </c>
      <c r="H64" s="781" t="n">
        <v>88</v>
      </c>
      <c r="I64" s="781" t="n">
        <v>38</v>
      </c>
      <c r="J64" s="781" t="n">
        <v>26</v>
      </c>
      <c r="K64" s="781" t="n">
        <v>13</v>
      </c>
      <c r="L64" s="781" t="n">
        <v>25</v>
      </c>
      <c r="M64" s="781" t="n">
        <v>344</v>
      </c>
    </row>
    <row r="65" ht="15.5" customHeight="1" s="828">
      <c r="A65" s="780" t="n">
        <v>45383</v>
      </c>
      <c r="B65" s="781" t="n">
        <v>5</v>
      </c>
      <c r="C65" s="781" t="n">
        <v>22</v>
      </c>
      <c r="D65" s="781" t="n">
        <v>14</v>
      </c>
      <c r="E65" s="781" t="n">
        <v>14</v>
      </c>
      <c r="F65" s="781" t="n">
        <v>27</v>
      </c>
      <c r="G65" s="781" t="n">
        <v>18</v>
      </c>
      <c r="H65" s="781" t="n">
        <v>81</v>
      </c>
      <c r="I65" s="781" t="n">
        <v>31</v>
      </c>
      <c r="J65" s="781" t="n">
        <v>19</v>
      </c>
      <c r="K65" s="781" t="n">
        <v>17</v>
      </c>
      <c r="L65" s="781" t="n">
        <v>30</v>
      </c>
      <c r="M65" s="781" t="n">
        <v>278</v>
      </c>
    </row>
    <row r="66" ht="15.5" customHeight="1" s="828">
      <c r="A66" s="780" t="n">
        <v>45413</v>
      </c>
      <c r="B66" s="781" t="n">
        <v>16</v>
      </c>
      <c r="C66" s="781" t="n">
        <v>35</v>
      </c>
      <c r="D66" s="781" t="n">
        <v>22</v>
      </c>
      <c r="E66" s="781" t="n">
        <v>28</v>
      </c>
      <c r="F66" s="781" t="n">
        <v>27</v>
      </c>
      <c r="G66" s="781" t="n">
        <v>28</v>
      </c>
      <c r="H66" s="781" t="n">
        <v>85</v>
      </c>
      <c r="I66" s="781" t="n">
        <v>49</v>
      </c>
      <c r="J66" s="781" t="n">
        <v>21</v>
      </c>
      <c r="K66" s="781" t="n">
        <v>14</v>
      </c>
      <c r="L66" s="781" t="n">
        <v>24</v>
      </c>
      <c r="M66" s="781" t="n">
        <v>349</v>
      </c>
    </row>
    <row r="67" ht="15.5" customHeight="1" s="828">
      <c r="A67" s="780" t="n">
        <v>45444</v>
      </c>
      <c r="B67" s="781" t="n">
        <v>5</v>
      </c>
      <c r="C67" s="781" t="n">
        <v>23</v>
      </c>
      <c r="D67" s="781" t="n">
        <v>20</v>
      </c>
      <c r="E67" s="781" t="n">
        <v>11</v>
      </c>
      <c r="F67" s="781" t="n">
        <v>23</v>
      </c>
      <c r="G67" s="781" t="n">
        <v>21</v>
      </c>
      <c r="H67" s="781" t="n">
        <v>61</v>
      </c>
      <c r="I67" s="781" t="n">
        <v>35</v>
      </c>
      <c r="J67" s="781" t="n">
        <v>12</v>
      </c>
      <c r="K67" s="781" t="n">
        <v>8</v>
      </c>
      <c r="L67" s="781" t="n">
        <v>18</v>
      </c>
      <c r="M67" s="781" t="n">
        <v>237</v>
      </c>
    </row>
    <row r="68" ht="15.5" customHeight="1" s="828">
      <c r="A68" s="780" t="n">
        <v>45474</v>
      </c>
      <c r="B68" s="781" t="n">
        <v>11</v>
      </c>
      <c r="C68" s="781" t="n">
        <v>27</v>
      </c>
      <c r="D68" s="781" t="n">
        <v>27</v>
      </c>
      <c r="E68" s="781" t="n">
        <v>24</v>
      </c>
      <c r="F68" s="781" t="n">
        <v>33</v>
      </c>
      <c r="G68" s="781" t="n">
        <v>26</v>
      </c>
      <c r="H68" s="781" t="n">
        <v>80</v>
      </c>
      <c r="I68" s="781" t="n">
        <v>29</v>
      </c>
      <c r="J68" s="781" t="n">
        <v>23</v>
      </c>
      <c r="K68" s="781" t="n">
        <v>11</v>
      </c>
      <c r="L68" s="781" t="n">
        <v>24</v>
      </c>
      <c r="M68" s="781" t="n">
        <v>315</v>
      </c>
    </row>
    <row r="69" ht="15.5" customHeight="1" s="828">
      <c r="A69" s="780" t="n">
        <v>45505</v>
      </c>
      <c r="B69" s="781" t="n">
        <v>10</v>
      </c>
      <c r="C69" s="781" t="n">
        <v>28</v>
      </c>
      <c r="D69" s="781" t="n">
        <v>19</v>
      </c>
      <c r="E69" s="781" t="n">
        <v>17</v>
      </c>
      <c r="F69" s="781" t="n">
        <v>26</v>
      </c>
      <c r="G69" s="781" t="n">
        <v>17</v>
      </c>
      <c r="H69" s="781" t="n">
        <v>43</v>
      </c>
      <c r="I69" s="781" t="n">
        <v>34</v>
      </c>
      <c r="J69" s="781" t="n">
        <v>22</v>
      </c>
      <c r="K69" s="781" t="n">
        <v>8</v>
      </c>
      <c r="L69" s="781" t="n">
        <v>16</v>
      </c>
      <c r="M69" s="781" t="n">
        <v>240</v>
      </c>
    </row>
    <row r="70" ht="15.5" customHeight="1" s="828">
      <c r="A70" s="782" t="inlineStr">
        <is>
          <t xml:space="preserve"> Sep-24</t>
        </is>
      </c>
      <c r="B70" s="781" t="n">
        <v>10</v>
      </c>
      <c r="C70" s="781" t="n">
        <v>31</v>
      </c>
      <c r="D70" s="781" t="n">
        <v>18</v>
      </c>
      <c r="E70" s="781" t="n">
        <v>15</v>
      </c>
      <c r="F70" s="781" t="n">
        <v>21</v>
      </c>
      <c r="G70" s="781" t="n">
        <v>19</v>
      </c>
      <c r="H70" s="781" t="n">
        <v>68</v>
      </c>
      <c r="I70" s="781" t="n">
        <v>37</v>
      </c>
      <c r="J70" s="781" t="n">
        <v>13</v>
      </c>
      <c r="K70" s="781" t="n">
        <v>14</v>
      </c>
      <c r="L70" s="781" t="n">
        <v>27</v>
      </c>
      <c r="M70" s="781" t="n">
        <v>273</v>
      </c>
    </row>
    <row r="71" ht="15.5" customHeight="1" s="828">
      <c r="A71" s="780" t="n">
        <v>45566</v>
      </c>
      <c r="B71" s="781" t="n">
        <v>12</v>
      </c>
      <c r="C71" s="781" t="n">
        <v>28</v>
      </c>
      <c r="D71" s="781" t="n">
        <v>23</v>
      </c>
      <c r="E71" s="781" t="n">
        <v>21</v>
      </c>
      <c r="F71" s="781" t="n">
        <v>27</v>
      </c>
      <c r="G71" s="781" t="n">
        <v>28</v>
      </c>
      <c r="H71" s="781" t="n">
        <v>72</v>
      </c>
      <c r="I71" s="781" t="n">
        <v>43</v>
      </c>
      <c r="J71" s="781" t="n">
        <v>18</v>
      </c>
      <c r="K71" s="781" t="n">
        <v>20</v>
      </c>
      <c r="L71" s="781" t="n">
        <v>22</v>
      </c>
      <c r="M71" s="781" t="n">
        <v>314</v>
      </c>
    </row>
    <row r="72" ht="15.5" customHeight="1" s="828">
      <c r="A72" s="780" t="n">
        <v>45597</v>
      </c>
      <c r="B72" s="781" t="n">
        <v>9</v>
      </c>
      <c r="C72" s="781" t="n">
        <v>21</v>
      </c>
      <c r="D72" s="781" t="n">
        <v>21</v>
      </c>
      <c r="E72" s="781" t="n">
        <v>19</v>
      </c>
      <c r="F72" s="781" t="n">
        <v>22</v>
      </c>
      <c r="G72" s="781" t="n">
        <v>23</v>
      </c>
      <c r="H72" s="781" t="n">
        <v>53</v>
      </c>
      <c r="I72" s="781" t="n">
        <v>41</v>
      </c>
      <c r="J72" s="781" t="n">
        <v>23</v>
      </c>
      <c r="K72" s="781" t="n">
        <v>14</v>
      </c>
      <c r="L72" s="781" t="n">
        <v>15</v>
      </c>
      <c r="M72" s="781" t="n">
        <v>261</v>
      </c>
    </row>
    <row r="73" ht="15.5" customHeight="1" s="828">
      <c r="A73" s="780" t="n">
        <v>45627</v>
      </c>
      <c r="B73" s="781" t="n">
        <v>7</v>
      </c>
      <c r="C73" s="781" t="n">
        <v>10</v>
      </c>
      <c r="D73" s="781" t="n">
        <v>16</v>
      </c>
      <c r="E73" s="781" t="n">
        <v>6</v>
      </c>
      <c r="F73" s="781" t="n">
        <v>30</v>
      </c>
      <c r="G73" s="781" t="n">
        <v>20</v>
      </c>
      <c r="H73" s="781" t="n">
        <v>51</v>
      </c>
      <c r="I73" s="781" t="n">
        <v>28</v>
      </c>
      <c r="J73" s="781" t="n">
        <v>16</v>
      </c>
      <c r="K73" s="781" t="n">
        <v>13</v>
      </c>
      <c r="L73" s="781" t="n">
        <v>18</v>
      </c>
      <c r="M73" s="781" t="n">
        <v>215</v>
      </c>
    </row>
    <row r="74" ht="15.5" customHeight="1" s="828">
      <c r="A74" s="780" t="n">
        <v>45658</v>
      </c>
      <c r="B74" s="781" t="n">
        <v>16</v>
      </c>
      <c r="C74" s="781" t="n">
        <v>38</v>
      </c>
      <c r="D74" s="781" t="n">
        <v>26</v>
      </c>
      <c r="E74" s="781" t="n">
        <v>30</v>
      </c>
      <c r="F74" s="781" t="n">
        <v>29</v>
      </c>
      <c r="G74" s="781" t="n">
        <v>38</v>
      </c>
      <c r="H74" s="781" t="n">
        <v>71</v>
      </c>
      <c r="I74" s="781" t="n">
        <v>38</v>
      </c>
      <c r="J74" s="781" t="n">
        <v>26</v>
      </c>
      <c r="K74" s="781" t="n">
        <v>14</v>
      </c>
      <c r="L74" s="781" t="n">
        <v>22</v>
      </c>
      <c r="M74" s="781" t="n">
        <v>348</v>
      </c>
    </row>
    <row r="75" ht="15.5" customHeight="1" s="828">
      <c r="A75" s="780" t="n">
        <v>45689</v>
      </c>
      <c r="B75" s="781" t="n">
        <v>5</v>
      </c>
      <c r="C75" s="781" t="n">
        <v>32</v>
      </c>
      <c r="D75" s="781" t="n">
        <v>30</v>
      </c>
      <c r="E75" s="781" t="n">
        <v>21</v>
      </c>
      <c r="F75" s="781" t="n">
        <v>27</v>
      </c>
      <c r="G75" s="781" t="n">
        <v>34</v>
      </c>
      <c r="H75" s="781" t="n">
        <v>96</v>
      </c>
      <c r="I75" s="781" t="n">
        <v>43</v>
      </c>
      <c r="J75" s="781" t="n">
        <v>35</v>
      </c>
      <c r="K75" s="781" t="n">
        <v>16</v>
      </c>
      <c r="L75" s="781" t="n">
        <v>26</v>
      </c>
      <c r="M75" s="781" t="n">
        <v>365</v>
      </c>
    </row>
    <row r="76" ht="15.5" customHeight="1" s="828">
      <c r="A76" s="780" t="n">
        <v>45717</v>
      </c>
      <c r="B76" s="781" t="n">
        <v>8</v>
      </c>
      <c r="C76" s="781" t="n">
        <v>28</v>
      </c>
      <c r="D76" s="781" t="n">
        <v>32</v>
      </c>
      <c r="E76" s="781" t="n">
        <v>31</v>
      </c>
      <c r="F76" s="781" t="n">
        <v>51</v>
      </c>
      <c r="G76" s="781" t="n">
        <v>31</v>
      </c>
      <c r="H76" s="781" t="n">
        <v>85</v>
      </c>
      <c r="I76" s="781" t="n">
        <v>49</v>
      </c>
      <c r="J76" s="781" t="n">
        <v>36</v>
      </c>
      <c r="K76" s="781" t="n">
        <v>17</v>
      </c>
      <c r="L76" s="781" t="n">
        <v>27</v>
      </c>
      <c r="M76" s="781" t="n">
        <v>395</v>
      </c>
    </row>
    <row r="77" ht="15.5" customHeight="1" s="828">
      <c r="A77" s="780" t="n">
        <v>45748</v>
      </c>
      <c r="B77" s="781" t="n">
        <v>11</v>
      </c>
      <c r="C77" s="781" t="n">
        <v>33</v>
      </c>
      <c r="D77" s="781" t="n">
        <v>15</v>
      </c>
      <c r="E77" s="781" t="n">
        <v>34</v>
      </c>
      <c r="F77" s="781" t="n">
        <v>23</v>
      </c>
      <c r="G77" s="781" t="n">
        <v>23</v>
      </c>
      <c r="H77" s="781" t="n">
        <v>80</v>
      </c>
      <c r="I77" s="781" t="n">
        <v>42</v>
      </c>
      <c r="J77" s="781" t="n">
        <v>28</v>
      </c>
      <c r="K77" s="781" t="n">
        <v>10</v>
      </c>
      <c r="L77" s="781" t="n">
        <v>21</v>
      </c>
      <c r="M77" s="781" t="n">
        <v>320</v>
      </c>
    </row>
    <row r="78" ht="15.5" customHeight="1" s="828">
      <c r="A78" s="780" t="n">
        <v>45778</v>
      </c>
      <c r="B78" s="781" t="n">
        <v>8</v>
      </c>
      <c r="C78" s="781" t="n">
        <v>34</v>
      </c>
      <c r="D78" s="781" t="n">
        <v>21</v>
      </c>
      <c r="E78" s="781" t="n">
        <v>23</v>
      </c>
      <c r="F78" s="781" t="n">
        <v>27</v>
      </c>
      <c r="G78" s="781" t="n">
        <v>33</v>
      </c>
      <c r="H78" s="781" t="n">
        <v>77</v>
      </c>
      <c r="I78" s="781" t="n">
        <v>39</v>
      </c>
      <c r="J78" s="781" t="n">
        <v>29</v>
      </c>
      <c r="K78" s="781" t="n">
        <v>10</v>
      </c>
      <c r="L78" s="781" t="n">
        <v>31</v>
      </c>
      <c r="M78" s="781" t="n">
        <v>332</v>
      </c>
    </row>
    <row r="79" ht="15.5" customHeight="1" s="828">
      <c r="A79" s="780" t="n">
        <v>45809</v>
      </c>
      <c r="B79" s="781" t="n">
        <v>13</v>
      </c>
      <c r="C79" s="781" t="n">
        <v>35</v>
      </c>
      <c r="D79" s="781" t="n">
        <v>27</v>
      </c>
      <c r="E79" s="781" t="n">
        <v>27</v>
      </c>
      <c r="F79" s="781" t="n">
        <v>26</v>
      </c>
      <c r="G79" s="781" t="n">
        <v>27</v>
      </c>
      <c r="H79" s="781" t="n">
        <v>83</v>
      </c>
      <c r="I79" s="781" t="n">
        <v>39</v>
      </c>
      <c r="J79" s="781" t="n">
        <v>27</v>
      </c>
      <c r="K79" s="781" t="n">
        <v>9</v>
      </c>
      <c r="L79" s="781" t="n">
        <v>24</v>
      </c>
      <c r="M79" s="781" t="n">
        <v>337</v>
      </c>
    </row>
    <row r="80" ht="15.5" customHeight="1" s="828">
      <c r="A80" s="780" t="n">
        <v>45839</v>
      </c>
      <c r="B80" s="781" t="n">
        <v>13</v>
      </c>
      <c r="C80" s="781" t="n">
        <v>43</v>
      </c>
      <c r="D80" s="781" t="n">
        <v>28</v>
      </c>
      <c r="E80" s="781" t="n">
        <v>16</v>
      </c>
      <c r="F80" s="781" t="n">
        <v>30</v>
      </c>
      <c r="G80" s="781" t="n">
        <v>30</v>
      </c>
      <c r="H80" s="781" t="n">
        <v>80</v>
      </c>
      <c r="I80" s="781" t="n">
        <v>43</v>
      </c>
      <c r="J80" s="781" t="n">
        <v>25</v>
      </c>
      <c r="K80" s="781" t="n">
        <v>12</v>
      </c>
      <c r="L80" s="781" t="n">
        <v>24</v>
      </c>
      <c r="M80" s="781" t="n">
        <v>344</v>
      </c>
    </row>
    <row r="81" ht="15.5" customHeight="1" s="828">
      <c r="A81" s="780" t="n">
        <v>45870</v>
      </c>
      <c r="B81" s="781" t="n">
        <v>4</v>
      </c>
      <c r="C81" s="781" t="n">
        <v>22</v>
      </c>
      <c r="D81" s="781" t="n">
        <v>18</v>
      </c>
      <c r="E81" s="781" t="n">
        <v>18</v>
      </c>
      <c r="F81" s="781" t="n">
        <v>31</v>
      </c>
      <c r="G81" s="781" t="n">
        <v>18</v>
      </c>
      <c r="H81" s="781" t="n">
        <v>56</v>
      </c>
      <c r="I81" s="781" t="n">
        <v>30</v>
      </c>
      <c r="J81" s="781" t="n">
        <v>21</v>
      </c>
      <c r="K81" s="781" t="n">
        <v>3</v>
      </c>
      <c r="L81" s="781" t="n">
        <v>21</v>
      </c>
      <c r="M81" s="781" t="n">
        <v>242</v>
      </c>
    </row>
    <row r="82" ht="15.5" customHeight="1" s="828">
      <c r="A82" s="780" t="n">
        <v>45901</v>
      </c>
      <c r="B82" s="781" t="n">
        <v>7</v>
      </c>
      <c r="C82" s="781" t="n">
        <v>41</v>
      </c>
      <c r="D82" s="781" t="n">
        <v>23</v>
      </c>
      <c r="E82" s="781" t="n">
        <v>24</v>
      </c>
      <c r="F82" s="781" t="n">
        <v>27</v>
      </c>
      <c r="G82" s="781" t="n">
        <v>24</v>
      </c>
      <c r="H82" s="781" t="n">
        <v>76</v>
      </c>
      <c r="I82" s="781" t="n">
        <v>36</v>
      </c>
      <c r="J82" s="781" t="n">
        <v>20</v>
      </c>
      <c r="K82" s="781" t="n">
        <v>15</v>
      </c>
      <c r="L82" s="781" t="n">
        <v>19</v>
      </c>
      <c r="M82" s="781" t="n">
        <v>312</v>
      </c>
    </row>
    <row r="83" ht="15.5" customHeight="1" s="828">
      <c r="A83" s="780" t="n">
        <v>45931</v>
      </c>
      <c r="B83" s="781" t="n">
        <v>10</v>
      </c>
      <c r="C83" s="781" t="n">
        <v>36</v>
      </c>
      <c r="D83" s="781" t="n">
        <v>26</v>
      </c>
      <c r="E83" s="781" t="n">
        <v>21</v>
      </c>
      <c r="F83" s="781" t="n">
        <v>35</v>
      </c>
      <c r="G83" s="781" t="n">
        <v>23</v>
      </c>
      <c r="H83" s="781" t="n">
        <v>91</v>
      </c>
      <c r="I83" s="781" t="n">
        <v>45</v>
      </c>
      <c r="J83" s="781" t="n">
        <v>38</v>
      </c>
      <c r="K83" s="781" t="n">
        <v>8</v>
      </c>
      <c r="L83" s="781" t="n">
        <v>28</v>
      </c>
      <c r="M83" s="781" t="n">
        <v>361</v>
      </c>
    </row>
    <row r="84" ht="15.5" customHeight="1" s="828">
      <c r="A84" s="780" t="n">
        <v>45962</v>
      </c>
      <c r="B84" s="781" t="n">
        <v>10</v>
      </c>
      <c r="C84" s="781" t="n">
        <v>25</v>
      </c>
      <c r="D84" s="781" t="n">
        <v>18</v>
      </c>
      <c r="E84" s="781" t="n">
        <v>19</v>
      </c>
      <c r="F84" s="781" t="n">
        <v>31</v>
      </c>
      <c r="G84" s="781" t="n">
        <v>35</v>
      </c>
      <c r="H84" s="781" t="n">
        <v>80</v>
      </c>
      <c r="I84" s="781" t="n">
        <v>54</v>
      </c>
      <c r="J84" s="781" t="n">
        <v>40</v>
      </c>
      <c r="K84" s="781" t="n">
        <v>12</v>
      </c>
      <c r="L84" s="781" t="n">
        <v>26</v>
      </c>
      <c r="M84" s="781" t="n">
        <v>350</v>
      </c>
    </row>
  </sheetData>
  <pageMargins left="0.7" right="0.7" top="0.75" bottom="0.75" header="0.3" footer="0.3"/>
</worksheet>
</file>

<file path=xl/worksheets/sheet20.xml><?xml version="1.0" encoding="utf-8"?>
<worksheet xmlns="http://schemas.openxmlformats.org/spreadsheetml/2006/main">
  <sheetPr>
    <tabColor rgb="FF00B0F0"/>
    <outlinePr summaryBelow="1" summaryRight="1"/>
    <pageSetUpPr/>
  </sheetPr>
  <dimension ref="A1:J84"/>
  <sheetViews>
    <sheetView workbookViewId="0">
      <selection activeCell="A1" sqref="A1"/>
    </sheetView>
  </sheetViews>
  <sheetFormatPr baseColWidth="8" defaultRowHeight="14.5"/>
  <sheetData>
    <row r="1" ht="18" customHeight="1" s="828">
      <c r="A1" s="311" t="inlineStr">
        <is>
          <t>Worksheet 2a: Number of potential redundancies from HR1 forms by combined industries, GB [note 6] [note 7]</t>
        </is>
      </c>
      <c r="B1" s="308" t="n"/>
      <c r="C1" s="308" t="n"/>
      <c r="D1" s="308" t="n"/>
      <c r="E1" s="308" t="n"/>
      <c r="F1" s="308" t="n"/>
      <c r="G1" s="308" t="n"/>
      <c r="H1" s="308" t="n"/>
      <c r="I1" s="308" t="n"/>
      <c r="J1" s="308" t="n"/>
    </row>
    <row r="2" ht="15.5" customHeight="1" s="828">
      <c r="A2" s="310" t="inlineStr">
        <is>
          <t>This worksheet contains one table.</t>
        </is>
      </c>
      <c r="B2" s="308" t="n"/>
      <c r="C2" s="308" t="n"/>
      <c r="D2" s="308" t="n"/>
      <c r="E2" s="308" t="n"/>
      <c r="F2" s="308" t="n"/>
      <c r="G2" s="308" t="n"/>
      <c r="H2" s="308" t="n"/>
      <c r="I2" s="308" t="n"/>
      <c r="J2" s="308" t="n"/>
    </row>
    <row r="3" ht="15.5" customHeight="1" s="828">
      <c r="A3" s="313" t="inlineStr">
        <is>
          <t>Some shorthand is used in this table, [c] = confidential</t>
        </is>
      </c>
      <c r="B3" s="308" t="n"/>
      <c r="C3" s="308" t="n"/>
      <c r="D3" s="308" t="n"/>
      <c r="E3" s="308" t="n"/>
      <c r="F3" s="308" t="n"/>
      <c r="G3" s="308" t="n"/>
      <c r="H3" s="308" t="n"/>
      <c r="I3" s="308" t="n"/>
      <c r="J3" s="308" t="n"/>
    </row>
    <row r="4" ht="93" customHeight="1" s="828">
      <c r="A4" s="312" t="inlineStr">
        <is>
          <t>Month</t>
        </is>
      </c>
      <c r="B4" s="312" t="inlineStr">
        <is>
          <t>Manufacturing</t>
        </is>
      </c>
      <c r="C4" s="312" t="inlineStr">
        <is>
          <t>Energy and Water</t>
        </is>
      </c>
      <c r="D4" s="312" t="inlineStr">
        <is>
          <t>Construction</t>
        </is>
      </c>
      <c r="E4" s="312" t="inlineStr">
        <is>
          <t>Transport and Communication</t>
        </is>
      </c>
      <c r="F4" s="312" t="inlineStr">
        <is>
          <t>Distribution, Hotels and Restaurants</t>
        </is>
      </c>
      <c r="G4" s="312" t="inlineStr">
        <is>
          <t>Banking and Finance</t>
        </is>
      </c>
      <c r="H4" s="312" t="inlineStr">
        <is>
          <t>Public Admin, Education and Health</t>
        </is>
      </c>
      <c r="I4" s="312" t="inlineStr">
        <is>
          <t>Other Services</t>
        </is>
      </c>
      <c r="J4" s="312" t="inlineStr">
        <is>
          <t>GB</t>
        </is>
      </c>
    </row>
    <row r="5" ht="15.5" customHeight="1" s="828">
      <c r="A5" s="780" t="n">
        <v>43556</v>
      </c>
      <c r="B5" s="781" t="n">
        <v>2067</v>
      </c>
      <c r="C5" s="781" t="inlineStr">
        <is>
          <t>[c]</t>
        </is>
      </c>
      <c r="D5" s="781" t="n">
        <v>659</v>
      </c>
      <c r="E5" s="781" t="n">
        <v>1666</v>
      </c>
      <c r="F5" s="781" t="inlineStr">
        <is>
          <t>[c]</t>
        </is>
      </c>
      <c r="G5" s="781" t="n">
        <v>3517</v>
      </c>
      <c r="H5" s="781" t="n">
        <v>3100</v>
      </c>
      <c r="I5" s="781" t="n">
        <v>401</v>
      </c>
      <c r="J5" s="781" t="n">
        <v>82454</v>
      </c>
    </row>
    <row r="6" ht="15.5" customHeight="1" s="828">
      <c r="A6" s="780" t="n">
        <v>43586</v>
      </c>
      <c r="B6" s="781" t="n">
        <v>8362</v>
      </c>
      <c r="C6" s="781" t="n">
        <v>1177</v>
      </c>
      <c r="D6" s="781" t="n">
        <v>1107</v>
      </c>
      <c r="E6" s="781" t="n">
        <v>3570</v>
      </c>
      <c r="F6" s="781" t="n">
        <v>3998</v>
      </c>
      <c r="G6" s="781" t="n">
        <v>5877</v>
      </c>
      <c r="H6" s="781" t="n">
        <v>3286</v>
      </c>
      <c r="I6" s="781" t="n">
        <v>519</v>
      </c>
      <c r="J6" s="781" t="n">
        <v>27896</v>
      </c>
    </row>
    <row r="7" ht="15.5" customHeight="1" s="828">
      <c r="A7" s="780" t="n">
        <v>43617</v>
      </c>
      <c r="B7" s="781" t="n">
        <v>4594</v>
      </c>
      <c r="C7" s="781" t="n">
        <v>440</v>
      </c>
      <c r="D7" s="781" t="n">
        <v>903</v>
      </c>
      <c r="E7" s="781" t="n">
        <v>1642</v>
      </c>
      <c r="F7" s="781" t="n">
        <v>2322</v>
      </c>
      <c r="G7" s="781" t="n">
        <v>6505</v>
      </c>
      <c r="H7" s="781" t="n">
        <v>3629</v>
      </c>
      <c r="I7" s="781" t="n">
        <v>282</v>
      </c>
      <c r="J7" s="781" t="n">
        <v>20317</v>
      </c>
    </row>
    <row r="8" ht="15.5" customHeight="1" s="828">
      <c r="A8" s="780" t="n">
        <v>43647</v>
      </c>
      <c r="B8" s="781" t="n">
        <v>4441</v>
      </c>
      <c r="C8" s="781" t="n">
        <v>1011</v>
      </c>
      <c r="D8" s="781" t="n">
        <v>1330</v>
      </c>
      <c r="E8" s="781" t="n">
        <v>1827</v>
      </c>
      <c r="F8" s="781" t="n">
        <v>2045</v>
      </c>
      <c r="G8" s="781" t="n">
        <v>3807</v>
      </c>
      <c r="H8" s="781" t="n">
        <v>2374</v>
      </c>
      <c r="I8" s="781" t="n">
        <v>661</v>
      </c>
      <c r="J8" s="781" t="n">
        <v>17496</v>
      </c>
    </row>
    <row r="9" ht="15.5" customHeight="1" s="828">
      <c r="A9" s="780" t="n">
        <v>43678</v>
      </c>
      <c r="B9" s="781" t="n">
        <v>3151</v>
      </c>
      <c r="C9" s="781" t="n">
        <v>610</v>
      </c>
      <c r="D9" s="781" t="n">
        <v>591</v>
      </c>
      <c r="E9" s="781" t="n">
        <v>1282</v>
      </c>
      <c r="F9" s="781" t="n">
        <v>9468</v>
      </c>
      <c r="G9" s="781" t="n">
        <v>4015</v>
      </c>
      <c r="H9" s="781" t="n">
        <v>2400</v>
      </c>
      <c r="I9" s="781" t="n">
        <v>562</v>
      </c>
      <c r="J9" s="781" t="n">
        <v>22079</v>
      </c>
    </row>
    <row r="10" ht="15.5" customHeight="1" s="828">
      <c r="A10" s="780" t="n">
        <v>43709</v>
      </c>
      <c r="B10" s="781" t="n">
        <v>2894</v>
      </c>
      <c r="C10" s="781" t="n">
        <v>778</v>
      </c>
      <c r="D10" s="781" t="n">
        <v>1422</v>
      </c>
      <c r="E10" s="781" t="n">
        <v>4493</v>
      </c>
      <c r="F10" s="781" t="n">
        <v>2373</v>
      </c>
      <c r="G10" s="781" t="n">
        <v>7686</v>
      </c>
      <c r="H10" s="781" t="n">
        <v>4904</v>
      </c>
      <c r="I10" s="781" t="n">
        <v>418</v>
      </c>
      <c r="J10" s="781" t="n">
        <v>24968</v>
      </c>
    </row>
    <row r="11" ht="15.5" customHeight="1" s="828">
      <c r="A11" s="780" t="n">
        <v>43739</v>
      </c>
      <c r="B11" s="781" t="n">
        <v>4376</v>
      </c>
      <c r="C11" s="781" t="n">
        <v>995</v>
      </c>
      <c r="D11" s="781" t="n">
        <v>1433</v>
      </c>
      <c r="E11" s="781" t="n">
        <v>2260</v>
      </c>
      <c r="F11" s="781" t="n">
        <v>3949</v>
      </c>
      <c r="G11" s="781" t="n">
        <v>4254</v>
      </c>
      <c r="H11" s="781" t="n">
        <v>1882</v>
      </c>
      <c r="I11" s="781" t="n">
        <v>1795</v>
      </c>
      <c r="J11" s="781" t="n">
        <v>20944</v>
      </c>
    </row>
    <row r="12" ht="15.5" customHeight="1" s="828">
      <c r="A12" s="780" t="n">
        <v>43770</v>
      </c>
      <c r="B12" s="781" t="n">
        <v>3000</v>
      </c>
      <c r="C12" s="781" t="n">
        <v>150</v>
      </c>
      <c r="D12" s="781" t="n">
        <v>407</v>
      </c>
      <c r="E12" s="781" t="n">
        <v>2515</v>
      </c>
      <c r="F12" s="781" t="n">
        <v>4308</v>
      </c>
      <c r="G12" s="781" t="n">
        <v>5579</v>
      </c>
      <c r="H12" s="781" t="n">
        <v>1771</v>
      </c>
      <c r="I12" s="781" t="n">
        <v>516</v>
      </c>
      <c r="J12" s="781" t="n">
        <v>18246</v>
      </c>
    </row>
    <row r="13" ht="15.5" customHeight="1" s="828">
      <c r="A13" s="780" t="n">
        <v>43800</v>
      </c>
      <c r="B13" s="781" t="n">
        <v>2195</v>
      </c>
      <c r="C13" s="781" t="inlineStr">
        <is>
          <t>[c]</t>
        </is>
      </c>
      <c r="D13" s="781" t="n">
        <v>843</v>
      </c>
      <c r="E13" s="781" t="n">
        <v>915</v>
      </c>
      <c r="F13" s="781" t="n">
        <v>1762</v>
      </c>
      <c r="G13" s="781" t="n">
        <v>3721</v>
      </c>
      <c r="H13" s="781" t="n">
        <v>2079</v>
      </c>
      <c r="I13" s="781" t="inlineStr">
        <is>
          <t>[c]</t>
        </is>
      </c>
      <c r="J13" s="781" t="n">
        <v>16619</v>
      </c>
    </row>
    <row r="14" ht="15.5" customHeight="1" s="828">
      <c r="A14" s="780" t="n">
        <v>43831</v>
      </c>
      <c r="B14" s="781" t="n">
        <v>5611</v>
      </c>
      <c r="C14" s="781" t="n">
        <v>166</v>
      </c>
      <c r="D14" s="781" t="n">
        <v>1057</v>
      </c>
      <c r="E14" s="781" t="n">
        <v>1990</v>
      </c>
      <c r="F14" s="781" t="n">
        <v>7967</v>
      </c>
      <c r="G14" s="781" t="n">
        <v>4106</v>
      </c>
      <c r="H14" s="781" t="n">
        <v>4572</v>
      </c>
      <c r="I14" s="781" t="n">
        <v>1590</v>
      </c>
      <c r="J14" s="781" t="n">
        <v>27059</v>
      </c>
    </row>
    <row r="15" ht="15.5" customHeight="1" s="828">
      <c r="A15" s="780" t="n">
        <v>43862</v>
      </c>
      <c r="B15" s="781" t="n">
        <v>4256</v>
      </c>
      <c r="C15" s="781" t="inlineStr">
        <is>
          <t>[c]</t>
        </is>
      </c>
      <c r="D15" s="781" t="n">
        <v>1384</v>
      </c>
      <c r="E15" s="781" t="n">
        <v>2586</v>
      </c>
      <c r="F15" s="781" t="n">
        <v>8021</v>
      </c>
      <c r="G15" s="781" t="n">
        <v>5964</v>
      </c>
      <c r="H15" s="781" t="n">
        <v>2455</v>
      </c>
      <c r="I15" s="781" t="inlineStr">
        <is>
          <t>[c]</t>
        </is>
      </c>
      <c r="J15" s="781" t="n">
        <v>25140</v>
      </c>
    </row>
    <row r="16" ht="15.5" customHeight="1" s="828">
      <c r="A16" s="780" t="n">
        <v>43891</v>
      </c>
      <c r="B16" s="781" t="n">
        <v>4649</v>
      </c>
      <c r="C16" s="781" t="n">
        <v>369</v>
      </c>
      <c r="D16" s="781" t="n">
        <v>1711</v>
      </c>
      <c r="E16" s="781" t="n">
        <v>7707</v>
      </c>
      <c r="F16" s="781" t="n">
        <v>12436</v>
      </c>
      <c r="G16" s="781" t="n">
        <v>8504</v>
      </c>
      <c r="H16" s="781" t="n">
        <v>2661</v>
      </c>
      <c r="I16" s="781" t="n">
        <v>1250</v>
      </c>
      <c r="J16" s="781" t="n">
        <v>39287</v>
      </c>
    </row>
    <row r="17" ht="15.5" customHeight="1" s="828">
      <c r="A17" s="780" t="n">
        <v>43922</v>
      </c>
      <c r="B17" s="781" t="n">
        <v>3350</v>
      </c>
      <c r="C17" s="781" t="n">
        <v>2200</v>
      </c>
      <c r="D17" s="781" t="n">
        <v>2802</v>
      </c>
      <c r="E17" s="781" t="n">
        <v>16872</v>
      </c>
      <c r="F17" s="781" t="n">
        <v>20143</v>
      </c>
      <c r="G17" s="781" t="n">
        <v>7473</v>
      </c>
      <c r="H17" s="781" t="n">
        <v>1956</v>
      </c>
      <c r="I17" s="781" t="n">
        <v>1079</v>
      </c>
      <c r="J17" s="781" t="n">
        <v>55875</v>
      </c>
    </row>
    <row r="18" ht="15.5" customHeight="1" s="828">
      <c r="A18" s="780" t="n">
        <v>43952</v>
      </c>
      <c r="B18" s="781" t="n">
        <v>19792</v>
      </c>
      <c r="C18" s="781" t="n">
        <v>1739</v>
      </c>
      <c r="D18" s="781" t="n">
        <v>2290</v>
      </c>
      <c r="E18" s="781" t="n">
        <v>14801</v>
      </c>
      <c r="F18" s="781" t="n">
        <v>14523</v>
      </c>
      <c r="G18" s="781" t="n">
        <v>9962</v>
      </c>
      <c r="H18" s="781" t="n">
        <v>2702</v>
      </c>
      <c r="I18" s="781" t="n">
        <v>3481</v>
      </c>
      <c r="J18" s="781" t="n">
        <v>69290</v>
      </c>
    </row>
    <row r="19" ht="15.5" customHeight="1" s="828">
      <c r="A19" s="780" t="n">
        <v>43983</v>
      </c>
      <c r="B19" s="781" t="n">
        <v>23082</v>
      </c>
      <c r="C19" s="781" t="n">
        <v>4628</v>
      </c>
      <c r="D19" s="781" t="n">
        <v>4237</v>
      </c>
      <c r="E19" s="781" t="n">
        <v>33324</v>
      </c>
      <c r="F19" s="781" t="n">
        <v>40307</v>
      </c>
      <c r="G19" s="781" t="n">
        <v>26034</v>
      </c>
      <c r="H19" s="781" t="n">
        <v>5203</v>
      </c>
      <c r="I19" s="781" t="n">
        <v>8123</v>
      </c>
      <c r="J19" s="781" t="n">
        <v>144938</v>
      </c>
    </row>
    <row r="20" ht="15.5" customHeight="1" s="828">
      <c r="A20" s="780" t="n">
        <v>44013</v>
      </c>
      <c r="B20" s="781" t="n">
        <v>15452</v>
      </c>
      <c r="C20" s="781" t="n">
        <v>928</v>
      </c>
      <c r="D20" s="781" t="n">
        <v>2547</v>
      </c>
      <c r="E20" s="781" t="n">
        <v>11622</v>
      </c>
      <c r="F20" s="781" t="n">
        <v>38576</v>
      </c>
      <c r="G20" s="781" t="n">
        <v>22569</v>
      </c>
      <c r="H20" s="781" t="n">
        <v>5584</v>
      </c>
      <c r="I20" s="781" t="n">
        <v>11597</v>
      </c>
      <c r="J20" s="781" t="n">
        <v>108875</v>
      </c>
    </row>
    <row r="21" ht="15.5" customHeight="1" s="828">
      <c r="A21" s="780" t="n">
        <v>44044</v>
      </c>
      <c r="B21" s="781" t="n">
        <v>6569</v>
      </c>
      <c r="C21" s="781" t="n">
        <v>419</v>
      </c>
      <c r="D21" s="781" t="n">
        <v>1616</v>
      </c>
      <c r="E21" s="781" t="n">
        <v>5223</v>
      </c>
      <c r="F21" s="781" t="n">
        <v>13169</v>
      </c>
      <c r="G21" s="781" t="n">
        <v>12419</v>
      </c>
      <c r="H21" s="781" t="n">
        <v>3325</v>
      </c>
      <c r="I21" s="781" t="n">
        <v>7316</v>
      </c>
      <c r="J21" s="781" t="n">
        <v>50056</v>
      </c>
    </row>
    <row r="22" ht="15.5" customHeight="1" s="828">
      <c r="A22" s="780" t="n">
        <v>44075</v>
      </c>
      <c r="B22" s="781" t="n">
        <v>6560</v>
      </c>
      <c r="C22" s="781" t="n">
        <v>302</v>
      </c>
      <c r="D22" s="781" t="n">
        <v>762</v>
      </c>
      <c r="E22" s="781" t="n">
        <v>7626</v>
      </c>
      <c r="F22" s="781" t="n">
        <v>33858</v>
      </c>
      <c r="G22" s="781" t="n">
        <v>11565</v>
      </c>
      <c r="H22" s="781" t="n">
        <v>4370</v>
      </c>
      <c r="I22" s="781" t="n">
        <v>3147</v>
      </c>
      <c r="J22" s="781" t="n">
        <v>68190</v>
      </c>
    </row>
    <row r="23" ht="15.5" customHeight="1" s="828">
      <c r="A23" s="780" t="n">
        <v>44105</v>
      </c>
      <c r="B23" s="781" t="n">
        <v>5188</v>
      </c>
      <c r="C23" s="781" t="n">
        <v>857</v>
      </c>
      <c r="D23" s="781" t="n">
        <v>1407</v>
      </c>
      <c r="E23" s="781" t="n">
        <v>10573</v>
      </c>
      <c r="F23" s="781" t="n">
        <v>10636</v>
      </c>
      <c r="G23" s="781" t="n">
        <v>11319</v>
      </c>
      <c r="H23" s="781" t="n">
        <v>2907</v>
      </c>
      <c r="I23" s="781" t="n">
        <v>3215</v>
      </c>
      <c r="J23" s="781" t="n">
        <v>46102</v>
      </c>
    </row>
    <row r="24" ht="15.5" customHeight="1" s="828">
      <c r="A24" s="780" t="n">
        <v>44136</v>
      </c>
      <c r="B24" s="781" t="n">
        <v>6155</v>
      </c>
      <c r="C24" s="781" t="n">
        <v>371</v>
      </c>
      <c r="D24" s="781" t="n">
        <v>867</v>
      </c>
      <c r="E24" s="781" t="n">
        <v>3410</v>
      </c>
      <c r="F24" s="781" t="n">
        <v>12011</v>
      </c>
      <c r="G24" s="781" t="n">
        <v>5805</v>
      </c>
      <c r="H24" s="781" t="n">
        <v>3558</v>
      </c>
      <c r="I24" s="781" t="n">
        <v>751</v>
      </c>
      <c r="J24" s="781" t="n">
        <v>32928</v>
      </c>
    </row>
    <row r="25" ht="15.5" customHeight="1" s="828">
      <c r="A25" s="780" t="n">
        <v>44166</v>
      </c>
      <c r="B25" s="781" t="n">
        <v>1298</v>
      </c>
      <c r="C25" s="781" t="n">
        <v>295</v>
      </c>
      <c r="D25" s="781" t="n">
        <v>724</v>
      </c>
      <c r="E25" s="781" t="n">
        <v>2392</v>
      </c>
      <c r="F25" s="781" t="n">
        <v>10913</v>
      </c>
      <c r="G25" s="781" t="n">
        <v>2924</v>
      </c>
      <c r="H25" s="781" t="n">
        <v>1361</v>
      </c>
      <c r="I25" s="781" t="n">
        <v>380</v>
      </c>
      <c r="J25" s="781" t="n">
        <v>20287</v>
      </c>
    </row>
    <row r="26" ht="15.5" customHeight="1" s="828">
      <c r="A26" s="780" t="n">
        <v>44197</v>
      </c>
      <c r="B26" s="781" t="n">
        <v>2001</v>
      </c>
      <c r="C26" s="781" t="n">
        <v>4160</v>
      </c>
      <c r="D26" s="781" t="n">
        <v>375</v>
      </c>
      <c r="E26" s="781" t="n">
        <v>1866</v>
      </c>
      <c r="F26" s="781" t="n">
        <v>2741</v>
      </c>
      <c r="G26" s="781" t="n">
        <v>12593</v>
      </c>
      <c r="H26" s="781" t="n">
        <v>2647</v>
      </c>
      <c r="I26" s="781" t="n">
        <v>480</v>
      </c>
      <c r="J26" s="781" t="n">
        <v>26863</v>
      </c>
    </row>
    <row r="27" ht="15.5" customHeight="1" s="828">
      <c r="A27" s="780" t="n">
        <v>44228</v>
      </c>
      <c r="B27" s="781" t="n">
        <v>5459</v>
      </c>
      <c r="C27" s="781" t="n">
        <v>1196</v>
      </c>
      <c r="D27" s="781" t="n">
        <v>469</v>
      </c>
      <c r="E27" s="781" t="n">
        <v>3654</v>
      </c>
      <c r="F27" s="781" t="n">
        <v>5244</v>
      </c>
      <c r="G27" s="781" t="n">
        <v>4203</v>
      </c>
      <c r="H27" s="781" t="n">
        <v>1942</v>
      </c>
      <c r="I27" s="781" t="n">
        <v>517</v>
      </c>
      <c r="J27" s="781" t="n">
        <v>22684</v>
      </c>
    </row>
    <row r="28" ht="15.5" customHeight="1" s="828">
      <c r="A28" s="780" t="n">
        <v>44256</v>
      </c>
      <c r="B28" s="781" t="n">
        <v>3772</v>
      </c>
      <c r="C28" s="781" t="n">
        <v>326</v>
      </c>
      <c r="D28" s="781" t="n">
        <v>697</v>
      </c>
      <c r="E28" s="781" t="n">
        <v>3605</v>
      </c>
      <c r="F28" s="781" t="n">
        <v>5134</v>
      </c>
      <c r="G28" s="781" t="n">
        <v>3772</v>
      </c>
      <c r="H28" s="781" t="n">
        <v>3223</v>
      </c>
      <c r="I28" s="781" t="n">
        <v>605</v>
      </c>
      <c r="J28" s="781" t="n">
        <v>21134</v>
      </c>
    </row>
    <row r="29" ht="15.5" customHeight="1" s="828">
      <c r="A29" s="780" t="n">
        <v>44287</v>
      </c>
      <c r="B29" s="781" t="n">
        <v>1992</v>
      </c>
      <c r="C29" s="781" t="n">
        <v>650</v>
      </c>
      <c r="D29" s="781" t="n">
        <v>729</v>
      </c>
      <c r="E29" s="781" t="n">
        <v>1061</v>
      </c>
      <c r="F29" s="781" t="n">
        <v>3245</v>
      </c>
      <c r="G29" s="781" t="n">
        <v>3102</v>
      </c>
      <c r="H29" s="781" t="n">
        <v>4031</v>
      </c>
      <c r="I29" s="781" t="n">
        <v>339</v>
      </c>
      <c r="J29" s="781" t="n">
        <v>15149</v>
      </c>
    </row>
    <row r="30" ht="15.5" customHeight="1" s="828">
      <c r="A30" s="780" t="n">
        <v>44317</v>
      </c>
      <c r="B30" s="781" t="n">
        <v>4265</v>
      </c>
      <c r="C30" s="781" t="n">
        <v>1749</v>
      </c>
      <c r="D30" s="781" t="n">
        <v>520</v>
      </c>
      <c r="E30" s="781" t="n">
        <v>739</v>
      </c>
      <c r="F30" s="781" t="n">
        <v>1712</v>
      </c>
      <c r="G30" s="781" t="n">
        <v>5072</v>
      </c>
      <c r="H30" s="781" t="n">
        <v>2882</v>
      </c>
      <c r="I30" s="781" t="n">
        <v>461</v>
      </c>
      <c r="J30" s="781" t="n">
        <v>17400</v>
      </c>
    </row>
    <row r="31" ht="15.5" customHeight="1" s="828">
      <c r="A31" s="780" t="n">
        <v>44348</v>
      </c>
      <c r="B31" s="781" t="n">
        <v>4083</v>
      </c>
      <c r="C31" s="781" t="inlineStr">
        <is>
          <t>[c]</t>
        </is>
      </c>
      <c r="D31" s="781" t="n">
        <v>462</v>
      </c>
      <c r="E31" s="781" t="n">
        <v>1122</v>
      </c>
      <c r="F31" s="781" t="n">
        <v>933</v>
      </c>
      <c r="G31" s="781" t="n">
        <v>1214</v>
      </c>
      <c r="H31" s="781" t="n">
        <v>4689</v>
      </c>
      <c r="I31" s="781" t="inlineStr">
        <is>
          <t>[c]</t>
        </is>
      </c>
      <c r="J31" s="781" t="n">
        <v>12922</v>
      </c>
    </row>
    <row r="32" ht="15.5" customHeight="1" s="828">
      <c r="A32" s="780" t="n">
        <v>44378</v>
      </c>
      <c r="B32" s="781" t="n">
        <v>1881</v>
      </c>
      <c r="C32" s="781" t="n">
        <v>189</v>
      </c>
      <c r="D32" s="781" t="n">
        <v>272</v>
      </c>
      <c r="E32" s="781" t="n">
        <v>3837</v>
      </c>
      <c r="F32" s="781" t="n">
        <v>1177</v>
      </c>
      <c r="G32" s="781" t="n">
        <v>2677</v>
      </c>
      <c r="H32" s="781" t="n">
        <v>2328</v>
      </c>
      <c r="I32" s="781" t="n">
        <v>101</v>
      </c>
      <c r="J32" s="781" t="n">
        <v>12462</v>
      </c>
    </row>
    <row r="33" ht="15.5" customHeight="1" s="828">
      <c r="A33" s="780" t="n">
        <v>44409</v>
      </c>
      <c r="B33" s="781" t="n">
        <v>1820</v>
      </c>
      <c r="C33" s="781" t="n">
        <v>489</v>
      </c>
      <c r="D33" s="781" t="n">
        <v>224</v>
      </c>
      <c r="E33" s="781" t="n">
        <v>800</v>
      </c>
      <c r="F33" s="781" t="n">
        <v>2365</v>
      </c>
      <c r="G33" s="781" t="n">
        <v>1788</v>
      </c>
      <c r="H33" s="781" t="n">
        <v>2641</v>
      </c>
      <c r="I33" s="781" t="n">
        <v>319</v>
      </c>
      <c r="J33" s="781" t="n">
        <v>10446</v>
      </c>
    </row>
    <row r="34" ht="15.5" customHeight="1" s="828">
      <c r="A34" s="780" t="n">
        <v>44440</v>
      </c>
      <c r="B34" s="781" t="n">
        <v>1458</v>
      </c>
      <c r="C34" s="781" t="n">
        <v>579</v>
      </c>
      <c r="D34" s="781" t="n">
        <v>392</v>
      </c>
      <c r="E34" s="781" t="n">
        <v>534</v>
      </c>
      <c r="F34" s="781" t="n">
        <v>2540</v>
      </c>
      <c r="G34" s="781" t="n">
        <v>2006</v>
      </c>
      <c r="H34" s="781" t="n">
        <v>3232</v>
      </c>
      <c r="I34" s="781" t="n">
        <v>260</v>
      </c>
      <c r="J34" s="781" t="n">
        <v>11001</v>
      </c>
    </row>
    <row r="35" ht="15.5" customHeight="1" s="828">
      <c r="A35" s="780" t="n">
        <v>44470</v>
      </c>
      <c r="B35" s="781" t="n">
        <v>2234</v>
      </c>
      <c r="C35" s="781" t="n">
        <v>583</v>
      </c>
      <c r="D35" s="781" t="n">
        <v>566</v>
      </c>
      <c r="E35" s="781" t="n">
        <v>2231</v>
      </c>
      <c r="F35" s="781" t="n">
        <v>1766</v>
      </c>
      <c r="G35" s="781" t="n">
        <v>2908</v>
      </c>
      <c r="H35" s="781" t="n">
        <v>1622</v>
      </c>
      <c r="I35" s="781" t="n">
        <v>261</v>
      </c>
      <c r="J35" s="781" t="n">
        <v>12171</v>
      </c>
    </row>
    <row r="36" ht="15.5" customHeight="1" s="828">
      <c r="A36" s="780" t="n">
        <v>44501</v>
      </c>
      <c r="B36" s="781" t="n">
        <v>899</v>
      </c>
      <c r="C36" s="781" t="inlineStr">
        <is>
          <t>[c]</t>
        </is>
      </c>
      <c r="D36" s="781" t="n">
        <v>386</v>
      </c>
      <c r="E36" s="781" t="n">
        <v>452</v>
      </c>
      <c r="F36" s="781" t="n">
        <v>1089</v>
      </c>
      <c r="G36" s="781" t="n">
        <v>5928</v>
      </c>
      <c r="H36" s="781" t="n">
        <v>2852</v>
      </c>
      <c r="I36" s="781" t="inlineStr">
        <is>
          <t>[c]</t>
        </is>
      </c>
      <c r="J36" s="781" t="n">
        <v>12124</v>
      </c>
    </row>
    <row r="37" ht="15.5" customHeight="1" s="828">
      <c r="A37" s="780" t="n">
        <v>44531</v>
      </c>
      <c r="B37" s="781" t="n">
        <v>772</v>
      </c>
      <c r="C37" s="781" t="inlineStr">
        <is>
          <t>[c]</t>
        </is>
      </c>
      <c r="D37" s="781" t="n">
        <v>417</v>
      </c>
      <c r="E37" s="781" t="n">
        <v>355</v>
      </c>
      <c r="F37" s="781" t="n">
        <v>318</v>
      </c>
      <c r="G37" s="781" t="n">
        <v>1678</v>
      </c>
      <c r="H37" s="781" t="n">
        <v>2518</v>
      </c>
      <c r="I37" s="781" t="inlineStr">
        <is>
          <t>[c]</t>
        </is>
      </c>
      <c r="J37" s="781" t="n">
        <v>6209</v>
      </c>
    </row>
    <row r="38" ht="15.5" customHeight="1" s="828">
      <c r="A38" s="780" t="n">
        <v>44562</v>
      </c>
      <c r="B38" s="781" t="n">
        <v>1149</v>
      </c>
      <c r="C38" s="781" t="inlineStr">
        <is>
          <t>[c]</t>
        </is>
      </c>
      <c r="D38" s="781" t="inlineStr">
        <is>
          <t>[c]</t>
        </is>
      </c>
      <c r="E38" s="781" t="n">
        <v>1923</v>
      </c>
      <c r="F38" s="781" t="n">
        <v>1632</v>
      </c>
      <c r="G38" s="781" t="n">
        <v>1346</v>
      </c>
      <c r="H38" s="781" t="n">
        <v>1885</v>
      </c>
      <c r="I38" s="781" t="n">
        <v>508</v>
      </c>
      <c r="J38" s="781" t="n">
        <v>8869</v>
      </c>
    </row>
    <row r="39" ht="15.5" customHeight="1" s="828">
      <c r="A39" s="780" t="n">
        <v>44593</v>
      </c>
      <c r="B39" s="781" t="n">
        <v>1696</v>
      </c>
      <c r="C39" s="781" t="inlineStr">
        <is>
          <t>[c]</t>
        </is>
      </c>
      <c r="D39" s="781" t="n">
        <v>853</v>
      </c>
      <c r="E39" s="781" t="n">
        <v>3279</v>
      </c>
      <c r="F39" s="781" t="n">
        <v>2177</v>
      </c>
      <c r="G39" s="781" t="n">
        <v>5466</v>
      </c>
      <c r="H39" s="781" t="n">
        <v>4168</v>
      </c>
      <c r="I39" s="781" t="inlineStr">
        <is>
          <t>[c]</t>
        </is>
      </c>
      <c r="J39" s="781" t="n">
        <v>18103</v>
      </c>
    </row>
    <row r="40" ht="15.5" customHeight="1" s="828">
      <c r="A40" s="780" t="n">
        <v>44621</v>
      </c>
      <c r="B40" s="781" t="n">
        <v>2922</v>
      </c>
      <c r="C40" s="781" t="n">
        <v>1669</v>
      </c>
      <c r="D40" s="781" t="n">
        <v>608</v>
      </c>
      <c r="E40" s="781" t="n">
        <v>1026</v>
      </c>
      <c r="F40" s="781" t="n">
        <v>2904</v>
      </c>
      <c r="G40" s="781" t="n">
        <v>8998</v>
      </c>
      <c r="H40" s="781" t="n">
        <v>4604</v>
      </c>
      <c r="I40" s="781" t="n">
        <v>679</v>
      </c>
      <c r="J40" s="781" t="n">
        <v>23410</v>
      </c>
    </row>
    <row r="41" ht="15.5" customHeight="1" s="828">
      <c r="A41" s="780" t="n">
        <v>44652</v>
      </c>
      <c r="B41" s="781" t="n">
        <v>2161</v>
      </c>
      <c r="C41" s="781" t="n">
        <v>114</v>
      </c>
      <c r="D41" s="781" t="n">
        <v>732</v>
      </c>
      <c r="E41" s="781" t="n">
        <v>955</v>
      </c>
      <c r="F41" s="781" t="n">
        <v>5417</v>
      </c>
      <c r="G41" s="781" t="n">
        <v>2934</v>
      </c>
      <c r="H41" s="781" t="n">
        <v>1866</v>
      </c>
      <c r="I41" s="781" t="n">
        <v>472</v>
      </c>
      <c r="J41" s="781" t="n">
        <v>14651</v>
      </c>
    </row>
    <row r="42" ht="15.5" customHeight="1" s="828">
      <c r="A42" s="780" t="n">
        <v>44682</v>
      </c>
      <c r="B42" s="781" t="n">
        <v>1904</v>
      </c>
      <c r="C42" s="781" t="n">
        <v>83</v>
      </c>
      <c r="D42" s="781" t="n">
        <v>1268</v>
      </c>
      <c r="E42" s="781" t="n">
        <v>1870</v>
      </c>
      <c r="F42" s="781" t="n">
        <v>3525</v>
      </c>
      <c r="G42" s="781" t="n">
        <v>2268</v>
      </c>
      <c r="H42" s="781" t="n">
        <v>3398</v>
      </c>
      <c r="I42" s="781" t="n">
        <v>702</v>
      </c>
      <c r="J42" s="781" t="n">
        <v>15018</v>
      </c>
    </row>
    <row r="43" ht="15.5" customHeight="1" s="828">
      <c r="A43" s="780" t="n">
        <v>44713</v>
      </c>
      <c r="B43" s="781" t="n">
        <v>1661</v>
      </c>
      <c r="C43" s="781" t="inlineStr">
        <is>
          <t>[c]</t>
        </is>
      </c>
      <c r="D43" s="781" t="n">
        <v>239</v>
      </c>
      <c r="E43" s="781" t="n">
        <v>1222</v>
      </c>
      <c r="F43" s="781" t="n">
        <v>1839</v>
      </c>
      <c r="G43" s="781" t="n">
        <v>1863</v>
      </c>
      <c r="H43" s="781" t="n">
        <v>2613</v>
      </c>
      <c r="I43" s="781" t="inlineStr">
        <is>
          <t>[c]</t>
        </is>
      </c>
      <c r="J43" s="781" t="n">
        <v>10000</v>
      </c>
    </row>
    <row r="44" ht="15.5" customHeight="1" s="828">
      <c r="A44" s="780" t="n">
        <v>44743</v>
      </c>
      <c r="B44" s="781" t="n">
        <v>2343</v>
      </c>
      <c r="C44" s="781" t="inlineStr">
        <is>
          <t>[c]</t>
        </is>
      </c>
      <c r="D44" s="781" t="n">
        <v>735</v>
      </c>
      <c r="E44" s="781" t="n">
        <v>2248</v>
      </c>
      <c r="F44" s="781" t="n">
        <v>1789</v>
      </c>
      <c r="G44" s="781" t="n">
        <v>2206</v>
      </c>
      <c r="H44" s="781" t="n">
        <v>1708</v>
      </c>
      <c r="I44" s="781" t="inlineStr">
        <is>
          <t>[c]</t>
        </is>
      </c>
      <c r="J44" s="781" t="n">
        <v>11633</v>
      </c>
    </row>
    <row r="45" ht="15.5" customHeight="1" s="828">
      <c r="A45" s="780" t="n">
        <v>44774</v>
      </c>
      <c r="B45" s="781" t="n">
        <v>2938</v>
      </c>
      <c r="C45" s="781" t="inlineStr">
        <is>
          <t>[c]</t>
        </is>
      </c>
      <c r="D45" s="781" t="n">
        <v>2362</v>
      </c>
      <c r="E45" s="781" t="n">
        <v>1504</v>
      </c>
      <c r="F45" s="781" t="n">
        <v>2007</v>
      </c>
      <c r="G45" s="781" t="n">
        <v>2941</v>
      </c>
      <c r="H45" s="781" t="n">
        <v>2329</v>
      </c>
      <c r="I45" s="781" t="inlineStr">
        <is>
          <t>[c]</t>
        </is>
      </c>
      <c r="J45" s="781" t="n">
        <v>14706</v>
      </c>
    </row>
    <row r="46" ht="15.5" customHeight="1" s="828">
      <c r="A46" s="780" t="n">
        <v>44805</v>
      </c>
      <c r="B46" s="781" t="n">
        <v>3666</v>
      </c>
      <c r="C46" s="781" t="inlineStr">
        <is>
          <t>[c]</t>
        </is>
      </c>
      <c r="D46" s="781" t="inlineStr">
        <is>
          <t>[c]</t>
        </is>
      </c>
      <c r="E46" s="781" t="n">
        <v>1880</v>
      </c>
      <c r="F46" s="781" t="n">
        <v>2327</v>
      </c>
      <c r="G46" s="781" t="n">
        <v>2667</v>
      </c>
      <c r="H46" s="781" t="n">
        <v>2193</v>
      </c>
      <c r="I46" s="781" t="n">
        <v>424</v>
      </c>
      <c r="J46" s="781" t="n">
        <v>13694</v>
      </c>
    </row>
    <row r="47" ht="15.5" customHeight="1" s="828">
      <c r="A47" s="780" t="n">
        <v>44835</v>
      </c>
      <c r="B47" s="781" t="n">
        <v>3094</v>
      </c>
      <c r="C47" s="781" t="n">
        <v>157</v>
      </c>
      <c r="D47" s="781" t="n">
        <v>434</v>
      </c>
      <c r="E47" s="781" t="n">
        <v>1998</v>
      </c>
      <c r="F47" s="781" t="n">
        <v>1624</v>
      </c>
      <c r="G47" s="781" t="n">
        <v>3641</v>
      </c>
      <c r="H47" s="781" t="n">
        <v>1868</v>
      </c>
      <c r="I47" s="781" t="n">
        <v>754</v>
      </c>
      <c r="J47" s="781" t="n">
        <v>13570</v>
      </c>
    </row>
    <row r="48" ht="15.5" customHeight="1" s="828">
      <c r="A48" s="780" t="n">
        <v>44866</v>
      </c>
      <c r="B48" s="781" t="n">
        <v>4376</v>
      </c>
      <c r="C48" s="781" t="n">
        <v>268</v>
      </c>
      <c r="D48" s="781" t="n">
        <v>599</v>
      </c>
      <c r="E48" s="781" t="n">
        <v>5571</v>
      </c>
      <c r="F48" s="781" t="n">
        <v>1573</v>
      </c>
      <c r="G48" s="781" t="n">
        <v>3280</v>
      </c>
      <c r="H48" s="781" t="n">
        <v>4089</v>
      </c>
      <c r="I48" s="781" t="n">
        <v>507</v>
      </c>
      <c r="J48" s="781" t="n">
        <v>20263</v>
      </c>
    </row>
    <row r="49" ht="15.5" customHeight="1" s="828">
      <c r="A49" s="780" t="n">
        <v>44896</v>
      </c>
      <c r="B49" s="781" t="n">
        <v>937</v>
      </c>
      <c r="C49" s="781" t="inlineStr">
        <is>
          <t>[c]</t>
        </is>
      </c>
      <c r="D49" s="781" t="n">
        <v>238</v>
      </c>
      <c r="E49" s="781" t="n">
        <v>1435</v>
      </c>
      <c r="F49" s="781" t="n">
        <v>2782</v>
      </c>
      <c r="G49" s="781" t="n">
        <v>3017</v>
      </c>
      <c r="H49" s="781" t="n">
        <v>3619</v>
      </c>
      <c r="I49" s="781" t="inlineStr">
        <is>
          <t>[c]</t>
        </is>
      </c>
      <c r="J49" s="781" t="n">
        <v>12232</v>
      </c>
    </row>
    <row r="50" ht="15.5" customHeight="1" s="828">
      <c r="A50" s="780" t="n">
        <v>44927</v>
      </c>
      <c r="B50" s="781" t="n">
        <v>5432</v>
      </c>
      <c r="C50" s="781" t="inlineStr">
        <is>
          <t>[c]</t>
        </is>
      </c>
      <c r="D50" s="781" t="n">
        <v>608</v>
      </c>
      <c r="E50" s="781" t="n">
        <v>2768</v>
      </c>
      <c r="F50" s="781" t="n">
        <v>8446</v>
      </c>
      <c r="G50" s="781" t="n">
        <v>5240</v>
      </c>
      <c r="H50" s="781" t="n">
        <v>1635</v>
      </c>
      <c r="I50" s="781" t="inlineStr">
        <is>
          <t>[c]</t>
        </is>
      </c>
      <c r="J50" s="781" t="n">
        <v>24482</v>
      </c>
    </row>
    <row r="51" ht="15.5" customHeight="1" s="828">
      <c r="A51" s="780" t="n">
        <v>44958</v>
      </c>
      <c r="B51" s="781" t="n">
        <v>4389</v>
      </c>
      <c r="C51" s="781" t="inlineStr">
        <is>
          <t>[c]</t>
        </is>
      </c>
      <c r="D51" s="781" t="n">
        <v>1973</v>
      </c>
      <c r="E51" s="781" t="n">
        <v>6309</v>
      </c>
      <c r="F51" s="781" t="n">
        <v>5720</v>
      </c>
      <c r="G51" s="781" t="n">
        <v>5152</v>
      </c>
      <c r="H51" s="781" t="n">
        <v>8678</v>
      </c>
      <c r="I51" s="781" t="inlineStr">
        <is>
          <t>[c]</t>
        </is>
      </c>
      <c r="J51" s="781" t="n">
        <v>32892</v>
      </c>
    </row>
    <row r="52" ht="15.5" customHeight="1" s="828">
      <c r="A52" s="780" t="n">
        <v>44986</v>
      </c>
      <c r="B52" s="781" t="n">
        <v>4300</v>
      </c>
      <c r="C52" s="781" t="n">
        <v>302</v>
      </c>
      <c r="D52" s="781" t="n">
        <v>690</v>
      </c>
      <c r="E52" s="781" t="n">
        <v>3729</v>
      </c>
      <c r="F52" s="781" t="n">
        <v>3361</v>
      </c>
      <c r="G52" s="781" t="n">
        <v>5199</v>
      </c>
      <c r="H52" s="781" t="n">
        <v>4255</v>
      </c>
      <c r="I52" s="781" t="n">
        <v>732</v>
      </c>
      <c r="J52" s="781" t="n">
        <v>22568</v>
      </c>
    </row>
    <row r="53" ht="15.5" customHeight="1" s="828">
      <c r="A53" s="780" t="n">
        <v>45017</v>
      </c>
      <c r="B53" s="781" t="n">
        <v>4060</v>
      </c>
      <c r="C53" s="781" t="n">
        <v>394</v>
      </c>
      <c r="D53" s="781" t="n">
        <v>732</v>
      </c>
      <c r="E53" s="781" t="n">
        <v>2089</v>
      </c>
      <c r="F53" s="781" t="n">
        <v>2419</v>
      </c>
      <c r="G53" s="781" t="n">
        <v>6712</v>
      </c>
      <c r="H53" s="781" t="n">
        <v>1860</v>
      </c>
      <c r="I53" s="781" t="n">
        <v>390</v>
      </c>
      <c r="J53" s="781" t="n">
        <v>18656</v>
      </c>
    </row>
    <row r="54" ht="15.5" customHeight="1" s="828">
      <c r="A54" s="780" t="n">
        <v>45047</v>
      </c>
      <c r="B54" s="781" t="n">
        <v>3813</v>
      </c>
      <c r="C54" s="781" t="n">
        <v>125</v>
      </c>
      <c r="D54" s="781" t="n">
        <v>544</v>
      </c>
      <c r="E54" s="781" t="n">
        <v>2435</v>
      </c>
      <c r="F54" s="781" t="n">
        <v>2417</v>
      </c>
      <c r="G54" s="781" t="n">
        <v>4258</v>
      </c>
      <c r="H54" s="781" t="n">
        <v>3635</v>
      </c>
      <c r="I54" s="781" t="n">
        <v>227</v>
      </c>
      <c r="J54" s="781" t="n">
        <v>17454</v>
      </c>
    </row>
    <row r="55" ht="15.5" customHeight="1" s="828">
      <c r="A55" s="780" t="n">
        <v>45078</v>
      </c>
      <c r="B55" s="781" t="n">
        <v>4431</v>
      </c>
      <c r="C55" s="781" t="n">
        <v>189</v>
      </c>
      <c r="D55" s="781" t="n">
        <v>735</v>
      </c>
      <c r="E55" s="781" t="n">
        <v>6988</v>
      </c>
      <c r="F55" s="781" t="n">
        <v>1660</v>
      </c>
      <c r="G55" s="781" t="n">
        <v>4730</v>
      </c>
      <c r="H55" s="781" t="n">
        <v>3009</v>
      </c>
      <c r="I55" s="781" t="n">
        <v>783</v>
      </c>
      <c r="J55" s="781" t="n">
        <v>22525</v>
      </c>
    </row>
    <row r="56" ht="15.5" customHeight="1" s="828">
      <c r="A56" s="780" t="n">
        <v>45108</v>
      </c>
      <c r="B56" s="781" t="n">
        <v>3399</v>
      </c>
      <c r="C56" s="781" t="inlineStr">
        <is>
          <t>[c]</t>
        </is>
      </c>
      <c r="D56" s="781" t="n">
        <v>1365</v>
      </c>
      <c r="E56" s="781" t="n">
        <v>3734</v>
      </c>
      <c r="F56" s="781" t="n">
        <v>3617</v>
      </c>
      <c r="G56" s="781" t="n">
        <v>6902</v>
      </c>
      <c r="H56" s="781" t="n">
        <v>4066</v>
      </c>
      <c r="I56" s="781" t="inlineStr">
        <is>
          <t>[c]</t>
        </is>
      </c>
      <c r="J56" s="781" t="n">
        <v>23975</v>
      </c>
    </row>
    <row r="57" ht="15.5" customHeight="1" s="828">
      <c r="A57" s="780" t="n">
        <v>45139</v>
      </c>
      <c r="B57" s="781" t="n">
        <v>2519</v>
      </c>
      <c r="C57" s="781" t="inlineStr">
        <is>
          <t>[c]</t>
        </is>
      </c>
      <c r="D57" s="781" t="n">
        <v>639</v>
      </c>
      <c r="E57" s="781" t="n">
        <v>3154</v>
      </c>
      <c r="F57" s="781" t="n">
        <v>13652</v>
      </c>
      <c r="G57" s="781" t="n">
        <v>4075</v>
      </c>
      <c r="H57" s="781" t="n">
        <v>3220</v>
      </c>
      <c r="I57" s="781" t="inlineStr">
        <is>
          <t>[c]</t>
        </is>
      </c>
      <c r="J57" s="781" t="n">
        <v>27942</v>
      </c>
    </row>
    <row r="58" ht="15.5" customHeight="1" s="828">
      <c r="A58" s="783" t="n">
        <v>45170</v>
      </c>
      <c r="B58" s="781" t="n">
        <v>2854</v>
      </c>
      <c r="C58" s="781" t="inlineStr">
        <is>
          <t>[c]</t>
        </is>
      </c>
      <c r="D58" s="781" t="n">
        <v>393</v>
      </c>
      <c r="E58" s="781" t="n">
        <v>2501</v>
      </c>
      <c r="F58" s="781" t="n">
        <v>2208</v>
      </c>
      <c r="G58" s="781" t="n">
        <v>6668</v>
      </c>
      <c r="H58" s="781" t="n">
        <v>2080</v>
      </c>
      <c r="I58" s="781" t="inlineStr">
        <is>
          <t>[c]</t>
        </is>
      </c>
      <c r="J58" s="781" t="n">
        <v>17150</v>
      </c>
    </row>
    <row r="59" ht="15.5" customHeight="1" s="828">
      <c r="A59" s="780" t="n">
        <v>45200</v>
      </c>
      <c r="B59" s="781" t="n">
        <v>4555</v>
      </c>
      <c r="C59" s="781" t="n">
        <v>269</v>
      </c>
      <c r="D59" s="781" t="n">
        <v>1278</v>
      </c>
      <c r="E59" s="781" t="n">
        <v>3768</v>
      </c>
      <c r="F59" s="781" t="n">
        <v>1862</v>
      </c>
      <c r="G59" s="781" t="n">
        <v>5721</v>
      </c>
      <c r="H59" s="781" t="n">
        <v>3350</v>
      </c>
      <c r="I59" s="781" t="n">
        <v>803</v>
      </c>
      <c r="J59" s="781" t="n">
        <v>21606</v>
      </c>
    </row>
    <row r="60" ht="15.5" customHeight="1" s="828">
      <c r="A60" s="780" t="n">
        <v>45231</v>
      </c>
      <c r="B60" s="781" t="n">
        <v>5203</v>
      </c>
      <c r="C60" s="781" t="inlineStr">
        <is>
          <t>[c]</t>
        </is>
      </c>
      <c r="D60" s="781" t="n">
        <v>801</v>
      </c>
      <c r="E60" s="781" t="n">
        <v>3632</v>
      </c>
      <c r="F60" s="781" t="n">
        <v>3802</v>
      </c>
      <c r="G60" s="781" t="n">
        <v>15502</v>
      </c>
      <c r="H60" s="781" t="n">
        <v>3046</v>
      </c>
      <c r="I60" s="781" t="inlineStr">
        <is>
          <t>[c]</t>
        </is>
      </c>
      <c r="J60" s="781" t="n">
        <v>32694</v>
      </c>
    </row>
    <row r="61" ht="15.5" customHeight="1" s="828">
      <c r="A61" s="780" t="n">
        <v>45261</v>
      </c>
      <c r="B61" s="781" t="n">
        <v>2404</v>
      </c>
      <c r="C61" s="781" t="inlineStr">
        <is>
          <t>[c]</t>
        </is>
      </c>
      <c r="D61" s="781" t="n">
        <v>797</v>
      </c>
      <c r="E61" s="781" t="n">
        <v>2118</v>
      </c>
      <c r="F61" s="781" t="n">
        <v>2108</v>
      </c>
      <c r="G61" s="781" t="n">
        <v>3583</v>
      </c>
      <c r="H61" s="781" t="n">
        <v>4553</v>
      </c>
      <c r="I61" s="781" t="inlineStr">
        <is>
          <t>[c]</t>
        </is>
      </c>
      <c r="J61" s="781" t="n">
        <v>16233</v>
      </c>
    </row>
    <row r="62" ht="15.5" customHeight="1" s="828">
      <c r="A62" s="780" t="n">
        <v>45292</v>
      </c>
      <c r="B62" s="781" t="n">
        <v>4088</v>
      </c>
      <c r="C62" s="781" t="inlineStr">
        <is>
          <t>[c]</t>
        </is>
      </c>
      <c r="D62" s="781" t="n">
        <v>1348</v>
      </c>
      <c r="E62" s="781" t="n">
        <v>3629</v>
      </c>
      <c r="F62" s="781" t="n">
        <v>4243</v>
      </c>
      <c r="G62" s="781" t="n">
        <v>5246</v>
      </c>
      <c r="H62" s="781" t="n">
        <v>3577</v>
      </c>
      <c r="I62" s="781" t="inlineStr">
        <is>
          <t>[c]</t>
        </is>
      </c>
      <c r="J62" s="781" t="n">
        <v>23591</v>
      </c>
    </row>
    <row r="63" ht="15.5" customHeight="1" s="828">
      <c r="A63" s="780" t="n">
        <v>45323</v>
      </c>
      <c r="B63" s="781" t="n">
        <v>5261</v>
      </c>
      <c r="C63" s="781" t="n">
        <v>338</v>
      </c>
      <c r="D63" s="781" t="n">
        <v>788</v>
      </c>
      <c r="E63" s="781" t="n">
        <v>5477</v>
      </c>
      <c r="F63" s="781" t="n">
        <v>3376</v>
      </c>
      <c r="G63" s="781" t="n">
        <v>7365</v>
      </c>
      <c r="H63" s="781" t="n">
        <v>4962</v>
      </c>
      <c r="I63" s="781" t="n">
        <v>178</v>
      </c>
      <c r="J63" s="781" t="n">
        <v>27745</v>
      </c>
    </row>
    <row r="64" ht="15.5" customHeight="1" s="828">
      <c r="A64" s="780" t="n">
        <v>45352</v>
      </c>
      <c r="B64" s="781" t="n">
        <v>3338</v>
      </c>
      <c r="C64" s="781" t="inlineStr">
        <is>
          <t>[c]</t>
        </is>
      </c>
      <c r="D64" s="781" t="n">
        <v>614</v>
      </c>
      <c r="E64" s="781" t="n">
        <v>4435</v>
      </c>
      <c r="F64" s="781" t="n">
        <v>7044</v>
      </c>
      <c r="G64" s="781" t="n">
        <v>5134</v>
      </c>
      <c r="H64" s="781" t="n">
        <v>2812</v>
      </c>
      <c r="I64" s="781" t="inlineStr">
        <is>
          <t>[c]</t>
        </is>
      </c>
      <c r="J64" s="781" t="n">
        <v>23845</v>
      </c>
    </row>
    <row r="65" ht="15.5" customHeight="1" s="828">
      <c r="A65" s="780" t="n">
        <v>45383</v>
      </c>
      <c r="B65" s="781" t="n">
        <v>2489</v>
      </c>
      <c r="C65" s="781" t="n">
        <v>257</v>
      </c>
      <c r="D65" s="781" t="n">
        <v>562</v>
      </c>
      <c r="E65" s="781" t="n">
        <v>3215</v>
      </c>
      <c r="F65" s="781" t="n">
        <v>3100</v>
      </c>
      <c r="G65" s="781" t="n">
        <v>4590</v>
      </c>
      <c r="H65" s="781" t="n">
        <v>3014</v>
      </c>
      <c r="I65" s="781" t="n">
        <v>745</v>
      </c>
      <c r="J65" s="781" t="n">
        <v>17972</v>
      </c>
    </row>
    <row r="66" ht="15.5" customHeight="1" s="828">
      <c r="A66" s="780" t="n">
        <v>45413</v>
      </c>
      <c r="B66" s="781" t="n">
        <v>3103</v>
      </c>
      <c r="C66" s="781" t="n">
        <v>247</v>
      </c>
      <c r="D66" s="781" t="n">
        <v>1351</v>
      </c>
      <c r="E66" s="781" t="n">
        <v>2692</v>
      </c>
      <c r="F66" s="781" t="n">
        <v>5750</v>
      </c>
      <c r="G66" s="781" t="n">
        <v>4976</v>
      </c>
      <c r="H66" s="781" t="n">
        <v>5187</v>
      </c>
      <c r="I66" s="781" t="n">
        <v>450</v>
      </c>
      <c r="J66" s="781" t="n">
        <v>23756</v>
      </c>
    </row>
    <row r="67" ht="15.5" customHeight="1" s="828">
      <c r="A67" s="780" t="n">
        <v>45444</v>
      </c>
      <c r="B67" s="781" t="n">
        <v>2631</v>
      </c>
      <c r="C67" s="781" t="n">
        <v>234</v>
      </c>
      <c r="D67" s="781" t="n">
        <v>987</v>
      </c>
      <c r="E67" s="781" t="n">
        <v>4070</v>
      </c>
      <c r="F67" s="781" t="n">
        <v>2255</v>
      </c>
      <c r="G67" s="781" t="n">
        <v>3557</v>
      </c>
      <c r="H67" s="781" t="n">
        <v>1441</v>
      </c>
      <c r="I67" s="781" t="n">
        <v>524</v>
      </c>
      <c r="J67" s="781" t="n">
        <v>15699</v>
      </c>
    </row>
    <row r="68" ht="15.5" customHeight="1" s="828">
      <c r="A68" s="780" t="n">
        <v>45474</v>
      </c>
      <c r="B68" s="781" t="n">
        <v>4276</v>
      </c>
      <c r="C68" s="781" t="n">
        <v>1093</v>
      </c>
      <c r="D68" s="781" t="n">
        <v>1181</v>
      </c>
      <c r="E68" s="781" t="n">
        <v>4141</v>
      </c>
      <c r="F68" s="781" t="n">
        <v>2924</v>
      </c>
      <c r="G68" s="781" t="n">
        <v>3386</v>
      </c>
      <c r="H68" s="781" t="n">
        <v>2327</v>
      </c>
      <c r="I68" s="781" t="n">
        <v>872</v>
      </c>
      <c r="J68" s="781" t="n">
        <v>20200</v>
      </c>
    </row>
    <row r="69" ht="15.5" customHeight="1" s="828">
      <c r="A69" s="780" t="n">
        <v>45505</v>
      </c>
      <c r="B69" s="781" t="n">
        <v>2713</v>
      </c>
      <c r="C69" s="781" t="inlineStr">
        <is>
          <t>[c]</t>
        </is>
      </c>
      <c r="D69" s="781" t="n">
        <v>437</v>
      </c>
      <c r="E69" s="781" t="n">
        <v>1831</v>
      </c>
      <c r="F69" s="781" t="n">
        <v>2342</v>
      </c>
      <c r="G69" s="781" t="n">
        <v>3608</v>
      </c>
      <c r="H69" s="781" t="n">
        <v>2314</v>
      </c>
      <c r="I69" s="781" t="inlineStr">
        <is>
          <t>[c]</t>
        </is>
      </c>
      <c r="J69" s="781" t="n">
        <v>13700</v>
      </c>
    </row>
    <row r="70" ht="15.5" customHeight="1" s="828">
      <c r="A70" s="782" t="inlineStr">
        <is>
          <t xml:space="preserve"> Sep-24</t>
        </is>
      </c>
      <c r="B70" s="781" t="n">
        <v>3865</v>
      </c>
      <c r="C70" s="781" t="n">
        <v>211</v>
      </c>
      <c r="D70" s="781" t="n">
        <v>2694</v>
      </c>
      <c r="E70" s="781" t="n">
        <v>2333</v>
      </c>
      <c r="F70" s="781" t="n">
        <v>2840</v>
      </c>
      <c r="G70" s="781" t="n">
        <v>5259</v>
      </c>
      <c r="H70" s="781" t="n">
        <v>2693</v>
      </c>
      <c r="I70" s="781" t="n">
        <v>336</v>
      </c>
      <c r="J70" s="781" t="n">
        <v>20231</v>
      </c>
    </row>
    <row r="71" ht="15.5" customHeight="1" s="828">
      <c r="A71" s="780" t="n">
        <v>45566</v>
      </c>
      <c r="B71" s="781" t="n">
        <v>3270</v>
      </c>
      <c r="C71" s="781" t="n">
        <v>741</v>
      </c>
      <c r="D71" s="781" t="n">
        <v>719</v>
      </c>
      <c r="E71" s="781" t="n">
        <v>2202</v>
      </c>
      <c r="F71" s="781" t="n">
        <v>2547</v>
      </c>
      <c r="G71" s="781" t="n">
        <v>6138</v>
      </c>
      <c r="H71" s="781" t="n">
        <v>2930</v>
      </c>
      <c r="I71" s="781" t="n">
        <v>137</v>
      </c>
      <c r="J71" s="781" t="n">
        <v>18684</v>
      </c>
    </row>
    <row r="72" ht="15.5" customHeight="1" s="828">
      <c r="A72" s="780" t="n">
        <v>45597</v>
      </c>
      <c r="B72" s="781" t="n">
        <v>4456</v>
      </c>
      <c r="C72" s="781" t="n">
        <v>535</v>
      </c>
      <c r="D72" s="781" t="n">
        <v>459</v>
      </c>
      <c r="E72" s="781" t="n">
        <v>1794</v>
      </c>
      <c r="F72" s="781" t="n">
        <v>5884</v>
      </c>
      <c r="G72" s="781" t="n">
        <v>5820</v>
      </c>
      <c r="H72" s="781" t="n">
        <v>3197</v>
      </c>
      <c r="I72" s="781" t="n">
        <v>623</v>
      </c>
      <c r="J72" s="781" t="n">
        <v>22768</v>
      </c>
    </row>
    <row r="73" ht="15.5" customHeight="1" s="828">
      <c r="A73" s="780" t="n">
        <v>45627</v>
      </c>
      <c r="B73" s="781" t="n">
        <v>2497</v>
      </c>
      <c r="C73" s="781" t="n">
        <v>354</v>
      </c>
      <c r="D73" s="781" t="n">
        <v>435</v>
      </c>
      <c r="E73" s="781" t="n">
        <v>2127</v>
      </c>
      <c r="F73" s="781" t="n">
        <v>1091</v>
      </c>
      <c r="G73" s="781" t="n">
        <v>10104</v>
      </c>
      <c r="H73" s="781" t="n">
        <v>2207</v>
      </c>
      <c r="I73" s="781" t="n">
        <v>484</v>
      </c>
      <c r="J73" s="781" t="n">
        <v>19299</v>
      </c>
    </row>
    <row r="74" ht="15.5" customHeight="1" s="828">
      <c r="A74" s="780" t="n">
        <v>45658</v>
      </c>
      <c r="B74" s="781" t="n">
        <v>3594</v>
      </c>
      <c r="C74" s="781" t="n">
        <v>206</v>
      </c>
      <c r="D74" s="781" t="n">
        <v>1401</v>
      </c>
      <c r="E74" s="781" t="n">
        <v>3492</v>
      </c>
      <c r="F74" s="781" t="n">
        <v>4902</v>
      </c>
      <c r="G74" s="781" t="n">
        <v>4935</v>
      </c>
      <c r="H74" s="781" t="n">
        <v>3261</v>
      </c>
      <c r="I74" s="781" t="n">
        <v>573</v>
      </c>
      <c r="J74" s="781" t="n">
        <v>22364</v>
      </c>
    </row>
    <row r="75" ht="15.5" customHeight="1" s="828">
      <c r="A75" s="780" t="n">
        <v>45689</v>
      </c>
      <c r="B75" s="781" t="n">
        <v>3588</v>
      </c>
      <c r="C75" s="781" t="n">
        <v>275</v>
      </c>
      <c r="D75" s="781" t="n">
        <v>1759</v>
      </c>
      <c r="E75" s="781" t="n">
        <v>4400</v>
      </c>
      <c r="F75" s="781" t="n">
        <v>2456</v>
      </c>
      <c r="G75" s="781" t="n">
        <v>6062</v>
      </c>
      <c r="H75" s="781" t="n">
        <v>5867</v>
      </c>
      <c r="I75" s="781" t="n">
        <v>2331</v>
      </c>
      <c r="J75" s="781" t="n">
        <v>26738</v>
      </c>
    </row>
    <row r="76" ht="15.5" customHeight="1" s="828">
      <c r="A76" s="780" t="n">
        <v>45717</v>
      </c>
      <c r="B76" s="781" t="n">
        <v>5556</v>
      </c>
      <c r="C76" s="781" t="n">
        <v>1190</v>
      </c>
      <c r="D76" s="781" t="n">
        <v>900</v>
      </c>
      <c r="E76" s="781" t="n">
        <v>3646</v>
      </c>
      <c r="F76" s="781" t="n">
        <v>5353</v>
      </c>
      <c r="G76" s="781" t="n">
        <v>4811</v>
      </c>
      <c r="H76" s="781" t="n">
        <v>7053</v>
      </c>
      <c r="I76" s="781" t="n">
        <v>534</v>
      </c>
      <c r="J76" s="781" t="n">
        <v>29043</v>
      </c>
    </row>
    <row r="77" ht="15.5" customHeight="1" s="828">
      <c r="A77" s="780" t="n">
        <v>45748</v>
      </c>
      <c r="B77" s="781" t="n">
        <v>4096</v>
      </c>
      <c r="C77" s="781" t="n">
        <v>684</v>
      </c>
      <c r="D77" s="781" t="n">
        <v>565</v>
      </c>
      <c r="E77" s="781" t="n">
        <v>2171</v>
      </c>
      <c r="F77" s="781" t="n">
        <v>2690</v>
      </c>
      <c r="G77" s="781" t="n">
        <v>5259</v>
      </c>
      <c r="H77" s="781" t="n">
        <v>4395</v>
      </c>
      <c r="I77" s="781" t="n">
        <v>2907</v>
      </c>
      <c r="J77" s="781" t="n">
        <v>22767</v>
      </c>
    </row>
    <row r="78" ht="15.5" customHeight="1" s="828">
      <c r="A78" s="780" t="n">
        <v>45778</v>
      </c>
      <c r="B78" s="781" t="n">
        <v>2626</v>
      </c>
      <c r="C78" s="781" t="n">
        <v>508</v>
      </c>
      <c r="D78" s="781" t="n">
        <v>789</v>
      </c>
      <c r="E78" s="781" t="n">
        <v>2704</v>
      </c>
      <c r="F78" s="781" t="n">
        <v>2892</v>
      </c>
      <c r="G78" s="781" t="n">
        <v>6289</v>
      </c>
      <c r="H78" s="781" t="n">
        <v>6345</v>
      </c>
      <c r="I78" s="781" t="n">
        <v>542</v>
      </c>
      <c r="J78" s="781" t="n">
        <v>22695</v>
      </c>
    </row>
    <row r="79" ht="15.5" customHeight="1" s="828">
      <c r="A79" s="780" t="n">
        <v>45809</v>
      </c>
      <c r="B79" s="781" t="n">
        <v>3779</v>
      </c>
      <c r="C79" s="781" t="n">
        <v>597</v>
      </c>
      <c r="D79" s="781" t="n">
        <v>1200</v>
      </c>
      <c r="E79" s="781" t="n">
        <v>2835</v>
      </c>
      <c r="F79" s="781" t="n">
        <v>4238</v>
      </c>
      <c r="G79" s="781" t="n">
        <v>8713</v>
      </c>
      <c r="H79" s="781" t="n">
        <v>4173</v>
      </c>
      <c r="I79" s="781" t="n">
        <v>916</v>
      </c>
      <c r="J79" s="781" t="n">
        <v>26451</v>
      </c>
    </row>
    <row r="80" ht="15.5" customHeight="1" s="828">
      <c r="A80" s="780" t="n">
        <v>45839</v>
      </c>
      <c r="B80" s="781" t="n">
        <v>4274</v>
      </c>
      <c r="C80" s="781" t="n">
        <v>392</v>
      </c>
      <c r="D80" s="781" t="n">
        <v>1633</v>
      </c>
      <c r="E80" s="781" t="n">
        <v>3309</v>
      </c>
      <c r="F80" s="781" t="n">
        <v>4011</v>
      </c>
      <c r="G80" s="781" t="n">
        <v>5303</v>
      </c>
      <c r="H80" s="781" t="n">
        <v>2842</v>
      </c>
      <c r="I80" s="781" t="n">
        <v>1397</v>
      </c>
      <c r="J80" s="781" t="n">
        <v>23161</v>
      </c>
    </row>
    <row r="81" ht="15.5" customHeight="1" s="828">
      <c r="A81" s="780" t="n">
        <v>45870</v>
      </c>
      <c r="B81" s="781" t="n">
        <v>4110</v>
      </c>
      <c r="C81" s="781" t="n">
        <v>447</v>
      </c>
      <c r="D81" s="781" t="n">
        <v>240</v>
      </c>
      <c r="E81" s="781" t="n">
        <v>1747</v>
      </c>
      <c r="F81" s="781" t="n">
        <v>2382</v>
      </c>
      <c r="G81" s="781" t="n">
        <v>5472</v>
      </c>
      <c r="H81" s="781" t="n">
        <v>4752</v>
      </c>
      <c r="I81" s="781" t="n">
        <v>279</v>
      </c>
      <c r="J81" s="781" t="n">
        <v>19429</v>
      </c>
    </row>
    <row r="82" ht="15.5" customHeight="1" s="828">
      <c r="A82" s="780" t="n">
        <v>45901</v>
      </c>
      <c r="B82" s="781" t="n">
        <v>3260</v>
      </c>
      <c r="C82" s="781" t="n">
        <v>392</v>
      </c>
      <c r="D82" s="781" t="n">
        <v>759</v>
      </c>
      <c r="E82" s="781" t="n">
        <v>2606</v>
      </c>
      <c r="F82" s="781" t="n">
        <v>3342</v>
      </c>
      <c r="G82" s="781" t="n">
        <v>7177</v>
      </c>
      <c r="H82" s="781" t="n">
        <v>5902</v>
      </c>
      <c r="I82" s="781" t="n">
        <v>412</v>
      </c>
      <c r="J82" s="781" t="n">
        <v>23850</v>
      </c>
    </row>
    <row r="83" ht="15.5" customHeight="1" s="828">
      <c r="A83" s="780" t="n">
        <v>45931</v>
      </c>
      <c r="B83" s="781" t="n">
        <v>2435</v>
      </c>
      <c r="C83" s="781" t="n">
        <v>1039</v>
      </c>
      <c r="D83" s="781" t="n">
        <v>777</v>
      </c>
      <c r="E83" s="781" t="n">
        <v>3732</v>
      </c>
      <c r="F83" s="781" t="n">
        <v>3623</v>
      </c>
      <c r="G83" s="781" t="n">
        <v>8011</v>
      </c>
      <c r="H83" s="781" t="n">
        <v>3491</v>
      </c>
      <c r="I83" s="781" t="n">
        <v>1122</v>
      </c>
      <c r="J83" s="781" t="n">
        <v>24230</v>
      </c>
    </row>
    <row r="84" ht="15.5" customHeight="1" s="828">
      <c r="A84" s="780" t="n">
        <v>45962</v>
      </c>
      <c r="B84" s="781" t="n">
        <v>4195</v>
      </c>
      <c r="C84" s="781" t="n">
        <v>1578</v>
      </c>
      <c r="D84" s="781" t="n">
        <v>1025</v>
      </c>
      <c r="E84" s="781" t="n">
        <v>2871</v>
      </c>
      <c r="F84" s="781" t="n">
        <v>2462</v>
      </c>
      <c r="G84" s="781" t="n">
        <v>5350</v>
      </c>
      <c r="H84" s="781" t="n">
        <v>11442</v>
      </c>
      <c r="I84" s="781" t="n">
        <v>810</v>
      </c>
      <c r="J84" s="781" t="n">
        <v>29733</v>
      </c>
    </row>
  </sheetData>
  <pageMargins left="0.7" right="0.7" top="0.75" bottom="0.75" header="0.3" footer="0.3"/>
</worksheet>
</file>

<file path=xl/worksheets/sheet21.xml><?xml version="1.0" encoding="utf-8"?>
<worksheet xmlns="http://schemas.openxmlformats.org/spreadsheetml/2006/main">
  <sheetPr>
    <tabColor rgb="FF00B0F0"/>
    <outlinePr summaryBelow="1" summaryRight="1"/>
    <pageSetUpPr/>
  </sheetPr>
  <dimension ref="A1:J84"/>
  <sheetViews>
    <sheetView workbookViewId="0">
      <selection activeCell="A1" sqref="A1"/>
    </sheetView>
  </sheetViews>
  <sheetFormatPr baseColWidth="8" defaultRowHeight="14.5"/>
  <sheetData>
    <row r="1" ht="18" customHeight="1" s="828">
      <c r="A1" s="311" t="inlineStr">
        <is>
          <t>Worksheet 2b: Number of employers submitting HR1 forms by combined industries, GB [note 6] [note 7]</t>
        </is>
      </c>
      <c r="B1" s="308" t="n"/>
      <c r="C1" s="308" t="n"/>
      <c r="D1" s="308" t="n"/>
      <c r="E1" s="308" t="n"/>
      <c r="F1" s="308" t="n"/>
      <c r="G1" s="308" t="n"/>
      <c r="H1" s="308" t="n"/>
      <c r="I1" s="308" t="n"/>
      <c r="J1" s="308" t="n"/>
    </row>
    <row r="2" ht="15.5" customHeight="1" s="828">
      <c r="A2" s="310" t="inlineStr">
        <is>
          <t>This worksheet contains one table.</t>
        </is>
      </c>
      <c r="B2" s="308" t="n"/>
      <c r="C2" s="308" t="n"/>
      <c r="D2" s="308" t="n"/>
      <c r="E2" s="308" t="n"/>
      <c r="F2" s="308" t="n"/>
      <c r="G2" s="308" t="n"/>
      <c r="H2" s="308" t="n"/>
      <c r="I2" s="308" t="n"/>
      <c r="J2" s="308" t="n"/>
    </row>
    <row r="3" ht="15.5" customHeight="1" s="828">
      <c r="A3" s="313" t="inlineStr">
        <is>
          <t>Some shorthand is used in this table, [c] = confidential</t>
        </is>
      </c>
      <c r="B3" s="308" t="n"/>
      <c r="C3" s="308" t="n"/>
      <c r="D3" s="308" t="n"/>
      <c r="E3" s="308" t="n"/>
      <c r="F3" s="308" t="n"/>
      <c r="G3" s="308" t="n"/>
      <c r="H3" s="308" t="n"/>
      <c r="I3" s="308" t="n"/>
      <c r="J3" s="308" t="n"/>
    </row>
    <row r="4" ht="93" customHeight="1" s="828">
      <c r="A4" s="312" t="inlineStr">
        <is>
          <t>Month</t>
        </is>
      </c>
      <c r="B4" s="312" t="inlineStr">
        <is>
          <t>Manufacturing</t>
        </is>
      </c>
      <c r="C4" s="312" t="inlineStr">
        <is>
          <t>Energy and Water</t>
        </is>
      </c>
      <c r="D4" s="312" t="inlineStr">
        <is>
          <t>Construction</t>
        </is>
      </c>
      <c r="E4" s="312" t="inlineStr">
        <is>
          <t>Transport and Communication</t>
        </is>
      </c>
      <c r="F4" s="312" t="inlineStr">
        <is>
          <t>Distribution, Hotels and Restaurants</t>
        </is>
      </c>
      <c r="G4" s="312" t="inlineStr">
        <is>
          <t>Banking and Finance</t>
        </is>
      </c>
      <c r="H4" s="312" t="inlineStr">
        <is>
          <t>Public Admin, Education and Health</t>
        </is>
      </c>
      <c r="I4" s="312" t="inlineStr">
        <is>
          <t>Other Services</t>
        </is>
      </c>
      <c r="J4" s="312" t="inlineStr">
        <is>
          <t>GB</t>
        </is>
      </c>
    </row>
    <row r="5" ht="15.5" customHeight="1" s="828">
      <c r="A5" s="780" t="n">
        <v>43556</v>
      </c>
      <c r="B5" s="781" t="n">
        <v>37</v>
      </c>
      <c r="C5" s="781" t="inlineStr">
        <is>
          <t>[c]</t>
        </is>
      </c>
      <c r="D5" s="781" t="n">
        <v>14</v>
      </c>
      <c r="E5" s="781" t="n">
        <v>32</v>
      </c>
      <c r="F5" s="781" t="inlineStr">
        <is>
          <t>[c]</t>
        </is>
      </c>
      <c r="G5" s="781" t="n">
        <v>63</v>
      </c>
      <c r="H5" s="781" t="n">
        <v>50</v>
      </c>
      <c r="I5" s="781" t="n">
        <v>9</v>
      </c>
      <c r="J5" s="781" t="n">
        <v>256</v>
      </c>
    </row>
    <row r="6" ht="15.5" customHeight="1" s="828">
      <c r="A6" s="780" t="n">
        <v>43586</v>
      </c>
      <c r="B6" s="781" t="n">
        <v>55</v>
      </c>
      <c r="C6" s="781" t="n">
        <v>8</v>
      </c>
      <c r="D6" s="781" t="n">
        <v>14</v>
      </c>
      <c r="E6" s="781" t="n">
        <v>31</v>
      </c>
      <c r="F6" s="781" t="n">
        <v>60</v>
      </c>
      <c r="G6" s="781" t="n">
        <v>86</v>
      </c>
      <c r="H6" s="781" t="n">
        <v>53</v>
      </c>
      <c r="I6" s="781" t="n">
        <v>8</v>
      </c>
      <c r="J6" s="781" t="n">
        <v>315</v>
      </c>
    </row>
    <row r="7" ht="15.5" customHeight="1" s="828">
      <c r="A7" s="780" t="n">
        <v>43617</v>
      </c>
      <c r="B7" s="781" t="n">
        <v>54</v>
      </c>
      <c r="C7" s="781" t="n">
        <v>3</v>
      </c>
      <c r="D7" s="781" t="n">
        <v>17</v>
      </c>
      <c r="E7" s="781" t="n">
        <v>24</v>
      </c>
      <c r="F7" s="781" t="n">
        <v>48</v>
      </c>
      <c r="G7" s="781" t="n">
        <v>89</v>
      </c>
      <c r="H7" s="781" t="n">
        <v>41</v>
      </c>
      <c r="I7" s="781" t="n">
        <v>9</v>
      </c>
      <c r="J7" s="781" t="n">
        <v>285</v>
      </c>
    </row>
    <row r="8" ht="15.5" customHeight="1" s="828">
      <c r="A8" s="780" t="n">
        <v>43647</v>
      </c>
      <c r="B8" s="781" t="n">
        <v>41</v>
      </c>
      <c r="C8" s="781" t="n">
        <v>4</v>
      </c>
      <c r="D8" s="781" t="n">
        <v>23</v>
      </c>
      <c r="E8" s="781" t="n">
        <v>32</v>
      </c>
      <c r="F8" s="781" t="n">
        <v>41</v>
      </c>
      <c r="G8" s="781" t="n">
        <v>57</v>
      </c>
      <c r="H8" s="781" t="n">
        <v>34</v>
      </c>
      <c r="I8" s="781" t="n">
        <v>10</v>
      </c>
      <c r="J8" s="781" t="n">
        <v>242</v>
      </c>
    </row>
    <row r="9" ht="15.5" customHeight="1" s="828">
      <c r="A9" s="780" t="n">
        <v>43678</v>
      </c>
      <c r="B9" s="781" t="n">
        <v>37</v>
      </c>
      <c r="C9" s="781" t="n">
        <v>5</v>
      </c>
      <c r="D9" s="781" t="n">
        <v>12</v>
      </c>
      <c r="E9" s="781" t="n">
        <v>16</v>
      </c>
      <c r="F9" s="781" t="n">
        <v>36</v>
      </c>
      <c r="G9" s="781" t="n">
        <v>48</v>
      </c>
      <c r="H9" s="781" t="n">
        <v>28</v>
      </c>
      <c r="I9" s="781" t="n">
        <v>4</v>
      </c>
      <c r="J9" s="781" t="n">
        <v>186</v>
      </c>
    </row>
    <row r="10" ht="15.5" customHeight="1" s="828">
      <c r="A10" s="780" t="n">
        <v>43709</v>
      </c>
      <c r="B10" s="781" t="n">
        <v>51</v>
      </c>
      <c r="C10" s="781" t="n">
        <v>7</v>
      </c>
      <c r="D10" s="781" t="n">
        <v>14</v>
      </c>
      <c r="E10" s="781" t="n">
        <v>32</v>
      </c>
      <c r="F10" s="781" t="n">
        <v>46</v>
      </c>
      <c r="G10" s="781" t="n">
        <v>46</v>
      </c>
      <c r="H10" s="781" t="n">
        <v>38</v>
      </c>
      <c r="I10" s="781" t="n">
        <v>10</v>
      </c>
      <c r="J10" s="781" t="n">
        <v>244</v>
      </c>
    </row>
    <row r="11" ht="15.5" customHeight="1" s="828">
      <c r="A11" s="780" t="n">
        <v>43739</v>
      </c>
      <c r="B11" s="781" t="n">
        <v>62</v>
      </c>
      <c r="C11" s="781" t="n">
        <v>16</v>
      </c>
      <c r="D11" s="781" t="n">
        <v>22</v>
      </c>
      <c r="E11" s="781" t="n">
        <v>30</v>
      </c>
      <c r="F11" s="781" t="n">
        <v>55</v>
      </c>
      <c r="G11" s="781" t="n">
        <v>58</v>
      </c>
      <c r="H11" s="781" t="n">
        <v>30</v>
      </c>
      <c r="I11" s="781" t="n">
        <v>14</v>
      </c>
      <c r="J11" s="781" t="n">
        <v>287</v>
      </c>
    </row>
    <row r="12" ht="15.5" customHeight="1" s="828">
      <c r="A12" s="780" t="n">
        <v>43770</v>
      </c>
      <c r="B12" s="781" t="n">
        <v>47</v>
      </c>
      <c r="C12" s="781" t="n">
        <v>4</v>
      </c>
      <c r="D12" s="781" t="n">
        <v>12</v>
      </c>
      <c r="E12" s="781" t="n">
        <v>35</v>
      </c>
      <c r="F12" s="781" t="n">
        <v>37</v>
      </c>
      <c r="G12" s="781" t="n">
        <v>79</v>
      </c>
      <c r="H12" s="781" t="n">
        <v>31</v>
      </c>
      <c r="I12" s="781" t="n">
        <v>9</v>
      </c>
      <c r="J12" s="781" t="n">
        <v>254</v>
      </c>
    </row>
    <row r="13" ht="15.5" customHeight="1" s="828">
      <c r="A13" s="780" t="n">
        <v>43800</v>
      </c>
      <c r="B13" s="781" t="n">
        <v>34</v>
      </c>
      <c r="C13" s="781" t="inlineStr">
        <is>
          <t>[c]</t>
        </is>
      </c>
      <c r="D13" s="781" t="n">
        <v>12</v>
      </c>
      <c r="E13" s="781" t="n">
        <v>14</v>
      </c>
      <c r="F13" s="781" t="n">
        <v>34</v>
      </c>
      <c r="G13" s="781" t="n">
        <v>44</v>
      </c>
      <c r="H13" s="781" t="n">
        <v>19</v>
      </c>
      <c r="I13" s="781" t="inlineStr">
        <is>
          <t>[c]</t>
        </is>
      </c>
      <c r="J13" s="781" t="n">
        <v>164</v>
      </c>
    </row>
    <row r="14" ht="15.5" customHeight="1" s="828">
      <c r="A14" s="780" t="n">
        <v>43831</v>
      </c>
      <c r="B14" s="781" t="n">
        <v>66</v>
      </c>
      <c r="C14" s="781" t="n">
        <v>3</v>
      </c>
      <c r="D14" s="781" t="n">
        <v>12</v>
      </c>
      <c r="E14" s="781" t="n">
        <v>36</v>
      </c>
      <c r="F14" s="781" t="n">
        <v>68</v>
      </c>
      <c r="G14" s="781" t="n">
        <v>72</v>
      </c>
      <c r="H14" s="781" t="n">
        <v>42</v>
      </c>
      <c r="I14" s="781" t="n">
        <v>11</v>
      </c>
      <c r="J14" s="781" t="n">
        <v>310</v>
      </c>
    </row>
    <row r="15" ht="15.5" customHeight="1" s="828">
      <c r="A15" s="780" t="n">
        <v>43862</v>
      </c>
      <c r="B15" s="781" t="n">
        <v>63</v>
      </c>
      <c r="C15" s="781" t="inlineStr">
        <is>
          <t>[c]</t>
        </is>
      </c>
      <c r="D15" s="781" t="n">
        <v>18</v>
      </c>
      <c r="E15" s="781" t="n">
        <v>45</v>
      </c>
      <c r="F15" s="781" t="n">
        <v>40</v>
      </c>
      <c r="G15" s="781" t="n">
        <v>72</v>
      </c>
      <c r="H15" s="781" t="n">
        <v>42</v>
      </c>
      <c r="I15" s="781" t="inlineStr">
        <is>
          <t>[c]</t>
        </is>
      </c>
      <c r="J15" s="781" t="n">
        <v>288</v>
      </c>
    </row>
    <row r="16" ht="15.5" customHeight="1" s="828">
      <c r="A16" s="780" t="n">
        <v>43891</v>
      </c>
      <c r="B16" s="781" t="n">
        <v>56</v>
      </c>
      <c r="C16" s="781" t="n">
        <v>6</v>
      </c>
      <c r="D16" s="781" t="n">
        <v>29</v>
      </c>
      <c r="E16" s="781" t="n">
        <v>54</v>
      </c>
      <c r="F16" s="781" t="n">
        <v>90</v>
      </c>
      <c r="G16" s="781" t="n">
        <v>92</v>
      </c>
      <c r="H16" s="781" t="n">
        <v>37</v>
      </c>
      <c r="I16" s="781" t="n">
        <v>18</v>
      </c>
      <c r="J16" s="781" t="n">
        <v>382</v>
      </c>
    </row>
    <row r="17" ht="15.5" customHeight="1" s="828">
      <c r="A17" s="780" t="n">
        <v>43922</v>
      </c>
      <c r="B17" s="781" t="n">
        <v>47</v>
      </c>
      <c r="C17" s="781" t="n">
        <v>19</v>
      </c>
      <c r="D17" s="781" t="n">
        <v>21</v>
      </c>
      <c r="E17" s="781" t="n">
        <v>49</v>
      </c>
      <c r="F17" s="781" t="n">
        <v>57</v>
      </c>
      <c r="G17" s="781" t="n">
        <v>89</v>
      </c>
      <c r="H17" s="781" t="n">
        <v>18</v>
      </c>
      <c r="I17" s="781" t="n">
        <v>16</v>
      </c>
      <c r="J17" s="781" t="n">
        <v>316</v>
      </c>
    </row>
    <row r="18" ht="15.5" customHeight="1" s="828">
      <c r="A18" s="780" t="n">
        <v>43952</v>
      </c>
      <c r="B18" s="781" t="n">
        <v>182</v>
      </c>
      <c r="C18" s="781" t="n">
        <v>16</v>
      </c>
      <c r="D18" s="781" t="n">
        <v>39</v>
      </c>
      <c r="E18" s="781" t="n">
        <v>99</v>
      </c>
      <c r="F18" s="781" t="n">
        <v>136</v>
      </c>
      <c r="G18" s="781" t="n">
        <v>147</v>
      </c>
      <c r="H18" s="781" t="n">
        <v>31</v>
      </c>
      <c r="I18" s="781" t="n">
        <v>50</v>
      </c>
      <c r="J18" s="781" t="n">
        <v>700</v>
      </c>
    </row>
    <row r="19" ht="15.5" customHeight="1" s="828">
      <c r="A19" s="780" t="n">
        <v>43983</v>
      </c>
      <c r="B19" s="781" t="n">
        <v>280</v>
      </c>
      <c r="C19" s="781" t="n">
        <v>22</v>
      </c>
      <c r="D19" s="781" t="n">
        <v>67</v>
      </c>
      <c r="E19" s="781" t="n">
        <v>124</v>
      </c>
      <c r="F19" s="781" t="n">
        <v>495</v>
      </c>
      <c r="G19" s="781" t="n">
        <v>299</v>
      </c>
      <c r="H19" s="781" t="n">
        <v>85</v>
      </c>
      <c r="I19" s="781" t="n">
        <v>102</v>
      </c>
      <c r="J19" s="781" t="n">
        <v>1474</v>
      </c>
    </row>
    <row r="20" ht="15.5" customHeight="1" s="828">
      <c r="A20" s="780" t="n">
        <v>44013</v>
      </c>
      <c r="B20" s="781" t="n">
        <v>214</v>
      </c>
      <c r="C20" s="781" t="n">
        <v>13</v>
      </c>
      <c r="D20" s="781" t="n">
        <v>53</v>
      </c>
      <c r="E20" s="781" t="n">
        <v>131</v>
      </c>
      <c r="F20" s="781" t="n">
        <v>366</v>
      </c>
      <c r="G20" s="781" t="n">
        <v>304</v>
      </c>
      <c r="H20" s="781" t="n">
        <v>63</v>
      </c>
      <c r="I20" s="781" t="n">
        <v>106</v>
      </c>
      <c r="J20" s="781" t="n">
        <v>1250</v>
      </c>
    </row>
    <row r="21" ht="15.5" customHeight="1" s="828">
      <c r="A21" s="780" t="n">
        <v>44044</v>
      </c>
      <c r="B21" s="781" t="n">
        <v>97</v>
      </c>
      <c r="C21" s="781" t="n">
        <v>11</v>
      </c>
      <c r="D21" s="781" t="n">
        <v>31</v>
      </c>
      <c r="E21" s="781" t="n">
        <v>67</v>
      </c>
      <c r="F21" s="781" t="n">
        <v>212</v>
      </c>
      <c r="G21" s="781" t="n">
        <v>184</v>
      </c>
      <c r="H21" s="781" t="n">
        <v>49</v>
      </c>
      <c r="I21" s="781" t="n">
        <v>79</v>
      </c>
      <c r="J21" s="781" t="n">
        <v>730</v>
      </c>
    </row>
    <row r="22" ht="15.5" customHeight="1" s="828">
      <c r="A22" s="780" t="n">
        <v>44075</v>
      </c>
      <c r="B22" s="781" t="n">
        <v>110</v>
      </c>
      <c r="C22" s="781" t="n">
        <v>6</v>
      </c>
      <c r="D22" s="781" t="n">
        <v>18</v>
      </c>
      <c r="E22" s="781" t="n">
        <v>58</v>
      </c>
      <c r="F22" s="781" t="n">
        <v>214</v>
      </c>
      <c r="G22" s="781" t="n">
        <v>167</v>
      </c>
      <c r="H22" s="781" t="n">
        <v>54</v>
      </c>
      <c r="I22" s="781" t="n">
        <v>55</v>
      </c>
      <c r="J22" s="781" t="n">
        <v>682</v>
      </c>
    </row>
    <row r="23" ht="15.5" customHeight="1" s="828">
      <c r="A23" s="780" t="n">
        <v>44105</v>
      </c>
      <c r="B23" s="781" t="n">
        <v>86</v>
      </c>
      <c r="C23" s="781" t="n">
        <v>13</v>
      </c>
      <c r="D23" s="781" t="n">
        <v>18</v>
      </c>
      <c r="E23" s="781" t="n">
        <v>86</v>
      </c>
      <c r="F23" s="781" t="n">
        <v>164</v>
      </c>
      <c r="G23" s="781" t="n">
        <v>184</v>
      </c>
      <c r="H23" s="781" t="n">
        <v>39</v>
      </c>
      <c r="I23" s="781" t="n">
        <v>65</v>
      </c>
      <c r="J23" s="781" t="n">
        <v>655</v>
      </c>
    </row>
    <row r="24" ht="15.5" customHeight="1" s="828">
      <c r="A24" s="780" t="n">
        <v>44136</v>
      </c>
      <c r="B24" s="781" t="n">
        <v>51</v>
      </c>
      <c r="C24" s="781" t="n">
        <v>7</v>
      </c>
      <c r="D24" s="781" t="n">
        <v>16</v>
      </c>
      <c r="E24" s="781" t="n">
        <v>41</v>
      </c>
      <c r="F24" s="781" t="n">
        <v>89</v>
      </c>
      <c r="G24" s="781" t="n">
        <v>92</v>
      </c>
      <c r="H24" s="781" t="n">
        <v>40</v>
      </c>
      <c r="I24" s="781" t="n">
        <v>14</v>
      </c>
      <c r="J24" s="781" t="n">
        <v>350</v>
      </c>
    </row>
    <row r="25" ht="15.5" customHeight="1" s="828">
      <c r="A25" s="780" t="n">
        <v>44166</v>
      </c>
      <c r="B25" s="781" t="n">
        <v>24</v>
      </c>
      <c r="C25" s="781" t="n">
        <v>5</v>
      </c>
      <c r="D25" s="781" t="n">
        <v>8</v>
      </c>
      <c r="E25" s="781" t="n">
        <v>22</v>
      </c>
      <c r="F25" s="781" t="n">
        <v>71</v>
      </c>
      <c r="G25" s="781" t="n">
        <v>43</v>
      </c>
      <c r="H25" s="781" t="n">
        <v>24</v>
      </c>
      <c r="I25" s="781" t="n">
        <v>6</v>
      </c>
      <c r="J25" s="781" t="n">
        <v>203</v>
      </c>
    </row>
    <row r="26" ht="15.5" customHeight="1" s="828">
      <c r="A26" s="780" t="n">
        <v>44197</v>
      </c>
      <c r="B26" s="781" t="n">
        <v>35</v>
      </c>
      <c r="C26" s="781" t="n">
        <v>6</v>
      </c>
      <c r="D26" s="781" t="n">
        <v>8</v>
      </c>
      <c r="E26" s="781" t="n">
        <v>28</v>
      </c>
      <c r="F26" s="781" t="n">
        <v>50</v>
      </c>
      <c r="G26" s="781" t="n">
        <v>70</v>
      </c>
      <c r="H26" s="781" t="n">
        <v>37</v>
      </c>
      <c r="I26" s="781" t="n">
        <v>8</v>
      </c>
      <c r="J26" s="781" t="n">
        <v>242</v>
      </c>
    </row>
    <row r="27" ht="15.5" customHeight="1" s="828">
      <c r="A27" s="780" t="n">
        <v>44228</v>
      </c>
      <c r="B27" s="781" t="n">
        <v>47</v>
      </c>
      <c r="C27" s="781" t="n">
        <v>9</v>
      </c>
      <c r="D27" s="781" t="n">
        <v>10</v>
      </c>
      <c r="E27" s="781" t="n">
        <v>37</v>
      </c>
      <c r="F27" s="781" t="n">
        <v>41</v>
      </c>
      <c r="G27" s="781" t="n">
        <v>76</v>
      </c>
      <c r="H27" s="781" t="n">
        <v>35</v>
      </c>
      <c r="I27" s="781" t="n">
        <v>7</v>
      </c>
      <c r="J27" s="781" t="n">
        <v>262</v>
      </c>
    </row>
    <row r="28" ht="15.5" customHeight="1" s="828">
      <c r="A28" s="780" t="n">
        <v>44256</v>
      </c>
      <c r="B28" s="781" t="n">
        <v>53</v>
      </c>
      <c r="C28" s="781" t="n">
        <v>6</v>
      </c>
      <c r="D28" s="781" t="n">
        <v>12</v>
      </c>
      <c r="E28" s="781" t="n">
        <v>43</v>
      </c>
      <c r="F28" s="781" t="n">
        <v>53</v>
      </c>
      <c r="G28" s="781" t="n">
        <v>65</v>
      </c>
      <c r="H28" s="781" t="n">
        <v>40</v>
      </c>
      <c r="I28" s="781" t="n">
        <v>13</v>
      </c>
      <c r="J28" s="781" t="n">
        <v>285</v>
      </c>
    </row>
    <row r="29" ht="15.5" customHeight="1" s="828">
      <c r="A29" s="780" t="n">
        <v>44287</v>
      </c>
      <c r="B29" s="781" t="n">
        <v>32</v>
      </c>
      <c r="C29" s="781" t="n">
        <v>8</v>
      </c>
      <c r="D29" s="781" t="n">
        <v>13</v>
      </c>
      <c r="E29" s="781" t="n">
        <v>15</v>
      </c>
      <c r="F29" s="781" t="n">
        <v>38</v>
      </c>
      <c r="G29" s="781" t="n">
        <v>57</v>
      </c>
      <c r="H29" s="781" t="n">
        <v>37</v>
      </c>
      <c r="I29" s="781" t="n">
        <v>8</v>
      </c>
      <c r="J29" s="781" t="n">
        <v>208</v>
      </c>
    </row>
    <row r="30" ht="15.5" customHeight="1" s="828">
      <c r="A30" s="780" t="n">
        <v>44317</v>
      </c>
      <c r="B30" s="781" t="n">
        <v>41</v>
      </c>
      <c r="C30" s="781" t="n">
        <v>6</v>
      </c>
      <c r="D30" s="781" t="n">
        <v>8</v>
      </c>
      <c r="E30" s="781" t="n">
        <v>16</v>
      </c>
      <c r="F30" s="781" t="n">
        <v>33</v>
      </c>
      <c r="G30" s="781" t="n">
        <v>57</v>
      </c>
      <c r="H30" s="781" t="n">
        <v>40</v>
      </c>
      <c r="I30" s="781" t="n">
        <v>6</v>
      </c>
      <c r="J30" s="781" t="n">
        <v>207</v>
      </c>
    </row>
    <row r="31" ht="15.5" customHeight="1" s="828">
      <c r="A31" s="780" t="n">
        <v>44348</v>
      </c>
      <c r="B31" s="781" t="n">
        <v>21</v>
      </c>
      <c r="C31" s="781" t="inlineStr">
        <is>
          <t>[c]</t>
        </is>
      </c>
      <c r="D31" s="781" t="n">
        <v>9</v>
      </c>
      <c r="E31" s="781" t="n">
        <v>23</v>
      </c>
      <c r="F31" s="781" t="n">
        <v>21</v>
      </c>
      <c r="G31" s="781" t="n">
        <v>26</v>
      </c>
      <c r="H31" s="781" t="n">
        <v>40</v>
      </c>
      <c r="I31" s="781" t="inlineStr">
        <is>
          <t>[c]</t>
        </is>
      </c>
      <c r="J31" s="781" t="n">
        <v>150</v>
      </c>
    </row>
    <row r="32" ht="15.5" customHeight="1" s="828">
      <c r="A32" s="780" t="n">
        <v>44378</v>
      </c>
      <c r="B32" s="781" t="n">
        <v>22</v>
      </c>
      <c r="C32" s="781" t="n">
        <v>4</v>
      </c>
      <c r="D32" s="781" t="n">
        <v>6</v>
      </c>
      <c r="E32" s="781" t="n">
        <v>15</v>
      </c>
      <c r="F32" s="781" t="n">
        <v>22</v>
      </c>
      <c r="G32" s="781" t="n">
        <v>49</v>
      </c>
      <c r="H32" s="781" t="n">
        <v>28</v>
      </c>
      <c r="I32" s="781" t="n">
        <v>4</v>
      </c>
      <c r="J32" s="781" t="n">
        <v>150</v>
      </c>
    </row>
    <row r="33" ht="15.5" customHeight="1" s="828">
      <c r="A33" s="780" t="n">
        <v>44409</v>
      </c>
      <c r="B33" s="781" t="n">
        <v>22</v>
      </c>
      <c r="C33" s="781" t="n">
        <v>7</v>
      </c>
      <c r="D33" s="781" t="n">
        <v>6</v>
      </c>
      <c r="E33" s="781" t="n">
        <v>14</v>
      </c>
      <c r="F33" s="781" t="n">
        <v>33</v>
      </c>
      <c r="G33" s="781" t="n">
        <v>37</v>
      </c>
      <c r="H33" s="781" t="n">
        <v>35</v>
      </c>
      <c r="I33" s="781" t="n">
        <v>7</v>
      </c>
      <c r="J33" s="781" t="n">
        <v>161</v>
      </c>
    </row>
    <row r="34" ht="15.5" customHeight="1" s="828">
      <c r="A34" s="780" t="n">
        <v>44440</v>
      </c>
      <c r="B34" s="781" t="n">
        <v>25</v>
      </c>
      <c r="C34" s="781" t="n">
        <v>10</v>
      </c>
      <c r="D34" s="781" t="n">
        <v>9</v>
      </c>
      <c r="E34" s="781" t="n">
        <v>12</v>
      </c>
      <c r="F34" s="781" t="n">
        <v>38</v>
      </c>
      <c r="G34" s="781" t="n">
        <v>38</v>
      </c>
      <c r="H34" s="781" t="n">
        <v>23</v>
      </c>
      <c r="I34" s="781" t="n">
        <v>4</v>
      </c>
      <c r="J34" s="781" t="n">
        <v>159</v>
      </c>
    </row>
    <row r="35" ht="15.5" customHeight="1" s="828">
      <c r="A35" s="780" t="n">
        <v>44470</v>
      </c>
      <c r="B35" s="781" t="n">
        <v>30</v>
      </c>
      <c r="C35" s="781" t="n">
        <v>7</v>
      </c>
      <c r="D35" s="781" t="n">
        <v>5</v>
      </c>
      <c r="E35" s="781" t="n">
        <v>28</v>
      </c>
      <c r="F35" s="781" t="n">
        <v>24</v>
      </c>
      <c r="G35" s="781" t="n">
        <v>29</v>
      </c>
      <c r="H35" s="781" t="n">
        <v>23</v>
      </c>
      <c r="I35" s="781" t="n">
        <v>6</v>
      </c>
      <c r="J35" s="781" t="n">
        <v>152</v>
      </c>
    </row>
    <row r="36" ht="15.5" customHeight="1" s="828">
      <c r="A36" s="780" t="n">
        <v>44501</v>
      </c>
      <c r="B36" s="781" t="n">
        <v>15</v>
      </c>
      <c r="C36" s="781" t="inlineStr">
        <is>
          <t>[c]</t>
        </is>
      </c>
      <c r="D36" s="781" t="n">
        <v>6</v>
      </c>
      <c r="E36" s="781" t="n">
        <v>11</v>
      </c>
      <c r="F36" s="781" t="n">
        <v>23</v>
      </c>
      <c r="G36" s="781" t="n">
        <v>54</v>
      </c>
      <c r="H36" s="781" t="n">
        <v>20</v>
      </c>
      <c r="I36" s="781" t="inlineStr">
        <is>
          <t>[c]</t>
        </is>
      </c>
      <c r="J36" s="781" t="n">
        <v>136</v>
      </c>
    </row>
    <row r="37" ht="15.5" customHeight="1" s="828">
      <c r="A37" s="780" t="n">
        <v>44531</v>
      </c>
      <c r="B37" s="781" t="n">
        <v>13</v>
      </c>
      <c r="C37" s="781" t="inlineStr">
        <is>
          <t>[c]</t>
        </is>
      </c>
      <c r="D37" s="781" t="n">
        <v>9</v>
      </c>
      <c r="E37" s="781" t="n">
        <v>6</v>
      </c>
      <c r="F37" s="781" t="n">
        <v>8</v>
      </c>
      <c r="G37" s="781" t="n">
        <v>24</v>
      </c>
      <c r="H37" s="781" t="n">
        <v>16</v>
      </c>
      <c r="I37" s="781" t="inlineStr">
        <is>
          <t>[c]</t>
        </is>
      </c>
      <c r="J37" s="781" t="n">
        <v>80</v>
      </c>
    </row>
    <row r="38" ht="15.5" customHeight="1" s="828">
      <c r="A38" s="780" t="n">
        <v>44562</v>
      </c>
      <c r="B38" s="781" t="n">
        <v>21</v>
      </c>
      <c r="C38" s="781" t="inlineStr">
        <is>
          <t>[c]</t>
        </is>
      </c>
      <c r="D38" s="781" t="inlineStr">
        <is>
          <t>[c]</t>
        </is>
      </c>
      <c r="E38" s="781" t="n">
        <v>17</v>
      </c>
      <c r="F38" s="781" t="n">
        <v>35</v>
      </c>
      <c r="G38" s="781" t="n">
        <v>31</v>
      </c>
      <c r="H38" s="781" t="n">
        <v>21</v>
      </c>
      <c r="I38" s="781" t="n">
        <v>7</v>
      </c>
      <c r="J38" s="781" t="n">
        <v>140</v>
      </c>
    </row>
    <row r="39" ht="15.5" customHeight="1" s="828">
      <c r="A39" s="780" t="n">
        <v>44593</v>
      </c>
      <c r="B39" s="781" t="n">
        <v>27</v>
      </c>
      <c r="C39" s="781" t="inlineStr">
        <is>
          <t>[c]</t>
        </is>
      </c>
      <c r="D39" s="781" t="n">
        <v>13</v>
      </c>
      <c r="E39" s="781" t="n">
        <v>27</v>
      </c>
      <c r="F39" s="781" t="n">
        <v>27</v>
      </c>
      <c r="G39" s="781" t="n">
        <v>57</v>
      </c>
      <c r="H39" s="781" t="n">
        <v>40</v>
      </c>
      <c r="I39" s="781" t="inlineStr">
        <is>
          <t>[c]</t>
        </is>
      </c>
      <c r="J39" s="781" t="n">
        <v>201</v>
      </c>
    </row>
    <row r="40" ht="15.5" customHeight="1" s="828">
      <c r="A40" s="780" t="n">
        <v>44621</v>
      </c>
      <c r="B40" s="781" t="n">
        <v>39</v>
      </c>
      <c r="C40" s="781" t="n">
        <v>4</v>
      </c>
      <c r="D40" s="781" t="n">
        <v>10</v>
      </c>
      <c r="E40" s="781" t="n">
        <v>22</v>
      </c>
      <c r="F40" s="781" t="n">
        <v>44</v>
      </c>
      <c r="G40" s="781" t="n">
        <v>66</v>
      </c>
      <c r="H40" s="781" t="n">
        <v>29</v>
      </c>
      <c r="I40" s="781" t="n">
        <v>9</v>
      </c>
      <c r="J40" s="781" t="n">
        <v>223</v>
      </c>
    </row>
    <row r="41" ht="15.5" customHeight="1" s="828">
      <c r="A41" s="780" t="n">
        <v>44652</v>
      </c>
      <c r="B41" s="781" t="n">
        <v>32</v>
      </c>
      <c r="C41" s="781" t="n">
        <v>3</v>
      </c>
      <c r="D41" s="781" t="n">
        <v>12</v>
      </c>
      <c r="E41" s="781" t="n">
        <v>15</v>
      </c>
      <c r="F41" s="781" t="n">
        <v>35</v>
      </c>
      <c r="G41" s="781" t="n">
        <v>46</v>
      </c>
      <c r="H41" s="781" t="n">
        <v>19</v>
      </c>
      <c r="I41" s="781" t="n">
        <v>9</v>
      </c>
      <c r="J41" s="781" t="n">
        <v>171</v>
      </c>
    </row>
    <row r="42" ht="15.5" customHeight="1" s="828">
      <c r="A42" s="780" t="n">
        <v>44682</v>
      </c>
      <c r="B42" s="781" t="n">
        <v>37</v>
      </c>
      <c r="C42" s="781" t="n">
        <v>3</v>
      </c>
      <c r="D42" s="781" t="n">
        <v>14</v>
      </c>
      <c r="E42" s="781" t="n">
        <v>25</v>
      </c>
      <c r="F42" s="781" t="n">
        <v>51</v>
      </c>
      <c r="G42" s="781" t="n">
        <v>42</v>
      </c>
      <c r="H42" s="781" t="n">
        <v>28</v>
      </c>
      <c r="I42" s="781" t="n">
        <v>5</v>
      </c>
      <c r="J42" s="781" t="n">
        <v>205</v>
      </c>
    </row>
    <row r="43" ht="15.5" customHeight="1" s="828">
      <c r="A43" s="780" t="n">
        <v>44713</v>
      </c>
      <c r="B43" s="781" t="n">
        <v>28</v>
      </c>
      <c r="C43" s="781" t="inlineStr">
        <is>
          <t>[c]</t>
        </is>
      </c>
      <c r="D43" s="781" t="n">
        <v>5</v>
      </c>
      <c r="E43" s="781" t="n">
        <v>14</v>
      </c>
      <c r="F43" s="781" t="n">
        <v>33</v>
      </c>
      <c r="G43" s="781" t="n">
        <v>42</v>
      </c>
      <c r="H43" s="781" t="n">
        <v>40</v>
      </c>
      <c r="I43" s="781" t="inlineStr">
        <is>
          <t>[c]</t>
        </is>
      </c>
      <c r="J43" s="781" t="n">
        <v>167</v>
      </c>
    </row>
    <row r="44" ht="15.5" customHeight="1" s="828">
      <c r="A44" s="780" t="n">
        <v>44743</v>
      </c>
      <c r="B44" s="781" t="n">
        <v>34</v>
      </c>
      <c r="C44" s="781" t="inlineStr">
        <is>
          <t>[c]</t>
        </is>
      </c>
      <c r="D44" s="781" t="n">
        <v>17</v>
      </c>
      <c r="E44" s="781" t="n">
        <v>27</v>
      </c>
      <c r="F44" s="781" t="n">
        <v>28</v>
      </c>
      <c r="G44" s="781" t="n">
        <v>38</v>
      </c>
      <c r="H44" s="781" t="n">
        <v>27</v>
      </c>
      <c r="I44" s="781" t="inlineStr">
        <is>
          <t>[c]</t>
        </is>
      </c>
      <c r="J44" s="781" t="n">
        <v>178</v>
      </c>
    </row>
    <row r="45" ht="15.5" customHeight="1" s="828">
      <c r="A45" s="780" t="n">
        <v>44774</v>
      </c>
      <c r="B45" s="781" t="n">
        <v>42</v>
      </c>
      <c r="C45" s="781" t="inlineStr">
        <is>
          <t>[c]</t>
        </is>
      </c>
      <c r="D45" s="781" t="n">
        <v>19</v>
      </c>
      <c r="E45" s="781" t="n">
        <v>26</v>
      </c>
      <c r="F45" s="781" t="n">
        <v>35</v>
      </c>
      <c r="G45" s="781" t="n">
        <v>52</v>
      </c>
      <c r="H45" s="781" t="n">
        <v>21</v>
      </c>
      <c r="I45" s="781" t="inlineStr">
        <is>
          <t>[c]</t>
        </is>
      </c>
      <c r="J45" s="781" t="n">
        <v>205</v>
      </c>
    </row>
    <row r="46" ht="15.5" customHeight="1" s="828">
      <c r="A46" s="780" t="n">
        <v>44805</v>
      </c>
      <c r="B46" s="781" t="n">
        <v>45</v>
      </c>
      <c r="C46" s="781" t="inlineStr">
        <is>
          <t>[c]</t>
        </is>
      </c>
      <c r="D46" s="781" t="inlineStr">
        <is>
          <t>[c]</t>
        </is>
      </c>
      <c r="E46" s="781" t="n">
        <v>33</v>
      </c>
      <c r="F46" s="781" t="n">
        <v>32</v>
      </c>
      <c r="G46" s="781" t="n">
        <v>46</v>
      </c>
      <c r="H46" s="781" t="n">
        <v>30</v>
      </c>
      <c r="I46" s="781" t="n">
        <v>10</v>
      </c>
      <c r="J46" s="781" t="n">
        <v>207</v>
      </c>
    </row>
    <row r="47" ht="15.5" customHeight="1" s="828">
      <c r="A47" s="780" t="n">
        <v>44835</v>
      </c>
      <c r="B47" s="781" t="n">
        <v>45</v>
      </c>
      <c r="C47" s="781" t="n">
        <v>4</v>
      </c>
      <c r="D47" s="781" t="n">
        <v>10</v>
      </c>
      <c r="E47" s="781" t="n">
        <v>31</v>
      </c>
      <c r="F47" s="781" t="n">
        <v>39</v>
      </c>
      <c r="G47" s="781" t="n">
        <v>65</v>
      </c>
      <c r="H47" s="781" t="n">
        <v>22</v>
      </c>
      <c r="I47" s="781" t="n">
        <v>13</v>
      </c>
      <c r="J47" s="781" t="n">
        <v>229</v>
      </c>
    </row>
    <row r="48" ht="15.5" customHeight="1" s="828">
      <c r="A48" s="780" t="n">
        <v>44866</v>
      </c>
      <c r="B48" s="781" t="n">
        <v>57</v>
      </c>
      <c r="C48" s="781" t="n">
        <v>7</v>
      </c>
      <c r="D48" s="781" t="n">
        <v>16</v>
      </c>
      <c r="E48" s="781" t="n">
        <v>48</v>
      </c>
      <c r="F48" s="781" t="n">
        <v>31</v>
      </c>
      <c r="G48" s="781" t="n">
        <v>45</v>
      </c>
      <c r="H48" s="781" t="n">
        <v>37</v>
      </c>
      <c r="I48" s="781" t="n">
        <v>9</v>
      </c>
      <c r="J48" s="781" t="n">
        <v>250</v>
      </c>
    </row>
    <row r="49" ht="15.5" customHeight="1" s="828">
      <c r="A49" s="780" t="n">
        <v>44896</v>
      </c>
      <c r="B49" s="781" t="n">
        <v>19</v>
      </c>
      <c r="C49" s="781" t="inlineStr">
        <is>
          <t>[c]</t>
        </is>
      </c>
      <c r="D49" s="781" t="n">
        <v>6</v>
      </c>
      <c r="E49" s="781" t="n">
        <v>33</v>
      </c>
      <c r="F49" s="781" t="n">
        <v>37</v>
      </c>
      <c r="G49" s="781" t="n">
        <v>46</v>
      </c>
      <c r="H49" s="781" t="n">
        <v>26</v>
      </c>
      <c r="I49" s="781" t="inlineStr">
        <is>
          <t>[c]</t>
        </is>
      </c>
      <c r="J49" s="781" t="n">
        <v>173</v>
      </c>
    </row>
    <row r="50" ht="15.5" customHeight="1" s="828">
      <c r="A50" s="780" t="n">
        <v>44927</v>
      </c>
      <c r="B50" s="781" t="n">
        <v>60</v>
      </c>
      <c r="C50" s="781" t="inlineStr">
        <is>
          <t>[c]</t>
        </is>
      </c>
      <c r="D50" s="781" t="n">
        <v>16</v>
      </c>
      <c r="E50" s="781" t="n">
        <v>42</v>
      </c>
      <c r="F50" s="781" t="n">
        <v>68</v>
      </c>
      <c r="G50" s="781" t="n">
        <v>70</v>
      </c>
      <c r="H50" s="781" t="n">
        <v>35</v>
      </c>
      <c r="I50" s="781" t="inlineStr">
        <is>
          <t>[c]</t>
        </is>
      </c>
      <c r="J50" s="781" t="n">
        <v>302</v>
      </c>
    </row>
    <row r="51" ht="15.5" customHeight="1" s="828">
      <c r="A51" s="780" t="n">
        <v>44958</v>
      </c>
      <c r="B51" s="781" t="n">
        <v>54</v>
      </c>
      <c r="C51" s="781" t="n">
        <v>3</v>
      </c>
      <c r="D51" s="781" t="n">
        <v>23</v>
      </c>
      <c r="E51" s="781" t="n">
        <v>59</v>
      </c>
      <c r="F51" s="781" t="n">
        <v>49</v>
      </c>
      <c r="G51" s="781" t="n">
        <v>70</v>
      </c>
      <c r="H51" s="781" t="n">
        <v>43</v>
      </c>
      <c r="I51" s="781" t="n">
        <v>9</v>
      </c>
      <c r="J51" s="781" t="n">
        <v>310</v>
      </c>
    </row>
    <row r="52" ht="15.5" customHeight="1" s="828">
      <c r="A52" s="780" t="n">
        <v>44986</v>
      </c>
      <c r="B52" s="781" t="n">
        <v>56</v>
      </c>
      <c r="C52" s="781" t="n">
        <v>5</v>
      </c>
      <c r="D52" s="781" t="n">
        <v>16</v>
      </c>
      <c r="E52" s="781" t="n">
        <v>53</v>
      </c>
      <c r="F52" s="781" t="n">
        <v>69</v>
      </c>
      <c r="G52" s="781" t="n">
        <v>92</v>
      </c>
      <c r="H52" s="781" t="n">
        <v>39</v>
      </c>
      <c r="I52" s="781" t="n">
        <v>10</v>
      </c>
      <c r="J52" s="781" t="n">
        <v>340</v>
      </c>
    </row>
    <row r="53" ht="15.5" customHeight="1" s="828">
      <c r="A53" s="780" t="n">
        <v>45017</v>
      </c>
      <c r="B53" s="781" t="n">
        <v>51</v>
      </c>
      <c r="C53" s="781" t="n">
        <v>6</v>
      </c>
      <c r="D53" s="781" t="n">
        <v>17</v>
      </c>
      <c r="E53" s="781" t="n">
        <v>42</v>
      </c>
      <c r="F53" s="781" t="n">
        <v>49</v>
      </c>
      <c r="G53" s="781" t="n">
        <v>71</v>
      </c>
      <c r="H53" s="781" t="n">
        <v>35</v>
      </c>
      <c r="I53" s="781" t="n">
        <v>7</v>
      </c>
      <c r="J53" s="781" t="n">
        <v>278</v>
      </c>
    </row>
    <row r="54" ht="15.5" customHeight="1" s="828">
      <c r="A54" s="780" t="n">
        <v>45047</v>
      </c>
      <c r="B54" s="781" t="n">
        <v>53</v>
      </c>
      <c r="C54" s="781" t="n">
        <v>3</v>
      </c>
      <c r="D54" s="781" t="n">
        <v>11</v>
      </c>
      <c r="E54" s="781" t="n">
        <v>39</v>
      </c>
      <c r="F54" s="781" t="n">
        <v>49</v>
      </c>
      <c r="G54" s="781" t="n">
        <v>73</v>
      </c>
      <c r="H54" s="781" t="n">
        <v>36</v>
      </c>
      <c r="I54" s="781" t="n">
        <v>5</v>
      </c>
      <c r="J54" s="781" t="n">
        <v>269</v>
      </c>
    </row>
    <row r="55" ht="15.5" customHeight="1" s="828">
      <c r="A55" s="780" t="n">
        <v>45078</v>
      </c>
      <c r="B55" s="781" t="n">
        <v>49</v>
      </c>
      <c r="C55" s="781" t="n">
        <v>4</v>
      </c>
      <c r="D55" s="781" t="n">
        <v>15</v>
      </c>
      <c r="E55" s="781" t="n">
        <v>54</v>
      </c>
      <c r="F55" s="781" t="n">
        <v>31</v>
      </c>
      <c r="G55" s="781" t="n">
        <v>74</v>
      </c>
      <c r="H55" s="781" t="n">
        <v>50</v>
      </c>
      <c r="I55" s="781" t="n">
        <v>12</v>
      </c>
      <c r="J55" s="781" t="n">
        <v>289</v>
      </c>
    </row>
    <row r="56" ht="15.5" customHeight="1" s="828">
      <c r="A56" s="780" t="n">
        <v>45108</v>
      </c>
      <c r="B56" s="781" t="n">
        <v>42</v>
      </c>
      <c r="C56" s="781" t="inlineStr">
        <is>
          <t>[c]</t>
        </is>
      </c>
      <c r="D56" s="781" t="n">
        <v>20</v>
      </c>
      <c r="E56" s="781" t="n">
        <v>47</v>
      </c>
      <c r="F56" s="781" t="n">
        <v>48</v>
      </c>
      <c r="G56" s="781" t="n">
        <v>50</v>
      </c>
      <c r="H56" s="781" t="n">
        <v>42</v>
      </c>
      <c r="I56" s="781" t="inlineStr">
        <is>
          <t>[c]</t>
        </is>
      </c>
      <c r="J56" s="781" t="n">
        <v>260</v>
      </c>
    </row>
    <row r="57" ht="15.5" customHeight="1" s="828">
      <c r="A57" s="780" t="n">
        <v>45139</v>
      </c>
      <c r="B57" s="781" t="n">
        <v>39</v>
      </c>
      <c r="C57" s="781" t="n">
        <v>4</v>
      </c>
      <c r="D57" s="781" t="n">
        <v>12</v>
      </c>
      <c r="E57" s="781" t="n">
        <v>46</v>
      </c>
      <c r="F57" s="781" t="n">
        <v>32</v>
      </c>
      <c r="G57" s="781" t="n">
        <v>64</v>
      </c>
      <c r="H57" s="781" t="n">
        <v>38</v>
      </c>
      <c r="I57" s="781" t="n">
        <v>8</v>
      </c>
      <c r="J57" s="781" t="n">
        <v>243</v>
      </c>
    </row>
    <row r="58" ht="15.5" customHeight="1" s="828">
      <c r="A58" s="783" t="n">
        <v>45170</v>
      </c>
      <c r="B58" s="781" t="n">
        <v>43</v>
      </c>
      <c r="C58" s="781" t="inlineStr">
        <is>
          <t>[c]</t>
        </is>
      </c>
      <c r="D58" s="781" t="n">
        <v>7</v>
      </c>
      <c r="E58" s="781" t="n">
        <v>36</v>
      </c>
      <c r="F58" s="781" t="n">
        <v>52</v>
      </c>
      <c r="G58" s="781" t="n">
        <v>105</v>
      </c>
      <c r="H58" s="781" t="n">
        <v>38</v>
      </c>
      <c r="I58" s="781" t="inlineStr">
        <is>
          <t>[c]</t>
        </is>
      </c>
      <c r="J58" s="781" t="n">
        <v>288</v>
      </c>
    </row>
    <row r="59" ht="15.5" customHeight="1" s="828">
      <c r="A59" s="780" t="n">
        <v>45200</v>
      </c>
      <c r="B59" s="781" t="n">
        <v>48</v>
      </c>
      <c r="C59" s="781" t="n">
        <v>3</v>
      </c>
      <c r="D59" s="781" t="n">
        <v>21</v>
      </c>
      <c r="E59" s="781" t="n">
        <v>63</v>
      </c>
      <c r="F59" s="781" t="n">
        <v>36</v>
      </c>
      <c r="G59" s="781" t="n">
        <v>94</v>
      </c>
      <c r="H59" s="781" t="n">
        <v>29</v>
      </c>
      <c r="I59" s="781" t="n">
        <v>10</v>
      </c>
      <c r="J59" s="781" t="n">
        <v>304</v>
      </c>
    </row>
    <row r="60" ht="15.5" customHeight="1" s="828">
      <c r="A60" s="780" t="n">
        <v>45231</v>
      </c>
      <c r="B60" s="781" t="n">
        <v>65</v>
      </c>
      <c r="C60" s="781" t="inlineStr">
        <is>
          <t>[c]</t>
        </is>
      </c>
      <c r="D60" s="781" t="n">
        <v>16</v>
      </c>
      <c r="E60" s="781" t="n">
        <v>57</v>
      </c>
      <c r="F60" s="781" t="n">
        <v>52</v>
      </c>
      <c r="G60" s="781" t="n">
        <v>98</v>
      </c>
      <c r="H60" s="781" t="n">
        <v>39</v>
      </c>
      <c r="I60" s="781" t="inlineStr">
        <is>
          <t>[c]</t>
        </is>
      </c>
      <c r="J60" s="781" t="n">
        <v>340</v>
      </c>
    </row>
    <row r="61" ht="15.5" customHeight="1" s="828">
      <c r="A61" s="780" t="n">
        <v>45261</v>
      </c>
      <c r="B61" s="781" t="n">
        <v>39</v>
      </c>
      <c r="C61" s="781" t="inlineStr">
        <is>
          <t>[c]</t>
        </is>
      </c>
      <c r="D61" s="781" t="n">
        <v>9</v>
      </c>
      <c r="E61" s="781" t="n">
        <v>23</v>
      </c>
      <c r="F61" s="781" t="n">
        <v>33</v>
      </c>
      <c r="G61" s="781" t="n">
        <v>50</v>
      </c>
      <c r="H61" s="781" t="n">
        <v>28</v>
      </c>
      <c r="I61" s="781" t="inlineStr">
        <is>
          <t>[c]</t>
        </is>
      </c>
      <c r="J61" s="781" t="n">
        <v>190</v>
      </c>
    </row>
    <row r="62" ht="15.5" customHeight="1" s="828">
      <c r="A62" s="780" t="n">
        <v>45292</v>
      </c>
      <c r="B62" s="781" t="n">
        <v>51</v>
      </c>
      <c r="C62" s="781" t="n">
        <v>5</v>
      </c>
      <c r="D62" s="781" t="n">
        <v>20</v>
      </c>
      <c r="E62" s="781" t="n">
        <v>52</v>
      </c>
      <c r="F62" s="781" t="n">
        <v>85</v>
      </c>
      <c r="G62" s="781" t="n">
        <v>74</v>
      </c>
      <c r="H62" s="781" t="n">
        <v>49</v>
      </c>
      <c r="I62" s="781" t="n">
        <v>12</v>
      </c>
      <c r="J62" s="781" t="n">
        <v>348</v>
      </c>
    </row>
    <row r="63" ht="15.5" customHeight="1" s="828">
      <c r="A63" s="780" t="n">
        <v>45323</v>
      </c>
      <c r="B63" s="781" t="n">
        <v>50</v>
      </c>
      <c r="C63" s="781" t="n">
        <v>6</v>
      </c>
      <c r="D63" s="781" t="n">
        <v>18</v>
      </c>
      <c r="E63" s="781" t="n">
        <v>71</v>
      </c>
      <c r="F63" s="781" t="n">
        <v>56</v>
      </c>
      <c r="G63" s="781" t="n">
        <v>105</v>
      </c>
      <c r="H63" s="781" t="n">
        <v>54</v>
      </c>
      <c r="I63" s="781" t="n">
        <v>5</v>
      </c>
      <c r="J63" s="781" t="n">
        <v>365</v>
      </c>
    </row>
    <row r="64" ht="15.5" customHeight="1" s="828">
      <c r="A64" s="780" t="n">
        <v>45352</v>
      </c>
      <c r="B64" s="781" t="n">
        <v>53</v>
      </c>
      <c r="C64" s="781" t="inlineStr">
        <is>
          <t>[c]</t>
        </is>
      </c>
      <c r="D64" s="781" t="n">
        <v>13</v>
      </c>
      <c r="E64" s="781" t="n">
        <v>55</v>
      </c>
      <c r="F64" s="781" t="n">
        <v>85</v>
      </c>
      <c r="G64" s="781" t="n">
        <v>75</v>
      </c>
      <c r="H64" s="781" t="n">
        <v>50</v>
      </c>
      <c r="I64" s="781" t="inlineStr">
        <is>
          <t>[c]</t>
        </is>
      </c>
      <c r="J64" s="781" t="n">
        <v>344</v>
      </c>
    </row>
    <row r="65" ht="15.5" customHeight="1" s="828">
      <c r="A65" s="780" t="n">
        <v>45383</v>
      </c>
      <c r="B65" s="781" t="n">
        <v>48</v>
      </c>
      <c r="C65" s="781" t="n">
        <v>5</v>
      </c>
      <c r="D65" s="781" t="n">
        <v>12</v>
      </c>
      <c r="E65" s="781" t="n">
        <v>44</v>
      </c>
      <c r="F65" s="781" t="n">
        <v>45</v>
      </c>
      <c r="G65" s="781" t="n">
        <v>76</v>
      </c>
      <c r="H65" s="781" t="n">
        <v>42</v>
      </c>
      <c r="I65" s="781" t="n">
        <v>6</v>
      </c>
      <c r="J65" s="781" t="n">
        <v>278</v>
      </c>
    </row>
    <row r="66" ht="15.5" customHeight="1" s="828">
      <c r="A66" s="780" t="n">
        <v>45413</v>
      </c>
      <c r="B66" s="781" t="n">
        <v>49</v>
      </c>
      <c r="C66" s="781" t="n">
        <v>4</v>
      </c>
      <c r="D66" s="781" t="n">
        <v>17</v>
      </c>
      <c r="E66" s="781" t="n">
        <v>41</v>
      </c>
      <c r="F66" s="781" t="n">
        <v>71</v>
      </c>
      <c r="G66" s="781" t="n">
        <v>98</v>
      </c>
      <c r="H66" s="781" t="n">
        <v>59</v>
      </c>
      <c r="I66" s="781" t="n">
        <v>10</v>
      </c>
      <c r="J66" s="781" t="n">
        <v>349</v>
      </c>
    </row>
    <row r="67" ht="15.5" customHeight="1" s="828">
      <c r="A67" s="780" t="n">
        <v>45444</v>
      </c>
      <c r="B67" s="781" t="n">
        <v>36</v>
      </c>
      <c r="C67" s="781" t="n">
        <v>4</v>
      </c>
      <c r="D67" s="781" t="n">
        <v>17</v>
      </c>
      <c r="E67" s="781" t="n">
        <v>53</v>
      </c>
      <c r="F67" s="781" t="n">
        <v>36</v>
      </c>
      <c r="G67" s="781" t="n">
        <v>62</v>
      </c>
      <c r="H67" s="781" t="n">
        <v>24</v>
      </c>
      <c r="I67" s="781" t="n">
        <v>5</v>
      </c>
      <c r="J67" s="781" t="n">
        <v>237</v>
      </c>
    </row>
    <row r="68" ht="15.5" customHeight="1" s="828">
      <c r="A68" s="780" t="n">
        <v>45474</v>
      </c>
      <c r="B68" s="781" t="n">
        <v>52</v>
      </c>
      <c r="C68" s="781" t="n">
        <v>11</v>
      </c>
      <c r="D68" s="781" t="n">
        <v>19</v>
      </c>
      <c r="E68" s="781" t="n">
        <v>62</v>
      </c>
      <c r="F68" s="781" t="n">
        <v>51</v>
      </c>
      <c r="G68" s="781" t="n">
        <v>67</v>
      </c>
      <c r="H68" s="781" t="n">
        <v>42</v>
      </c>
      <c r="I68" s="781" t="n">
        <v>11</v>
      </c>
      <c r="J68" s="781" t="n">
        <v>315</v>
      </c>
    </row>
    <row r="69" ht="15.5" customHeight="1" s="828">
      <c r="A69" s="780" t="n">
        <v>45505</v>
      </c>
      <c r="B69" s="781" t="n">
        <v>42</v>
      </c>
      <c r="C69" s="781" t="inlineStr">
        <is>
          <t>[c]</t>
        </is>
      </c>
      <c r="D69" s="781" t="n">
        <v>12</v>
      </c>
      <c r="E69" s="781" t="n">
        <v>29</v>
      </c>
      <c r="F69" s="781" t="n">
        <v>45</v>
      </c>
      <c r="G69" s="781" t="n">
        <v>64</v>
      </c>
      <c r="H69" s="781" t="n">
        <v>38</v>
      </c>
      <c r="I69" s="781" t="inlineStr">
        <is>
          <t>[c]</t>
        </is>
      </c>
      <c r="J69" s="781" t="n">
        <v>240</v>
      </c>
    </row>
    <row r="70" ht="15.5" customHeight="1" s="828">
      <c r="A70" s="782" t="inlineStr">
        <is>
          <t xml:space="preserve"> Sep-24</t>
        </is>
      </c>
      <c r="B70" s="781" t="n">
        <v>43</v>
      </c>
      <c r="C70" s="781" t="n">
        <v>3</v>
      </c>
      <c r="D70" s="781" t="n">
        <v>15</v>
      </c>
      <c r="E70" s="781" t="n">
        <v>42</v>
      </c>
      <c r="F70" s="781" t="n">
        <v>43</v>
      </c>
      <c r="G70" s="781" t="n">
        <v>85</v>
      </c>
      <c r="H70" s="781" t="n">
        <v>34</v>
      </c>
      <c r="I70" s="781" t="n">
        <v>8</v>
      </c>
      <c r="J70" s="781" t="n">
        <v>273</v>
      </c>
    </row>
    <row r="71" ht="15.5" customHeight="1" s="828">
      <c r="A71" s="780" t="n">
        <v>45566</v>
      </c>
      <c r="B71" s="781" t="n">
        <v>60</v>
      </c>
      <c r="C71" s="781" t="n">
        <v>7</v>
      </c>
      <c r="D71" s="781" t="n">
        <v>18</v>
      </c>
      <c r="E71" s="781" t="n">
        <v>43</v>
      </c>
      <c r="F71" s="781" t="n">
        <v>46</v>
      </c>
      <c r="G71" s="781" t="n">
        <v>97</v>
      </c>
      <c r="H71" s="781" t="n">
        <v>39</v>
      </c>
      <c r="I71" s="781" t="n">
        <v>4</v>
      </c>
      <c r="J71" s="781" t="n">
        <v>314</v>
      </c>
    </row>
    <row r="72" ht="15.5" customHeight="1" s="828">
      <c r="A72" s="780" t="n">
        <v>45597</v>
      </c>
      <c r="B72" s="781" t="n">
        <v>51</v>
      </c>
      <c r="C72" s="781" t="n">
        <v>5</v>
      </c>
      <c r="D72" s="781" t="n">
        <v>9</v>
      </c>
      <c r="E72" s="781" t="n">
        <v>38</v>
      </c>
      <c r="F72" s="781" t="n">
        <v>37</v>
      </c>
      <c r="G72" s="781" t="n">
        <v>68</v>
      </c>
      <c r="H72" s="781" t="n">
        <v>39</v>
      </c>
      <c r="I72" s="781" t="n">
        <v>14</v>
      </c>
      <c r="J72" s="781" t="n">
        <v>261</v>
      </c>
    </row>
    <row r="73" ht="15.5" customHeight="1" s="828">
      <c r="A73" s="780" t="n">
        <v>45627</v>
      </c>
      <c r="B73" s="781" t="n">
        <v>44</v>
      </c>
      <c r="C73" s="781" t="n">
        <v>6</v>
      </c>
      <c r="D73" s="781" t="n">
        <v>7</v>
      </c>
      <c r="E73" s="781" t="n">
        <v>29</v>
      </c>
      <c r="F73" s="781" t="n">
        <v>28</v>
      </c>
      <c r="G73" s="781" t="n">
        <v>57</v>
      </c>
      <c r="H73" s="781" t="n">
        <v>33</v>
      </c>
      <c r="I73" s="781" t="n">
        <v>11</v>
      </c>
      <c r="J73" s="781" t="n">
        <v>215</v>
      </c>
    </row>
    <row r="74" ht="15.5" customHeight="1" s="828">
      <c r="A74" s="780" t="n">
        <v>45658</v>
      </c>
      <c r="B74" s="781" t="n">
        <v>56</v>
      </c>
      <c r="C74" s="781" t="n">
        <v>4</v>
      </c>
      <c r="D74" s="781" t="n">
        <v>15</v>
      </c>
      <c r="E74" s="781" t="n">
        <v>55</v>
      </c>
      <c r="F74" s="781" t="n">
        <v>69</v>
      </c>
      <c r="G74" s="781" t="n">
        <v>79</v>
      </c>
      <c r="H74" s="781" t="n">
        <v>57</v>
      </c>
      <c r="I74" s="781" t="n">
        <v>13</v>
      </c>
      <c r="J74" s="781" t="n">
        <v>348</v>
      </c>
    </row>
    <row r="75" ht="15.5" customHeight="1" s="828">
      <c r="A75" s="780" t="n">
        <v>45689</v>
      </c>
      <c r="B75" s="781" t="n">
        <v>58</v>
      </c>
      <c r="C75" s="781" t="n">
        <v>6</v>
      </c>
      <c r="D75" s="781" t="n">
        <v>25</v>
      </c>
      <c r="E75" s="781" t="n">
        <v>69</v>
      </c>
      <c r="F75" s="781" t="n">
        <v>49</v>
      </c>
      <c r="G75" s="781" t="n">
        <v>91</v>
      </c>
      <c r="H75" s="781" t="n">
        <v>52</v>
      </c>
      <c r="I75" s="781" t="n">
        <v>15</v>
      </c>
      <c r="J75" s="781" t="n">
        <v>365</v>
      </c>
    </row>
    <row r="76" ht="15.5" customHeight="1" s="828">
      <c r="A76" s="780" t="n">
        <v>45717</v>
      </c>
      <c r="B76" s="781" t="n">
        <v>59</v>
      </c>
      <c r="C76" s="781" t="n">
        <v>16</v>
      </c>
      <c r="D76" s="781" t="n">
        <v>21</v>
      </c>
      <c r="E76" s="781" t="n">
        <v>51</v>
      </c>
      <c r="F76" s="781" t="n">
        <v>69</v>
      </c>
      <c r="G76" s="781" t="n">
        <v>99</v>
      </c>
      <c r="H76" s="781" t="n">
        <v>68</v>
      </c>
      <c r="I76" s="781" t="n">
        <v>12</v>
      </c>
      <c r="J76" s="781" t="n">
        <v>395</v>
      </c>
    </row>
    <row r="77" ht="15.5" customHeight="1" s="828">
      <c r="A77" s="780" t="n">
        <v>45748</v>
      </c>
      <c r="B77" s="781" t="n">
        <v>56</v>
      </c>
      <c r="C77" s="781" t="n">
        <v>11</v>
      </c>
      <c r="D77" s="781" t="n">
        <v>11</v>
      </c>
      <c r="E77" s="781" t="n">
        <v>41</v>
      </c>
      <c r="F77" s="781" t="n">
        <v>48</v>
      </c>
      <c r="G77" s="781" t="n">
        <v>75</v>
      </c>
      <c r="H77" s="781" t="n">
        <v>59</v>
      </c>
      <c r="I77" s="781" t="n">
        <v>19</v>
      </c>
      <c r="J77" s="781" t="n">
        <v>320</v>
      </c>
    </row>
    <row r="78" ht="15.5" customHeight="1" s="828">
      <c r="A78" s="780" t="n">
        <v>45778</v>
      </c>
      <c r="B78" s="781" t="n">
        <v>49</v>
      </c>
      <c r="C78" s="781" t="n">
        <v>8</v>
      </c>
      <c r="D78" s="781" t="n">
        <v>12</v>
      </c>
      <c r="E78" s="781" t="n">
        <v>48</v>
      </c>
      <c r="F78" s="781" t="n">
        <v>45</v>
      </c>
      <c r="G78" s="781" t="n">
        <v>95</v>
      </c>
      <c r="H78" s="781" t="n">
        <v>65</v>
      </c>
      <c r="I78" s="781" t="n">
        <v>10</v>
      </c>
      <c r="J78" s="781" t="n">
        <v>332</v>
      </c>
    </row>
    <row r="79" ht="15.5" customHeight="1" s="828">
      <c r="A79" s="780" t="n">
        <v>45809</v>
      </c>
      <c r="B79" s="781" t="n">
        <v>60</v>
      </c>
      <c r="C79" s="781" t="n">
        <v>9</v>
      </c>
      <c r="D79" s="781" t="n">
        <v>14</v>
      </c>
      <c r="E79" s="781" t="n">
        <v>43</v>
      </c>
      <c r="F79" s="781" t="n">
        <v>50</v>
      </c>
      <c r="G79" s="781" t="n">
        <v>91</v>
      </c>
      <c r="H79" s="781" t="n">
        <v>58</v>
      </c>
      <c r="I79" s="781" t="n">
        <v>12</v>
      </c>
      <c r="J79" s="781" t="n">
        <v>337</v>
      </c>
    </row>
    <row r="80" ht="15.5" customHeight="1" s="828">
      <c r="A80" s="780" t="n">
        <v>45839</v>
      </c>
      <c r="B80" s="781" t="n">
        <v>44</v>
      </c>
      <c r="C80" s="781" t="n">
        <v>6</v>
      </c>
      <c r="D80" s="781" t="n">
        <v>13</v>
      </c>
      <c r="E80" s="781" t="n">
        <v>54</v>
      </c>
      <c r="F80" s="781" t="n">
        <v>67</v>
      </c>
      <c r="G80" s="781" t="n">
        <v>91</v>
      </c>
      <c r="H80" s="781" t="n">
        <v>45</v>
      </c>
      <c r="I80" s="781" t="n">
        <v>24</v>
      </c>
      <c r="J80" s="781" t="n">
        <v>344</v>
      </c>
    </row>
    <row r="81" ht="15.5" customHeight="1" s="828">
      <c r="A81" s="780" t="n">
        <v>45870</v>
      </c>
      <c r="B81" s="781" t="n">
        <v>42</v>
      </c>
      <c r="C81" s="781" t="n">
        <v>5</v>
      </c>
      <c r="D81" s="781" t="n">
        <v>6</v>
      </c>
      <c r="E81" s="781" t="n">
        <v>32</v>
      </c>
      <c r="F81" s="781" t="n">
        <v>37</v>
      </c>
      <c r="G81" s="781" t="n">
        <v>73</v>
      </c>
      <c r="H81" s="781" t="n">
        <v>39</v>
      </c>
      <c r="I81" s="781" t="n">
        <v>8</v>
      </c>
      <c r="J81" s="781" t="n">
        <v>242</v>
      </c>
    </row>
    <row r="82" ht="15.5" customHeight="1" s="828">
      <c r="A82" s="780" t="n">
        <v>45901</v>
      </c>
      <c r="B82" s="781" t="n">
        <v>45</v>
      </c>
      <c r="C82" s="781" t="n">
        <v>4</v>
      </c>
      <c r="D82" s="781" t="n">
        <v>17</v>
      </c>
      <c r="E82" s="781" t="n">
        <v>47</v>
      </c>
      <c r="F82" s="781" t="n">
        <v>47</v>
      </c>
      <c r="G82" s="781" t="n">
        <v>112</v>
      </c>
      <c r="H82" s="781" t="n">
        <v>33</v>
      </c>
      <c r="I82" s="781" t="n">
        <v>7</v>
      </c>
      <c r="J82" s="781" t="n">
        <v>312</v>
      </c>
    </row>
    <row r="83" ht="15.5" customHeight="1" s="828">
      <c r="A83" s="780" t="n">
        <v>45931</v>
      </c>
      <c r="B83" s="781" t="n">
        <v>52</v>
      </c>
      <c r="C83" s="781" t="n">
        <v>15</v>
      </c>
      <c r="D83" s="781" t="n">
        <v>13</v>
      </c>
      <c r="E83" s="781" t="n">
        <v>37</v>
      </c>
      <c r="F83" s="781" t="n">
        <v>57</v>
      </c>
      <c r="G83" s="781" t="n">
        <v>124</v>
      </c>
      <c r="H83" s="781" t="n">
        <v>44</v>
      </c>
      <c r="I83" s="781" t="n">
        <v>19</v>
      </c>
      <c r="J83" s="781" t="n">
        <v>361</v>
      </c>
    </row>
    <row r="84" ht="15.5" customHeight="1" s="828">
      <c r="A84" s="780" t="n">
        <v>45962</v>
      </c>
      <c r="B84" s="781" t="n">
        <v>54</v>
      </c>
      <c r="C84" s="781" t="n">
        <v>5</v>
      </c>
      <c r="D84" s="781" t="n">
        <v>17</v>
      </c>
      <c r="E84" s="781" t="n">
        <v>44</v>
      </c>
      <c r="F84" s="781" t="n">
        <v>52</v>
      </c>
      <c r="G84" s="781" t="n">
        <v>82</v>
      </c>
      <c r="H84" s="781" t="n">
        <v>81</v>
      </c>
      <c r="I84" s="781" t="n">
        <v>15</v>
      </c>
      <c r="J84" s="781" t="n">
        <v>350</v>
      </c>
    </row>
  </sheetData>
  <pageMargins left="0.7" right="0.7" top="0.75" bottom="0.75" header="0.3" footer="0.3"/>
</worksheet>
</file>

<file path=xl/worksheets/sheet22.xml><?xml version="1.0" encoding="utf-8"?>
<worksheet xmlns="http://schemas.openxmlformats.org/spreadsheetml/2006/main">
  <sheetPr>
    <tabColor rgb="FF00B050"/>
    <outlinePr summaryBelow="1" summaryRight="1"/>
    <pageSetUpPr/>
  </sheetPr>
  <dimension ref="A1:A1"/>
  <sheetViews>
    <sheetView workbookViewId="0">
      <selection activeCell="A1" sqref="A1"/>
    </sheetView>
  </sheetViews>
  <sheetFormatPr baseColWidth="8" defaultRowHeight="14.5"/>
  <sheetData/>
  <pageMargins left="0.7" right="0.7" top="0.75" bottom="0.75" header="0.3" footer="0.3"/>
</worksheet>
</file>

<file path=xl/worksheets/sheet23.xml><?xml version="1.0" encoding="utf-8"?>
<worksheet xmlns="http://schemas.openxmlformats.org/spreadsheetml/2006/main">
  <sheetPr codeName="Sheet7">
    <tabColor rgb="FF00B0F0"/>
    <outlinePr summaryBelow="1" summaryRight="1"/>
    <pageSetUpPr autoPageBreaks="0"/>
  </sheetPr>
  <dimension ref="A1:BL111"/>
  <sheetViews>
    <sheetView workbookViewId="0">
      <selection activeCell="A1" sqref="A1"/>
    </sheetView>
  </sheetViews>
  <sheetFormatPr baseColWidth="8" defaultColWidth="9.453125" defaultRowHeight="12.5"/>
  <cols>
    <col width="10.453125" bestFit="1" customWidth="1" style="20" min="1" max="1"/>
    <col width="15.453125" customWidth="1" style="20" min="2" max="2"/>
    <col width="13.54296875" customWidth="1" style="20" min="3" max="3"/>
    <col width="15.453125" customWidth="1" style="20" min="4" max="4"/>
    <col width="13.54296875" customWidth="1" style="20" min="5" max="9"/>
    <col width="4.453125" customWidth="1" style="519" min="10" max="10"/>
    <col width="13.54296875" customWidth="1" style="519" min="11" max="12"/>
    <col width="4.453125" customWidth="1" style="20" min="13" max="13"/>
    <col width="14.54296875" customWidth="1" style="20" min="14" max="14"/>
    <col width="13.54296875" customWidth="1" style="20" min="15" max="15"/>
    <col width="15" customWidth="1" style="20" min="16" max="16"/>
    <col width="14.54296875" customWidth="1" style="20" min="17" max="17"/>
    <col width="15.453125" customWidth="1" style="20" min="18" max="18"/>
    <col width="15" customWidth="1" style="20" min="19" max="19"/>
    <col width="15.54296875" customWidth="1" style="20" min="20" max="20"/>
    <col width="4.453125" customWidth="1" style="20" min="21" max="21"/>
    <col width="13.54296875" customWidth="1" style="20" min="22" max="23"/>
    <col width="14.54296875" customWidth="1" style="20" min="24" max="24"/>
    <col width="13.54296875" customWidth="1" style="20" min="25" max="28"/>
    <col width="1.453125" customWidth="1" style="20" min="29" max="29"/>
    <col width="9.453125" customWidth="1" style="20" min="30" max="30"/>
    <col width="12.54296875" customWidth="1" style="20" min="31" max="31"/>
    <col width="13.453125" customWidth="1" style="20" min="32" max="32"/>
    <col width="17.54296875" bestFit="1" customWidth="1" style="20" min="33" max="33"/>
    <col width="13.453125" customWidth="1" style="20" min="34" max="35"/>
    <col width="9.453125" customWidth="1" style="20" min="36" max="48"/>
    <col width="22.1796875" customWidth="1" style="20" min="49" max="49"/>
    <col width="28.1796875" customWidth="1" style="20" min="50" max="50"/>
    <col width="7.54296875" customWidth="1" style="20" min="51" max="51"/>
    <col width="9.81640625" customWidth="1" style="20" min="52" max="52"/>
    <col width="21" customWidth="1" style="20" min="53" max="53"/>
    <col width="9.453125" customWidth="1" style="20" min="54" max="16384"/>
  </cols>
  <sheetData>
    <row r="1" ht="20" customHeight="1" s="828">
      <c r="B1" s="538" t="inlineStr">
        <is>
          <t>X02: Labour Market Flows (designated as official statistics in development)</t>
        </is>
      </c>
      <c r="J1" s="20" t="n"/>
      <c r="K1" s="20" t="n"/>
      <c r="L1" s="20" t="n"/>
    </row>
    <row r="2" ht="20" customHeight="1" s="828">
      <c r="B2" s="537" t="n"/>
      <c r="J2" s="20" t="n"/>
      <c r="K2" s="20" t="n"/>
      <c r="L2" s="20" t="n"/>
    </row>
    <row r="3" ht="15.5" customHeight="1" s="828">
      <c r="B3" s="536" t="inlineStr">
        <is>
          <t>Seasonally adjusted, people aged 16-64, UK (thousands)</t>
        </is>
      </c>
      <c r="C3" s="183" t="n"/>
      <c r="J3" s="20" t="n"/>
      <c r="K3" s="20" t="n"/>
      <c r="L3" s="20" t="n"/>
    </row>
    <row r="4">
      <c r="B4" s="534" t="n"/>
      <c r="C4" s="534" t="n"/>
      <c r="G4" s="535" t="n"/>
      <c r="H4" s="535" t="n"/>
      <c r="J4" s="20" t="n"/>
      <c r="K4" s="20" t="n"/>
      <c r="L4" s="20" t="n"/>
    </row>
    <row r="5" ht="15" customHeight="1" s="828">
      <c r="B5" s="534" t="n"/>
      <c r="C5" s="873" t="inlineStr">
        <is>
          <t xml:space="preserve">Employment </t>
        </is>
      </c>
      <c r="J5" s="20" t="n"/>
      <c r="K5" s="873" t="inlineStr">
        <is>
          <t>Job to Job1 (aged 16 to 69)</t>
        </is>
      </c>
      <c r="N5" s="873" t="inlineStr">
        <is>
          <t>Unemployment</t>
        </is>
      </c>
      <c r="V5" s="873" t="inlineStr">
        <is>
          <t>Economic Inactivity</t>
        </is>
      </c>
    </row>
    <row r="6">
      <c r="J6" s="20" t="n"/>
      <c r="K6" s="533" t="n"/>
      <c r="L6" s="533" t="n"/>
    </row>
    <row r="7" ht="69" customHeight="1" s="828">
      <c r="C7" s="530" t="inlineStr">
        <is>
          <t>Still in Employment</t>
        </is>
      </c>
      <c r="D7" s="530" t="inlineStr">
        <is>
          <t>Employment to Unemployment</t>
        </is>
      </c>
      <c r="E7" s="530" t="inlineStr">
        <is>
          <t>Employment to Economic Inactivity</t>
        </is>
      </c>
      <c r="F7" s="530" t="inlineStr">
        <is>
          <t>Employment Gross Inflow</t>
        </is>
      </c>
      <c r="G7" s="530" t="inlineStr">
        <is>
          <t>Employment Gross Outflow</t>
        </is>
      </c>
      <c r="H7" s="530" t="inlineStr">
        <is>
          <t>Employment Net Flow</t>
        </is>
      </c>
      <c r="I7" s="530" t="inlineStr">
        <is>
          <t>Employment Quarterly Change in Stock</t>
        </is>
      </c>
      <c r="J7" s="532" t="n"/>
      <c r="K7" s="530" t="inlineStr">
        <is>
          <t>Levels</t>
        </is>
      </c>
      <c r="L7" s="530" t="inlineStr">
        <is>
          <t>Rates</t>
        </is>
      </c>
      <c r="M7" s="532" t="n"/>
      <c r="N7" s="530" t="inlineStr">
        <is>
          <t>Still in Unemployment</t>
        </is>
      </c>
      <c r="O7" s="530" t="inlineStr">
        <is>
          <t>Unemployment to Employment</t>
        </is>
      </c>
      <c r="P7" s="530" t="inlineStr">
        <is>
          <t>Unemployment to Economic Inactivity</t>
        </is>
      </c>
      <c r="Q7" s="530" t="inlineStr">
        <is>
          <t>Unemployment Gross Inflow</t>
        </is>
      </c>
      <c r="R7" s="530" t="inlineStr">
        <is>
          <t>Unemployment Gross Outflow</t>
        </is>
      </c>
      <c r="S7" s="530" t="inlineStr">
        <is>
          <t>Unemployment Net Flow</t>
        </is>
      </c>
      <c r="T7" s="530" t="inlineStr">
        <is>
          <t>Unemployment Quarterly Change in Stock</t>
        </is>
      </c>
      <c r="U7" s="532" t="n"/>
      <c r="V7" s="531" t="inlineStr">
        <is>
          <t>Still in Economic Inactivity</t>
        </is>
      </c>
      <c r="W7" s="530" t="inlineStr">
        <is>
          <t>Economic Inactivity to Employment</t>
        </is>
      </c>
      <c r="X7" s="530" t="inlineStr">
        <is>
          <t>Economic Inactivity to Unemployment</t>
        </is>
      </c>
      <c r="Y7" s="530" t="inlineStr">
        <is>
          <t>Economic Inactivity Gross Inflow</t>
        </is>
      </c>
      <c r="Z7" s="530" t="inlineStr">
        <is>
          <t>Economic Inactivity Gross Outflow</t>
        </is>
      </c>
      <c r="AA7" s="530" t="inlineStr">
        <is>
          <t>Economic Inactivity Net Flow</t>
        </is>
      </c>
      <c r="AB7" s="530" t="inlineStr">
        <is>
          <t>Economic Inactivity Quarterly Change in Stock</t>
        </is>
      </c>
      <c r="AC7" s="529" t="n"/>
      <c r="AE7" s="540" t="inlineStr">
        <is>
          <t>% of people moving from inactivity to employment</t>
        </is>
      </c>
      <c r="AF7" s="540" t="inlineStr">
        <is>
          <t>% of people moving from inactivity to unemployment</t>
        </is>
      </c>
      <c r="AG7" s="540" t="n"/>
      <c r="AH7" s="540" t="inlineStr">
        <is>
          <t>% of people moving from inactivity to unemployment</t>
        </is>
      </c>
      <c r="AI7" s="540" t="inlineStr">
        <is>
          <t>% of people moving from employment to unemployment</t>
        </is>
      </c>
    </row>
    <row r="8" ht="13" customHeight="1" s="828">
      <c r="A8" s="541">
        <f>DATE(2001,10,1)</f>
        <v/>
      </c>
      <c r="B8" s="599" t="inlineStr">
        <is>
          <t>Oct-Dec 2001</t>
        </is>
      </c>
      <c r="C8" s="1149" t="n">
        <v>26375755.3091892</v>
      </c>
      <c r="D8" s="1149" t="n">
        <v>363624.027254327</v>
      </c>
      <c r="E8" s="1149" t="n">
        <v>543004.6272708731</v>
      </c>
      <c r="F8" s="1149" t="n">
        <v>915392.662568848</v>
      </c>
      <c r="G8" s="1149" t="n">
        <v>906628.6545252001</v>
      </c>
      <c r="H8" s="1149" t="n">
        <v>8764.00804364786</v>
      </c>
      <c r="I8" s="1149" t="n">
        <v>66356.9190062061</v>
      </c>
      <c r="J8" s="1149" t="n"/>
      <c r="K8" s="1149" t="n">
        <v>821003.280548694</v>
      </c>
      <c r="L8" s="1150" t="n">
        <v>3.080761630954688</v>
      </c>
      <c r="M8" s="1149" t="n"/>
      <c r="N8" s="1149" t="n">
        <v>792239.970995623</v>
      </c>
      <c r="O8" s="1149" t="n">
        <v>417425.18852802</v>
      </c>
      <c r="P8" s="1149" t="n">
        <v>261623.455547627</v>
      </c>
      <c r="Q8" s="1149" t="n">
        <v>688747.6865045649</v>
      </c>
      <c r="R8" s="1149" t="n">
        <v>679048.644075647</v>
      </c>
      <c r="S8" s="1149" t="n">
        <v>9699.04242891795</v>
      </c>
      <c r="T8" s="1149" t="n">
        <v>31472.99456123379</v>
      </c>
      <c r="U8" s="1149" t="n"/>
      <c r="V8" s="1149" t="n">
        <v>7873641.54435562</v>
      </c>
      <c r="W8" s="1149" t="n">
        <v>497967.474040828</v>
      </c>
      <c r="X8" s="1149" t="n">
        <v>325123.659250238</v>
      </c>
      <c r="Y8" s="1149" t="n">
        <v>804628.0828185</v>
      </c>
      <c r="Z8" s="1149" t="n">
        <v>823091.1332910659</v>
      </c>
      <c r="AA8" s="1149" t="n">
        <v>-18463.05047256593</v>
      </c>
      <c r="AB8" s="1149" t="n">
        <v>-33477.91356744617</v>
      </c>
      <c r="AE8" s="999">
        <f>W8/Z8</f>
        <v/>
      </c>
      <c r="AF8" s="999">
        <f>X8/Z8</f>
        <v/>
      </c>
      <c r="AG8" s="999" t="n"/>
      <c r="AH8" s="999">
        <f>X8/$Q8</f>
        <v/>
      </c>
      <c r="AI8" s="999">
        <f>D8/$Q8</f>
        <v/>
      </c>
      <c r="AV8" s="26" t="inlineStr">
        <is>
          <t>Using July-September to April-June quarters</t>
        </is>
      </c>
    </row>
    <row r="9">
      <c r="A9" s="541">
        <f>EDATE(A8, 3)</f>
        <v/>
      </c>
      <c r="B9" s="599" t="inlineStr">
        <is>
          <t>Jan-Mar 2002</t>
        </is>
      </c>
      <c r="C9" s="1149" t="n">
        <v>26375457.90484</v>
      </c>
      <c r="D9" s="1149" t="n">
        <v>354867.772283269</v>
      </c>
      <c r="E9" s="1149" t="n">
        <v>570290.398492298</v>
      </c>
      <c r="F9" s="1149" t="n">
        <v>904665.615203511</v>
      </c>
      <c r="G9" s="1149" t="n">
        <v>925158.1707755669</v>
      </c>
      <c r="H9" s="1149" t="n">
        <v>-20492.55557205598</v>
      </c>
      <c r="I9" s="1149" t="n">
        <v>-1086.492689903826</v>
      </c>
      <c r="J9" s="1149" t="n"/>
      <c r="K9" s="1149" t="n">
        <v>813983.073191938</v>
      </c>
      <c r="L9" s="1150" t="n">
        <v>3.05462100527836</v>
      </c>
      <c r="M9" s="1149" t="n"/>
      <c r="N9" s="1149" t="n">
        <v>799291.660033307</v>
      </c>
      <c r="O9" s="1149" t="n">
        <v>441693.360110882</v>
      </c>
      <c r="P9" s="1149" t="n">
        <v>265444.091113819</v>
      </c>
      <c r="Q9" s="1149" t="n">
        <v>680605.996048691</v>
      </c>
      <c r="R9" s="1149" t="n">
        <v>707137.451224701</v>
      </c>
      <c r="S9" s="1149" t="n">
        <v>-26531.45517601003</v>
      </c>
      <c r="T9" s="1149" t="n">
        <v>-7313.211343435338</v>
      </c>
      <c r="U9" s="1149" t="n"/>
      <c r="V9" s="1149" t="n">
        <v>7911050.75627208</v>
      </c>
      <c r="W9" s="1149" t="n">
        <v>462972.255092629</v>
      </c>
      <c r="X9" s="1149" t="n">
        <v>325738.223765422</v>
      </c>
      <c r="Y9" s="1149" t="n">
        <v>835734.4896061169</v>
      </c>
      <c r="Z9" s="1149" t="n">
        <v>788710.478858051</v>
      </c>
      <c r="AA9" s="1149" t="n">
        <v>47024.01074806589</v>
      </c>
      <c r="AB9" s="1149" t="n">
        <v>71725.70403333567</v>
      </c>
      <c r="AE9" s="999">
        <f>W9/Z9</f>
        <v/>
      </c>
      <c r="AF9" s="999">
        <f>X9/Z9</f>
        <v/>
      </c>
      <c r="AG9" s="999" t="n"/>
      <c r="AH9" s="999">
        <f>X9/$Q9</f>
        <v/>
      </c>
      <c r="AI9" s="999">
        <f>D9/$Q9</f>
        <v/>
      </c>
      <c r="AW9" s="20">
        <f>D7</f>
        <v/>
      </c>
      <c r="AX9" s="20">
        <f>E7</f>
        <v/>
      </c>
      <c r="AY9" s="20">
        <f>O7</f>
        <v/>
      </c>
      <c r="AZ9" s="20">
        <f>P7</f>
        <v/>
      </c>
      <c r="BA9" s="20">
        <f>W7</f>
        <v/>
      </c>
      <c r="BB9" s="20">
        <f>X7</f>
        <v/>
      </c>
      <c r="BC9" s="20" t="inlineStr">
        <is>
          <t>Job to job changes</t>
        </is>
      </c>
    </row>
    <row r="10" ht="14.5" customHeight="1" s="828">
      <c r="A10" s="541">
        <f>EDATE(A9, 3)</f>
        <v/>
      </c>
      <c r="B10" s="599" t="inlineStr">
        <is>
          <t>Apr-Jun 2002</t>
        </is>
      </c>
      <c r="C10" s="1149" t="n">
        <v>26423872.5510135</v>
      </c>
      <c r="D10" s="1149" t="n">
        <v>353757.507587674</v>
      </c>
      <c r="E10" s="1149" t="n">
        <v>521247.647327204</v>
      </c>
      <c r="F10" s="1149" t="n">
        <v>1019781.285720114</v>
      </c>
      <c r="G10" s="1149" t="n">
        <v>875005.1549148781</v>
      </c>
      <c r="H10" s="1149" t="n">
        <v>144776.1308052359</v>
      </c>
      <c r="I10" s="1149" t="n">
        <v>133016.5259679817</v>
      </c>
      <c r="J10" s="1149" t="n"/>
      <c r="K10" s="1149" t="n">
        <v>781956.59957757</v>
      </c>
      <c r="L10" s="1150" t="n">
        <v>2.929034656438402</v>
      </c>
      <c r="M10" s="1149" t="n"/>
      <c r="N10" s="1149" t="n">
        <v>773623.442075136</v>
      </c>
      <c r="O10" s="1149" t="n">
        <v>479712.073818338</v>
      </c>
      <c r="P10" s="1149" t="n">
        <v>258239.091288371</v>
      </c>
      <c r="Q10" s="1149" t="n">
        <v>720654.430512456</v>
      </c>
      <c r="R10" s="1149" t="n">
        <v>737951.165106709</v>
      </c>
      <c r="S10" s="1149" t="n">
        <v>-17296.73459425301</v>
      </c>
      <c r="T10" s="1149" t="n">
        <v>2939.199445785489</v>
      </c>
      <c r="U10" s="1149" t="n"/>
      <c r="V10" s="1149" t="n">
        <v>7879987.02859919</v>
      </c>
      <c r="W10" s="1149" t="n">
        <v>540069.211901776</v>
      </c>
      <c r="X10" s="1149" t="n">
        <v>366896.922924782</v>
      </c>
      <c r="Y10" s="1149" t="n">
        <v>779486.738615575</v>
      </c>
      <c r="Z10" s="1149" t="n">
        <v>906966.1348265579</v>
      </c>
      <c r="AA10" s="1149" t="n">
        <v>-127479.3962109829</v>
      </c>
      <c r="AB10" s="1149" t="n">
        <v>-71244.72541376948</v>
      </c>
      <c r="AE10" s="999">
        <f>W10/Z10</f>
        <v/>
      </c>
      <c r="AF10" s="999">
        <f>X10/Z10</f>
        <v/>
      </c>
      <c r="AG10" s="999" t="n"/>
      <c r="AH10" s="999">
        <f>X10/$Q10</f>
        <v/>
      </c>
      <c r="AI10" s="999">
        <f>D10/$Q10</f>
        <v/>
      </c>
      <c r="AV10" s="20" t="inlineStr">
        <is>
          <t>Avg Jul-Sep 2015 to Apr-Jun 2020</t>
        </is>
      </c>
      <c r="AW10" s="1151">
        <f>AVERAGE(D63:D82)</f>
        <v/>
      </c>
      <c r="AX10" s="1151">
        <f>AVERAGE(E63:E82)</f>
        <v/>
      </c>
      <c r="AY10" s="1151">
        <f>AVERAGE(O63:O82)</f>
        <v/>
      </c>
      <c r="AZ10" s="1151">
        <f>AVERAGE(P63:P82)</f>
        <v/>
      </c>
      <c r="BA10" s="1151">
        <f>AVERAGE(W63:W82)</f>
        <v/>
      </c>
      <c r="BB10" s="1151">
        <f>AVERAGE(X63:X82)</f>
        <v/>
      </c>
      <c r="BC10" s="1151">
        <f>AVERAGE(K63:K82)</f>
        <v/>
      </c>
    </row>
    <row r="11">
      <c r="A11" s="541">
        <f>EDATE(A10, 3)</f>
        <v/>
      </c>
      <c r="B11" s="599" t="inlineStr">
        <is>
          <t>Jul-Sep 2002</t>
        </is>
      </c>
      <c r="C11" s="1149" t="n">
        <v>26525576.0309297</v>
      </c>
      <c r="D11" s="1149" t="n">
        <v>374961.333252856</v>
      </c>
      <c r="E11" s="1149" t="n">
        <v>533018.420319333</v>
      </c>
      <c r="F11" s="1149" t="n">
        <v>943941.838135295</v>
      </c>
      <c r="G11" s="1149" t="n">
        <v>907979.753572189</v>
      </c>
      <c r="H11" s="1149" t="n">
        <v>35962.08456310595</v>
      </c>
      <c r="I11" s="1149" t="n">
        <v>1869.670413792133</v>
      </c>
      <c r="J11" s="1149" t="n"/>
      <c r="K11" s="1149" t="n">
        <v>763238.371703416</v>
      </c>
      <c r="L11" s="1150" t="n">
        <v>2.847630372997034</v>
      </c>
      <c r="M11" s="1149" t="n"/>
      <c r="N11" s="1149" t="n">
        <v>789597.985462667</v>
      </c>
      <c r="O11" s="1149" t="n">
        <v>454993.214170456</v>
      </c>
      <c r="P11" s="1149" t="n">
        <v>254818.513094476</v>
      </c>
      <c r="Q11" s="1149" t="n">
        <v>721720.552089192</v>
      </c>
      <c r="R11" s="1149" t="n">
        <v>709811.727264932</v>
      </c>
      <c r="S11" s="1149" t="n">
        <v>11908.82482425997</v>
      </c>
      <c r="T11" s="1149" t="n">
        <v>47036.11124023679</v>
      </c>
      <c r="U11" s="1149" t="n"/>
      <c r="V11" s="1149" t="n">
        <v>7873631.96848136</v>
      </c>
      <c r="W11" s="1149" t="n">
        <v>488948.623964839</v>
      </c>
      <c r="X11" s="1149" t="n">
        <v>346759.218836336</v>
      </c>
      <c r="Y11" s="1149" t="n">
        <v>787836.9334138089</v>
      </c>
      <c r="Z11" s="1149" t="n">
        <v>835707.842801175</v>
      </c>
      <c r="AA11" s="1149" t="n">
        <v>-47870.90938736603</v>
      </c>
      <c r="AB11" s="1149" t="n">
        <v>12561.21834597923</v>
      </c>
      <c r="AE11" s="999">
        <f>W11/Z11</f>
        <v/>
      </c>
      <c r="AF11" s="999">
        <f>X11/Z11</f>
        <v/>
      </c>
      <c r="AG11" s="999" t="n"/>
      <c r="AH11" s="999">
        <f>X11/$Q11</f>
        <v/>
      </c>
      <c r="AI11" s="999">
        <f>D11/$Q11</f>
        <v/>
      </c>
      <c r="AV11" s="20" t="inlineStr">
        <is>
          <t>2020/21</t>
        </is>
      </c>
      <c r="AW11" s="1151">
        <f>AVERAGE(D83:D86)</f>
        <v/>
      </c>
      <c r="AX11" s="1151">
        <f>AVERAGE(E83:E86)</f>
        <v/>
      </c>
      <c r="AY11" s="1151">
        <f>AVERAGE(O83:O86)</f>
        <v/>
      </c>
      <c r="AZ11" s="1151">
        <f>AVERAGE(P83:P86)</f>
        <v/>
      </c>
      <c r="BA11" s="1151">
        <f>AVERAGE(W83:W86)</f>
        <v/>
      </c>
      <c r="BB11" s="1151">
        <f>AVERAGE(X83:X86)</f>
        <v/>
      </c>
      <c r="BC11" s="1151">
        <f>AVERAGE(K83:K86)</f>
        <v/>
      </c>
    </row>
    <row r="12">
      <c r="A12" s="541">
        <f>EDATE(A11, 3)</f>
        <v/>
      </c>
      <c r="B12" s="599" t="inlineStr">
        <is>
          <t>Oct-Dec 2002</t>
        </is>
      </c>
      <c r="C12" s="1149" t="n">
        <v>26617720.5462218</v>
      </c>
      <c r="D12" s="1149" t="n">
        <v>342048.203941249</v>
      </c>
      <c r="E12" s="1149" t="n">
        <v>517078.503208597</v>
      </c>
      <c r="F12" s="1149" t="n">
        <v>960046.940064355</v>
      </c>
      <c r="G12" s="1149" t="n">
        <v>859126.707149846</v>
      </c>
      <c r="H12" s="1149" t="n">
        <v>100920.232914509</v>
      </c>
      <c r="I12" s="1149" t="n">
        <v>159113.0805799887</v>
      </c>
      <c r="J12" s="1149" t="n"/>
      <c r="K12" s="1149" t="n">
        <v>760258.705349513</v>
      </c>
      <c r="L12" s="1150" t="n">
        <v>2.825145773857054</v>
      </c>
      <c r="M12" s="1149" t="n"/>
      <c r="N12" s="1149" t="n">
        <v>774123.89612087</v>
      </c>
      <c r="O12" s="1149" t="n">
        <v>471555.140794601</v>
      </c>
      <c r="P12" s="1149" t="n">
        <v>293335.418486428</v>
      </c>
      <c r="Q12" s="1149" t="n">
        <v>715880.51803425</v>
      </c>
      <c r="R12" s="1149" t="n">
        <v>764890.559281029</v>
      </c>
      <c r="S12" s="1149" t="n">
        <v>-49010.04124677903</v>
      </c>
      <c r="T12" s="1149" t="n">
        <v>-45899.48395698797</v>
      </c>
      <c r="U12" s="1149" t="n"/>
      <c r="V12" s="1149" t="n">
        <v>7831995.74188022</v>
      </c>
      <c r="W12" s="1149" t="n">
        <v>488491.799269754</v>
      </c>
      <c r="X12" s="1149" t="n">
        <v>373832.314093001</v>
      </c>
      <c r="Y12" s="1149" t="n">
        <v>810413.9216950249</v>
      </c>
      <c r="Z12" s="1149" t="n">
        <v>862324.1133627549</v>
      </c>
      <c r="AA12" s="1149" t="n">
        <v>-51910.19166772999</v>
      </c>
      <c r="AB12" s="1149" t="n">
        <v>-50848.59662300535</v>
      </c>
      <c r="AE12" s="999">
        <f>W12/Z12</f>
        <v/>
      </c>
      <c r="AF12" s="999">
        <f>X12/Z12</f>
        <v/>
      </c>
      <c r="AG12" s="999" t="n"/>
      <c r="AH12" s="999">
        <f>X12/$Q12</f>
        <v/>
      </c>
      <c r="AI12" s="999">
        <f>D12/$Q12</f>
        <v/>
      </c>
      <c r="AV12" s="20" t="inlineStr">
        <is>
          <t>2021/22</t>
        </is>
      </c>
      <c r="AW12" s="1151">
        <f>AVERAGE(D87:D90)</f>
        <v/>
      </c>
      <c r="AX12" s="1151">
        <f>AVERAGE(E87:E90)</f>
        <v/>
      </c>
      <c r="AY12" s="1151">
        <f>AVERAGE(O87:O90)</f>
        <v/>
      </c>
      <c r="AZ12" s="1151">
        <f>AVERAGE(P87:P90)</f>
        <v/>
      </c>
      <c r="BA12" s="1151">
        <f>AVERAGE(W87:W90)</f>
        <v/>
      </c>
      <c r="BB12" s="1151">
        <f>AVERAGE(X87:X90)</f>
        <v/>
      </c>
      <c r="BC12" s="1151">
        <f>AVERAGE(K87:K90)</f>
        <v/>
      </c>
    </row>
    <row r="13">
      <c r="A13" s="541">
        <f>EDATE(A12, 3)</f>
        <v/>
      </c>
      <c r="B13" s="599" t="inlineStr">
        <is>
          <t>Jan-Mar 2003</t>
        </is>
      </c>
      <c r="C13" s="1149" t="n">
        <v>26630949.0626036</v>
      </c>
      <c r="D13" s="1149" t="n">
        <v>363908.703441798</v>
      </c>
      <c r="E13" s="1149" t="n">
        <v>573074.6821067519</v>
      </c>
      <c r="F13" s="1149" t="n">
        <v>908641.118746395</v>
      </c>
      <c r="G13" s="1149" t="n">
        <v>936983.3855485499</v>
      </c>
      <c r="H13" s="1149" t="n">
        <v>-28342.26680215495</v>
      </c>
      <c r="I13" s="1149" t="n">
        <v>-27511.41111885756</v>
      </c>
      <c r="J13" s="1149" t="n"/>
      <c r="K13" s="1149" t="n">
        <v>785181.97726781</v>
      </c>
      <c r="L13" s="1150" t="n">
        <v>2.913955621336097</v>
      </c>
      <c r="M13" s="1149" t="n"/>
      <c r="N13" s="1149" t="n">
        <v>778271.582193754</v>
      </c>
      <c r="O13" s="1149" t="n">
        <v>437895.318442691</v>
      </c>
      <c r="P13" s="1149" t="n">
        <v>288919.529067812</v>
      </c>
      <c r="Q13" s="1149" t="n">
        <v>710818.930552975</v>
      </c>
      <c r="R13" s="1149" t="n">
        <v>726814.847510503</v>
      </c>
      <c r="S13" s="1149" t="n">
        <v>-15995.91695752798</v>
      </c>
      <c r="T13" s="1149" t="n">
        <v>11927.32345401263</v>
      </c>
      <c r="U13" s="1149" t="n"/>
      <c r="V13" s="1149" t="n">
        <v>7847553.55908914</v>
      </c>
      <c r="W13" s="1149" t="n">
        <v>470745.800303704</v>
      </c>
      <c r="X13" s="1149" t="n">
        <v>346910.227111177</v>
      </c>
      <c r="Y13" s="1149" t="n">
        <v>861994.211174564</v>
      </c>
      <c r="Z13" s="1149" t="n">
        <v>817656.0274148809</v>
      </c>
      <c r="AA13" s="1149" t="n">
        <v>44338.18375968304</v>
      </c>
      <c r="AB13" s="1149" t="n">
        <v>77279.08766485378</v>
      </c>
      <c r="AE13" s="999">
        <f>W13/Z13</f>
        <v/>
      </c>
      <c r="AF13" s="999">
        <f>X13/Z13</f>
        <v/>
      </c>
      <c r="AG13" s="999" t="n"/>
      <c r="AH13" s="999">
        <f>X13/$Q13</f>
        <v/>
      </c>
      <c r="AI13" s="999">
        <f>D13/$Q13</f>
        <v/>
      </c>
      <c r="AV13" s="20" t="inlineStr">
        <is>
          <t>2022/23</t>
        </is>
      </c>
      <c r="AW13" s="1151">
        <f>AVERAGE(D91:D94)</f>
        <v/>
      </c>
      <c r="AX13" s="1151">
        <f>AVERAGE(E91:E94)</f>
        <v/>
      </c>
      <c r="AY13" s="1151">
        <f>AVERAGE(O91:O94)</f>
        <v/>
      </c>
      <c r="AZ13" s="1151">
        <f>AVERAGE(P91:P94)</f>
        <v/>
      </c>
      <c r="BA13" s="1151">
        <f>AVERAGE(W91:W94)</f>
        <v/>
      </c>
      <c r="BB13" s="1151">
        <f>AVERAGE(X91:X94)</f>
        <v/>
      </c>
      <c r="BC13" s="1151">
        <f>AVERAGE(K91:K94)</f>
        <v/>
      </c>
    </row>
    <row r="14">
      <c r="A14" s="541">
        <f>EDATE(A13, 3)</f>
        <v/>
      </c>
      <c r="B14" s="599" t="inlineStr">
        <is>
          <t>Apr-Jun 2003</t>
        </is>
      </c>
      <c r="C14" s="1149" t="n">
        <v>26708542.3807963</v>
      </c>
      <c r="D14" s="1149" t="n">
        <v>317973.61817039</v>
      </c>
      <c r="E14" s="1149" t="n">
        <v>529745.580530719</v>
      </c>
      <c r="F14" s="1149" t="n">
        <v>976696.264230384</v>
      </c>
      <c r="G14" s="1149" t="n">
        <v>847719.198701109</v>
      </c>
      <c r="H14" s="1149" t="n">
        <v>128977.065529275</v>
      </c>
      <c r="I14" s="1149" t="n">
        <v>121063.1754351407</v>
      </c>
      <c r="J14" s="1149" t="n"/>
      <c r="K14" s="1149" t="n">
        <v>760447.232533788</v>
      </c>
      <c r="L14" s="1150" t="n">
        <v>2.814414741120103</v>
      </c>
      <c r="M14" s="1149" t="n"/>
      <c r="N14" s="1149" t="n">
        <v>768852.123749424</v>
      </c>
      <c r="O14" s="1149" t="n">
        <v>473491.963237306</v>
      </c>
      <c r="P14" s="1149" t="n">
        <v>279592.245324525</v>
      </c>
      <c r="Q14" s="1149" t="n">
        <v>666067.949244602</v>
      </c>
      <c r="R14" s="1149" t="n">
        <v>753084.2085618309</v>
      </c>
      <c r="S14" s="1149" t="n">
        <v>-87016.25931722892</v>
      </c>
      <c r="T14" s="1149" t="n">
        <v>-65262.09297017963</v>
      </c>
      <c r="U14" s="1149" t="n"/>
      <c r="V14" s="1149" t="n">
        <v>7910519.80231763</v>
      </c>
      <c r="W14" s="1149" t="n">
        <v>503204.300993078</v>
      </c>
      <c r="X14" s="1149" t="n">
        <v>348094.331074212</v>
      </c>
      <c r="Y14" s="1149" t="n">
        <v>809337.825855244</v>
      </c>
      <c r="Z14" s="1149" t="n">
        <v>851298.6320672899</v>
      </c>
      <c r="AA14" s="1149" t="n">
        <v>-41960.80621204595</v>
      </c>
      <c r="AB14" s="1149" t="n">
        <v>6008.91753503494</v>
      </c>
      <c r="AE14" s="999">
        <f>W14/Z14</f>
        <v/>
      </c>
      <c r="AF14" s="999">
        <f>X14/Z14</f>
        <v/>
      </c>
      <c r="AG14" s="999" t="n"/>
      <c r="AH14" s="999">
        <f>X14/$Q14</f>
        <v/>
      </c>
      <c r="AI14" s="999">
        <f>D14/$Q14</f>
        <v/>
      </c>
      <c r="AV14" s="20" t="inlineStr">
        <is>
          <t>2023/24</t>
        </is>
      </c>
      <c r="AW14" s="1151">
        <f>AVERAGE(D95:D98)</f>
        <v/>
      </c>
      <c r="AX14" s="1151">
        <f>AVERAGE(E95:E98)</f>
        <v/>
      </c>
      <c r="AY14" s="1151">
        <f>AVERAGE(O95:O98)</f>
        <v/>
      </c>
      <c r="AZ14" s="1151">
        <f>AVERAGE(P95:P98)</f>
        <v/>
      </c>
      <c r="BA14" s="1151">
        <f>AVERAGE(W95:W98)</f>
        <v/>
      </c>
      <c r="BB14" s="1151">
        <f>AVERAGE(X95:X98)</f>
        <v/>
      </c>
      <c r="BC14" s="1151">
        <f>AVERAGE(K95:K98)</f>
        <v/>
      </c>
    </row>
    <row r="15">
      <c r="A15" s="541">
        <f>EDATE(A14, 3)</f>
        <v/>
      </c>
      <c r="B15" s="599" t="inlineStr">
        <is>
          <t>Jul-Sep 2003</t>
        </is>
      </c>
      <c r="C15" s="1149" t="n">
        <v>26781003.6859474</v>
      </c>
      <c r="D15" s="1149" t="n">
        <v>339608.355186896</v>
      </c>
      <c r="E15" s="1149" t="n">
        <v>558200.873893037</v>
      </c>
      <c r="F15" s="1149" t="n">
        <v>930504.652688218</v>
      </c>
      <c r="G15" s="1149" t="n">
        <v>897809.2290799329</v>
      </c>
      <c r="H15" s="1149" t="n">
        <v>32695.42360828514</v>
      </c>
      <c r="I15" s="1149" t="n">
        <v>12668.80534850806</v>
      </c>
      <c r="J15" s="1149" t="n"/>
      <c r="K15" s="1149" t="n">
        <v>794633.403665079</v>
      </c>
      <c r="L15" s="1150" t="n">
        <v>2.931692389428696</v>
      </c>
      <c r="M15" s="1149" t="n"/>
      <c r="N15" s="1149" t="n">
        <v>757575.937041403</v>
      </c>
      <c r="O15" s="1149" t="n">
        <v>419667.997382606</v>
      </c>
      <c r="P15" s="1149" t="n">
        <v>264946.137544819</v>
      </c>
      <c r="Q15" s="1149" t="n">
        <v>689270.463972775</v>
      </c>
      <c r="R15" s="1149" t="n">
        <v>684614.134927425</v>
      </c>
      <c r="S15" s="1149" t="n">
        <v>4656.329045350081</v>
      </c>
      <c r="T15" s="1149" t="n">
        <v>36602.71396580385</v>
      </c>
      <c r="U15" s="1149" t="n"/>
      <c r="V15" s="1149" t="n">
        <v>7903008.09300834</v>
      </c>
      <c r="W15" s="1149" t="n">
        <v>510836.655305612</v>
      </c>
      <c r="X15" s="1149" t="n">
        <v>349662.108785879</v>
      </c>
      <c r="Y15" s="1149" t="n">
        <v>823147.0114378559</v>
      </c>
      <c r="Z15" s="1149" t="n">
        <v>860498.764091491</v>
      </c>
      <c r="AA15" s="1149" t="n">
        <v>-37351.75265363511</v>
      </c>
      <c r="AB15" s="1149" t="n">
        <v>21108.48068568669</v>
      </c>
      <c r="AE15" s="999">
        <f>W15/Z15</f>
        <v/>
      </c>
      <c r="AF15" s="999">
        <f>X15/Z15</f>
        <v/>
      </c>
      <c r="AG15" s="999" t="n"/>
      <c r="AH15" s="999">
        <f>X15/$Q15</f>
        <v/>
      </c>
      <c r="AI15" s="999">
        <f>D15/$Q15</f>
        <v/>
      </c>
      <c r="AV15" s="20" t="inlineStr">
        <is>
          <t>2024/25</t>
        </is>
      </c>
      <c r="AW15" s="1151">
        <f>AVERAGE(D99:D102)</f>
        <v/>
      </c>
      <c r="AX15" s="1151">
        <f>AVERAGE(E99:E102)</f>
        <v/>
      </c>
      <c r="AY15" s="1151">
        <f>AVERAGE(O99:O102)</f>
        <v/>
      </c>
      <c r="AZ15" s="1151">
        <f>AVERAGE(P99:P102)</f>
        <v/>
      </c>
      <c r="BA15" s="1151">
        <f>AVERAGE(W99:W102)</f>
        <v/>
      </c>
      <c r="BB15" s="1151">
        <f>AVERAGE(X99:X102)</f>
        <v/>
      </c>
      <c r="BC15" s="1151">
        <f>AVERAGE(K99:K102)</f>
        <v/>
      </c>
    </row>
    <row r="16">
      <c r="A16" s="541">
        <f>EDATE(A15, 3)</f>
        <v/>
      </c>
      <c r="B16" s="599" t="inlineStr">
        <is>
          <t>Oct-Dec 2003</t>
        </is>
      </c>
      <c r="C16" s="1149" t="n">
        <v>26795033.4307723</v>
      </c>
      <c r="D16" s="1149" t="n">
        <v>315907.746094763</v>
      </c>
      <c r="E16" s="1149" t="n">
        <v>596366.460540026</v>
      </c>
      <c r="F16" s="1149" t="n">
        <v>948238.2659055931</v>
      </c>
      <c r="G16" s="1149" t="n">
        <v>912274.206634789</v>
      </c>
      <c r="H16" s="1149" t="n">
        <v>35964.05927080405</v>
      </c>
      <c r="I16" s="1149" t="n">
        <v>49559.92886775732</v>
      </c>
      <c r="J16" s="1149" t="n"/>
      <c r="K16" s="1149" t="n">
        <v>765635.880521927</v>
      </c>
      <c r="L16" s="1150" t="n">
        <v>2.822033891658609</v>
      </c>
      <c r="M16" s="1149" t="n"/>
      <c r="N16" s="1149" t="n">
        <v>762557.434583222</v>
      </c>
      <c r="O16" s="1149" t="n">
        <v>445167.725904162</v>
      </c>
      <c r="P16" s="1149" t="n">
        <v>274492.904068836</v>
      </c>
      <c r="Q16" s="1149" t="n">
        <v>660451.4010638311</v>
      </c>
      <c r="R16" s="1149" t="n">
        <v>719660.6299729981</v>
      </c>
      <c r="S16" s="1149" t="n">
        <v>-59209.228909167</v>
      </c>
      <c r="T16" s="1149" t="n">
        <v>-48415.61580116954</v>
      </c>
      <c r="U16" s="1149" t="n"/>
      <c r="V16" s="1149" t="n">
        <v>7939276.76855373</v>
      </c>
      <c r="W16" s="1149" t="n">
        <v>503070.540001431</v>
      </c>
      <c r="X16" s="1149" t="n">
        <v>344543.654969068</v>
      </c>
      <c r="Y16" s="1149" t="n">
        <v>870859.364608862</v>
      </c>
      <c r="Z16" s="1149" t="n">
        <v>847614.194970499</v>
      </c>
      <c r="AA16" s="1149" t="n">
        <v>23245.16963836295</v>
      </c>
      <c r="AB16" s="1149" t="n">
        <v>72964.68693341501</v>
      </c>
      <c r="AE16" s="999">
        <f>W16/Z16</f>
        <v/>
      </c>
      <c r="AF16" s="999">
        <f>X16/Z16</f>
        <v/>
      </c>
      <c r="AG16" s="999" t="n"/>
      <c r="AH16" s="999">
        <f>X16/$Q16</f>
        <v/>
      </c>
      <c r="AI16" s="999">
        <f>D16/$Q16</f>
        <v/>
      </c>
    </row>
    <row r="17" ht="13" customHeight="1" s="828">
      <c r="A17" s="541">
        <f>EDATE(A16, 3)</f>
        <v/>
      </c>
      <c r="B17" s="599" t="inlineStr">
        <is>
          <t>Jan-Mar 2004</t>
        </is>
      </c>
      <c r="C17" s="1149" t="n">
        <v>26910077.7687555</v>
      </c>
      <c r="D17" s="1149" t="n">
        <v>315237.935070868</v>
      </c>
      <c r="E17" s="1149" t="n">
        <v>533447.689461226</v>
      </c>
      <c r="F17" s="1149" t="n">
        <v>994673.226091576</v>
      </c>
      <c r="G17" s="1149" t="n">
        <v>848685.624532094</v>
      </c>
      <c r="H17" s="1149" t="n">
        <v>145987.601559482</v>
      </c>
      <c r="I17" s="1149" t="n">
        <v>155336.5501334295</v>
      </c>
      <c r="J17" s="1149" t="n"/>
      <c r="K17" s="1149" t="n">
        <v>787934.182620246</v>
      </c>
      <c r="L17" s="1150" t="n">
        <v>2.894724325749864</v>
      </c>
      <c r="M17" s="1149" t="n"/>
      <c r="N17" s="1149" t="n">
        <v>728141.8779567101</v>
      </c>
      <c r="O17" s="1149" t="n">
        <v>453428.154833266</v>
      </c>
      <c r="P17" s="1149" t="n">
        <v>262482.597177908</v>
      </c>
      <c r="Q17" s="1149" t="n">
        <v>672312.563138905</v>
      </c>
      <c r="R17" s="1149" t="n">
        <v>715910.752011174</v>
      </c>
      <c r="S17" s="1149" t="n">
        <v>-43598.18887226901</v>
      </c>
      <c r="T17" s="1149" t="n">
        <v>-20737.83888547705</v>
      </c>
      <c r="U17" s="1149" t="n"/>
      <c r="V17" s="1149" t="n">
        <v>7938074.11805292</v>
      </c>
      <c r="W17" s="1149" t="n">
        <v>541245.07125831</v>
      </c>
      <c r="X17" s="1149" t="n">
        <v>357074.628068037</v>
      </c>
      <c r="Y17" s="1149" t="n">
        <v>795930.2866391339</v>
      </c>
      <c r="Z17" s="1149" t="n">
        <v>898319.699326347</v>
      </c>
      <c r="AA17" s="1149" t="n">
        <v>-102389.412687213</v>
      </c>
      <c r="AB17" s="1149" t="n">
        <v>-60700.71124795079</v>
      </c>
      <c r="AE17" s="999">
        <f>W17/Z17</f>
        <v/>
      </c>
      <c r="AF17" s="999">
        <f>X17/Z17</f>
        <v/>
      </c>
      <c r="AG17" s="999" t="n"/>
      <c r="AH17" s="999">
        <f>X17/$Q17</f>
        <v/>
      </c>
      <c r="AI17" s="999">
        <f>D17/$Q17</f>
        <v/>
      </c>
      <c r="AV17" s="26" t="inlineStr">
        <is>
          <t>Using calendar years</t>
        </is>
      </c>
    </row>
    <row r="18">
      <c r="A18" s="541">
        <f>EDATE(A17, 3)</f>
        <v/>
      </c>
      <c r="B18" s="599" t="inlineStr">
        <is>
          <t>Apr-Jun 2004</t>
        </is>
      </c>
      <c r="C18" s="1149" t="n">
        <v>26954424.2969618</v>
      </c>
      <c r="D18" s="1149" t="n">
        <v>346209.540534367</v>
      </c>
      <c r="E18" s="1149" t="n">
        <v>610590.75011431</v>
      </c>
      <c r="F18" s="1149" t="n">
        <v>943905.470638894</v>
      </c>
      <c r="G18" s="1149" t="n">
        <v>956800.2906486769</v>
      </c>
      <c r="H18" s="1149" t="n">
        <v>-12894.82000978291</v>
      </c>
      <c r="I18" s="1149" t="n">
        <v>-5117.156712509692</v>
      </c>
      <c r="J18" s="1149" t="n"/>
      <c r="K18" s="1149" t="n">
        <v>796685.916695292</v>
      </c>
      <c r="L18" s="1150" t="n">
        <v>2.92145142644987</v>
      </c>
      <c r="M18" s="1149" t="n"/>
      <c r="N18" s="1149" t="n">
        <v>715122.084459818</v>
      </c>
      <c r="O18" s="1149" t="n">
        <v>437832.94446731</v>
      </c>
      <c r="P18" s="1149" t="n">
        <v>271637.155670927</v>
      </c>
      <c r="Q18" s="1149" t="n">
        <v>694021.86146354</v>
      </c>
      <c r="R18" s="1149" t="n">
        <v>709470.100138237</v>
      </c>
      <c r="S18" s="1149" t="n">
        <v>-15448.238674697</v>
      </c>
      <c r="T18" s="1149" t="n">
        <v>4623.696065779077</v>
      </c>
      <c r="U18" s="1149" t="n"/>
      <c r="V18" s="1149" t="n">
        <v>7928548.96669143</v>
      </c>
      <c r="W18" s="1149" t="n">
        <v>506072.526171584</v>
      </c>
      <c r="X18" s="1149" t="n">
        <v>347812.320929173</v>
      </c>
      <c r="Y18" s="1149" t="n">
        <v>882227.905785237</v>
      </c>
      <c r="Z18" s="1149" t="n">
        <v>853884.8471007569</v>
      </c>
      <c r="AA18" s="1149" t="n">
        <v>28343.05868448003</v>
      </c>
      <c r="AB18" s="1149" t="n">
        <v>75182.46064672805</v>
      </c>
      <c r="AE18" s="999">
        <f>W18/Z18</f>
        <v/>
      </c>
      <c r="AF18" s="999">
        <f>X18/Z18</f>
        <v/>
      </c>
      <c r="AG18" s="999" t="n"/>
      <c r="AH18" s="999">
        <f>X18/$Q18</f>
        <v/>
      </c>
      <c r="AI18" s="999">
        <f>D18/$Q18</f>
        <v/>
      </c>
      <c r="AW18" s="20">
        <f>AW9</f>
        <v/>
      </c>
      <c r="AX18" s="20">
        <f>AX9</f>
        <v/>
      </c>
      <c r="AY18" s="20">
        <f>AY9</f>
        <v/>
      </c>
      <c r="AZ18" s="20">
        <f>AZ9</f>
        <v/>
      </c>
      <c r="BA18" s="20">
        <f>BA9</f>
        <v/>
      </c>
      <c r="BB18" s="20">
        <f>BB9</f>
        <v/>
      </c>
      <c r="BC18" s="20">
        <f>BC9</f>
        <v/>
      </c>
    </row>
    <row r="19">
      <c r="A19" s="541">
        <f>EDATE(A18, 3)</f>
        <v/>
      </c>
      <c r="B19" s="599" t="inlineStr">
        <is>
          <t>Jul-Sep 2004</t>
        </is>
      </c>
      <c r="C19" s="1149" t="n">
        <v>27006393.0556453</v>
      </c>
      <c r="D19" s="1149" t="n">
        <v>293441.883008379</v>
      </c>
      <c r="E19" s="1149" t="n">
        <v>607440.137913062</v>
      </c>
      <c r="F19" s="1149" t="n">
        <v>962462.4395526289</v>
      </c>
      <c r="G19" s="1149" t="n">
        <v>900882.020921441</v>
      </c>
      <c r="H19" s="1149" t="n">
        <v>61580.41863118787</v>
      </c>
      <c r="I19" s="1149" t="n">
        <v>63542.61100147665</v>
      </c>
      <c r="J19" s="1149" t="n"/>
      <c r="K19" s="1149" t="n">
        <v>813684.531252176</v>
      </c>
      <c r="L19" s="1150" t="n">
        <v>2.977987270443135</v>
      </c>
      <c r="M19" s="1149" t="n"/>
      <c r="N19" s="1149" t="n">
        <v>696455.207657784</v>
      </c>
      <c r="O19" s="1149" t="n">
        <v>429090.264958188</v>
      </c>
      <c r="P19" s="1149" t="n">
        <v>288105.375163547</v>
      </c>
      <c r="Q19" s="1149" t="n">
        <v>658157.624521938</v>
      </c>
      <c r="R19" s="1149" t="n">
        <v>717195.6401217349</v>
      </c>
      <c r="S19" s="1149" t="n">
        <v>-59038.0155997969</v>
      </c>
      <c r="T19" s="1149" t="n">
        <v>-34235.0967602937</v>
      </c>
      <c r="U19" s="1149" t="n"/>
      <c r="V19" s="1149" t="n">
        <v>7986000.60746529</v>
      </c>
      <c r="W19" s="1149" t="n">
        <v>533372.174594441</v>
      </c>
      <c r="X19" s="1149" t="n">
        <v>364715.741513559</v>
      </c>
      <c r="Y19" s="1149" t="n">
        <v>895545.513076609</v>
      </c>
      <c r="Z19" s="1149" t="n">
        <v>898087.916108</v>
      </c>
      <c r="AA19" s="1149" t="n">
        <v>-2542.403031390975</v>
      </c>
      <c r="AB19" s="1149" t="n">
        <v>63868.48575881124</v>
      </c>
      <c r="AE19" s="999">
        <f>W19/Z19</f>
        <v/>
      </c>
      <c r="AF19" s="999">
        <f>X19/Z19</f>
        <v/>
      </c>
      <c r="AG19" s="999" t="n"/>
      <c r="AH19" s="999">
        <f>X19/$Q19</f>
        <v/>
      </c>
      <c r="AI19" s="999">
        <f>D19/$Q19</f>
        <v/>
      </c>
      <c r="AV19" s="20" t="inlineStr">
        <is>
          <t>Avg 2015-2019</t>
        </is>
      </c>
      <c r="AW19" s="1151">
        <f>AVERAGE(D61:D80)</f>
        <v/>
      </c>
      <c r="AX19" s="1151">
        <f>AVERAGE(E61:E80)</f>
        <v/>
      </c>
      <c r="AY19" s="1151">
        <f>AVERAGE(O61:O80)</f>
        <v/>
      </c>
      <c r="AZ19" s="1151">
        <f>AVERAGE(P61:P80)</f>
        <v/>
      </c>
      <c r="BA19" s="1151">
        <f>AVERAGE(W61:W80)</f>
        <v/>
      </c>
      <c r="BB19" s="1151">
        <f>AVERAGE(X61:X80)</f>
        <v/>
      </c>
      <c r="BC19" s="1151">
        <f>AVERAGE(K61:K80)</f>
        <v/>
      </c>
    </row>
    <row r="20">
      <c r="A20" s="541">
        <f>EDATE(A19, 3)</f>
        <v/>
      </c>
      <c r="B20" s="599" t="inlineStr">
        <is>
          <t>Oct-Dec 2004</t>
        </is>
      </c>
      <c r="C20" s="1149" t="n">
        <v>27107388.2658337</v>
      </c>
      <c r="D20" s="1149" t="n">
        <v>342022.965956887</v>
      </c>
      <c r="E20" s="1149" t="n">
        <v>550921.481951842</v>
      </c>
      <c r="F20" s="1149" t="n">
        <v>1014126.671352245</v>
      </c>
      <c r="G20" s="1149" t="n">
        <v>892944.447908729</v>
      </c>
      <c r="H20" s="1149" t="n">
        <v>121182.2234435159</v>
      </c>
      <c r="I20" s="1149" t="n">
        <v>142010.4036003239</v>
      </c>
      <c r="J20" s="1149" t="n"/>
      <c r="K20" s="1149" t="n">
        <v>794833.678644235</v>
      </c>
      <c r="L20" s="1150" t="n">
        <v>2.89778968287556</v>
      </c>
      <c r="M20" s="1149" t="n"/>
      <c r="N20" s="1149" t="n">
        <v>698815.467569098</v>
      </c>
      <c r="O20" s="1149" t="n">
        <v>425464.052584915</v>
      </c>
      <c r="P20" s="1149" t="n">
        <v>268342.790534194</v>
      </c>
      <c r="Q20" s="1149" t="n">
        <v>691973.379669404</v>
      </c>
      <c r="R20" s="1149" t="n">
        <v>693806.843119109</v>
      </c>
      <c r="S20" s="1149" t="n">
        <v>-1833.463449705043</v>
      </c>
      <c r="T20" s="1149" t="n">
        <v>16617.80776197091</v>
      </c>
      <c r="U20" s="1149" t="n"/>
      <c r="V20" s="1149" t="n">
        <v>8021336.77667711</v>
      </c>
      <c r="W20" s="1149" t="n">
        <v>588662.61876733</v>
      </c>
      <c r="X20" s="1149" t="n">
        <v>349950.413712517</v>
      </c>
      <c r="Y20" s="1149" t="n">
        <v>819264.2724860359</v>
      </c>
      <c r="Z20" s="1149" t="n">
        <v>938613.032479847</v>
      </c>
      <c r="AA20" s="1149" t="n">
        <v>-119348.759993811</v>
      </c>
      <c r="AB20" s="1149" t="n">
        <v>-55634.2113622874</v>
      </c>
      <c r="AE20" s="999">
        <f>W20/Z20</f>
        <v/>
      </c>
      <c r="AF20" s="999">
        <f>X20/Z20</f>
        <v/>
      </c>
      <c r="AG20" s="999" t="n"/>
      <c r="AH20" s="999">
        <f>X20/$Q20</f>
        <v/>
      </c>
      <c r="AI20" s="999">
        <f>D20/$Q20</f>
        <v/>
      </c>
      <c r="AV20" s="20" t="n">
        <v>2020</v>
      </c>
      <c r="AW20" s="1151">
        <f>AVERAGE(D81:D84)</f>
        <v/>
      </c>
      <c r="AX20" s="1151">
        <f>AVERAGE(E81:E84)</f>
        <v/>
      </c>
      <c r="AY20" s="1151">
        <f>AVERAGE(O81:O84)</f>
        <v/>
      </c>
      <c r="AZ20" s="1151">
        <f>AVERAGE(P81:P84)</f>
        <v/>
      </c>
      <c r="BA20" s="1151">
        <f>AVERAGE(W81:W84)</f>
        <v/>
      </c>
      <c r="BB20" s="1151">
        <f>AVERAGE(X81:X84)</f>
        <v/>
      </c>
      <c r="BC20" s="1151">
        <f>AVERAGE(K81:K84)</f>
        <v/>
      </c>
    </row>
    <row r="21">
      <c r="A21" s="541">
        <f>EDATE(A20, 3)</f>
        <v/>
      </c>
      <c r="B21" s="599" t="inlineStr">
        <is>
          <t>Jan-Mar 2005</t>
        </is>
      </c>
      <c r="C21" s="1149" t="n">
        <v>27229877.1752339</v>
      </c>
      <c r="D21" s="1149" t="n">
        <v>334294.464740256</v>
      </c>
      <c r="E21" s="1149" t="n">
        <v>533906.252252305</v>
      </c>
      <c r="F21" s="1149" t="n">
        <v>984873.751242944</v>
      </c>
      <c r="G21" s="1149" t="n">
        <v>868200.716992561</v>
      </c>
      <c r="H21" s="1149" t="n">
        <v>116673.034250383</v>
      </c>
      <c r="I21" s="1149" t="n">
        <v>90606.54622708634</v>
      </c>
      <c r="J21" s="1149" t="n"/>
      <c r="K21" s="1149" t="n">
        <v>722522.731030928</v>
      </c>
      <c r="L21" s="1150" t="n">
        <v>2.620745103849428</v>
      </c>
      <c r="M21" s="1149" t="n"/>
      <c r="N21" s="1149" t="n">
        <v>673492.069915157</v>
      </c>
      <c r="O21" s="1149" t="n">
        <v>435515.473981031</v>
      </c>
      <c r="P21" s="1149" t="n">
        <v>301008.435785694</v>
      </c>
      <c r="Q21" s="1149" t="n">
        <v>707075.4508394781</v>
      </c>
      <c r="R21" s="1149" t="n">
        <v>736523.909766725</v>
      </c>
      <c r="S21" s="1149" t="n">
        <v>-29448.45892724697</v>
      </c>
      <c r="T21" s="1149" t="n">
        <v>-5220.149762435351</v>
      </c>
      <c r="U21" s="1149" t="n"/>
      <c r="V21" s="1149" t="n">
        <v>7985219.48562972</v>
      </c>
      <c r="W21" s="1149" t="n">
        <v>549358.2772619131</v>
      </c>
      <c r="X21" s="1149" t="n">
        <v>372780.986099222</v>
      </c>
      <c r="Y21" s="1149" t="n">
        <v>834914.688037999</v>
      </c>
      <c r="Z21" s="1149" t="n">
        <v>922139.263361135</v>
      </c>
      <c r="AA21" s="1149" t="n">
        <v>-87224.57532313606</v>
      </c>
      <c r="AB21" s="1149" t="n">
        <v>19550.60353534669</v>
      </c>
      <c r="AE21" s="999">
        <f>W21/Z21</f>
        <v/>
      </c>
      <c r="AF21" s="999">
        <f>X21/Z21</f>
        <v/>
      </c>
      <c r="AG21" s="999" t="n"/>
      <c r="AH21" s="999">
        <f>X21/$Q21</f>
        <v/>
      </c>
      <c r="AI21" s="999">
        <f>D21/$Q21</f>
        <v/>
      </c>
      <c r="AV21" s="20" t="n">
        <v>2021</v>
      </c>
      <c r="AW21" s="1151">
        <f>AVERAGE(D85:D88)</f>
        <v/>
      </c>
      <c r="AX21" s="1151">
        <f>AVERAGE(E85:E88)</f>
        <v/>
      </c>
      <c r="AY21" s="1151">
        <f>AVERAGE(O85:O88)</f>
        <v/>
      </c>
      <c r="AZ21" s="1151">
        <f>AVERAGE(P85:P88)</f>
        <v/>
      </c>
      <c r="BA21" s="1151">
        <f>AVERAGE(W85:W88)</f>
        <v/>
      </c>
      <c r="BB21" s="1151">
        <f>AVERAGE(X85:X88)</f>
        <v/>
      </c>
      <c r="BC21" s="1151">
        <f>AVERAGE(K85:K88)</f>
        <v/>
      </c>
    </row>
    <row r="22">
      <c r="A22" s="541">
        <f>EDATE(A21, 3)</f>
        <v/>
      </c>
      <c r="B22" s="599" t="inlineStr">
        <is>
          <t>Apr-Jun 2005</t>
        </is>
      </c>
      <c r="C22" s="1149" t="n">
        <v>27279072.3461324</v>
      </c>
      <c r="D22" s="1149" t="n">
        <v>340199.396249918</v>
      </c>
      <c r="E22" s="1149" t="n">
        <v>578926.074005059</v>
      </c>
      <c r="F22" s="1149" t="n">
        <v>936266.01319658</v>
      </c>
      <c r="G22" s="1149" t="n">
        <v>919125.470254977</v>
      </c>
      <c r="H22" s="1149" t="n">
        <v>17140.54294160299</v>
      </c>
      <c r="I22" s="1149" t="n">
        <v>4757.081271827221</v>
      </c>
      <c r="J22" s="1149" t="n"/>
      <c r="K22" s="1149" t="n">
        <v>726723.947699933</v>
      </c>
      <c r="L22" s="1150" t="n">
        <v>2.629850982483517</v>
      </c>
      <c r="M22" s="1149" t="n"/>
      <c r="N22" s="1149" t="n">
        <v>722411.103684458</v>
      </c>
      <c r="O22" s="1149" t="n">
        <v>418717.628691879</v>
      </c>
      <c r="P22" s="1149" t="n">
        <v>265190.266741552</v>
      </c>
      <c r="Q22" s="1149" t="n">
        <v>688119.453994123</v>
      </c>
      <c r="R22" s="1149" t="n">
        <v>683907.895433431</v>
      </c>
      <c r="S22" s="1149" t="n">
        <v>4211.558560692007</v>
      </c>
      <c r="T22" s="1149" t="n">
        <v>23271.71314975224</v>
      </c>
      <c r="U22" s="1149" t="n"/>
      <c r="V22" s="1149" t="n">
        <v>8074087.36075886</v>
      </c>
      <c r="W22" s="1149" t="n">
        <v>517548.384504701</v>
      </c>
      <c r="X22" s="1149" t="n">
        <v>347920.057744205</v>
      </c>
      <c r="Y22" s="1149" t="n">
        <v>844116.3407466109</v>
      </c>
      <c r="Z22" s="1149" t="n">
        <v>865468.442248906</v>
      </c>
      <c r="AA22" s="1149" t="n">
        <v>-21352.10150229512</v>
      </c>
      <c r="AB22" s="1149" t="n">
        <v>75181.20557842404</v>
      </c>
      <c r="AE22" s="999">
        <f>W22/Z22</f>
        <v/>
      </c>
      <c r="AF22" s="999">
        <f>X22/Z22</f>
        <v/>
      </c>
      <c r="AG22" s="999" t="n"/>
      <c r="AH22" s="999">
        <f>X22/$Q22</f>
        <v/>
      </c>
      <c r="AI22" s="999">
        <f>D22/$Q22</f>
        <v/>
      </c>
      <c r="AV22" s="20" t="n">
        <v>2022</v>
      </c>
      <c r="AW22" s="1151">
        <f>AVERAGE(D89:D92)</f>
        <v/>
      </c>
      <c r="AX22" s="1151">
        <f>AVERAGE(E89:E92)</f>
        <v/>
      </c>
      <c r="AY22" s="1151">
        <f>AVERAGE(O89:O92)</f>
        <v/>
      </c>
      <c r="AZ22" s="1151">
        <f>AVERAGE(P89:P92)</f>
        <v/>
      </c>
      <c r="BA22" s="1151">
        <f>AVERAGE(W89:W92)</f>
        <v/>
      </c>
      <c r="BB22" s="1151">
        <f>AVERAGE(X89:X92)</f>
        <v/>
      </c>
      <c r="BC22" s="1151">
        <f>AVERAGE(K89:K92)</f>
        <v/>
      </c>
    </row>
    <row r="23">
      <c r="A23" s="541">
        <f>EDATE(A22, 3)</f>
        <v/>
      </c>
      <c r="B23" s="599" t="inlineStr">
        <is>
          <t>Jul-Sep 2005</t>
        </is>
      </c>
      <c r="C23" s="1149" t="n">
        <v>27360393.6141271</v>
      </c>
      <c r="D23" s="1149" t="n">
        <v>314894.301058598</v>
      </c>
      <c r="E23" s="1149" t="n">
        <v>509249.973039847</v>
      </c>
      <c r="F23" s="1149" t="n">
        <v>971556.497861824</v>
      </c>
      <c r="G23" s="1149" t="n">
        <v>824144.274098445</v>
      </c>
      <c r="H23" s="1149" t="n">
        <v>147412.223763379</v>
      </c>
      <c r="I23" s="1149" t="n">
        <v>130671.6843751483</v>
      </c>
      <c r="J23" s="1149" t="n"/>
      <c r="K23" s="1149" t="n">
        <v>695708.581419181</v>
      </c>
      <c r="L23" s="1150" t="n">
        <v>2.510394355735043</v>
      </c>
      <c r="M23" s="1149" t="n"/>
      <c r="N23" s="1149" t="n">
        <v>677393.32197649</v>
      </c>
      <c r="O23" s="1149" t="n">
        <v>452841.606817119</v>
      </c>
      <c r="P23" s="1149" t="n">
        <v>280237.007331343</v>
      </c>
      <c r="Q23" s="1149" t="n">
        <v>698835.531022884</v>
      </c>
      <c r="R23" s="1149" t="n">
        <v>733078.614148462</v>
      </c>
      <c r="S23" s="1149" t="n">
        <v>-34243.08312557801</v>
      </c>
      <c r="T23" s="1149" t="n">
        <v>-4627.899041312048</v>
      </c>
      <c r="U23" s="1149" t="n"/>
      <c r="V23" s="1149" t="n">
        <v>8088313.84452114</v>
      </c>
      <c r="W23" s="1149" t="n">
        <v>518714.891044705</v>
      </c>
      <c r="X23" s="1149" t="n">
        <v>383941.229964286</v>
      </c>
      <c r="Y23" s="1149" t="n">
        <v>789486.98037119</v>
      </c>
      <c r="Z23" s="1149" t="n">
        <v>902656.121008991</v>
      </c>
      <c r="AA23" s="1149" t="n">
        <v>-113169.140637801</v>
      </c>
      <c r="AB23" s="1149" t="n">
        <v>-26835.78533383831</v>
      </c>
      <c r="AE23" s="999">
        <f>W23/Z23</f>
        <v/>
      </c>
      <c r="AF23" s="999">
        <f>X23/Z23</f>
        <v/>
      </c>
      <c r="AG23" s="999" t="n"/>
      <c r="AH23" s="999">
        <f>X23/$Q23</f>
        <v/>
      </c>
      <c r="AI23" s="999">
        <f>D23/$Q23</f>
        <v/>
      </c>
      <c r="AV23" s="20" t="n">
        <v>2023</v>
      </c>
      <c r="AW23" s="1151">
        <f>AVERAGE(D93:D96)</f>
        <v/>
      </c>
      <c r="AX23" s="1151">
        <f>AVERAGE(E93:E96)</f>
        <v/>
      </c>
      <c r="AY23" s="1151">
        <f>AVERAGE(O93:O96)</f>
        <v/>
      </c>
      <c r="AZ23" s="1151">
        <f>AVERAGE(P93:P96)</f>
        <v/>
      </c>
      <c r="BA23" s="1151">
        <f>AVERAGE(W93:W96)</f>
        <v/>
      </c>
      <c r="BB23" s="1151">
        <f>AVERAGE(X93:X96)</f>
        <v/>
      </c>
      <c r="BC23" s="1151">
        <f>AVERAGE(K93:K96)</f>
        <v/>
      </c>
      <c r="BF23" s="1151" t="inlineStr">
        <is>
          <t>Employment to Unemployment</t>
        </is>
      </c>
      <c r="BG23" s="20" t="inlineStr">
        <is>
          <t>Employment to Economic Inactivity</t>
        </is>
      </c>
      <c r="BH23" s="20" t="inlineStr">
        <is>
          <t>Unemployment to Employment</t>
        </is>
      </c>
      <c r="BI23" s="20" t="inlineStr">
        <is>
          <t>Unemployment to Economic Inactivity</t>
        </is>
      </c>
      <c r="BJ23" s="20" t="inlineStr">
        <is>
          <t>Economic Inactivity to Employment</t>
        </is>
      </c>
      <c r="BK23" s="20" t="inlineStr">
        <is>
          <t>Economic Inactivity to Unemployment</t>
        </is>
      </c>
      <c r="BL23" s="20" t="inlineStr">
        <is>
          <t>Job to job changes</t>
        </is>
      </c>
    </row>
    <row r="24">
      <c r="A24" s="541">
        <f>EDATE(A23, 3)</f>
        <v/>
      </c>
      <c r="B24" s="599" t="inlineStr">
        <is>
          <t>Oct-Dec 2005</t>
        </is>
      </c>
      <c r="C24" s="1149" t="n">
        <v>27375439.3085436</v>
      </c>
      <c r="D24" s="1149" t="n">
        <v>380987.914223437</v>
      </c>
      <c r="E24" s="1149" t="n">
        <v>574908.232656267</v>
      </c>
      <c r="F24" s="1149" t="n">
        <v>903253.6862788179</v>
      </c>
      <c r="G24" s="1149" t="n">
        <v>955896.146879704</v>
      </c>
      <c r="H24" s="1149" t="n">
        <v>-52642.46060088603</v>
      </c>
      <c r="I24" s="1149" t="n">
        <v>-74267.40371381119</v>
      </c>
      <c r="J24" s="1149" t="n"/>
      <c r="K24" s="1149" t="n">
        <v>685361.445123974</v>
      </c>
      <c r="L24" s="1150" t="n">
        <v>2.4712726597636</v>
      </c>
      <c r="M24" s="1149" t="n"/>
      <c r="N24" s="1149" t="n">
        <v>777116.3280322551</v>
      </c>
      <c r="O24" s="1149" t="n">
        <v>390287.275973252</v>
      </c>
      <c r="P24" s="1149" t="n">
        <v>268934.90437066</v>
      </c>
      <c r="Q24" s="1149" t="n">
        <v>760430.283749925</v>
      </c>
      <c r="R24" s="1149" t="n">
        <v>659222.180343912</v>
      </c>
      <c r="S24" s="1149" t="n">
        <v>101208.103406013</v>
      </c>
      <c r="T24" s="1149" t="n">
        <v>128463.8867857661</v>
      </c>
      <c r="U24" s="1149" t="n"/>
      <c r="V24" s="1149" t="n">
        <v>8090435.70295163</v>
      </c>
      <c r="W24" s="1149" t="n">
        <v>512966.410305566</v>
      </c>
      <c r="X24" s="1149" t="n">
        <v>379442.369526488</v>
      </c>
      <c r="Y24" s="1149" t="n">
        <v>843843.137026927</v>
      </c>
      <c r="Z24" s="1149" t="n">
        <v>892408.7798320539</v>
      </c>
      <c r="AA24" s="1149" t="n">
        <v>-48565.64280512696</v>
      </c>
      <c r="AB24" s="1149" t="n">
        <v>42035.51692804694</v>
      </c>
      <c r="AE24" s="999">
        <f>W24/Z24</f>
        <v/>
      </c>
      <c r="AF24" s="999">
        <f>X24/Z24</f>
        <v/>
      </c>
      <c r="AG24" s="999" t="n"/>
      <c r="AH24" s="999">
        <f>X24/$Q24</f>
        <v/>
      </c>
      <c r="AI24" s="999">
        <f>D24/$Q24</f>
        <v/>
      </c>
      <c r="AV24" s="20" t="n">
        <v>2024</v>
      </c>
      <c r="AW24" s="1151">
        <f>AVERAGE(D97:D100)</f>
        <v/>
      </c>
      <c r="AX24" s="1151">
        <f>AVERAGE(E97:E100)</f>
        <v/>
      </c>
      <c r="AY24" s="1151">
        <f>AVERAGE(O97:O100)</f>
        <v/>
      </c>
      <c r="AZ24" s="1151">
        <f>AVERAGE(P97:P100)</f>
        <v/>
      </c>
      <c r="BA24" s="1151">
        <f>AVERAGE(W97:W100)</f>
        <v/>
      </c>
      <c r="BB24" s="1151">
        <f>AVERAGE(X97:X100)</f>
        <v/>
      </c>
      <c r="BC24" s="1151">
        <f>AVERAGE(K97:K100)</f>
        <v/>
      </c>
      <c r="BE24" s="20" t="inlineStr">
        <is>
          <t>2015-2024 average</t>
        </is>
      </c>
      <c r="BF24" s="1151">
        <f>AVERAGE(D61:D100)</f>
        <v/>
      </c>
      <c r="BG24" s="1151">
        <f>AVERAGE(E61:E100)</f>
        <v/>
      </c>
      <c r="BH24" s="1151">
        <f>AVERAGE(O61:O100)</f>
        <v/>
      </c>
      <c r="BI24" s="1151">
        <f>AVERAGE(P61:P100)</f>
        <v/>
      </c>
      <c r="BJ24" s="1151">
        <f>AVERAGE(W61:W100)</f>
        <v/>
      </c>
      <c r="BK24" s="1151">
        <f>AVERAGE(X61:X100)</f>
        <v/>
      </c>
      <c r="BL24" s="1151">
        <f>AVERAGE(K61:K100)</f>
        <v/>
      </c>
    </row>
    <row r="25">
      <c r="A25" s="541">
        <f>EDATE(A24, 3)</f>
        <v/>
      </c>
      <c r="B25" s="599" t="inlineStr">
        <is>
          <t>Jan-Mar 2006</t>
        </is>
      </c>
      <c r="C25" s="1149" t="n">
        <v>27460659.646438</v>
      </c>
      <c r="D25" s="1149" t="n">
        <v>320567.140976629</v>
      </c>
      <c r="E25" s="1149" t="n">
        <v>475711.798185532</v>
      </c>
      <c r="F25" s="1149" t="n">
        <v>976779.979924632</v>
      </c>
      <c r="G25" s="1149" t="n">
        <v>796278.939162161</v>
      </c>
      <c r="H25" s="1149" t="n">
        <v>180501.040762471</v>
      </c>
      <c r="I25" s="1149" t="n">
        <v>160252.4889143184</v>
      </c>
      <c r="J25" s="1149" t="n"/>
      <c r="K25" s="1149" t="n">
        <v>687873.33474627</v>
      </c>
      <c r="L25" s="1150" t="n">
        <v>2.473081783480655</v>
      </c>
      <c r="M25" s="1149" t="n"/>
      <c r="N25" s="1149" t="n">
        <v>847489.261033794</v>
      </c>
      <c r="O25" s="1149" t="n">
        <v>418290.656637843</v>
      </c>
      <c r="P25" s="1149" t="n">
        <v>280004.366082477</v>
      </c>
      <c r="Q25" s="1149" t="n">
        <v>713419.3291573711</v>
      </c>
      <c r="R25" s="1149" t="n">
        <v>698295.0227203199</v>
      </c>
      <c r="S25" s="1149" t="n">
        <v>15124.30643705116</v>
      </c>
      <c r="T25" s="1149" t="n">
        <v>39122.93574933382</v>
      </c>
      <c r="U25" s="1149" t="n"/>
      <c r="V25" s="1149" t="n">
        <v>8050564.53652202</v>
      </c>
      <c r="W25" s="1149" t="n">
        <v>558489.323286789</v>
      </c>
      <c r="X25" s="1149" t="n">
        <v>392852.188180742</v>
      </c>
      <c r="Y25" s="1149" t="n">
        <v>755716.1642680089</v>
      </c>
      <c r="Z25" s="1149" t="n">
        <v>951341.5114675311</v>
      </c>
      <c r="AA25" s="1149" t="n">
        <v>-195625.3471995222</v>
      </c>
      <c r="AB25" s="1149" t="n">
        <v>-102600.4246636517</v>
      </c>
      <c r="AE25" s="999">
        <f>W25/Z25</f>
        <v/>
      </c>
      <c r="AF25" s="999">
        <f>X25/Z25</f>
        <v/>
      </c>
      <c r="AG25" s="999" t="n"/>
      <c r="AH25" s="999">
        <f>X25/$Q25</f>
        <v/>
      </c>
      <c r="AI25" s="999">
        <f>D25/$Q25</f>
        <v/>
      </c>
      <c r="AV25" s="20" t="inlineStr">
        <is>
          <t>Q1, Q2 and Q3 2025</t>
        </is>
      </c>
      <c r="AW25" s="1151">
        <f>AVERAGE($D$101:$D$104)</f>
        <v/>
      </c>
      <c r="AX25" s="1151">
        <f>AVERAGE($E$101:$E$104)</f>
        <v/>
      </c>
      <c r="AY25" s="1151">
        <f>AVERAGE($O$101:$O$104)</f>
        <v/>
      </c>
      <c r="AZ25" s="1151">
        <f>AVERAGE($P$101:$P$104)</f>
        <v/>
      </c>
      <c r="BA25" s="1151">
        <f>AVERAGE($W$101:$W$104)</f>
        <v/>
      </c>
      <c r="BB25" s="1151">
        <f>AVERAGE($X$101:$X$104)</f>
        <v/>
      </c>
      <c r="BC25" s="1151">
        <f>AVERAGE($K$101:$K$104)</f>
        <v/>
      </c>
      <c r="BE25" s="20" t="inlineStr">
        <is>
          <t>Q1/Q2/Q3 2025 average</t>
        </is>
      </c>
      <c r="BF25" s="1151">
        <f>AVERAGE($D$101:$D$104)</f>
        <v/>
      </c>
      <c r="BG25" s="1151">
        <f>AVERAGE($E$101:$E$104)</f>
        <v/>
      </c>
      <c r="BH25" s="1151">
        <f>AVERAGE($O$101:$O$104)</f>
        <v/>
      </c>
      <c r="BI25" s="1151">
        <f>AVERAGE($P$101:$P$104)</f>
        <v/>
      </c>
      <c r="BJ25" s="1151">
        <f>AVERAGE($W$101:$W$104)</f>
        <v/>
      </c>
      <c r="BK25" s="1151">
        <f>AVERAGE($X$101:$X$104)</f>
        <v/>
      </c>
      <c r="BL25" s="1151">
        <f>AVERAGE($K$101:$K$104)</f>
        <v/>
      </c>
    </row>
    <row r="26">
      <c r="A26" s="541">
        <f>EDATE(A25, 3)</f>
        <v/>
      </c>
      <c r="B26" s="599" t="inlineStr">
        <is>
          <t>Apr-Jun 2006</t>
        </is>
      </c>
      <c r="C26" s="1149" t="n">
        <v>27555934.3266798</v>
      </c>
      <c r="D26" s="1149" t="n">
        <v>350208.389655314</v>
      </c>
      <c r="E26" s="1149" t="n">
        <v>525010.806200901</v>
      </c>
      <c r="F26" s="1149" t="n">
        <v>933416.180399538</v>
      </c>
      <c r="G26" s="1149" t="n">
        <v>875219.195856215</v>
      </c>
      <c r="H26" s="1149" t="n">
        <v>58196.98454332305</v>
      </c>
      <c r="I26" s="1149" t="n">
        <v>46238.04122332484</v>
      </c>
      <c r="J26" s="1149" t="n"/>
      <c r="K26" s="1149" t="n">
        <v>730765.85006939</v>
      </c>
      <c r="L26" s="1150" t="n">
        <v>2.618051009068346</v>
      </c>
      <c r="M26" s="1149" t="n"/>
      <c r="N26" s="1149" t="n">
        <v>868285.216106047</v>
      </c>
      <c r="O26" s="1149" t="n">
        <v>421066.621313467</v>
      </c>
      <c r="P26" s="1149" t="n">
        <v>302261.430730813</v>
      </c>
      <c r="Q26" s="1149" t="n">
        <v>801185.932264144</v>
      </c>
      <c r="R26" s="1149" t="n">
        <v>723328.05204428</v>
      </c>
      <c r="S26" s="1149" t="n">
        <v>77857.88021986396</v>
      </c>
      <c r="T26" s="1149" t="n">
        <v>80825.42950128554</v>
      </c>
      <c r="U26" s="1149" t="n"/>
      <c r="V26" s="1149" t="n">
        <v>7957874.20387498</v>
      </c>
      <c r="W26" s="1149" t="n">
        <v>512349.559086071</v>
      </c>
      <c r="X26" s="1149" t="n">
        <v>450977.54260883</v>
      </c>
      <c r="Y26" s="1149" t="n">
        <v>827272.236931714</v>
      </c>
      <c r="Z26" s="1149" t="n">
        <v>963327.101694901</v>
      </c>
      <c r="AA26" s="1149" t="n">
        <v>-136054.864763187</v>
      </c>
      <c r="AB26" s="1149" t="n">
        <v>-31138.47072461434</v>
      </c>
      <c r="AE26" s="999">
        <f>W26/Z26</f>
        <v/>
      </c>
      <c r="AF26" s="999">
        <f>X26/Z26</f>
        <v/>
      </c>
      <c r="AG26" s="999" t="n"/>
      <c r="AH26" s="999">
        <f>X26/$Q26</f>
        <v/>
      </c>
      <c r="AI26" s="999">
        <f>D26/$Q26</f>
        <v/>
      </c>
      <c r="BA26" s="1151" t="n"/>
    </row>
    <row r="27">
      <c r="A27" s="541">
        <f>EDATE(A26, 3)</f>
        <v/>
      </c>
      <c r="B27" s="599" t="inlineStr">
        <is>
          <t>Jul-Sep 2006</t>
        </is>
      </c>
      <c r="C27" s="1149" t="n">
        <v>27558238.7757409</v>
      </c>
      <c r="D27" s="1149" t="n">
        <v>372630.256467045</v>
      </c>
      <c r="E27" s="1149" t="n">
        <v>530756.7281735539</v>
      </c>
      <c r="F27" s="1149" t="n">
        <v>994250.5684732869</v>
      </c>
      <c r="G27" s="1149" t="n">
        <v>903386.984640599</v>
      </c>
      <c r="H27" s="1149" t="n">
        <v>90863.58383268793</v>
      </c>
      <c r="I27" s="1149" t="n">
        <v>60796.03950679302</v>
      </c>
      <c r="J27" s="1149" t="n"/>
      <c r="K27" s="1149" t="n">
        <v>635428.0978646789</v>
      </c>
      <c r="L27" s="1150" t="n">
        <v>2.274902923239296</v>
      </c>
      <c r="M27" s="1149" t="n"/>
      <c r="N27" s="1149" t="n">
        <v>890117.3473196219</v>
      </c>
      <c r="O27" s="1149" t="n">
        <v>465132.256181644</v>
      </c>
      <c r="P27" s="1149" t="n">
        <v>301653.175558834</v>
      </c>
      <c r="Q27" s="1149" t="n">
        <v>750420.044126478</v>
      </c>
      <c r="R27" s="1149" t="n">
        <v>766785.4317404779</v>
      </c>
      <c r="S27" s="1149" t="n">
        <v>-16365.38761399989</v>
      </c>
      <c r="T27" s="1149" t="n">
        <v>7073.386977380374</v>
      </c>
      <c r="U27" s="1149" t="n"/>
      <c r="V27" s="1149" t="n">
        <v>7961985.22239515</v>
      </c>
      <c r="W27" s="1149" t="n">
        <v>529118.312291643</v>
      </c>
      <c r="X27" s="1149" t="n">
        <v>377789.787659433</v>
      </c>
      <c r="Y27" s="1149" t="n">
        <v>832409.9037323879</v>
      </c>
      <c r="Z27" s="1149" t="n">
        <v>906908.099951076</v>
      </c>
      <c r="AA27" s="1149" t="n">
        <v>-74498.19621868804</v>
      </c>
      <c r="AB27" s="1149" t="n">
        <v>29876.5735158287</v>
      </c>
      <c r="AE27" s="999">
        <f>W27/Z27</f>
        <v/>
      </c>
      <c r="AF27" s="999">
        <f>X27/Z27</f>
        <v/>
      </c>
      <c r="AG27" s="999" t="n"/>
      <c r="AH27" s="999">
        <f>X27/$Q27</f>
        <v/>
      </c>
      <c r="AI27" s="999">
        <f>D27/$Q27</f>
        <v/>
      </c>
      <c r="BA27" s="206" t="n"/>
    </row>
    <row r="28">
      <c r="A28" s="541">
        <f>EDATE(A27, 3)</f>
        <v/>
      </c>
      <c r="B28" s="599" t="inlineStr">
        <is>
          <t>Oct-Dec 2006</t>
        </is>
      </c>
      <c r="C28" s="1149" t="n">
        <v>27639711.4784652</v>
      </c>
      <c r="D28" s="1149" t="n">
        <v>345805.423649016</v>
      </c>
      <c r="E28" s="1149" t="n">
        <v>558730.128206627</v>
      </c>
      <c r="F28" s="1149" t="n">
        <v>930381.555790609</v>
      </c>
      <c r="G28" s="1149" t="n">
        <v>904535.551855643</v>
      </c>
      <c r="H28" s="1149" t="n">
        <v>25846.00393496593</v>
      </c>
      <c r="I28" s="1149" t="n">
        <v>27996.82684691995</v>
      </c>
      <c r="J28" s="1149" t="n"/>
      <c r="K28" s="1149" t="n">
        <v>711247.343915094</v>
      </c>
      <c r="L28" s="1150" t="n">
        <v>2.536844618155507</v>
      </c>
      <c r="M28" s="1149" t="n"/>
      <c r="N28" s="1149" t="n">
        <v>934743.970766384</v>
      </c>
      <c r="O28" s="1149" t="n">
        <v>446447.31469399</v>
      </c>
      <c r="P28" s="1149" t="n">
        <v>299127.392160336</v>
      </c>
      <c r="Q28" s="1149" t="n">
        <v>733682.108502496</v>
      </c>
      <c r="R28" s="1149" t="n">
        <v>745574.706854326</v>
      </c>
      <c r="S28" s="1149" t="n">
        <v>-11892.59835182992</v>
      </c>
      <c r="T28" s="1149" t="n">
        <v>12729.91725010867</v>
      </c>
      <c r="U28" s="1149" t="n"/>
      <c r="V28" s="1149" t="n">
        <v>8024169.52966122</v>
      </c>
      <c r="W28" s="1149" t="n">
        <v>483934.241096619</v>
      </c>
      <c r="X28" s="1149" t="n">
        <v>387876.68485348</v>
      </c>
      <c r="Y28" s="1149" t="n">
        <v>857857.520366963</v>
      </c>
      <c r="Z28" s="1149" t="n">
        <v>871810.925950099</v>
      </c>
      <c r="AA28" s="1149" t="n">
        <v>-13953.40558313602</v>
      </c>
      <c r="AB28" s="1149" t="n">
        <v>56880.25590297207</v>
      </c>
      <c r="AE28" s="999">
        <f>W28/Z28</f>
        <v/>
      </c>
      <c r="AF28" s="999">
        <f>X28/Z28</f>
        <v/>
      </c>
      <c r="AG28" s="999" t="n"/>
      <c r="AH28" s="999">
        <f>X28/$Q28</f>
        <v/>
      </c>
      <c r="AI28" s="999">
        <f>D28/$Q28</f>
        <v/>
      </c>
      <c r="BA28" s="206" t="n"/>
    </row>
    <row r="29">
      <c r="A29" s="541">
        <f>EDATE(A28, 3)</f>
        <v/>
      </c>
      <c r="B29" s="599" t="inlineStr">
        <is>
          <t>Jan-Mar 2007</t>
        </is>
      </c>
      <c r="C29" s="1149" t="n">
        <v>27586968.5098558</v>
      </c>
      <c r="D29" s="1149" t="n">
        <v>344451.660997843</v>
      </c>
      <c r="E29" s="1149" t="n">
        <v>616256.478389892</v>
      </c>
      <c r="F29" s="1149" t="n">
        <v>931220.572233282</v>
      </c>
      <c r="G29" s="1149" t="n">
        <v>960708.139387735</v>
      </c>
      <c r="H29" s="1149" t="n">
        <v>-29487.56715445302</v>
      </c>
      <c r="I29" s="1149" t="n">
        <v>-10109.06668067351</v>
      </c>
      <c r="J29" s="1149" t="n"/>
      <c r="K29" s="1149" t="n">
        <v>702361.260214285</v>
      </c>
      <c r="L29" s="1150" t="n">
        <v>2.510555352075527</v>
      </c>
      <c r="M29" s="1149" t="n"/>
      <c r="N29" s="1149" t="n">
        <v>896813.9828266141</v>
      </c>
      <c r="O29" s="1149" t="n">
        <v>441437.148762152</v>
      </c>
      <c r="P29" s="1149" t="n">
        <v>347362.243801475</v>
      </c>
      <c r="Q29" s="1149" t="n">
        <v>762998.056549772</v>
      </c>
      <c r="R29" s="1149" t="n">
        <v>788799.392563627</v>
      </c>
      <c r="S29" s="1149" t="n">
        <v>-25801.33601385495</v>
      </c>
      <c r="T29" s="1149" t="n">
        <v>-883.9984527735505</v>
      </c>
      <c r="U29" s="1149" t="n"/>
      <c r="V29" s="1149" t="n">
        <v>8040103.72821811</v>
      </c>
      <c r="W29" s="1149" t="n">
        <v>489783.42347113</v>
      </c>
      <c r="X29" s="1149" t="n">
        <v>418546.395551929</v>
      </c>
      <c r="Y29" s="1149" t="n">
        <v>963618.7221913671</v>
      </c>
      <c r="Z29" s="1149" t="n">
        <v>908329.819023059</v>
      </c>
      <c r="AA29" s="1149" t="n">
        <v>55288.90316830808</v>
      </c>
      <c r="AB29" s="1149" t="n">
        <v>108179.0651334412</v>
      </c>
      <c r="AE29" s="999">
        <f>W29/Z29</f>
        <v/>
      </c>
      <c r="AF29" s="999">
        <f>X29/Z29</f>
        <v/>
      </c>
      <c r="AG29" s="999" t="n"/>
      <c r="AH29" s="999">
        <f>X29/$Q29</f>
        <v/>
      </c>
      <c r="AI29" s="999">
        <f>D29/$Q29</f>
        <v/>
      </c>
    </row>
    <row r="30">
      <c r="A30" s="541">
        <f>EDATE(A29, 3)</f>
        <v/>
      </c>
      <c r="B30" s="599" t="inlineStr">
        <is>
          <t>Apr-Jun 2007</t>
        </is>
      </c>
      <c r="C30" s="1149" t="n">
        <v>27683313.5807051</v>
      </c>
      <c r="D30" s="1149" t="n">
        <v>320581.170621364</v>
      </c>
      <c r="E30" s="1149" t="n">
        <v>534555.08514329</v>
      </c>
      <c r="F30" s="1149" t="n">
        <v>1006447.354344494</v>
      </c>
      <c r="G30" s="1149" t="n">
        <v>855136.255764654</v>
      </c>
      <c r="H30" s="1149" t="n">
        <v>151311.0985798399</v>
      </c>
      <c r="I30" s="1149" t="n">
        <v>129549.1100079678</v>
      </c>
      <c r="J30" s="1149" t="n"/>
      <c r="K30" s="1149" t="n">
        <v>749595.433171898</v>
      </c>
      <c r="L30" s="1150" t="n">
        <v>2.672642668166464</v>
      </c>
      <c r="M30" s="1149" t="n"/>
      <c r="N30" s="1149" t="n">
        <v>885889.82477066</v>
      </c>
      <c r="O30" s="1149" t="n">
        <v>463867.747009947</v>
      </c>
      <c r="P30" s="1149" t="n">
        <v>345344.404476054</v>
      </c>
      <c r="Q30" s="1149" t="n">
        <v>742979.769541282</v>
      </c>
      <c r="R30" s="1149" t="n">
        <v>809212.151486001</v>
      </c>
      <c r="S30" s="1149" t="n">
        <v>-66232.381944719</v>
      </c>
      <c r="T30" s="1149" t="n">
        <v>-49157.46796729811</v>
      </c>
      <c r="U30" s="1149" t="n"/>
      <c r="V30" s="1149" t="n">
        <v>8110919.94418598</v>
      </c>
      <c r="W30" s="1149" t="n">
        <v>542579.607334547</v>
      </c>
      <c r="X30" s="1149" t="n">
        <v>422398.598919918</v>
      </c>
      <c r="Y30" s="1149" t="n">
        <v>879899.489619344</v>
      </c>
      <c r="Z30" s="1149" t="n">
        <v>964978.206254465</v>
      </c>
      <c r="AA30" s="1149" t="n">
        <v>-85078.71663512103</v>
      </c>
      <c r="AB30" s="1149" t="n">
        <v>17361.35795933381</v>
      </c>
      <c r="AE30" s="999">
        <f>W30/Z30</f>
        <v/>
      </c>
      <c r="AF30" s="999">
        <f>X30/Z30</f>
        <v/>
      </c>
      <c r="AG30" s="999" t="n"/>
      <c r="AH30" s="999">
        <f>X30/$Q30</f>
        <v/>
      </c>
      <c r="AI30" s="999">
        <f>D30/$Q30</f>
        <v/>
      </c>
    </row>
    <row r="31">
      <c r="A31" s="541">
        <f>EDATE(A30, 3)</f>
        <v/>
      </c>
      <c r="B31" s="599" t="inlineStr">
        <is>
          <t>Jul-Sep 2007</t>
        </is>
      </c>
      <c r="C31" s="1149" t="n">
        <v>27742423.5507992</v>
      </c>
      <c r="D31" s="1149" t="n">
        <v>331586.47781569</v>
      </c>
      <c r="E31" s="1149" t="n">
        <v>563019.363606355</v>
      </c>
      <c r="F31" s="1149" t="n">
        <v>1001968.559608104</v>
      </c>
      <c r="G31" s="1149" t="n">
        <v>894605.841422045</v>
      </c>
      <c r="H31" s="1149" t="n">
        <v>107362.7181860589</v>
      </c>
      <c r="I31" s="1149" t="n">
        <v>74741.09704801068</v>
      </c>
      <c r="J31" s="1149" t="n"/>
      <c r="K31" s="1149" t="n">
        <v>710882.295919697</v>
      </c>
      <c r="L31" s="1150" t="n">
        <v>2.52771024168372</v>
      </c>
      <c r="M31" s="1149" t="n"/>
      <c r="N31" s="1149" t="n">
        <v>866409.533500088</v>
      </c>
      <c r="O31" s="1149" t="n">
        <v>451880.131114411</v>
      </c>
      <c r="P31" s="1149" t="n">
        <v>302953.925986709</v>
      </c>
      <c r="Q31" s="1149" t="n">
        <v>742795.700600459</v>
      </c>
      <c r="R31" s="1149" t="n">
        <v>754834.05710112</v>
      </c>
      <c r="S31" s="1149" t="n">
        <v>-12038.356500661</v>
      </c>
      <c r="T31" s="1149" t="n">
        <v>-1950.766978802392</v>
      </c>
      <c r="U31" s="1149" t="n"/>
      <c r="V31" s="1149" t="n">
        <v>8127670.63967929</v>
      </c>
      <c r="W31" s="1149" t="n">
        <v>550088.428493693</v>
      </c>
      <c r="X31" s="1149" t="n">
        <v>411209.222784769</v>
      </c>
      <c r="Y31" s="1149" t="n">
        <v>865973.289593064</v>
      </c>
      <c r="Z31" s="1149" t="n">
        <v>961297.651278462</v>
      </c>
      <c r="AA31" s="1149" t="n">
        <v>-95324.36168539803</v>
      </c>
      <c r="AB31" s="1149" t="n">
        <v>12849.66993079334</v>
      </c>
      <c r="AE31" s="999">
        <f>W31/Z31</f>
        <v/>
      </c>
      <c r="AF31" s="999">
        <f>X31/Z31</f>
        <v/>
      </c>
      <c r="AG31" s="999" t="n"/>
      <c r="AH31" s="999">
        <f>X31/$Q31</f>
        <v/>
      </c>
      <c r="AI31" s="999">
        <f>D31/$Q31</f>
        <v/>
      </c>
    </row>
    <row r="32">
      <c r="A32" s="541">
        <f>EDATE(A31, 3)</f>
        <v/>
      </c>
      <c r="B32" s="599" t="inlineStr">
        <is>
          <t>Oct-Dec 2007</t>
        </is>
      </c>
      <c r="C32" s="1149" t="n">
        <v>27876285.3631551</v>
      </c>
      <c r="D32" s="1149" t="n">
        <v>318118.216647026</v>
      </c>
      <c r="E32" s="1149" t="n">
        <v>562923.486507593</v>
      </c>
      <c r="F32" s="1149" t="n">
        <v>1041272.828564518</v>
      </c>
      <c r="G32" s="1149" t="n">
        <v>881041.703154619</v>
      </c>
      <c r="H32" s="1149" t="n">
        <v>160231.125409899</v>
      </c>
      <c r="I32" s="1149" t="n">
        <v>146447.0264688097</v>
      </c>
      <c r="J32" s="1149" t="n"/>
      <c r="K32" s="1149" t="n">
        <v>734951.61665385</v>
      </c>
      <c r="L32" s="1150" t="n">
        <v>2.599679148903407</v>
      </c>
      <c r="M32" s="1149" t="n"/>
      <c r="N32" s="1149" t="n">
        <v>817640.5606094321</v>
      </c>
      <c r="O32" s="1149" t="n">
        <v>497748.479284041</v>
      </c>
      <c r="P32" s="1149" t="n">
        <v>317848.411761527</v>
      </c>
      <c r="Q32" s="1149" t="n">
        <v>755777.962071467</v>
      </c>
      <c r="R32" s="1149" t="n">
        <v>815596.891045568</v>
      </c>
      <c r="S32" s="1149" t="n">
        <v>-59818.92897410109</v>
      </c>
      <c r="T32" s="1149" t="n">
        <v>-38767.11207891628</v>
      </c>
      <c r="U32" s="1149" t="n"/>
      <c r="V32" s="1149" t="n">
        <v>8096524.96445628</v>
      </c>
      <c r="W32" s="1149" t="n">
        <v>543524.349280477</v>
      </c>
      <c r="X32" s="1149" t="n">
        <v>437659.745424441</v>
      </c>
      <c r="Y32" s="1149" t="n">
        <v>880771.8982691199</v>
      </c>
      <c r="Z32" s="1149" t="n">
        <v>981184.0947049181</v>
      </c>
      <c r="AA32" s="1149" t="n">
        <v>-100412.1964357982</v>
      </c>
      <c r="AB32" s="1149" t="n">
        <v>-29688.91438989528</v>
      </c>
      <c r="AE32" s="999">
        <f>W32/Z32</f>
        <v/>
      </c>
      <c r="AF32" s="999">
        <f>X32/Z32</f>
        <v/>
      </c>
      <c r="AG32" s="999" t="n"/>
      <c r="AH32" s="999">
        <f>X32/$Q32</f>
        <v/>
      </c>
      <c r="AI32" s="999">
        <f>D32/$Q32</f>
        <v/>
      </c>
    </row>
    <row r="33">
      <c r="A33" s="541">
        <f>EDATE(A32, 3)</f>
        <v/>
      </c>
      <c r="B33" s="599" t="inlineStr">
        <is>
          <t>Jan-Mar 2008</t>
        </is>
      </c>
      <c r="C33" s="1149" t="n">
        <v>27965849.2795199</v>
      </c>
      <c r="D33" s="1149" t="n">
        <v>330631.219321517</v>
      </c>
      <c r="E33" s="1149" t="n">
        <v>590213.28414754</v>
      </c>
      <c r="F33" s="1149" t="n">
        <v>1042197.355703779</v>
      </c>
      <c r="G33" s="1149" t="n">
        <v>920844.5034690569</v>
      </c>
      <c r="H33" s="1149" t="n">
        <v>121352.8522347221</v>
      </c>
      <c r="I33" s="1149" t="n">
        <v>83899.04416722432</v>
      </c>
      <c r="J33" s="1149" t="n"/>
      <c r="K33" s="1149" t="n">
        <v>792781.737174564</v>
      </c>
      <c r="L33" s="1150" t="n">
        <v>2.795327817971637</v>
      </c>
      <c r="M33" s="1149" t="n"/>
      <c r="N33" s="1149" t="n">
        <v>852496.733322227</v>
      </c>
      <c r="O33" s="1149" t="n">
        <v>471023.35767257</v>
      </c>
      <c r="P33" s="1149" t="n">
        <v>282930.822965595</v>
      </c>
      <c r="Q33" s="1149" t="n">
        <v>737869.666500415</v>
      </c>
      <c r="R33" s="1149" t="n">
        <v>753954.180638165</v>
      </c>
      <c r="S33" s="1149" t="n">
        <v>-16084.51413775003</v>
      </c>
      <c r="T33" s="1149" t="n">
        <v>10230.34471901041</v>
      </c>
      <c r="U33" s="1149" t="n"/>
      <c r="V33" s="1149" t="n">
        <v>8080394.41940791</v>
      </c>
      <c r="W33" s="1149" t="n">
        <v>571173.998031209</v>
      </c>
      <c r="X33" s="1149" t="n">
        <v>407238.447178898</v>
      </c>
      <c r="Y33" s="1149" t="n">
        <v>873144.107113135</v>
      </c>
      <c r="Z33" s="1149" t="n">
        <v>978412.4452101069</v>
      </c>
      <c r="AA33" s="1149" t="n">
        <v>-105268.3380969719</v>
      </c>
      <c r="AB33" s="1149" t="n">
        <v>-15430.38888623193</v>
      </c>
      <c r="AE33" s="999">
        <f>W33/Z33</f>
        <v/>
      </c>
      <c r="AF33" s="999">
        <f>X33/Z33</f>
        <v/>
      </c>
      <c r="AG33" s="999" t="n"/>
      <c r="AH33" s="999">
        <f>X33/$Q33</f>
        <v/>
      </c>
      <c r="AI33" s="999">
        <f>D33/$Q33</f>
        <v/>
      </c>
    </row>
    <row r="34">
      <c r="A34" s="541">
        <f>EDATE(A33, 3)</f>
        <v/>
      </c>
      <c r="B34" s="599" t="inlineStr">
        <is>
          <t>Apr-Jun 2008</t>
        </is>
      </c>
      <c r="C34" s="1149" t="n">
        <v>28060992.3369726</v>
      </c>
      <c r="D34" s="1149" t="n">
        <v>342192.983948157</v>
      </c>
      <c r="E34" s="1149" t="n">
        <v>555586.0661199</v>
      </c>
      <c r="F34" s="1149" t="n">
        <v>946190.942782457</v>
      </c>
      <c r="G34" s="1149" t="n">
        <v>897779.0500680569</v>
      </c>
      <c r="H34" s="1149" t="n">
        <v>48411.89271440008</v>
      </c>
      <c r="I34" s="1149" t="n">
        <v>27298.56023820117</v>
      </c>
      <c r="J34" s="1149" t="n"/>
      <c r="K34" s="1149" t="n">
        <v>706835.2610389279</v>
      </c>
      <c r="L34" s="1150" t="n">
        <v>2.482534114497279</v>
      </c>
      <c r="M34" s="1149" t="n"/>
      <c r="N34" s="1149" t="n">
        <v>862364.7250678031</v>
      </c>
      <c r="O34" s="1149" t="n">
        <v>436075.361039544</v>
      </c>
      <c r="P34" s="1149" t="n">
        <v>312722.313530347</v>
      </c>
      <c r="Q34" s="1149" t="n">
        <v>791759.964535936</v>
      </c>
      <c r="R34" s="1149" t="n">
        <v>748797.6745698911</v>
      </c>
      <c r="S34" s="1149" t="n">
        <v>42962.28996604495</v>
      </c>
      <c r="T34" s="1149" t="n">
        <v>55846.28665770218</v>
      </c>
      <c r="U34" s="1149" t="n"/>
      <c r="V34" s="1149" t="n">
        <v>8111584.08184875</v>
      </c>
      <c r="W34" s="1149" t="n">
        <v>510115.581742913</v>
      </c>
      <c r="X34" s="1149" t="n">
        <v>449566.980587779</v>
      </c>
      <c r="Y34" s="1149" t="n">
        <v>868308.3796502471</v>
      </c>
      <c r="Z34" s="1149" t="n">
        <v>959682.5623306921</v>
      </c>
      <c r="AA34" s="1149" t="n">
        <v>-91374.18268044502</v>
      </c>
      <c r="AB34" s="1149" t="n">
        <v>-4377.846895907074</v>
      </c>
      <c r="AE34" s="999">
        <f>W34/Z34</f>
        <v/>
      </c>
      <c r="AF34" s="999">
        <f>X34/Z34</f>
        <v/>
      </c>
      <c r="AG34" s="999" t="n"/>
      <c r="AH34" s="999">
        <f>X34/$Q34</f>
        <v/>
      </c>
      <c r="AI34" s="999">
        <f>D34/$Q34</f>
        <v/>
      </c>
    </row>
    <row r="35">
      <c r="A35" s="541">
        <f>EDATE(A34, 3)</f>
        <v/>
      </c>
      <c r="B35" s="599" t="inlineStr">
        <is>
          <t>Jul-Sep 2008</t>
        </is>
      </c>
      <c r="C35" s="1149" t="n">
        <v>27986884.0087109</v>
      </c>
      <c r="D35" s="1149" t="n">
        <v>421748.601073638</v>
      </c>
      <c r="E35" s="1149" t="n">
        <v>561114.334490645</v>
      </c>
      <c r="F35" s="1149" t="n">
        <v>909037.0320767041</v>
      </c>
      <c r="G35" s="1149" t="n">
        <v>982862.935564283</v>
      </c>
      <c r="H35" s="1149" t="n">
        <v>-73825.90348757897</v>
      </c>
      <c r="I35" s="1149" t="n">
        <v>-140690.8032847159</v>
      </c>
      <c r="J35" s="1149" t="n"/>
      <c r="K35" s="1149" t="n">
        <v>651046.9242433331</v>
      </c>
      <c r="L35" s="1150" t="n">
        <v>2.2924789386295</v>
      </c>
      <c r="M35" s="1149" t="n"/>
      <c r="N35" s="1149" t="n">
        <v>892821.522539775</v>
      </c>
      <c r="O35" s="1149" t="n">
        <v>401034.542125347</v>
      </c>
      <c r="P35" s="1149" t="n">
        <v>355696.749129501</v>
      </c>
      <c r="Q35" s="1149" t="n">
        <v>889231.737298016</v>
      </c>
      <c r="R35" s="1149" t="n">
        <v>756731.291254848</v>
      </c>
      <c r="S35" s="1149" t="n">
        <v>132500.446043168</v>
      </c>
      <c r="T35" s="1149" t="n">
        <v>155996.5840487541</v>
      </c>
      <c r="U35" s="1149" t="n"/>
      <c r="V35" s="1149" t="n">
        <v>8058873.341909</v>
      </c>
      <c r="W35" s="1149" t="n">
        <v>508002.489951357</v>
      </c>
      <c r="X35" s="1149" t="n">
        <v>467483.136224378</v>
      </c>
      <c r="Y35" s="1149" t="n">
        <v>916811.0836201459</v>
      </c>
      <c r="Z35" s="1149" t="n">
        <v>975485.626175735</v>
      </c>
      <c r="AA35" s="1149" t="n">
        <v>-58674.54255558911</v>
      </c>
      <c r="AB35" s="1149" t="n">
        <v>45219.21923595853</v>
      </c>
      <c r="AE35" s="999">
        <f>W35/Z35</f>
        <v/>
      </c>
      <c r="AF35" s="999">
        <f>X35/Z35</f>
        <v/>
      </c>
      <c r="AG35" s="999" t="n"/>
      <c r="AH35" s="999">
        <f>X35/$Q35</f>
        <v/>
      </c>
      <c r="AI35" s="999">
        <f>D35/$Q35</f>
        <v/>
      </c>
    </row>
    <row r="36">
      <c r="A36" s="541">
        <f>EDATE(A35, 3)</f>
        <v/>
      </c>
      <c r="B36" s="599" t="inlineStr">
        <is>
          <t>Oct-Dec 2008</t>
        </is>
      </c>
      <c r="C36" s="1149" t="n">
        <v>27820108.1168374</v>
      </c>
      <c r="D36" s="1149" t="n">
        <v>464872.169253952</v>
      </c>
      <c r="E36" s="1149" t="n">
        <v>580473.830207553</v>
      </c>
      <c r="F36" s="1149" t="n">
        <v>1003944.249758155</v>
      </c>
      <c r="G36" s="1149" t="n">
        <v>1045345.999461505</v>
      </c>
      <c r="H36" s="1149" t="n">
        <v>-41401.74970334989</v>
      </c>
      <c r="I36" s="1149" t="n">
        <v>-67188.03108973429</v>
      </c>
      <c r="J36" s="1149" t="n"/>
      <c r="K36" s="1149" t="n">
        <v>611098.141575904</v>
      </c>
      <c r="L36" s="1150" t="n">
        <v>2.162503779747124</v>
      </c>
      <c r="M36" s="1149" t="n"/>
      <c r="N36" s="1149" t="n">
        <v>1005920.61076368</v>
      </c>
      <c r="O36" s="1149" t="n">
        <v>482833.44305086</v>
      </c>
      <c r="P36" s="1149" t="n">
        <v>334563.565227978</v>
      </c>
      <c r="Q36" s="1149" t="n">
        <v>951085.332171588</v>
      </c>
      <c r="R36" s="1149" t="n">
        <v>817397.008278838</v>
      </c>
      <c r="S36" s="1149" t="n">
        <v>133688.32389275</v>
      </c>
      <c r="T36" s="1149" t="n">
        <v>165048.2550177064</v>
      </c>
      <c r="U36" s="1149" t="n"/>
      <c r="V36" s="1149" t="n">
        <v>8016537.75057665</v>
      </c>
      <c r="W36" s="1149" t="n">
        <v>521110.806707295</v>
      </c>
      <c r="X36" s="1149" t="n">
        <v>486213.162917636</v>
      </c>
      <c r="Y36" s="1149" t="n">
        <v>915037.3954355309</v>
      </c>
      <c r="Z36" s="1149" t="n">
        <v>1007323.969624931</v>
      </c>
      <c r="AA36" s="1149" t="n">
        <v>-92286.57418940007</v>
      </c>
      <c r="AB36" s="1149" t="n">
        <v>-46117.22392796911</v>
      </c>
      <c r="AE36" s="999">
        <f>W36/Z36</f>
        <v/>
      </c>
      <c r="AF36" s="999">
        <f>X36/Z36</f>
        <v/>
      </c>
      <c r="AG36" s="999" t="n"/>
      <c r="AH36" s="999">
        <f>X36/$Q36</f>
        <v/>
      </c>
      <c r="AI36" s="999">
        <f>D36/$Q36</f>
        <v/>
      </c>
    </row>
    <row r="37">
      <c r="A37" s="541">
        <f>EDATE(A36, 3)</f>
        <v/>
      </c>
      <c r="B37" s="599" t="inlineStr">
        <is>
          <t>Jan-Mar 2009</t>
        </is>
      </c>
      <c r="C37" s="1149" t="n">
        <v>27738572.349405</v>
      </c>
      <c r="D37" s="1149" t="n">
        <v>536333.446740785</v>
      </c>
      <c r="E37" s="1149" t="n">
        <v>475731.041052617</v>
      </c>
      <c r="F37" s="1149" t="n">
        <v>895436.813411074</v>
      </c>
      <c r="G37" s="1149" t="n">
        <v>1012064.487793402</v>
      </c>
      <c r="H37" s="1149" t="n">
        <v>-116627.6743823281</v>
      </c>
      <c r="I37" s="1149" t="n">
        <v>-162915.6519354135</v>
      </c>
      <c r="J37" s="1149" t="n"/>
      <c r="K37" s="1149" t="n">
        <v>527847.6858234979</v>
      </c>
      <c r="L37" s="1150" t="n">
        <v>1.872351181303687</v>
      </c>
      <c r="M37" s="1149" t="n"/>
      <c r="N37" s="1149" t="n">
        <v>1191275.77765586</v>
      </c>
      <c r="O37" s="1149" t="n">
        <v>438653.067026906</v>
      </c>
      <c r="P37" s="1149" t="n">
        <v>350836.76156691</v>
      </c>
      <c r="Q37" s="1149" t="n">
        <v>989369.541426733</v>
      </c>
      <c r="R37" s="1149" t="n">
        <v>789489.828593816</v>
      </c>
      <c r="S37" s="1149" t="n">
        <v>199879.712832917</v>
      </c>
      <c r="T37" s="1149" t="n">
        <v>228787.7040721297</v>
      </c>
      <c r="U37" s="1149" t="n"/>
      <c r="V37" s="1149" t="n">
        <v>8113362.08985724</v>
      </c>
      <c r="W37" s="1149" t="n">
        <v>456783.746384168</v>
      </c>
      <c r="X37" s="1149" t="n">
        <v>453036.094685948</v>
      </c>
      <c r="Y37" s="1149" t="n">
        <v>826567.8026195271</v>
      </c>
      <c r="Z37" s="1149" t="n">
        <v>909819.841070116</v>
      </c>
      <c r="AA37" s="1149" t="n">
        <v>-83252.03845058894</v>
      </c>
      <c r="AB37" s="1149" t="n">
        <v>-14171.0521367155</v>
      </c>
      <c r="AE37" s="999">
        <f>W37/Z37</f>
        <v/>
      </c>
      <c r="AF37" s="999">
        <f>X37/Z37</f>
        <v/>
      </c>
      <c r="AG37" s="999" t="n"/>
      <c r="AH37" s="999">
        <f>X37/$Q37</f>
        <v/>
      </c>
      <c r="AI37" s="999">
        <f>D37/$Q37</f>
        <v/>
      </c>
    </row>
    <row r="38">
      <c r="A38" s="541">
        <f>EDATE(A37, 3)</f>
        <v/>
      </c>
      <c r="B38" s="599" t="inlineStr">
        <is>
          <t>Apr-Jun 2009</t>
        </is>
      </c>
      <c r="C38" s="1149" t="n">
        <v>27487287.5428727</v>
      </c>
      <c r="D38" s="1149" t="n">
        <v>551004.984961433</v>
      </c>
      <c r="E38" s="1149" t="n">
        <v>551213.336107717</v>
      </c>
      <c r="F38" s="1149" t="n">
        <v>830615.7985813741</v>
      </c>
      <c r="G38" s="1149" t="n">
        <v>1102218.32106915</v>
      </c>
      <c r="H38" s="1149" t="n">
        <v>-271602.5224877759</v>
      </c>
      <c r="I38" s="1149" t="n">
        <v>-297123.5430807918</v>
      </c>
      <c r="J38" s="1149" t="n"/>
      <c r="K38" s="1149" t="n">
        <v>465720.900259422</v>
      </c>
      <c r="L38" s="1150" t="n">
        <v>1.665948425860115</v>
      </c>
      <c r="M38" s="1149" t="n"/>
      <c r="N38" s="1149" t="n">
        <v>1381740.34544405</v>
      </c>
      <c r="O38" s="1149" t="n">
        <v>461977.404748128</v>
      </c>
      <c r="P38" s="1149" t="n">
        <v>364907.087291319</v>
      </c>
      <c r="Q38" s="1149" t="n">
        <v>1034164.342541953</v>
      </c>
      <c r="R38" s="1149" t="n">
        <v>826884.492039447</v>
      </c>
      <c r="S38" s="1149" t="n">
        <v>207279.850502506</v>
      </c>
      <c r="T38" s="1149" t="n">
        <v>211614.0671345694</v>
      </c>
      <c r="U38" s="1149" t="n"/>
      <c r="V38" s="1149" t="n">
        <v>8185260.4421656</v>
      </c>
      <c r="W38" s="1149" t="n">
        <v>368638.393833246</v>
      </c>
      <c r="X38" s="1149" t="n">
        <v>483159.35758052</v>
      </c>
      <c r="Y38" s="1149" t="n">
        <v>916120.4233990361</v>
      </c>
      <c r="Z38" s="1149" t="n">
        <v>851797.7514137661</v>
      </c>
      <c r="AA38" s="1149" t="n">
        <v>64322.67198526999</v>
      </c>
      <c r="AB38" s="1149" t="n">
        <v>136434.4759462178</v>
      </c>
      <c r="AE38" s="999">
        <f>W38/Z38</f>
        <v/>
      </c>
      <c r="AF38" s="999">
        <f>X38/Z38</f>
        <v/>
      </c>
      <c r="AG38" s="999" t="n"/>
      <c r="AH38" s="999">
        <f>X38/$Q38</f>
        <v/>
      </c>
      <c r="AI38" s="999">
        <f>D38/$Q38</f>
        <v/>
      </c>
    </row>
    <row r="39">
      <c r="A39" s="541">
        <f>EDATE(A38, 3)</f>
        <v/>
      </c>
      <c r="B39" s="599" t="inlineStr">
        <is>
          <t>Jul-Sep 2009</t>
        </is>
      </c>
      <c r="C39" s="1149" t="n">
        <v>27329490.5788585</v>
      </c>
      <c r="D39" s="1149" t="n">
        <v>434350.712816135</v>
      </c>
      <c r="E39" s="1149" t="n">
        <v>520119.247107392</v>
      </c>
      <c r="F39" s="1149" t="n">
        <v>984696.143129405</v>
      </c>
      <c r="G39" s="1149" t="n">
        <v>954469.959923527</v>
      </c>
      <c r="H39" s="1149" t="n">
        <v>30226.18320587801</v>
      </c>
      <c r="I39" s="1149" t="n">
        <v>-47754.65818371624</v>
      </c>
      <c r="J39" s="1149" t="n"/>
      <c r="K39" s="1149" t="n">
        <v>463465.996194616</v>
      </c>
      <c r="L39" s="1150" t="n">
        <v>1.666860287083685</v>
      </c>
      <c r="M39" s="1149" t="n"/>
      <c r="N39" s="1149" t="n">
        <v>1464895.89701876</v>
      </c>
      <c r="O39" s="1149" t="n">
        <v>543526.895693093</v>
      </c>
      <c r="P39" s="1149" t="n">
        <v>409531.222453758</v>
      </c>
      <c r="Q39" s="1149" t="n">
        <v>942745.669693552</v>
      </c>
      <c r="R39" s="1149" t="n">
        <v>953058.118146851</v>
      </c>
      <c r="S39" s="1149" t="n">
        <v>-10312.448453299</v>
      </c>
      <c r="T39" s="1149" t="n">
        <v>23971.03038594732</v>
      </c>
      <c r="U39" s="1149" t="n"/>
      <c r="V39" s="1149" t="n">
        <v>8225487.94895091</v>
      </c>
      <c r="W39" s="1149" t="n">
        <v>441169.247436312</v>
      </c>
      <c r="X39" s="1149" t="n">
        <v>508394.956877417</v>
      </c>
      <c r="Y39" s="1149" t="n">
        <v>929650.4695611501</v>
      </c>
      <c r="Z39" s="1149" t="n">
        <v>949564.204313729</v>
      </c>
      <c r="AA39" s="1149" t="n">
        <v>-19913.73475257889</v>
      </c>
      <c r="AB39" s="1149" t="n">
        <v>82923.62779777683</v>
      </c>
      <c r="AE39" s="999">
        <f>W39/Z39</f>
        <v/>
      </c>
      <c r="AF39" s="999">
        <f>X39/Z39</f>
        <v/>
      </c>
      <c r="AG39" s="999" t="n"/>
      <c r="AH39" s="999">
        <f>X39/$Q39</f>
        <v/>
      </c>
      <c r="AI39" s="999">
        <f>D39/$Q39</f>
        <v/>
      </c>
    </row>
    <row r="40">
      <c r="A40" s="541">
        <f>EDATE(A39, 3)</f>
        <v/>
      </c>
      <c r="B40" s="599" t="inlineStr">
        <is>
          <t>Oct-Dec 2009</t>
        </is>
      </c>
      <c r="C40" s="1149" t="n">
        <v>27402143.7703257</v>
      </c>
      <c r="D40" s="1149" t="n">
        <v>415588.055436992</v>
      </c>
      <c r="E40" s="1149" t="n">
        <v>469229.932105809</v>
      </c>
      <c r="F40" s="1149" t="n">
        <v>925670.669445016</v>
      </c>
      <c r="G40" s="1149" t="n">
        <v>884817.9875428011</v>
      </c>
      <c r="H40" s="1149" t="n">
        <v>40852.68190221488</v>
      </c>
      <c r="I40" s="1149" t="n">
        <v>18386.69568950683</v>
      </c>
      <c r="J40" s="1149" t="n"/>
      <c r="K40" s="1149" t="n">
        <v>475606.439621391</v>
      </c>
      <c r="L40" s="1150" t="n">
        <v>1.704249870815532</v>
      </c>
      <c r="M40" s="1149" t="n"/>
      <c r="N40" s="1149" t="n">
        <v>1492296.77423174</v>
      </c>
      <c r="O40" s="1149" t="n">
        <v>513633.753477626</v>
      </c>
      <c r="P40" s="1149" t="n">
        <v>445481.334487074</v>
      </c>
      <c r="Q40" s="1149" t="n">
        <v>917319.0556241791</v>
      </c>
      <c r="R40" s="1149" t="n">
        <v>959115.0879647001</v>
      </c>
      <c r="S40" s="1149" t="n">
        <v>-41796.03234052099</v>
      </c>
      <c r="T40" s="1149" t="n">
        <v>-20976.88673174987</v>
      </c>
      <c r="U40" s="1149" t="n"/>
      <c r="V40" s="1149" t="n">
        <v>8339289.90522244</v>
      </c>
      <c r="W40" s="1149" t="n">
        <v>412036.91596739</v>
      </c>
      <c r="X40" s="1149" t="n">
        <v>501731.000187187</v>
      </c>
      <c r="Y40" s="1149" t="n">
        <v>914711.266592883</v>
      </c>
      <c r="Z40" s="1149" t="n">
        <v>913767.9161545769</v>
      </c>
      <c r="AA40" s="1149" t="n">
        <v>943.3504383061081</v>
      </c>
      <c r="AB40" s="1149" t="n">
        <v>65438.19104224071</v>
      </c>
      <c r="AE40" s="999">
        <f>W40/Z40</f>
        <v/>
      </c>
      <c r="AF40" s="999">
        <f>X40/Z40</f>
        <v/>
      </c>
      <c r="AG40" s="999" t="n"/>
      <c r="AH40" s="999">
        <f>X40/$Q40</f>
        <v/>
      </c>
      <c r="AI40" s="999">
        <f>D40/$Q40</f>
        <v/>
      </c>
    </row>
    <row r="41">
      <c r="A41" s="541">
        <f>EDATE(A40, 3)</f>
        <v/>
      </c>
      <c r="B41" s="599" t="inlineStr">
        <is>
          <t>Jan-Mar 2010</t>
        </is>
      </c>
      <c r="C41" s="1149" t="n">
        <v>27286107.9471797</v>
      </c>
      <c r="D41" s="1149" t="n">
        <v>416158.784107444</v>
      </c>
      <c r="E41" s="1149" t="n">
        <v>568250.31736539</v>
      </c>
      <c r="F41" s="1149" t="n">
        <v>934970.638975914</v>
      </c>
      <c r="G41" s="1149" t="n">
        <v>984409.101472834</v>
      </c>
      <c r="H41" s="1149" t="n">
        <v>-49438.46249692002</v>
      </c>
      <c r="I41" s="1149" t="n">
        <v>-99534.08079836518</v>
      </c>
      <c r="J41" s="1149" t="n"/>
      <c r="K41" s="1149" t="n">
        <v>532220.281620638</v>
      </c>
      <c r="L41" s="1150" t="n">
        <v>1.914942860952348</v>
      </c>
      <c r="M41" s="1149" t="n"/>
      <c r="N41" s="1149" t="n">
        <v>1529180.16921562</v>
      </c>
      <c r="O41" s="1149" t="n">
        <v>484577.250651869</v>
      </c>
      <c r="P41" s="1149" t="n">
        <v>407576.066816841</v>
      </c>
      <c r="Q41" s="1149" t="n">
        <v>956660.648953008</v>
      </c>
      <c r="R41" s="1149" t="n">
        <v>892153.31746871</v>
      </c>
      <c r="S41" s="1149" t="n">
        <v>64507.33148429799</v>
      </c>
      <c r="T41" s="1149" t="n">
        <v>70489.20833465923</v>
      </c>
      <c r="U41" s="1149" t="n"/>
      <c r="V41" s="1149" t="n">
        <v>8341880.0121889</v>
      </c>
      <c r="W41" s="1149" t="n">
        <v>450393.388324045</v>
      </c>
      <c r="X41" s="1149" t="n">
        <v>540501.864845564</v>
      </c>
      <c r="Y41" s="1149" t="n">
        <v>975826.384182231</v>
      </c>
      <c r="Z41" s="1149" t="n">
        <v>990895.253169609</v>
      </c>
      <c r="AA41" s="1149" t="n">
        <v>-15068.86898737797</v>
      </c>
      <c r="AB41" s="1149" t="n">
        <v>91318.87246370502</v>
      </c>
      <c r="AE41" s="999">
        <f>W41/Z41</f>
        <v/>
      </c>
      <c r="AF41" s="999">
        <f>X41/Z41</f>
        <v/>
      </c>
      <c r="AG41" s="999" t="n"/>
      <c r="AH41" s="999">
        <f>X41/$Q41</f>
        <v/>
      </c>
      <c r="AI41" s="999">
        <f>D41/$Q41</f>
        <v/>
      </c>
    </row>
    <row r="42">
      <c r="A42" s="541">
        <f>EDATE(A41, 3)</f>
        <v/>
      </c>
      <c r="B42" s="599" t="inlineStr">
        <is>
          <t>Apr-Jun 2010</t>
        </is>
      </c>
      <c r="C42" s="1149" t="n">
        <v>27259865.3797338</v>
      </c>
      <c r="D42" s="1149" t="n">
        <v>417653.39769934</v>
      </c>
      <c r="E42" s="1149" t="n">
        <v>500384.883787388</v>
      </c>
      <c r="F42" s="1149" t="n">
        <v>1080957.874713897</v>
      </c>
      <c r="G42" s="1149" t="n">
        <v>918038.281486728</v>
      </c>
      <c r="H42" s="1149" t="n">
        <v>162919.593227169</v>
      </c>
      <c r="I42" s="1149" t="n">
        <v>135836.3859165311</v>
      </c>
      <c r="J42" s="1149" t="n"/>
      <c r="K42" s="1149" t="n">
        <v>501110.558156996</v>
      </c>
      <c r="L42" s="1150" t="n">
        <v>1.803838481573204</v>
      </c>
      <c r="M42" s="1149" t="n"/>
      <c r="N42" s="1149" t="n">
        <v>1516857.78756062</v>
      </c>
      <c r="O42" s="1149" t="n">
        <v>584151.167340433</v>
      </c>
      <c r="P42" s="1149" t="n">
        <v>391872.746000167</v>
      </c>
      <c r="Q42" s="1149" t="n">
        <v>934969.8232227659</v>
      </c>
      <c r="R42" s="1149" t="n">
        <v>976023.9133406</v>
      </c>
      <c r="S42" s="1149" t="n">
        <v>-41054.09011783404</v>
      </c>
      <c r="T42" s="1149" t="n">
        <v>-32590.3694477696</v>
      </c>
      <c r="U42" s="1149" t="n"/>
      <c r="V42" s="1149" t="n">
        <v>8371310.13417946</v>
      </c>
      <c r="W42" s="1149" t="n">
        <v>496806.707373464</v>
      </c>
      <c r="X42" s="1149" t="n">
        <v>517316.425523426</v>
      </c>
      <c r="Y42" s="1149" t="n">
        <v>892257.629787555</v>
      </c>
      <c r="Z42" s="1149" t="n">
        <v>1014123.13289689</v>
      </c>
      <c r="AA42" s="1149" t="n">
        <v>-121865.503109335</v>
      </c>
      <c r="AB42" s="1149" t="n">
        <v>-40345.01646875963</v>
      </c>
      <c r="AE42" s="999">
        <f>W42/Z42</f>
        <v/>
      </c>
      <c r="AF42" s="999">
        <f>X42/Z42</f>
        <v/>
      </c>
      <c r="AG42" s="999" t="n"/>
      <c r="AH42" s="999">
        <f>X42/$Q42</f>
        <v/>
      </c>
      <c r="AI42" s="999">
        <f>D42/$Q42</f>
        <v/>
      </c>
    </row>
    <row r="43">
      <c r="A43" s="541">
        <f>EDATE(A42, 3)</f>
        <v/>
      </c>
      <c r="B43" s="599" t="inlineStr">
        <is>
          <t>Jul-Sep 2010</t>
        </is>
      </c>
      <c r="C43" s="1149" t="n">
        <v>27432568.1486536</v>
      </c>
      <c r="D43" s="1149" t="n">
        <v>408013.673262423</v>
      </c>
      <c r="E43" s="1149" t="n">
        <v>460392.564921068</v>
      </c>
      <c r="F43" s="1149" t="n">
        <v>1078967.905107053</v>
      </c>
      <c r="G43" s="1149" t="n">
        <v>868406.238183491</v>
      </c>
      <c r="H43" s="1149" t="n">
        <v>210561.6669235619</v>
      </c>
      <c r="I43" s="1149" t="n">
        <v>158826.6032401584</v>
      </c>
      <c r="J43" s="1149" t="n"/>
      <c r="K43" s="1149" t="n">
        <v>539461.152049149</v>
      </c>
      <c r="L43" s="1150" t="n">
        <v>1.927901620176695</v>
      </c>
      <c r="M43" s="1149" t="n"/>
      <c r="N43" s="1149" t="n">
        <v>1472060.14359571</v>
      </c>
      <c r="O43" s="1149" t="n">
        <v>590634.826355754</v>
      </c>
      <c r="P43" s="1149" t="n">
        <v>403751.857828825</v>
      </c>
      <c r="Q43" s="1149" t="n">
        <v>937164.9685493211</v>
      </c>
      <c r="R43" s="1149" t="n">
        <v>994386.6841845791</v>
      </c>
      <c r="S43" s="1149" t="n">
        <v>-57221.71563525801</v>
      </c>
      <c r="T43" s="1149" t="n">
        <v>-16800.90991703188</v>
      </c>
      <c r="U43" s="1149" t="n"/>
      <c r="V43" s="1149" t="n">
        <v>8346336.65875935</v>
      </c>
      <c r="W43" s="1149" t="n">
        <v>488333.078751299</v>
      </c>
      <c r="X43" s="1149" t="n">
        <v>529151.295286898</v>
      </c>
      <c r="Y43" s="1149" t="n">
        <v>864144.422749893</v>
      </c>
      <c r="Z43" s="1149" t="n">
        <v>1017484.374038197</v>
      </c>
      <c r="AA43" s="1149" t="n">
        <v>-153339.9512883041</v>
      </c>
      <c r="AB43" s="1149" t="n">
        <v>-78469.69332312606</v>
      </c>
      <c r="AE43" s="999">
        <f>W43/Z43</f>
        <v/>
      </c>
      <c r="AF43" s="999">
        <f>X43/Z43</f>
        <v/>
      </c>
      <c r="AG43" s="999" t="n"/>
      <c r="AH43" s="999">
        <f>X43/$Q43</f>
        <v/>
      </c>
      <c r="AI43" s="999">
        <f>D43/$Q43</f>
        <v/>
      </c>
    </row>
    <row r="44">
      <c r="A44" s="541">
        <f>EDATE(A43, 3)</f>
        <v/>
      </c>
      <c r="B44" s="599" t="inlineStr">
        <is>
          <t>Oct-Dec 2010</t>
        </is>
      </c>
      <c r="C44" s="1149" t="n">
        <v>27449233.7894328</v>
      </c>
      <c r="D44" s="1149" t="n">
        <v>423674.642943626</v>
      </c>
      <c r="E44" s="1149" t="n">
        <v>601373.278696919</v>
      </c>
      <c r="F44" s="1149" t="n">
        <v>986010.766115492</v>
      </c>
      <c r="G44" s="1149" t="n">
        <v>1025047.921640545</v>
      </c>
      <c r="H44" s="1149" t="n">
        <v>-39037.15552505292</v>
      </c>
      <c r="I44" s="1149" t="n">
        <v>-82061.24050912634</v>
      </c>
      <c r="J44" s="1149" t="n"/>
      <c r="K44" s="1149" t="n">
        <v>540853.558136623</v>
      </c>
      <c r="L44" s="1150" t="n">
        <v>1.930660765553971</v>
      </c>
      <c r="M44" s="1149" t="n"/>
      <c r="N44" s="1149" t="n">
        <v>1490998.66155626</v>
      </c>
      <c r="O44" s="1149" t="n">
        <v>537323.741682409</v>
      </c>
      <c r="P44" s="1149" t="n">
        <v>426297.43970021</v>
      </c>
      <c r="Q44" s="1149" t="n">
        <v>977667.9053860221</v>
      </c>
      <c r="R44" s="1149" t="n">
        <v>963621.181382619</v>
      </c>
      <c r="S44" s="1149" t="n">
        <v>14046.7240034031</v>
      </c>
      <c r="T44" s="1149" t="n">
        <v>30740.95751128718</v>
      </c>
      <c r="U44" s="1149" t="n"/>
      <c r="V44" s="1149" t="n">
        <v>8300130.63756727</v>
      </c>
      <c r="W44" s="1149" t="n">
        <v>448687.024433083</v>
      </c>
      <c r="X44" s="1149" t="n">
        <v>553993.262442396</v>
      </c>
      <c r="Y44" s="1149" t="n">
        <v>1027670.718397129</v>
      </c>
      <c r="Z44" s="1149" t="n">
        <v>1002680.286875479</v>
      </c>
      <c r="AA44" s="1149" t="n">
        <v>24990.43152164994</v>
      </c>
      <c r="AB44" s="1149" t="n">
        <v>115602.2829978373</v>
      </c>
      <c r="AE44" s="999">
        <f>W44/Z44</f>
        <v/>
      </c>
      <c r="AF44" s="999">
        <f>X44/Z44</f>
        <v/>
      </c>
      <c r="AG44" s="999" t="n"/>
      <c r="AH44" s="999">
        <f>X44/$Q44</f>
        <v/>
      </c>
      <c r="AI44" s="999">
        <f>D44/$Q44</f>
        <v/>
      </c>
    </row>
    <row r="45">
      <c r="A45" s="541">
        <f>EDATE(A44, 3)</f>
        <v/>
      </c>
      <c r="B45" s="599" t="inlineStr">
        <is>
          <t>Jan-Mar 2011</t>
        </is>
      </c>
      <c r="C45" s="1149" t="n">
        <v>27497593.2199965</v>
      </c>
      <c r="D45" s="1149" t="n">
        <v>393899.211258264</v>
      </c>
      <c r="E45" s="1149" t="n">
        <v>474497.842235639</v>
      </c>
      <c r="F45" s="1149" t="n">
        <v>1026258.92584358</v>
      </c>
      <c r="G45" s="1149" t="n">
        <v>868397.053493903</v>
      </c>
      <c r="H45" s="1149" t="n">
        <v>157861.8723496769</v>
      </c>
      <c r="I45" s="1149" t="n">
        <v>107938.1205383241</v>
      </c>
      <c r="J45" s="1149" t="n"/>
      <c r="K45" s="1149" t="n">
        <v>482047.785397148</v>
      </c>
      <c r="L45" s="1150" t="n">
        <v>1.718943694367491</v>
      </c>
      <c r="M45" s="1149" t="n"/>
      <c r="N45" s="1149" t="n">
        <v>1498024.60119391</v>
      </c>
      <c r="O45" s="1149" t="n">
        <v>555326.263050074</v>
      </c>
      <c r="P45" s="1149" t="n">
        <v>426402.692526359</v>
      </c>
      <c r="Q45" s="1149" t="n">
        <v>957053.708085326</v>
      </c>
      <c r="R45" s="1149" t="n">
        <v>981728.955576433</v>
      </c>
      <c r="S45" s="1149" t="n">
        <v>-24675.24749110697</v>
      </c>
      <c r="T45" s="1149" t="n">
        <v>-15661.9941166318</v>
      </c>
      <c r="U45" s="1149" t="n"/>
      <c r="V45" s="1149" t="n">
        <v>8422582.785871349</v>
      </c>
      <c r="W45" s="1149" t="n">
        <v>470932.662793506</v>
      </c>
      <c r="X45" s="1149" t="n">
        <v>563154.496827062</v>
      </c>
      <c r="Y45" s="1149" t="n">
        <v>900900.534761998</v>
      </c>
      <c r="Z45" s="1149" t="n">
        <v>1034087.159620568</v>
      </c>
      <c r="AA45" s="1149" t="n">
        <v>-133186.6248585699</v>
      </c>
      <c r="AB45" s="1149" t="n">
        <v>-28801.12642168999</v>
      </c>
      <c r="AE45" s="999">
        <f>W45/Z45</f>
        <v/>
      </c>
      <c r="AF45" s="999">
        <f>X45/Z45</f>
        <v/>
      </c>
      <c r="AG45" s="999" t="n"/>
      <c r="AH45" s="999">
        <f>X45/$Q45</f>
        <v/>
      </c>
      <c r="AI45" s="999">
        <f>D45/$Q45</f>
        <v/>
      </c>
    </row>
    <row r="46">
      <c r="A46" s="541">
        <f>EDATE(A45, 3)</f>
        <v/>
      </c>
      <c r="B46" s="599" t="inlineStr">
        <is>
          <t>Apr-Jun 2011</t>
        </is>
      </c>
      <c r="C46" s="1149" t="n">
        <v>27544381.4676986</v>
      </c>
      <c r="D46" s="1149" t="n">
        <v>463832.739666853</v>
      </c>
      <c r="E46" s="1149" t="n">
        <v>473304.627651961</v>
      </c>
      <c r="F46" s="1149" t="n">
        <v>970460.583951426</v>
      </c>
      <c r="G46" s="1149" t="n">
        <v>937137.3673188139</v>
      </c>
      <c r="H46" s="1149" t="n">
        <v>33323.21663261205</v>
      </c>
      <c r="I46" s="1149" t="n">
        <v>6289.202352777123</v>
      </c>
      <c r="J46" s="1149" t="n"/>
      <c r="K46" s="1149" t="n">
        <v>501198.793905082</v>
      </c>
      <c r="L46" s="1150" t="n">
        <v>1.782683482172594</v>
      </c>
      <c r="M46" s="1149" t="n"/>
      <c r="N46" s="1149" t="n">
        <v>1500758.55744756</v>
      </c>
      <c r="O46" s="1149" t="n">
        <v>535818.2540943529</v>
      </c>
      <c r="P46" s="1149" t="n">
        <v>422456.753876297</v>
      </c>
      <c r="Q46" s="1149" t="n">
        <v>999957.7706327019</v>
      </c>
      <c r="R46" s="1149" t="n">
        <v>958275.00797065</v>
      </c>
      <c r="S46" s="1149" t="n">
        <v>41682.76266205194</v>
      </c>
      <c r="T46" s="1149" t="n">
        <v>55541.75778861204</v>
      </c>
      <c r="U46" s="1149" t="n"/>
      <c r="V46" s="1149" t="n">
        <v>8399529.543430891</v>
      </c>
      <c r="W46" s="1149" t="n">
        <v>434642.329857073</v>
      </c>
      <c r="X46" s="1149" t="n">
        <v>536125.0309658489</v>
      </c>
      <c r="Y46" s="1149" t="n">
        <v>895761.381528258</v>
      </c>
      <c r="Z46" s="1149" t="n">
        <v>970767.360822922</v>
      </c>
      <c r="AA46" s="1149" t="n">
        <v>-75005.97929466399</v>
      </c>
      <c r="AB46" s="1149" t="n">
        <v>2066.039858607575</v>
      </c>
      <c r="AE46" s="999">
        <f>W46/Z46</f>
        <v/>
      </c>
      <c r="AF46" s="999">
        <f>X46/Z46</f>
        <v/>
      </c>
      <c r="AG46" s="999" t="n"/>
      <c r="AH46" s="999">
        <f>X46/$Q46</f>
        <v/>
      </c>
      <c r="AI46" s="999">
        <f>D46/$Q46</f>
        <v/>
      </c>
    </row>
    <row r="47">
      <c r="A47" s="541">
        <f>EDATE(A46, 3)</f>
        <v/>
      </c>
      <c r="B47" s="599" t="inlineStr">
        <is>
          <t>Jul-Sep 2011</t>
        </is>
      </c>
      <c r="C47" s="1149" t="n">
        <v>27504956.7018724</v>
      </c>
      <c r="D47" s="1149" t="n">
        <v>413201.268563931</v>
      </c>
      <c r="E47" s="1149" t="n">
        <v>547402.79421362</v>
      </c>
      <c r="F47" s="1149" t="n">
        <v>895406.134266213</v>
      </c>
      <c r="G47" s="1149" t="n">
        <v>960604.062777551</v>
      </c>
      <c r="H47" s="1149" t="n">
        <v>-65197.92851133796</v>
      </c>
      <c r="I47" s="1149" t="n">
        <v>-132213.6839570701</v>
      </c>
      <c r="J47" s="1149" t="n"/>
      <c r="K47" s="1149" t="n">
        <v>526065.2579803549</v>
      </c>
      <c r="L47" s="1150" t="n">
        <v>1.873803383305927</v>
      </c>
      <c r="M47" s="1149" t="n"/>
      <c r="N47" s="1149" t="n">
        <v>1651021.28175652</v>
      </c>
      <c r="O47" s="1149" t="n">
        <v>514719.83471221</v>
      </c>
      <c r="P47" s="1149" t="n">
        <v>345187.62054446</v>
      </c>
      <c r="Q47" s="1149" t="n">
        <v>947367.103602606</v>
      </c>
      <c r="R47" s="1149" t="n">
        <v>859907.45525667</v>
      </c>
      <c r="S47" s="1149" t="n">
        <v>87459.64834593597</v>
      </c>
      <c r="T47" s="1149" t="n">
        <v>112686.2788245035</v>
      </c>
      <c r="U47" s="1149" t="n"/>
      <c r="V47" s="1149" t="n">
        <v>8459133.788072091</v>
      </c>
      <c r="W47" s="1149" t="n">
        <v>380686.299554003</v>
      </c>
      <c r="X47" s="1149" t="n">
        <v>534165.835038675</v>
      </c>
      <c r="Y47" s="1149" t="n">
        <v>892590.41475808</v>
      </c>
      <c r="Z47" s="1149" t="n">
        <v>914852.1345926779</v>
      </c>
      <c r="AA47" s="1149" t="n">
        <v>-22261.7198345979</v>
      </c>
      <c r="AB47" s="1149" t="n">
        <v>30488.40513256937</v>
      </c>
      <c r="AE47" s="999">
        <f>W47/Z47</f>
        <v/>
      </c>
      <c r="AF47" s="999">
        <f>X47/Z47</f>
        <v/>
      </c>
      <c r="AG47" s="999" t="n"/>
      <c r="AH47" s="999">
        <f>X47/$Q47</f>
        <v/>
      </c>
      <c r="AI47" s="999">
        <f>D47/$Q47</f>
        <v/>
      </c>
    </row>
    <row r="48">
      <c r="A48" s="541">
        <f>EDATE(A47, 3)</f>
        <v/>
      </c>
      <c r="B48" s="599" t="inlineStr">
        <is>
          <t>Oct-Dec 2011</t>
        </is>
      </c>
      <c r="C48" s="1149" t="n">
        <v>27461972.7726547</v>
      </c>
      <c r="D48" s="1149" t="n">
        <v>431596.376149189</v>
      </c>
      <c r="E48" s="1149" t="n">
        <v>485318.606063004</v>
      </c>
      <c r="F48" s="1149" t="n">
        <v>996023.048812661</v>
      </c>
      <c r="G48" s="1149" t="n">
        <v>916914.9822121931</v>
      </c>
      <c r="H48" s="1149" t="n">
        <v>79108.06660046789</v>
      </c>
      <c r="I48" s="1149" t="n">
        <v>34541.8139731586</v>
      </c>
      <c r="J48" s="1149" t="n"/>
      <c r="K48" s="1149" t="n">
        <v>513620.51608192</v>
      </c>
      <c r="L48" s="1150" t="n">
        <v>1.832957535104367</v>
      </c>
      <c r="M48" s="1149" t="n"/>
      <c r="N48" s="1149" t="n">
        <v>1750251.6370161</v>
      </c>
      <c r="O48" s="1149" t="n">
        <v>544842.224752344</v>
      </c>
      <c r="P48" s="1149" t="n">
        <v>357913.572784997</v>
      </c>
      <c r="Q48" s="1149" t="n">
        <v>910047.925451222</v>
      </c>
      <c r="R48" s="1149" t="n">
        <v>902755.797537341</v>
      </c>
      <c r="S48" s="1149" t="n">
        <v>7292.127913880977</v>
      </c>
      <c r="T48" s="1149" t="n">
        <v>27051.25055856816</v>
      </c>
      <c r="U48" s="1149" t="n"/>
      <c r="V48" s="1149" t="n">
        <v>8425898.479418829</v>
      </c>
      <c r="W48" s="1149" t="n">
        <v>451180.824060317</v>
      </c>
      <c r="X48" s="1149" t="n">
        <v>478451.549302033</v>
      </c>
      <c r="Y48" s="1149" t="n">
        <v>843232.1788480009</v>
      </c>
      <c r="Z48" s="1149" t="n">
        <v>929632.37336235</v>
      </c>
      <c r="AA48" s="1149" t="n">
        <v>-86400.1945143491</v>
      </c>
      <c r="AB48" s="1149" t="n">
        <v>-77628.06453172676</v>
      </c>
      <c r="AE48" s="999">
        <f>W48/Z48</f>
        <v/>
      </c>
      <c r="AF48" s="999">
        <f>X48/Z48</f>
        <v/>
      </c>
      <c r="AG48" s="999" t="n"/>
      <c r="AH48" s="999">
        <f>X48/$Q48</f>
        <v/>
      </c>
      <c r="AI48" s="999">
        <f>D48/$Q48</f>
        <v/>
      </c>
    </row>
    <row r="49" ht="13" customHeight="1" s="828" thickBot="1">
      <c r="A49" s="541">
        <f>EDATE(A48, 3)</f>
        <v/>
      </c>
      <c r="B49" s="627" t="inlineStr">
        <is>
          <t>Jan-Mar 2012</t>
        </is>
      </c>
      <c r="C49" s="1152" t="n">
        <v>27494863.555352</v>
      </c>
      <c r="D49" s="1152" t="n">
        <v>400302.896828624</v>
      </c>
      <c r="E49" s="1152" t="n">
        <v>492997.005523546</v>
      </c>
      <c r="F49" s="1152" t="n">
        <v>1038074.5840056</v>
      </c>
      <c r="G49" s="1152" t="n">
        <v>893299.9023521701</v>
      </c>
      <c r="H49" s="1152" t="n">
        <v>144774.68165343</v>
      </c>
      <c r="I49" s="1152" t="n">
        <v>89696.46992803738</v>
      </c>
      <c r="J49" s="1152" t="n"/>
      <c r="K49" s="1152" t="n">
        <v>515967.9308837</v>
      </c>
      <c r="L49" s="1153" t="n">
        <v>1.837652173958661</v>
      </c>
      <c r="M49" s="1154" t="n"/>
      <c r="N49" s="1152" t="n">
        <v>1671910.77275749</v>
      </c>
      <c r="O49" s="1152" t="n">
        <v>607930.3877516181</v>
      </c>
      <c r="P49" s="1152" t="n">
        <v>393517.437646712</v>
      </c>
      <c r="Q49" s="1152" t="n">
        <v>908301.135855088</v>
      </c>
      <c r="R49" s="1152" t="n">
        <v>1001447.82539833</v>
      </c>
      <c r="S49" s="1152" t="n">
        <v>-93146.6895432421</v>
      </c>
      <c r="T49" s="1152" t="n">
        <v>-56045.47951801447</v>
      </c>
      <c r="U49" s="1152" t="n"/>
      <c r="V49" s="1152" t="n">
        <v>8337932.5145093</v>
      </c>
      <c r="W49" s="1152" t="n">
        <v>430144.196253982</v>
      </c>
      <c r="X49" s="1152" t="n">
        <v>507998.239026464</v>
      </c>
      <c r="Y49" s="1152" t="n">
        <v>886514.4431702581</v>
      </c>
      <c r="Z49" s="1152" t="n">
        <v>938142.435280446</v>
      </c>
      <c r="AA49" s="1152" t="n">
        <v>-51627.99211018789</v>
      </c>
      <c r="AB49" s="1152" t="n">
        <v>-49355.99041002616</v>
      </c>
      <c r="AE49" s="999">
        <f>W49/Z49</f>
        <v/>
      </c>
      <c r="AF49" s="999">
        <f>X49/Z49</f>
        <v/>
      </c>
      <c r="AG49" s="999" t="n"/>
      <c r="AH49" s="999">
        <f>X49/$Q49</f>
        <v/>
      </c>
      <c r="AI49" s="999">
        <f>D49/$Q49</f>
        <v/>
      </c>
    </row>
    <row r="50">
      <c r="A50" s="541">
        <f>EDATE(A49, 3)</f>
        <v/>
      </c>
      <c r="B50" s="626" t="inlineStr">
        <is>
          <t>Apr-Jun 2012</t>
        </is>
      </c>
      <c r="C50" s="1149" t="n">
        <v>27586908.1154322</v>
      </c>
      <c r="D50" s="1149" t="n">
        <v>386528.533932995</v>
      </c>
      <c r="E50" s="1149" t="n">
        <v>483272.685630951</v>
      </c>
      <c r="F50" s="1149" t="n">
        <v>1093541.024444518</v>
      </c>
      <c r="G50" s="1149" t="n">
        <v>869801.219563946</v>
      </c>
      <c r="H50" s="1149" t="n">
        <v>223739.8048805721</v>
      </c>
      <c r="I50" s="1149" t="n">
        <v>167124.5020924509</v>
      </c>
      <c r="J50" s="1149" t="n"/>
      <c r="K50" s="1149" t="n">
        <v>572546.818598661</v>
      </c>
      <c r="L50" s="1150" t="n">
        <v>2.030924440288131</v>
      </c>
      <c r="M50" s="1149" t="n"/>
      <c r="N50" s="1149" t="n">
        <v>1598723.56709708</v>
      </c>
      <c r="O50" s="1149" t="n">
        <v>598742.112050183</v>
      </c>
      <c r="P50" s="1149" t="n">
        <v>387466.274325483</v>
      </c>
      <c r="Q50" s="1149" t="n">
        <v>946013.72452022</v>
      </c>
      <c r="R50" s="1149" t="n">
        <v>986208.386375666</v>
      </c>
      <c r="S50" s="1149" t="n">
        <v>-40194.66185544606</v>
      </c>
      <c r="T50" s="1149" t="n">
        <v>-48045.57317355834</v>
      </c>
      <c r="U50" s="1149" t="n"/>
      <c r="V50" s="1149" t="n">
        <v>8148795.98572562</v>
      </c>
      <c r="W50" s="1149" t="n">
        <v>494798.912394335</v>
      </c>
      <c r="X50" s="1149" t="n">
        <v>559485.190587225</v>
      </c>
      <c r="Y50" s="1149" t="n">
        <v>870738.9599564341</v>
      </c>
      <c r="Z50" s="1149" t="n">
        <v>1054284.10298156</v>
      </c>
      <c r="AA50" s="1149" t="n">
        <v>-183545.1430251258</v>
      </c>
      <c r="AB50" s="1149" t="n">
        <v>-135265.9289188907</v>
      </c>
      <c r="AE50" s="999">
        <f>W50/Z50</f>
        <v/>
      </c>
      <c r="AF50" s="999">
        <f>X50/Z50</f>
        <v/>
      </c>
      <c r="AG50" s="999" t="n"/>
      <c r="AH50" s="999">
        <f>X50/$Q50</f>
        <v/>
      </c>
      <c r="AI50" s="999">
        <f>D50/$Q50</f>
        <v/>
      </c>
    </row>
    <row r="51">
      <c r="A51" s="541">
        <f>EDATE(A50, 3)</f>
        <v/>
      </c>
      <c r="B51" s="627" t="inlineStr">
        <is>
          <t>Jul-Sep 2012</t>
        </is>
      </c>
      <c r="C51" s="1149" t="n">
        <v>27749143.7838102</v>
      </c>
      <c r="D51" s="1149" t="n">
        <v>387599.586973646</v>
      </c>
      <c r="E51" s="1149" t="n">
        <v>476719.321515164</v>
      </c>
      <c r="F51" s="1149" t="n">
        <v>1041379.059910252</v>
      </c>
      <c r="G51" s="1149" t="n">
        <v>864318.9084888101</v>
      </c>
      <c r="H51" s="1149" t="n">
        <v>177060.1514214419</v>
      </c>
      <c r="I51" s="1149" t="n">
        <v>90825.72066469118</v>
      </c>
      <c r="J51" s="1149" t="n"/>
      <c r="K51" s="1149" t="n">
        <v>584983.174857159</v>
      </c>
      <c r="L51" s="1150" t="n">
        <v>2.06083064084603</v>
      </c>
      <c r="M51" s="1149" t="n"/>
      <c r="N51" s="1149" t="n">
        <v>1568113.41766197</v>
      </c>
      <c r="O51" s="1149" t="n">
        <v>590532.953134513</v>
      </c>
      <c r="P51" s="1149" t="n">
        <v>401238.015776167</v>
      </c>
      <c r="Q51" s="1149" t="n">
        <v>908140.715290694</v>
      </c>
      <c r="R51" s="1149" t="n">
        <v>991770.9689106799</v>
      </c>
      <c r="S51" s="1149" t="n">
        <v>-83630.25361998589</v>
      </c>
      <c r="T51" s="1149" t="n">
        <v>-38678.74998259498</v>
      </c>
      <c r="U51" s="1149" t="n"/>
      <c r="V51" s="1149" t="n">
        <v>8050552.52993236</v>
      </c>
      <c r="W51" s="1149" t="n">
        <v>450846.106775739</v>
      </c>
      <c r="X51" s="1149" t="n">
        <v>520541.128317048</v>
      </c>
      <c r="Y51" s="1149" t="n">
        <v>877957.337291331</v>
      </c>
      <c r="Z51" s="1149" t="n">
        <v>971387.2350927871</v>
      </c>
      <c r="AA51" s="1149" t="n">
        <v>-93429.89780145604</v>
      </c>
      <c r="AB51" s="1149" t="n">
        <v>-51304.9706820976</v>
      </c>
      <c r="AE51" s="999">
        <f>W51/Z51</f>
        <v/>
      </c>
      <c r="AF51" s="999">
        <f>X51/Z51</f>
        <v/>
      </c>
      <c r="AG51" s="999" t="n"/>
      <c r="AH51" s="999">
        <f>X51/$Q51</f>
        <v/>
      </c>
      <c r="AI51" s="999">
        <f>D51/$Q51</f>
        <v/>
      </c>
    </row>
    <row r="52">
      <c r="A52" s="541">
        <f>EDATE(A51, 3)</f>
        <v/>
      </c>
      <c r="B52" s="627" t="inlineStr">
        <is>
          <t>Oct-Dec 2012</t>
        </is>
      </c>
      <c r="C52" s="1149" t="n">
        <v>27934117.3056155</v>
      </c>
      <c r="D52" s="1149" t="n">
        <v>414734.688776448</v>
      </c>
      <c r="E52" s="1149" t="n">
        <v>448656.678451506</v>
      </c>
      <c r="F52" s="1149" t="n">
        <v>995284.271396386</v>
      </c>
      <c r="G52" s="1149" t="n">
        <v>863391.3672279541</v>
      </c>
      <c r="H52" s="1149" t="n">
        <v>131892.9041684319</v>
      </c>
      <c r="I52" s="1149" t="n">
        <v>116878.0821121447</v>
      </c>
      <c r="J52" s="1149" t="n"/>
      <c r="K52" s="1149" t="n">
        <v>594198.522921614</v>
      </c>
      <c r="L52" s="1150" t="n">
        <v>2.081882628017107</v>
      </c>
      <c r="M52" s="1149" t="n"/>
      <c r="N52" s="1149" t="n">
        <v>1574521.48448366</v>
      </c>
      <c r="O52" s="1149" t="n">
        <v>585389.959263214</v>
      </c>
      <c r="P52" s="1149" t="n">
        <v>370255.233291415</v>
      </c>
      <c r="Q52" s="1149" t="n">
        <v>931583.066435238</v>
      </c>
      <c r="R52" s="1149" t="n">
        <v>955645.1925546289</v>
      </c>
      <c r="S52" s="1149" t="n">
        <v>-24062.12611939094</v>
      </c>
      <c r="T52" s="1149" t="n">
        <v>-6322.608447688632</v>
      </c>
      <c r="U52" s="1149" t="n"/>
      <c r="V52" s="1149" t="n">
        <v>7982216.1871434</v>
      </c>
      <c r="W52" s="1149" t="n">
        <v>409894.312133172</v>
      </c>
      <c r="X52" s="1149" t="n">
        <v>516848.37765879</v>
      </c>
      <c r="Y52" s="1149" t="n">
        <v>818911.911742921</v>
      </c>
      <c r="Z52" s="1149" t="n">
        <v>926742.689791962</v>
      </c>
      <c r="AA52" s="1149" t="n">
        <v>-107830.7780490411</v>
      </c>
      <c r="AB52" s="1149" t="n">
        <v>-102003.473664457</v>
      </c>
      <c r="AE52" s="999">
        <f>W52/Z52</f>
        <v/>
      </c>
      <c r="AF52" s="999">
        <f>X52/Z52</f>
        <v/>
      </c>
      <c r="AG52" s="999" t="n"/>
      <c r="AH52" s="999">
        <f>X52/$Q52</f>
        <v/>
      </c>
      <c r="AI52" s="999">
        <f>D52/$Q52</f>
        <v/>
      </c>
    </row>
    <row r="53">
      <c r="A53" s="541">
        <f>EDATE(A52, 3)</f>
        <v/>
      </c>
      <c r="B53" s="627" t="inlineStr">
        <is>
          <t>Jan-Mar 2013</t>
        </is>
      </c>
      <c r="C53" s="1149" t="n">
        <v>27861366.7453831</v>
      </c>
      <c r="D53" s="1149" t="n">
        <v>422803.201309144</v>
      </c>
      <c r="E53" s="1149" t="n">
        <v>565523.342753834</v>
      </c>
      <c r="F53" s="1149" t="n">
        <v>954431.3599214549</v>
      </c>
      <c r="G53" s="1149" t="n">
        <v>988326.5440629779</v>
      </c>
      <c r="H53" s="1149" t="n">
        <v>-33895.18414152297</v>
      </c>
      <c r="I53" s="1149" t="n">
        <v>-84677.58392611519</v>
      </c>
      <c r="J53" s="1149" t="n"/>
      <c r="K53" s="1149" t="n">
        <v>611257.937845836</v>
      </c>
      <c r="L53" s="1150" t="n">
        <v>2.143389034157954</v>
      </c>
      <c r="M53" s="1149" t="n"/>
      <c r="N53" s="1149" t="n">
        <v>1570298.65122919</v>
      </c>
      <c r="O53" s="1149" t="n">
        <v>569355.733074058</v>
      </c>
      <c r="P53" s="1149" t="n">
        <v>379329.988736575</v>
      </c>
      <c r="Q53" s="1149" t="n">
        <v>932251.6028909769</v>
      </c>
      <c r="R53" s="1149" t="n">
        <v>948685.721810633</v>
      </c>
      <c r="S53" s="1149" t="n">
        <v>-16434.11891965603</v>
      </c>
      <c r="T53" s="1149" t="n">
        <v>9592.497330829035</v>
      </c>
      <c r="U53" s="1149" t="n"/>
      <c r="V53" s="1149" t="n">
        <v>7952967.88959725</v>
      </c>
      <c r="W53" s="1149" t="n">
        <v>385075.626847397</v>
      </c>
      <c r="X53" s="1149" t="n">
        <v>509448.401581833</v>
      </c>
      <c r="Y53" s="1149" t="n">
        <v>944853.331490409</v>
      </c>
      <c r="Z53" s="1149" t="n">
        <v>894524.02842923</v>
      </c>
      <c r="AA53" s="1149" t="n">
        <v>50329.303061179</v>
      </c>
      <c r="AB53" s="1149" t="n">
        <v>83692.08659528568</v>
      </c>
      <c r="AE53" s="999">
        <f>W53/Z53</f>
        <v/>
      </c>
      <c r="AF53" s="999">
        <f>X53/Z53</f>
        <v/>
      </c>
      <c r="AG53" s="999" t="n"/>
      <c r="AH53" s="999">
        <f>X53/$Q53</f>
        <v/>
      </c>
      <c r="AI53" s="999">
        <f>D53/$Q53</f>
        <v/>
      </c>
    </row>
    <row r="54">
      <c r="A54" s="541">
        <f>EDATE(A53, 3)</f>
        <v/>
      </c>
      <c r="B54" s="627" t="inlineStr">
        <is>
          <t>Apr-Jun 2013</t>
        </is>
      </c>
      <c r="C54" s="1149" t="n">
        <v>27862032.3114297</v>
      </c>
      <c r="D54" s="1149" t="n">
        <v>407119.091272798</v>
      </c>
      <c r="E54" s="1149" t="n">
        <v>461155.029304408</v>
      </c>
      <c r="F54" s="1149" t="n">
        <v>995906.186495635</v>
      </c>
      <c r="G54" s="1149" t="n">
        <v>868274.120577206</v>
      </c>
      <c r="H54" s="1149" t="n">
        <v>127632.0659184289</v>
      </c>
      <c r="I54" s="1149" t="n">
        <v>68209.3445141837</v>
      </c>
      <c r="J54" s="1149" t="n"/>
      <c r="K54" s="1149" t="n">
        <v>566312.6241562</v>
      </c>
      <c r="L54" s="1150" t="n">
        <v>1.983606359965607</v>
      </c>
      <c r="M54" s="1149" t="n"/>
      <c r="N54" s="1149" t="n">
        <v>1543794.76637885</v>
      </c>
      <c r="O54" s="1149" t="n">
        <v>549306.129218424</v>
      </c>
      <c r="P54" s="1149" t="n">
        <v>403546.605008869</v>
      </c>
      <c r="Q54" s="1149" t="n">
        <v>927434.605949276</v>
      </c>
      <c r="R54" s="1149" t="n">
        <v>952852.7342272929</v>
      </c>
      <c r="S54" s="1149" t="n">
        <v>-25418.12827801693</v>
      </c>
      <c r="T54" s="1149" t="n">
        <v>-32879.16449911194</v>
      </c>
      <c r="U54" s="1149" t="n"/>
      <c r="V54" s="1149" t="n">
        <v>8049789.10081409</v>
      </c>
      <c r="W54" s="1149" t="n">
        <v>446600.057277211</v>
      </c>
      <c r="X54" s="1149" t="n">
        <v>520315.514676478</v>
      </c>
      <c r="Y54" s="1149" t="n">
        <v>864701.634313277</v>
      </c>
      <c r="Z54" s="1149" t="n">
        <v>966915.571953689</v>
      </c>
      <c r="AA54" s="1149" t="n">
        <v>-102213.937640412</v>
      </c>
      <c r="AB54" s="1149" t="n">
        <v>-26162.18001507036</v>
      </c>
      <c r="AE54" s="999">
        <f>W54/Z54</f>
        <v/>
      </c>
      <c r="AF54" s="999">
        <f>X54/Z54</f>
        <v/>
      </c>
      <c r="AG54" s="999" t="n"/>
      <c r="AH54" s="999">
        <f>X54/$Q54</f>
        <v/>
      </c>
      <c r="AI54" s="999">
        <f>D54/$Q54</f>
        <v/>
      </c>
    </row>
    <row r="55">
      <c r="A55" s="541">
        <f>EDATE(A54, 3)</f>
        <v/>
      </c>
      <c r="B55" s="627" t="inlineStr">
        <is>
          <t>Jul-Sep 2013</t>
        </is>
      </c>
      <c r="C55" s="1149" t="n">
        <v>27995434.9447658</v>
      </c>
      <c r="D55" s="1149" t="n">
        <v>382871.692529555</v>
      </c>
      <c r="E55" s="1149" t="n">
        <v>460689.006767385</v>
      </c>
      <c r="F55" s="1149" t="n">
        <v>1067327.617619653</v>
      </c>
      <c r="G55" s="1149" t="n">
        <v>843560.69929694</v>
      </c>
      <c r="H55" s="1149" t="n">
        <v>223766.918322713</v>
      </c>
      <c r="I55" s="1149" t="n">
        <v>146392.8936141022</v>
      </c>
      <c r="J55" s="1149" t="n"/>
      <c r="K55" s="1149" t="n">
        <v>584460.194574843</v>
      </c>
      <c r="L55" s="1150" t="n">
        <v>2.03914480304881</v>
      </c>
      <c r="M55" s="1149" t="n"/>
      <c r="N55" s="1149" t="n">
        <v>1551040.01095734</v>
      </c>
      <c r="O55" s="1149" t="n">
        <v>598282.926284738</v>
      </c>
      <c r="P55" s="1149" t="n">
        <v>348496.60666545</v>
      </c>
      <c r="Q55" s="1149" t="n">
        <v>877646.72024703</v>
      </c>
      <c r="R55" s="1149" t="n">
        <v>946779.532950188</v>
      </c>
      <c r="S55" s="1149" t="n">
        <v>-69132.81270315801</v>
      </c>
      <c r="T55" s="1149" t="n">
        <v>-27920.69950338267</v>
      </c>
      <c r="U55" s="1149" t="n"/>
      <c r="V55" s="1149" t="n">
        <v>7967825.81870171</v>
      </c>
      <c r="W55" s="1149" t="n">
        <v>469044.691334915</v>
      </c>
      <c r="X55" s="1149" t="n">
        <v>494775.027717475</v>
      </c>
      <c r="Y55" s="1149" t="n">
        <v>809185.613432835</v>
      </c>
      <c r="Z55" s="1149" t="n">
        <v>963819.71905239</v>
      </c>
      <c r="AA55" s="1149" t="n">
        <v>-154634.105619555</v>
      </c>
      <c r="AB55" s="1149" t="n">
        <v>-96228.19411071762</v>
      </c>
      <c r="AE55" s="999">
        <f>W55/Z55</f>
        <v/>
      </c>
      <c r="AF55" s="999">
        <f>X55/Z55</f>
        <v/>
      </c>
      <c r="AG55" s="999" t="n"/>
      <c r="AH55" s="999">
        <f>X55/$Q55</f>
        <v/>
      </c>
      <c r="AI55" s="999">
        <f>D55/$Q55</f>
        <v/>
      </c>
    </row>
    <row r="56">
      <c r="A56" s="541">
        <f>EDATE(A55, 3)</f>
        <v/>
      </c>
      <c r="B56" s="627" t="inlineStr">
        <is>
          <t>Oct-Dec 2013</t>
        </is>
      </c>
      <c r="C56" s="1149" t="n">
        <v>28115918.8982701</v>
      </c>
      <c r="D56" s="1149" t="n">
        <v>365438.92216516</v>
      </c>
      <c r="E56" s="1149" t="n">
        <v>513392.841508296</v>
      </c>
      <c r="F56" s="1149" t="n">
        <v>1073592.180230502</v>
      </c>
      <c r="G56" s="1149" t="n">
        <v>878831.763673456</v>
      </c>
      <c r="H56" s="1149" t="n">
        <v>194760.416557046</v>
      </c>
      <c r="I56" s="1149" t="n">
        <v>160300.9088791125</v>
      </c>
      <c r="J56" s="1149" t="n"/>
      <c r="K56" s="1149" t="n">
        <v>633661.5144165159</v>
      </c>
      <c r="L56" s="1150" t="n">
        <v>2.198321091143192</v>
      </c>
      <c r="M56" s="1149" t="n"/>
      <c r="N56" s="1149" t="n">
        <v>1457561.36296841</v>
      </c>
      <c r="O56" s="1149" t="n">
        <v>578878.430752345</v>
      </c>
      <c r="P56" s="1149" t="n">
        <v>419706.904247646</v>
      </c>
      <c r="Q56" s="1149" t="n">
        <v>856029.859993964</v>
      </c>
      <c r="R56" s="1149" t="n">
        <v>998585.334999991</v>
      </c>
      <c r="S56" s="1149" t="n">
        <v>-142555.475006027</v>
      </c>
      <c r="T56" s="1149" t="n">
        <v>-134735.9335048767</v>
      </c>
      <c r="U56" s="1149" t="n"/>
      <c r="V56" s="1149" t="n">
        <v>7886239.15905206</v>
      </c>
      <c r="W56" s="1149" t="n">
        <v>494713.749478157</v>
      </c>
      <c r="X56" s="1149" t="n">
        <v>490590.937828804</v>
      </c>
      <c r="Y56" s="1149" t="n">
        <v>933099.7457559421</v>
      </c>
      <c r="Z56" s="1149" t="n">
        <v>985304.687306961</v>
      </c>
      <c r="AA56" s="1149" t="n">
        <v>-52204.94155101897</v>
      </c>
      <c r="AB56" s="1149" t="n">
        <v>5339.024625759572</v>
      </c>
      <c r="AE56" s="999">
        <f>W56/Z56</f>
        <v/>
      </c>
      <c r="AF56" s="999">
        <f>X56/Z56</f>
        <v/>
      </c>
      <c r="AG56" s="999" t="n"/>
      <c r="AH56" s="999">
        <f>X56/$Q56</f>
        <v/>
      </c>
      <c r="AI56" s="999">
        <f>D56/$Q56</f>
        <v/>
      </c>
    </row>
    <row r="57">
      <c r="A57" s="541">
        <f>EDATE(A56, 3)</f>
        <v/>
      </c>
      <c r="B57" s="627" t="inlineStr">
        <is>
          <t>Jan-Mar 2014</t>
        </is>
      </c>
      <c r="C57" s="1149" t="n">
        <v>28349293.1659917</v>
      </c>
      <c r="D57" s="1149" t="n">
        <v>336657.258167619</v>
      </c>
      <c r="E57" s="1149" t="n">
        <v>470024.219636455</v>
      </c>
      <c r="F57" s="1149" t="n">
        <v>1040893.482190674</v>
      </c>
      <c r="G57" s="1149" t="n">
        <v>806681.4778040741</v>
      </c>
      <c r="H57" s="1149" t="n">
        <v>234212.0043865999</v>
      </c>
      <c r="I57" s="1149" t="n">
        <v>210850.8027490526</v>
      </c>
      <c r="J57" s="1149" t="n"/>
      <c r="K57" s="1149" t="n">
        <v>670919.295584164</v>
      </c>
      <c r="L57" s="1150" t="n">
        <v>2.310271942154161</v>
      </c>
      <c r="M57" s="1149" t="n"/>
      <c r="N57" s="1149" t="n">
        <v>1358361.23367456</v>
      </c>
      <c r="O57" s="1149" t="n">
        <v>556697.953849169</v>
      </c>
      <c r="P57" s="1149" t="n">
        <v>406632.795602915</v>
      </c>
      <c r="Q57" s="1149" t="n">
        <v>809227.6153678671</v>
      </c>
      <c r="R57" s="1149" t="n">
        <v>963330.749452084</v>
      </c>
      <c r="S57" s="1149" t="n">
        <v>-154103.1340842169</v>
      </c>
      <c r="T57" s="1149" t="n">
        <v>-141650.4041887401</v>
      </c>
      <c r="U57" s="1149" t="n"/>
      <c r="V57" s="1149" t="n">
        <v>7898116.27233436</v>
      </c>
      <c r="W57" s="1149" t="n">
        <v>484195.528341505</v>
      </c>
      <c r="X57" s="1149" t="n">
        <v>472570.357200248</v>
      </c>
      <c r="Y57" s="1149" t="n">
        <v>876657.0152393701</v>
      </c>
      <c r="Z57" s="1149" t="n">
        <v>956765.8855417529</v>
      </c>
      <c r="AA57" s="1149" t="n">
        <v>-80108.87030238286</v>
      </c>
      <c r="AB57" s="1149" t="n">
        <v>-39235.39856030792</v>
      </c>
      <c r="AE57" s="999">
        <f>W57/Z57</f>
        <v/>
      </c>
      <c r="AF57" s="999">
        <f>X57/Z57</f>
        <v/>
      </c>
      <c r="AG57" s="999" t="n"/>
      <c r="AH57" s="999">
        <f>X57/$Q57</f>
        <v/>
      </c>
      <c r="AI57" s="999">
        <f>D57/$Q57</f>
        <v/>
      </c>
    </row>
    <row r="58">
      <c r="A58" s="541">
        <f>EDATE(A57, 3)</f>
        <v/>
      </c>
      <c r="B58" s="627" t="inlineStr">
        <is>
          <t>Apr-Jun 2014</t>
        </is>
      </c>
      <c r="C58" s="1149" t="n">
        <v>28472897.4282113</v>
      </c>
      <c r="D58" s="1149" t="n">
        <v>359739.309641018</v>
      </c>
      <c r="E58" s="1149" t="n">
        <v>522662.605680115</v>
      </c>
      <c r="F58" s="1149" t="n">
        <v>1086901.949124628</v>
      </c>
      <c r="G58" s="1149" t="n">
        <v>882401.915321133</v>
      </c>
      <c r="H58" s="1149" t="n">
        <v>204500.033803495</v>
      </c>
      <c r="I58" s="1149" t="n">
        <v>172281.287023522</v>
      </c>
      <c r="J58" s="1149" t="n"/>
      <c r="K58" s="1149" t="n">
        <v>710853.455102697</v>
      </c>
      <c r="L58" s="1150" t="n">
        <v>2.437612463484875</v>
      </c>
      <c r="M58" s="1149" t="n"/>
      <c r="N58" s="1149" t="n">
        <v>1211468.7559586</v>
      </c>
      <c r="O58" s="1149" t="n">
        <v>565660.984263794</v>
      </c>
      <c r="P58" s="1149" t="n">
        <v>383385.431623738</v>
      </c>
      <c r="Q58" s="1149" t="n">
        <v>801526.7281984061</v>
      </c>
      <c r="R58" s="1149" t="n">
        <v>949046.4158875321</v>
      </c>
      <c r="S58" s="1149" t="n">
        <v>-147519.687689126</v>
      </c>
      <c r="T58" s="1149" t="n">
        <v>-149610.8935823473</v>
      </c>
      <c r="U58" s="1149" t="n"/>
      <c r="V58" s="1149" t="n">
        <v>7876054.0841294</v>
      </c>
      <c r="W58" s="1149" t="n">
        <v>521240.964860834</v>
      </c>
      <c r="X58" s="1149" t="n">
        <v>441787.418557388</v>
      </c>
      <c r="Y58" s="1149" t="n">
        <v>906048.0373038531</v>
      </c>
      <c r="Z58" s="1149" t="n">
        <v>963028.383418222</v>
      </c>
      <c r="AA58" s="1149" t="n">
        <v>-56980.34611436888</v>
      </c>
      <c r="AB58" s="1149" t="n">
        <v>8035.606558820233</v>
      </c>
      <c r="AE58" s="999">
        <f>W58/Z58</f>
        <v/>
      </c>
      <c r="AF58" s="999">
        <f>X58/Z58</f>
        <v/>
      </c>
      <c r="AG58" s="999" t="n"/>
      <c r="AH58" s="999">
        <f>X58/$Q58</f>
        <v/>
      </c>
      <c r="AI58" s="999">
        <f>D58/$Q58</f>
        <v/>
      </c>
    </row>
    <row r="59">
      <c r="A59" s="541">
        <f>EDATE(A58, 3)</f>
        <v/>
      </c>
      <c r="B59" s="627" t="inlineStr">
        <is>
          <t>Jul-Sep 2014</t>
        </is>
      </c>
      <c r="C59" s="1149" t="n">
        <v>28653829.2042542</v>
      </c>
      <c r="D59" s="1149" t="n">
        <v>322826.357288564</v>
      </c>
      <c r="E59" s="1149" t="n">
        <v>512762.724502609</v>
      </c>
      <c r="F59" s="1149" t="n">
        <v>1031546.995874443</v>
      </c>
      <c r="G59" s="1149" t="n">
        <v>835589.081791173</v>
      </c>
      <c r="H59" s="1149" t="n">
        <v>195957.91408327</v>
      </c>
      <c r="I59" s="1149" t="n">
        <v>118537.0754614472</v>
      </c>
      <c r="J59" s="1149" t="n"/>
      <c r="K59" s="1149" t="n">
        <v>655915.4701589741</v>
      </c>
      <c r="L59" s="1150" t="n">
        <v>2.23336265115077</v>
      </c>
      <c r="M59" s="1149" t="n"/>
      <c r="N59" s="1149" t="n">
        <v>1163120.68642339</v>
      </c>
      <c r="O59" s="1149" t="n">
        <v>497510.042091529</v>
      </c>
      <c r="P59" s="1149" t="n">
        <v>378355.385801134</v>
      </c>
      <c r="Q59" s="1149" t="n">
        <v>768633.87986077</v>
      </c>
      <c r="R59" s="1149" t="n">
        <v>875865.4278926631</v>
      </c>
      <c r="S59" s="1149" t="n">
        <v>-107231.5480318931</v>
      </c>
      <c r="T59" s="1149" t="n">
        <v>-95044.68693809956</v>
      </c>
      <c r="U59" s="1149" t="n"/>
      <c r="V59" s="1149" t="n">
        <v>7944330.12887808</v>
      </c>
      <c r="W59" s="1149" t="n">
        <v>534036.953782914</v>
      </c>
      <c r="X59" s="1149" t="n">
        <v>445807.522572206</v>
      </c>
      <c r="Y59" s="1149" t="n">
        <v>891118.110303743</v>
      </c>
      <c r="Z59" s="1149" t="n">
        <v>979844.47635512</v>
      </c>
      <c r="AA59" s="1149" t="n">
        <v>-88726.36605137691</v>
      </c>
      <c r="AB59" s="1149" t="n">
        <v>20111.61147665791</v>
      </c>
      <c r="AE59" s="999">
        <f>W59/Z59</f>
        <v/>
      </c>
      <c r="AF59" s="999">
        <f>X59/Z59</f>
        <v/>
      </c>
      <c r="AG59" s="999" t="n"/>
      <c r="AH59" s="999">
        <f>X59/$Q59</f>
        <v/>
      </c>
      <c r="AI59" s="999">
        <f>D59/$Q59</f>
        <v/>
      </c>
    </row>
    <row r="60">
      <c r="A60" s="541">
        <f>EDATE(A59, 3)</f>
        <v/>
      </c>
      <c r="B60" s="627" t="inlineStr">
        <is>
          <t>Oct-Dec 2014</t>
        </is>
      </c>
      <c r="C60" s="1149" t="n">
        <v>28816897.1720834</v>
      </c>
      <c r="D60" s="1149" t="n">
        <v>331110.70925995</v>
      </c>
      <c r="E60" s="1149" t="n">
        <v>531153.955034076</v>
      </c>
      <c r="F60" s="1149" t="n">
        <v>994047.8678191321</v>
      </c>
      <c r="G60" s="1149" t="n">
        <v>862264.664294026</v>
      </c>
      <c r="H60" s="1149" t="n">
        <v>131783.2035251061</v>
      </c>
      <c r="I60" s="1149" t="n">
        <v>102839.8079773225</v>
      </c>
      <c r="J60" s="1149" t="n"/>
      <c r="K60" s="1149" t="n">
        <v>690744.495553309</v>
      </c>
      <c r="L60" s="1150" t="n">
        <v>2.341121289872307</v>
      </c>
      <c r="M60" s="1149" t="n"/>
      <c r="N60" s="1149" t="n">
        <v>1069638.74472096</v>
      </c>
      <c r="O60" s="1149" t="n">
        <v>513072.711708589</v>
      </c>
      <c r="P60" s="1149" t="n">
        <v>356200.646435697</v>
      </c>
      <c r="Q60" s="1149" t="n">
        <v>757578.7639102279</v>
      </c>
      <c r="R60" s="1149" t="n">
        <v>869273.358144286</v>
      </c>
      <c r="S60" s="1149" t="n">
        <v>-111694.5942340581</v>
      </c>
      <c r="T60" s="1149" t="n">
        <v>-88740.21621571202</v>
      </c>
      <c r="U60" s="1149" t="n"/>
      <c r="V60" s="1149" t="n">
        <v>8004613.28194221</v>
      </c>
      <c r="W60" s="1149" t="n">
        <v>480975.156110543</v>
      </c>
      <c r="X60" s="1149" t="n">
        <v>426468.054650278</v>
      </c>
      <c r="Y60" s="1149" t="n">
        <v>887354.601469773</v>
      </c>
      <c r="Z60" s="1149" t="n">
        <v>907443.210760821</v>
      </c>
      <c r="AA60" s="1149" t="n">
        <v>-20088.60929104802</v>
      </c>
      <c r="AB60" s="1149" t="n">
        <v>37262.40823838487</v>
      </c>
      <c r="AE60" s="999">
        <f>W60/Z60</f>
        <v/>
      </c>
      <c r="AF60" s="999">
        <f>X60/Z60</f>
        <v/>
      </c>
      <c r="AG60" s="999" t="n"/>
      <c r="AH60" s="999">
        <f>X60/$Q60</f>
        <v/>
      </c>
      <c r="AI60" s="999">
        <f>D60/$Q60</f>
        <v/>
      </c>
    </row>
    <row r="61">
      <c r="A61" s="541">
        <f>EDATE(A60, 3)</f>
        <v/>
      </c>
      <c r="B61" s="627" t="inlineStr">
        <is>
          <t>Jan-Mar 2015</t>
        </is>
      </c>
      <c r="C61" s="1149" t="n">
        <v>28858570.8788507</v>
      </c>
      <c r="D61" s="1149" t="n">
        <v>336323.127802797</v>
      </c>
      <c r="E61" s="1149" t="n">
        <v>554972.387853874</v>
      </c>
      <c r="F61" s="1149" t="n">
        <v>1090431.143780139</v>
      </c>
      <c r="G61" s="1149" t="n">
        <v>891295.515656671</v>
      </c>
      <c r="H61" s="1149" t="n">
        <v>199135.628123468</v>
      </c>
      <c r="I61" s="1149" t="n">
        <v>131939.6709000356</v>
      </c>
      <c r="J61" s="1149" t="n"/>
      <c r="K61" s="1149" t="n">
        <v>694519.373664822</v>
      </c>
      <c r="L61" s="1150" t="n">
        <v>2.348747246270621</v>
      </c>
      <c r="M61" s="1149" t="n"/>
      <c r="N61" s="1149" t="n">
        <v>1020863.04003721</v>
      </c>
      <c r="O61" s="1149" t="n">
        <v>502135.156088668</v>
      </c>
      <c r="P61" s="1149" t="n">
        <v>321521.601673134</v>
      </c>
      <c r="Q61" s="1149" t="n">
        <v>770023.732872443</v>
      </c>
      <c r="R61" s="1149" t="n">
        <v>823656.7577618021</v>
      </c>
      <c r="S61" s="1149" t="n">
        <v>-53633.02488935902</v>
      </c>
      <c r="T61" s="1149" t="n">
        <v>-48156.30140275229</v>
      </c>
      <c r="U61" s="1149" t="n"/>
      <c r="V61" s="1149" t="n">
        <v>7955487.09632861</v>
      </c>
      <c r="W61" s="1149" t="n">
        <v>588295.987691471</v>
      </c>
      <c r="X61" s="1149" t="n">
        <v>433700.605069646</v>
      </c>
      <c r="Y61" s="1149" t="n">
        <v>876493.989527008</v>
      </c>
      <c r="Z61" s="1149" t="n">
        <v>1021996.592761117</v>
      </c>
      <c r="AA61" s="1149" t="n">
        <v>-145502.603234109</v>
      </c>
      <c r="AB61" s="1149" t="n">
        <v>-33818.36949727871</v>
      </c>
      <c r="AE61" s="999">
        <f>W61/Z61</f>
        <v/>
      </c>
      <c r="AF61" s="999">
        <f>X61/Z61</f>
        <v/>
      </c>
      <c r="AG61" s="999" t="n"/>
      <c r="AH61" s="999">
        <f>X61/$Q61</f>
        <v/>
      </c>
      <c r="AI61" s="999">
        <f>D61/$Q61</f>
        <v/>
      </c>
    </row>
    <row r="62">
      <c r="A62" s="541">
        <f>EDATE(A61, 3)</f>
        <v/>
      </c>
      <c r="B62" s="627" t="inlineStr">
        <is>
          <t>Apr-Jun 2015</t>
        </is>
      </c>
      <c r="C62" s="1149" t="n">
        <v>28990491.4127912</v>
      </c>
      <c r="D62" s="1149" t="n">
        <v>357463.92096133</v>
      </c>
      <c r="E62" s="1149" t="n">
        <v>553015.225100487</v>
      </c>
      <c r="F62" s="1149" t="n">
        <v>964497.922093356</v>
      </c>
      <c r="G62" s="1149" t="n">
        <v>910479.146061817</v>
      </c>
      <c r="H62" s="1149" t="n">
        <v>54018.77603153908</v>
      </c>
      <c r="I62" s="1149" t="n">
        <v>15099.27677354589</v>
      </c>
      <c r="J62" s="1149" t="n"/>
      <c r="K62" s="1149" t="n">
        <v>703317.147166171</v>
      </c>
      <c r="L62" s="1150" t="n">
        <v>2.368323514935511</v>
      </c>
      <c r="M62" s="1149" t="n"/>
      <c r="N62" s="1149" t="n">
        <v>986849.239522438</v>
      </c>
      <c r="O62" s="1149" t="n">
        <v>462743.315086748</v>
      </c>
      <c r="P62" s="1149" t="n">
        <v>346193.946902425</v>
      </c>
      <c r="Q62" s="1149" t="n">
        <v>830810.710510985</v>
      </c>
      <c r="R62" s="1149" t="n">
        <v>808937.261989173</v>
      </c>
      <c r="S62" s="1149" t="n">
        <v>21873.44852181198</v>
      </c>
      <c r="T62" s="1149" t="n">
        <v>22964.59547739988</v>
      </c>
      <c r="U62" s="1149" t="n"/>
      <c r="V62" s="1149" t="n">
        <v>7901139.61801384</v>
      </c>
      <c r="W62" s="1149" t="n">
        <v>501754.607006608</v>
      </c>
      <c r="X62" s="1149" t="n">
        <v>473346.789549655</v>
      </c>
      <c r="Y62" s="1149" t="n">
        <v>899209.172002912</v>
      </c>
      <c r="Z62" s="1149" t="n">
        <v>975101.396556263</v>
      </c>
      <c r="AA62" s="1149" t="n">
        <v>-75892.22455335094</v>
      </c>
      <c r="AB62" s="1149" t="n">
        <v>12712.12774905004</v>
      </c>
      <c r="AE62" s="999">
        <f>W62/Z62</f>
        <v/>
      </c>
      <c r="AF62" s="999">
        <f>X62/Z62</f>
        <v/>
      </c>
      <c r="AG62" s="999" t="n"/>
      <c r="AH62" s="999">
        <f>X62/$Q62</f>
        <v/>
      </c>
      <c r="AI62" s="999">
        <f>D62/$Q62</f>
        <v/>
      </c>
    </row>
    <row r="63">
      <c r="A63" s="541">
        <f>EDATE(A62, 3)</f>
        <v/>
      </c>
      <c r="B63" s="627" t="inlineStr">
        <is>
          <t>Jul-Sep 2015</t>
        </is>
      </c>
      <c r="C63" s="1149" t="n">
        <v>29063098.7478391</v>
      </c>
      <c r="D63" s="1149" t="n">
        <v>265671.125942714</v>
      </c>
      <c r="E63" s="1149" t="n">
        <v>534255.621400669</v>
      </c>
      <c r="F63" s="1149" t="n">
        <v>1098405.954200887</v>
      </c>
      <c r="G63" s="1149" t="n">
        <v>799926.747343383</v>
      </c>
      <c r="H63" s="1149" t="n">
        <v>298479.2068575041</v>
      </c>
      <c r="I63" s="1149" t="n">
        <v>197790.1407148354</v>
      </c>
      <c r="J63" s="1149" t="n"/>
      <c r="K63" s="1149" t="n">
        <v>754210.050504636</v>
      </c>
      <c r="L63" s="1150" t="n">
        <v>2.532373805305328</v>
      </c>
      <c r="M63" s="1149" t="n"/>
      <c r="N63" s="1149" t="n">
        <v>978103.770842911</v>
      </c>
      <c r="O63" s="1149" t="n">
        <v>537590.019191024</v>
      </c>
      <c r="P63" s="1149" t="n">
        <v>319371.290976455</v>
      </c>
      <c r="Q63" s="1149" t="n">
        <v>743680.401714429</v>
      </c>
      <c r="R63" s="1149" t="n">
        <v>856961.3101674791</v>
      </c>
      <c r="S63" s="1149" t="n">
        <v>-113280.9084530501</v>
      </c>
      <c r="T63" s="1149" t="n">
        <v>-86688.57042178395</v>
      </c>
      <c r="U63" s="1149" t="n"/>
      <c r="V63" s="1149" t="n">
        <v>7873498.49476443</v>
      </c>
      <c r="W63" s="1149" t="n">
        <v>560815.935009863</v>
      </c>
      <c r="X63" s="1149" t="n">
        <v>478009.275771715</v>
      </c>
      <c r="Y63" s="1149" t="n">
        <v>853626.912377124</v>
      </c>
      <c r="Z63" s="1149" t="n">
        <v>1038825.210781578</v>
      </c>
      <c r="AA63" s="1149" t="n">
        <v>-185198.298404454</v>
      </c>
      <c r="AB63" s="1149" t="n">
        <v>-60468.5702930484</v>
      </c>
      <c r="AE63" s="999">
        <f>W63/Z63</f>
        <v/>
      </c>
      <c r="AF63" s="999">
        <f>X63/Z63</f>
        <v/>
      </c>
      <c r="AG63" s="999" t="n"/>
      <c r="AH63" s="999">
        <f>X63/$Q63</f>
        <v/>
      </c>
      <c r="AI63" s="999">
        <f>D63/$Q63</f>
        <v/>
      </c>
    </row>
    <row r="64">
      <c r="A64" s="541">
        <f>EDATE(A63, 3)</f>
        <v/>
      </c>
      <c r="B64" s="627" t="inlineStr">
        <is>
          <t>Oct-Dec 2015</t>
        </is>
      </c>
      <c r="C64" s="1149" t="n">
        <v>29233775.1552913</v>
      </c>
      <c r="D64" s="1149" t="n">
        <v>350609.816858654</v>
      </c>
      <c r="E64" s="1149" t="n">
        <v>546810.645067333</v>
      </c>
      <c r="F64" s="1149" t="n">
        <v>1085523.032541744</v>
      </c>
      <c r="G64" s="1149" t="n">
        <v>897420.461925987</v>
      </c>
      <c r="H64" s="1149" t="n">
        <v>188102.5706157569</v>
      </c>
      <c r="I64" s="1149" t="n">
        <v>175136.5261904597</v>
      </c>
      <c r="J64" s="1149" t="n"/>
      <c r="K64" s="1149" t="n">
        <v>686253.170115391</v>
      </c>
      <c r="L64" s="1150" t="n">
        <v>2.29152282762083</v>
      </c>
      <c r="M64" s="1149" t="n"/>
      <c r="N64" s="1149" t="n">
        <v>880784.456143624</v>
      </c>
      <c r="O64" s="1149" t="n">
        <v>508455.247695285</v>
      </c>
      <c r="P64" s="1149" t="n">
        <v>345354.689555871</v>
      </c>
      <c r="Q64" s="1149" t="n">
        <v>760524.489320714</v>
      </c>
      <c r="R64" s="1149" t="n">
        <v>853809.937251156</v>
      </c>
      <c r="S64" s="1149" t="n">
        <v>-93285.44793044194</v>
      </c>
      <c r="T64" s="1149" t="n">
        <v>-71014.05308798701</v>
      </c>
      <c r="U64" s="1149" t="n"/>
      <c r="V64" s="1149" t="n">
        <v>7815878.03700384</v>
      </c>
      <c r="W64" s="1149" t="n">
        <v>577067.784846459</v>
      </c>
      <c r="X64" s="1149" t="n">
        <v>409914.67246206</v>
      </c>
      <c r="Y64" s="1149" t="n">
        <v>892165.3346232041</v>
      </c>
      <c r="Z64" s="1149" t="n">
        <v>986982.457308519</v>
      </c>
      <c r="AA64" s="1149" t="n">
        <v>-94817.12268531497</v>
      </c>
      <c r="AB64" s="1149" t="n">
        <v>-53600.47310247645</v>
      </c>
      <c r="AE64" s="999">
        <f>W64/Z64</f>
        <v/>
      </c>
      <c r="AF64" s="999">
        <f>X64/Z64</f>
        <v/>
      </c>
      <c r="AG64" s="999" t="n"/>
      <c r="AH64" s="999">
        <f>X64/$Q64</f>
        <v/>
      </c>
      <c r="AI64" s="999">
        <f>D64/$Q64</f>
        <v/>
      </c>
    </row>
    <row r="65">
      <c r="A65" s="541">
        <f>EDATE(A64, 3)</f>
        <v/>
      </c>
      <c r="B65" s="627" t="inlineStr">
        <is>
          <t>Jan-Mar 2016</t>
        </is>
      </c>
      <c r="C65" s="1149" t="n">
        <v>29401726.6381542</v>
      </c>
      <c r="D65" s="1149" t="n">
        <v>359146.001684987</v>
      </c>
      <c r="E65" s="1149" t="n">
        <v>537837.2808999619</v>
      </c>
      <c r="F65" s="1149" t="n">
        <v>994163.9299607789</v>
      </c>
      <c r="G65" s="1149" t="n">
        <v>896983.2825849489</v>
      </c>
      <c r="H65" s="1149" t="n">
        <v>97180.64737582998</v>
      </c>
      <c r="I65" s="1149" t="n">
        <v>46615.02446872741</v>
      </c>
      <c r="J65" s="1149" t="n"/>
      <c r="K65" s="1149" t="n">
        <v>747187.658414353</v>
      </c>
      <c r="L65" s="1150" t="n">
        <v>2.481265135113592</v>
      </c>
      <c r="M65" s="1149" t="n"/>
      <c r="N65" s="1149" t="n">
        <v>865212.6936623</v>
      </c>
      <c r="O65" s="1149" t="n">
        <v>455055.54034823</v>
      </c>
      <c r="P65" s="1149" t="n">
        <v>334351.475773481</v>
      </c>
      <c r="Q65" s="1149" t="n">
        <v>794460.564126174</v>
      </c>
      <c r="R65" s="1149" t="n">
        <v>789407.016121711</v>
      </c>
      <c r="S65" s="1149" t="n">
        <v>5053.548004462966</v>
      </c>
      <c r="T65" s="1149" t="n">
        <v>-3479.236260976875</v>
      </c>
      <c r="U65" s="1149" t="n"/>
      <c r="V65" s="1149" t="n">
        <v>7821434.56817164</v>
      </c>
      <c r="W65" s="1149" t="n">
        <v>539108.389612549</v>
      </c>
      <c r="X65" s="1149" t="n">
        <v>435314.562441187</v>
      </c>
      <c r="Y65" s="1149" t="n">
        <v>872188.7566734429</v>
      </c>
      <c r="Z65" s="1149" t="n">
        <v>974422.952053736</v>
      </c>
      <c r="AA65" s="1149" t="n">
        <v>-102234.1953802931</v>
      </c>
      <c r="AB65" s="1149" t="n">
        <v>7443.21179225482</v>
      </c>
      <c r="AE65" s="999">
        <f>W65/Z65</f>
        <v/>
      </c>
      <c r="AF65" s="999">
        <f>X65/Z65</f>
        <v/>
      </c>
      <c r="AG65" s="999" t="n"/>
      <c r="AH65" s="999">
        <f>X65/$Q65</f>
        <v/>
      </c>
      <c r="AI65" s="999">
        <f>D65/$Q65</f>
        <v/>
      </c>
    </row>
    <row r="66">
      <c r="A66" s="541">
        <f>EDATE(A65, 3)</f>
        <v/>
      </c>
      <c r="B66" s="627" t="inlineStr">
        <is>
          <t>Apr-Jun 2016</t>
        </is>
      </c>
      <c r="C66" s="1149" t="n">
        <v>29436204.2503836</v>
      </c>
      <c r="D66" s="1149" t="n">
        <v>323320.646873357</v>
      </c>
      <c r="E66" s="1149" t="n">
        <v>560782.818698941</v>
      </c>
      <c r="F66" s="1149" t="n">
        <v>1051062.114713683</v>
      </c>
      <c r="G66" s="1149" t="n">
        <v>884103.465572298</v>
      </c>
      <c r="H66" s="1149" t="n">
        <v>166958.649141385</v>
      </c>
      <c r="I66" s="1149" t="n">
        <v>153010.3420625888</v>
      </c>
      <c r="J66" s="1149" t="n"/>
      <c r="K66" s="1149" t="n">
        <v>767305.368826197</v>
      </c>
      <c r="L66" s="1150" t="n">
        <v>2.5429888532908</v>
      </c>
      <c r="M66" s="1149" t="n"/>
      <c r="N66" s="1149" t="n">
        <v>889467.516485014</v>
      </c>
      <c r="O66" s="1149" t="n">
        <v>478803.234641661</v>
      </c>
      <c r="P66" s="1149" t="n">
        <v>296757.431771692</v>
      </c>
      <c r="Q66" s="1149" t="n">
        <v>727333.595329514</v>
      </c>
      <c r="R66" s="1149" t="n">
        <v>775560.6664133531</v>
      </c>
      <c r="S66" s="1149" t="n">
        <v>-48227.07108383905</v>
      </c>
      <c r="T66" s="1149" t="n">
        <v>-40029.0045170798</v>
      </c>
      <c r="U66" s="1149" t="n"/>
      <c r="V66" s="1149" t="n">
        <v>7825408.63471451</v>
      </c>
      <c r="W66" s="1149" t="n">
        <v>572258.880072022</v>
      </c>
      <c r="X66" s="1149" t="n">
        <v>404012.948456157</v>
      </c>
      <c r="Y66" s="1149" t="n">
        <v>857540.250470633</v>
      </c>
      <c r="Z66" s="1149" t="n">
        <v>976271.828528179</v>
      </c>
      <c r="AA66" s="1149" t="n">
        <v>-118731.5780575459</v>
      </c>
      <c r="AB66" s="1149" t="n">
        <v>-63090.33754551411</v>
      </c>
      <c r="AE66" s="999">
        <f>W66/Z66</f>
        <v/>
      </c>
      <c r="AF66" s="999">
        <f>X66/Z66</f>
        <v/>
      </c>
      <c r="AG66" s="999" t="n"/>
      <c r="AH66" s="999">
        <f>X66/$Q66</f>
        <v/>
      </c>
      <c r="AI66" s="999">
        <f>D66/$Q66</f>
        <v/>
      </c>
    </row>
    <row r="67">
      <c r="A67" s="541">
        <f>EDATE(A66, 3)</f>
        <v/>
      </c>
      <c r="B67" s="627" t="inlineStr">
        <is>
          <t>Jul-Sep 2016</t>
        </is>
      </c>
      <c r="C67" s="1149" t="n">
        <v>29621786.5891386</v>
      </c>
      <c r="D67" s="1149" t="n">
        <v>331766.976452815</v>
      </c>
      <c r="E67" s="1149" t="n">
        <v>543908.899293931</v>
      </c>
      <c r="F67" s="1149" t="n">
        <v>1015414.488200923</v>
      </c>
      <c r="G67" s="1149" t="n">
        <v>875675.875746746</v>
      </c>
      <c r="H67" s="1149" t="n">
        <v>139738.612454177</v>
      </c>
      <c r="I67" s="1149" t="n">
        <v>37330.87825228646</v>
      </c>
      <c r="J67" s="1149" t="n"/>
      <c r="K67" s="1149" t="n">
        <v>792689.9977321021</v>
      </c>
      <c r="L67" s="1150" t="n">
        <v>2.615016170253818</v>
      </c>
      <c r="M67" s="1149" t="n"/>
      <c r="N67" s="1149" t="n">
        <v>855343.27033652</v>
      </c>
      <c r="O67" s="1149" t="n">
        <v>453724.663120632</v>
      </c>
      <c r="P67" s="1149" t="n">
        <v>315165.095670199</v>
      </c>
      <c r="Q67" s="1149" t="n">
        <v>729813.86891442</v>
      </c>
      <c r="R67" s="1149" t="n">
        <v>768889.7587908311</v>
      </c>
      <c r="S67" s="1149" t="n">
        <v>-39075.88987641106</v>
      </c>
      <c r="T67" s="1149" t="n">
        <v>-24317.58681742754</v>
      </c>
      <c r="U67" s="1149" t="n"/>
      <c r="V67" s="1149" t="n">
        <v>7719391.15262601</v>
      </c>
      <c r="W67" s="1149" t="n">
        <v>561689.825080291</v>
      </c>
      <c r="X67" s="1149" t="n">
        <v>398046.892461605</v>
      </c>
      <c r="Y67" s="1149" t="n">
        <v>859073.99496413</v>
      </c>
      <c r="Z67" s="1149" t="n">
        <v>959736.717541896</v>
      </c>
      <c r="AA67" s="1149" t="n">
        <v>-100662.722577766</v>
      </c>
      <c r="AB67" s="1149" t="n">
        <v>21050.70856514946</v>
      </c>
      <c r="AE67" s="999">
        <f>W67/Z67</f>
        <v/>
      </c>
      <c r="AF67" s="999">
        <f>X67/Z67</f>
        <v/>
      </c>
      <c r="AG67" s="999" t="n"/>
      <c r="AH67" s="999">
        <f>X67/$Q67</f>
        <v/>
      </c>
      <c r="AI67" s="999">
        <f>D67/$Q67</f>
        <v/>
      </c>
    </row>
    <row r="68">
      <c r="A68" s="541">
        <f>EDATE(A67, 3)</f>
        <v/>
      </c>
      <c r="B68" s="627" t="inlineStr">
        <is>
          <t>Oct-Dec 2016</t>
        </is>
      </c>
      <c r="C68" s="1149" t="n">
        <v>29658889.5310154</v>
      </c>
      <c r="D68" s="1149" t="n">
        <v>255096.228890956</v>
      </c>
      <c r="E68" s="1149" t="n">
        <v>629774.096638161</v>
      </c>
      <c r="F68" s="1149" t="n">
        <v>976687.879428828</v>
      </c>
      <c r="G68" s="1149" t="n">
        <v>884870.325529117</v>
      </c>
      <c r="H68" s="1149" t="n">
        <v>91817.553899711</v>
      </c>
      <c r="I68" s="1149" t="n">
        <v>68223.65932960063</v>
      </c>
      <c r="J68" s="1149" t="n"/>
      <c r="K68" s="1149" t="n">
        <v>734155.199235422</v>
      </c>
      <c r="L68" s="1150" t="n">
        <v>2.41769137067516</v>
      </c>
      <c r="M68" s="1149" t="n"/>
      <c r="N68" s="1149" t="n">
        <v>870165.616437389</v>
      </c>
      <c r="O68" s="1149" t="n">
        <v>461132.320988873</v>
      </c>
      <c r="P68" s="1149" t="n">
        <v>272880.185103472</v>
      </c>
      <c r="Q68" s="1149" t="n">
        <v>679198.536209025</v>
      </c>
      <c r="R68" s="1149" t="n">
        <v>734012.506092345</v>
      </c>
      <c r="S68" s="1149" t="n">
        <v>-54813.96988332004</v>
      </c>
      <c r="T68" s="1149" t="n">
        <v>-32886.16466458701</v>
      </c>
      <c r="U68" s="1149" t="n"/>
      <c r="V68" s="1149" t="n">
        <v>7764943.84297286</v>
      </c>
      <c r="W68" s="1149" t="n">
        <v>515555.558439955</v>
      </c>
      <c r="X68" s="1149" t="n">
        <v>424102.307318069</v>
      </c>
      <c r="Y68" s="1149" t="n">
        <v>902654.281741633</v>
      </c>
      <c r="Z68" s="1149" t="n">
        <v>939657.8657580239</v>
      </c>
      <c r="AA68" s="1149" t="n">
        <v>-37003.58401639096</v>
      </c>
      <c r="AB68" s="1149" t="n">
        <v>-9674.494665015489</v>
      </c>
      <c r="AE68" s="999">
        <f>W68/Z68</f>
        <v/>
      </c>
      <c r="AF68" s="999">
        <f>X68/Z68</f>
        <v/>
      </c>
      <c r="AG68" s="999" t="n"/>
      <c r="AH68" s="999">
        <f>X68/$Q68</f>
        <v/>
      </c>
      <c r="AI68" s="999">
        <f>D68/$Q68</f>
        <v/>
      </c>
    </row>
    <row r="69">
      <c r="A69" s="541">
        <f>EDATE(A68, 3)</f>
        <v/>
      </c>
      <c r="B69" s="627" t="inlineStr">
        <is>
          <t>Jan-Mar 2017</t>
        </is>
      </c>
      <c r="C69" s="1149" t="n">
        <v>29739401.9784044</v>
      </c>
      <c r="D69" s="1149" t="n">
        <v>302413.660744549</v>
      </c>
      <c r="E69" s="1149" t="n">
        <v>557128.098224344</v>
      </c>
      <c r="F69" s="1149" t="n">
        <v>1000142.897561628</v>
      </c>
      <c r="G69" s="1149" t="n">
        <v>859541.758968893</v>
      </c>
      <c r="H69" s="1149" t="n">
        <v>140601.138592735</v>
      </c>
      <c r="I69" s="1149" t="n">
        <v>101774.7099275142</v>
      </c>
      <c r="J69" s="1149" t="n"/>
      <c r="K69" s="1149" t="n">
        <v>793290.393587835</v>
      </c>
      <c r="L69" s="1150" t="n">
        <v>2.608862446605495</v>
      </c>
      <c r="M69" s="1149" t="n"/>
      <c r="N69" s="1149" t="n">
        <v>794893.110096749</v>
      </c>
      <c r="O69" s="1149" t="n">
        <v>464941.943126095</v>
      </c>
      <c r="P69" s="1149" t="n">
        <v>302145.53906882</v>
      </c>
      <c r="Q69" s="1149" t="n">
        <v>721206.306841823</v>
      </c>
      <c r="R69" s="1149" t="n">
        <v>767087.4821949149</v>
      </c>
      <c r="S69" s="1149" t="n">
        <v>-45881.17535309191</v>
      </c>
      <c r="T69" s="1149" t="n">
        <v>-54000.46799258282</v>
      </c>
      <c r="U69" s="1149" t="n"/>
      <c r="V69" s="1149" t="n">
        <v>7784254.65069489</v>
      </c>
      <c r="W69" s="1149" t="n">
        <v>535200.954435533</v>
      </c>
      <c r="X69" s="1149" t="n">
        <v>418792.646097274</v>
      </c>
      <c r="Y69" s="1149" t="n">
        <v>859273.6372931639</v>
      </c>
      <c r="Z69" s="1149" t="n">
        <v>953993.6005328069</v>
      </c>
      <c r="AA69" s="1149" t="n">
        <v>-94719.96323964302</v>
      </c>
      <c r="AB69" s="1149" t="n">
        <v>-22982.24193494022</v>
      </c>
      <c r="AE69" s="999">
        <f>W69/Z69</f>
        <v/>
      </c>
      <c r="AF69" s="999">
        <f>X69/Z69</f>
        <v/>
      </c>
      <c r="AG69" s="999" t="n"/>
      <c r="AH69" s="999">
        <f>X69/$Q69</f>
        <v/>
      </c>
      <c r="AI69" s="999">
        <f>D69/$Q69</f>
        <v/>
      </c>
    </row>
    <row r="70">
      <c r="A70" s="541">
        <f>EDATE(A69, 3)</f>
        <v/>
      </c>
      <c r="B70" s="627" t="inlineStr">
        <is>
          <t>Apr-Jun 2017</t>
        </is>
      </c>
      <c r="C70" s="1149" t="n">
        <v>29882450.1154446</v>
      </c>
      <c r="D70" s="1149" t="n">
        <v>270598.435280269</v>
      </c>
      <c r="E70" s="1149" t="n">
        <v>535073.991711733</v>
      </c>
      <c r="F70" s="1149" t="n">
        <v>985512.9311009659</v>
      </c>
      <c r="G70" s="1149" t="n">
        <v>805672.4269920021</v>
      </c>
      <c r="H70" s="1149" t="n">
        <v>179840.5041089639</v>
      </c>
      <c r="I70" s="1149" t="n">
        <v>157448.4835061878</v>
      </c>
      <c r="J70" s="1149" t="n"/>
      <c r="K70" s="1149" t="n">
        <v>777319.70033426</v>
      </c>
      <c r="L70" s="1150" t="n">
        <v>2.544072033558635</v>
      </c>
      <c r="M70" s="1149" t="n"/>
      <c r="N70" s="1149" t="n">
        <v>796062.812709677</v>
      </c>
      <c r="O70" s="1149" t="n">
        <v>432855.078445551</v>
      </c>
      <c r="P70" s="1149" t="n">
        <v>293954.513082934</v>
      </c>
      <c r="Q70" s="1149" t="n">
        <v>658394.267385103</v>
      </c>
      <c r="R70" s="1149" t="n">
        <v>726809.5915284851</v>
      </c>
      <c r="S70" s="1149" t="n">
        <v>-68415.32414338202</v>
      </c>
      <c r="T70" s="1149" t="n">
        <v>-48018.41456614155</v>
      </c>
      <c r="U70" s="1149" t="n"/>
      <c r="V70" s="1149" t="n">
        <v>7727400.90240512</v>
      </c>
      <c r="W70" s="1149" t="n">
        <v>552657.852655415</v>
      </c>
      <c r="X70" s="1149" t="n">
        <v>387795.832104834</v>
      </c>
      <c r="Y70" s="1149" t="n">
        <v>829028.504794667</v>
      </c>
      <c r="Z70" s="1149" t="n">
        <v>940453.684760249</v>
      </c>
      <c r="AA70" s="1149" t="n">
        <v>-111425.179965582</v>
      </c>
      <c r="AB70" s="1149" t="n">
        <v>-83599.06894003786</v>
      </c>
      <c r="AE70" s="999">
        <f>W70/Z70</f>
        <v/>
      </c>
      <c r="AF70" s="999">
        <f>X70/Z70</f>
        <v/>
      </c>
      <c r="AG70" s="999" t="n"/>
      <c r="AH70" s="999">
        <f>X70/$Q70</f>
        <v/>
      </c>
      <c r="AI70" s="999">
        <f>D70/$Q70</f>
        <v/>
      </c>
    </row>
    <row r="71">
      <c r="A71" s="541">
        <f>EDATE(A70, 3)</f>
        <v/>
      </c>
      <c r="B71" s="627" t="inlineStr">
        <is>
          <t>Jul-Sep 2017</t>
        </is>
      </c>
      <c r="C71" s="1149" t="n">
        <v>29945001.6406376</v>
      </c>
      <c r="D71" s="1149" t="n">
        <v>307460.950960861</v>
      </c>
      <c r="E71" s="1149" t="n">
        <v>560898.574124946</v>
      </c>
      <c r="F71" s="1149" t="n">
        <v>938992.5958239101</v>
      </c>
      <c r="G71" s="1149" t="n">
        <v>868359.5250858071</v>
      </c>
      <c r="H71" s="1149" t="n">
        <v>70633.07073810301</v>
      </c>
      <c r="I71" s="1149" t="n">
        <v>-21600.50883865729</v>
      </c>
      <c r="J71" s="1149" t="n"/>
      <c r="K71" s="1149" t="n">
        <v>775404.853154936</v>
      </c>
      <c r="L71" s="1150" t="n">
        <v>2.532212840416546</v>
      </c>
      <c r="M71" s="1149" t="n"/>
      <c r="N71" s="1149" t="n">
        <v>745964.599510882</v>
      </c>
      <c r="O71" s="1149" t="n">
        <v>409103.035471377</v>
      </c>
      <c r="P71" s="1149" t="n">
        <v>310826.726759171</v>
      </c>
      <c r="Q71" s="1149" t="n">
        <v>661192.129316072</v>
      </c>
      <c r="R71" s="1149" t="n">
        <v>719929.7622305481</v>
      </c>
      <c r="S71" s="1149" t="n">
        <v>-58737.6329144761</v>
      </c>
      <c r="T71" s="1149" t="n">
        <v>-58783.2767698497</v>
      </c>
      <c r="U71" s="1149" t="n"/>
      <c r="V71" s="1149" t="n">
        <v>7734277.62075333</v>
      </c>
      <c r="W71" s="1149" t="n">
        <v>529889.560352533</v>
      </c>
      <c r="X71" s="1149" t="n">
        <v>353731.178355211</v>
      </c>
      <c r="Y71" s="1149" t="n">
        <v>871725.300884117</v>
      </c>
      <c r="Z71" s="1149" t="n">
        <v>883620.7387077441</v>
      </c>
      <c r="AA71" s="1149" t="n">
        <v>-11895.43782362703</v>
      </c>
      <c r="AB71" s="1149" t="n">
        <v>105043.7856085021</v>
      </c>
      <c r="AE71" s="999">
        <f>W71/Z71</f>
        <v/>
      </c>
      <c r="AF71" s="999">
        <f>X71/Z71</f>
        <v/>
      </c>
      <c r="AG71" s="999" t="n"/>
      <c r="AH71" s="999">
        <f>X71/$Q71</f>
        <v/>
      </c>
      <c r="AI71" s="999">
        <f>D71/$Q71</f>
        <v/>
      </c>
    </row>
    <row r="72">
      <c r="A72" s="541">
        <f>EDATE(A71, 3)</f>
        <v/>
      </c>
      <c r="B72" s="627" t="inlineStr">
        <is>
          <t>Oct-Dec 2017</t>
        </is>
      </c>
      <c r="C72" s="1149" t="n">
        <v>30017503.4939639</v>
      </c>
      <c r="D72" s="1149" t="n">
        <v>299943.151168801</v>
      </c>
      <c r="E72" s="1149" t="n">
        <v>522065.411701186</v>
      </c>
      <c r="F72" s="1149" t="n">
        <v>956987.134392051</v>
      </c>
      <c r="G72" s="1149" t="n">
        <v>822008.562869987</v>
      </c>
      <c r="H72" s="1149" t="n">
        <v>134978.571522064</v>
      </c>
      <c r="I72" s="1149" t="n">
        <v>86919.46566461399</v>
      </c>
      <c r="J72" s="1149" t="n"/>
      <c r="K72" s="1149" t="n">
        <v>787843.943296146</v>
      </c>
      <c r="L72" s="1150" t="n">
        <v>2.566449583767445</v>
      </c>
      <c r="M72" s="1149" t="n"/>
      <c r="N72" s="1149" t="n">
        <v>757109.502663582</v>
      </c>
      <c r="O72" s="1149" t="n">
        <v>377491.612977125</v>
      </c>
      <c r="P72" s="1149" t="n">
        <v>281275.361463165</v>
      </c>
      <c r="Q72" s="1149" t="n">
        <v>666632.449767697</v>
      </c>
      <c r="R72" s="1149" t="n">
        <v>658766.97444029</v>
      </c>
      <c r="S72" s="1149" t="n">
        <v>7865.47532740701</v>
      </c>
      <c r="T72" s="1149" t="n">
        <v>34724.92126437486</v>
      </c>
      <c r="U72" s="1149" t="n"/>
      <c r="V72" s="1149" t="n">
        <v>7745455.77267921</v>
      </c>
      <c r="W72" s="1149" t="n">
        <v>579495.521414926</v>
      </c>
      <c r="X72" s="1149" t="n">
        <v>366689.298598896</v>
      </c>
      <c r="Y72" s="1149" t="n">
        <v>803340.773164351</v>
      </c>
      <c r="Z72" s="1149" t="n">
        <v>946184.8200138221</v>
      </c>
      <c r="AA72" s="1149" t="n">
        <v>-142844.0468494711</v>
      </c>
      <c r="AB72" s="1149" t="n">
        <v>-98283.38692898303</v>
      </c>
      <c r="AE72" s="999">
        <f>W72/Z72</f>
        <v/>
      </c>
      <c r="AF72" s="999">
        <f>X72/Z72</f>
        <v/>
      </c>
      <c r="AG72" s="999" t="n"/>
      <c r="AH72" s="999">
        <f>X72/$Q72</f>
        <v/>
      </c>
      <c r="AI72" s="999">
        <f>D72/$Q72</f>
        <v/>
      </c>
    </row>
    <row r="73">
      <c r="A73" s="541">
        <f>EDATE(A72, 3)</f>
        <v/>
      </c>
      <c r="B73" s="627" t="inlineStr">
        <is>
          <t>Jan-Mar 2018</t>
        </is>
      </c>
      <c r="C73" s="1149" t="n">
        <v>30149117.3531803</v>
      </c>
      <c r="D73" s="1149" t="n">
        <v>271155.606972949</v>
      </c>
      <c r="E73" s="1149" t="n">
        <v>471203.867703347</v>
      </c>
      <c r="F73" s="1149" t="n">
        <v>971714.721568635</v>
      </c>
      <c r="G73" s="1149" t="n">
        <v>742359.474676296</v>
      </c>
      <c r="H73" s="1149" t="n">
        <v>229355.246892339</v>
      </c>
      <c r="I73" s="1149" t="n">
        <v>176251.5814173631</v>
      </c>
      <c r="J73" s="1149" t="n"/>
      <c r="K73" s="1149" t="n">
        <v>714367.976734077</v>
      </c>
      <c r="L73" s="1150" t="n">
        <v>2.317342779928668</v>
      </c>
      <c r="M73" s="1149" t="n"/>
      <c r="N73" s="1149" t="n">
        <v>738110.458487786</v>
      </c>
      <c r="O73" s="1149" t="n">
        <v>391130.030850139</v>
      </c>
      <c r="P73" s="1149" t="n">
        <v>295747.218648923</v>
      </c>
      <c r="Q73" s="1149" t="n">
        <v>661077.3404564171</v>
      </c>
      <c r="R73" s="1149" t="n">
        <v>686877.249499062</v>
      </c>
      <c r="S73" s="1149" t="n">
        <v>-25799.9090426449</v>
      </c>
      <c r="T73" s="1149" t="n">
        <v>-46941.35295309126</v>
      </c>
      <c r="U73" s="1149" t="n"/>
      <c r="V73" s="1149" t="n">
        <v>7602170.57781902</v>
      </c>
      <c r="W73" s="1149" t="n">
        <v>580584.690718496</v>
      </c>
      <c r="X73" s="1149" t="n">
        <v>389921.733483468</v>
      </c>
      <c r="Y73" s="1149" t="n">
        <v>766951.08635227</v>
      </c>
      <c r="Z73" s="1149" t="n">
        <v>970506.4242019639</v>
      </c>
      <c r="AA73" s="1149" t="n">
        <v>-203555.337849694</v>
      </c>
      <c r="AB73" s="1149" t="n">
        <v>-106344.2284642793</v>
      </c>
      <c r="AE73" s="999">
        <f>W73/Z73</f>
        <v/>
      </c>
      <c r="AF73" s="999">
        <f>X73/Z73</f>
        <v/>
      </c>
      <c r="AG73" s="999" t="n"/>
      <c r="AH73" s="999">
        <f>X73/$Q73</f>
        <v/>
      </c>
      <c r="AI73" s="999">
        <f>D73/$Q73</f>
        <v/>
      </c>
    </row>
    <row r="74">
      <c r="A74" s="541">
        <f>EDATE(A73, 3)</f>
        <v/>
      </c>
      <c r="B74" s="627" t="inlineStr">
        <is>
          <t>Apr-Jun 2018</t>
        </is>
      </c>
      <c r="C74" s="1149" t="n">
        <v>30224337.8474954</v>
      </c>
      <c r="D74" s="1149" t="n">
        <v>252420.811950612</v>
      </c>
      <c r="E74" s="1149" t="n">
        <v>579101.146341178</v>
      </c>
      <c r="F74" s="1149" t="n">
        <v>914328.8270560739</v>
      </c>
      <c r="G74" s="1149" t="n">
        <v>831521.95829179</v>
      </c>
      <c r="H74" s="1149" t="n">
        <v>82806.86876428395</v>
      </c>
      <c r="I74" s="1149" t="n">
        <v>12834.87244017422</v>
      </c>
      <c r="J74" s="1149" t="n"/>
      <c r="K74" s="1149" t="n">
        <v>781605.049135605</v>
      </c>
      <c r="L74" s="1150" t="n">
        <v>2.527255793078597</v>
      </c>
      <c r="M74" s="1149" t="n"/>
      <c r="N74" s="1149" t="n">
        <v>744448.695862415</v>
      </c>
      <c r="O74" s="1149" t="n">
        <v>374808.867594669</v>
      </c>
      <c r="P74" s="1149" t="n">
        <v>282402.353887409</v>
      </c>
      <c r="Q74" s="1149" t="n">
        <v>581093.747163452</v>
      </c>
      <c r="R74" s="1149" t="n">
        <v>657211.221482078</v>
      </c>
      <c r="S74" s="1149" t="n">
        <v>-76117.47431862599</v>
      </c>
      <c r="T74" s="1149" t="n">
        <v>-49157.03001953848</v>
      </c>
      <c r="U74" s="1149" t="n"/>
      <c r="V74" s="1149" t="n">
        <v>7625575.02234919</v>
      </c>
      <c r="W74" s="1149" t="n">
        <v>539519.9594614049</v>
      </c>
      <c r="X74" s="1149" t="n">
        <v>328672.93521284</v>
      </c>
      <c r="Y74" s="1149" t="n">
        <v>861503.500228587</v>
      </c>
      <c r="Z74" s="1149" t="n">
        <v>868192.8946742449</v>
      </c>
      <c r="AA74" s="1149" t="n">
        <v>-6689.394445657963</v>
      </c>
      <c r="AB74" s="1149" t="n">
        <v>60007.15757936426</v>
      </c>
      <c r="AE74" s="999">
        <f>W74/Z74</f>
        <v/>
      </c>
      <c r="AF74" s="999">
        <f>X74/Z74</f>
        <v/>
      </c>
      <c r="AG74" s="999" t="n"/>
      <c r="AH74" s="999">
        <f>X74/$Q74</f>
        <v/>
      </c>
      <c r="AI74" s="999">
        <f>D74/$Q74</f>
        <v/>
      </c>
    </row>
    <row r="75">
      <c r="A75" s="541">
        <f>EDATE(A74, 3)</f>
        <v/>
      </c>
      <c r="B75" s="627" t="inlineStr">
        <is>
          <t>Jul-Sep 2018</t>
        </is>
      </c>
      <c r="C75" s="1149" t="n">
        <v>30203783.4043941</v>
      </c>
      <c r="D75" s="1149" t="n">
        <v>285671.392592517</v>
      </c>
      <c r="E75" s="1149" t="n">
        <v>578861.391293982</v>
      </c>
      <c r="F75" s="1149" t="n">
        <v>958930.5815373301</v>
      </c>
      <c r="G75" s="1149" t="n">
        <v>864532.783886499</v>
      </c>
      <c r="H75" s="1149" t="n">
        <v>94397.79765083105</v>
      </c>
      <c r="I75" s="1149" t="n">
        <v>17381.8142053932</v>
      </c>
      <c r="J75" s="1149" t="n"/>
      <c r="K75" s="1149" t="n">
        <v>819185.529506144</v>
      </c>
      <c r="L75" s="1150" t="n">
        <v>2.649968470861662</v>
      </c>
      <c r="M75" s="1149" t="n"/>
      <c r="N75" s="1149" t="n">
        <v>693295.702586644</v>
      </c>
      <c r="O75" s="1149" t="n">
        <v>375405.850459421</v>
      </c>
      <c r="P75" s="1149" t="n">
        <v>273630.712112342</v>
      </c>
      <c r="Q75" s="1149" t="n">
        <v>664231.414240736</v>
      </c>
      <c r="R75" s="1149" t="n">
        <v>649036.5625717631</v>
      </c>
      <c r="S75" s="1149" t="n">
        <v>15194.85166897299</v>
      </c>
      <c r="T75" s="1149" t="n">
        <v>16236.46004819078</v>
      </c>
      <c r="U75" s="1149" t="n"/>
      <c r="V75" s="1149" t="n">
        <v>7665268.3526837</v>
      </c>
      <c r="W75" s="1149" t="n">
        <v>583524.731077909</v>
      </c>
      <c r="X75" s="1149" t="n">
        <v>378560.021648219</v>
      </c>
      <c r="Y75" s="1149" t="n">
        <v>852492.1034063241</v>
      </c>
      <c r="Z75" s="1149" t="n">
        <v>962084.752726128</v>
      </c>
      <c r="AA75" s="1149" t="n">
        <v>-109592.6493198039</v>
      </c>
      <c r="AB75" s="1149" t="n">
        <v>-12731.27425357886</v>
      </c>
      <c r="AE75" s="999">
        <f>W75/Z75</f>
        <v/>
      </c>
      <c r="AF75" s="999">
        <f>X75/Z75</f>
        <v/>
      </c>
      <c r="AG75" s="999" t="n"/>
      <c r="AH75" s="999">
        <f>X75/$Q75</f>
        <v/>
      </c>
      <c r="AI75" s="999">
        <f>D75/$Q75</f>
        <v/>
      </c>
    </row>
    <row r="76">
      <c r="A76" s="541">
        <f>EDATE(A75, 3)</f>
        <v/>
      </c>
      <c r="B76" s="627" t="inlineStr">
        <is>
          <t>Oct-Dec 2018</t>
        </is>
      </c>
      <c r="C76" s="1149" t="n">
        <v>30274434.6192009</v>
      </c>
      <c r="D76" s="1149" t="n">
        <v>265561.257928874</v>
      </c>
      <c r="E76" s="1149" t="n">
        <v>577190.4406505889</v>
      </c>
      <c r="F76" s="1149" t="n">
        <v>1013405.07881576</v>
      </c>
      <c r="G76" s="1149" t="n">
        <v>842751.6985794629</v>
      </c>
      <c r="H76" s="1149" t="n">
        <v>170653.380236297</v>
      </c>
      <c r="I76" s="1149" t="n">
        <v>130792.4329496063</v>
      </c>
      <c r="J76" s="1149" t="n"/>
      <c r="K76" s="1149" t="n">
        <v>737214.479048414</v>
      </c>
      <c r="L76" s="1150" t="n">
        <v>2.379390389362361</v>
      </c>
      <c r="M76" s="1149" t="n"/>
      <c r="N76" s="1149" t="n">
        <v>691187.8393814639</v>
      </c>
      <c r="O76" s="1149" t="n">
        <v>387792.753831779</v>
      </c>
      <c r="P76" s="1149" t="n">
        <v>284918.636270227</v>
      </c>
      <c r="Q76" s="1149" t="n">
        <v>631316.4072206139</v>
      </c>
      <c r="R76" s="1149" t="n">
        <v>672711.390102006</v>
      </c>
      <c r="S76" s="1149" t="n">
        <v>-41394.98288139212</v>
      </c>
      <c r="T76" s="1149" t="n">
        <v>-17093.79819863429</v>
      </c>
      <c r="U76" s="1149" t="n"/>
      <c r="V76" s="1149" t="n">
        <v>7582532.30948379</v>
      </c>
      <c r="W76" s="1149" t="n">
        <v>625612.324983981</v>
      </c>
      <c r="X76" s="1149" t="n">
        <v>365755.14929174</v>
      </c>
      <c r="Y76" s="1149" t="n">
        <v>862109.076920816</v>
      </c>
      <c r="Z76" s="1149" t="n">
        <v>991367.474275721</v>
      </c>
      <c r="AA76" s="1149" t="n">
        <v>-129258.397354905</v>
      </c>
      <c r="AB76" s="1149" t="n">
        <v>-93803.63475097902</v>
      </c>
      <c r="AE76" s="999">
        <f>W76/Z76</f>
        <v/>
      </c>
      <c r="AF76" s="999">
        <f>X76/Z76</f>
        <v/>
      </c>
      <c r="AG76" s="999" t="n"/>
      <c r="AH76" s="999">
        <f>X76/$Q76</f>
        <v/>
      </c>
      <c r="AI76" s="999">
        <f>D76/$Q76</f>
        <v/>
      </c>
    </row>
    <row r="77" ht="14.5" customHeight="1" s="828">
      <c r="A77" s="541">
        <f>EDATE(A76, 3)</f>
        <v/>
      </c>
      <c r="B77" s="637" t="inlineStr">
        <is>
          <t>Jan-Mar 20193</t>
        </is>
      </c>
      <c r="C77" s="1155" t="n">
        <v>30429611.0194912</v>
      </c>
      <c r="D77" s="1155" t="n">
        <v>262454.745826742</v>
      </c>
      <c r="E77" s="1155" t="n">
        <v>565789.9119039</v>
      </c>
      <c r="F77" s="1155" t="n">
        <v>1066170.41832344</v>
      </c>
      <c r="G77" s="1155" t="n">
        <v>828244.657730642</v>
      </c>
      <c r="H77" s="1155" t="n">
        <v>237925.760592798</v>
      </c>
      <c r="I77" s="1155" t="n">
        <v>205783.2884176224</v>
      </c>
      <c r="J77" s="1155" t="n"/>
      <c r="K77" s="1155" t="n">
        <v>800703.343989814</v>
      </c>
      <c r="L77" s="1156" t="n">
        <v>2.568105284422622</v>
      </c>
      <c r="M77" s="1155" t="n"/>
      <c r="N77" s="1155" t="n">
        <v>674364.706655964</v>
      </c>
      <c r="O77" s="1155" t="n">
        <v>406571.942887105</v>
      </c>
      <c r="P77" s="1155" t="n">
        <v>231776.499077402</v>
      </c>
      <c r="Q77" s="1155" t="n">
        <v>609889.530837544</v>
      </c>
      <c r="R77" s="1155" t="n">
        <v>638348.441964507</v>
      </c>
      <c r="S77" s="1155" t="n">
        <v>-28458.91112696298</v>
      </c>
      <c r="T77" s="1155" t="n">
        <v>-57878.05721825268</v>
      </c>
      <c r="U77" s="1155" t="n"/>
      <c r="V77" s="1155" t="n">
        <v>7661426.70042665</v>
      </c>
      <c r="W77" s="1155" t="n">
        <v>659598.475436335</v>
      </c>
      <c r="X77" s="1155" t="n">
        <v>347434.785010802</v>
      </c>
      <c r="Y77" s="1155" t="n">
        <v>797566.4109813019</v>
      </c>
      <c r="Z77" s="1155" t="n">
        <v>1007033.260447137</v>
      </c>
      <c r="AA77" s="1155" t="n">
        <v>-209466.849465835</v>
      </c>
      <c r="AB77" s="1155" t="n">
        <v>88693.76880063303</v>
      </c>
      <c r="AE77" s="999">
        <f>W77/Z77</f>
        <v/>
      </c>
      <c r="AF77" s="999">
        <f>X77/Z77</f>
        <v/>
      </c>
      <c r="AG77" s="999" t="n"/>
      <c r="AH77" s="999">
        <f>X77/$Q77</f>
        <v/>
      </c>
      <c r="AI77" s="999">
        <f>D77/$Q77</f>
        <v/>
      </c>
    </row>
    <row r="78">
      <c r="A78" s="541">
        <f>EDATE(A77, 3)</f>
        <v/>
      </c>
      <c r="B78" s="627" t="inlineStr">
        <is>
          <t>Apr-Jun 2019</t>
        </is>
      </c>
      <c r="C78" s="1149" t="n">
        <v>30602553.6536775</v>
      </c>
      <c r="D78" s="1149" t="n">
        <v>293809.338355687</v>
      </c>
      <c r="E78" s="1149" t="n">
        <v>535018.985711403</v>
      </c>
      <c r="F78" s="1149" t="n">
        <v>962520.186117626</v>
      </c>
      <c r="G78" s="1149" t="n">
        <v>828828.3240670899</v>
      </c>
      <c r="H78" s="1149" t="n">
        <v>133691.8620505361</v>
      </c>
      <c r="I78" s="1149" t="n">
        <v>106804.1510969102</v>
      </c>
      <c r="J78" s="1149" t="n"/>
      <c r="K78" s="1149" t="n">
        <v>771782.922872562</v>
      </c>
      <c r="L78" s="1150" t="n">
        <v>2.461399089720359</v>
      </c>
      <c r="M78" s="1149" t="n"/>
      <c r="N78" s="1149" t="n">
        <v>640691.85943067</v>
      </c>
      <c r="O78" s="1149" t="n">
        <v>403629.011418177</v>
      </c>
      <c r="P78" s="1149" t="n">
        <v>269896.486908255</v>
      </c>
      <c r="Q78" s="1149" t="n">
        <v>669440.359831464</v>
      </c>
      <c r="R78" s="1149" t="n">
        <v>673525.498326432</v>
      </c>
      <c r="S78" s="1149" t="n">
        <v>-4085.138494967949</v>
      </c>
      <c r="T78" s="1149" t="n">
        <v>27277.01210964005</v>
      </c>
      <c r="U78" s="1149" t="n"/>
      <c r="V78" s="1149" t="n">
        <v>7623536.48727285</v>
      </c>
      <c r="W78" s="1149" t="n">
        <v>558891.174699449</v>
      </c>
      <c r="X78" s="1149" t="n">
        <v>375631.021475777</v>
      </c>
      <c r="Y78" s="1149" t="n">
        <v>804915.472619658</v>
      </c>
      <c r="Z78" s="1149" t="n">
        <v>934522.196175226</v>
      </c>
      <c r="AA78" s="1149" t="n">
        <v>-129606.723555568</v>
      </c>
      <c r="AB78" s="1149" t="n">
        <v>-100585.1632065494</v>
      </c>
      <c r="AE78" s="999">
        <f>W78/Z78</f>
        <v/>
      </c>
      <c r="AF78" s="999">
        <f>X78/Z78</f>
        <v/>
      </c>
      <c r="AG78" s="999" t="n"/>
      <c r="AH78" s="999">
        <f>X78/$Q78</f>
        <v/>
      </c>
      <c r="AI78" s="999">
        <f>D78/$Q78</f>
        <v/>
      </c>
    </row>
    <row r="79">
      <c r="A79" s="541">
        <f>EDATE(A78, 3)</f>
        <v/>
      </c>
      <c r="B79" s="627" t="inlineStr">
        <is>
          <t>Jul-Sep 2019</t>
        </is>
      </c>
      <c r="C79" s="1149" t="n">
        <v>30627185.4107192</v>
      </c>
      <c r="D79" s="1149" t="n">
        <v>278907.792953415</v>
      </c>
      <c r="E79" s="1149" t="n">
        <v>577696.806386102</v>
      </c>
      <c r="F79" s="1149" t="n">
        <v>985890.889281532</v>
      </c>
      <c r="G79" s="1149" t="n">
        <v>856604.5993395171</v>
      </c>
      <c r="H79" s="1149" t="n">
        <v>129286.289942015</v>
      </c>
      <c r="I79" s="1149" t="n">
        <v>-22404.2300933525</v>
      </c>
      <c r="J79" s="1149" t="n"/>
      <c r="K79" s="1149" t="n">
        <v>706630.616333953</v>
      </c>
      <c r="L79" s="1150" t="n">
        <v>2.251488442152344</v>
      </c>
      <c r="M79" s="1149" t="n"/>
      <c r="N79" s="1149" t="n">
        <v>639834.913643222</v>
      </c>
      <c r="O79" s="1149" t="n">
        <v>416415.165622844</v>
      </c>
      <c r="P79" s="1149" t="n">
        <v>260317.678491355</v>
      </c>
      <c r="Q79" s="1149" t="n">
        <v>642845.706930083</v>
      </c>
      <c r="R79" s="1149" t="n">
        <v>676732.844114199</v>
      </c>
      <c r="S79" s="1149" t="n">
        <v>-33887.13718411606</v>
      </c>
      <c r="T79" s="1149" t="n">
        <v>-4972.065229686443</v>
      </c>
      <c r="U79" s="1149" t="n"/>
      <c r="V79" s="1149" t="n">
        <v>7588130.73539121</v>
      </c>
      <c r="W79" s="1149" t="n">
        <v>569475.723658688</v>
      </c>
      <c r="X79" s="1149" t="n">
        <v>363937.913976668</v>
      </c>
      <c r="Y79" s="1149" t="n">
        <v>838014.484877457</v>
      </c>
      <c r="Z79" s="1149" t="n">
        <v>933413.637635356</v>
      </c>
      <c r="AA79" s="1149" t="n">
        <v>-95399.15275789902</v>
      </c>
      <c r="AB79" s="1149" t="n">
        <v>45968.2953230422</v>
      </c>
      <c r="AE79" s="999">
        <f>W79/Z79</f>
        <v/>
      </c>
      <c r="AF79" s="999">
        <f>X79/Z79</f>
        <v/>
      </c>
      <c r="AG79" s="999" t="n"/>
      <c r="AH79" s="999">
        <f>X79/$Q79</f>
        <v/>
      </c>
      <c r="AI79" s="999">
        <f>D79/$Q79</f>
        <v/>
      </c>
    </row>
    <row r="80">
      <c r="A80" s="541">
        <f>EDATE(A79, 3)</f>
        <v/>
      </c>
      <c r="B80" s="599" t="inlineStr">
        <is>
          <t>Oct-Dec 2019</t>
        </is>
      </c>
      <c r="C80" s="1149" t="n">
        <v>30632009.9980335</v>
      </c>
      <c r="D80" s="1149" t="n">
        <v>299646.906267684</v>
      </c>
      <c r="E80" s="1149" t="n">
        <v>523847.171241876</v>
      </c>
      <c r="F80" s="1149" t="n">
        <v>1013060.23806666</v>
      </c>
      <c r="G80" s="1149" t="n">
        <v>823494.07750956</v>
      </c>
      <c r="H80" s="1149" t="n">
        <v>189566.1605571</v>
      </c>
      <c r="I80" s="1149" t="n">
        <v>162846.8681448288</v>
      </c>
      <c r="J80" s="1149" t="n"/>
      <c r="K80" s="1149" t="n">
        <v>789878.987856628</v>
      </c>
      <c r="L80" s="1150" t="n">
        <v>2.509178865364967</v>
      </c>
      <c r="M80" s="1149" t="n"/>
      <c r="N80" s="1149" t="n">
        <v>579870.814648025</v>
      </c>
      <c r="O80" s="1149" t="n">
        <v>426652.002277545</v>
      </c>
      <c r="P80" s="1149" t="n">
        <v>272460.681556812</v>
      </c>
      <c r="Q80" s="1149" t="n">
        <v>660620.692942534</v>
      </c>
      <c r="R80" s="1149" t="n">
        <v>699112.683834357</v>
      </c>
      <c r="S80" s="1149" t="n">
        <v>-38491.99089182296</v>
      </c>
      <c r="T80" s="1149" t="n">
        <v>-57274.37312534498</v>
      </c>
      <c r="U80" s="1149" t="n"/>
      <c r="V80" s="1149" t="n">
        <v>7568221.82782842</v>
      </c>
      <c r="W80" s="1149" t="n">
        <v>586408.235789115</v>
      </c>
      <c r="X80" s="1149" t="n">
        <v>360973.78667485</v>
      </c>
      <c r="Y80" s="1149" t="n">
        <v>796307.852798688</v>
      </c>
      <c r="Z80" s="1149" t="n">
        <v>947382.022463965</v>
      </c>
      <c r="AA80" s="1149" t="n">
        <v>-151074.169665277</v>
      </c>
      <c r="AB80" s="1149" t="n">
        <v>-94052.49501948431</v>
      </c>
      <c r="AE80" s="999">
        <f>W80/Z80</f>
        <v/>
      </c>
      <c r="AF80" s="999">
        <f>X80/Z80</f>
        <v/>
      </c>
      <c r="AG80" s="999" t="n"/>
      <c r="AH80" s="999">
        <f>X80/$Q80</f>
        <v/>
      </c>
      <c r="AI80" s="999">
        <f>D80/$Q80</f>
        <v/>
      </c>
    </row>
    <row r="81">
      <c r="A81" s="541">
        <f>EDATE(A80, 3)</f>
        <v/>
      </c>
      <c r="B81" s="631" t="inlineStr">
        <is>
          <t>Jan-Mar 2020</t>
        </is>
      </c>
      <c r="C81" s="1149" t="n">
        <v>30660264.571912</v>
      </c>
      <c r="D81" s="1149" t="n">
        <v>348009.018779963</v>
      </c>
      <c r="E81" s="1149" t="n">
        <v>708780.9397638571</v>
      </c>
      <c r="F81" s="1149" t="n">
        <v>937796.1140602599</v>
      </c>
      <c r="G81" s="1149" t="n">
        <v>1056789.95854382</v>
      </c>
      <c r="H81" s="1149" t="n">
        <v>-118993.8444835602</v>
      </c>
      <c r="I81" s="1149" t="n">
        <v>-180445.6950007528</v>
      </c>
      <c r="J81" s="1149" t="n"/>
      <c r="K81" s="1149" t="n">
        <v>695093.024394465</v>
      </c>
      <c r="L81" s="1150" t="n">
        <v>2.211753093364222</v>
      </c>
      <c r="M81" s="1149" t="n"/>
      <c r="N81" s="1149" t="n">
        <v>621132.5985891049</v>
      </c>
      <c r="O81" s="1149" t="n">
        <v>398287.706986736</v>
      </c>
      <c r="P81" s="1149" t="n">
        <v>215114.220362763</v>
      </c>
      <c r="Q81" s="1149" t="n">
        <v>759642.05334132</v>
      </c>
      <c r="R81" s="1149" t="n">
        <v>613401.927349499</v>
      </c>
      <c r="S81" s="1149" t="n">
        <v>146240.1259918211</v>
      </c>
      <c r="T81" s="1149" t="n">
        <v>130662.4139473394</v>
      </c>
      <c r="U81" s="1149" t="n"/>
      <c r="V81" s="1149" t="n">
        <v>7350087.47726975</v>
      </c>
      <c r="W81" s="1149" t="n">
        <v>539508.407073524</v>
      </c>
      <c r="X81" s="1149" t="n">
        <v>411633.034561357</v>
      </c>
      <c r="Y81" s="1149" t="n">
        <v>923895.1601266201</v>
      </c>
      <c r="Z81" s="1149" t="n">
        <v>951141.441634881</v>
      </c>
      <c r="AA81" s="1149" t="n">
        <v>-27246.28150826087</v>
      </c>
      <c r="AB81" s="1149" t="n">
        <v>61495.28105341084</v>
      </c>
      <c r="AE81" s="999">
        <f>W81/Z81</f>
        <v/>
      </c>
      <c r="AF81" s="999">
        <f>X81/Z81</f>
        <v/>
      </c>
      <c r="AG81" s="999" t="n"/>
      <c r="AH81" s="999">
        <f>X81/$Q81</f>
        <v/>
      </c>
      <c r="AI81" s="999">
        <f>D81/$Q81</f>
        <v/>
      </c>
    </row>
    <row r="82">
      <c r="A82" s="541">
        <f>EDATE(A81, 3)</f>
        <v/>
      </c>
      <c r="B82" s="631" t="inlineStr">
        <is>
          <t>Apr-Jun 2020</t>
        </is>
      </c>
      <c r="C82" s="1149" t="n">
        <v>30490846.9054922</v>
      </c>
      <c r="D82" s="1149" t="n">
        <v>392692.048837881</v>
      </c>
      <c r="E82" s="1149" t="n">
        <v>710592.538192753</v>
      </c>
      <c r="F82" s="1149" t="n">
        <v>899444.2820702191</v>
      </c>
      <c r="G82" s="1149" t="n">
        <v>1103284.587030634</v>
      </c>
      <c r="H82" s="1149" t="n">
        <v>-203840.304960415</v>
      </c>
      <c r="I82" s="1149" t="n">
        <v>-195988.5532083921</v>
      </c>
      <c r="J82" s="1149" t="n"/>
      <c r="K82" s="1149" t="n">
        <v>618632.6040127371</v>
      </c>
      <c r="L82" s="1150" t="n">
        <v>1.981059224625216</v>
      </c>
      <c r="M82" s="1149" t="n"/>
      <c r="N82" s="1149" t="n">
        <v>582938.2324864829</v>
      </c>
      <c r="O82" s="1149" t="n">
        <v>350965.532025338</v>
      </c>
      <c r="P82" s="1149" t="n">
        <v>469508.143822158</v>
      </c>
      <c r="Q82" s="1149" t="n">
        <v>788470.0366454939</v>
      </c>
      <c r="R82" s="1149" t="n">
        <v>820473.6758474959</v>
      </c>
      <c r="S82" s="1149" t="n">
        <v>-32003.63920200197</v>
      </c>
      <c r="T82" s="1149" t="n">
        <v>-14162.99848363711</v>
      </c>
      <c r="U82" s="1149" t="n"/>
      <c r="V82" s="1149" t="n">
        <v>7373118.4370754</v>
      </c>
      <c r="W82" s="1149" t="n">
        <v>548478.750044881</v>
      </c>
      <c r="X82" s="1149" t="n">
        <v>395777.987807613</v>
      </c>
      <c r="Y82" s="1149" t="n">
        <v>1180100.682014911</v>
      </c>
      <c r="Z82" s="1149" t="n">
        <v>944256.737852494</v>
      </c>
      <c r="AA82" s="1149" t="n">
        <v>235843.944162417</v>
      </c>
      <c r="AB82" s="1149" t="n">
        <v>221879.5516920313</v>
      </c>
      <c r="AE82" s="999">
        <f>W82/Z82</f>
        <v/>
      </c>
      <c r="AF82" s="999">
        <f>X82/Z82</f>
        <v/>
      </c>
      <c r="AG82" s="999" t="n"/>
      <c r="AH82" s="999">
        <f>X82/$Q82</f>
        <v/>
      </c>
      <c r="AI82" s="999">
        <f>D82/$Q82</f>
        <v/>
      </c>
    </row>
    <row r="83">
      <c r="A83" s="541">
        <f>EDATE(A82, 3)</f>
        <v/>
      </c>
      <c r="B83" s="631" t="inlineStr">
        <is>
          <t>Jul-Sep 2020</t>
        </is>
      </c>
      <c r="C83" s="1149" t="n">
        <v>30249824.4772931</v>
      </c>
      <c r="D83" s="1149" t="n">
        <v>394579.728740321</v>
      </c>
      <c r="E83" s="1149" t="n">
        <v>639607.108879424</v>
      </c>
      <c r="F83" s="1149" t="n">
        <v>851551.105631417</v>
      </c>
      <c r="G83" s="1149" t="n">
        <v>1034186.837619745</v>
      </c>
      <c r="H83" s="1149" t="n">
        <v>-182635.731988328</v>
      </c>
      <c r="I83" s="1149" t="n">
        <v>-327747.8258488774</v>
      </c>
      <c r="J83" s="1149" t="n"/>
      <c r="K83" s="1149" t="n">
        <v>516777.942634469</v>
      </c>
      <c r="L83" s="1150" t="n">
        <v>1.667120005110072</v>
      </c>
      <c r="M83" s="1149" t="n"/>
      <c r="N83" s="1149" t="n">
        <v>743810.990612313</v>
      </c>
      <c r="O83" s="1149" t="n">
        <v>377871.297145035</v>
      </c>
      <c r="P83" s="1149" t="n">
        <v>255143.41365033</v>
      </c>
      <c r="Q83" s="1149" t="n">
        <v>877499.071160885</v>
      </c>
      <c r="R83" s="1149" t="n">
        <v>633014.710795365</v>
      </c>
      <c r="S83" s="1149" t="n">
        <v>244484.36036552</v>
      </c>
      <c r="T83" s="1149" t="n">
        <v>291334.912507826</v>
      </c>
      <c r="U83" s="1149" t="n"/>
      <c r="V83" s="1149" t="n">
        <v>7711846.20590013</v>
      </c>
      <c r="W83" s="1149" t="n">
        <v>473679.808486382</v>
      </c>
      <c r="X83" s="1149" t="n">
        <v>482919.342420564</v>
      </c>
      <c r="Y83" s="1149" t="n">
        <v>894750.5225297541</v>
      </c>
      <c r="Z83" s="1149" t="n">
        <v>956599.150906946</v>
      </c>
      <c r="AA83" s="1149" t="n">
        <v>-61848.62837719196</v>
      </c>
      <c r="AB83" s="1149" t="n">
        <v>62825.91334105469</v>
      </c>
      <c r="AE83" s="999">
        <f>W83/Z83</f>
        <v/>
      </c>
      <c r="AF83" s="999">
        <f>X83/Z83</f>
        <v/>
      </c>
      <c r="AG83" s="999" t="n"/>
      <c r="AH83" s="999">
        <f>X83/$Q83</f>
        <v/>
      </c>
      <c r="AI83" s="999">
        <f>D83/$Q83</f>
        <v/>
      </c>
    </row>
    <row r="84">
      <c r="A84" s="541">
        <f>EDATE(A83, 3)</f>
        <v/>
      </c>
      <c r="B84" s="631" t="inlineStr">
        <is>
          <t>Oct-Dec 2020</t>
        </is>
      </c>
      <c r="C84" s="1149" t="n">
        <v>30023090.09417</v>
      </c>
      <c r="D84" s="1149" t="n">
        <v>427856.240456928</v>
      </c>
      <c r="E84" s="1149" t="n">
        <v>597221.035578527</v>
      </c>
      <c r="F84" s="1149" t="n">
        <v>948124.401847003</v>
      </c>
      <c r="G84" s="1149" t="n">
        <v>1025077.276035455</v>
      </c>
      <c r="H84" s="1149" t="n">
        <v>-76952.87418845203</v>
      </c>
      <c r="I84" s="1149" t="n">
        <v>-90309.87305361778</v>
      </c>
      <c r="J84" s="1149" t="n"/>
      <c r="K84" s="1149" t="n">
        <v>680130.594805703</v>
      </c>
      <c r="L84" s="1150" t="n">
        <v>2.214354736604196</v>
      </c>
      <c r="M84" s="1149" t="n"/>
      <c r="N84" s="1149" t="n">
        <v>855959.5246931741</v>
      </c>
      <c r="O84" s="1149" t="n">
        <v>452970.033474536</v>
      </c>
      <c r="P84" s="1149" t="n">
        <v>328240.688151912</v>
      </c>
      <c r="Q84" s="1149" t="n">
        <v>911095.660796506</v>
      </c>
      <c r="R84" s="1149" t="n">
        <v>781210.721626448</v>
      </c>
      <c r="S84" s="1149" t="n">
        <v>129884.939170058</v>
      </c>
      <c r="T84" s="1149" t="n">
        <v>101439.4183123792</v>
      </c>
      <c r="U84" s="1149" t="n"/>
      <c r="V84" s="1149" t="n">
        <v>7644137.41710084</v>
      </c>
      <c r="W84" s="1149" t="n">
        <v>495154.368372467</v>
      </c>
      <c r="X84" s="1149" t="n">
        <v>483239.420339578</v>
      </c>
      <c r="Y84" s="1149" t="n">
        <v>925461.7237304391</v>
      </c>
      <c r="Z84" s="1149" t="n">
        <v>978393.7887120449</v>
      </c>
      <c r="AA84" s="1149" t="n">
        <v>-52932.06498160586</v>
      </c>
      <c r="AB84" s="1149" t="n">
        <v>23119.45474122465</v>
      </c>
      <c r="AE84" s="999">
        <f>W84/Z84</f>
        <v/>
      </c>
      <c r="AF84" s="999">
        <f>X84/Z84</f>
        <v/>
      </c>
      <c r="AG84" s="999" t="n"/>
      <c r="AH84" s="999">
        <f>X84/$Q84</f>
        <v/>
      </c>
      <c r="AI84" s="999">
        <f>D84/$Q84</f>
        <v/>
      </c>
    </row>
    <row r="85">
      <c r="A85" s="541">
        <f>EDATE(A84, 3)</f>
        <v/>
      </c>
      <c r="B85" s="631" t="inlineStr">
        <is>
          <t>Jan-Mar 2021</t>
        </is>
      </c>
      <c r="C85" s="1149" t="n">
        <v>30136647.0894271</v>
      </c>
      <c r="D85" s="1149" t="n">
        <v>316210.645788027</v>
      </c>
      <c r="E85" s="1149" t="n">
        <v>513178.137107048</v>
      </c>
      <c r="F85" s="1149" t="n">
        <v>997253.949839934</v>
      </c>
      <c r="G85" s="1149" t="n">
        <v>829388.7828950749</v>
      </c>
      <c r="H85" s="1149" t="n">
        <v>167865.1669448591</v>
      </c>
      <c r="I85" s="1149" t="n">
        <v>65453.45916196704</v>
      </c>
      <c r="J85" s="1149" t="n"/>
      <c r="K85" s="1149" t="n">
        <v>736401.525238762</v>
      </c>
      <c r="L85" s="1150" t="n">
        <v>2.390607380396388</v>
      </c>
      <c r="M85" s="1149" t="n"/>
      <c r="N85" s="1149" t="n">
        <v>884184.533823846</v>
      </c>
      <c r="O85" s="1149" t="n">
        <v>468836.344862219</v>
      </c>
      <c r="P85" s="1149" t="n">
        <v>386923.188821611</v>
      </c>
      <c r="Q85" s="1149" t="n">
        <v>748990.5990285589</v>
      </c>
      <c r="R85" s="1149" t="n">
        <v>855759.5336838299</v>
      </c>
      <c r="S85" s="1149" t="n">
        <v>-106768.934655271</v>
      </c>
      <c r="T85" s="1149" t="n">
        <v>-127157.6991197215</v>
      </c>
      <c r="U85" s="1149" t="n"/>
      <c r="V85" s="1149" t="n">
        <v>7731164.72200114</v>
      </c>
      <c r="W85" s="1149" t="n">
        <v>528417.6049777149</v>
      </c>
      <c r="X85" s="1149" t="n">
        <v>432779.953240532</v>
      </c>
      <c r="Y85" s="1149" t="n">
        <v>900101.3259286589</v>
      </c>
      <c r="Z85" s="1149" t="n">
        <v>961197.558218247</v>
      </c>
      <c r="AA85" s="1149" t="n">
        <v>-61096.23228958808</v>
      </c>
      <c r="AB85" s="1149" t="n">
        <v>96192.23995776474</v>
      </c>
      <c r="AE85" s="999">
        <f>W85/Z85</f>
        <v/>
      </c>
      <c r="AF85" s="999">
        <f>X85/Z85</f>
        <v/>
      </c>
      <c r="AG85" s="999" t="n"/>
      <c r="AH85" s="999">
        <f>X85/$Q85</f>
        <v/>
      </c>
      <c r="AI85" s="999">
        <f>D85/$Q85</f>
        <v/>
      </c>
    </row>
    <row r="86">
      <c r="A86" s="541">
        <f>EDATE(A85, 3)</f>
        <v/>
      </c>
      <c r="B86" s="631" t="inlineStr">
        <is>
          <t>Apr-Jun 2021</t>
        </is>
      </c>
      <c r="C86" s="1149" t="n">
        <v>30096748.1786869</v>
      </c>
      <c r="D86" s="1149" t="n">
        <v>265482.843859861</v>
      </c>
      <c r="E86" s="1149" t="n">
        <v>651668.076871046</v>
      </c>
      <c r="F86" s="1149" t="n">
        <v>1202499.359395776</v>
      </c>
      <c r="G86" s="1149" t="n">
        <v>917150.920730907</v>
      </c>
      <c r="H86" s="1149" t="n">
        <v>285348.4386648689</v>
      </c>
      <c r="I86" s="1149" t="n">
        <v>162874.7052120455</v>
      </c>
      <c r="J86" s="1149" t="n"/>
      <c r="K86" s="1149" t="n">
        <v>807827.619203932</v>
      </c>
      <c r="L86" s="1150" t="n">
        <v>2.627571214014312</v>
      </c>
      <c r="M86" s="1149" t="n"/>
      <c r="N86" s="1149" t="n">
        <v>800050.894698456</v>
      </c>
      <c r="O86" s="1149" t="n">
        <v>575752.079548536</v>
      </c>
      <c r="P86" s="1149" t="n">
        <v>283115.670310511</v>
      </c>
      <c r="Q86" s="1149" t="n">
        <v>743020.684652864</v>
      </c>
      <c r="R86" s="1149" t="n">
        <v>858867.749859047</v>
      </c>
      <c r="S86" s="1149" t="n">
        <v>-115847.065206183</v>
      </c>
      <c r="T86" s="1149" t="n">
        <v>-82311.7406593312</v>
      </c>
      <c r="U86" s="1149" t="n"/>
      <c r="V86" s="1149" t="n">
        <v>7765196.57981978</v>
      </c>
      <c r="W86" s="1149" t="n">
        <v>626747.27984724</v>
      </c>
      <c r="X86" s="1149" t="n">
        <v>477537.840793003</v>
      </c>
      <c r="Y86" s="1149" t="n">
        <v>934783.747181557</v>
      </c>
      <c r="Z86" s="1149" t="n">
        <v>1104285.120640243</v>
      </c>
      <c r="AA86" s="1149" t="n">
        <v>-169501.3734586859</v>
      </c>
      <c r="AB86" s="1149" t="n">
        <v>-46236.96455271542</v>
      </c>
      <c r="AE86" s="999">
        <f>W86/Z86</f>
        <v/>
      </c>
      <c r="AF86" s="999">
        <f>X86/Z86</f>
        <v/>
      </c>
      <c r="AG86" s="999" t="n"/>
      <c r="AH86" s="999">
        <f>X86/$Q86</f>
        <v/>
      </c>
      <c r="AI86" s="999">
        <f>D86/$Q86</f>
        <v/>
      </c>
    </row>
    <row r="87">
      <c r="A87" s="541">
        <f>EDATE(A86, 3)</f>
        <v/>
      </c>
      <c r="B87" s="631" t="inlineStr">
        <is>
          <t>Jul-Sep 2021</t>
        </is>
      </c>
      <c r="C87" s="1149" t="n">
        <v>30223536.4085566</v>
      </c>
      <c r="D87" s="1149" t="n">
        <v>293017.126643818</v>
      </c>
      <c r="E87" s="1149" t="n">
        <v>649879.90099486</v>
      </c>
      <c r="F87" s="1149" t="n">
        <v>1241789.991547816</v>
      </c>
      <c r="G87" s="1149" t="n">
        <v>942897.027638678</v>
      </c>
      <c r="H87" s="1149" t="n">
        <v>298892.963909138</v>
      </c>
      <c r="I87" s="1149" t="n">
        <v>166260.0427776538</v>
      </c>
      <c r="J87" s="1149" t="n"/>
      <c r="K87" s="1149" t="n">
        <v>996692.874181869</v>
      </c>
      <c r="L87" s="1150" t="n">
        <v>3.226917749291409</v>
      </c>
      <c r="M87" s="1149" t="n"/>
      <c r="N87" s="1149" t="n">
        <v>645955.281760477</v>
      </c>
      <c r="O87" s="1149" t="n">
        <v>592369.820546606</v>
      </c>
      <c r="P87" s="1149" t="n">
        <v>304380.951198174</v>
      </c>
      <c r="Q87" s="1149" t="n">
        <v>762844.960355758</v>
      </c>
      <c r="R87" s="1149" t="n">
        <v>896750.77174478</v>
      </c>
      <c r="S87" s="1149" t="n">
        <v>-133905.811389022</v>
      </c>
      <c r="T87" s="1149" t="n">
        <v>-84651.77883535554</v>
      </c>
      <c r="U87" s="1149" t="n"/>
      <c r="V87" s="1149" t="n">
        <v>7663731.04882489</v>
      </c>
      <c r="W87" s="1149" t="n">
        <v>649420.17100121</v>
      </c>
      <c r="X87" s="1149" t="n">
        <v>469827.83371194</v>
      </c>
      <c r="Y87" s="1149" t="n">
        <v>954260.852193034</v>
      </c>
      <c r="Z87" s="1149" t="n">
        <v>1119248.00471315</v>
      </c>
      <c r="AA87" s="1149" t="n">
        <v>-164987.152520116</v>
      </c>
      <c r="AB87" s="1149" t="n">
        <v>-18182.26394229755</v>
      </c>
      <c r="AE87" s="999">
        <f>W87/Z87</f>
        <v/>
      </c>
      <c r="AF87" s="999">
        <f>X87/Z87</f>
        <v/>
      </c>
      <c r="AG87" s="999" t="n"/>
      <c r="AH87" s="999">
        <f>X87/$Q87</f>
        <v/>
      </c>
      <c r="AI87" s="999">
        <f>D87/$Q87</f>
        <v/>
      </c>
    </row>
    <row r="88">
      <c r="A88" s="541">
        <f>EDATE(A87, 3)</f>
        <v/>
      </c>
      <c r="B88" s="631" t="inlineStr">
        <is>
          <t>Oct-Dec 2021</t>
        </is>
      </c>
      <c r="C88" s="1149" t="n">
        <v>30415472.4990973</v>
      </c>
      <c r="D88" s="1149" t="n">
        <v>276763.442601686</v>
      </c>
      <c r="E88" s="1149" t="n">
        <v>661598.492887373</v>
      </c>
      <c r="F88" s="1149" t="n">
        <v>1059025.105923504</v>
      </c>
      <c r="G88" s="1149" t="n">
        <v>938361.935489059</v>
      </c>
      <c r="H88" s="1149" t="n">
        <v>120663.1704344451</v>
      </c>
      <c r="I88" s="1149" t="n">
        <v>70789.60755500197</v>
      </c>
      <c r="J88" s="1149" t="n"/>
      <c r="K88" s="1149" t="n">
        <v>1000142.59745613</v>
      </c>
      <c r="L88" s="1150" t="n">
        <v>3.215970360584265</v>
      </c>
      <c r="M88" s="1149" t="n"/>
      <c r="N88" s="1149" t="n">
        <v>668439.14266795</v>
      </c>
      <c r="O88" s="1149" t="n">
        <v>454401.444165968</v>
      </c>
      <c r="P88" s="1149" t="n">
        <v>310992.516276155</v>
      </c>
      <c r="Q88" s="1149" t="n">
        <v>730328.3362154621</v>
      </c>
      <c r="R88" s="1149" t="n">
        <v>765393.960442123</v>
      </c>
      <c r="S88" s="1149" t="n">
        <v>-35065.62422666093</v>
      </c>
      <c r="T88" s="1149" t="n">
        <v>-67900.64593224553</v>
      </c>
      <c r="U88" s="1149" t="n"/>
      <c r="V88" s="1149" t="n">
        <v>7750429.19142332</v>
      </c>
      <c r="W88" s="1149" t="n">
        <v>604623.661757536</v>
      </c>
      <c r="X88" s="1149" t="n">
        <v>453564.893613776</v>
      </c>
      <c r="Y88" s="1149" t="n">
        <v>972591.009163528</v>
      </c>
      <c r="Z88" s="1149" t="n">
        <v>1058188.555371312</v>
      </c>
      <c r="AA88" s="1149" t="n">
        <v>-85597.54620778398</v>
      </c>
      <c r="AB88" s="1149" t="n">
        <v>75226.03837724216</v>
      </c>
      <c r="AE88" s="999">
        <f>W88/Z88</f>
        <v/>
      </c>
      <c r="AF88" s="999">
        <f>X88/Z88</f>
        <v/>
      </c>
      <c r="AG88" s="999" t="n"/>
      <c r="AH88" s="999">
        <f>X88/$Q88</f>
        <v/>
      </c>
      <c r="AI88" s="999">
        <f>D88/$Q88</f>
        <v/>
      </c>
    </row>
    <row r="89">
      <c r="A89" s="541">
        <f>EDATE(A88, 3)</f>
        <v/>
      </c>
      <c r="B89" s="631" t="inlineStr">
        <is>
          <t>Jan-Mar 2022</t>
        </is>
      </c>
      <c r="C89" s="1149" t="n">
        <v>30480873.7550685</v>
      </c>
      <c r="D89" s="1149" t="n">
        <v>261662.78167883</v>
      </c>
      <c r="E89" s="1149" t="n">
        <v>655614.903875462</v>
      </c>
      <c r="F89" s="1149" t="n">
        <v>1132819.245548212</v>
      </c>
      <c r="G89" s="1149" t="n">
        <v>917277.6855542921</v>
      </c>
      <c r="H89" s="1149" t="n">
        <v>215541.5599939199</v>
      </c>
      <c r="I89" s="1149" t="n">
        <v>78256.94664966315</v>
      </c>
      <c r="J89" s="1149" t="n"/>
      <c r="K89" s="1149" t="n">
        <v>993373.079507199</v>
      </c>
      <c r="L89" s="1150" t="n">
        <v>3.182622857372957</v>
      </c>
      <c r="M89" s="1149" t="n"/>
      <c r="N89" s="1149" t="n">
        <v>596565.570893539</v>
      </c>
      <c r="O89" s="1149" t="n">
        <v>495139.031883123</v>
      </c>
      <c r="P89" s="1149" t="n">
        <v>302314.976766923</v>
      </c>
      <c r="Q89" s="1149" t="n">
        <v>657251.046124273</v>
      </c>
      <c r="R89" s="1149" t="n">
        <v>797454.008650046</v>
      </c>
      <c r="S89" s="1149" t="n">
        <v>-140202.962525773</v>
      </c>
      <c r="T89" s="1149" t="n">
        <v>-134559.8153192019</v>
      </c>
      <c r="U89" s="1149" t="n"/>
      <c r="V89" s="1149" t="n">
        <v>7905552.71937482</v>
      </c>
      <c r="W89" s="1149" t="n">
        <v>637680.213665089</v>
      </c>
      <c r="X89" s="1149" t="n">
        <v>395588.264445443</v>
      </c>
      <c r="Y89" s="1149" t="n">
        <v>957929.880642385</v>
      </c>
      <c r="Z89" s="1149" t="n">
        <v>1033268.478110532</v>
      </c>
      <c r="AA89" s="1149" t="n">
        <v>-75338.59746814705</v>
      </c>
      <c r="AB89" s="1149" t="n">
        <v>134479.8686695397</v>
      </c>
      <c r="AE89" s="999">
        <f>W89/Z89</f>
        <v/>
      </c>
      <c r="AF89" s="999">
        <f>X89/Z89</f>
        <v/>
      </c>
      <c r="AG89" s="999" t="n"/>
      <c r="AH89" s="999">
        <f>X89/$Q89</f>
        <v/>
      </c>
      <c r="AI89" s="999">
        <f>D89/$Q89</f>
        <v/>
      </c>
    </row>
    <row r="90">
      <c r="A90" s="541">
        <f>EDATE(A89, 3)</f>
        <v/>
      </c>
      <c r="B90" s="631" t="inlineStr">
        <is>
          <t>Apr-Jun 2022</t>
        </is>
      </c>
      <c r="C90" s="1149" t="n">
        <v>30616526.5999986</v>
      </c>
      <c r="D90" s="1149" t="n">
        <v>252883.77238544</v>
      </c>
      <c r="E90" s="1149" t="n">
        <v>625678.64229879</v>
      </c>
      <c r="F90" s="1149" t="n">
        <v>975517.872255692</v>
      </c>
      <c r="G90" s="1149" t="n">
        <v>878562.41468423</v>
      </c>
      <c r="H90" s="1149" t="n">
        <v>96955.45757146203</v>
      </c>
      <c r="I90" s="1149" t="n">
        <v>52102.17462043092</v>
      </c>
      <c r="J90" s="1149" t="n"/>
      <c r="K90" s="1149" t="n">
        <v>942126.858772538</v>
      </c>
      <c r="L90" s="1150" t="n">
        <v>3.00178592619687</v>
      </c>
      <c r="M90" s="1149" t="n"/>
      <c r="N90" s="1149" t="n">
        <v>589030.065001777</v>
      </c>
      <c r="O90" s="1149" t="n">
        <v>386642.013373318</v>
      </c>
      <c r="P90" s="1149" t="n">
        <v>311353.475120837</v>
      </c>
      <c r="Q90" s="1149" t="n">
        <v>670882.351659653</v>
      </c>
      <c r="R90" s="1149" t="n">
        <v>697995.488494155</v>
      </c>
      <c r="S90" s="1149" t="n">
        <v>-27113.13683450199</v>
      </c>
      <c r="T90" s="1149" t="n">
        <v>-407.7741256027948</v>
      </c>
      <c r="U90" s="1149" t="n"/>
      <c r="V90" s="1149" t="n">
        <v>7929769.17442041</v>
      </c>
      <c r="W90" s="1149" t="n">
        <v>588875.858882374</v>
      </c>
      <c r="X90" s="1149" t="n">
        <v>417998.579274213</v>
      </c>
      <c r="Y90" s="1149" t="n">
        <v>937032.117419627</v>
      </c>
      <c r="Z90" s="1149" t="n">
        <v>1006874.438156587</v>
      </c>
      <c r="AA90" s="1149" t="n">
        <v>-69842.32073696004</v>
      </c>
      <c r="AB90" s="1149" t="n">
        <v>26587.59950516932</v>
      </c>
      <c r="AE90" s="999">
        <f>W90/Z90</f>
        <v/>
      </c>
      <c r="AF90" s="999">
        <f>X90/Z90</f>
        <v/>
      </c>
      <c r="AG90" s="999" t="n"/>
      <c r="AH90" s="999">
        <f>X90/$Q90</f>
        <v/>
      </c>
      <c r="AI90" s="999">
        <f>D90/$Q90</f>
        <v/>
      </c>
    </row>
    <row r="91">
      <c r="A91" s="541">
        <f>EDATE(A90, 3)</f>
        <v/>
      </c>
      <c r="B91" s="20" t="inlineStr">
        <is>
          <t>Jul-Sep 2022</t>
        </is>
      </c>
      <c r="C91" s="1149" t="n">
        <v>30663833.605471</v>
      </c>
      <c r="D91" s="1149" t="n">
        <v>251672.448751976</v>
      </c>
      <c r="E91" s="1149" t="n">
        <v>624098.496517232</v>
      </c>
      <c r="F91" s="1149" t="n">
        <v>1004662.968051995</v>
      </c>
      <c r="G91" s="1149" t="n">
        <v>875770.9452692081</v>
      </c>
      <c r="H91" s="1149" t="n">
        <v>128892.0227827869</v>
      </c>
      <c r="I91" s="1149" t="n">
        <v>8469.476174864918</v>
      </c>
      <c r="J91" s="1149" t="n"/>
      <c r="K91" s="1149" t="n">
        <v>977694.8823161779</v>
      </c>
      <c r="L91" s="1150" t="n">
        <v>3.113638764899116</v>
      </c>
      <c r="M91" s="1149" t="n"/>
      <c r="N91" s="1149" t="n">
        <v>543380.739899116</v>
      </c>
      <c r="O91" s="1149" t="n">
        <v>385127.758485491</v>
      </c>
      <c r="P91" s="1149" t="n">
        <v>325656.963714643</v>
      </c>
      <c r="Q91" s="1149" t="n">
        <v>675099.851685287</v>
      </c>
      <c r="R91" s="1149" t="n">
        <v>710784.722200134</v>
      </c>
      <c r="S91" s="1149" t="n">
        <v>-35684.87051484699</v>
      </c>
      <c r="T91" s="1149" t="n">
        <v>-10746.74666591734</v>
      </c>
      <c r="U91" s="1149" t="n"/>
      <c r="V91" s="1149" t="n">
        <v>7993716.39390431</v>
      </c>
      <c r="W91" s="1149" t="n">
        <v>619535.209566504</v>
      </c>
      <c r="X91" s="1149" t="n">
        <v>423427.402933311</v>
      </c>
      <c r="Y91" s="1149" t="n">
        <v>949755.4602318751</v>
      </c>
      <c r="Z91" s="1149" t="n">
        <v>1042962.612499815</v>
      </c>
      <c r="AA91" s="1149" t="n">
        <v>-93207.15226793988</v>
      </c>
      <c r="AB91" s="1149" t="n">
        <v>104392.2704910599</v>
      </c>
      <c r="AE91" s="999">
        <f>W91/Z91</f>
        <v/>
      </c>
      <c r="AF91" s="999">
        <f>X91/Z91</f>
        <v/>
      </c>
      <c r="AG91" s="999" t="n"/>
      <c r="AH91" s="999">
        <f>X91/$Q91</f>
        <v/>
      </c>
      <c r="AI91" s="999">
        <f>D91/$Q91</f>
        <v/>
      </c>
    </row>
    <row r="92">
      <c r="A92" s="541">
        <f>EDATE(A91, 3)</f>
        <v/>
      </c>
      <c r="B92" s="20" t="inlineStr">
        <is>
          <t>Oct-Dec 2022</t>
        </is>
      </c>
      <c r="C92" s="1149" t="n">
        <v>30752992.4529802</v>
      </c>
      <c r="D92" s="1149" t="n">
        <v>276988.040721339</v>
      </c>
      <c r="E92" s="1149" t="n">
        <v>573895.79112631</v>
      </c>
      <c r="F92" s="1149" t="n">
        <v>1086633.287579431</v>
      </c>
      <c r="G92" s="1149" t="n">
        <v>850883.8318476491</v>
      </c>
      <c r="H92" s="1149" t="n">
        <v>235749.4557317819</v>
      </c>
      <c r="I92" s="1149" t="n">
        <v>174238.6611972973</v>
      </c>
      <c r="J92" s="1149" t="n"/>
      <c r="K92" s="1149" t="n">
        <v>894283.294391997</v>
      </c>
      <c r="L92" s="1150" t="n">
        <v>2.842688553415218</v>
      </c>
      <c r="M92" s="1149" t="n"/>
      <c r="N92" s="1149" t="n">
        <v>569297.632970544</v>
      </c>
      <c r="O92" s="1149" t="n">
        <v>390408.542590583</v>
      </c>
      <c r="P92" s="1149" t="n">
        <v>265729.389960635</v>
      </c>
      <c r="Q92" s="1149" t="n">
        <v>733147.051462012</v>
      </c>
      <c r="R92" s="1149" t="n">
        <v>656137.932551218</v>
      </c>
      <c r="S92" s="1149" t="n">
        <v>77009.11891079403</v>
      </c>
      <c r="T92" s="1149" t="n">
        <v>72969.5894060384</v>
      </c>
      <c r="U92" s="1149" t="n"/>
      <c r="V92" s="1149" t="n">
        <v>7970436.98618255</v>
      </c>
      <c r="W92" s="1149" t="n">
        <v>696224.744988848</v>
      </c>
      <c r="X92" s="1149" t="n">
        <v>456159.010740673</v>
      </c>
      <c r="Y92" s="1149" t="n">
        <v>839625.181086945</v>
      </c>
      <c r="Z92" s="1149" t="n">
        <v>1152383.755729521</v>
      </c>
      <c r="AA92" s="1157" t="n">
        <v>-312758.5746425759</v>
      </c>
      <c r="AB92" s="1157" t="n">
        <v>-133207.2506033406</v>
      </c>
      <c r="AC92" s="220" t="n"/>
      <c r="AE92" s="999">
        <f>W92/Z92</f>
        <v/>
      </c>
      <c r="AF92" s="999">
        <f>X92/Z92</f>
        <v/>
      </c>
      <c r="AG92" s="999" t="n"/>
      <c r="AH92" s="999">
        <f>X92/$Q92</f>
        <v/>
      </c>
      <c r="AI92" s="999">
        <f>D92/$Q92</f>
        <v/>
      </c>
    </row>
    <row r="93">
      <c r="A93" s="541">
        <f>EDATE(A92, 3)</f>
        <v/>
      </c>
      <c r="B93" s="20" t="inlineStr">
        <is>
          <t>Jan-Mar 2023</t>
        </is>
      </c>
      <c r="C93" s="1149" t="n">
        <v>30891191.4590036</v>
      </c>
      <c r="D93" s="1149" t="n">
        <v>287484.108966858</v>
      </c>
      <c r="E93" s="1149" t="n">
        <v>605944.011207155</v>
      </c>
      <c r="F93" s="1149" t="n">
        <v>1106500.602397918</v>
      </c>
      <c r="G93" s="1149" t="n">
        <v>893428.120174013</v>
      </c>
      <c r="H93" s="1149" t="n">
        <v>213072.482223905</v>
      </c>
      <c r="I93" s="1149" t="n">
        <v>146027.8953864798</v>
      </c>
      <c r="J93" s="1149" t="n"/>
      <c r="K93" s="1149" t="n">
        <v>833970.957188493</v>
      </c>
      <c r="L93" s="1150" t="n">
        <v>2.634665402246553</v>
      </c>
      <c r="M93" s="1149" t="n"/>
      <c r="N93" s="1149" t="n">
        <v>600595.018399108</v>
      </c>
      <c r="O93" s="1149" t="n">
        <v>440625.872122375</v>
      </c>
      <c r="P93" s="1149" t="n">
        <v>292447.311692889</v>
      </c>
      <c r="Q93" s="1149" t="n">
        <v>759735.222084754</v>
      </c>
      <c r="R93" s="1149" t="n">
        <v>733073.183815264</v>
      </c>
      <c r="S93" s="1149" t="n">
        <v>26662.03826949</v>
      </c>
      <c r="T93" s="1149" t="n">
        <v>29469.94160588458</v>
      </c>
      <c r="U93" s="1149" t="n"/>
      <c r="V93" s="1149" t="n">
        <v>7805075.31004333</v>
      </c>
      <c r="W93" s="1149" t="n">
        <v>665874.7302755431</v>
      </c>
      <c r="X93" s="1149" t="n">
        <v>472251.113117896</v>
      </c>
      <c r="Y93" s="1149" t="n">
        <v>898391.322900044</v>
      </c>
      <c r="Z93" s="1149" t="n">
        <v>1138125.843393439</v>
      </c>
      <c r="AA93" s="1157" t="n">
        <v>-239734.5204933949</v>
      </c>
      <c r="AB93" s="1157" t="n">
        <v>-61561.83699236624</v>
      </c>
      <c r="AC93" s="220" t="n"/>
      <c r="AE93" s="999">
        <f>W93/Z93</f>
        <v/>
      </c>
      <c r="AF93" s="999">
        <f>X93/Z93</f>
        <v/>
      </c>
      <c r="AG93" s="999" t="n"/>
      <c r="AH93" s="999">
        <f>X93/$Q93</f>
        <v/>
      </c>
      <c r="AI93" s="999">
        <f>D93/$Q93</f>
        <v/>
      </c>
    </row>
    <row r="94">
      <c r="A94" s="541">
        <f>EDATE(A93, 3)</f>
        <v/>
      </c>
      <c r="B94" s="631" t="inlineStr">
        <is>
          <t>Apr-Jun 2023</t>
        </is>
      </c>
      <c r="C94" s="1149" t="n">
        <v>31029282.1079126</v>
      </c>
      <c r="D94" s="1149" t="n">
        <v>325944.370508757</v>
      </c>
      <c r="E94" s="1149" t="n">
        <v>595368.718091836</v>
      </c>
      <c r="F94" s="1149" t="n">
        <v>1042511.196208067</v>
      </c>
      <c r="G94" s="1149" t="n">
        <v>921313.0886005929</v>
      </c>
      <c r="H94" s="1149" t="n">
        <v>121198.1076074741</v>
      </c>
      <c r="I94" s="1149" t="n">
        <v>62194.19282647967</v>
      </c>
      <c r="J94" s="1149" t="n"/>
      <c r="K94" s="1149" t="n">
        <v>901354.174348225</v>
      </c>
      <c r="L94" s="1158" t="n">
        <v>2.838352738265439</v>
      </c>
      <c r="M94" s="1149" t="n"/>
      <c r="N94" s="1149" t="n">
        <v>561540.233837559</v>
      </c>
      <c r="O94" s="1149" t="n">
        <v>509228.166177542</v>
      </c>
      <c r="P94" s="1149" t="n">
        <v>286460.414421739</v>
      </c>
      <c r="Q94" s="1149" t="n">
        <v>843732.1195335321</v>
      </c>
      <c r="R94" s="1149" t="n">
        <v>795688.580599281</v>
      </c>
      <c r="S94" s="1149" t="n">
        <v>48043.53893425106</v>
      </c>
      <c r="T94" s="1149" t="n">
        <v>84337.12063017813</v>
      </c>
      <c r="U94" s="1149" t="n"/>
      <c r="V94" s="1149" t="n">
        <v>7790508.24913916</v>
      </c>
      <c r="W94" s="1149" t="n">
        <v>533283.0300305251</v>
      </c>
      <c r="X94" s="1149" t="n">
        <v>517787.749024775</v>
      </c>
      <c r="Y94" s="1149" t="n">
        <v>881829.132513575</v>
      </c>
      <c r="Z94" s="1149" t="n">
        <v>1051070.7790553</v>
      </c>
      <c r="AA94" s="1157" t="n">
        <v>-169241.6465417251</v>
      </c>
      <c r="AB94" s="1157" t="n">
        <v>-32514.31345665641</v>
      </c>
      <c r="AC94" s="220" t="n"/>
      <c r="AE94" s="999">
        <f>W94/Z94</f>
        <v/>
      </c>
      <c r="AF94" s="999">
        <f>X94/Z94</f>
        <v/>
      </c>
      <c r="AG94" s="999" t="n"/>
      <c r="AH94" s="999">
        <f>X94/$Q94</f>
        <v/>
      </c>
      <c r="AI94" s="999">
        <f>D94/$Q94</f>
        <v/>
      </c>
    </row>
    <row r="95">
      <c r="A95" s="541">
        <f>EDATE(A94, 3)</f>
        <v/>
      </c>
      <c r="B95" s="631" t="inlineStr">
        <is>
          <t>Jul-Sep 2023</t>
        </is>
      </c>
      <c r="C95" s="1159" t="n">
        <v>31020746.1361539</v>
      </c>
      <c r="D95" s="1159" t="n">
        <v>311349.084730378</v>
      </c>
      <c r="E95" s="1159" t="n">
        <v>623883.68441081</v>
      </c>
      <c r="F95" s="1159" t="n">
        <v>1043966.550695267</v>
      </c>
      <c r="G95" s="1159" t="n">
        <v>935232.769141188</v>
      </c>
      <c r="H95" s="1159" t="n">
        <v>108733.781554079</v>
      </c>
      <c r="I95" s="1159" t="n">
        <v>-78846.77138596773</v>
      </c>
      <c r="J95" s="1159" t="n"/>
      <c r="K95" s="1159" t="n">
        <v>828891.7355683181</v>
      </c>
      <c r="L95" s="1160" t="n">
        <v>2.609958647661352</v>
      </c>
      <c r="M95" s="1159" t="n"/>
      <c r="N95" s="1159" t="n">
        <v>626037.587708088</v>
      </c>
      <c r="O95" s="1159" t="n">
        <v>466420.547826641</v>
      </c>
      <c r="P95" s="1159" t="n">
        <v>337247.551180926</v>
      </c>
      <c r="Q95" s="1159" t="n">
        <v>761967.5974247949</v>
      </c>
      <c r="R95" s="1159" t="n">
        <v>803668.0990075669</v>
      </c>
      <c r="S95" s="1159" t="n">
        <v>-41700.50158277201</v>
      </c>
      <c r="T95" s="1159" t="n">
        <v>-32361.66956029413</v>
      </c>
      <c r="U95" s="1159" t="n"/>
      <c r="V95" s="1159" t="n">
        <v>7954662.22465111</v>
      </c>
      <c r="W95" s="1159" t="n">
        <v>577546.002868626</v>
      </c>
      <c r="X95" s="1159" t="n">
        <v>450618.512694417</v>
      </c>
      <c r="Y95" s="1159" t="n">
        <v>961131.2355917359</v>
      </c>
      <c r="Z95" s="1159" t="n">
        <v>1028164.515563043</v>
      </c>
      <c r="AA95" s="1159" t="n">
        <v>-67033.27997130714</v>
      </c>
      <c r="AB95" s="1159" t="n">
        <v>220274.4409462642</v>
      </c>
      <c r="AC95" s="1159" t="n"/>
      <c r="AE95" s="999">
        <f>W95/Z95</f>
        <v/>
      </c>
      <c r="AF95" s="999">
        <f>X95/Z95</f>
        <v/>
      </c>
      <c r="AG95" s="999" t="n"/>
      <c r="AH95" s="999">
        <f>X95/$Q95</f>
        <v/>
      </c>
      <c r="AI95" s="999">
        <f>D95/$Q95</f>
        <v/>
      </c>
    </row>
    <row r="96">
      <c r="A96" s="541">
        <f>EDATE(A95, 3)</f>
        <v/>
      </c>
      <c r="B96" s="631" t="inlineStr">
        <is>
          <t>Oct-Dec 2023</t>
        </is>
      </c>
      <c r="C96" s="1159" t="n">
        <v>31033235.1072014</v>
      </c>
      <c r="D96" s="1159" t="n">
        <v>280288.820717471</v>
      </c>
      <c r="E96" s="1159" t="n">
        <v>610262.7911397771</v>
      </c>
      <c r="F96" s="1159" t="n">
        <v>972625.693589541</v>
      </c>
      <c r="G96" s="1159" t="n">
        <v>890551.611857248</v>
      </c>
      <c r="H96" s="1159" t="n">
        <v>82074.08173229301</v>
      </c>
      <c r="I96" s="1159" t="n">
        <v>83453.96103285626</v>
      </c>
      <c r="J96" s="1159" t="n"/>
      <c r="K96" s="1159" t="n">
        <v>778125.654882857</v>
      </c>
      <c r="L96" s="1160" t="n">
        <v>2.445255267333388</v>
      </c>
      <c r="M96" s="1159" t="n"/>
      <c r="N96" s="1159" t="n">
        <v>547694.56660209</v>
      </c>
      <c r="O96" s="1159" t="n">
        <v>487078.321261719</v>
      </c>
      <c r="P96" s="1159" t="n">
        <v>343940.770665029</v>
      </c>
      <c r="Q96" s="1159" t="n">
        <v>758655.9892883911</v>
      </c>
      <c r="R96" s="1159" t="n">
        <v>831019.0919267479</v>
      </c>
      <c r="S96" s="1159" t="n">
        <v>-72363.10263835685</v>
      </c>
      <c r="T96" s="1159" t="n">
        <v>-81931.54430846428</v>
      </c>
      <c r="U96" s="1159" t="n"/>
      <c r="V96" s="1159" t="n">
        <v>8088353.25223792</v>
      </c>
      <c r="W96" s="1159" t="n">
        <v>485547.372327822</v>
      </c>
      <c r="X96" s="1159" t="n">
        <v>478367.16857092</v>
      </c>
      <c r="Y96" s="1159" t="n">
        <v>954203.5618048061</v>
      </c>
      <c r="Z96" s="1159" t="n">
        <v>963914.540898742</v>
      </c>
      <c r="AA96" s="1159" t="n">
        <v>-9710.979093935923</v>
      </c>
      <c r="AB96" s="1159" t="n">
        <v>104602.5832756013</v>
      </c>
      <c r="AC96" s="220" t="n"/>
      <c r="AE96" s="999">
        <f>W96/Z96</f>
        <v/>
      </c>
      <c r="AF96" s="999">
        <f>X96/Z96</f>
        <v/>
      </c>
      <c r="AG96" s="999" t="n"/>
      <c r="AH96" s="999">
        <f>X96/$Q96</f>
        <v/>
      </c>
      <c r="AI96" s="999">
        <f>D96/$Q96</f>
        <v/>
      </c>
    </row>
    <row r="97">
      <c r="A97" s="541">
        <f>EDATE(A96, 3)</f>
        <v/>
      </c>
      <c r="B97" s="631" t="inlineStr">
        <is>
          <t>Jan-Mar 2024</t>
        </is>
      </c>
      <c r="C97" s="1159" t="n">
        <v>30972875.351739</v>
      </c>
      <c r="D97" s="1159" t="n">
        <v>368003.922766672</v>
      </c>
      <c r="E97" s="1159" t="n">
        <v>581012.176025347</v>
      </c>
      <c r="F97" s="1159" t="n">
        <v>1041688.195914496</v>
      </c>
      <c r="G97" s="1159" t="n">
        <v>949016.098792019</v>
      </c>
      <c r="H97" s="1159" t="n">
        <v>92672.09712247702</v>
      </c>
      <c r="I97" s="1159" t="n">
        <v>-75824.01131481677</v>
      </c>
      <c r="J97" s="1159" t="n"/>
      <c r="K97" s="1159" t="n">
        <v>886679.47588798</v>
      </c>
      <c r="L97" s="1160" t="n">
        <v>2.789230093896877</v>
      </c>
      <c r="M97" s="1159" t="n"/>
      <c r="N97" s="1159" t="n">
        <v>604231.570711246</v>
      </c>
      <c r="O97" s="1159" t="n">
        <v>418260.386620825</v>
      </c>
      <c r="P97" s="1159" t="n">
        <v>317048.404362102</v>
      </c>
      <c r="Q97" s="1159" t="n">
        <v>889413.054618399</v>
      </c>
      <c r="R97" s="1159" t="n">
        <v>735308.790982927</v>
      </c>
      <c r="S97" s="1159" t="n">
        <v>154104.263635472</v>
      </c>
      <c r="T97" s="1159" t="n">
        <v>142334.5333964068</v>
      </c>
      <c r="U97" s="1159" t="n"/>
      <c r="V97" s="1159" t="n">
        <v>8178919.90964806</v>
      </c>
      <c r="W97" s="1159" t="n">
        <v>623427.809293671</v>
      </c>
      <c r="X97" s="1159" t="n">
        <v>521409.131851727</v>
      </c>
      <c r="Y97" s="1159" t="n">
        <v>898060.5803874489</v>
      </c>
      <c r="Z97" s="1159" t="n">
        <v>1144836.941145398</v>
      </c>
      <c r="AA97" s="1159" t="n">
        <v>-246776.3607579493</v>
      </c>
      <c r="AB97" s="1159" t="n">
        <v>39849.4779184144</v>
      </c>
      <c r="AC97" s="220" t="n"/>
      <c r="AE97" s="999">
        <f>W97/Z97</f>
        <v/>
      </c>
      <c r="AF97" s="999">
        <f>X97/Z97</f>
        <v/>
      </c>
      <c r="AG97" s="999" t="n"/>
      <c r="AH97" s="999">
        <f>X97/$Q97</f>
        <v/>
      </c>
      <c r="AI97" s="999">
        <f>D97/$Q97</f>
        <v/>
      </c>
    </row>
    <row r="98">
      <c r="A98" s="541">
        <f>EDATE(A97, 3)</f>
        <v/>
      </c>
      <c r="B98" s="631" t="inlineStr">
        <is>
          <t>Apr-Jun 2024</t>
        </is>
      </c>
      <c r="C98" s="1159" t="n">
        <v>30960374.6078847</v>
      </c>
      <c r="D98" s="1159" t="n">
        <v>303643.814975693</v>
      </c>
      <c r="E98" s="1159" t="n">
        <v>582826.200772212</v>
      </c>
      <c r="F98" s="1159" t="n">
        <v>1106841.179183023</v>
      </c>
      <c r="G98" s="1159" t="n">
        <v>886470.015747905</v>
      </c>
      <c r="H98" s="1159" t="n">
        <v>220371.163435118</v>
      </c>
      <c r="I98" s="1159" t="n">
        <v>126090.0820401572</v>
      </c>
      <c r="J98" s="1159" t="n"/>
      <c r="K98" s="1159" t="n">
        <v>675917.674199376</v>
      </c>
      <c r="L98" s="1160" t="n">
        <v>2.125026735127931</v>
      </c>
      <c r="M98" s="1159" t="n"/>
      <c r="N98" s="1159" t="n">
        <v>640249.306879107</v>
      </c>
      <c r="O98" s="1159" t="n">
        <v>443293.084838003</v>
      </c>
      <c r="P98" s="1159" t="n">
        <v>395589.846213943</v>
      </c>
      <c r="Q98" s="1159" t="n">
        <v>784796.2451635341</v>
      </c>
      <c r="R98" s="1159" t="n">
        <v>838882.931051946</v>
      </c>
      <c r="S98" s="1159" t="n">
        <v>-54086.68588841194</v>
      </c>
      <c r="T98" s="1159" t="n">
        <v>-38062.80758080003</v>
      </c>
      <c r="U98" s="1159" t="n"/>
      <c r="V98" s="1159" t="n">
        <v>8230286.19477404</v>
      </c>
      <c r="W98" s="1159" t="n">
        <v>663548.09434502</v>
      </c>
      <c r="X98" s="1159" t="n">
        <v>481152.430187841</v>
      </c>
      <c r="Y98" s="1159" t="n">
        <v>978416.046986155</v>
      </c>
      <c r="Z98" s="1159" t="n">
        <v>1144700.524532861</v>
      </c>
      <c r="AA98" s="1159" t="n">
        <v>-166284.4775467061</v>
      </c>
      <c r="AB98" s="1159" t="n">
        <v>18072.72554064915</v>
      </c>
      <c r="AC98" s="220" t="n"/>
      <c r="AE98" s="999">
        <f>W98/Z98</f>
        <v/>
      </c>
      <c r="AF98" s="999">
        <f>X98/Z98</f>
        <v/>
      </c>
      <c r="AG98" s="999" t="n"/>
      <c r="AH98" s="999">
        <f>X98/$Q98</f>
        <v/>
      </c>
      <c r="AI98" s="999">
        <f>D98/$Q98</f>
        <v/>
      </c>
    </row>
    <row r="99">
      <c r="A99" s="541">
        <f>EDATE(A98, 3)</f>
        <v/>
      </c>
      <c r="B99" s="631" t="inlineStr">
        <is>
          <t>Jul-Sep 2024</t>
        </is>
      </c>
      <c r="C99" s="1159" t="n">
        <v>31176876.720026</v>
      </c>
      <c r="D99" s="1159" t="n">
        <v>242975.694563324</v>
      </c>
      <c r="E99" s="1159" t="n">
        <v>594832.9403422991</v>
      </c>
      <c r="F99" s="1159" t="n">
        <v>1140466.669283804</v>
      </c>
      <c r="G99" s="1159" t="n">
        <v>837808.634905623</v>
      </c>
      <c r="H99" s="1159" t="n">
        <v>302658.034378181</v>
      </c>
      <c r="I99" s="1159" t="n">
        <v>195026.4781044573</v>
      </c>
      <c r="J99" s="1159" t="n"/>
      <c r="K99" s="1159" t="n">
        <v>566755.472198196</v>
      </c>
      <c r="L99" s="1160" t="n">
        <v>1.770061784656473</v>
      </c>
      <c r="M99" s="1159" t="n"/>
      <c r="N99" s="1159" t="n">
        <v>665388.409743507</v>
      </c>
      <c r="O99" s="1159" t="n">
        <v>455696.015585083</v>
      </c>
      <c r="P99" s="1159" t="n">
        <v>309087.137104743</v>
      </c>
      <c r="Q99" s="1159" t="n">
        <v>767984.68102081</v>
      </c>
      <c r="R99" s="1159" t="n">
        <v>764783.152689826</v>
      </c>
      <c r="S99" s="1159" t="n">
        <v>3201.52833098406</v>
      </c>
      <c r="T99" s="1159" t="n">
        <v>41467.52798160585</v>
      </c>
      <c r="U99" s="1159" t="n"/>
      <c r="V99" s="1159" t="n">
        <v>8117148.36065634</v>
      </c>
      <c r="W99" s="1159" t="n">
        <v>684770.653698721</v>
      </c>
      <c r="X99" s="1159" t="n">
        <v>525008.9864574861</v>
      </c>
      <c r="Y99" s="1159" t="n">
        <v>903920.0774470421</v>
      </c>
      <c r="Z99" s="1159" t="n">
        <v>1209779.640156207</v>
      </c>
      <c r="AA99" s="1159" t="n">
        <v>-305859.562709165</v>
      </c>
      <c r="AB99" s="1159" t="n">
        <v>-142081.0060860738</v>
      </c>
      <c r="AC99" s="1159" t="n"/>
      <c r="AE99" s="999">
        <f>W99/Z99</f>
        <v/>
      </c>
      <c r="AF99" s="999">
        <f>X99/Z99</f>
        <v/>
      </c>
      <c r="AG99" s="999" t="n"/>
      <c r="AH99" s="999">
        <f>X99/$Q99</f>
        <v/>
      </c>
      <c r="AI99" s="999">
        <f>D99/$Q99</f>
        <v/>
      </c>
    </row>
    <row r="100">
      <c r="A100" s="541">
        <f>EDATE(A99, 3)</f>
        <v/>
      </c>
      <c r="B100" s="631" t="inlineStr">
        <is>
          <t>Oct-Dec 2024</t>
        </is>
      </c>
      <c r="C100" s="1159" t="n">
        <v>31324407.6224244</v>
      </c>
      <c r="D100" s="1159" t="n">
        <v>292689.36173169</v>
      </c>
      <c r="E100" s="1159" t="n">
        <v>614517.547498281</v>
      </c>
      <c r="F100" s="1159" t="n">
        <v>1023751.866848741</v>
      </c>
      <c r="G100" s="1159" t="n">
        <v>907206.909229971</v>
      </c>
      <c r="H100" s="1159" t="n">
        <v>116544.95761877</v>
      </c>
      <c r="I100" s="1159" t="n">
        <v>88572.76072313637</v>
      </c>
      <c r="J100" s="1159" t="n"/>
      <c r="K100" s="1159" t="n">
        <v>653938.6112855721</v>
      </c>
      <c r="L100" s="1160" t="n">
        <v>2.031127472042462</v>
      </c>
      <c r="M100" s="1159" t="n"/>
      <c r="N100" s="1159" t="n">
        <v>736810.740994724</v>
      </c>
      <c r="O100" s="1159" t="n">
        <v>391884.964867869</v>
      </c>
      <c r="P100" s="1159" t="n">
        <v>334532.262568628</v>
      </c>
      <c r="Q100" s="1159" t="n">
        <v>775753.4768539839</v>
      </c>
      <c r="R100" s="1159" t="n">
        <v>726417.227436497</v>
      </c>
      <c r="S100" s="1159" t="n">
        <v>49336.24941748695</v>
      </c>
      <c r="T100" s="1159" t="n">
        <v>41923.21673189313</v>
      </c>
      <c r="U100" s="1159" t="n"/>
      <c r="V100" s="1159" t="n">
        <v>7970569.68373432</v>
      </c>
      <c r="W100" s="1159" t="n">
        <v>631866.901980872</v>
      </c>
      <c r="X100" s="1159" t="n">
        <v>483064.115122294</v>
      </c>
      <c r="Y100" s="1159" t="n">
        <v>949049.8100669091</v>
      </c>
      <c r="Z100" s="1159" t="n">
        <v>1114931.017103166</v>
      </c>
      <c r="AA100" s="1159" t="n">
        <v>-165881.207036257</v>
      </c>
      <c r="AB100" s="1159" t="n">
        <v>-42116.97745502554</v>
      </c>
      <c r="AC100" s="1159" t="n"/>
      <c r="AE100" s="999">
        <f>W100/Z100</f>
        <v/>
      </c>
      <c r="AF100" s="999">
        <f>X100/Z100</f>
        <v/>
      </c>
      <c r="AG100" s="999" t="n"/>
      <c r="AH100" s="999">
        <f>X100/$Q100</f>
        <v/>
      </c>
      <c r="AI100" s="999">
        <f>D100/$Q100</f>
        <v/>
      </c>
    </row>
    <row r="101">
      <c r="A101" s="541">
        <f>EDATE(A100, 3)</f>
        <v/>
      </c>
      <c r="B101" s="631" t="inlineStr">
        <is>
          <t>Jan-Mar 2025</t>
        </is>
      </c>
      <c r="C101" s="1159" t="n">
        <v>31379273.8183415</v>
      </c>
      <c r="D101" s="1159" t="n">
        <v>311438.553693265</v>
      </c>
      <c r="E101" s="1159" t="n">
        <v>604431.90569484</v>
      </c>
      <c r="F101" s="1159" t="n">
        <v>1120604.695878833</v>
      </c>
      <c r="G101" s="1159" t="n">
        <v>915870.459388105</v>
      </c>
      <c r="H101" s="1159" t="n">
        <v>204734.2364907281</v>
      </c>
      <c r="I101" s="1159" t="n">
        <v>84758.16411232576</v>
      </c>
      <c r="J101" s="1159" t="n"/>
      <c r="K101" s="1159" t="n">
        <v>704609.928793455</v>
      </c>
      <c r="L101" s="1160" t="n">
        <v>2.18349252687098</v>
      </c>
      <c r="M101" s="1159" t="n"/>
      <c r="N101" s="1159" t="n">
        <v>684268.4731199261</v>
      </c>
      <c r="O101" s="1159" t="n">
        <v>506299.693086031</v>
      </c>
      <c r="P101" s="1159" t="n">
        <v>319854.033079026</v>
      </c>
      <c r="Q101" s="1159" t="n">
        <v>897053.2068565341</v>
      </c>
      <c r="R101" s="1159" t="n">
        <v>826153.7261650569</v>
      </c>
      <c r="S101" s="1159" t="n">
        <v>70899.48069147719</v>
      </c>
      <c r="T101" s="1159" t="n">
        <v>57279.19064914878</v>
      </c>
      <c r="U101" s="1159" t="n"/>
      <c r="V101" s="1159" t="n">
        <v>7949752.34809485</v>
      </c>
      <c r="W101" s="1159" t="n">
        <v>614305.0027928021</v>
      </c>
      <c r="X101" s="1159" t="n">
        <v>585614.653163269</v>
      </c>
      <c r="Y101" s="1159" t="n">
        <v>924285.938773866</v>
      </c>
      <c r="Z101" s="1159" t="n">
        <v>1199919.655956071</v>
      </c>
      <c r="AA101" s="1159" t="n">
        <v>-275633.7171822051</v>
      </c>
      <c r="AB101" s="1159" t="n">
        <v>-53982.35476147383</v>
      </c>
      <c r="AC101" s="1159" t="n"/>
      <c r="AE101" s="999">
        <f>W101/Z101</f>
        <v/>
      </c>
      <c r="AF101" s="999">
        <f>X101/Z101</f>
        <v/>
      </c>
      <c r="AG101" s="999" t="n"/>
      <c r="AH101" s="999">
        <f>X101/$Q101</f>
        <v/>
      </c>
      <c r="AI101" s="999">
        <f>D101/$Q101</f>
        <v/>
      </c>
    </row>
    <row r="102">
      <c r="A102" s="541">
        <f>EDATE(A101, 3)</f>
        <v/>
      </c>
      <c r="B102" s="631" t="inlineStr">
        <is>
          <t>Apr-Jun 2025</t>
        </is>
      </c>
      <c r="C102" s="1159" t="n">
        <v>31489268.4529345</v>
      </c>
      <c r="D102" s="1159" t="n">
        <v>306599.282271141</v>
      </c>
      <c r="E102" s="1159" t="n">
        <v>543412.200346566</v>
      </c>
      <c r="F102" s="1159" t="n">
        <v>1125007.177971717</v>
      </c>
      <c r="G102" s="1159" t="n">
        <v>850011.482617707</v>
      </c>
      <c r="H102" s="1159" t="n">
        <v>274995.69535401</v>
      </c>
      <c r="I102" s="1159" t="n">
        <v>182582.0523234457</v>
      </c>
      <c r="J102" s="1159" t="n"/>
      <c r="K102" s="1159" t="n">
        <v>749666.431001486</v>
      </c>
      <c r="L102" s="1160" t="n">
        <v>2.309961117861443</v>
      </c>
      <c r="M102" s="1159" t="n"/>
      <c r="N102" s="1159" t="n">
        <v>829884.324956405</v>
      </c>
      <c r="O102" s="1159" t="n">
        <v>466426.495716166</v>
      </c>
      <c r="P102" s="1159" t="n">
        <v>282622.732536003</v>
      </c>
      <c r="Q102" s="1159" t="n">
        <v>787585.64506266</v>
      </c>
      <c r="R102" s="1159" t="n">
        <v>749049.228252169</v>
      </c>
      <c r="S102" s="1159" t="n">
        <v>38536.41681049101</v>
      </c>
      <c r="T102" s="1159" t="n">
        <v>61274.38555822964</v>
      </c>
      <c r="U102" s="1159" t="n"/>
      <c r="V102" s="1159" t="n">
        <v>7996635.51045155</v>
      </c>
      <c r="W102" s="1159" t="n">
        <v>658580.682255551</v>
      </c>
      <c r="X102" s="1159" t="n">
        <v>480986.362791519</v>
      </c>
      <c r="Y102" s="1159" t="n">
        <v>826034.932882569</v>
      </c>
      <c r="Z102" s="1159" t="n">
        <v>1139567.04504707</v>
      </c>
      <c r="AA102" s="1159" t="n">
        <v>-313532.1121645009</v>
      </c>
      <c r="AB102" s="1159" t="n">
        <v>-155602.4378816765</v>
      </c>
      <c r="AC102" s="1159" t="n"/>
      <c r="AE102" s="999">
        <f>W102/Z102</f>
        <v/>
      </c>
      <c r="AF102" s="999">
        <f>X102/Z102</f>
        <v/>
      </c>
      <c r="AG102" s="999" t="n"/>
      <c r="AH102" s="999">
        <f>X102/$Q102</f>
        <v/>
      </c>
      <c r="AI102" s="999">
        <f>D102/$Q102</f>
        <v/>
      </c>
    </row>
    <row r="103">
      <c r="A103" s="541">
        <f>EDATE(A102, 3)</f>
        <v/>
      </c>
      <c r="B103" s="20" t="inlineStr">
        <is>
          <t>Jul-Sep 2025</t>
        </is>
      </c>
      <c r="C103" s="1159" t="n">
        <v>31589421.8315231</v>
      </c>
      <c r="D103" s="1159" t="n">
        <v>367040.929103676</v>
      </c>
      <c r="E103" s="1159" t="n">
        <v>571988.269981961</v>
      </c>
      <c r="F103" s="1159" t="n">
        <v>1022842.187770034</v>
      </c>
      <c r="G103" s="1159" t="n">
        <v>939029.199085637</v>
      </c>
      <c r="H103" s="1159" t="n">
        <v>83812.98868439696</v>
      </c>
      <c r="I103" s="1159" t="n">
        <v>-41466.41363931447</v>
      </c>
      <c r="J103" s="1159" t="n"/>
      <c r="K103" s="1159" t="n">
        <v>708308.1753079951</v>
      </c>
      <c r="L103" s="1160" t="n">
        <v>2.178735513487402</v>
      </c>
      <c r="M103" s="1159" t="n"/>
      <c r="N103" s="1159" t="n">
        <v>877561.842777079</v>
      </c>
      <c r="O103" s="1159" t="n">
        <v>422027.890829808</v>
      </c>
      <c r="P103" s="1159" t="n">
        <v>337544.632219053</v>
      </c>
      <c r="Q103" s="1159" t="n">
        <v>838478.189390373</v>
      </c>
      <c r="R103" s="1159" t="n">
        <v>759572.523048861</v>
      </c>
      <c r="S103" s="1159" t="n">
        <v>78905.666341512</v>
      </c>
      <c r="T103" s="1159" t="n">
        <v>110202.0010246958</v>
      </c>
      <c r="U103" s="1159" t="n"/>
      <c r="V103" s="1159" t="n">
        <v>7889148.77749095</v>
      </c>
      <c r="W103" s="1159" t="n">
        <v>600814.296940226</v>
      </c>
      <c r="X103" s="1159" t="n">
        <v>471437.260286697</v>
      </c>
      <c r="Y103" s="1159" t="n">
        <v>909532.902201014</v>
      </c>
      <c r="Z103" s="1159" t="n">
        <v>1072251.557226923</v>
      </c>
      <c r="AA103" s="1159" t="n">
        <v>-162718.6550259091</v>
      </c>
      <c r="AB103" s="1159" t="n">
        <v>6808.412614617497</v>
      </c>
      <c r="AE103" s="999">
        <f>W103/Z103</f>
        <v/>
      </c>
      <c r="AF103" s="999">
        <f>X103/Z103</f>
        <v/>
      </c>
      <c r="AG103" s="999" t="n"/>
      <c r="AH103" s="999">
        <f>X103/$Q103</f>
        <v/>
      </c>
      <c r="AI103" s="999">
        <f>D103/$Q103</f>
        <v/>
      </c>
    </row>
    <row r="104">
      <c r="B104" s="220" t="inlineStr">
        <is>
          <t>1 Job to job flows refer to those who were employed in both quarters, but who in the latter quarter reported being with their current employer for less than three months, indicating a change of job between the quarters</t>
        </is>
      </c>
      <c r="AB104" s="527" t="n"/>
      <c r="AG104" s="643" t="inlineStr">
        <is>
          <t>2014-2019 average:</t>
        </is>
      </c>
      <c r="AH104" s="1161">
        <f>AVERAGE(AH61:AH80)</f>
        <v/>
      </c>
      <c r="AI104" s="1161">
        <f>AVERAGE(AI61:AI80)</f>
        <v/>
      </c>
    </row>
    <row r="105">
      <c r="B105" s="872" t="inlineStr">
        <is>
          <t>2 These series were revised from Apr-Jun 2012 to reflect changes to the weighting methodology, resulting in a discontinuity. Further information is available here.</t>
        </is>
      </c>
      <c r="Y105" s="1151" t="n"/>
    </row>
    <row r="106" ht="12.75" customHeight="1" s="828">
      <c r="B106" s="220" t="inlineStr">
        <is>
          <t>3 Data from Jan-Mar 2019 are weighted to the same population totals as the quarterly Labour Force Survey estimates, resulting in a discontinuity in these series.</t>
        </is>
      </c>
      <c r="C106" s="220" t="n"/>
      <c r="D106" s="220" t="n"/>
      <c r="E106" s="220" t="n"/>
      <c r="F106" s="220" t="n"/>
      <c r="G106" s="220" t="n"/>
      <c r="H106" s="220" t="n"/>
      <c r="I106" s="220" t="n"/>
      <c r="J106" s="526" t="n"/>
      <c r="K106" s="526" t="n"/>
      <c r="L106" s="526" t="n"/>
    </row>
    <row r="107">
      <c r="B107" s="524" t="n"/>
      <c r="C107" s="524" t="n"/>
      <c r="D107" s="524" t="n"/>
      <c r="E107" s="524" t="n"/>
      <c r="F107" s="524" t="n"/>
      <c r="G107" s="524" t="n"/>
      <c r="H107" s="524" t="n"/>
      <c r="I107" s="524" t="n"/>
      <c r="J107" s="524" t="n"/>
      <c r="K107" s="524" t="n"/>
      <c r="L107" s="524" t="n"/>
      <c r="M107" s="524" t="n"/>
      <c r="N107" s="524" t="n"/>
      <c r="O107" s="524" t="n"/>
      <c r="AH107" s="206">
        <f>SUM(D101:D103)/(SUM($D$101:$D$103)+SUM($X$101:$X$103))</f>
        <v/>
      </c>
      <c r="AI107" s="206">
        <f>SUM(X101:X103)/(SUM($D$101:$D$103)+SUM($X$101:$X$103))</f>
        <v/>
      </c>
    </row>
    <row r="108" ht="13" customHeight="1" s="828">
      <c r="B108" s="525" t="inlineStr">
        <is>
          <t>Quality indicator</t>
        </is>
      </c>
      <c r="C108" s="524" t="n"/>
      <c r="D108" s="524" t="n"/>
      <c r="E108" s="524" t="n"/>
      <c r="F108" s="524" t="n"/>
      <c r="G108" s="524" t="n"/>
      <c r="H108" s="524" t="n"/>
      <c r="I108" s="524" t="n"/>
      <c r="J108" s="524" t="n"/>
      <c r="K108" s="524" t="n"/>
      <c r="L108" s="524" t="n"/>
      <c r="M108" s="524" t="n"/>
      <c r="N108" s="524" t="n"/>
      <c r="O108" s="524" t="n"/>
      <c r="AH108" s="999">
        <f>X103/SUM(X103,D103)</f>
        <v/>
      </c>
    </row>
    <row r="109">
      <c r="B109" s="523" t="inlineStr">
        <is>
          <t>Shaded estimates are based on a small sample size. This may result in less precise estimates, which should be used with caution.</t>
        </is>
      </c>
      <c r="C109" s="522" t="n"/>
      <c r="D109" s="522" t="n"/>
      <c r="E109" s="522" t="n"/>
      <c r="F109" s="522" t="n"/>
      <c r="G109" s="522" t="n"/>
      <c r="H109" s="522" t="n"/>
      <c r="I109" s="522" t="n"/>
    </row>
    <row r="110">
      <c r="B110" s="521" t="inlineStr">
        <is>
          <t>Unshaded estimates are based on a larger sample size. This is likely to result in estimates of higher precision, although they will still be subject to some sampling variability.</t>
        </is>
      </c>
    </row>
    <row r="111">
      <c r="B111" s="520" t="inlineStr">
        <is>
          <t>..  Estimate has been suppressed on disclosure grounds.</t>
        </is>
      </c>
    </row>
  </sheetData>
  <mergeCells count="5">
    <mergeCell ref="V5:AB5"/>
    <mergeCell ref="B105:L105"/>
    <mergeCell ref="N5:T5"/>
    <mergeCell ref="K5:L5"/>
    <mergeCell ref="C5:I5"/>
  </mergeCells>
  <hyperlinks>
    <hyperlink xmlns:r="http://schemas.openxmlformats.org/officeDocument/2006/relationships" ref="B105" display="Note: These series were revised from Apr-Jun 2012 to reflect changes to the weighting methodology, resulting in a discontinuity. Further information is available here: https://www.ons.gov.uk/employmentandlabourmarket/peopleinwork/employmentandemployeetypes/methodologies/improvementstotheweightingmethodologyusedinthelabourforcesurveylongitudinaldatasets" r:id="rId1"/>
  </hyperlinks>
  <pageMargins left="0.7480314960629921" right="0.7480314960629921" top="0.984251968503937" bottom="0.984251968503937" header="0.5118110236220472" footer="0.5118110236220472"/>
  <pageSetup orientation="landscape" paperSize="9" scale="99"/>
  <colBreaks count="2" manualBreakCount="2">
    <brk id="13" min="0" max="1048575" man="1"/>
    <brk id="21" min="0" max="96" man="1"/>
  </colBreaks>
  <drawing xmlns:r="http://schemas.openxmlformats.org/officeDocument/2006/relationships" r:id="rId2"/>
</worksheet>
</file>

<file path=xl/worksheets/sheet24.xml><?xml version="1.0" encoding="utf-8"?>
<worksheet xmlns="http://schemas.openxmlformats.org/spreadsheetml/2006/main">
  <sheetPr>
    <tabColor rgb="FF00B050"/>
    <outlinePr summaryBelow="1" summaryRight="1"/>
    <pageSetUpPr/>
  </sheetPr>
  <dimension ref="A1:A1"/>
  <sheetViews>
    <sheetView workbookViewId="0">
      <selection activeCell="A1" sqref="A1"/>
    </sheetView>
  </sheetViews>
  <sheetFormatPr baseColWidth="8" defaultRowHeight="14.5"/>
  <sheetData/>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4.5"/>
  <cols>
    <col width="14.08984375" customWidth="1" style="828" min="2" max="2"/>
    <col width="20.6328125" customWidth="1" style="828" min="3" max="3"/>
    <col width="31.90625" bestFit="1" customWidth="1" style="828" min="4" max="4"/>
    <col width="31.08984375" bestFit="1" customWidth="1" style="828" min="5" max="5"/>
    <col width="22.453125" customWidth="1" style="828" min="6" max="6"/>
  </cols>
  <sheetData>
    <row r="1">
      <c r="A1" s="328" t="inlineStr">
        <is>
          <t>OECD Data Explorer • Infra-annual labour statistics</t>
        </is>
      </c>
    </row>
    <row r="2" ht="15" customHeight="1" s="828" thickBot="1"/>
    <row r="3" ht="33.5" customHeight="1" s="828" thickBot="1">
      <c r="B3" s="645" t="n"/>
      <c r="C3" s="646" t="inlineStr">
        <is>
          <t>Time period</t>
        </is>
      </c>
      <c r="D3" s="646" t="inlineStr">
        <is>
          <t>Unemployment rate (15+1, %)</t>
        </is>
      </c>
      <c r="E3" s="646" t="inlineStr">
        <is>
          <t>Employment rate (15-641, %)</t>
        </is>
      </c>
      <c r="F3" s="646" t="inlineStr">
        <is>
          <t>Inactivity Rate (15-641, %)</t>
        </is>
      </c>
    </row>
    <row r="4" ht="37" customHeight="1" s="828" thickBot="1">
      <c r="B4" s="647" t="inlineStr">
        <is>
          <t>UK</t>
        </is>
      </c>
      <c r="C4" s="660" t="inlineStr">
        <is>
          <t>Q3 2025</t>
        </is>
      </c>
      <c r="D4" s="1162" t="n">
        <v>0.05</v>
      </c>
      <c r="E4" s="1162" t="n">
        <v>0.75</v>
      </c>
      <c r="F4" s="1162" t="n">
        <v>0.21</v>
      </c>
    </row>
    <row r="5" ht="37" customHeight="1" s="828" thickBot="1">
      <c r="B5" s="647" t="inlineStr">
        <is>
          <t>US</t>
        </is>
      </c>
      <c r="C5" s="660" t="inlineStr">
        <is>
          <t>Q3 2025</t>
        </is>
      </c>
      <c r="D5" s="1162" t="n">
        <v>0.043</v>
      </c>
      <c r="E5" s="1162" t="n">
        <v>0.716</v>
      </c>
      <c r="F5" s="1162" t="n">
        <v>0.251</v>
      </c>
    </row>
    <row r="6" ht="37" customHeight="1" s="828" thickBot="1">
      <c r="B6" s="647" t="inlineStr">
        <is>
          <t>France</t>
        </is>
      </c>
      <c r="C6" s="660" t="inlineStr">
        <is>
          <t>Q2 2025</t>
        </is>
      </c>
      <c r="D6" s="1162" t="n">
        <v>0.075</v>
      </c>
      <c r="E6" s="1162" t="n">
        <v>0.696</v>
      </c>
      <c r="F6" s="1162" t="n">
        <v>0.247</v>
      </c>
    </row>
    <row r="7" ht="37" customHeight="1" s="828" thickBot="1">
      <c r="B7" s="647" t="inlineStr">
        <is>
          <t>Germany</t>
        </is>
      </c>
      <c r="C7" s="660" t="inlineStr">
        <is>
          <t>Q2 2025</t>
        </is>
      </c>
      <c r="D7" s="1162" t="n">
        <v>0.037</v>
      </c>
      <c r="E7" s="1162" t="n">
        <v>0.774</v>
      </c>
      <c r="F7" s="1162" t="n">
        <v>0.196</v>
      </c>
    </row>
    <row r="8" ht="37" customHeight="1" s="828" thickBot="1">
      <c r="B8" s="647" t="inlineStr">
        <is>
          <t>Italy</t>
        </is>
      </c>
      <c r="C8" s="660" t="inlineStr">
        <is>
          <t>Q2 2025</t>
        </is>
      </c>
      <c r="D8" s="1162" t="n">
        <v>0.066</v>
      </c>
      <c r="E8" s="1162" t="n">
        <v>0.625</v>
      </c>
      <c r="F8" s="1162" t="n">
        <v>0.329</v>
      </c>
    </row>
    <row r="9" ht="37" customHeight="1" s="828" thickBot="1">
      <c r="B9" s="647" t="inlineStr">
        <is>
          <t>Spain</t>
        </is>
      </c>
      <c r="C9" s="660" t="inlineStr">
        <is>
          <t>Q2 2025</t>
        </is>
      </c>
      <c r="D9" s="1162" t="n">
        <v>0.105</v>
      </c>
      <c r="E9" s="1162" t="n">
        <v>0.669</v>
      </c>
      <c r="F9" s="1162" t="n">
        <v>0.252</v>
      </c>
    </row>
    <row r="10" ht="37" customHeight="1" s="828" thickBot="1">
      <c r="B10" s="647" t="inlineStr">
        <is>
          <t>Canada</t>
        </is>
      </c>
      <c r="C10" s="660" t="inlineStr">
        <is>
          <t>Q3 2025</t>
        </is>
      </c>
      <c r="D10" s="1162" t="n">
        <v>0.07000000000000001</v>
      </c>
      <c r="E10" s="1162" t="n">
        <v>0.74</v>
      </c>
      <c r="F10" s="1162" t="n">
        <v>0.204</v>
      </c>
    </row>
    <row r="11" ht="37" customHeight="1" s="828" thickBot="1">
      <c r="B11" s="647" t="inlineStr">
        <is>
          <t>Japan</t>
        </is>
      </c>
      <c r="C11" s="660" t="inlineStr">
        <is>
          <t>Q3 2026</t>
        </is>
      </c>
      <c r="D11" s="1162" t="n">
        <v>0.025</v>
      </c>
      <c r="E11" s="1162" t="n">
        <v>0.801</v>
      </c>
      <c r="F11" s="1162" t="n">
        <v>0.178</v>
      </c>
    </row>
    <row r="12" ht="37" customHeight="1" s="828" thickBot="1">
      <c r="B12" s="647" t="inlineStr">
        <is>
          <t>Euro Area</t>
        </is>
      </c>
      <c r="C12" s="660" t="inlineStr">
        <is>
          <t>Q2 2025</t>
        </is>
      </c>
      <c r="D12" s="1162" t="n">
        <v>0.064</v>
      </c>
      <c r="E12" s="1162" t="n">
        <v>0.709</v>
      </c>
      <c r="F12" s="1162" t="n">
        <v>0.242</v>
      </c>
    </row>
  </sheetData>
  <hyperlinks>
    <hyperlink xmlns:r="http://schemas.openxmlformats.org/officeDocument/2006/relationships" ref="A1" display="https://data-explorer.oecd.org/vis?fs%5b0%5d=Topic%2C1%7CEmployment%23JOB%23%7CUnemployment%20indicators%23JOB_UNEMP%23&amp;fs%5b1%5d=Frequency%20of%20observation%2C0%7CQuarterly%23Q%23&amp;fs%5b2%5d=Measure%2C0%7CUnemployment%23UNE%23&amp;fs%5b3%5d=Measure%2C0%7CUnemployment%20rate%23UNE_LF%23&amp;pg=0&amp;fc=Measure&amp;snb=1&amp;vw=tb&amp;df%5bds%5d=dsDisseminateFinalDMZ&amp;df%5bid%5d=DSD_LFS%40DF_IALFS_INDIC&amp;df%5bag%5d=OECD.SDD.TPS&amp;df%5bvs%5d=1.0&amp;dq=OECD%2BUSA%2BGBR%2BTUR%2BCHE%2BSWE%2BESP%2BSVN%2BSVK%2BPRT%2BPOL%2BNOR%2BNZL%2BNLD%2BMEX%2BLUX%2BLTU%2BLVA%2BKOR%2BJPN%2BITA%2BISR%2BIRL%2BISL%2BHUN%2BGRC%2BDEU%2BFRA%2BFIN%2BDNK%2BEST%2BCZE%2BCRI%2BCOL%2BCAN%2BCHL%2BBEL%2BAUT%2BAUS.UNE_LF...Y.M%2BF%2B_T.Y15T64..Q&amp;pd=2024-Q2%2C&amp;to%5bTIME_PERIOD%5d=false" r:id="rId1"/>
  </hyperlink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B1:K19"/>
  <sheetViews>
    <sheetView topLeftCell="A11" workbookViewId="0">
      <selection activeCell="K10" sqref="K10"/>
    </sheetView>
  </sheetViews>
  <sheetFormatPr baseColWidth="8" defaultRowHeight="14.5"/>
  <cols>
    <col width="20" customWidth="1" style="828" min="2" max="2"/>
    <col width="11" customWidth="1" style="828" min="3" max="10"/>
  </cols>
  <sheetData>
    <row r="1">
      <c r="B1" s="648" t="inlineStr">
        <is>
          <t>Infra-annual labour statistics</t>
        </is>
      </c>
    </row>
    <row r="2">
      <c r="B2" s="649" t="inlineStr">
        <is>
          <t>Age: 15 years or over</t>
        </is>
      </c>
    </row>
    <row r="3">
      <c r="B3" s="649" t="inlineStr">
        <is>
          <t>Frequency of observation: Quarterly</t>
        </is>
      </c>
    </row>
    <row r="4">
      <c r="B4" s="649" t="inlineStr">
        <is>
          <t>Measure: Unemployment rate</t>
        </is>
      </c>
    </row>
    <row r="5">
      <c r="B5" s="649" t="inlineStr">
        <is>
          <t>Unit of measure: Percentage of labour force in the same subgroup, Calendar and seasonally adjusted</t>
        </is>
      </c>
    </row>
    <row r="7" ht="43.25" customHeight="1" s="828">
      <c r="B7" s="874" t="inlineStr">
        <is>
          <t>Time period</t>
        </is>
      </c>
      <c r="C7" s="489" t="n"/>
      <c r="D7" s="650" t="inlineStr">
        <is>
          <t>2024-Q1</t>
        </is>
      </c>
      <c r="E7" s="650" t="inlineStr">
        <is>
          <t>2024-Q2</t>
        </is>
      </c>
      <c r="F7" s="650" t="inlineStr">
        <is>
          <t>2024-Q3</t>
        </is>
      </c>
      <c r="G7" s="650" t="inlineStr">
        <is>
          <t>2024-Q4</t>
        </is>
      </c>
      <c r="H7" s="650" t="inlineStr">
        <is>
          <t>2025-Q1</t>
        </is>
      </c>
      <c r="I7" s="650" t="inlineStr">
        <is>
          <t>2025-Q2</t>
        </is>
      </c>
      <c r="J7" s="650" t="inlineStr">
        <is>
          <t>2025-Q3</t>
        </is>
      </c>
    </row>
    <row r="8">
      <c r="B8" s="651" t="inlineStr">
        <is>
          <t>Reference area</t>
        </is>
      </c>
      <c r="C8" s="652" t="inlineStr"/>
      <c r="D8" s="652" t="inlineStr"/>
      <c r="E8" s="652" t="inlineStr"/>
      <c r="F8" s="652" t="inlineStr"/>
      <c r="G8" s="652" t="inlineStr"/>
      <c r="H8" s="652" t="inlineStr"/>
      <c r="I8" s="652" t="inlineStr"/>
      <c r="J8" s="652" t="inlineStr"/>
    </row>
    <row r="9" ht="43.25" customHeight="1" s="828">
      <c r="B9" s="653" t="inlineStr">
        <is>
          <t>Canada</t>
        </is>
      </c>
      <c r="C9" s="654" t="inlineStr"/>
      <c r="D9" s="1163" t="n">
        <v>5.9</v>
      </c>
      <c r="E9" s="1163" t="n">
        <v>6.3</v>
      </c>
      <c r="F9" s="1163" t="n">
        <v>6.566667</v>
      </c>
      <c r="G9" s="1163" t="n">
        <v>6.733333</v>
      </c>
      <c r="H9" s="1163" t="n">
        <v>6.633333</v>
      </c>
      <c r="I9" s="1163" t="n">
        <v>6.933333</v>
      </c>
      <c r="J9" s="1163" t="n">
        <v>7.033333</v>
      </c>
    </row>
    <row r="10" ht="43.25" customHeight="1" s="828">
      <c r="B10" s="653" t="inlineStr">
        <is>
          <t>France</t>
        </is>
      </c>
      <c r="C10" s="654" t="inlineStr"/>
      <c r="D10" s="1163" t="n">
        <v>7.460117</v>
      </c>
      <c r="E10" s="1163" t="n">
        <v>7.337601</v>
      </c>
      <c r="F10" s="1163" t="n">
        <v>7.433329</v>
      </c>
      <c r="G10" s="1163" t="n">
        <v>7.319407</v>
      </c>
      <c r="H10" s="1163" t="n">
        <v>7.431423</v>
      </c>
      <c r="I10" s="1163" t="n">
        <v>7.533759</v>
      </c>
      <c r="J10" s="656" t="inlineStr"/>
    </row>
    <row r="11" ht="43.25" customHeight="1" s="828">
      <c r="B11" s="653" t="inlineStr">
        <is>
          <t>Germany</t>
        </is>
      </c>
      <c r="C11" s="654" t="inlineStr"/>
      <c r="D11" s="657" t="n">
        <v>3.262658</v>
      </c>
      <c r="E11" s="657" t="n">
        <v>3.380795</v>
      </c>
      <c r="F11" s="657" t="n">
        <v>3.472289</v>
      </c>
      <c r="G11" s="657" t="n">
        <v>3.370946</v>
      </c>
      <c r="H11" s="657" t="n">
        <v>3.570873</v>
      </c>
      <c r="I11" s="657" t="n">
        <v>3.691198</v>
      </c>
      <c r="J11" s="656" t="inlineStr"/>
    </row>
    <row r="12" ht="43.25" customHeight="1" s="828">
      <c r="B12" s="653" t="inlineStr">
        <is>
          <t>Italy</t>
        </is>
      </c>
      <c r="C12" s="654" t="inlineStr"/>
      <c r="D12" s="1163" t="n">
        <v>7.210085</v>
      </c>
      <c r="E12" s="1163" t="n">
        <v>6.735523</v>
      </c>
      <c r="F12" s="1163" t="n">
        <v>6.085654</v>
      </c>
      <c r="G12" s="1163" t="n">
        <v>5.963633</v>
      </c>
      <c r="H12" s="1163" t="n">
        <v>6.333858</v>
      </c>
      <c r="I12" s="1163" t="n">
        <v>6.631587</v>
      </c>
      <c r="J12" s="656" t="inlineStr"/>
    </row>
    <row r="13" ht="43.25" customHeight="1" s="828">
      <c r="B13" s="653" t="inlineStr">
        <is>
          <t>Japan</t>
        </is>
      </c>
      <c r="C13" s="654" t="inlineStr"/>
      <c r="D13" s="1163" t="n">
        <v>2.566667</v>
      </c>
      <c r="E13" s="1163" t="n">
        <v>2.566667</v>
      </c>
      <c r="F13" s="1163" t="n">
        <v>2.5</v>
      </c>
      <c r="G13" s="1163" t="n">
        <v>2.5</v>
      </c>
      <c r="H13" s="1163" t="n">
        <v>2.466667</v>
      </c>
      <c r="I13" s="1163" t="n">
        <v>2.5</v>
      </c>
      <c r="J13" s="1163" t="n">
        <v>2.5</v>
      </c>
    </row>
    <row r="14" ht="43.25" customHeight="1" s="828">
      <c r="B14" s="653" t="inlineStr">
        <is>
          <t>Spain</t>
        </is>
      </c>
      <c r="C14" s="654" t="inlineStr"/>
      <c r="D14" s="1163" t="n">
        <v>11.68634</v>
      </c>
      <c r="E14" s="1163" t="n">
        <v>11.50025</v>
      </c>
      <c r="F14" s="1163" t="n">
        <v>11.29459</v>
      </c>
      <c r="G14" s="1163" t="n">
        <v>10.89764</v>
      </c>
      <c r="H14" s="1163" t="n">
        <v>10.78951</v>
      </c>
      <c r="I14" s="1163" t="n">
        <v>10.49921</v>
      </c>
      <c r="J14" s="656" t="inlineStr"/>
    </row>
    <row r="15" ht="43.25" customHeight="1" s="828">
      <c r="B15" s="653" t="inlineStr">
        <is>
          <t>United Kingdom</t>
        </is>
      </c>
      <c r="C15" s="654" t="inlineStr"/>
      <c r="D15" s="1163" t="n">
        <v>4.341712</v>
      </c>
      <c r="E15" s="1163" t="n">
        <v>4.196704</v>
      </c>
      <c r="F15" s="1163" t="n">
        <v>4.2713</v>
      </c>
      <c r="G15" s="1163" t="n">
        <v>4.382324</v>
      </c>
      <c r="H15" s="1163" t="n">
        <v>4.535109</v>
      </c>
      <c r="I15" s="1163" t="n">
        <v>4.659199</v>
      </c>
      <c r="J15" s="1163" t="n">
        <v>4.972069</v>
      </c>
    </row>
    <row r="16" ht="43.25" customHeight="1" s="828">
      <c r="B16" s="653" t="inlineStr">
        <is>
          <t>United States</t>
        </is>
      </c>
      <c r="C16" s="654" t="inlineStr"/>
      <c r="D16" s="1163" t="n">
        <v>3.833333</v>
      </c>
      <c r="E16" s="1163" t="n">
        <v>4</v>
      </c>
      <c r="F16" s="1163" t="n">
        <v>4.166667</v>
      </c>
      <c r="G16" s="1163" t="n">
        <v>4.133333</v>
      </c>
      <c r="H16" s="1163" t="n">
        <v>4.1</v>
      </c>
      <c r="I16" s="1163" t="n">
        <v>4.166667</v>
      </c>
      <c r="J16" s="1163" t="n">
        <v>4.3</v>
      </c>
    </row>
    <row r="17" ht="43.25" customHeight="1" s="828">
      <c r="B17" s="653" t="inlineStr">
        <is>
          <t>Euro area (20 countries)</t>
        </is>
      </c>
      <c r="C17" s="654" t="inlineStr"/>
      <c r="D17" s="1163" t="n">
        <v>6.531428</v>
      </c>
      <c r="E17" s="1163" t="n">
        <v>6.380807</v>
      </c>
      <c r="F17" s="1163" t="n">
        <v>6.374712</v>
      </c>
      <c r="G17" s="1163" t="n">
        <v>6.125721</v>
      </c>
      <c r="H17" s="1163" t="n">
        <v>6.347013</v>
      </c>
      <c r="I17" s="1163" t="n">
        <v>6.369351</v>
      </c>
      <c r="J17" s="656" t="inlineStr"/>
    </row>
    <row r="19">
      <c r="B19" s="658" t="inlineStr">
        <is>
          <t xml:space="preserve">© Terms &amp; conditions </t>
        </is>
      </c>
      <c r="K19" s="659" t="inlineStr">
        <is>
          <t>Infra-annual labour statistics</t>
        </is>
      </c>
    </row>
  </sheetData>
  <mergeCells count="1">
    <mergeCell ref="B7:C7"/>
  </mergeCells>
  <hyperlinks>
    <hyperlink xmlns:r="http://schemas.openxmlformats.org/officeDocument/2006/relationships" ref="B19" r:id="rId1"/>
    <hyperlink xmlns:r="http://schemas.openxmlformats.org/officeDocument/2006/relationships" ref="K19" r:id="rId2"/>
  </hyperlinks>
  <pageMargins left="0.7" right="0.7" top="0.75" bottom="0.75" header="0.3" footer="0.3"/>
  <legacyDrawing xmlns:r="http://schemas.openxmlformats.org/officeDocument/2006/relationships" r:id="anysvml"/>
</worksheet>
</file>

<file path=xl/worksheets/sheet27.xml><?xml version="1.0" encoding="utf-8"?>
<worksheet xmlns="http://schemas.openxmlformats.org/spreadsheetml/2006/main">
  <sheetPr>
    <outlinePr summaryBelow="1" summaryRight="1"/>
    <pageSetUpPr/>
  </sheetPr>
  <dimension ref="B1:K19"/>
  <sheetViews>
    <sheetView topLeftCell="A9" zoomScale="80" workbookViewId="0">
      <selection activeCell="A1" sqref="A1"/>
    </sheetView>
  </sheetViews>
  <sheetFormatPr baseColWidth="8" defaultRowHeight="14.5"/>
  <cols>
    <col width="20" customWidth="1" style="828" min="2" max="2"/>
    <col width="11" customWidth="1" style="828" min="3" max="10"/>
  </cols>
  <sheetData>
    <row r="1">
      <c r="B1" s="648" t="inlineStr">
        <is>
          <t>Infra-annual labour statistics</t>
        </is>
      </c>
    </row>
    <row r="2">
      <c r="B2" s="649" t="inlineStr">
        <is>
          <t>Age: From 15 to 64 years</t>
        </is>
      </c>
    </row>
    <row r="3">
      <c r="B3" s="649" t="inlineStr">
        <is>
          <t>Frequency of observation: Quarterly</t>
        </is>
      </c>
    </row>
    <row r="4">
      <c r="B4" s="649" t="inlineStr">
        <is>
          <t>Measure: Employment rate</t>
        </is>
      </c>
    </row>
    <row r="5">
      <c r="B5" s="649" t="inlineStr">
        <is>
          <t>Unit of measure: Percentage of working age population in the same subgroup, Calendar and seasonally adjusted</t>
        </is>
      </c>
    </row>
    <row r="7" ht="43.25" customHeight="1" s="828">
      <c r="B7" s="874" t="inlineStr">
        <is>
          <t>Time period</t>
        </is>
      </c>
      <c r="C7" s="489" t="n"/>
      <c r="D7" s="650" t="inlineStr">
        <is>
          <t>2024-Q1</t>
        </is>
      </c>
      <c r="E7" s="650" t="inlineStr">
        <is>
          <t>2024-Q2</t>
        </is>
      </c>
      <c r="F7" s="650" t="inlineStr">
        <is>
          <t>2024-Q3</t>
        </is>
      </c>
      <c r="G7" s="650" t="inlineStr">
        <is>
          <t>2024-Q4</t>
        </is>
      </c>
      <c r="H7" s="650" t="inlineStr">
        <is>
          <t>2025-Q1</t>
        </is>
      </c>
      <c r="I7" s="650" t="inlineStr">
        <is>
          <t>2025-Q2</t>
        </is>
      </c>
      <c r="J7" s="650" t="inlineStr">
        <is>
          <t>2025-Q3</t>
        </is>
      </c>
    </row>
    <row r="8">
      <c r="B8" s="651" t="inlineStr">
        <is>
          <t>Reference area</t>
        </is>
      </c>
      <c r="C8" s="652" t="inlineStr"/>
      <c r="D8" s="652" t="inlineStr"/>
      <c r="E8" s="652" t="inlineStr"/>
      <c r="F8" s="652" t="inlineStr"/>
      <c r="G8" s="652" t="inlineStr"/>
      <c r="H8" s="652" t="inlineStr"/>
      <c r="I8" s="652" t="inlineStr"/>
      <c r="J8" s="652" t="inlineStr"/>
    </row>
    <row r="9" ht="43.25" customHeight="1" s="828">
      <c r="B9" s="653" t="inlineStr">
        <is>
          <t>Canada</t>
        </is>
      </c>
      <c r="C9" s="654" t="inlineStr"/>
      <c r="D9" s="1163" t="n">
        <v>75.2</v>
      </c>
      <c r="E9" s="1163" t="n">
        <v>74.86667</v>
      </c>
      <c r="F9" s="1163" t="n">
        <v>74.33334000000001</v>
      </c>
      <c r="G9" s="1163" t="n">
        <v>74.2</v>
      </c>
      <c r="H9" s="1163" t="n">
        <v>74.33334000000001</v>
      </c>
      <c r="I9" s="1163" t="n">
        <v>74.13333</v>
      </c>
      <c r="J9" s="1163" t="n">
        <v>73.96666999999999</v>
      </c>
    </row>
    <row r="10" ht="43.25" customHeight="1" s="828">
      <c r="B10" s="653" t="inlineStr">
        <is>
          <t>France</t>
        </is>
      </c>
      <c r="C10" s="654" t="inlineStr"/>
      <c r="D10" s="1163" t="n">
        <v>68.68109</v>
      </c>
      <c r="E10" s="1163" t="n">
        <v>68.95626</v>
      </c>
      <c r="F10" s="1163" t="n">
        <v>69.26000999999999</v>
      </c>
      <c r="G10" s="1163" t="n">
        <v>68.96091</v>
      </c>
      <c r="H10" s="1163" t="n">
        <v>69.34493999999999</v>
      </c>
      <c r="I10" s="1163" t="n">
        <v>69.59041999999999</v>
      </c>
      <c r="J10" s="656" t="inlineStr"/>
    </row>
    <row r="11" ht="43.25" customHeight="1" s="828">
      <c r="B11" s="653" t="inlineStr">
        <is>
          <t>Germany</t>
        </is>
      </c>
      <c r="C11" s="654" t="inlineStr"/>
      <c r="D11" s="657" t="n">
        <v>77.26819999999999</v>
      </c>
      <c r="E11" s="657" t="n">
        <v>77.48018999999999</v>
      </c>
      <c r="F11" s="657" t="n">
        <v>77.36938000000001</v>
      </c>
      <c r="G11" s="657" t="n">
        <v>77.6973</v>
      </c>
      <c r="H11" s="657" t="n">
        <v>77.55413</v>
      </c>
      <c r="I11" s="657" t="n">
        <v>77.37474</v>
      </c>
      <c r="J11" s="656" t="inlineStr"/>
    </row>
    <row r="12" ht="43.25" customHeight="1" s="828">
      <c r="B12" s="653" t="inlineStr">
        <is>
          <t>Italy</t>
        </is>
      </c>
      <c r="C12" s="654" t="inlineStr"/>
      <c r="D12" s="1163" t="n">
        <v>61.99093</v>
      </c>
      <c r="E12" s="1163" t="n">
        <v>62.06493</v>
      </c>
      <c r="F12" s="1163" t="n">
        <v>62.48814</v>
      </c>
      <c r="G12" s="1163" t="n">
        <v>62.17719</v>
      </c>
      <c r="H12" s="1163" t="n">
        <v>62.85172</v>
      </c>
      <c r="I12" s="1163" t="n">
        <v>62.5015</v>
      </c>
      <c r="J12" s="656" t="inlineStr"/>
    </row>
    <row r="13" ht="43.25" customHeight="1" s="828">
      <c r="B13" s="653" t="inlineStr">
        <is>
          <t>Japan</t>
        </is>
      </c>
      <c r="C13" s="654" t="inlineStr"/>
      <c r="D13" s="1163" t="n">
        <v>79.15116999999999</v>
      </c>
      <c r="E13" s="1163" t="n">
        <v>79.27746999999999</v>
      </c>
      <c r="F13" s="1163" t="n">
        <v>79.55813000000001</v>
      </c>
      <c r="G13" s="1163" t="n">
        <v>79.76027000000001</v>
      </c>
      <c r="H13" s="1163" t="n">
        <v>79.8768</v>
      </c>
      <c r="I13" s="1163" t="n">
        <v>80.09341000000001</v>
      </c>
      <c r="J13" s="1163" t="n">
        <v>80.09509</v>
      </c>
    </row>
    <row r="14" ht="43.25" customHeight="1" s="828">
      <c r="B14" s="653" t="inlineStr">
        <is>
          <t>Spain</t>
        </is>
      </c>
      <c r="C14" s="654" t="inlineStr"/>
      <c r="D14" s="1163" t="n">
        <v>65.91387</v>
      </c>
      <c r="E14" s="1163" t="n">
        <v>65.96774000000001</v>
      </c>
      <c r="F14" s="1163" t="n">
        <v>66.10919</v>
      </c>
      <c r="G14" s="1163" t="n">
        <v>66.39843999999999</v>
      </c>
      <c r="H14" s="1163" t="n">
        <v>66.58608</v>
      </c>
      <c r="I14" s="1163" t="n">
        <v>66.91159</v>
      </c>
      <c r="J14" s="656" t="inlineStr"/>
    </row>
    <row r="15" ht="43.25" customHeight="1" s="828">
      <c r="B15" s="653" t="inlineStr">
        <is>
          <t>United Kingdom</t>
        </is>
      </c>
      <c r="C15" s="654" t="inlineStr"/>
      <c r="D15" s="1163" t="n">
        <v>74.5</v>
      </c>
      <c r="E15" s="1163" t="n">
        <v>74.59999999999999</v>
      </c>
      <c r="F15" s="1163" t="n">
        <v>74.90000000000001</v>
      </c>
      <c r="G15" s="1163" t="n">
        <v>75</v>
      </c>
      <c r="H15" s="1163" t="n">
        <v>75</v>
      </c>
      <c r="I15" s="1163" t="n">
        <v>75.3</v>
      </c>
      <c r="J15" s="1163" t="n">
        <v>75</v>
      </c>
    </row>
    <row r="16" ht="43.25" customHeight="1" s="828">
      <c r="B16" s="653" t="inlineStr">
        <is>
          <t>United States</t>
        </is>
      </c>
      <c r="C16" s="654" t="inlineStr"/>
      <c r="D16" s="1163" t="n">
        <v>71.94076</v>
      </c>
      <c r="E16" s="1163" t="n">
        <v>71.88129000000001</v>
      </c>
      <c r="F16" s="1163" t="n">
        <v>71.83945</v>
      </c>
      <c r="G16" s="1163" t="n">
        <v>71.76349999999999</v>
      </c>
      <c r="H16" s="1163" t="n">
        <v>71.86433</v>
      </c>
      <c r="I16" s="1163" t="n">
        <v>71.75611000000001</v>
      </c>
      <c r="J16" s="1163" t="n">
        <v>71.6202</v>
      </c>
    </row>
    <row r="17" ht="43.25" customHeight="1" s="828">
      <c r="B17" s="653" t="inlineStr">
        <is>
          <t>Euro area (20 countries)</t>
        </is>
      </c>
      <c r="C17" s="654" t="inlineStr"/>
      <c r="D17" s="1163" t="n">
        <v>70.27025</v>
      </c>
      <c r="E17" s="1163" t="n">
        <v>70.48885</v>
      </c>
      <c r="F17" s="1163" t="n">
        <v>70.47901</v>
      </c>
      <c r="G17" s="1163" t="n">
        <v>70.63184</v>
      </c>
      <c r="H17" s="1163" t="n">
        <v>70.78915000000001</v>
      </c>
      <c r="I17" s="1163" t="n">
        <v>70.87569999999999</v>
      </c>
      <c r="J17" s="656" t="inlineStr"/>
    </row>
    <row r="19">
      <c r="B19" s="658" t="inlineStr">
        <is>
          <t xml:space="preserve">© Terms &amp; conditions </t>
        </is>
      </c>
      <c r="K19" s="659" t="inlineStr">
        <is>
          <t>Infra-annual labour statistics</t>
        </is>
      </c>
    </row>
  </sheetData>
  <mergeCells count="1">
    <mergeCell ref="B7:C7"/>
  </mergeCells>
  <hyperlinks>
    <hyperlink xmlns:r="http://schemas.openxmlformats.org/officeDocument/2006/relationships" ref="B19" r:id="rId1"/>
    <hyperlink xmlns:r="http://schemas.openxmlformats.org/officeDocument/2006/relationships" ref="K19" r:id="rId2"/>
  </hyperlinks>
  <pageMargins left="0.7" right="0.7" top="0.75" bottom="0.75" header="0.3" footer="0.3"/>
  <legacyDrawing xmlns:r="http://schemas.openxmlformats.org/officeDocument/2006/relationships" r:id="anysvml"/>
</worksheet>
</file>

<file path=xl/worksheets/sheet28.xml><?xml version="1.0" encoding="utf-8"?>
<worksheet xmlns="http://schemas.openxmlformats.org/spreadsheetml/2006/main">
  <sheetPr>
    <outlinePr summaryBelow="1" summaryRight="1"/>
    <pageSetUpPr/>
  </sheetPr>
  <dimension ref="B1:K19"/>
  <sheetViews>
    <sheetView topLeftCell="A11" workbookViewId="0">
      <selection activeCell="I17" sqref="I17"/>
    </sheetView>
  </sheetViews>
  <sheetFormatPr baseColWidth="8" defaultRowHeight="14.5"/>
  <cols>
    <col width="20" customWidth="1" style="828" min="2" max="2"/>
    <col width="11" customWidth="1" style="828" min="3" max="10"/>
  </cols>
  <sheetData>
    <row r="1">
      <c r="B1" s="648" t="inlineStr">
        <is>
          <t>Infra-annual labour statistics</t>
        </is>
      </c>
    </row>
    <row r="2">
      <c r="B2" s="649" t="inlineStr">
        <is>
          <t>Age: From 15 to 64 years</t>
        </is>
      </c>
    </row>
    <row r="3">
      <c r="B3" s="649" t="inlineStr">
        <is>
          <t>Frequency of observation: Quarterly</t>
        </is>
      </c>
    </row>
    <row r="4">
      <c r="B4" s="649" t="inlineStr">
        <is>
          <t>Measure: Inactivity rate</t>
        </is>
      </c>
    </row>
    <row r="5">
      <c r="B5" s="649" t="inlineStr">
        <is>
          <t>Unit of measure: Percentage of working age population in the same subgroup, Calendar and seasonally adjusted</t>
        </is>
      </c>
    </row>
    <row r="7" ht="43.25" customHeight="1" s="828">
      <c r="B7" s="874" t="inlineStr">
        <is>
          <t>Time period</t>
        </is>
      </c>
      <c r="C7" s="489" t="n"/>
      <c r="D7" s="650" t="inlineStr">
        <is>
          <t>2024-Q1</t>
        </is>
      </c>
      <c r="E7" s="650" t="inlineStr">
        <is>
          <t>2024-Q2</t>
        </is>
      </c>
      <c r="F7" s="650" t="inlineStr">
        <is>
          <t>2024-Q3</t>
        </is>
      </c>
      <c r="G7" s="650" t="inlineStr">
        <is>
          <t>2024-Q4</t>
        </is>
      </c>
      <c r="H7" s="650" t="inlineStr">
        <is>
          <t>2025-Q1</t>
        </is>
      </c>
      <c r="I7" s="650" t="inlineStr">
        <is>
          <t>2025-Q2</t>
        </is>
      </c>
      <c r="J7" s="650" t="inlineStr">
        <is>
          <t>2025-Q3</t>
        </is>
      </c>
    </row>
    <row r="8">
      <c r="B8" s="651" t="inlineStr">
        <is>
          <t>Reference area</t>
        </is>
      </c>
      <c r="C8" s="652" t="inlineStr"/>
      <c r="D8" s="652" t="inlineStr"/>
      <c r="E8" s="652" t="inlineStr"/>
      <c r="F8" s="652" t="inlineStr"/>
      <c r="G8" s="652" t="inlineStr"/>
      <c r="H8" s="652" t="inlineStr"/>
      <c r="I8" s="652" t="inlineStr"/>
      <c r="J8" s="652" t="inlineStr"/>
    </row>
    <row r="9" ht="43.25" customHeight="1" s="828">
      <c r="B9" s="653" t="inlineStr">
        <is>
          <t>Canada</t>
        </is>
      </c>
      <c r="C9" s="654" t="inlineStr"/>
      <c r="D9" s="1163" t="n">
        <v>19.99503</v>
      </c>
      <c r="E9" s="1163" t="n">
        <v>20.05516</v>
      </c>
      <c r="F9" s="1163" t="n">
        <v>20.38306</v>
      </c>
      <c r="G9" s="1163" t="n">
        <v>20.41497</v>
      </c>
      <c r="H9" s="1163" t="n">
        <v>20.20076</v>
      </c>
      <c r="I9" s="1163" t="n">
        <v>20.2871</v>
      </c>
      <c r="J9" s="1163" t="n">
        <v>20.36548</v>
      </c>
    </row>
    <row r="10" ht="43.25" customHeight="1" s="828">
      <c r="B10" s="653" t="inlineStr">
        <is>
          <t>France</t>
        </is>
      </c>
      <c r="C10" s="654" t="inlineStr"/>
      <c r="D10" s="1163" t="n">
        <v>25.71629</v>
      </c>
      <c r="E10" s="1163" t="n">
        <v>25.51469</v>
      </c>
      <c r="F10" s="1163" t="n">
        <v>25.097</v>
      </c>
      <c r="G10" s="1163" t="n">
        <v>25.54247</v>
      </c>
      <c r="H10" s="1163" t="n">
        <v>25.04611</v>
      </c>
      <c r="I10" s="1163" t="n">
        <v>24.67437</v>
      </c>
      <c r="J10" s="656" t="inlineStr"/>
    </row>
    <row r="11" ht="43.25" customHeight="1" s="828">
      <c r="B11" s="653" t="inlineStr">
        <is>
          <t>Germany</t>
        </is>
      </c>
      <c r="C11" s="654" t="inlineStr"/>
      <c r="D11" s="657" t="n">
        <v>20.05347</v>
      </c>
      <c r="E11" s="657" t="n">
        <v>19.73733</v>
      </c>
      <c r="F11" s="657" t="n">
        <v>19.77225</v>
      </c>
      <c r="G11" s="657" t="n">
        <v>19.50614</v>
      </c>
      <c r="H11" s="657" t="n">
        <v>19.50209</v>
      </c>
      <c r="I11" s="657" t="n">
        <v>19.57276</v>
      </c>
      <c r="J11" s="656" t="inlineStr"/>
    </row>
    <row r="12" ht="43.25" customHeight="1" s="828">
      <c r="B12" s="653" t="inlineStr">
        <is>
          <t>Italy</t>
        </is>
      </c>
      <c r="C12" s="654" t="inlineStr"/>
      <c r="D12" s="1163" t="n">
        <v>33.08072</v>
      </c>
      <c r="E12" s="1163" t="n">
        <v>33.349</v>
      </c>
      <c r="F12" s="1163" t="n">
        <v>33.36731</v>
      </c>
      <c r="G12" s="1163" t="n">
        <v>33.77273</v>
      </c>
      <c r="H12" s="1163" t="n">
        <v>32.80219</v>
      </c>
      <c r="I12" s="1163" t="n">
        <v>32.94898</v>
      </c>
      <c r="J12" s="656" t="inlineStr"/>
    </row>
    <row r="13" ht="43.25" customHeight="1" s="828">
      <c r="B13" s="653" t="inlineStr">
        <is>
          <t>Japan</t>
        </is>
      </c>
      <c r="C13" s="654" t="inlineStr"/>
      <c r="D13" s="1163" t="n">
        <v>18.6463</v>
      </c>
      <c r="E13" s="1163" t="n">
        <v>18.51271</v>
      </c>
      <c r="F13" s="1163" t="n">
        <v>18.27169</v>
      </c>
      <c r="G13" s="1163" t="n">
        <v>18.11496</v>
      </c>
      <c r="H13" s="1163" t="n">
        <v>17.98372</v>
      </c>
      <c r="I13" s="1163" t="n">
        <v>17.78764</v>
      </c>
      <c r="J13" s="1163" t="n">
        <v>17.77443</v>
      </c>
    </row>
    <row r="14" ht="43.25" customHeight="1" s="828">
      <c r="B14" s="653" t="inlineStr">
        <is>
          <t>Spain</t>
        </is>
      </c>
      <c r="C14" s="654" t="inlineStr"/>
      <c r="D14" s="1163" t="n">
        <v>25.32893</v>
      </c>
      <c r="E14" s="1163" t="n">
        <v>25.3481</v>
      </c>
      <c r="F14" s="1163" t="n">
        <v>25.39102</v>
      </c>
      <c r="G14" s="1163" t="n">
        <v>25.4638</v>
      </c>
      <c r="H14" s="1163" t="n">
        <v>25.30016</v>
      </c>
      <c r="I14" s="1163" t="n">
        <v>25.16554</v>
      </c>
      <c r="J14" s="656" t="inlineStr"/>
    </row>
    <row r="15" ht="43.25" customHeight="1" s="828">
      <c r="B15" s="653" t="inlineStr">
        <is>
          <t>United Kingdom</t>
        </is>
      </c>
      <c r="C15" s="654" t="inlineStr"/>
      <c r="D15" s="1163" t="n">
        <v>22.06724</v>
      </c>
      <c r="E15" s="1163" t="n">
        <v>22.08912</v>
      </c>
      <c r="F15" s="1163" t="n">
        <v>21.64368</v>
      </c>
      <c r="G15" s="1163" t="n">
        <v>21.54378</v>
      </c>
      <c r="H15" s="1163" t="n">
        <v>21.37431</v>
      </c>
      <c r="I15" s="1163" t="n">
        <v>20.97028</v>
      </c>
      <c r="J15" s="1163" t="n">
        <v>20.95014</v>
      </c>
    </row>
    <row r="16" ht="43.25" customHeight="1" s="828">
      <c r="B16" s="653" t="inlineStr">
        <is>
          <t>United States</t>
        </is>
      </c>
      <c r="C16" s="654" t="inlineStr"/>
      <c r="D16" s="1163" t="n">
        <v>25.15181</v>
      </c>
      <c r="E16" s="1163" t="n">
        <v>25.09198</v>
      </c>
      <c r="F16" s="1163" t="n">
        <v>25.00768</v>
      </c>
      <c r="G16" s="1163" t="n">
        <v>25.06466</v>
      </c>
      <c r="H16" s="1163" t="n">
        <v>24.98564</v>
      </c>
      <c r="I16" s="1163" t="n">
        <v>25.03471</v>
      </c>
      <c r="J16" s="1163" t="n">
        <v>25.08722</v>
      </c>
    </row>
    <row r="17" ht="43.25" customHeight="1" s="828">
      <c r="B17" s="653" t="inlineStr">
        <is>
          <t>Euro area (20 countries)</t>
        </is>
      </c>
      <c r="C17" s="654" t="inlineStr"/>
      <c r="D17" s="1163" t="n">
        <v>24.71453</v>
      </c>
      <c r="E17" s="1163" t="n">
        <v>24.60444</v>
      </c>
      <c r="F17" s="1163" t="n">
        <v>24.62069</v>
      </c>
      <c r="G17" s="1163" t="n">
        <v>24.67089</v>
      </c>
      <c r="H17" s="1163" t="n">
        <v>24.31433</v>
      </c>
      <c r="I17" s="1163" t="n">
        <v>24.19838</v>
      </c>
      <c r="J17" s="656" t="inlineStr"/>
    </row>
    <row r="19">
      <c r="B19" s="658" t="inlineStr">
        <is>
          <t xml:space="preserve">© Terms &amp; conditions </t>
        </is>
      </c>
      <c r="K19" s="659" t="inlineStr">
        <is>
          <t>Infra-annual labour statistics</t>
        </is>
      </c>
    </row>
  </sheetData>
  <mergeCells count="1">
    <mergeCell ref="B7:C7"/>
  </mergeCells>
  <hyperlinks>
    <hyperlink xmlns:r="http://schemas.openxmlformats.org/officeDocument/2006/relationships" ref="B19" r:id="rId1"/>
    <hyperlink xmlns:r="http://schemas.openxmlformats.org/officeDocument/2006/relationships" ref="K19" r:id="rId2"/>
  </hyperlinks>
  <pageMargins left="0.7" right="0.7" top="0.75" bottom="0.75" header="0.3" footer="0.3"/>
  <legacyDrawing xmlns:r="http://schemas.openxmlformats.org/officeDocument/2006/relationships" r:id="anysvml"/>
</worksheet>
</file>

<file path=xl/worksheets/sheet29.xml><?xml version="1.0" encoding="utf-8"?>
<worksheet xmlns="http://schemas.openxmlformats.org/spreadsheetml/2006/main">
  <sheetPr>
    <tabColor theme="1"/>
    <outlinePr summaryBelow="1" summaryRight="1"/>
    <pageSetUpPr/>
  </sheetPr>
  <dimension ref="A1:A1"/>
  <sheetViews>
    <sheetView workbookViewId="0">
      <selection activeCell="A1" sqref="A1"/>
    </sheetView>
  </sheetViews>
  <sheetFormatPr baseColWidth="8" defaultRowHeight="14.5"/>
  <sheetData/>
  <pageMargins left="0.7" right="0.7" top="0.75" bottom="0.75" header="0.3" footer="0.3"/>
</worksheet>
</file>

<file path=xl/worksheets/sheet30.xml><?xml version="1.0" encoding="utf-8"?>
<worksheet xmlns="http://schemas.openxmlformats.org/spreadsheetml/2006/main">
  <sheetPr>
    <tabColor rgb="FFFF0000"/>
    <outlinePr summaryBelow="1" summaryRight="1"/>
    <pageSetUpPr/>
  </sheetPr>
  <dimension ref="A1:D318"/>
  <sheetViews>
    <sheetView topLeftCell="A249" zoomScale="80" workbookViewId="0">
      <selection activeCell="J289" sqref="J289"/>
    </sheetView>
  </sheetViews>
  <sheetFormatPr baseColWidth="8" defaultRowHeight="14.5"/>
  <cols>
    <col width="14.81640625" bestFit="1" customWidth="1" style="195" min="1" max="1"/>
    <col width="11.1796875" bestFit="1" customWidth="1" style="828" min="4" max="4"/>
    <col width="15.453125" bestFit="1" customWidth="1" style="828" min="5" max="5"/>
    <col width="15.453125" bestFit="1" customWidth="1" style="828" min="10" max="10"/>
  </cols>
  <sheetData>
    <row r="1">
      <c r="A1" s="195" t="inlineStr">
        <is>
          <t>Date</t>
        </is>
      </c>
      <c r="C1" t="inlineStr">
        <is>
          <t>Total Pay</t>
        </is>
      </c>
      <c r="D1" t="inlineStr">
        <is>
          <t>Regular Pay</t>
        </is>
      </c>
    </row>
    <row r="2">
      <c r="A2" s="196" t="n">
        <v>36526</v>
      </c>
      <c r="C2" s="55">
        <f>'AWE Real_CPI'!B17</f>
        <v/>
      </c>
      <c r="D2" s="55">
        <f>'AWE Real_CPI'!F17</f>
        <v/>
      </c>
    </row>
    <row r="3">
      <c r="A3" s="196" t="n">
        <v>36557</v>
      </c>
      <c r="B3" s="1164" t="n"/>
      <c r="C3" s="55">
        <f>'AWE Real_CPI'!B18</f>
        <v/>
      </c>
      <c r="D3" s="55">
        <f>'AWE Real_CPI'!F18</f>
        <v/>
      </c>
    </row>
    <row r="4">
      <c r="A4" s="196" t="n">
        <v>36586</v>
      </c>
      <c r="B4" s="1164" t="n"/>
      <c r="C4" s="55">
        <f>'AWE Real_CPI'!B19</f>
        <v/>
      </c>
      <c r="D4" s="55">
        <f>'AWE Real_CPI'!F19</f>
        <v/>
      </c>
    </row>
    <row r="5">
      <c r="A5" s="196" t="n">
        <v>36617</v>
      </c>
      <c r="B5" s="1164" t="n"/>
      <c r="C5" s="55">
        <f>'AWE Real_CPI'!B20</f>
        <v/>
      </c>
      <c r="D5" s="55">
        <f>'AWE Real_CPI'!F20</f>
        <v/>
      </c>
    </row>
    <row r="6">
      <c r="A6" s="196" t="n">
        <v>36647</v>
      </c>
      <c r="B6" s="1164" t="n"/>
      <c r="C6" s="55">
        <f>'AWE Real_CPI'!B21</f>
        <v/>
      </c>
      <c r="D6" s="55">
        <f>'AWE Real_CPI'!F21</f>
        <v/>
      </c>
    </row>
    <row r="7">
      <c r="A7" s="196" t="n">
        <v>36678</v>
      </c>
      <c r="B7" s="1164" t="n"/>
      <c r="C7" s="55">
        <f>'AWE Real_CPI'!B22</f>
        <v/>
      </c>
      <c r="D7" s="55">
        <f>'AWE Real_CPI'!F22</f>
        <v/>
      </c>
    </row>
    <row r="8">
      <c r="A8" s="196" t="n">
        <v>36708</v>
      </c>
      <c r="B8" s="1164" t="n"/>
      <c r="C8" s="55">
        <f>'AWE Real_CPI'!B23</f>
        <v/>
      </c>
      <c r="D8" s="55">
        <f>'AWE Real_CPI'!F23</f>
        <v/>
      </c>
    </row>
    <row r="9">
      <c r="A9" s="196" t="n">
        <v>36739</v>
      </c>
      <c r="B9" s="1164" t="n"/>
      <c r="C9" s="55">
        <f>'AWE Real_CPI'!B24</f>
        <v/>
      </c>
      <c r="D9" s="55">
        <f>'AWE Real_CPI'!F24</f>
        <v/>
      </c>
    </row>
    <row r="10">
      <c r="A10" s="196" t="n">
        <v>36770</v>
      </c>
      <c r="B10" s="1164" t="n"/>
      <c r="C10" s="55">
        <f>'AWE Real_CPI'!B25</f>
        <v/>
      </c>
      <c r="D10" s="55">
        <f>'AWE Real_CPI'!F25</f>
        <v/>
      </c>
    </row>
    <row r="11">
      <c r="A11" s="196" t="n">
        <v>36800</v>
      </c>
      <c r="B11" s="1164" t="n"/>
      <c r="C11" s="55">
        <f>'AWE Real_CPI'!B26</f>
        <v/>
      </c>
      <c r="D11" s="55">
        <f>'AWE Real_CPI'!F26</f>
        <v/>
      </c>
    </row>
    <row r="12">
      <c r="A12" s="196" t="n">
        <v>36831</v>
      </c>
      <c r="B12" s="1164" t="n"/>
      <c r="C12" s="55">
        <f>'AWE Real_CPI'!B27</f>
        <v/>
      </c>
      <c r="D12" s="55">
        <f>'AWE Real_CPI'!F27</f>
        <v/>
      </c>
    </row>
    <row r="13">
      <c r="A13" s="196" t="n">
        <v>36861</v>
      </c>
      <c r="B13" s="1164" t="n"/>
      <c r="C13" s="55">
        <f>'AWE Real_CPI'!B28</f>
        <v/>
      </c>
      <c r="D13" s="55">
        <f>'AWE Real_CPI'!F28</f>
        <v/>
      </c>
    </row>
    <row r="14">
      <c r="A14" s="196" t="n">
        <v>36892</v>
      </c>
      <c r="B14" s="1164" t="n"/>
      <c r="C14" s="55">
        <f>'AWE Real_CPI'!B29</f>
        <v/>
      </c>
      <c r="D14" s="55">
        <f>'AWE Real_CPI'!F29</f>
        <v/>
      </c>
    </row>
    <row r="15">
      <c r="A15" s="196" t="n">
        <v>36923</v>
      </c>
      <c r="B15" s="1164" t="n"/>
      <c r="C15" s="55">
        <f>'AWE Real_CPI'!B30</f>
        <v/>
      </c>
      <c r="D15" s="55">
        <f>'AWE Real_CPI'!F30</f>
        <v/>
      </c>
    </row>
    <row r="16">
      <c r="A16" s="196" t="n">
        <v>36951</v>
      </c>
      <c r="B16" s="1164" t="n"/>
      <c r="C16" s="55">
        <f>'AWE Real_CPI'!B31</f>
        <v/>
      </c>
      <c r="D16" s="55">
        <f>'AWE Real_CPI'!F31</f>
        <v/>
      </c>
    </row>
    <row r="17">
      <c r="A17" s="196" t="n">
        <v>36982</v>
      </c>
      <c r="B17" s="1164" t="n"/>
      <c r="C17" s="55">
        <f>'AWE Real_CPI'!B32</f>
        <v/>
      </c>
      <c r="D17" s="55">
        <f>'AWE Real_CPI'!F32</f>
        <v/>
      </c>
    </row>
    <row r="18">
      <c r="A18" s="196" t="n">
        <v>37012</v>
      </c>
      <c r="B18" s="1164" t="n"/>
      <c r="C18" s="55">
        <f>'AWE Real_CPI'!B33</f>
        <v/>
      </c>
      <c r="D18" s="55">
        <f>'AWE Real_CPI'!F33</f>
        <v/>
      </c>
    </row>
    <row r="19">
      <c r="A19" s="196" t="n">
        <v>37043</v>
      </c>
      <c r="B19" s="1164" t="n"/>
      <c r="C19" s="55">
        <f>'AWE Real_CPI'!B34</f>
        <v/>
      </c>
      <c r="D19" s="55">
        <f>'AWE Real_CPI'!F34</f>
        <v/>
      </c>
    </row>
    <row r="20">
      <c r="A20" s="196" t="n">
        <v>37073</v>
      </c>
      <c r="B20" s="1164" t="n"/>
      <c r="C20" s="55">
        <f>'AWE Real_CPI'!B35</f>
        <v/>
      </c>
      <c r="D20" s="55">
        <f>'AWE Real_CPI'!F35</f>
        <v/>
      </c>
    </row>
    <row r="21">
      <c r="A21" s="196" t="n">
        <v>37104</v>
      </c>
      <c r="B21" s="1164" t="n"/>
      <c r="C21" s="55">
        <f>'AWE Real_CPI'!B36</f>
        <v/>
      </c>
      <c r="D21" s="55">
        <f>'AWE Real_CPI'!F36</f>
        <v/>
      </c>
    </row>
    <row r="22">
      <c r="A22" s="196" t="n">
        <v>37135</v>
      </c>
      <c r="B22" s="1164" t="n"/>
      <c r="C22" s="55">
        <f>'AWE Real_CPI'!B37</f>
        <v/>
      </c>
      <c r="D22" s="55">
        <f>'AWE Real_CPI'!F37</f>
        <v/>
      </c>
    </row>
    <row r="23">
      <c r="A23" s="196" t="n">
        <v>37165</v>
      </c>
      <c r="B23" s="1164" t="n"/>
      <c r="C23" s="55">
        <f>'AWE Real_CPI'!B38</f>
        <v/>
      </c>
      <c r="D23" s="55">
        <f>'AWE Real_CPI'!F38</f>
        <v/>
      </c>
    </row>
    <row r="24">
      <c r="A24" s="196" t="n">
        <v>37196</v>
      </c>
      <c r="B24" s="1164" t="n"/>
      <c r="C24" s="55">
        <f>'AWE Real_CPI'!B39</f>
        <v/>
      </c>
      <c r="D24" s="55">
        <f>'AWE Real_CPI'!F39</f>
        <v/>
      </c>
    </row>
    <row r="25">
      <c r="A25" s="196" t="n">
        <v>37226</v>
      </c>
      <c r="B25" s="1164" t="n"/>
      <c r="C25" s="55">
        <f>'AWE Real_CPI'!B40</f>
        <v/>
      </c>
      <c r="D25" s="55">
        <f>'AWE Real_CPI'!F40</f>
        <v/>
      </c>
    </row>
    <row r="26">
      <c r="A26" s="196" t="n">
        <v>37257</v>
      </c>
      <c r="B26" s="1164" t="n"/>
      <c r="C26" s="55">
        <f>'AWE Real_CPI'!B41</f>
        <v/>
      </c>
      <c r="D26" s="55">
        <f>'AWE Real_CPI'!F41</f>
        <v/>
      </c>
    </row>
    <row r="27">
      <c r="A27" s="196" t="n">
        <v>37288</v>
      </c>
      <c r="B27" s="1164" t="n"/>
      <c r="C27" s="55">
        <f>'AWE Real_CPI'!B42</f>
        <v/>
      </c>
      <c r="D27" s="55">
        <f>'AWE Real_CPI'!F42</f>
        <v/>
      </c>
    </row>
    <row r="28">
      <c r="A28" s="196" t="n">
        <v>37316</v>
      </c>
      <c r="B28" s="1164" t="n"/>
      <c r="C28" s="55">
        <f>'AWE Real_CPI'!B43</f>
        <v/>
      </c>
      <c r="D28" s="55">
        <f>'AWE Real_CPI'!F43</f>
        <v/>
      </c>
    </row>
    <row r="29">
      <c r="A29" s="196" t="n">
        <v>37347</v>
      </c>
      <c r="B29" s="1164" t="n"/>
      <c r="C29" s="55">
        <f>'AWE Real_CPI'!B44</f>
        <v/>
      </c>
      <c r="D29" s="55">
        <f>'AWE Real_CPI'!F44</f>
        <v/>
      </c>
    </row>
    <row r="30">
      <c r="A30" s="196" t="n">
        <v>37377</v>
      </c>
      <c r="B30" s="1164" t="n"/>
      <c r="C30" s="55">
        <f>'AWE Real_CPI'!B45</f>
        <v/>
      </c>
      <c r="D30" s="55">
        <f>'AWE Real_CPI'!F45</f>
        <v/>
      </c>
    </row>
    <row r="31">
      <c r="A31" s="196" t="n">
        <v>37408</v>
      </c>
      <c r="B31" s="1164" t="n"/>
      <c r="C31" s="55">
        <f>'AWE Real_CPI'!B46</f>
        <v/>
      </c>
      <c r="D31" s="55">
        <f>'AWE Real_CPI'!F46</f>
        <v/>
      </c>
    </row>
    <row r="32">
      <c r="A32" s="196" t="n">
        <v>37438</v>
      </c>
      <c r="B32" s="1164" t="n"/>
      <c r="C32" s="55">
        <f>'AWE Real_CPI'!B47</f>
        <v/>
      </c>
      <c r="D32" s="55">
        <f>'AWE Real_CPI'!F47</f>
        <v/>
      </c>
    </row>
    <row r="33">
      <c r="A33" s="196" t="n">
        <v>37469</v>
      </c>
      <c r="B33" s="1164" t="n"/>
      <c r="C33" s="55">
        <f>'AWE Real_CPI'!B48</f>
        <v/>
      </c>
      <c r="D33" s="55">
        <f>'AWE Real_CPI'!F48</f>
        <v/>
      </c>
    </row>
    <row r="34">
      <c r="A34" s="196" t="n">
        <v>37500</v>
      </c>
      <c r="B34" s="1164" t="n"/>
      <c r="C34" s="55">
        <f>'AWE Real_CPI'!B49</f>
        <v/>
      </c>
      <c r="D34" s="55">
        <f>'AWE Real_CPI'!F49</f>
        <v/>
      </c>
    </row>
    <row r="35">
      <c r="A35" s="196" t="n">
        <v>37530</v>
      </c>
      <c r="B35" s="1164" t="n"/>
      <c r="C35" s="55">
        <f>'AWE Real_CPI'!B50</f>
        <v/>
      </c>
      <c r="D35" s="55">
        <f>'AWE Real_CPI'!F50</f>
        <v/>
      </c>
    </row>
    <row r="36">
      <c r="A36" s="196" t="n">
        <v>37561</v>
      </c>
      <c r="B36" s="1164" t="n"/>
      <c r="C36" s="55">
        <f>'AWE Real_CPI'!B51</f>
        <v/>
      </c>
      <c r="D36" s="55">
        <f>'AWE Real_CPI'!F51</f>
        <v/>
      </c>
    </row>
    <row r="37">
      <c r="A37" s="197" t="n">
        <v>37591</v>
      </c>
      <c r="B37" s="1164" t="n"/>
      <c r="C37" s="55">
        <f>'AWE Real_CPI'!B52</f>
        <v/>
      </c>
      <c r="D37" s="55">
        <f>'AWE Real_CPI'!F52</f>
        <v/>
      </c>
    </row>
    <row r="38">
      <c r="A38" s="197" t="n">
        <v>37622</v>
      </c>
      <c r="B38" s="190" t="n"/>
      <c r="C38" s="55">
        <f>'AWE Real_CPI'!B53</f>
        <v/>
      </c>
      <c r="D38" s="55">
        <f>'AWE Real_CPI'!F53</f>
        <v/>
      </c>
    </row>
    <row r="39">
      <c r="A39" s="197" t="n">
        <v>37653</v>
      </c>
      <c r="B39" s="190" t="n"/>
      <c r="C39" s="55">
        <f>'AWE Real_CPI'!B54</f>
        <v/>
      </c>
      <c r="D39" s="55">
        <f>'AWE Real_CPI'!F54</f>
        <v/>
      </c>
    </row>
    <row r="40">
      <c r="A40" s="197" t="n">
        <v>37681</v>
      </c>
      <c r="B40" s="190" t="n"/>
      <c r="C40" s="55">
        <f>'AWE Real_CPI'!B55</f>
        <v/>
      </c>
      <c r="D40" s="55">
        <f>'AWE Real_CPI'!F55</f>
        <v/>
      </c>
    </row>
    <row r="41">
      <c r="A41" s="197" t="n">
        <v>37712</v>
      </c>
      <c r="B41" s="190" t="n"/>
      <c r="C41" s="55">
        <f>'AWE Real_CPI'!B56</f>
        <v/>
      </c>
      <c r="D41" s="55">
        <f>'AWE Real_CPI'!F56</f>
        <v/>
      </c>
    </row>
    <row r="42">
      <c r="A42" s="197" t="n">
        <v>37742</v>
      </c>
      <c r="B42" s="190" t="n"/>
      <c r="C42" s="55">
        <f>'AWE Real_CPI'!B57</f>
        <v/>
      </c>
      <c r="D42" s="55">
        <f>'AWE Real_CPI'!F57</f>
        <v/>
      </c>
    </row>
    <row r="43">
      <c r="A43" s="197" t="n">
        <v>37773</v>
      </c>
      <c r="B43" s="190" t="n"/>
      <c r="C43" s="55">
        <f>'AWE Real_CPI'!B58</f>
        <v/>
      </c>
      <c r="D43" s="55">
        <f>'AWE Real_CPI'!F58</f>
        <v/>
      </c>
    </row>
    <row r="44">
      <c r="A44" s="197" t="n">
        <v>37803</v>
      </c>
      <c r="B44" s="190" t="n"/>
      <c r="C44" s="55">
        <f>'AWE Real_CPI'!B59</f>
        <v/>
      </c>
      <c r="D44" s="55">
        <f>'AWE Real_CPI'!F59</f>
        <v/>
      </c>
    </row>
    <row r="45">
      <c r="A45" s="197" t="n">
        <v>37834</v>
      </c>
      <c r="B45" s="190" t="n"/>
      <c r="C45" s="55">
        <f>'AWE Real_CPI'!B60</f>
        <v/>
      </c>
      <c r="D45" s="55">
        <f>'AWE Real_CPI'!F60</f>
        <v/>
      </c>
    </row>
    <row r="46">
      <c r="A46" s="197" t="n">
        <v>37865</v>
      </c>
      <c r="B46" s="190" t="n"/>
      <c r="C46" s="55">
        <f>'AWE Real_CPI'!B61</f>
        <v/>
      </c>
      <c r="D46" s="55">
        <f>'AWE Real_CPI'!F61</f>
        <v/>
      </c>
    </row>
    <row r="47">
      <c r="A47" s="197" t="n">
        <v>37895</v>
      </c>
      <c r="B47" s="190" t="n"/>
      <c r="C47" s="55">
        <f>'AWE Real_CPI'!B62</f>
        <v/>
      </c>
      <c r="D47" s="55">
        <f>'AWE Real_CPI'!F62</f>
        <v/>
      </c>
    </row>
    <row r="48">
      <c r="A48" s="197" t="n">
        <v>37926</v>
      </c>
      <c r="B48" s="190" t="n"/>
      <c r="C48" s="55">
        <f>'AWE Real_CPI'!B63</f>
        <v/>
      </c>
      <c r="D48" s="55">
        <f>'AWE Real_CPI'!F63</f>
        <v/>
      </c>
    </row>
    <row r="49">
      <c r="A49" s="197" t="n">
        <v>37956</v>
      </c>
      <c r="B49" s="190" t="n"/>
      <c r="C49" s="55">
        <f>'AWE Real_CPI'!B64</f>
        <v/>
      </c>
      <c r="D49" s="55">
        <f>'AWE Real_CPI'!F64</f>
        <v/>
      </c>
    </row>
    <row r="50">
      <c r="A50" s="197" t="n">
        <v>37987</v>
      </c>
      <c r="B50" s="190" t="n"/>
      <c r="C50" s="55">
        <f>'AWE Real_CPI'!B65</f>
        <v/>
      </c>
      <c r="D50" s="55">
        <f>'AWE Real_CPI'!F65</f>
        <v/>
      </c>
    </row>
    <row r="51">
      <c r="A51" s="197" t="n">
        <v>38018</v>
      </c>
      <c r="B51" s="190" t="n"/>
      <c r="C51" s="55">
        <f>'AWE Real_CPI'!B66</f>
        <v/>
      </c>
      <c r="D51" s="55">
        <f>'AWE Real_CPI'!F66</f>
        <v/>
      </c>
    </row>
    <row r="52">
      <c r="A52" s="197" t="n">
        <v>38047</v>
      </c>
      <c r="B52" s="190" t="n"/>
      <c r="C52" s="55">
        <f>'AWE Real_CPI'!B67</f>
        <v/>
      </c>
      <c r="D52" s="55">
        <f>'AWE Real_CPI'!F67</f>
        <v/>
      </c>
    </row>
    <row r="53">
      <c r="A53" s="197" t="n">
        <v>38078</v>
      </c>
      <c r="B53" s="190" t="n"/>
      <c r="C53" s="55">
        <f>'AWE Real_CPI'!B68</f>
        <v/>
      </c>
      <c r="D53" s="55">
        <f>'AWE Real_CPI'!F68</f>
        <v/>
      </c>
    </row>
    <row r="54">
      <c r="A54" s="197" t="n">
        <v>38108</v>
      </c>
      <c r="B54" s="190" t="n"/>
      <c r="C54" s="55">
        <f>'AWE Real_CPI'!B69</f>
        <v/>
      </c>
      <c r="D54" s="55">
        <f>'AWE Real_CPI'!F69</f>
        <v/>
      </c>
    </row>
    <row r="55">
      <c r="A55" s="197" t="n">
        <v>38139</v>
      </c>
      <c r="B55" s="190" t="n"/>
      <c r="C55" s="55">
        <f>'AWE Real_CPI'!B70</f>
        <v/>
      </c>
      <c r="D55" s="55">
        <f>'AWE Real_CPI'!F70</f>
        <v/>
      </c>
    </row>
    <row r="56">
      <c r="A56" s="197" t="n">
        <v>38169</v>
      </c>
      <c r="B56" s="190" t="n"/>
      <c r="C56" s="55">
        <f>'AWE Real_CPI'!B71</f>
        <v/>
      </c>
      <c r="D56" s="55">
        <f>'AWE Real_CPI'!F71</f>
        <v/>
      </c>
    </row>
    <row r="57">
      <c r="A57" s="197" t="n">
        <v>38200</v>
      </c>
      <c r="B57" s="190" t="n"/>
      <c r="C57" s="55">
        <f>'AWE Real_CPI'!B72</f>
        <v/>
      </c>
      <c r="D57" s="55">
        <f>'AWE Real_CPI'!F72</f>
        <v/>
      </c>
    </row>
    <row r="58">
      <c r="A58" s="197" t="n">
        <v>38231</v>
      </c>
      <c r="B58" s="190" t="n"/>
      <c r="C58" s="55">
        <f>'AWE Real_CPI'!B73</f>
        <v/>
      </c>
      <c r="D58" s="55">
        <f>'AWE Real_CPI'!F73</f>
        <v/>
      </c>
    </row>
    <row r="59">
      <c r="A59" s="197" t="n">
        <v>38261</v>
      </c>
      <c r="B59" s="190" t="n"/>
      <c r="C59" s="55">
        <f>'AWE Real_CPI'!B74</f>
        <v/>
      </c>
      <c r="D59" s="55">
        <f>'AWE Real_CPI'!F74</f>
        <v/>
      </c>
    </row>
    <row r="60">
      <c r="A60" s="197" t="n">
        <v>38292</v>
      </c>
      <c r="B60" s="190" t="n"/>
      <c r="C60" s="55">
        <f>'AWE Real_CPI'!B75</f>
        <v/>
      </c>
      <c r="D60" s="55">
        <f>'AWE Real_CPI'!F75</f>
        <v/>
      </c>
    </row>
    <row r="61">
      <c r="A61" s="197" t="n">
        <v>38322</v>
      </c>
      <c r="B61" s="190" t="n"/>
      <c r="C61" s="55">
        <f>'AWE Real_CPI'!B76</f>
        <v/>
      </c>
      <c r="D61" s="55">
        <f>'AWE Real_CPI'!F76</f>
        <v/>
      </c>
    </row>
    <row r="62">
      <c r="A62" s="197" t="n">
        <v>38353</v>
      </c>
      <c r="B62" s="190" t="n"/>
      <c r="C62" s="55">
        <f>'AWE Real_CPI'!B77</f>
        <v/>
      </c>
      <c r="D62" s="55">
        <f>'AWE Real_CPI'!F77</f>
        <v/>
      </c>
    </row>
    <row r="63">
      <c r="A63" s="197" t="n">
        <v>38384</v>
      </c>
      <c r="B63" s="190" t="n"/>
      <c r="C63" s="55">
        <f>'AWE Real_CPI'!B78</f>
        <v/>
      </c>
      <c r="D63" s="55">
        <f>'AWE Real_CPI'!F78</f>
        <v/>
      </c>
    </row>
    <row r="64">
      <c r="A64" s="197" t="n">
        <v>38412</v>
      </c>
      <c r="B64" s="190" t="n"/>
      <c r="C64" s="55">
        <f>'AWE Real_CPI'!B79</f>
        <v/>
      </c>
      <c r="D64" s="55">
        <f>'AWE Real_CPI'!F79</f>
        <v/>
      </c>
    </row>
    <row r="65">
      <c r="A65" s="197" t="n">
        <v>38443</v>
      </c>
      <c r="B65" s="190" t="n"/>
      <c r="C65" s="55">
        <f>'AWE Real_CPI'!B80</f>
        <v/>
      </c>
      <c r="D65" s="55">
        <f>'AWE Real_CPI'!F80</f>
        <v/>
      </c>
    </row>
    <row r="66">
      <c r="A66" s="197" t="n">
        <v>38473</v>
      </c>
      <c r="B66" s="190" t="n"/>
      <c r="C66" s="55">
        <f>'AWE Real_CPI'!B81</f>
        <v/>
      </c>
      <c r="D66" s="55">
        <f>'AWE Real_CPI'!F81</f>
        <v/>
      </c>
    </row>
    <row r="67">
      <c r="A67" s="197" t="n">
        <v>38504</v>
      </c>
      <c r="B67" s="190" t="n"/>
      <c r="C67" s="55">
        <f>'AWE Real_CPI'!B82</f>
        <v/>
      </c>
      <c r="D67" s="55">
        <f>'AWE Real_CPI'!F82</f>
        <v/>
      </c>
    </row>
    <row r="68">
      <c r="A68" s="197" t="n">
        <v>38534</v>
      </c>
      <c r="B68" s="190" t="n"/>
      <c r="C68" s="55">
        <f>'AWE Real_CPI'!B83</f>
        <v/>
      </c>
      <c r="D68" s="55">
        <f>'AWE Real_CPI'!F83</f>
        <v/>
      </c>
    </row>
    <row r="69">
      <c r="A69" s="197" t="n">
        <v>38565</v>
      </c>
      <c r="B69" s="190" t="n"/>
      <c r="C69" s="55">
        <f>'AWE Real_CPI'!B84</f>
        <v/>
      </c>
      <c r="D69" s="55">
        <f>'AWE Real_CPI'!F84</f>
        <v/>
      </c>
    </row>
    <row r="70">
      <c r="A70" s="197" t="n">
        <v>38596</v>
      </c>
      <c r="B70" s="190" t="n"/>
      <c r="C70" s="55">
        <f>'AWE Real_CPI'!B85</f>
        <v/>
      </c>
      <c r="D70" s="55">
        <f>'AWE Real_CPI'!F85</f>
        <v/>
      </c>
    </row>
    <row r="71">
      <c r="A71" s="198" t="n">
        <v>38626</v>
      </c>
      <c r="B71" s="191" t="n"/>
      <c r="C71" s="55">
        <f>'AWE Real_CPI'!B86</f>
        <v/>
      </c>
      <c r="D71" s="55">
        <f>'AWE Real_CPI'!F86</f>
        <v/>
      </c>
    </row>
    <row r="72">
      <c r="A72" s="198" t="n">
        <v>38657</v>
      </c>
      <c r="B72" s="191" t="n"/>
      <c r="C72" s="55">
        <f>'AWE Real_CPI'!B87</f>
        <v/>
      </c>
      <c r="D72" s="55">
        <f>'AWE Real_CPI'!F87</f>
        <v/>
      </c>
    </row>
    <row r="73">
      <c r="A73" s="198" t="n">
        <v>38687</v>
      </c>
      <c r="B73" s="191" t="n"/>
      <c r="C73" s="55">
        <f>'AWE Real_CPI'!B88</f>
        <v/>
      </c>
      <c r="D73" s="55">
        <f>'AWE Real_CPI'!F88</f>
        <v/>
      </c>
    </row>
    <row r="74">
      <c r="A74" s="198" t="n">
        <v>38718</v>
      </c>
      <c r="B74" s="191" t="n"/>
      <c r="C74" s="55">
        <f>'AWE Real_CPI'!B89</f>
        <v/>
      </c>
      <c r="D74" s="55">
        <f>'AWE Real_CPI'!F89</f>
        <v/>
      </c>
    </row>
    <row r="75">
      <c r="A75" s="198" t="n">
        <v>38749</v>
      </c>
      <c r="B75" s="191" t="n"/>
      <c r="C75" s="55">
        <f>'AWE Real_CPI'!B90</f>
        <v/>
      </c>
      <c r="D75" s="55">
        <f>'AWE Real_CPI'!F90</f>
        <v/>
      </c>
    </row>
    <row r="76">
      <c r="A76" s="198" t="n">
        <v>38777</v>
      </c>
      <c r="B76" s="191" t="n"/>
      <c r="C76" s="55">
        <f>'AWE Real_CPI'!B91</f>
        <v/>
      </c>
      <c r="D76" s="55">
        <f>'AWE Real_CPI'!F91</f>
        <v/>
      </c>
    </row>
    <row r="77">
      <c r="A77" s="198" t="n">
        <v>38808</v>
      </c>
      <c r="B77" s="191" t="n"/>
      <c r="C77" s="55">
        <f>'AWE Real_CPI'!B92</f>
        <v/>
      </c>
      <c r="D77" s="55">
        <f>'AWE Real_CPI'!F92</f>
        <v/>
      </c>
    </row>
    <row r="78">
      <c r="A78" s="198" t="n">
        <v>38838</v>
      </c>
      <c r="B78" s="191" t="n"/>
      <c r="C78" s="55">
        <f>'AWE Real_CPI'!B93</f>
        <v/>
      </c>
      <c r="D78" s="55">
        <f>'AWE Real_CPI'!F93</f>
        <v/>
      </c>
    </row>
    <row r="79">
      <c r="A79" s="198" t="n">
        <v>38869</v>
      </c>
      <c r="B79" s="191" t="n"/>
      <c r="C79" s="55">
        <f>'AWE Real_CPI'!B94</f>
        <v/>
      </c>
      <c r="D79" s="55">
        <f>'AWE Real_CPI'!F94</f>
        <v/>
      </c>
    </row>
    <row r="80">
      <c r="A80" s="198" t="n">
        <v>38899</v>
      </c>
      <c r="B80" s="191" t="n"/>
      <c r="C80" s="55">
        <f>'AWE Real_CPI'!B95</f>
        <v/>
      </c>
      <c r="D80" s="55">
        <f>'AWE Real_CPI'!F95</f>
        <v/>
      </c>
    </row>
    <row r="81">
      <c r="A81" s="198" t="n">
        <v>38930</v>
      </c>
      <c r="B81" s="191" t="n"/>
      <c r="C81" s="55">
        <f>'AWE Real_CPI'!B96</f>
        <v/>
      </c>
      <c r="D81" s="55">
        <f>'AWE Real_CPI'!F96</f>
        <v/>
      </c>
    </row>
    <row r="82">
      <c r="A82" s="198" t="n">
        <v>38961</v>
      </c>
      <c r="B82" s="191" t="n"/>
      <c r="C82" s="55">
        <f>'AWE Real_CPI'!B97</f>
        <v/>
      </c>
      <c r="D82" s="55">
        <f>'AWE Real_CPI'!F97</f>
        <v/>
      </c>
    </row>
    <row r="83">
      <c r="A83" s="198" t="n">
        <v>38991</v>
      </c>
      <c r="B83" s="191" t="n"/>
      <c r="C83" s="55">
        <f>'AWE Real_CPI'!B98</f>
        <v/>
      </c>
      <c r="D83" s="55">
        <f>'AWE Real_CPI'!F98</f>
        <v/>
      </c>
    </row>
    <row r="84">
      <c r="A84" s="198" t="n">
        <v>39022</v>
      </c>
      <c r="B84" s="191" t="n"/>
      <c r="C84" s="55">
        <f>'AWE Real_CPI'!B99</f>
        <v/>
      </c>
      <c r="D84" s="55">
        <f>'AWE Real_CPI'!F99</f>
        <v/>
      </c>
    </row>
    <row r="85">
      <c r="A85" s="198" t="n">
        <v>39052</v>
      </c>
      <c r="B85" s="191" t="n"/>
      <c r="C85" s="55">
        <f>'AWE Real_CPI'!B100</f>
        <v/>
      </c>
      <c r="D85" s="55">
        <f>'AWE Real_CPI'!F100</f>
        <v/>
      </c>
    </row>
    <row r="86">
      <c r="A86" s="198" t="n">
        <v>39083</v>
      </c>
      <c r="B86" s="191" t="n"/>
      <c r="C86" s="55">
        <f>'AWE Real_CPI'!B101</f>
        <v/>
      </c>
      <c r="D86" s="55">
        <f>'AWE Real_CPI'!F101</f>
        <v/>
      </c>
    </row>
    <row r="87">
      <c r="A87" s="198" t="n">
        <v>39115</v>
      </c>
      <c r="B87" s="191" t="n"/>
      <c r="C87" s="55">
        <f>'AWE Real_CPI'!B102</f>
        <v/>
      </c>
      <c r="D87" s="55">
        <f>'AWE Real_CPI'!F102</f>
        <v/>
      </c>
    </row>
    <row r="88">
      <c r="A88" s="198" t="n">
        <v>39142</v>
      </c>
      <c r="B88" s="191" t="n"/>
      <c r="C88" s="55">
        <f>'AWE Real_CPI'!B103</f>
        <v/>
      </c>
      <c r="D88" s="55">
        <f>'AWE Real_CPI'!F103</f>
        <v/>
      </c>
    </row>
    <row r="89">
      <c r="A89" s="198" t="n">
        <v>39173</v>
      </c>
      <c r="B89" s="191" t="n"/>
      <c r="C89" s="55">
        <f>'AWE Real_CPI'!B104</f>
        <v/>
      </c>
      <c r="D89" s="55">
        <f>'AWE Real_CPI'!F104</f>
        <v/>
      </c>
    </row>
    <row r="90">
      <c r="A90" s="198" t="n">
        <v>39203</v>
      </c>
      <c r="B90" s="191" t="n"/>
      <c r="C90" s="55">
        <f>'AWE Real_CPI'!B105</f>
        <v/>
      </c>
      <c r="D90" s="55">
        <f>'AWE Real_CPI'!F105</f>
        <v/>
      </c>
    </row>
    <row r="91">
      <c r="A91" s="198" t="n">
        <v>39234</v>
      </c>
      <c r="B91" s="191" t="n"/>
      <c r="C91" s="55">
        <f>'AWE Real_CPI'!B106</f>
        <v/>
      </c>
      <c r="D91" s="55">
        <f>'AWE Real_CPI'!F106</f>
        <v/>
      </c>
    </row>
    <row r="92">
      <c r="A92" s="198" t="n">
        <v>39264</v>
      </c>
      <c r="B92" s="191" t="n"/>
      <c r="C92" s="55">
        <f>'AWE Real_CPI'!B107</f>
        <v/>
      </c>
      <c r="D92" s="55">
        <f>'AWE Real_CPI'!F107</f>
        <v/>
      </c>
    </row>
    <row r="93">
      <c r="A93" s="198" t="n">
        <v>39295</v>
      </c>
      <c r="B93" s="191" t="n"/>
      <c r="C93" s="55">
        <f>'AWE Real_CPI'!B108</f>
        <v/>
      </c>
      <c r="D93" s="55">
        <f>'AWE Real_CPI'!F108</f>
        <v/>
      </c>
    </row>
    <row r="94">
      <c r="A94" s="198" t="n">
        <v>39326</v>
      </c>
      <c r="B94" s="191" t="n"/>
      <c r="C94" s="55">
        <f>'AWE Real_CPI'!B109</f>
        <v/>
      </c>
      <c r="D94" s="55">
        <f>'AWE Real_CPI'!F109</f>
        <v/>
      </c>
    </row>
    <row r="95">
      <c r="A95" s="198" t="n">
        <v>39356</v>
      </c>
      <c r="B95" s="191" t="n"/>
      <c r="C95" s="55">
        <f>'AWE Real_CPI'!B110</f>
        <v/>
      </c>
      <c r="D95" s="55">
        <f>'AWE Real_CPI'!F110</f>
        <v/>
      </c>
    </row>
    <row r="96">
      <c r="A96" s="198" t="n">
        <v>39388</v>
      </c>
      <c r="B96" s="191" t="n"/>
      <c r="C96" s="55">
        <f>'AWE Real_CPI'!B111</f>
        <v/>
      </c>
      <c r="D96" s="55">
        <f>'AWE Real_CPI'!F111</f>
        <v/>
      </c>
    </row>
    <row r="97">
      <c r="A97" s="198" t="n">
        <v>39417</v>
      </c>
      <c r="B97" s="191" t="n"/>
      <c r="C97" s="55">
        <f>'AWE Real_CPI'!B112</f>
        <v/>
      </c>
      <c r="D97" s="55">
        <f>'AWE Real_CPI'!F112</f>
        <v/>
      </c>
    </row>
    <row r="98">
      <c r="A98" s="198" t="n">
        <v>39448</v>
      </c>
      <c r="B98" s="191" t="n"/>
      <c r="C98" s="55">
        <f>'AWE Real_CPI'!B113</f>
        <v/>
      </c>
      <c r="D98" s="55">
        <f>'AWE Real_CPI'!F113</f>
        <v/>
      </c>
    </row>
    <row r="99">
      <c r="A99" s="198" t="n">
        <v>39479</v>
      </c>
      <c r="B99" s="191" t="n"/>
      <c r="C99" s="55">
        <f>'AWE Real_CPI'!B114</f>
        <v/>
      </c>
      <c r="D99" s="55">
        <f>'AWE Real_CPI'!F114</f>
        <v/>
      </c>
    </row>
    <row r="100">
      <c r="A100" s="198" t="n">
        <v>39508</v>
      </c>
      <c r="B100" s="191" t="n"/>
      <c r="C100" s="55">
        <f>'AWE Real_CPI'!B115</f>
        <v/>
      </c>
      <c r="D100" s="55">
        <f>'AWE Real_CPI'!F115</f>
        <v/>
      </c>
    </row>
    <row r="101">
      <c r="A101" s="198" t="n">
        <v>39539</v>
      </c>
      <c r="B101" s="191" t="n"/>
      <c r="C101" s="55">
        <f>'AWE Real_CPI'!B116</f>
        <v/>
      </c>
      <c r="D101" s="55">
        <f>'AWE Real_CPI'!F116</f>
        <v/>
      </c>
    </row>
    <row r="102">
      <c r="A102" s="197" t="n">
        <v>39569</v>
      </c>
      <c r="B102" s="190" t="n"/>
      <c r="C102" s="55">
        <f>'AWE Real_CPI'!B117</f>
        <v/>
      </c>
      <c r="D102" s="55">
        <f>'AWE Real_CPI'!F117</f>
        <v/>
      </c>
    </row>
    <row r="103">
      <c r="A103" s="197" t="n">
        <v>39602</v>
      </c>
      <c r="B103" s="190" t="n"/>
      <c r="C103" s="55">
        <f>'AWE Real_CPI'!B118</f>
        <v/>
      </c>
      <c r="D103" s="55">
        <f>'AWE Real_CPI'!F118</f>
        <v/>
      </c>
    </row>
    <row r="104">
      <c r="A104" s="197" t="n">
        <v>39630</v>
      </c>
      <c r="B104" s="190" t="n"/>
      <c r="C104" s="55">
        <f>'AWE Real_CPI'!B119</f>
        <v/>
      </c>
      <c r="D104" s="55">
        <f>'AWE Real_CPI'!F119</f>
        <v/>
      </c>
    </row>
    <row r="105">
      <c r="A105" s="197" t="n">
        <v>39661</v>
      </c>
      <c r="B105" s="190" t="n"/>
      <c r="C105" s="55">
        <f>'AWE Real_CPI'!B120</f>
        <v/>
      </c>
      <c r="D105" s="55">
        <f>'AWE Real_CPI'!F120</f>
        <v/>
      </c>
    </row>
    <row r="106">
      <c r="A106" s="197" t="n">
        <v>39692</v>
      </c>
      <c r="B106" s="190" t="n"/>
      <c r="C106" s="55">
        <f>'AWE Real_CPI'!B121</f>
        <v/>
      </c>
      <c r="D106" s="55">
        <f>'AWE Real_CPI'!F121</f>
        <v/>
      </c>
    </row>
    <row r="107">
      <c r="A107" s="197" t="n">
        <v>39722</v>
      </c>
      <c r="B107" s="190" t="n"/>
      <c r="C107" s="55">
        <f>'AWE Real_CPI'!B122</f>
        <v/>
      </c>
      <c r="D107" s="55">
        <f>'AWE Real_CPI'!F122</f>
        <v/>
      </c>
    </row>
    <row r="108">
      <c r="A108" s="197" t="n">
        <v>39753</v>
      </c>
      <c r="B108" s="190" t="n"/>
      <c r="C108" s="55">
        <f>'AWE Real_CPI'!B123</f>
        <v/>
      </c>
      <c r="D108" s="55">
        <f>'AWE Real_CPI'!F123</f>
        <v/>
      </c>
    </row>
    <row r="109">
      <c r="A109" s="197" t="n">
        <v>39783</v>
      </c>
      <c r="B109" s="190" t="n"/>
      <c r="C109" s="55">
        <f>'AWE Real_CPI'!B124</f>
        <v/>
      </c>
      <c r="D109" s="55">
        <f>'AWE Real_CPI'!F124</f>
        <v/>
      </c>
    </row>
    <row r="110">
      <c r="A110" s="198" t="n">
        <v>39814</v>
      </c>
      <c r="B110" s="191" t="n"/>
      <c r="C110" s="55">
        <f>'AWE Real_CPI'!B125</f>
        <v/>
      </c>
      <c r="D110" s="55">
        <f>'AWE Real_CPI'!F125</f>
        <v/>
      </c>
    </row>
    <row r="111">
      <c r="A111" s="198" t="n">
        <v>39845</v>
      </c>
      <c r="B111" s="191" t="n"/>
      <c r="C111" s="55">
        <f>'AWE Real_CPI'!B126</f>
        <v/>
      </c>
      <c r="D111" s="55">
        <f>'AWE Real_CPI'!F126</f>
        <v/>
      </c>
    </row>
    <row r="112">
      <c r="A112" s="198" t="n">
        <v>39873</v>
      </c>
      <c r="B112" s="191" t="n"/>
      <c r="C112" s="55">
        <f>'AWE Real_CPI'!B127</f>
        <v/>
      </c>
      <c r="D112" s="55">
        <f>'AWE Real_CPI'!F127</f>
        <v/>
      </c>
    </row>
    <row r="113">
      <c r="A113" s="198" t="n">
        <v>39904</v>
      </c>
      <c r="B113" s="191" t="n"/>
      <c r="C113" s="55">
        <f>'AWE Real_CPI'!B128</f>
        <v/>
      </c>
      <c r="D113" s="55">
        <f>'AWE Real_CPI'!F128</f>
        <v/>
      </c>
    </row>
    <row r="114">
      <c r="A114" s="199" t="n">
        <v>39934</v>
      </c>
      <c r="B114" s="192" t="n"/>
      <c r="C114" s="55">
        <f>'AWE Real_CPI'!B129</f>
        <v/>
      </c>
      <c r="D114" s="55">
        <f>'AWE Real_CPI'!F129</f>
        <v/>
      </c>
    </row>
    <row r="115">
      <c r="A115" s="199" t="n">
        <v>39965</v>
      </c>
      <c r="B115" s="192" t="n"/>
      <c r="C115" s="55">
        <f>'AWE Real_CPI'!B130</f>
        <v/>
      </c>
      <c r="D115" s="55">
        <f>'AWE Real_CPI'!F130</f>
        <v/>
      </c>
    </row>
    <row r="116">
      <c r="A116" s="199" t="n">
        <v>39995</v>
      </c>
      <c r="B116" s="192" t="n"/>
      <c r="C116" s="55">
        <f>'AWE Real_CPI'!B131</f>
        <v/>
      </c>
      <c r="D116" s="55">
        <f>'AWE Real_CPI'!F131</f>
        <v/>
      </c>
    </row>
    <row r="117">
      <c r="A117" s="199" t="n">
        <v>40026</v>
      </c>
      <c r="B117" s="192" t="n"/>
      <c r="C117" s="55">
        <f>'AWE Real_CPI'!B132</f>
        <v/>
      </c>
      <c r="D117" s="55">
        <f>'AWE Real_CPI'!F132</f>
        <v/>
      </c>
    </row>
    <row r="118">
      <c r="A118" s="199" t="n">
        <v>40057</v>
      </c>
      <c r="B118" s="192" t="n"/>
      <c r="C118" s="55">
        <f>'AWE Real_CPI'!B133</f>
        <v/>
      </c>
      <c r="D118" s="55">
        <f>'AWE Real_CPI'!F133</f>
        <v/>
      </c>
    </row>
    <row r="119">
      <c r="A119" s="200" t="n">
        <v>40087</v>
      </c>
      <c r="B119" s="191" t="n"/>
      <c r="C119" s="55">
        <f>'AWE Real_CPI'!B134</f>
        <v/>
      </c>
      <c r="D119" s="55">
        <f>'AWE Real_CPI'!F134</f>
        <v/>
      </c>
    </row>
    <row r="120">
      <c r="A120" s="201" t="n">
        <v>40118</v>
      </c>
      <c r="B120" s="193" t="n"/>
      <c r="C120" s="55">
        <f>'AWE Real_CPI'!B135</f>
        <v/>
      </c>
      <c r="D120" s="55">
        <f>'AWE Real_CPI'!F135</f>
        <v/>
      </c>
    </row>
    <row r="121">
      <c r="A121" s="201" t="n">
        <v>40148</v>
      </c>
      <c r="B121" s="193" t="n"/>
      <c r="C121" s="55">
        <f>'AWE Real_CPI'!B136</f>
        <v/>
      </c>
      <c r="D121" s="55">
        <f>'AWE Real_CPI'!F136</f>
        <v/>
      </c>
    </row>
    <row r="122">
      <c r="A122" s="201" t="n">
        <v>40179</v>
      </c>
      <c r="B122" s="193" t="n"/>
      <c r="C122" s="55">
        <f>'AWE Real_CPI'!B137</f>
        <v/>
      </c>
      <c r="D122" s="55">
        <f>'AWE Real_CPI'!F137</f>
        <v/>
      </c>
    </row>
    <row r="123">
      <c r="A123" s="201" t="n">
        <v>40210</v>
      </c>
      <c r="B123" s="193" t="n"/>
      <c r="C123" s="55">
        <f>'AWE Real_CPI'!B138</f>
        <v/>
      </c>
      <c r="D123" s="55">
        <f>'AWE Real_CPI'!F138</f>
        <v/>
      </c>
    </row>
    <row r="124">
      <c r="A124" s="201" t="n">
        <v>40238</v>
      </c>
      <c r="B124" s="193" t="n"/>
      <c r="C124" s="55">
        <f>'AWE Real_CPI'!B139</f>
        <v/>
      </c>
      <c r="D124" s="55">
        <f>'AWE Real_CPI'!F139</f>
        <v/>
      </c>
    </row>
    <row r="125">
      <c r="A125" s="201" t="n">
        <v>40269</v>
      </c>
      <c r="B125" s="193" t="n"/>
      <c r="C125" s="55">
        <f>'AWE Real_CPI'!B140</f>
        <v/>
      </c>
      <c r="D125" s="55">
        <f>'AWE Real_CPI'!F140</f>
        <v/>
      </c>
    </row>
    <row r="126">
      <c r="A126" s="201" t="n">
        <v>40299</v>
      </c>
      <c r="B126" s="193" t="n"/>
      <c r="C126" s="55">
        <f>'AWE Real_CPI'!B141</f>
        <v/>
      </c>
      <c r="D126" s="55">
        <f>'AWE Real_CPI'!F141</f>
        <v/>
      </c>
    </row>
    <row r="127">
      <c r="A127" s="201" t="n">
        <v>40330</v>
      </c>
      <c r="B127" s="193" t="n"/>
      <c r="C127" s="55">
        <f>'AWE Real_CPI'!B142</f>
        <v/>
      </c>
      <c r="D127" s="55">
        <f>'AWE Real_CPI'!F142</f>
        <v/>
      </c>
    </row>
    <row r="128">
      <c r="A128" s="201" t="n">
        <v>40360</v>
      </c>
      <c r="B128" s="193" t="n"/>
      <c r="C128" s="55">
        <f>'AWE Real_CPI'!B143</f>
        <v/>
      </c>
      <c r="D128" s="55">
        <f>'AWE Real_CPI'!F143</f>
        <v/>
      </c>
    </row>
    <row r="129">
      <c r="A129" s="201" t="n">
        <v>40391</v>
      </c>
      <c r="B129" s="193" t="n"/>
      <c r="C129" s="55">
        <f>'AWE Real_CPI'!B144</f>
        <v/>
      </c>
      <c r="D129" s="55">
        <f>'AWE Real_CPI'!F144</f>
        <v/>
      </c>
    </row>
    <row r="130">
      <c r="A130" s="201" t="n">
        <v>40422</v>
      </c>
      <c r="B130" s="193" t="n"/>
      <c r="C130" s="55">
        <f>'AWE Real_CPI'!B145</f>
        <v/>
      </c>
      <c r="D130" s="55">
        <f>'AWE Real_CPI'!F145</f>
        <v/>
      </c>
    </row>
    <row r="131">
      <c r="A131" s="201" t="n">
        <v>40452</v>
      </c>
      <c r="B131" s="193" t="n"/>
      <c r="C131" s="55">
        <f>'AWE Real_CPI'!B146</f>
        <v/>
      </c>
      <c r="D131" s="55">
        <f>'AWE Real_CPI'!F146</f>
        <v/>
      </c>
    </row>
    <row r="132">
      <c r="A132" s="201" t="n">
        <v>40483</v>
      </c>
      <c r="B132" s="193" t="n"/>
      <c r="C132" s="55">
        <f>'AWE Real_CPI'!B147</f>
        <v/>
      </c>
      <c r="D132" s="55">
        <f>'AWE Real_CPI'!F147</f>
        <v/>
      </c>
    </row>
    <row r="133">
      <c r="A133" s="201" t="n">
        <v>40513</v>
      </c>
      <c r="B133" s="193" t="n"/>
      <c r="C133" s="55">
        <f>'AWE Real_CPI'!B148</f>
        <v/>
      </c>
      <c r="D133" s="55">
        <f>'AWE Real_CPI'!F148</f>
        <v/>
      </c>
    </row>
    <row r="134">
      <c r="A134" s="201" t="n">
        <v>40544</v>
      </c>
      <c r="B134" s="193" t="n"/>
      <c r="C134" s="55">
        <f>'AWE Real_CPI'!B149</f>
        <v/>
      </c>
      <c r="D134" s="55">
        <f>'AWE Real_CPI'!F149</f>
        <v/>
      </c>
    </row>
    <row r="135">
      <c r="A135" s="201" t="n">
        <v>40575</v>
      </c>
      <c r="B135" s="193" t="n"/>
      <c r="C135" s="55">
        <f>'AWE Real_CPI'!B150</f>
        <v/>
      </c>
      <c r="D135" s="55">
        <f>'AWE Real_CPI'!F150</f>
        <v/>
      </c>
    </row>
    <row r="136">
      <c r="A136" s="201" t="n">
        <v>40603</v>
      </c>
      <c r="B136" s="193" t="n"/>
      <c r="C136" s="55">
        <f>'AWE Real_CPI'!B151</f>
        <v/>
      </c>
      <c r="D136" s="55">
        <f>'AWE Real_CPI'!F151</f>
        <v/>
      </c>
    </row>
    <row r="137">
      <c r="A137" s="201" t="n">
        <v>40634</v>
      </c>
      <c r="B137" s="193" t="n"/>
      <c r="C137" s="55">
        <f>'AWE Real_CPI'!B152</f>
        <v/>
      </c>
      <c r="D137" s="55">
        <f>'AWE Real_CPI'!F152</f>
        <v/>
      </c>
    </row>
    <row r="138">
      <c r="A138" s="201" t="n">
        <v>40664</v>
      </c>
      <c r="B138" s="193" t="n"/>
      <c r="C138" s="55">
        <f>'AWE Real_CPI'!B153</f>
        <v/>
      </c>
      <c r="D138" s="55">
        <f>'AWE Real_CPI'!F153</f>
        <v/>
      </c>
    </row>
    <row r="139">
      <c r="A139" s="201" t="n">
        <v>40695</v>
      </c>
      <c r="B139" s="193" t="n"/>
      <c r="C139" s="55">
        <f>'AWE Real_CPI'!B154</f>
        <v/>
      </c>
      <c r="D139" s="55">
        <f>'AWE Real_CPI'!F154</f>
        <v/>
      </c>
    </row>
    <row r="140">
      <c r="A140" s="201" t="n">
        <v>40725</v>
      </c>
      <c r="B140" s="193" t="n"/>
      <c r="C140" s="55">
        <f>'AWE Real_CPI'!B155</f>
        <v/>
      </c>
      <c r="D140" s="55">
        <f>'AWE Real_CPI'!F155</f>
        <v/>
      </c>
    </row>
    <row r="141">
      <c r="A141" s="201" t="n">
        <v>40756</v>
      </c>
      <c r="B141" s="193" t="n"/>
      <c r="C141" s="55">
        <f>'AWE Real_CPI'!B156</f>
        <v/>
      </c>
      <c r="D141" s="55">
        <f>'AWE Real_CPI'!F156</f>
        <v/>
      </c>
    </row>
    <row r="142">
      <c r="A142" s="201" t="n">
        <v>40787</v>
      </c>
      <c r="B142" s="193" t="n"/>
      <c r="C142" s="55">
        <f>'AWE Real_CPI'!B157</f>
        <v/>
      </c>
      <c r="D142" s="55">
        <f>'AWE Real_CPI'!F157</f>
        <v/>
      </c>
    </row>
    <row r="143">
      <c r="A143" s="201" t="n">
        <v>40817</v>
      </c>
      <c r="B143" s="193" t="n"/>
      <c r="C143" s="55">
        <f>'AWE Real_CPI'!B158</f>
        <v/>
      </c>
      <c r="D143" s="55">
        <f>'AWE Real_CPI'!F158</f>
        <v/>
      </c>
    </row>
    <row r="144">
      <c r="A144" s="201" t="n">
        <v>40848</v>
      </c>
      <c r="B144" s="193" t="n"/>
      <c r="C144" s="55">
        <f>'AWE Real_CPI'!B159</f>
        <v/>
      </c>
      <c r="D144" s="55">
        <f>'AWE Real_CPI'!F159</f>
        <v/>
      </c>
    </row>
    <row r="145">
      <c r="A145" s="201" t="n">
        <v>40878</v>
      </c>
      <c r="B145" s="193" t="n"/>
      <c r="C145" s="55">
        <f>'AWE Real_CPI'!B160</f>
        <v/>
      </c>
      <c r="D145" s="55">
        <f>'AWE Real_CPI'!F160</f>
        <v/>
      </c>
    </row>
    <row r="146">
      <c r="A146" s="201" t="n">
        <v>40909</v>
      </c>
      <c r="B146" s="193" t="n"/>
      <c r="C146" s="55">
        <f>'AWE Real_CPI'!B161</f>
        <v/>
      </c>
      <c r="D146" s="55">
        <f>'AWE Real_CPI'!F161</f>
        <v/>
      </c>
    </row>
    <row r="147">
      <c r="A147" s="201" t="n">
        <v>40940</v>
      </c>
      <c r="B147" s="193" t="n"/>
      <c r="C147" s="55">
        <f>'AWE Real_CPI'!B162</f>
        <v/>
      </c>
      <c r="D147" s="55">
        <f>'AWE Real_CPI'!F162</f>
        <v/>
      </c>
    </row>
    <row r="148">
      <c r="A148" s="201" t="n">
        <v>40969</v>
      </c>
      <c r="B148" s="193" t="n"/>
      <c r="C148" s="55">
        <f>'AWE Real_CPI'!B163</f>
        <v/>
      </c>
      <c r="D148" s="55">
        <f>'AWE Real_CPI'!F163</f>
        <v/>
      </c>
    </row>
    <row r="149">
      <c r="A149" s="201" t="n">
        <v>41000</v>
      </c>
      <c r="B149" s="193" t="n"/>
      <c r="C149" s="55">
        <f>'AWE Real_CPI'!B164</f>
        <v/>
      </c>
      <c r="D149" s="55">
        <f>'AWE Real_CPI'!F164</f>
        <v/>
      </c>
    </row>
    <row r="150">
      <c r="A150" s="201" t="n">
        <v>41030</v>
      </c>
      <c r="B150" s="193" t="n"/>
      <c r="C150" s="55">
        <f>'AWE Real_CPI'!B165</f>
        <v/>
      </c>
      <c r="D150" s="55">
        <f>'AWE Real_CPI'!F165</f>
        <v/>
      </c>
    </row>
    <row r="151">
      <c r="A151" s="201" t="n">
        <v>41061</v>
      </c>
      <c r="B151" s="193" t="n"/>
      <c r="C151" s="55">
        <f>'AWE Real_CPI'!B166</f>
        <v/>
      </c>
      <c r="D151" s="55">
        <f>'AWE Real_CPI'!F166</f>
        <v/>
      </c>
    </row>
    <row r="152">
      <c r="A152" s="201" t="n">
        <v>41091</v>
      </c>
      <c r="B152" s="193" t="n"/>
      <c r="C152" s="55">
        <f>'AWE Real_CPI'!B167</f>
        <v/>
      </c>
      <c r="D152" s="55">
        <f>'AWE Real_CPI'!F167</f>
        <v/>
      </c>
    </row>
    <row r="153">
      <c r="A153" s="201" t="n">
        <v>41122</v>
      </c>
      <c r="B153" s="193" t="n"/>
      <c r="C153" s="55">
        <f>'AWE Real_CPI'!B168</f>
        <v/>
      </c>
      <c r="D153" s="55">
        <f>'AWE Real_CPI'!F168</f>
        <v/>
      </c>
    </row>
    <row r="154">
      <c r="A154" s="201" t="n">
        <v>41153</v>
      </c>
      <c r="B154" s="193" t="n"/>
      <c r="C154" s="55">
        <f>'AWE Real_CPI'!B169</f>
        <v/>
      </c>
      <c r="D154" s="55">
        <f>'AWE Real_CPI'!F169</f>
        <v/>
      </c>
    </row>
    <row r="155">
      <c r="A155" s="201" t="n">
        <v>41183</v>
      </c>
      <c r="B155" s="193" t="n"/>
      <c r="C155" s="55">
        <f>'AWE Real_CPI'!B170</f>
        <v/>
      </c>
      <c r="D155" s="55">
        <f>'AWE Real_CPI'!F170</f>
        <v/>
      </c>
    </row>
    <row r="156">
      <c r="A156" s="201" t="n">
        <v>41214</v>
      </c>
      <c r="B156" s="193" t="n"/>
      <c r="C156" s="55">
        <f>'AWE Real_CPI'!B171</f>
        <v/>
      </c>
      <c r="D156" s="55">
        <f>'AWE Real_CPI'!F171</f>
        <v/>
      </c>
    </row>
    <row r="157">
      <c r="A157" s="201" t="n">
        <v>41244</v>
      </c>
      <c r="B157" s="193" t="n"/>
      <c r="C157" s="55">
        <f>'AWE Real_CPI'!B172</f>
        <v/>
      </c>
      <c r="D157" s="55">
        <f>'AWE Real_CPI'!F172</f>
        <v/>
      </c>
    </row>
    <row r="158">
      <c r="A158" s="201" t="n">
        <v>41275</v>
      </c>
      <c r="B158" s="193" t="n"/>
      <c r="C158" s="55">
        <f>'AWE Real_CPI'!B173</f>
        <v/>
      </c>
      <c r="D158" s="55">
        <f>'AWE Real_CPI'!F173</f>
        <v/>
      </c>
    </row>
    <row r="159">
      <c r="A159" s="201" t="n">
        <v>41306</v>
      </c>
      <c r="B159" s="193" t="n"/>
      <c r="C159" s="55">
        <f>'AWE Real_CPI'!B174</f>
        <v/>
      </c>
      <c r="D159" s="55">
        <f>'AWE Real_CPI'!F174</f>
        <v/>
      </c>
    </row>
    <row r="160">
      <c r="A160" s="201" t="n">
        <v>41334</v>
      </c>
      <c r="B160" s="193" t="n"/>
      <c r="C160" s="55">
        <f>'AWE Real_CPI'!B175</f>
        <v/>
      </c>
      <c r="D160" s="55">
        <f>'AWE Real_CPI'!F175</f>
        <v/>
      </c>
    </row>
    <row r="161">
      <c r="A161" s="201" t="n">
        <v>41365</v>
      </c>
      <c r="B161" s="193" t="n"/>
      <c r="C161" s="55">
        <f>'AWE Real_CPI'!B176</f>
        <v/>
      </c>
      <c r="D161" s="55">
        <f>'AWE Real_CPI'!F176</f>
        <v/>
      </c>
    </row>
    <row r="162">
      <c r="A162" s="201" t="n">
        <v>41395</v>
      </c>
      <c r="B162" s="193" t="n"/>
      <c r="C162" s="55">
        <f>'AWE Real_CPI'!B177</f>
        <v/>
      </c>
      <c r="D162" s="55">
        <f>'AWE Real_CPI'!F177</f>
        <v/>
      </c>
    </row>
    <row r="163">
      <c r="A163" s="201" t="n">
        <v>41426</v>
      </c>
      <c r="B163" s="193" t="n"/>
      <c r="C163" s="55">
        <f>'AWE Real_CPI'!B178</f>
        <v/>
      </c>
      <c r="D163" s="55">
        <f>'AWE Real_CPI'!F178</f>
        <v/>
      </c>
    </row>
    <row r="164">
      <c r="A164" s="201" t="n">
        <v>41456</v>
      </c>
      <c r="B164" s="193" t="n"/>
      <c r="C164" s="55">
        <f>'AWE Real_CPI'!B179</f>
        <v/>
      </c>
      <c r="D164" s="55">
        <f>'AWE Real_CPI'!F179</f>
        <v/>
      </c>
    </row>
    <row r="165">
      <c r="A165" s="201" t="n">
        <v>41487</v>
      </c>
      <c r="B165" s="193" t="n"/>
      <c r="C165" s="55">
        <f>'AWE Real_CPI'!B180</f>
        <v/>
      </c>
      <c r="D165" s="55">
        <f>'AWE Real_CPI'!F180</f>
        <v/>
      </c>
    </row>
    <row r="166">
      <c r="A166" s="201" t="n">
        <v>41518</v>
      </c>
      <c r="B166" s="193" t="n"/>
      <c r="C166" s="55">
        <f>'AWE Real_CPI'!B181</f>
        <v/>
      </c>
      <c r="D166" s="55">
        <f>'AWE Real_CPI'!F181</f>
        <v/>
      </c>
    </row>
    <row r="167">
      <c r="A167" s="201" t="n">
        <v>41548</v>
      </c>
      <c r="B167" s="193" t="n"/>
      <c r="C167" s="55">
        <f>'AWE Real_CPI'!B182</f>
        <v/>
      </c>
      <c r="D167" s="55">
        <f>'AWE Real_CPI'!F182</f>
        <v/>
      </c>
    </row>
    <row r="168">
      <c r="A168" s="201" t="n">
        <v>41579</v>
      </c>
      <c r="B168" s="193" t="n"/>
      <c r="C168" s="55">
        <f>'AWE Real_CPI'!B183</f>
        <v/>
      </c>
      <c r="D168" s="55">
        <f>'AWE Real_CPI'!F183</f>
        <v/>
      </c>
    </row>
    <row r="169">
      <c r="A169" s="201" t="n">
        <v>41609</v>
      </c>
      <c r="B169" s="193" t="n"/>
      <c r="C169" s="55">
        <f>'AWE Real_CPI'!B184</f>
        <v/>
      </c>
      <c r="D169" s="55">
        <f>'AWE Real_CPI'!F184</f>
        <v/>
      </c>
    </row>
    <row r="170">
      <c r="A170" s="201" t="n">
        <v>41640</v>
      </c>
      <c r="B170" s="193" t="n"/>
      <c r="C170" s="55">
        <f>'AWE Real_CPI'!B185</f>
        <v/>
      </c>
      <c r="D170" s="55">
        <f>'AWE Real_CPI'!F185</f>
        <v/>
      </c>
    </row>
    <row r="171">
      <c r="A171" s="201" t="n">
        <v>41671</v>
      </c>
      <c r="B171" s="193" t="n"/>
      <c r="C171" s="55">
        <f>'AWE Real_CPI'!B186</f>
        <v/>
      </c>
      <c r="D171" s="55">
        <f>'AWE Real_CPI'!F186</f>
        <v/>
      </c>
    </row>
    <row r="172">
      <c r="A172" s="201" t="n">
        <v>41699</v>
      </c>
      <c r="B172" s="193" t="n"/>
      <c r="C172" s="55">
        <f>'AWE Real_CPI'!B187</f>
        <v/>
      </c>
      <c r="D172" s="55">
        <f>'AWE Real_CPI'!F187</f>
        <v/>
      </c>
    </row>
    <row r="173">
      <c r="A173" s="201" t="n">
        <v>41730</v>
      </c>
      <c r="B173" s="193" t="n"/>
      <c r="C173" s="55">
        <f>'AWE Real_CPI'!B188</f>
        <v/>
      </c>
      <c r="D173" s="55">
        <f>'AWE Real_CPI'!F188</f>
        <v/>
      </c>
    </row>
    <row r="174">
      <c r="A174" s="201" t="n">
        <v>41760</v>
      </c>
      <c r="B174" s="193" t="n"/>
      <c r="C174" s="55">
        <f>'AWE Real_CPI'!B189</f>
        <v/>
      </c>
      <c r="D174" s="55">
        <f>'AWE Real_CPI'!F189</f>
        <v/>
      </c>
    </row>
    <row r="175">
      <c r="A175" s="201" t="n">
        <v>41791</v>
      </c>
      <c r="B175" s="193" t="n"/>
      <c r="C175" s="55">
        <f>'AWE Real_CPI'!B190</f>
        <v/>
      </c>
      <c r="D175" s="55">
        <f>'AWE Real_CPI'!F190</f>
        <v/>
      </c>
    </row>
    <row r="176">
      <c r="A176" s="201" t="n">
        <v>41821</v>
      </c>
      <c r="B176" s="193" t="n"/>
      <c r="C176" s="55">
        <f>'AWE Real_CPI'!B191</f>
        <v/>
      </c>
      <c r="D176" s="55">
        <f>'AWE Real_CPI'!F191</f>
        <v/>
      </c>
    </row>
    <row r="177">
      <c r="A177" s="201" t="n">
        <v>41852</v>
      </c>
      <c r="B177" s="193" t="n"/>
      <c r="C177" s="55">
        <f>'AWE Real_CPI'!B192</f>
        <v/>
      </c>
      <c r="D177" s="55">
        <f>'AWE Real_CPI'!F192</f>
        <v/>
      </c>
    </row>
    <row r="178">
      <c r="A178" s="201" t="n">
        <v>41883</v>
      </c>
      <c r="B178" s="193" t="n"/>
      <c r="C178" s="55">
        <f>'AWE Real_CPI'!B193</f>
        <v/>
      </c>
      <c r="D178" s="55">
        <f>'AWE Real_CPI'!F193</f>
        <v/>
      </c>
    </row>
    <row r="179">
      <c r="A179" s="201" t="n">
        <v>41913</v>
      </c>
      <c r="B179" s="193" t="n"/>
      <c r="C179" s="55">
        <f>'AWE Real_CPI'!B194</f>
        <v/>
      </c>
      <c r="D179" s="55">
        <f>'AWE Real_CPI'!F194</f>
        <v/>
      </c>
    </row>
    <row r="180">
      <c r="A180" s="201" t="n">
        <v>41944</v>
      </c>
      <c r="B180" s="193" t="n"/>
      <c r="C180" s="55">
        <f>'AWE Real_CPI'!B195</f>
        <v/>
      </c>
      <c r="D180" s="55">
        <f>'AWE Real_CPI'!F195</f>
        <v/>
      </c>
    </row>
    <row r="181">
      <c r="A181" s="201" t="n">
        <v>41974</v>
      </c>
      <c r="B181" s="193" t="n"/>
      <c r="C181" s="55">
        <f>'AWE Real_CPI'!B196</f>
        <v/>
      </c>
      <c r="D181" s="55">
        <f>'AWE Real_CPI'!F196</f>
        <v/>
      </c>
    </row>
    <row r="182">
      <c r="A182" s="201" t="n">
        <v>42005</v>
      </c>
      <c r="B182" s="193" t="n"/>
      <c r="C182" s="55">
        <f>'AWE Real_CPI'!B197</f>
        <v/>
      </c>
      <c r="D182" s="55">
        <f>'AWE Real_CPI'!F197</f>
        <v/>
      </c>
    </row>
    <row r="183">
      <c r="A183" s="201" t="n">
        <v>42036</v>
      </c>
      <c r="B183" s="193" t="n"/>
      <c r="C183" s="55">
        <f>'AWE Real_CPI'!B198</f>
        <v/>
      </c>
      <c r="D183" s="55">
        <f>'AWE Real_CPI'!F198</f>
        <v/>
      </c>
    </row>
    <row r="184">
      <c r="A184" s="201" t="n">
        <v>42064</v>
      </c>
      <c r="B184" s="193" t="n"/>
      <c r="C184" s="55">
        <f>'AWE Real_CPI'!B199</f>
        <v/>
      </c>
      <c r="D184" s="55">
        <f>'AWE Real_CPI'!F199</f>
        <v/>
      </c>
    </row>
    <row r="185">
      <c r="A185" s="201" t="n">
        <v>42095</v>
      </c>
      <c r="B185" s="193" t="n"/>
      <c r="C185" s="55">
        <f>'AWE Real_CPI'!B200</f>
        <v/>
      </c>
      <c r="D185" s="55">
        <f>'AWE Real_CPI'!F200</f>
        <v/>
      </c>
    </row>
    <row r="186">
      <c r="A186" s="201" t="n">
        <v>42125</v>
      </c>
      <c r="B186" s="193" t="n"/>
      <c r="C186" s="55">
        <f>'AWE Real_CPI'!B201</f>
        <v/>
      </c>
      <c r="D186" s="55">
        <f>'AWE Real_CPI'!F201</f>
        <v/>
      </c>
    </row>
    <row r="187">
      <c r="A187" s="201" t="n">
        <v>42156</v>
      </c>
      <c r="B187" s="193" t="n"/>
      <c r="C187" s="55">
        <f>'AWE Real_CPI'!B202</f>
        <v/>
      </c>
      <c r="D187" s="55">
        <f>'AWE Real_CPI'!F202</f>
        <v/>
      </c>
    </row>
    <row r="188">
      <c r="A188" s="201" t="n">
        <v>42186</v>
      </c>
      <c r="B188" s="193" t="n"/>
      <c r="C188" s="55">
        <f>'AWE Real_CPI'!B203</f>
        <v/>
      </c>
      <c r="D188" s="55">
        <f>'AWE Real_CPI'!F203</f>
        <v/>
      </c>
    </row>
    <row r="189">
      <c r="A189" s="201" t="n">
        <v>42217</v>
      </c>
      <c r="B189" s="193" t="n"/>
      <c r="C189" s="55">
        <f>'AWE Real_CPI'!B204</f>
        <v/>
      </c>
      <c r="D189" s="55">
        <f>'AWE Real_CPI'!F204</f>
        <v/>
      </c>
    </row>
    <row r="190">
      <c r="A190" s="201" t="n">
        <v>42248</v>
      </c>
      <c r="B190" s="193" t="n"/>
      <c r="C190" s="55">
        <f>'AWE Real_CPI'!B205</f>
        <v/>
      </c>
      <c r="D190" s="55">
        <f>'AWE Real_CPI'!F205</f>
        <v/>
      </c>
    </row>
    <row r="191">
      <c r="A191" s="201" t="n">
        <v>42278</v>
      </c>
      <c r="B191" s="193" t="n"/>
      <c r="C191" s="55">
        <f>'AWE Real_CPI'!B206</f>
        <v/>
      </c>
      <c r="D191" s="55">
        <f>'AWE Real_CPI'!F206</f>
        <v/>
      </c>
    </row>
    <row r="192">
      <c r="A192" s="201" t="n">
        <v>42309</v>
      </c>
      <c r="B192" s="193" t="n"/>
      <c r="C192" s="55">
        <f>'AWE Real_CPI'!B207</f>
        <v/>
      </c>
      <c r="D192" s="55">
        <f>'AWE Real_CPI'!F207</f>
        <v/>
      </c>
    </row>
    <row r="193">
      <c r="A193" s="201" t="n">
        <v>42339</v>
      </c>
      <c r="B193" s="193" t="n"/>
      <c r="C193" s="55">
        <f>'AWE Real_CPI'!B208</f>
        <v/>
      </c>
      <c r="D193" s="55">
        <f>'AWE Real_CPI'!F208</f>
        <v/>
      </c>
    </row>
    <row r="194">
      <c r="A194" s="201" t="n">
        <v>42370</v>
      </c>
      <c r="B194" s="193" t="n"/>
      <c r="C194" s="55">
        <f>'AWE Real_CPI'!B209</f>
        <v/>
      </c>
      <c r="D194" s="55">
        <f>'AWE Real_CPI'!F209</f>
        <v/>
      </c>
    </row>
    <row r="195">
      <c r="A195" s="201" t="n">
        <v>42401</v>
      </c>
      <c r="B195" s="193" t="n"/>
      <c r="C195" s="55">
        <f>'AWE Real_CPI'!B210</f>
        <v/>
      </c>
      <c r="D195" s="55">
        <f>'AWE Real_CPI'!F210</f>
        <v/>
      </c>
    </row>
    <row r="196">
      <c r="A196" s="201" t="n">
        <v>42430</v>
      </c>
      <c r="B196" s="193" t="n"/>
      <c r="C196" s="55">
        <f>'AWE Real_CPI'!B211</f>
        <v/>
      </c>
      <c r="D196" s="55">
        <f>'AWE Real_CPI'!F211</f>
        <v/>
      </c>
    </row>
    <row r="197">
      <c r="A197" s="201" t="n">
        <v>42461</v>
      </c>
      <c r="B197" s="193" t="n"/>
      <c r="C197" s="55">
        <f>'AWE Real_CPI'!B212</f>
        <v/>
      </c>
      <c r="D197" s="55">
        <f>'AWE Real_CPI'!F212</f>
        <v/>
      </c>
    </row>
    <row r="198">
      <c r="A198" s="201" t="n">
        <v>42491</v>
      </c>
      <c r="B198" s="193" t="n"/>
      <c r="C198" s="55">
        <f>'AWE Real_CPI'!B213</f>
        <v/>
      </c>
      <c r="D198" s="55">
        <f>'AWE Real_CPI'!F213</f>
        <v/>
      </c>
    </row>
    <row r="199">
      <c r="A199" s="201" t="n">
        <v>42522</v>
      </c>
      <c r="B199" s="193" t="n"/>
      <c r="C199" s="55">
        <f>'AWE Real_CPI'!B214</f>
        <v/>
      </c>
      <c r="D199" s="55">
        <f>'AWE Real_CPI'!F214</f>
        <v/>
      </c>
    </row>
    <row r="200">
      <c r="A200" s="201" t="n">
        <v>42552</v>
      </c>
      <c r="B200" s="193" t="n"/>
      <c r="C200" s="55">
        <f>'AWE Real_CPI'!B215</f>
        <v/>
      </c>
      <c r="D200" s="55">
        <f>'AWE Real_CPI'!F215</f>
        <v/>
      </c>
    </row>
    <row r="201">
      <c r="A201" s="201" t="n">
        <v>42583</v>
      </c>
      <c r="B201" s="193" t="n"/>
      <c r="C201" s="55">
        <f>'AWE Real_CPI'!B216</f>
        <v/>
      </c>
      <c r="D201" s="55">
        <f>'AWE Real_CPI'!F216</f>
        <v/>
      </c>
    </row>
    <row r="202">
      <c r="A202" s="201" t="n">
        <v>42614</v>
      </c>
      <c r="B202" s="193" t="n"/>
      <c r="C202" s="55">
        <f>'AWE Real_CPI'!B217</f>
        <v/>
      </c>
      <c r="D202" s="55">
        <f>'AWE Real_CPI'!F217</f>
        <v/>
      </c>
    </row>
    <row r="203">
      <c r="A203" s="201" t="n">
        <v>42644</v>
      </c>
      <c r="B203" s="193" t="n"/>
      <c r="C203" s="55">
        <f>'AWE Real_CPI'!B218</f>
        <v/>
      </c>
      <c r="D203" s="55">
        <f>'AWE Real_CPI'!F218</f>
        <v/>
      </c>
    </row>
    <row r="204">
      <c r="A204" s="201" t="n">
        <v>42675</v>
      </c>
      <c r="B204" s="193" t="n"/>
      <c r="C204" s="55">
        <f>'AWE Real_CPI'!B219</f>
        <v/>
      </c>
      <c r="D204" s="55">
        <f>'AWE Real_CPI'!F219</f>
        <v/>
      </c>
    </row>
    <row r="205">
      <c r="A205" s="201" t="n">
        <v>42705</v>
      </c>
      <c r="B205" s="193" t="n"/>
      <c r="C205" s="55">
        <f>'AWE Real_CPI'!B220</f>
        <v/>
      </c>
      <c r="D205" s="55">
        <f>'AWE Real_CPI'!F220</f>
        <v/>
      </c>
    </row>
    <row r="206">
      <c r="A206" s="201" t="n">
        <v>42736</v>
      </c>
      <c r="B206" s="193" t="n"/>
      <c r="C206" s="55">
        <f>'AWE Real_CPI'!B221</f>
        <v/>
      </c>
      <c r="D206" s="55">
        <f>'AWE Real_CPI'!F221</f>
        <v/>
      </c>
    </row>
    <row r="207">
      <c r="A207" s="201" t="n">
        <v>42767</v>
      </c>
      <c r="B207" s="193" t="n"/>
      <c r="C207" s="55">
        <f>'AWE Real_CPI'!B222</f>
        <v/>
      </c>
      <c r="D207" s="55">
        <f>'AWE Real_CPI'!F222</f>
        <v/>
      </c>
    </row>
    <row r="208">
      <c r="A208" s="201" t="n">
        <v>42795</v>
      </c>
      <c r="B208" s="193" t="n"/>
      <c r="C208" s="55">
        <f>'AWE Real_CPI'!B223</f>
        <v/>
      </c>
      <c r="D208" s="55">
        <f>'AWE Real_CPI'!F223</f>
        <v/>
      </c>
    </row>
    <row r="209">
      <c r="A209" s="201" t="n">
        <v>42826</v>
      </c>
      <c r="B209" s="193" t="n"/>
      <c r="C209" s="55">
        <f>'AWE Real_CPI'!B224</f>
        <v/>
      </c>
      <c r="D209" s="55">
        <f>'AWE Real_CPI'!F224</f>
        <v/>
      </c>
    </row>
    <row r="210">
      <c r="A210" s="201" t="n">
        <v>42856</v>
      </c>
      <c r="B210" s="193" t="n"/>
      <c r="C210" s="55">
        <f>'AWE Real_CPI'!B225</f>
        <v/>
      </c>
      <c r="D210" s="55">
        <f>'AWE Real_CPI'!F225</f>
        <v/>
      </c>
    </row>
    <row r="211">
      <c r="A211" s="201" t="n">
        <v>42887</v>
      </c>
      <c r="B211" s="193" t="n"/>
      <c r="C211" s="55">
        <f>'AWE Real_CPI'!B226</f>
        <v/>
      </c>
      <c r="D211" s="55">
        <f>'AWE Real_CPI'!F226</f>
        <v/>
      </c>
    </row>
    <row r="212">
      <c r="A212" s="201" t="n">
        <v>42917</v>
      </c>
      <c r="B212" s="193" t="n"/>
      <c r="C212" s="55">
        <f>'AWE Real_CPI'!B227</f>
        <v/>
      </c>
      <c r="D212" s="55">
        <f>'AWE Real_CPI'!F227</f>
        <v/>
      </c>
    </row>
    <row r="213">
      <c r="A213" s="201" t="n">
        <v>42948</v>
      </c>
      <c r="B213" s="193" t="n"/>
      <c r="C213" s="55">
        <f>'AWE Real_CPI'!B228</f>
        <v/>
      </c>
      <c r="D213" s="55">
        <f>'AWE Real_CPI'!F228</f>
        <v/>
      </c>
    </row>
    <row r="214">
      <c r="A214" s="201" t="n">
        <v>42979</v>
      </c>
      <c r="B214" s="193" t="n"/>
      <c r="C214" s="55">
        <f>'AWE Real_CPI'!B229</f>
        <v/>
      </c>
      <c r="D214" s="55">
        <f>'AWE Real_CPI'!F229</f>
        <v/>
      </c>
    </row>
    <row r="215">
      <c r="A215" s="201" t="n">
        <v>43009</v>
      </c>
      <c r="B215" s="193" t="n"/>
      <c r="C215" s="55">
        <f>'AWE Real_CPI'!B230</f>
        <v/>
      </c>
      <c r="D215" s="55">
        <f>'AWE Real_CPI'!F230</f>
        <v/>
      </c>
    </row>
    <row r="216">
      <c r="A216" s="201" t="n">
        <v>43040</v>
      </c>
      <c r="B216" s="193" t="n"/>
      <c r="C216" s="55">
        <f>'AWE Real_CPI'!B231</f>
        <v/>
      </c>
      <c r="D216" s="55">
        <f>'AWE Real_CPI'!F231</f>
        <v/>
      </c>
    </row>
    <row r="217">
      <c r="A217" s="201" t="n">
        <v>43070</v>
      </c>
      <c r="B217" s="193" t="n"/>
      <c r="C217" s="55">
        <f>'AWE Real_CPI'!B232</f>
        <v/>
      </c>
      <c r="D217" s="55">
        <f>'AWE Real_CPI'!F232</f>
        <v/>
      </c>
    </row>
    <row r="218">
      <c r="A218" s="201" t="n">
        <v>43101</v>
      </c>
      <c r="B218" s="193" t="n"/>
      <c r="C218" s="55">
        <f>'AWE Real_CPI'!B233</f>
        <v/>
      </c>
      <c r="D218" s="55">
        <f>'AWE Real_CPI'!F233</f>
        <v/>
      </c>
    </row>
    <row r="219">
      <c r="A219" s="201" t="n">
        <v>43132</v>
      </c>
      <c r="B219" s="193" t="n"/>
      <c r="C219" s="55">
        <f>'AWE Real_CPI'!B234</f>
        <v/>
      </c>
      <c r="D219" s="55">
        <f>'AWE Real_CPI'!F234</f>
        <v/>
      </c>
    </row>
    <row r="220">
      <c r="A220" s="201" t="n">
        <v>43160</v>
      </c>
      <c r="B220" s="193" t="n"/>
      <c r="C220" s="55">
        <f>'AWE Real_CPI'!B235</f>
        <v/>
      </c>
      <c r="D220" s="55">
        <f>'AWE Real_CPI'!F235</f>
        <v/>
      </c>
    </row>
    <row r="221">
      <c r="A221" s="201" t="n">
        <v>43191</v>
      </c>
      <c r="B221" s="193" t="n"/>
      <c r="C221" s="55">
        <f>'AWE Real_CPI'!B236</f>
        <v/>
      </c>
      <c r="D221" s="55">
        <f>'AWE Real_CPI'!F236</f>
        <v/>
      </c>
    </row>
    <row r="222">
      <c r="A222" s="201" t="n">
        <v>43221</v>
      </c>
      <c r="B222" s="193" t="n"/>
      <c r="C222" s="55">
        <f>'AWE Real_CPI'!B237</f>
        <v/>
      </c>
      <c r="D222" s="55">
        <f>'AWE Real_CPI'!F237</f>
        <v/>
      </c>
    </row>
    <row r="223">
      <c r="A223" s="201" t="n">
        <v>43252</v>
      </c>
      <c r="B223" s="193" t="n"/>
      <c r="C223" s="55">
        <f>'AWE Real_CPI'!B238</f>
        <v/>
      </c>
      <c r="D223" s="55">
        <f>'AWE Real_CPI'!F238</f>
        <v/>
      </c>
    </row>
    <row r="224">
      <c r="A224" s="201" t="n">
        <v>43282</v>
      </c>
      <c r="B224" s="193" t="n"/>
      <c r="C224" s="55">
        <f>'AWE Real_CPI'!B239</f>
        <v/>
      </c>
      <c r="D224" s="55">
        <f>'AWE Real_CPI'!F239</f>
        <v/>
      </c>
    </row>
    <row r="225">
      <c r="A225" s="201" t="n">
        <v>43313</v>
      </c>
      <c r="B225" s="193" t="n"/>
      <c r="C225" s="55">
        <f>'AWE Real_CPI'!B240</f>
        <v/>
      </c>
      <c r="D225" s="55">
        <f>'AWE Real_CPI'!F240</f>
        <v/>
      </c>
    </row>
    <row r="226">
      <c r="A226" s="201" t="n">
        <v>43344</v>
      </c>
      <c r="B226" s="193" t="n"/>
      <c r="C226" s="55">
        <f>'AWE Real_CPI'!B241</f>
        <v/>
      </c>
      <c r="D226" s="55">
        <f>'AWE Real_CPI'!F241</f>
        <v/>
      </c>
    </row>
    <row r="227">
      <c r="A227" s="201" t="n">
        <v>43374</v>
      </c>
      <c r="B227" s="193" t="n"/>
      <c r="C227" s="55">
        <f>'AWE Real_CPI'!B242</f>
        <v/>
      </c>
      <c r="D227" s="55">
        <f>'AWE Real_CPI'!F242</f>
        <v/>
      </c>
    </row>
    <row r="228">
      <c r="A228" s="201" t="n">
        <v>43405</v>
      </c>
      <c r="B228" s="193" t="n"/>
      <c r="C228" s="55">
        <f>'AWE Real_CPI'!B243</f>
        <v/>
      </c>
      <c r="D228" s="55">
        <f>'AWE Real_CPI'!F243</f>
        <v/>
      </c>
    </row>
    <row r="229">
      <c r="A229" s="201" t="n">
        <v>43435</v>
      </c>
      <c r="B229" s="193" t="n"/>
      <c r="C229" s="55">
        <f>'AWE Real_CPI'!B244</f>
        <v/>
      </c>
      <c r="D229" s="55">
        <f>'AWE Real_CPI'!F244</f>
        <v/>
      </c>
    </row>
    <row r="230">
      <c r="A230" s="201" t="n">
        <v>43466</v>
      </c>
      <c r="B230" s="193" t="n"/>
      <c r="C230" s="55">
        <f>'AWE Real_CPI'!B245</f>
        <v/>
      </c>
      <c r="D230" s="55">
        <f>'AWE Real_CPI'!F245</f>
        <v/>
      </c>
    </row>
    <row r="231">
      <c r="A231" s="201" t="n">
        <v>43497</v>
      </c>
      <c r="B231" s="193" t="n"/>
      <c r="C231" s="55">
        <f>'AWE Real_CPI'!B246</f>
        <v/>
      </c>
      <c r="D231" s="55">
        <f>'AWE Real_CPI'!F246</f>
        <v/>
      </c>
    </row>
    <row r="232">
      <c r="A232" s="201" t="n">
        <v>43525</v>
      </c>
      <c r="B232" s="193" t="n"/>
      <c r="C232" s="55">
        <f>'AWE Real_CPI'!B247</f>
        <v/>
      </c>
      <c r="D232" s="55">
        <f>'AWE Real_CPI'!F247</f>
        <v/>
      </c>
    </row>
    <row r="233">
      <c r="A233" s="201" t="n">
        <v>43556</v>
      </c>
      <c r="B233" s="193" t="n"/>
      <c r="C233" s="55">
        <f>'AWE Real_CPI'!B248</f>
        <v/>
      </c>
      <c r="D233" s="55">
        <f>'AWE Real_CPI'!F248</f>
        <v/>
      </c>
    </row>
    <row r="234">
      <c r="A234" s="201" t="n">
        <v>43586</v>
      </c>
      <c r="B234" s="193" t="n"/>
      <c r="C234" s="55">
        <f>'AWE Real_CPI'!B249</f>
        <v/>
      </c>
      <c r="D234" s="55">
        <f>'AWE Real_CPI'!F249</f>
        <v/>
      </c>
    </row>
    <row r="235">
      <c r="A235" s="201" t="n">
        <v>43617</v>
      </c>
      <c r="B235" s="193" t="n"/>
      <c r="C235" s="55">
        <f>'AWE Real_CPI'!B250</f>
        <v/>
      </c>
      <c r="D235" s="55">
        <f>'AWE Real_CPI'!F250</f>
        <v/>
      </c>
    </row>
    <row r="236">
      <c r="A236" s="201" t="n">
        <v>43647</v>
      </c>
      <c r="B236" s="193" t="n"/>
      <c r="C236" s="55">
        <f>'AWE Real_CPI'!B251</f>
        <v/>
      </c>
      <c r="D236" s="55">
        <f>'AWE Real_CPI'!F251</f>
        <v/>
      </c>
    </row>
    <row r="237">
      <c r="A237" s="201" t="n">
        <v>43678</v>
      </c>
      <c r="B237" s="193" t="n"/>
      <c r="C237" s="55">
        <f>'AWE Real_CPI'!B252</f>
        <v/>
      </c>
      <c r="D237" s="55">
        <f>'AWE Real_CPI'!F252</f>
        <v/>
      </c>
    </row>
    <row r="238">
      <c r="A238" s="201" t="n">
        <v>43709</v>
      </c>
      <c r="B238" s="193" t="n"/>
      <c r="C238" s="55">
        <f>'AWE Real_CPI'!B253</f>
        <v/>
      </c>
      <c r="D238" s="55">
        <f>'AWE Real_CPI'!F253</f>
        <v/>
      </c>
    </row>
    <row r="239">
      <c r="A239" s="201" t="n">
        <v>43739</v>
      </c>
      <c r="B239" s="193" t="n"/>
      <c r="C239" s="55">
        <f>'AWE Real_CPI'!B254</f>
        <v/>
      </c>
      <c r="D239" s="55">
        <f>'AWE Real_CPI'!F254</f>
        <v/>
      </c>
    </row>
    <row r="240">
      <c r="A240" s="201" t="n">
        <v>43770</v>
      </c>
      <c r="B240" s="193" t="n"/>
      <c r="C240" s="55">
        <f>'AWE Real_CPI'!B255</f>
        <v/>
      </c>
      <c r="D240" s="55">
        <f>'AWE Real_CPI'!F255</f>
        <v/>
      </c>
    </row>
    <row r="241">
      <c r="A241" s="201" t="n">
        <v>43800</v>
      </c>
      <c r="B241" s="193" t="n"/>
      <c r="C241" s="55">
        <f>'AWE Real_CPI'!B256</f>
        <v/>
      </c>
      <c r="D241" s="55">
        <f>'AWE Real_CPI'!F256</f>
        <v/>
      </c>
    </row>
    <row r="242">
      <c r="A242" s="201" t="n">
        <v>43831</v>
      </c>
      <c r="B242" s="193" t="n"/>
      <c r="C242" s="55">
        <f>'AWE Real_CPI'!B257</f>
        <v/>
      </c>
      <c r="D242" s="55">
        <f>'AWE Real_CPI'!F257</f>
        <v/>
      </c>
    </row>
    <row r="243">
      <c r="A243" s="201" t="n">
        <v>43862</v>
      </c>
      <c r="B243" s="193" t="n"/>
      <c r="C243" s="55">
        <f>'AWE Real_CPI'!B258</f>
        <v/>
      </c>
      <c r="D243" s="55">
        <f>'AWE Real_CPI'!F258</f>
        <v/>
      </c>
    </row>
    <row r="244">
      <c r="A244" s="201" t="n">
        <v>43891</v>
      </c>
      <c r="B244" s="193" t="n"/>
      <c r="C244" s="55">
        <f>'AWE Real_CPI'!B259</f>
        <v/>
      </c>
      <c r="D244" s="55">
        <f>'AWE Real_CPI'!F259</f>
        <v/>
      </c>
    </row>
    <row r="245">
      <c r="A245" s="201" t="n">
        <v>43922</v>
      </c>
      <c r="B245" s="193" t="n"/>
      <c r="C245" s="55">
        <f>'AWE Real_CPI'!B260</f>
        <v/>
      </c>
      <c r="D245" s="55">
        <f>'AWE Real_CPI'!F260</f>
        <v/>
      </c>
    </row>
    <row r="246">
      <c r="A246" s="201" t="n">
        <v>43952</v>
      </c>
      <c r="B246" s="193" t="n"/>
      <c r="C246" s="55">
        <f>'AWE Real_CPI'!B261</f>
        <v/>
      </c>
      <c r="D246" s="55">
        <f>'AWE Real_CPI'!F261</f>
        <v/>
      </c>
    </row>
    <row r="247">
      <c r="A247" s="201" t="n">
        <v>43983</v>
      </c>
      <c r="B247" s="193" t="n"/>
      <c r="C247" s="55">
        <f>'AWE Real_CPI'!B262</f>
        <v/>
      </c>
      <c r="D247" s="55">
        <f>'AWE Real_CPI'!F262</f>
        <v/>
      </c>
    </row>
    <row r="248">
      <c r="A248" s="201" t="n">
        <v>44013</v>
      </c>
      <c r="B248" s="193" t="n"/>
      <c r="C248" s="55">
        <f>'AWE Real_CPI'!B263</f>
        <v/>
      </c>
      <c r="D248" s="55">
        <f>'AWE Real_CPI'!F263</f>
        <v/>
      </c>
    </row>
    <row r="249">
      <c r="A249" s="201" t="n">
        <v>44044</v>
      </c>
      <c r="B249" s="193" t="n"/>
      <c r="C249" s="55">
        <f>'AWE Real_CPI'!B264</f>
        <v/>
      </c>
      <c r="D249" s="55">
        <f>'AWE Real_CPI'!F264</f>
        <v/>
      </c>
    </row>
    <row r="250">
      <c r="A250" s="201" t="n">
        <v>44075</v>
      </c>
      <c r="B250" s="193" t="n"/>
      <c r="C250" s="55">
        <f>'AWE Real_CPI'!B265</f>
        <v/>
      </c>
      <c r="D250" s="55">
        <f>'AWE Real_CPI'!F265</f>
        <v/>
      </c>
    </row>
    <row r="251">
      <c r="A251" s="201" t="n">
        <v>44105</v>
      </c>
      <c r="B251" s="193" t="n"/>
      <c r="C251" s="55">
        <f>'AWE Real_CPI'!B266</f>
        <v/>
      </c>
      <c r="D251" s="55">
        <f>'AWE Real_CPI'!F266</f>
        <v/>
      </c>
    </row>
    <row r="252">
      <c r="A252" s="201" t="n">
        <v>44136</v>
      </c>
      <c r="B252" s="193" t="n"/>
      <c r="C252" s="55">
        <f>'AWE Real_CPI'!B267</f>
        <v/>
      </c>
      <c r="D252" s="55">
        <f>'AWE Real_CPI'!F267</f>
        <v/>
      </c>
    </row>
    <row r="253">
      <c r="A253" s="201" t="n">
        <v>44166</v>
      </c>
      <c r="B253" s="193" t="n"/>
      <c r="C253" s="55">
        <f>'AWE Real_CPI'!B268</f>
        <v/>
      </c>
      <c r="D253" s="55">
        <f>'AWE Real_CPI'!F268</f>
        <v/>
      </c>
    </row>
    <row r="254">
      <c r="A254" s="201" t="n">
        <v>44197</v>
      </c>
      <c r="B254" s="193" t="n"/>
      <c r="C254" s="55">
        <f>'AWE Real_CPI'!B269</f>
        <v/>
      </c>
      <c r="D254" s="55">
        <f>'AWE Real_CPI'!F269</f>
        <v/>
      </c>
    </row>
    <row r="255">
      <c r="A255" s="201" t="n">
        <v>44228</v>
      </c>
      <c r="B255" s="193" t="n"/>
      <c r="C255" s="55">
        <f>'AWE Real_CPI'!B270</f>
        <v/>
      </c>
      <c r="D255" s="55">
        <f>'AWE Real_CPI'!F270</f>
        <v/>
      </c>
    </row>
    <row r="256">
      <c r="A256" s="201" t="n">
        <v>44256</v>
      </c>
      <c r="B256" s="193" t="n"/>
      <c r="C256" s="55">
        <f>'AWE Real_CPI'!B271</f>
        <v/>
      </c>
      <c r="D256" s="55">
        <f>'AWE Real_CPI'!F271</f>
        <v/>
      </c>
    </row>
    <row r="257">
      <c r="A257" s="201" t="n">
        <v>44287</v>
      </c>
      <c r="B257" s="193" t="n"/>
      <c r="C257" s="55">
        <f>'AWE Real_CPI'!B272</f>
        <v/>
      </c>
      <c r="D257" s="55">
        <f>'AWE Real_CPI'!F272</f>
        <v/>
      </c>
    </row>
    <row r="258">
      <c r="A258" s="201" t="n">
        <v>44317</v>
      </c>
      <c r="B258" s="193" t="n"/>
      <c r="C258" s="55">
        <f>'AWE Real_CPI'!B273</f>
        <v/>
      </c>
      <c r="D258" s="55">
        <f>'AWE Real_CPI'!F273</f>
        <v/>
      </c>
    </row>
    <row r="259">
      <c r="A259" s="201" t="n">
        <v>44348</v>
      </c>
      <c r="B259" s="193" t="n"/>
      <c r="C259" s="55">
        <f>'AWE Real_CPI'!B274</f>
        <v/>
      </c>
      <c r="D259" s="55">
        <f>'AWE Real_CPI'!F274</f>
        <v/>
      </c>
    </row>
    <row r="260">
      <c r="A260" s="201" t="n">
        <v>44378</v>
      </c>
      <c r="B260" s="193" t="n"/>
      <c r="C260" s="55">
        <f>'AWE Real_CPI'!B275</f>
        <v/>
      </c>
      <c r="D260" s="55">
        <f>'AWE Real_CPI'!F275</f>
        <v/>
      </c>
    </row>
    <row r="261">
      <c r="A261" s="201" t="n">
        <v>44409</v>
      </c>
      <c r="B261" s="193" t="n"/>
      <c r="C261" s="55">
        <f>'AWE Real_CPI'!B276</f>
        <v/>
      </c>
      <c r="D261" s="55">
        <f>'AWE Real_CPI'!F276</f>
        <v/>
      </c>
    </row>
    <row r="262">
      <c r="A262" s="201" t="n">
        <v>44440</v>
      </c>
      <c r="B262" s="193" t="n"/>
      <c r="C262" s="55">
        <f>'AWE Real_CPI'!B277</f>
        <v/>
      </c>
      <c r="D262" s="55">
        <f>'AWE Real_CPI'!F277</f>
        <v/>
      </c>
    </row>
    <row r="263">
      <c r="A263" s="201" t="n">
        <v>44470</v>
      </c>
      <c r="B263" s="193" t="n"/>
      <c r="C263" s="55">
        <f>'AWE Real_CPI'!B278</f>
        <v/>
      </c>
      <c r="D263" s="55">
        <f>'AWE Real_CPI'!F278</f>
        <v/>
      </c>
    </row>
    <row r="264">
      <c r="A264" s="201" t="n">
        <v>44501</v>
      </c>
      <c r="B264" s="193" t="n"/>
      <c r="C264" s="55">
        <f>'AWE Real_CPI'!B279</f>
        <v/>
      </c>
      <c r="D264" s="55">
        <f>'AWE Real_CPI'!F279</f>
        <v/>
      </c>
    </row>
    <row r="265">
      <c r="A265" s="201" t="n">
        <v>44531</v>
      </c>
      <c r="B265" s="193" t="n"/>
      <c r="C265" s="55">
        <f>'AWE Real_CPI'!B280</f>
        <v/>
      </c>
      <c r="D265" s="55">
        <f>'AWE Real_CPI'!F280</f>
        <v/>
      </c>
    </row>
    <row r="266">
      <c r="A266" s="201" t="n">
        <v>44562</v>
      </c>
      <c r="B266" s="193" t="n"/>
      <c r="C266" s="55">
        <f>'AWE Real_CPI'!B281</f>
        <v/>
      </c>
      <c r="D266" s="55">
        <f>'AWE Real_CPI'!F281</f>
        <v/>
      </c>
    </row>
    <row r="267">
      <c r="A267" s="201" t="n">
        <v>44593</v>
      </c>
      <c r="B267" s="193" t="n"/>
      <c r="C267" s="55">
        <f>'AWE Real_CPI'!B282</f>
        <v/>
      </c>
      <c r="D267" s="55">
        <f>'AWE Real_CPI'!F282</f>
        <v/>
      </c>
    </row>
    <row r="268">
      <c r="A268" s="201" t="n">
        <v>44621</v>
      </c>
      <c r="B268" s="193" t="n"/>
      <c r="C268" s="55">
        <f>'AWE Real_CPI'!B283</f>
        <v/>
      </c>
      <c r="D268" s="55">
        <f>'AWE Real_CPI'!F283</f>
        <v/>
      </c>
    </row>
    <row r="269">
      <c r="A269" s="201" t="n">
        <v>44652</v>
      </c>
      <c r="B269" s="193" t="n"/>
      <c r="C269" s="55">
        <f>'AWE Real_CPI'!B284</f>
        <v/>
      </c>
      <c r="D269" s="55">
        <f>'AWE Real_CPI'!F284</f>
        <v/>
      </c>
    </row>
    <row r="270">
      <c r="A270" s="201" t="n">
        <v>44682</v>
      </c>
      <c r="B270" s="193" t="n"/>
      <c r="C270" s="55">
        <f>'AWE Real_CPI'!B285</f>
        <v/>
      </c>
      <c r="D270" s="55">
        <f>'AWE Real_CPI'!F285</f>
        <v/>
      </c>
    </row>
    <row r="271">
      <c r="A271" s="201" t="n">
        <v>44713</v>
      </c>
      <c r="B271" s="193" t="n"/>
      <c r="C271" s="55">
        <f>'AWE Real_CPI'!B286</f>
        <v/>
      </c>
      <c r="D271" s="55">
        <f>'AWE Real_CPI'!F286</f>
        <v/>
      </c>
    </row>
    <row r="272">
      <c r="A272" s="201" t="n">
        <v>44743</v>
      </c>
      <c r="B272" s="193" t="n"/>
      <c r="C272" s="55">
        <f>'AWE Real_CPI'!B287</f>
        <v/>
      </c>
      <c r="D272" s="55">
        <f>'AWE Real_CPI'!F287</f>
        <v/>
      </c>
    </row>
    <row r="273">
      <c r="A273" s="201" t="n">
        <v>44774</v>
      </c>
      <c r="B273" s="193" t="n"/>
      <c r="C273" s="55">
        <f>'AWE Real_CPI'!B288</f>
        <v/>
      </c>
      <c r="D273" s="55">
        <f>'AWE Real_CPI'!F288</f>
        <v/>
      </c>
    </row>
    <row r="274">
      <c r="A274" s="201" t="n">
        <v>44805</v>
      </c>
      <c r="B274" s="193" t="n"/>
      <c r="C274" s="55">
        <f>'AWE Real_CPI'!B289</f>
        <v/>
      </c>
      <c r="D274" s="55">
        <f>'AWE Real_CPI'!F289</f>
        <v/>
      </c>
    </row>
    <row r="275">
      <c r="A275" s="201" t="n">
        <v>44835</v>
      </c>
      <c r="B275" s="193" t="n"/>
      <c r="C275" s="55">
        <f>'AWE Real_CPI'!B290</f>
        <v/>
      </c>
      <c r="D275" s="55">
        <f>'AWE Real_CPI'!F290</f>
        <v/>
      </c>
    </row>
    <row r="276">
      <c r="A276" s="201" t="n">
        <v>44866</v>
      </c>
      <c r="B276" s="193" t="n"/>
      <c r="C276" s="55">
        <f>'AWE Real_CPI'!B291</f>
        <v/>
      </c>
      <c r="D276" s="55">
        <f>'AWE Real_CPI'!F291</f>
        <v/>
      </c>
    </row>
    <row r="277">
      <c r="A277" s="201" t="n">
        <v>44896</v>
      </c>
      <c r="B277" s="193" t="n"/>
      <c r="C277" s="55">
        <f>'AWE Real_CPI'!B292</f>
        <v/>
      </c>
      <c r="D277" s="55">
        <f>'AWE Real_CPI'!F292</f>
        <v/>
      </c>
    </row>
    <row r="278">
      <c r="A278" s="201" t="n">
        <v>44927</v>
      </c>
      <c r="B278" s="193" t="n"/>
      <c r="C278" s="55">
        <f>'AWE Real_CPI'!B293</f>
        <v/>
      </c>
      <c r="D278" s="55">
        <f>'AWE Real_CPI'!F293</f>
        <v/>
      </c>
    </row>
    <row r="279">
      <c r="A279" s="201" t="n">
        <v>44958</v>
      </c>
      <c r="B279" s="193" t="n"/>
      <c r="C279" s="55">
        <f>'AWE Real_CPI'!B294</f>
        <v/>
      </c>
      <c r="D279" s="55">
        <f>'AWE Real_CPI'!F294</f>
        <v/>
      </c>
    </row>
    <row r="280">
      <c r="A280" s="201" t="n">
        <v>44986</v>
      </c>
      <c r="B280" s="193" t="n"/>
      <c r="C280" s="55">
        <f>'AWE Real_CPI'!B295</f>
        <v/>
      </c>
      <c r="D280" s="55">
        <f>'AWE Real_CPI'!F295</f>
        <v/>
      </c>
    </row>
    <row r="281">
      <c r="A281" s="201" t="n">
        <v>45017</v>
      </c>
      <c r="B281" s="193" t="n"/>
      <c r="C281" s="55">
        <f>'AWE Real_CPI'!B296</f>
        <v/>
      </c>
      <c r="D281" s="55">
        <f>'AWE Real_CPI'!F296</f>
        <v/>
      </c>
    </row>
    <row r="282">
      <c r="A282" s="201" t="n">
        <v>45047</v>
      </c>
      <c r="B282" s="193" t="n"/>
      <c r="C282" s="55">
        <f>'AWE Real_CPI'!B297</f>
        <v/>
      </c>
      <c r="D282" s="55">
        <f>'AWE Real_CPI'!F297</f>
        <v/>
      </c>
    </row>
    <row r="283">
      <c r="A283" s="201" t="n">
        <v>45078</v>
      </c>
      <c r="B283" s="193" t="n"/>
      <c r="C283" s="55">
        <f>'AWE Real_CPI'!B298</f>
        <v/>
      </c>
      <c r="D283" s="55">
        <f>'AWE Real_CPI'!F298</f>
        <v/>
      </c>
    </row>
    <row r="284">
      <c r="A284" s="201" t="n">
        <v>45108</v>
      </c>
      <c r="B284" s="193" t="n"/>
      <c r="C284" s="55">
        <f>'AWE Real_CPI'!B299</f>
        <v/>
      </c>
      <c r="D284" s="55">
        <f>'AWE Real_CPI'!F299</f>
        <v/>
      </c>
    </row>
    <row r="285">
      <c r="A285" s="201" t="n">
        <v>45139</v>
      </c>
      <c r="B285" s="193" t="n"/>
      <c r="C285" s="55">
        <f>'AWE Real_CPI'!B300</f>
        <v/>
      </c>
      <c r="D285" s="55">
        <f>'AWE Real_CPI'!F300</f>
        <v/>
      </c>
    </row>
    <row r="286">
      <c r="A286" s="201" t="n">
        <v>45170</v>
      </c>
      <c r="B286" s="193" t="n"/>
      <c r="C286" s="55">
        <f>'AWE Real_CPI'!B301</f>
        <v/>
      </c>
      <c r="D286" s="55">
        <f>'AWE Real_CPI'!F301</f>
        <v/>
      </c>
    </row>
    <row r="287">
      <c r="A287" s="201" t="n">
        <v>45200</v>
      </c>
      <c r="B287" s="193" t="n"/>
      <c r="C287" s="55">
        <f>'AWE Real_CPI'!B302</f>
        <v/>
      </c>
      <c r="D287" s="55">
        <f>'AWE Real_CPI'!F302</f>
        <v/>
      </c>
    </row>
    <row r="288">
      <c r="A288" s="201" t="n">
        <v>45231</v>
      </c>
      <c r="B288" s="193" t="n"/>
      <c r="C288" s="55">
        <f>'AWE Real_CPI'!B303</f>
        <v/>
      </c>
      <c r="D288" s="55">
        <f>'AWE Real_CPI'!F303</f>
        <v/>
      </c>
    </row>
    <row r="289">
      <c r="A289" s="201" t="n">
        <v>45261</v>
      </c>
      <c r="B289" s="194" t="n"/>
      <c r="C289" s="55">
        <f>'AWE Real_CPI'!B304</f>
        <v/>
      </c>
      <c r="D289" s="55">
        <f>'AWE Real_CPI'!F304</f>
        <v/>
      </c>
    </row>
    <row r="290">
      <c r="A290" s="201" t="n">
        <v>45292</v>
      </c>
      <c r="C290" s="55">
        <f>'AWE Real_CPI'!B305</f>
        <v/>
      </c>
      <c r="D290" s="55">
        <f>'AWE Real_CPI'!F305</f>
        <v/>
      </c>
    </row>
    <row r="291">
      <c r="A291" s="201" t="n">
        <v>45323</v>
      </c>
      <c r="C291" s="55">
        <f>'AWE Real_CPI'!B306</f>
        <v/>
      </c>
      <c r="D291" s="55">
        <f>'AWE Real_CPI'!F306</f>
        <v/>
      </c>
    </row>
    <row r="292">
      <c r="A292" s="201" t="n">
        <v>45352</v>
      </c>
      <c r="C292" s="55">
        <f>'AWE Real_CPI'!B307</f>
        <v/>
      </c>
      <c r="D292" s="55">
        <f>'AWE Real_CPI'!F307</f>
        <v/>
      </c>
    </row>
    <row r="293">
      <c r="A293" s="201" t="n">
        <v>45383</v>
      </c>
      <c r="C293" s="55">
        <f>'AWE Real_CPI'!B308</f>
        <v/>
      </c>
      <c r="D293" s="55">
        <f>'AWE Real_CPI'!F308</f>
        <v/>
      </c>
    </row>
    <row r="294">
      <c r="A294" s="201" t="n">
        <v>45413</v>
      </c>
      <c r="C294" s="55">
        <f>'AWE Real_CPI'!B309</f>
        <v/>
      </c>
      <c r="D294" s="55">
        <f>'AWE Real_CPI'!F309</f>
        <v/>
      </c>
    </row>
    <row r="295">
      <c r="A295" s="201" t="n">
        <v>45444</v>
      </c>
      <c r="C295" s="55">
        <f>'AWE Real_CPI'!B310</f>
        <v/>
      </c>
      <c r="D295" s="55">
        <f>'AWE Real_CPI'!F310</f>
        <v/>
      </c>
    </row>
    <row r="296">
      <c r="A296" s="201" t="n">
        <v>45474</v>
      </c>
      <c r="C296" s="55">
        <f>'AWE Real_CPI'!B311</f>
        <v/>
      </c>
      <c r="D296" s="55">
        <f>'AWE Real_CPI'!F311</f>
        <v/>
      </c>
    </row>
    <row r="297">
      <c r="A297" s="201" t="n">
        <v>45505</v>
      </c>
      <c r="C297" s="55">
        <f>'AWE Real_CPI'!B312</f>
        <v/>
      </c>
      <c r="D297" s="55">
        <f>'AWE Real_CPI'!F312</f>
        <v/>
      </c>
    </row>
    <row r="298">
      <c r="A298" s="201" t="n">
        <v>45536</v>
      </c>
      <c r="C298" s="55">
        <f>'AWE Real_CPI'!B313</f>
        <v/>
      </c>
      <c r="D298" s="55">
        <f>'AWE Real_CPI'!F313</f>
        <v/>
      </c>
    </row>
    <row r="299">
      <c r="A299" s="201" t="n">
        <v>45566</v>
      </c>
      <c r="C299" s="55">
        <f>'AWE Real_CPI'!B314</f>
        <v/>
      </c>
      <c r="D299" s="55">
        <f>'AWE Real_CPI'!F314</f>
        <v/>
      </c>
    </row>
    <row r="300">
      <c r="A300" s="201" t="n">
        <v>45597</v>
      </c>
      <c r="C300" s="55">
        <f>'AWE Real_CPI'!B315</f>
        <v/>
      </c>
      <c r="D300" s="55">
        <f>'AWE Real_CPI'!F315</f>
        <v/>
      </c>
    </row>
    <row r="301">
      <c r="A301" s="195" t="n">
        <v>45627</v>
      </c>
      <c r="C301" s="55">
        <f>'AWE Real_CPI'!B316</f>
        <v/>
      </c>
      <c r="D301" s="55">
        <f>'AWE Real_CPI'!F316</f>
        <v/>
      </c>
    </row>
    <row r="302">
      <c r="A302" s="195" t="n">
        <v>45658</v>
      </c>
      <c r="C302" s="55">
        <f>'AWE Real_CPI'!B317</f>
        <v/>
      </c>
      <c r="D302" s="55">
        <f>'AWE Real_CPI'!F317</f>
        <v/>
      </c>
    </row>
    <row r="303">
      <c r="A303" s="201" t="n">
        <v>45689</v>
      </c>
      <c r="C303" s="55">
        <f>'AWE Real_CPI'!B318</f>
        <v/>
      </c>
      <c r="D303" s="55">
        <f>'AWE Real_CPI'!F318</f>
        <v/>
      </c>
    </row>
    <row r="304">
      <c r="A304" s="195" t="n">
        <v>45717</v>
      </c>
      <c r="C304" s="55">
        <f>'AWE Real_CPI'!B319</f>
        <v/>
      </c>
      <c r="D304" s="55">
        <f>'AWE Real_CPI'!F319</f>
        <v/>
      </c>
    </row>
    <row r="305">
      <c r="A305" s="195" t="n">
        <v>45748</v>
      </c>
      <c r="C305" s="55">
        <f>'AWE Real_CPI'!B320</f>
        <v/>
      </c>
      <c r="D305" s="55">
        <f>'AWE Real_CPI'!F320</f>
        <v/>
      </c>
    </row>
    <row r="306">
      <c r="A306" s="201" t="n">
        <v>45778</v>
      </c>
      <c r="C306" s="55">
        <f>'AWE Real_CPI'!B321</f>
        <v/>
      </c>
      <c r="D306" s="55">
        <f>'AWE Real_CPI'!F321</f>
        <v/>
      </c>
    </row>
    <row r="307">
      <c r="A307" s="195" t="n">
        <v>45809</v>
      </c>
      <c r="C307" s="55">
        <f>'AWE Real_CPI'!B322</f>
        <v/>
      </c>
      <c r="D307" s="55">
        <f>'AWE Real_CPI'!F322</f>
        <v/>
      </c>
    </row>
    <row r="308">
      <c r="C308" s="55" t="n"/>
      <c r="D308" s="55" t="n"/>
    </row>
    <row r="309">
      <c r="A309" s="201" t="n"/>
      <c r="C309" s="55" t="n"/>
      <c r="D309" s="55" t="n"/>
    </row>
    <row r="310">
      <c r="C310" s="55" t="n"/>
    </row>
    <row r="311">
      <c r="C311" s="55" t="n"/>
    </row>
    <row r="312">
      <c r="C312" s="55" t="n"/>
    </row>
    <row r="313">
      <c r="C313" s="55" t="n"/>
    </row>
    <row r="314">
      <c r="C314" s="55" t="n"/>
    </row>
    <row r="315">
      <c r="C315" s="55" t="n"/>
    </row>
    <row r="316">
      <c r="C316" s="55" t="n"/>
    </row>
    <row r="317">
      <c r="C317" s="55" t="n"/>
    </row>
    <row r="318">
      <c r="C318" s="55" t="n"/>
    </row>
  </sheetData>
  <pageMargins left="0.7" right="0.7" top="0.75" bottom="0.75" header="0.3" footer="0.3"/>
  <drawing xmlns:r="http://schemas.openxmlformats.org/officeDocument/2006/relationships" r:id="rId1"/>
</worksheet>
</file>

<file path=xl/worksheets/sheet31.xml><?xml version="1.0" encoding="utf-8"?>
<worksheet xmlns="http://schemas.openxmlformats.org/spreadsheetml/2006/main">
  <sheetPr>
    <tabColor rgb="FFFF0000"/>
    <outlinePr summaryBelow="1" summaryRight="1"/>
    <pageSetUpPr/>
  </sheetPr>
  <dimension ref="A1:O331"/>
  <sheetViews>
    <sheetView topLeftCell="A128" zoomScale="53" workbookViewId="0">
      <selection activeCell="I182" sqref="I182"/>
    </sheetView>
  </sheetViews>
  <sheetFormatPr baseColWidth="8" defaultRowHeight="14.5"/>
  <cols>
    <col width="13.81640625" bestFit="1" customWidth="1" style="828" min="1" max="1"/>
    <col width="13.81640625" customWidth="1" style="828" min="2" max="2"/>
    <col width="16.81640625" bestFit="1" customWidth="1" style="828" min="3" max="3"/>
    <col width="19.54296875" bestFit="1" customWidth="1" style="828" min="4" max="4"/>
    <col width="13.453125" bestFit="1" customWidth="1" style="828" min="5" max="5"/>
    <col width="19.54296875" customWidth="1" style="828" min="6" max="6"/>
    <col width="14.81640625" customWidth="1" style="828" min="7" max="18"/>
  </cols>
  <sheetData>
    <row r="1">
      <c r="A1" t="inlineStr">
        <is>
          <t xml:space="preserve">Quarter </t>
        </is>
      </c>
      <c r="B1" t="inlineStr">
        <is>
          <t>Year</t>
        </is>
      </c>
      <c r="C1" t="inlineStr">
        <is>
          <t>Employment Rate</t>
        </is>
      </c>
      <c r="D1" t="inlineStr">
        <is>
          <t>Unemployment Rate</t>
        </is>
      </c>
      <c r="E1" t="inlineStr">
        <is>
          <t>Inactivity Rate</t>
        </is>
      </c>
      <c r="F1" t="inlineStr">
        <is>
          <t>Employment Level</t>
        </is>
      </c>
      <c r="I1" t="inlineStr">
        <is>
          <t>16-64 Employment rate - check</t>
        </is>
      </c>
      <c r="L1" t="inlineStr">
        <is>
          <t>16+ Unemployment rate - check</t>
        </is>
      </c>
    </row>
    <row r="2">
      <c r="A2" t="inlineStr">
        <is>
          <t>Jan-Mar 2010</t>
        </is>
      </c>
      <c r="B2">
        <f>RIGHT(A2, LEN(A2) - 8)</f>
        <v/>
      </c>
      <c r="C2">
        <f>'2'!K232</f>
        <v/>
      </c>
      <c r="D2">
        <f>'2'!E232</f>
        <v/>
      </c>
      <c r="E2">
        <f>'2'!Q232</f>
        <v/>
      </c>
      <c r="F2" t="n">
        <v>29012557.19234098</v>
      </c>
      <c r="G2">
        <f>F2/1000000</f>
        <v/>
      </c>
      <c r="I2" s="988" t="n">
        <v>70.19506233571616</v>
      </c>
      <c r="J2" s="922">
        <f>I2-C2</f>
        <v/>
      </c>
      <c r="L2" s="988" t="n">
        <v>8.009586729025015</v>
      </c>
      <c r="M2" s="922">
        <f>L2-D2</f>
        <v/>
      </c>
    </row>
    <row r="3">
      <c r="A3" t="inlineStr">
        <is>
          <t>Feb-Apr 2010</t>
        </is>
      </c>
      <c r="B3">
        <f>RIGHT(A3, LEN(A3) - 8)</f>
        <v/>
      </c>
      <c r="C3">
        <f>'2'!K233</f>
        <v/>
      </c>
      <c r="D3">
        <f>'2'!E233</f>
        <v/>
      </c>
      <c r="E3">
        <f>'2'!Q233</f>
        <v/>
      </c>
      <c r="F3" t="n">
        <v>29047598.05233167</v>
      </c>
      <c r="G3">
        <f>F3/1000000</f>
        <v/>
      </c>
      <c r="I3" s="988" t="n">
        <v>70.2135831816547</v>
      </c>
      <c r="J3" s="922">
        <f>I3-C3</f>
        <v/>
      </c>
      <c r="L3" s="988" t="n">
        <v>7.952375417358229</v>
      </c>
      <c r="M3" s="922">
        <f>L3-D3</f>
        <v/>
      </c>
    </row>
    <row r="4">
      <c r="A4" t="inlineStr">
        <is>
          <t>Mar-May 2010</t>
        </is>
      </c>
      <c r="B4">
        <f>RIGHT(A4, LEN(A4) - 8)</f>
        <v/>
      </c>
      <c r="C4">
        <f>'2'!K234</f>
        <v/>
      </c>
      <c r="D4">
        <f>'2'!E234</f>
        <v/>
      </c>
      <c r="E4">
        <f>'2'!Q234</f>
        <v/>
      </c>
      <c r="F4" t="n">
        <v>29143686.59779103</v>
      </c>
      <c r="G4">
        <f>F4/1000000</f>
        <v/>
      </c>
      <c r="I4" s="988" t="n">
        <v>70.39761588514109</v>
      </c>
      <c r="J4" s="922">
        <f>I4-C4</f>
        <v/>
      </c>
      <c r="L4" s="988" t="n">
        <v>7.922887015034062</v>
      </c>
      <c r="M4" s="922">
        <f>L4-D4</f>
        <v/>
      </c>
    </row>
    <row r="5">
      <c r="A5" t="inlineStr">
        <is>
          <t>Apr-Jun 2010</t>
        </is>
      </c>
      <c r="B5">
        <f>RIGHT(A5, LEN(A5) - 8)</f>
        <v/>
      </c>
      <c r="C5">
        <f>'2'!K235</f>
        <v/>
      </c>
      <c r="D5">
        <f>'2'!E235</f>
        <v/>
      </c>
      <c r="E5">
        <f>'2'!Q235</f>
        <v/>
      </c>
      <c r="F5" t="n">
        <v>29191922.66525341</v>
      </c>
      <c r="G5">
        <f>F5/1000000</f>
        <v/>
      </c>
      <c r="I5" s="988" t="n">
        <v>70.42266739085805</v>
      </c>
      <c r="J5" s="922">
        <f>I5-C5</f>
        <v/>
      </c>
      <c r="L5" s="988" t="n">
        <v>7.852351583284964</v>
      </c>
      <c r="M5" s="922">
        <f>L5-D5</f>
        <v/>
      </c>
    </row>
    <row r="6">
      <c r="A6" t="inlineStr">
        <is>
          <t>May-Jul 2010</t>
        </is>
      </c>
      <c r="B6">
        <f>RIGHT(A6, LEN(A6) - 8)</f>
        <v/>
      </c>
      <c r="C6">
        <f>'2'!K236</f>
        <v/>
      </c>
      <c r="D6">
        <f>'2'!E236</f>
        <v/>
      </c>
      <c r="E6">
        <f>'2'!Q236</f>
        <v/>
      </c>
      <c r="F6" t="n">
        <v>29325225.93022446</v>
      </c>
      <c r="G6">
        <f>F6/1000000</f>
        <v/>
      </c>
      <c r="I6" s="988" t="n">
        <v>70.621486151624</v>
      </c>
      <c r="J6" s="922">
        <f>I6-C6</f>
        <v/>
      </c>
      <c r="L6" s="988" t="n">
        <v>7.820322392815586</v>
      </c>
      <c r="M6" s="922">
        <f>L6-D6</f>
        <v/>
      </c>
    </row>
    <row r="7">
      <c r="A7" t="inlineStr">
        <is>
          <t>Jun-Aug 2010</t>
        </is>
      </c>
      <c r="B7">
        <f>RIGHT(A7, LEN(A7) - 8)</f>
        <v/>
      </c>
      <c r="C7">
        <f>'2'!K237</f>
        <v/>
      </c>
      <c r="D7">
        <f>'2'!E237</f>
        <v/>
      </c>
      <c r="E7">
        <f>'2'!Q237</f>
        <v/>
      </c>
      <c r="F7" t="n">
        <v>29339442.91369782</v>
      </c>
      <c r="G7">
        <f>F7/1000000</f>
        <v/>
      </c>
      <c r="I7" s="988" t="n">
        <v>70.6385936803868</v>
      </c>
      <c r="J7" s="922">
        <f>I7-C7</f>
        <v/>
      </c>
      <c r="L7" s="988" t="n">
        <v>7.78201843831829</v>
      </c>
      <c r="M7" s="922">
        <f>L7-D7</f>
        <v/>
      </c>
    </row>
    <row r="8">
      <c r="A8" t="inlineStr">
        <is>
          <t>Jul-Sep 2010</t>
        </is>
      </c>
      <c r="B8">
        <f>RIGHT(A8, LEN(A8) - 8)</f>
        <v/>
      </c>
      <c r="C8">
        <f>'2'!K238</f>
        <v/>
      </c>
      <c r="D8">
        <f>'2'!E238</f>
        <v/>
      </c>
      <c r="E8">
        <f>'2'!Q238</f>
        <v/>
      </c>
      <c r="F8" t="n">
        <v>29385322.42807163</v>
      </c>
      <c r="G8">
        <f>F8/1000000</f>
        <v/>
      </c>
      <c r="I8" s="988" t="n">
        <v>70.7053995562033</v>
      </c>
      <c r="J8" s="922">
        <f>I8-C8</f>
        <v/>
      </c>
      <c r="L8" s="988" t="n">
        <v>7.75464583347074</v>
      </c>
      <c r="M8" s="922">
        <f>L8-D8</f>
        <v/>
      </c>
    </row>
    <row r="9">
      <c r="A9" t="inlineStr">
        <is>
          <t>Aug-Oct 2010</t>
        </is>
      </c>
      <c r="B9">
        <f>RIGHT(A9, LEN(A9) - 8)</f>
        <v/>
      </c>
      <c r="C9">
        <f>'2'!K239</f>
        <v/>
      </c>
      <c r="D9">
        <f>'2'!E239</f>
        <v/>
      </c>
      <c r="E9">
        <f>'2'!Q239</f>
        <v/>
      </c>
      <c r="F9" t="n">
        <v>29307905.83487842</v>
      </c>
      <c r="G9">
        <f>F9/1000000</f>
        <v/>
      </c>
      <c r="I9" s="988" t="n">
        <v>70.49040918716814</v>
      </c>
      <c r="J9" s="922">
        <f>I9-C9</f>
        <v/>
      </c>
      <c r="L9" s="988" t="n">
        <v>7.897150912235509</v>
      </c>
      <c r="M9" s="922">
        <f>L9-D9</f>
        <v/>
      </c>
    </row>
    <row r="10">
      <c r="A10" t="inlineStr">
        <is>
          <t>Sep-Nov 2010</t>
        </is>
      </c>
      <c r="B10">
        <f>RIGHT(A10, LEN(A10) - 8)</f>
        <v/>
      </c>
      <c r="C10">
        <f>'2'!K240</f>
        <v/>
      </c>
      <c r="D10">
        <f>'2'!E240</f>
        <v/>
      </c>
      <c r="E10">
        <f>'2'!Q240</f>
        <v/>
      </c>
      <c r="F10" t="n">
        <v>29283658.21792509</v>
      </c>
      <c r="G10">
        <f>F10/1000000</f>
        <v/>
      </c>
      <c r="I10" s="988" t="n">
        <v>70.33870207789259</v>
      </c>
      <c r="J10" s="922">
        <f>I10-C10</f>
        <v/>
      </c>
      <c r="L10" s="988" t="n">
        <v>7.871096661442908</v>
      </c>
      <c r="M10" s="922">
        <f>L10-D10</f>
        <v/>
      </c>
    </row>
    <row r="11">
      <c r="A11" t="inlineStr">
        <is>
          <t>Oct-Dec 2010</t>
        </is>
      </c>
      <c r="B11">
        <f>RIGHT(A11, LEN(A11) - 8)</f>
        <v/>
      </c>
      <c r="C11">
        <f>'2'!K241</f>
        <v/>
      </c>
      <c r="D11">
        <f>'2'!E241</f>
        <v/>
      </c>
      <c r="E11">
        <f>'2'!Q241</f>
        <v/>
      </c>
      <c r="F11" t="n">
        <v>29324410.55529442</v>
      </c>
      <c r="G11">
        <f>F11/1000000</f>
        <v/>
      </c>
      <c r="I11" s="988" t="n">
        <v>70.38984940855012</v>
      </c>
      <c r="J11" s="922">
        <f>I11-C11</f>
        <v/>
      </c>
      <c r="L11" s="988" t="n">
        <v>7.863268630338388</v>
      </c>
      <c r="M11" s="922">
        <f>L11-D11</f>
        <v/>
      </c>
    </row>
    <row r="12">
      <c r="A12" t="inlineStr">
        <is>
          <t>Nov-Jan 2011</t>
        </is>
      </c>
      <c r="B12">
        <f>RIGHT(A12, LEN(A12) - 8)</f>
        <v/>
      </c>
      <c r="C12">
        <f>'2'!K242</f>
        <v/>
      </c>
      <c r="D12">
        <f>'2'!E242</f>
        <v/>
      </c>
      <c r="E12">
        <f>'2'!Q242</f>
        <v/>
      </c>
      <c r="F12" t="n">
        <v>29391159.37853779</v>
      </c>
      <c r="G12">
        <f>F12/1000000</f>
        <v/>
      </c>
      <c r="I12" s="988" t="n">
        <v>70.4688651439789</v>
      </c>
      <c r="J12" s="922">
        <f>I12-C12</f>
        <v/>
      </c>
      <c r="L12" s="988" t="n">
        <v>7.908611227852727</v>
      </c>
      <c r="M12" s="922">
        <f>L12-D12</f>
        <v/>
      </c>
    </row>
    <row r="13">
      <c r="A13" t="inlineStr">
        <is>
          <t>Dec-Feb 2011</t>
        </is>
      </c>
      <c r="B13">
        <f>RIGHT(A13, LEN(A13) - 8)</f>
        <v/>
      </c>
      <c r="C13">
        <f>'2'!K243</f>
        <v/>
      </c>
      <c r="D13">
        <f>'2'!E243</f>
        <v/>
      </c>
      <c r="E13">
        <f>'2'!Q243</f>
        <v/>
      </c>
      <c r="F13" t="n">
        <v>29441982.32234783</v>
      </c>
      <c r="G13">
        <f>F13/1000000</f>
        <v/>
      </c>
      <c r="I13" s="988" t="n">
        <v>70.5863967384833</v>
      </c>
      <c r="J13" s="922">
        <f>I13-C13</f>
        <v/>
      </c>
      <c r="L13" s="988" t="n">
        <v>7.802659343300254</v>
      </c>
      <c r="M13" s="922">
        <f>L13-D13</f>
        <v/>
      </c>
    </row>
    <row r="14">
      <c r="A14" t="inlineStr">
        <is>
          <t>Jan-Mar 2011</t>
        </is>
      </c>
      <c r="B14">
        <f>RIGHT(A14, LEN(A14) - 8)</f>
        <v/>
      </c>
      <c r="C14">
        <f>'2'!K244</f>
        <v/>
      </c>
      <c r="D14">
        <f>'2'!E244</f>
        <v/>
      </c>
      <c r="E14">
        <f>'2'!Q244</f>
        <v/>
      </c>
      <c r="F14" t="n">
        <v>29441076.06741219</v>
      </c>
      <c r="G14">
        <f>F14/1000000</f>
        <v/>
      </c>
      <c r="I14" s="988" t="n">
        <v>70.54614688519727</v>
      </c>
      <c r="J14" s="922">
        <f>I14-C14</f>
        <v/>
      </c>
      <c r="L14" s="988" t="n">
        <v>7.778466706955088</v>
      </c>
      <c r="M14" s="922">
        <f>L14-D14</f>
        <v/>
      </c>
    </row>
    <row r="15">
      <c r="A15" t="inlineStr">
        <is>
          <t>Feb-Apr 2011</t>
        </is>
      </c>
      <c r="B15">
        <f>RIGHT(A15, LEN(A15) - 8)</f>
        <v/>
      </c>
      <c r="C15">
        <f>'2'!K245</f>
        <v/>
      </c>
      <c r="D15">
        <f>'2'!E245</f>
        <v/>
      </c>
      <c r="E15">
        <f>'2'!Q245</f>
        <v/>
      </c>
      <c r="F15" t="n">
        <v>29435768.16536939</v>
      </c>
      <c r="G15">
        <f>F15/1000000</f>
        <v/>
      </c>
      <c r="I15" s="988" t="n">
        <v>70.48174477557745</v>
      </c>
      <c r="J15" s="922">
        <f>I15-C15</f>
        <v/>
      </c>
      <c r="L15" s="988" t="n">
        <v>7.716984327492512</v>
      </c>
      <c r="M15" s="922">
        <f>L15-D15</f>
        <v/>
      </c>
    </row>
    <row r="16">
      <c r="A16" t="inlineStr">
        <is>
          <t>Mar-May 2011</t>
        </is>
      </c>
      <c r="B16">
        <f>RIGHT(A16, LEN(A16) - 8)</f>
        <v/>
      </c>
      <c r="C16">
        <f>'2'!K246</f>
        <v/>
      </c>
      <c r="D16">
        <f>'2'!E246</f>
        <v/>
      </c>
      <c r="E16">
        <f>'2'!Q246</f>
        <v/>
      </c>
      <c r="F16" t="n">
        <v>29466488.69456456</v>
      </c>
      <c r="G16">
        <f>F16/1000000</f>
        <v/>
      </c>
      <c r="I16" s="988" t="n">
        <v>70.51215847624927</v>
      </c>
      <c r="J16" s="922">
        <f>I16-C16</f>
        <v/>
      </c>
      <c r="L16" s="988" t="n">
        <v>7.82195908362077</v>
      </c>
      <c r="M16" s="922">
        <f>L16-D16</f>
        <v/>
      </c>
    </row>
    <row r="17">
      <c r="A17" t="inlineStr">
        <is>
          <t>Apr-Jun 2011</t>
        </is>
      </c>
      <c r="B17">
        <f>RIGHT(A17, LEN(A17) - 8)</f>
        <v/>
      </c>
      <c r="C17">
        <f>'2'!K247</f>
        <v/>
      </c>
      <c r="D17">
        <f>'2'!E247</f>
        <v/>
      </c>
      <c r="E17">
        <f>'2'!Q247</f>
        <v/>
      </c>
      <c r="F17" t="n">
        <v>29446562.507604</v>
      </c>
      <c r="G17">
        <f>F17/1000000</f>
        <v/>
      </c>
      <c r="I17" s="988" t="n">
        <v>70.45046186280268</v>
      </c>
      <c r="J17" s="922">
        <f>I17-C17</f>
        <v/>
      </c>
      <c r="L17" s="988" t="n">
        <v>7.940033426316909</v>
      </c>
      <c r="M17" s="922">
        <f>L17-D17</f>
        <v/>
      </c>
    </row>
    <row r="18">
      <c r="A18" t="inlineStr">
        <is>
          <t>May-Jul 2011</t>
        </is>
      </c>
      <c r="B18">
        <f>RIGHT(A18, LEN(A18) - 8)</f>
        <v/>
      </c>
      <c r="C18">
        <f>'2'!K248</f>
        <v/>
      </c>
      <c r="D18">
        <f>'2'!E248</f>
        <v/>
      </c>
      <c r="E18">
        <f>'2'!Q248</f>
        <v/>
      </c>
      <c r="F18" t="n">
        <v>29345106.20635027</v>
      </c>
      <c r="G18">
        <f>F18/1000000</f>
        <v/>
      </c>
      <c r="I18" s="1009" t="n">
        <v>70.2195568503123</v>
      </c>
      <c r="J18" s="922">
        <f>I18-C18</f>
        <v/>
      </c>
      <c r="L18" s="1009" t="n">
        <v>8.012875366077722</v>
      </c>
      <c r="M18" s="922">
        <f>L18-D18</f>
        <v/>
      </c>
    </row>
    <row r="19">
      <c r="A19" t="inlineStr">
        <is>
          <t>Jun-Aug 2011</t>
        </is>
      </c>
      <c r="B19">
        <f>RIGHT(A19, LEN(A19) - 8)</f>
        <v/>
      </c>
      <c r="C19">
        <f>'2'!K249</f>
        <v/>
      </c>
      <c r="D19">
        <f>'2'!E249</f>
        <v/>
      </c>
      <c r="E19">
        <f>'2'!Q249</f>
        <v/>
      </c>
      <c r="F19" t="n">
        <v>29299995.25673787</v>
      </c>
      <c r="G19">
        <f>F19/1000000</f>
        <v/>
      </c>
      <c r="I19" s="988" t="n">
        <v>70.19349030577503</v>
      </c>
      <c r="J19" s="922">
        <f>I19-C19</f>
        <v/>
      </c>
      <c r="L19" s="988" t="n">
        <v>8.181799868769515</v>
      </c>
      <c r="M19" s="922">
        <f>L19-D19</f>
        <v/>
      </c>
    </row>
    <row r="20">
      <c r="A20" t="inlineStr">
        <is>
          <t>Jul-Sep 2011</t>
        </is>
      </c>
      <c r="B20">
        <f>RIGHT(A20, LEN(A20) - 8)</f>
        <v/>
      </c>
      <c r="C20">
        <f>'2'!K250</f>
        <v/>
      </c>
      <c r="D20">
        <f>'2'!E250</f>
        <v/>
      </c>
      <c r="E20">
        <f>'2'!Q250</f>
        <v/>
      </c>
      <c r="F20" t="n">
        <v>29283237.26323058</v>
      </c>
      <c r="G20">
        <f>F20/1000000</f>
        <v/>
      </c>
      <c r="I20" s="988" t="n">
        <v>70.10172967777984</v>
      </c>
      <c r="J20" s="922">
        <f>I20-C20</f>
        <v/>
      </c>
      <c r="L20" s="988" t="n">
        <v>8.333606172629795</v>
      </c>
      <c r="M20" s="922">
        <f>L20-D20</f>
        <v/>
      </c>
    </row>
    <row r="21">
      <c r="A21" t="inlineStr">
        <is>
          <t>Aug-Oct 2011</t>
        </is>
      </c>
      <c r="B21">
        <f>RIGHT(A21, LEN(A21) - 8)</f>
        <v/>
      </c>
      <c r="C21">
        <f>'2'!K251</f>
        <v/>
      </c>
      <c r="D21">
        <f>'2'!E251</f>
        <v/>
      </c>
      <c r="E21">
        <f>'2'!Q251</f>
        <v/>
      </c>
      <c r="F21" t="n">
        <v>29304325.2990339</v>
      </c>
      <c r="G21">
        <f>F21/1000000</f>
        <v/>
      </c>
      <c r="I21" s="988" t="n">
        <v>70.13863649061528</v>
      </c>
      <c r="J21" s="922">
        <f>I21-C21</f>
        <v/>
      </c>
      <c r="L21" s="988" t="n">
        <v>8.372738295029615</v>
      </c>
      <c r="M21" s="922">
        <f>L21-D21</f>
        <v/>
      </c>
    </row>
    <row r="22">
      <c r="A22" t="inlineStr">
        <is>
          <t>Sep-Nov 2011</t>
        </is>
      </c>
      <c r="B22">
        <f>RIGHT(A22, LEN(A22) - 8)</f>
        <v/>
      </c>
      <c r="C22">
        <f>'2'!K252</f>
        <v/>
      </c>
      <c r="D22">
        <f>'2'!E252</f>
        <v/>
      </c>
      <c r="E22">
        <f>'2'!Q252</f>
        <v/>
      </c>
      <c r="F22" t="n">
        <v>29330541.7300179</v>
      </c>
      <c r="G22">
        <f>F22/1000000</f>
        <v/>
      </c>
      <c r="I22" s="988" t="n">
        <v>70.13756206575992</v>
      </c>
      <c r="J22" s="922">
        <f>I22-C22</f>
        <v/>
      </c>
      <c r="L22" s="988" t="n">
        <v>8.468759155603776</v>
      </c>
      <c r="M22" s="922">
        <f>L22-D22</f>
        <v/>
      </c>
    </row>
    <row r="23">
      <c r="A23" t="inlineStr">
        <is>
          <t>Oct-Dec 2011</t>
        </is>
      </c>
      <c r="B23">
        <f>RIGHT(A23, LEN(A23) - 8)</f>
        <v/>
      </c>
      <c r="C23">
        <f>'2'!K253</f>
        <v/>
      </c>
      <c r="D23">
        <f>'2'!E253</f>
        <v/>
      </c>
      <c r="E23">
        <f>'2'!Q253</f>
        <v/>
      </c>
      <c r="F23" t="n">
        <v>29348519.15985101</v>
      </c>
      <c r="G23">
        <f>F23/1000000</f>
        <v/>
      </c>
      <c r="I23" s="988" t="n">
        <v>70.20921197148324</v>
      </c>
      <c r="J23" s="922">
        <f>I23-C23</f>
        <v/>
      </c>
      <c r="L23" s="988" t="n">
        <v>8.395781386326902</v>
      </c>
      <c r="M23" s="922">
        <f>L23-D23</f>
        <v/>
      </c>
    </row>
    <row r="24">
      <c r="A24" t="inlineStr">
        <is>
          <t>Nov-Jan 2012</t>
        </is>
      </c>
      <c r="B24">
        <f>RIGHT(A24, LEN(A24) - 8)</f>
        <v/>
      </c>
      <c r="C24">
        <f>'2'!K254</f>
        <v/>
      </c>
      <c r="D24">
        <f>'2'!E254</f>
        <v/>
      </c>
      <c r="E24">
        <f>'2'!Q254</f>
        <v/>
      </c>
      <c r="F24" t="n">
        <v>29354111.05812268</v>
      </c>
      <c r="G24">
        <f>F24/1000000</f>
        <v/>
      </c>
      <c r="I24" s="988" t="n">
        <v>70.22908015090843</v>
      </c>
      <c r="J24" s="922">
        <f>I24-C24</f>
        <v/>
      </c>
      <c r="L24" s="988" t="n">
        <v>8.354295774670927</v>
      </c>
      <c r="M24" s="922">
        <f>L24-D24</f>
        <v/>
      </c>
    </row>
    <row r="25">
      <c r="A25" t="inlineStr">
        <is>
          <t>Dec-Feb 2012</t>
        </is>
      </c>
      <c r="B25">
        <f>RIGHT(A25, LEN(A25) - 8)</f>
        <v/>
      </c>
      <c r="C25">
        <f>'2'!K255</f>
        <v/>
      </c>
      <c r="D25">
        <f>'2'!E255</f>
        <v/>
      </c>
      <c r="E25">
        <f>'2'!Q255</f>
        <v/>
      </c>
      <c r="F25" t="n">
        <v>29389930.3502971</v>
      </c>
      <c r="G25">
        <f>F25/1000000</f>
        <v/>
      </c>
      <c r="I25" s="988" t="n">
        <v>70.3000413591334</v>
      </c>
      <c r="J25" s="922">
        <f>I25-C25</f>
        <v/>
      </c>
      <c r="L25" s="988" t="n">
        <v>8.291030684185998</v>
      </c>
      <c r="M25" s="922">
        <f>L25-D25</f>
        <v/>
      </c>
    </row>
    <row r="26">
      <c r="A26" t="inlineStr">
        <is>
          <t>Jan-Mar 2012</t>
        </is>
      </c>
      <c r="B26">
        <f>RIGHT(A26, LEN(A26) - 8)</f>
        <v/>
      </c>
      <c r="C26">
        <f>'2'!K256</f>
        <v/>
      </c>
      <c r="D26">
        <f>'2'!E256</f>
        <v/>
      </c>
      <c r="E26">
        <f>'2'!Q256</f>
        <v/>
      </c>
      <c r="F26" t="n">
        <v>29464048.58933266</v>
      </c>
      <c r="G26">
        <f>F26/1000000</f>
        <v/>
      </c>
      <c r="I26" s="988" t="n">
        <v>70.45220167222472</v>
      </c>
      <c r="J26" s="922">
        <f>I26-C26</f>
        <v/>
      </c>
      <c r="L26" s="988" t="n">
        <v>8.213160526962788</v>
      </c>
      <c r="M26" s="922">
        <f>L26-D26</f>
        <v/>
      </c>
    </row>
    <row r="27">
      <c r="A27" t="inlineStr">
        <is>
          <t>Feb-Apr 2012</t>
        </is>
      </c>
      <c r="B27">
        <f>RIGHT(A27, LEN(A27) - 8)</f>
        <v/>
      </c>
      <c r="C27">
        <f>'2'!K257</f>
        <v/>
      </c>
      <c r="D27">
        <f>'2'!E257</f>
        <v/>
      </c>
      <c r="E27">
        <f>'2'!Q257</f>
        <v/>
      </c>
      <c r="F27" t="n">
        <v>29503473.391949</v>
      </c>
      <c r="G27">
        <f>F27/1000000</f>
        <v/>
      </c>
      <c r="I27" s="988" t="n">
        <v>70.51144367263799</v>
      </c>
      <c r="J27" s="922">
        <f>I27-C27</f>
        <v/>
      </c>
      <c r="L27" s="988" t="n">
        <v>8.176828403574113</v>
      </c>
      <c r="M27" s="922">
        <f>L27-D27</f>
        <v/>
      </c>
    </row>
    <row r="28">
      <c r="A28" t="inlineStr">
        <is>
          <t>Mar-May 2012</t>
        </is>
      </c>
      <c r="B28">
        <f>RIGHT(A28, LEN(A28) - 8)</f>
        <v/>
      </c>
      <c r="C28">
        <f>'2'!K258</f>
        <v/>
      </c>
      <c r="D28">
        <f>'2'!E258</f>
        <v/>
      </c>
      <c r="E28">
        <f>'2'!Q258</f>
        <v/>
      </c>
      <c r="F28" t="n">
        <v>29577401.39332096</v>
      </c>
      <c r="G28">
        <f>F28/1000000</f>
        <v/>
      </c>
      <c r="I28" s="988" t="n">
        <v>70.64194558462908</v>
      </c>
      <c r="J28" s="922">
        <f>I28-C28</f>
        <v/>
      </c>
      <c r="L28" s="988" t="n">
        <v>8.083863499697253</v>
      </c>
      <c r="M28" s="922">
        <f>L28-D28</f>
        <v/>
      </c>
    </row>
    <row r="29">
      <c r="A29" t="inlineStr">
        <is>
          <t>Apr-Jun 2012</t>
        </is>
      </c>
      <c r="B29">
        <f>RIGHT(A29, LEN(A29) - 8)</f>
        <v/>
      </c>
      <c r="C29">
        <f>'2'!K259</f>
        <v/>
      </c>
      <c r="D29">
        <f>'2'!E259</f>
        <v/>
      </c>
      <c r="E29">
        <f>'2'!Q259</f>
        <v/>
      </c>
      <c r="F29" t="n">
        <v>29681224.74931648</v>
      </c>
      <c r="G29">
        <f>F29/1000000</f>
        <v/>
      </c>
      <c r="I29" s="988" t="n">
        <v>70.88712266264692</v>
      </c>
      <c r="J29" s="922">
        <f>I29-C29</f>
        <v/>
      </c>
      <c r="L29" s="988" t="n">
        <v>7.995588577053649</v>
      </c>
      <c r="M29" s="922">
        <f>L29-D29</f>
        <v/>
      </c>
    </row>
    <row r="30">
      <c r="A30" t="inlineStr">
        <is>
          <t>May-Jul 2012</t>
        </is>
      </c>
      <c r="B30">
        <f>RIGHT(A30, LEN(A30) - 8)</f>
        <v/>
      </c>
      <c r="C30">
        <f>'2'!K260</f>
        <v/>
      </c>
      <c r="D30">
        <f>'2'!E260</f>
        <v/>
      </c>
      <c r="E30">
        <f>'2'!Q260</f>
        <v/>
      </c>
      <c r="F30" t="n">
        <v>29759638.43515566</v>
      </c>
      <c r="G30">
        <f>F30/1000000</f>
        <v/>
      </c>
      <c r="I30" s="988" t="n">
        <v>71.04104498081051</v>
      </c>
      <c r="J30" s="922">
        <f>I30-C30</f>
        <v/>
      </c>
      <c r="L30" s="988" t="n">
        <v>8.042683015980872</v>
      </c>
      <c r="M30" s="922">
        <f>L30-D30</f>
        <v/>
      </c>
    </row>
    <row r="31">
      <c r="A31" t="inlineStr">
        <is>
          <t>Jun-Aug 2012</t>
        </is>
      </c>
      <c r="B31">
        <f>RIGHT(A31, LEN(A31) - 8)</f>
        <v/>
      </c>
      <c r="C31">
        <f>'2'!K261</f>
        <v/>
      </c>
      <c r="D31">
        <f>'2'!E261</f>
        <v/>
      </c>
      <c r="E31">
        <f>'2'!Q261</f>
        <v/>
      </c>
      <c r="F31" t="n">
        <v>29796179.59082574</v>
      </c>
      <c r="G31">
        <f>F31/1000000</f>
        <v/>
      </c>
      <c r="I31" s="988" t="n">
        <v>71.13769607124887</v>
      </c>
      <c r="J31" s="922">
        <f>I31-C31</f>
        <v/>
      </c>
      <c r="L31" s="988" t="n">
        <v>7.894984763145294</v>
      </c>
      <c r="M31" s="922">
        <f>L31-D31</f>
        <v/>
      </c>
    </row>
    <row r="32">
      <c r="A32" t="inlineStr">
        <is>
          <t>Jul-Sep 2012</t>
        </is>
      </c>
      <c r="B32">
        <f>RIGHT(A32, LEN(A32) - 8)</f>
        <v/>
      </c>
      <c r="C32">
        <f>'2'!K262</f>
        <v/>
      </c>
      <c r="D32">
        <f>'2'!E262</f>
        <v/>
      </c>
      <c r="E32">
        <f>'2'!Q262</f>
        <v/>
      </c>
      <c r="F32" t="n">
        <v>29777814.13395777</v>
      </c>
      <c r="G32">
        <f>F32/1000000</f>
        <v/>
      </c>
      <c r="I32" s="988" t="n">
        <v>71.10163496215903</v>
      </c>
      <c r="J32" s="922">
        <f>I32-C32</f>
        <v/>
      </c>
      <c r="L32" s="988" t="n">
        <v>7.86629349723234</v>
      </c>
      <c r="M32" s="922">
        <f>L32-D32</f>
        <v/>
      </c>
    </row>
    <row r="33">
      <c r="A33" t="inlineStr">
        <is>
          <t>Aug-Oct 2012</t>
        </is>
      </c>
      <c r="B33">
        <f>RIGHT(A33, LEN(A33) - 8)</f>
        <v/>
      </c>
      <c r="C33">
        <f>'2'!K263</f>
        <v/>
      </c>
      <c r="D33">
        <f>'2'!E263</f>
        <v/>
      </c>
      <c r="E33">
        <f>'2'!Q263</f>
        <v/>
      </c>
      <c r="F33" t="n">
        <v>29765330.99688496</v>
      </c>
      <c r="G33">
        <f>F33/1000000</f>
        <v/>
      </c>
      <c r="I33" s="988" t="n">
        <v>71.04004630473261</v>
      </c>
      <c r="J33" s="922">
        <f>I33-C33</f>
        <v/>
      </c>
      <c r="L33" s="988" t="n">
        <v>7.859120599465734</v>
      </c>
      <c r="M33" s="922">
        <f>L33-D33</f>
        <v/>
      </c>
    </row>
    <row r="34">
      <c r="A34" t="inlineStr">
        <is>
          <t>Sep-Nov 2012</t>
        </is>
      </c>
      <c r="B34">
        <f>RIGHT(A34, LEN(A34) - 8)</f>
        <v/>
      </c>
      <c r="C34">
        <f>'2'!K264</f>
        <v/>
      </c>
      <c r="D34">
        <f>'2'!E264</f>
        <v/>
      </c>
      <c r="E34">
        <f>'2'!Q264</f>
        <v/>
      </c>
      <c r="F34" t="n">
        <v>29871682.99975074</v>
      </c>
      <c r="G34">
        <f>F34/1000000</f>
        <v/>
      </c>
      <c r="I34" s="988" t="n">
        <v>71.25452993238454</v>
      </c>
      <c r="J34" s="922">
        <f>I34-C34</f>
        <v/>
      </c>
      <c r="L34" s="988" t="n">
        <v>7.828156128251594</v>
      </c>
      <c r="M34" s="922">
        <f>L34-D34</f>
        <v/>
      </c>
    </row>
    <row r="35">
      <c r="A35" t="inlineStr">
        <is>
          <t>Oct-Dec 2012</t>
        </is>
      </c>
      <c r="B35">
        <f>RIGHT(A35, LEN(A35) - 8)</f>
        <v/>
      </c>
      <c r="C35">
        <f>'2'!K265</f>
        <v/>
      </c>
      <c r="D35">
        <f>'2'!E265</f>
        <v/>
      </c>
      <c r="E35">
        <f>'2'!Q265</f>
        <v/>
      </c>
      <c r="F35" t="n">
        <v>29932320.58826104</v>
      </c>
      <c r="G35">
        <f>F35/1000000</f>
        <v/>
      </c>
      <c r="I35" s="988" t="n">
        <v>71.36545753247439</v>
      </c>
      <c r="J35" s="922">
        <f>I35-C35</f>
        <v/>
      </c>
      <c r="L35" s="988" t="n">
        <v>7.823012998550843</v>
      </c>
      <c r="M35" s="922">
        <f>L35-D35</f>
        <v/>
      </c>
    </row>
    <row r="36">
      <c r="A36" t="inlineStr">
        <is>
          <t>Nov-Jan 2013</t>
        </is>
      </c>
      <c r="B36">
        <f>RIGHT(A36, LEN(A36) - 8)</f>
        <v/>
      </c>
      <c r="C36">
        <f>'2'!K266</f>
        <v/>
      </c>
      <c r="D36">
        <f>'2'!E266</f>
        <v/>
      </c>
      <c r="E36">
        <f>'2'!Q266</f>
        <v/>
      </c>
      <c r="F36" t="n">
        <v>29917211.01990352</v>
      </c>
      <c r="G36">
        <f>F36/1000000</f>
        <v/>
      </c>
      <c r="I36" s="988" t="n">
        <v>71.31490185420601</v>
      </c>
      <c r="J36" s="922">
        <f>I36-C36</f>
        <v/>
      </c>
      <c r="L36" s="988" t="n">
        <v>7.832653831497829</v>
      </c>
      <c r="M36" s="922">
        <f>L36-D36</f>
        <v/>
      </c>
    </row>
    <row r="37">
      <c r="A37" t="inlineStr">
        <is>
          <t>Dec-Feb 2013</t>
        </is>
      </c>
      <c r="B37">
        <f>RIGHT(A37, LEN(A37) - 8)</f>
        <v/>
      </c>
      <c r="C37">
        <f>'2'!K267</f>
        <v/>
      </c>
      <c r="D37">
        <f>'2'!E267</f>
        <v/>
      </c>
      <c r="E37">
        <f>'2'!Q267</f>
        <v/>
      </c>
      <c r="F37" t="n">
        <v>29843242.68710112</v>
      </c>
      <c r="G37">
        <f>F37/1000000</f>
        <v/>
      </c>
      <c r="I37" s="988" t="n">
        <v>71.11836482788219</v>
      </c>
      <c r="J37" s="922">
        <f>I37-C37</f>
        <v/>
      </c>
      <c r="L37" s="988" t="n">
        <v>7.987096408476116</v>
      </c>
      <c r="M37" s="922">
        <f>L37-D37</f>
        <v/>
      </c>
    </row>
    <row r="38">
      <c r="A38" t="inlineStr">
        <is>
          <t>Jan-Mar 2013</t>
        </is>
      </c>
      <c r="B38">
        <f>RIGHT(A38, LEN(A38) - 8)</f>
        <v/>
      </c>
      <c r="C38">
        <f>'2'!K268</f>
        <v/>
      </c>
      <c r="D38">
        <f>'2'!E268</f>
        <v/>
      </c>
      <c r="E38">
        <f>'2'!Q268</f>
        <v/>
      </c>
      <c r="F38" t="n">
        <v>29869132.2934252</v>
      </c>
      <c r="G38">
        <f>F38/1000000</f>
        <v/>
      </c>
      <c r="I38" s="988" t="n">
        <v>71.1323583737697</v>
      </c>
      <c r="J38" s="922">
        <f>I38-C38</f>
        <v/>
      </c>
      <c r="L38" s="988" t="n">
        <v>7.85715814310573</v>
      </c>
      <c r="M38" s="922">
        <f>L38-D38</f>
        <v/>
      </c>
    </row>
    <row r="39">
      <c r="A39" t="inlineStr">
        <is>
          <t>Feb-Apr 2013</t>
        </is>
      </c>
      <c r="B39">
        <f>RIGHT(A39, LEN(A39) - 8)</f>
        <v/>
      </c>
      <c r="C39">
        <f>'2'!K269</f>
        <v/>
      </c>
      <c r="D39">
        <f>'2'!E269</f>
        <v/>
      </c>
      <c r="E39">
        <f>'2'!Q269</f>
        <v/>
      </c>
      <c r="F39" t="n">
        <v>29915534.00233141</v>
      </c>
      <c r="G39">
        <f>F39/1000000</f>
        <v/>
      </c>
      <c r="I39" s="988" t="n">
        <v>71.18876139333119</v>
      </c>
      <c r="J39" s="922">
        <f>I39-C39</f>
        <v/>
      </c>
      <c r="L39" s="988" t="n">
        <v>7.805547460775418</v>
      </c>
      <c r="M39" s="922">
        <f>L39-D39</f>
        <v/>
      </c>
    </row>
    <row r="40">
      <c r="A40" t="inlineStr">
        <is>
          <t>Mar-May 2013</t>
        </is>
      </c>
      <c r="B40">
        <f>RIGHT(A40, LEN(A40) - 8)</f>
        <v/>
      </c>
      <c r="C40">
        <f>'2'!K270</f>
        <v/>
      </c>
      <c r="D40">
        <f>'2'!E270</f>
        <v/>
      </c>
      <c r="E40">
        <f>'2'!Q270</f>
        <v/>
      </c>
      <c r="F40" t="n">
        <v>29894032.49774533</v>
      </c>
      <c r="G40">
        <f>F40/1000000</f>
        <v/>
      </c>
      <c r="I40" s="988" t="n">
        <v>71.15126759765089</v>
      </c>
      <c r="J40" s="922">
        <f>I40-C40</f>
        <v/>
      </c>
      <c r="L40" s="988" t="n">
        <v>7.772641421321008</v>
      </c>
      <c r="M40" s="922">
        <f>L40-D40</f>
        <v/>
      </c>
    </row>
    <row r="41">
      <c r="A41" t="inlineStr">
        <is>
          <t>Apr-Jun 2013</t>
        </is>
      </c>
      <c r="B41">
        <f>RIGHT(A41, LEN(A41) - 8)</f>
        <v/>
      </c>
      <c r="C41">
        <f>'2'!K271</f>
        <v/>
      </c>
      <c r="D41">
        <f>'2'!E271</f>
        <v/>
      </c>
      <c r="E41">
        <f>'2'!Q271</f>
        <v/>
      </c>
      <c r="F41" t="n">
        <v>29973576.5789682</v>
      </c>
      <c r="G41">
        <f>F41/1000000</f>
        <v/>
      </c>
      <c r="I41" s="988" t="n">
        <v>71.27496339871904</v>
      </c>
      <c r="J41" s="922">
        <f>I41-C41</f>
        <v/>
      </c>
      <c r="L41" s="988" t="n">
        <v>7.763815853771976</v>
      </c>
      <c r="M41" s="922">
        <f>L41-D41</f>
        <v/>
      </c>
    </row>
    <row r="42">
      <c r="A42" t="inlineStr">
        <is>
          <t>May-Jul 2013</t>
        </is>
      </c>
      <c r="B42">
        <f>RIGHT(A42, LEN(A42) - 8)</f>
        <v/>
      </c>
      <c r="C42">
        <f>'2'!K272</f>
        <v/>
      </c>
      <c r="D42">
        <f>'2'!E272</f>
        <v/>
      </c>
      <c r="E42">
        <f>'2'!Q272</f>
        <v/>
      </c>
      <c r="F42" t="n">
        <v>30031488.22616975</v>
      </c>
      <c r="G42">
        <f>F42/1000000</f>
        <v/>
      </c>
      <c r="I42" s="988" t="n">
        <v>71.42412859453509</v>
      </c>
      <c r="J42" s="922">
        <f>I42-C42</f>
        <v/>
      </c>
      <c r="L42" s="988" t="n">
        <v>7.687798641985201</v>
      </c>
      <c r="M42" s="922">
        <f>L42-D42</f>
        <v/>
      </c>
    </row>
    <row r="43">
      <c r="A43" t="inlineStr">
        <is>
          <t>Jun-Aug 2013</t>
        </is>
      </c>
      <c r="B43">
        <f>RIGHT(A43, LEN(A43) - 8)</f>
        <v/>
      </c>
      <c r="C43">
        <f>'2'!K273</f>
        <v/>
      </c>
      <c r="D43">
        <f>'2'!E273</f>
        <v/>
      </c>
      <c r="E43">
        <f>'2'!Q273</f>
        <v/>
      </c>
      <c r="F43" t="n">
        <v>30061818.33456152</v>
      </c>
      <c r="G43">
        <f>F43/1000000</f>
        <v/>
      </c>
      <c r="I43" s="988" t="n">
        <v>71.44609887268122</v>
      </c>
      <c r="J43" s="922">
        <f>I43-C43</f>
        <v/>
      </c>
      <c r="L43" s="988" t="n">
        <v>7.714892093987589</v>
      </c>
      <c r="M43" s="922">
        <f>L43-D43</f>
        <v/>
      </c>
    </row>
    <row r="44">
      <c r="A44" t="inlineStr">
        <is>
          <t>Jul-Sep 2013</t>
        </is>
      </c>
      <c r="B44">
        <f>RIGHT(A44, LEN(A44) - 8)</f>
        <v/>
      </c>
      <c r="C44">
        <f>'2'!K274</f>
        <v/>
      </c>
      <c r="D44">
        <f>'2'!E274</f>
        <v/>
      </c>
      <c r="E44">
        <f>'2'!Q274</f>
        <v/>
      </c>
      <c r="F44" t="n">
        <v>30144422.45827937</v>
      </c>
      <c r="G44">
        <f>F44/1000000</f>
        <v/>
      </c>
      <c r="I44" s="988" t="n">
        <v>71.58871118604692</v>
      </c>
      <c r="J44" s="922">
        <f>I44-C44</f>
        <v/>
      </c>
      <c r="L44" s="988" t="n">
        <v>7.636266475811965</v>
      </c>
      <c r="M44" s="922">
        <f>L44-D44</f>
        <v/>
      </c>
    </row>
    <row r="45">
      <c r="A45" t="inlineStr">
        <is>
          <t>Aug-Oct 2013</t>
        </is>
      </c>
      <c r="B45">
        <f>RIGHT(A45, LEN(A45) - 8)</f>
        <v/>
      </c>
      <c r="C45">
        <f>'2'!K275</f>
        <v/>
      </c>
      <c r="D45">
        <f>'2'!E275</f>
        <v/>
      </c>
      <c r="E45">
        <f>'2'!Q275</f>
        <v/>
      </c>
      <c r="F45" t="n">
        <v>30261437.57879695</v>
      </c>
      <c r="G45">
        <f>F45/1000000</f>
        <v/>
      </c>
      <c r="I45" s="988" t="n">
        <v>71.8070837446673</v>
      </c>
      <c r="J45" s="922">
        <f>I45-C45</f>
        <v/>
      </c>
      <c r="L45" s="988" t="n">
        <v>7.387915401763766</v>
      </c>
      <c r="M45" s="922">
        <f>L45-D45</f>
        <v/>
      </c>
    </row>
    <row r="46">
      <c r="A46" t="inlineStr">
        <is>
          <t>Sep-Nov 2013</t>
        </is>
      </c>
      <c r="B46">
        <f>RIGHT(A46, LEN(A46) - 8)</f>
        <v/>
      </c>
      <c r="C46">
        <f>'2'!K276</f>
        <v/>
      </c>
      <c r="D46">
        <f>'2'!E276</f>
        <v/>
      </c>
      <c r="E46">
        <f>'2'!Q276</f>
        <v/>
      </c>
      <c r="F46" t="n">
        <v>30340591.6131443</v>
      </c>
      <c r="G46">
        <f>F46/1000000</f>
        <v/>
      </c>
      <c r="I46" s="988" t="n">
        <v>71.96304187927664</v>
      </c>
      <c r="J46" s="922">
        <f>I46-C46</f>
        <v/>
      </c>
      <c r="L46" s="988" t="n">
        <v>7.189685918311786</v>
      </c>
      <c r="M46" s="922">
        <f>L46-D46</f>
        <v/>
      </c>
    </row>
    <row r="47">
      <c r="A47" t="inlineStr">
        <is>
          <t>Oct-Dec 2013</t>
        </is>
      </c>
      <c r="B47">
        <f>RIGHT(A47, LEN(A47) - 8)</f>
        <v/>
      </c>
      <c r="C47">
        <f>'2'!K277</f>
        <v/>
      </c>
      <c r="D47">
        <f>'2'!E277</f>
        <v/>
      </c>
      <c r="E47">
        <f>'2'!Q277</f>
        <v/>
      </c>
      <c r="F47" t="n">
        <v>30329886.24724496</v>
      </c>
      <c r="G47">
        <f>F47/1000000</f>
        <v/>
      </c>
      <c r="I47" s="988" t="n">
        <v>71.92185025892735</v>
      </c>
      <c r="J47" s="922">
        <f>I47-C47</f>
        <v/>
      </c>
      <c r="L47" s="988" t="n">
        <v>7.241280000547897</v>
      </c>
      <c r="M47" s="922">
        <f>L47-D47</f>
        <v/>
      </c>
    </row>
    <row r="48">
      <c r="A48" t="inlineStr">
        <is>
          <t>Nov-Jan 2014</t>
        </is>
      </c>
      <c r="B48">
        <f>RIGHT(A48, LEN(A48) - 8)</f>
        <v/>
      </c>
      <c r="C48">
        <f>'2'!K278</f>
        <v/>
      </c>
      <c r="D48">
        <f>'2'!E278</f>
        <v/>
      </c>
      <c r="E48">
        <f>'2'!Q278</f>
        <v/>
      </c>
      <c r="F48" t="n">
        <v>30368794.72334184</v>
      </c>
      <c r="G48">
        <f>F48/1000000</f>
        <v/>
      </c>
      <c r="I48" s="988" t="n">
        <v>72.02860916101497</v>
      </c>
      <c r="J48" s="922">
        <f>I48-C48</f>
        <v/>
      </c>
      <c r="L48" s="988" t="n">
        <v>7.183217093535423</v>
      </c>
      <c r="M48" s="922">
        <f>L48-D48</f>
        <v/>
      </c>
    </row>
    <row r="49">
      <c r="A49" t="inlineStr">
        <is>
          <t>Dec-Feb 2014</t>
        </is>
      </c>
      <c r="B49">
        <f>RIGHT(A49, LEN(A49) - 8)</f>
        <v/>
      </c>
      <c r="C49">
        <f>'2'!K279</f>
        <v/>
      </c>
      <c r="D49">
        <f>'2'!E279</f>
        <v/>
      </c>
      <c r="E49">
        <f>'2'!Q279</f>
        <v/>
      </c>
      <c r="F49" t="n">
        <v>30532850.1512791</v>
      </c>
      <c r="G49">
        <f>F49/1000000</f>
        <v/>
      </c>
      <c r="I49" s="988" t="n">
        <v>72.29546590497053</v>
      </c>
      <c r="J49" s="922">
        <f>I49-C49</f>
        <v/>
      </c>
      <c r="L49" s="988" t="n">
        <v>6.911977452787456</v>
      </c>
      <c r="M49" s="922">
        <f>L49-D49</f>
        <v/>
      </c>
    </row>
    <row r="50">
      <c r="A50" t="inlineStr">
        <is>
          <t>Jan-Mar 2014</t>
        </is>
      </c>
      <c r="B50">
        <f>RIGHT(A50, LEN(A50) - 8)</f>
        <v/>
      </c>
      <c r="C50">
        <f>'2'!K280</f>
        <v/>
      </c>
      <c r="D50">
        <f>'2'!E280</f>
        <v/>
      </c>
      <c r="E50">
        <f>'2'!Q280</f>
        <v/>
      </c>
      <c r="F50" t="n">
        <v>30572831.67084756</v>
      </c>
      <c r="G50">
        <f>F50/1000000</f>
        <v/>
      </c>
      <c r="I50" s="988" t="n">
        <v>72.38018265514692</v>
      </c>
      <c r="J50" s="922">
        <f>I50-C50</f>
        <v/>
      </c>
      <c r="L50" s="988" t="n">
        <v>6.777944299467954</v>
      </c>
      <c r="M50" s="922">
        <f>L50-D50</f>
        <v/>
      </c>
    </row>
    <row r="51">
      <c r="A51" t="inlineStr">
        <is>
          <t>Feb-Apr 2014</t>
        </is>
      </c>
      <c r="B51">
        <f>RIGHT(A51, LEN(A51) - 8)</f>
        <v/>
      </c>
      <c r="C51">
        <f>'2'!K281</f>
        <v/>
      </c>
      <c r="D51">
        <f>'2'!E281</f>
        <v/>
      </c>
      <c r="E51">
        <f>'2'!Q281</f>
        <v/>
      </c>
      <c r="F51" t="n">
        <v>30681645.60594137</v>
      </c>
      <c r="G51">
        <f>F51/1000000</f>
        <v/>
      </c>
      <c r="I51" s="988" t="n">
        <v>72.60714065583549</v>
      </c>
      <c r="J51" s="922">
        <f>I51-C51</f>
        <v/>
      </c>
      <c r="L51" s="988" t="n">
        <v>6.612382155288921</v>
      </c>
      <c r="M51" s="922">
        <f>L51-D51</f>
        <v/>
      </c>
    </row>
    <row r="52">
      <c r="A52" t="inlineStr">
        <is>
          <t>Mar-May 2014</t>
        </is>
      </c>
      <c r="B52">
        <f>RIGHT(A52, LEN(A52) - 8)</f>
        <v/>
      </c>
      <c r="C52">
        <f>'2'!K282</f>
        <v/>
      </c>
      <c r="D52">
        <f>'2'!E282</f>
        <v/>
      </c>
      <c r="E52">
        <f>'2'!Q282</f>
        <v/>
      </c>
      <c r="F52" t="n">
        <v>30784394.92209505</v>
      </c>
      <c r="G52">
        <f>F52/1000000</f>
        <v/>
      </c>
      <c r="I52" s="988" t="n">
        <v>72.81732060653847</v>
      </c>
      <c r="J52" s="922">
        <f>I52-C52</f>
        <v/>
      </c>
      <c r="L52" s="988" t="n">
        <v>6.453554722518233</v>
      </c>
      <c r="M52" s="922">
        <f>L52-D52</f>
        <v/>
      </c>
    </row>
    <row r="53">
      <c r="A53" t="inlineStr">
        <is>
          <t>Apr-Jun 2014</t>
        </is>
      </c>
      <c r="B53">
        <f>RIGHT(A53, LEN(A53) - 8)</f>
        <v/>
      </c>
      <c r="C53">
        <f>'2'!K283</f>
        <v/>
      </c>
      <c r="D53">
        <f>'2'!E283</f>
        <v/>
      </c>
      <c r="E53">
        <f>'2'!Q283</f>
        <v/>
      </c>
      <c r="F53" t="n">
        <v>30746985.13109198</v>
      </c>
      <c r="G53">
        <f>F53/1000000</f>
        <v/>
      </c>
      <c r="I53" s="988" t="n">
        <v>72.74173853801425</v>
      </c>
      <c r="J53" s="922">
        <f>I53-C53</f>
        <v/>
      </c>
      <c r="L53" s="988" t="n">
        <v>6.315516773645625</v>
      </c>
      <c r="M53" s="922">
        <f>L53-D53</f>
        <v/>
      </c>
    </row>
    <row r="54">
      <c r="A54" t="inlineStr">
        <is>
          <t>May-Jul 2014</t>
        </is>
      </c>
      <c r="B54">
        <f>RIGHT(A54, LEN(A54) - 8)</f>
        <v/>
      </c>
      <c r="C54">
        <f>'2'!K284</f>
        <v/>
      </c>
      <c r="D54">
        <f>'2'!E284</f>
        <v/>
      </c>
      <c r="E54">
        <f>'2'!Q284</f>
        <v/>
      </c>
      <c r="F54" t="n">
        <v>30745229.75821348</v>
      </c>
      <c r="G54">
        <f>F54/1000000</f>
        <v/>
      </c>
      <c r="I54" s="988" t="n">
        <v>72.69445612065016</v>
      </c>
      <c r="J54" s="922">
        <f>I54-C54</f>
        <v/>
      </c>
      <c r="L54" s="988" t="n">
        <v>6.170390164385075</v>
      </c>
      <c r="M54" s="922">
        <f>L54-D54</f>
        <v/>
      </c>
    </row>
    <row r="55">
      <c r="A55" t="inlineStr">
        <is>
          <t>Jun-Aug 2014</t>
        </is>
      </c>
      <c r="B55">
        <f>RIGHT(A55, LEN(A55) - 8)</f>
        <v/>
      </c>
      <c r="C55">
        <f>'2'!K285</f>
        <v/>
      </c>
      <c r="D55">
        <f>'2'!E285</f>
        <v/>
      </c>
      <c r="E55">
        <f>'2'!Q285</f>
        <v/>
      </c>
      <c r="F55" t="n">
        <v>30827781.27303534</v>
      </c>
      <c r="G55">
        <f>F55/1000000</f>
        <v/>
      </c>
      <c r="I55" s="988" t="n">
        <v>72.88072790765132</v>
      </c>
      <c r="J55" s="922">
        <f>I55-C55</f>
        <v/>
      </c>
      <c r="L55" s="988" t="n">
        <v>6.047007108689315</v>
      </c>
      <c r="M55" s="922">
        <f>L55-D55</f>
        <v/>
      </c>
    </row>
    <row r="56">
      <c r="A56" t="inlineStr">
        <is>
          <t>Jul-Sep 2014</t>
        </is>
      </c>
      <c r="B56">
        <f>RIGHT(A56, LEN(A56) - 8)</f>
        <v/>
      </c>
      <c r="C56">
        <f>'2'!K286</f>
        <v/>
      </c>
      <c r="D56">
        <f>'2'!E286</f>
        <v/>
      </c>
      <c r="E56">
        <f>'2'!Q286</f>
        <v/>
      </c>
      <c r="F56" t="n">
        <v>30873444.26210061</v>
      </c>
      <c r="G56">
        <f>F56/1000000</f>
        <v/>
      </c>
      <c r="I56" s="988" t="n">
        <v>72.94646393533651</v>
      </c>
      <c r="J56" s="922">
        <f>I56-C56</f>
        <v/>
      </c>
      <c r="L56" s="988" t="n">
        <v>6.00974608731008</v>
      </c>
      <c r="M56" s="922">
        <f>L56-D56</f>
        <v/>
      </c>
    </row>
    <row r="57">
      <c r="A57" t="inlineStr">
        <is>
          <t>Aug-Oct 2014</t>
        </is>
      </c>
      <c r="B57">
        <f>RIGHT(A57, LEN(A57) - 8)</f>
        <v/>
      </c>
      <c r="C57">
        <f>'2'!K287</f>
        <v/>
      </c>
      <c r="D57">
        <f>'2'!E287</f>
        <v/>
      </c>
      <c r="E57">
        <f>'2'!Q287</f>
        <v/>
      </c>
      <c r="F57" t="n">
        <v>30887408.81996</v>
      </c>
      <c r="G57">
        <f>F57/1000000</f>
        <v/>
      </c>
      <c r="I57" s="988" t="n">
        <v>72.90804093315514</v>
      </c>
      <c r="J57" s="922">
        <f>I57-C57</f>
        <v/>
      </c>
      <c r="L57" s="988" t="n">
        <v>5.985269544231294</v>
      </c>
      <c r="M57" s="922">
        <f>L57-D57</f>
        <v/>
      </c>
    </row>
    <row r="58">
      <c r="A58" t="inlineStr">
        <is>
          <t>Sep-Nov 2014</t>
        </is>
      </c>
      <c r="B58">
        <f>RIGHT(A58, LEN(A58) - 8)</f>
        <v/>
      </c>
      <c r="C58">
        <f>'2'!K288</f>
        <v/>
      </c>
      <c r="D58">
        <f>'2'!E288</f>
        <v/>
      </c>
      <c r="E58">
        <f>'2'!Q288</f>
        <v/>
      </c>
      <c r="F58" t="n">
        <v>30888059.88072548</v>
      </c>
      <c r="G58">
        <f>F58/1000000</f>
        <v/>
      </c>
      <c r="I58" s="988" t="n">
        <v>72.89050998100041</v>
      </c>
      <c r="J58" s="922">
        <f>I58-C58</f>
        <v/>
      </c>
      <c r="L58" s="988" t="n">
        <v>5.901994074096688</v>
      </c>
      <c r="M58" s="922">
        <f>L58-D58</f>
        <v/>
      </c>
    </row>
    <row r="59">
      <c r="A59" t="inlineStr">
        <is>
          <t>Oct-Dec 2014</t>
        </is>
      </c>
      <c r="B59">
        <f>RIGHT(A59, LEN(A59) - 8)</f>
        <v/>
      </c>
      <c r="C59">
        <f>'2'!K289</f>
        <v/>
      </c>
      <c r="D59">
        <f>'2'!E289</f>
        <v/>
      </c>
      <c r="E59">
        <f>'2'!Q289</f>
        <v/>
      </c>
      <c r="F59" t="n">
        <v>30980543.17360542</v>
      </c>
      <c r="G59">
        <f>F59/1000000</f>
        <v/>
      </c>
      <c r="I59" s="988" t="n">
        <v>73.09774275478924</v>
      </c>
      <c r="J59" s="922">
        <f>I59-C59</f>
        <v/>
      </c>
      <c r="L59" s="988" t="n">
        <v>5.730868436168306</v>
      </c>
      <c r="M59" s="922">
        <f>L59-D59</f>
        <v/>
      </c>
    </row>
    <row r="60">
      <c r="A60" t="inlineStr">
        <is>
          <t>Nov-Jan 2015</t>
        </is>
      </c>
      <c r="B60">
        <f>RIGHT(A60, LEN(A60) - 8)</f>
        <v/>
      </c>
      <c r="C60">
        <f>'2'!K290</f>
        <v/>
      </c>
      <c r="D60">
        <f>'2'!E290</f>
        <v/>
      </c>
      <c r="E60">
        <f>'2'!Q290</f>
        <v/>
      </c>
      <c r="F60" t="n">
        <v>31038753.4090674</v>
      </c>
      <c r="G60">
        <f>F60/1000000</f>
        <v/>
      </c>
      <c r="I60" s="988" t="n">
        <v>73.18932798643357</v>
      </c>
      <c r="J60" s="922">
        <f>I60-C60</f>
        <v/>
      </c>
      <c r="L60" s="988" t="n">
        <v>5.68771395090745</v>
      </c>
      <c r="M60" s="922">
        <f>L60-D60</f>
        <v/>
      </c>
    </row>
    <row r="61">
      <c r="A61" t="inlineStr">
        <is>
          <t>Dec-Feb 2015</t>
        </is>
      </c>
      <c r="B61">
        <f>RIGHT(A61, LEN(A61) - 8)</f>
        <v/>
      </c>
      <c r="C61">
        <f>'2'!K291</f>
        <v/>
      </c>
      <c r="D61">
        <f>'2'!E291</f>
        <v/>
      </c>
      <c r="E61">
        <f>'2'!Q291</f>
        <v/>
      </c>
      <c r="F61" t="n">
        <v>31156369.37485016</v>
      </c>
      <c r="G61">
        <f>F61/1000000</f>
        <v/>
      </c>
      <c r="I61" s="988" t="n">
        <v>73.32133451053031</v>
      </c>
      <c r="J61" s="922">
        <f>I61-C61</f>
        <v/>
      </c>
      <c r="L61" s="988" t="n">
        <v>5.616599093896899</v>
      </c>
      <c r="M61" s="922">
        <f>L61-D61</f>
        <v/>
      </c>
    </row>
    <row r="62">
      <c r="A62" t="inlineStr">
        <is>
          <t>Jan-Mar 2015</t>
        </is>
      </c>
      <c r="B62">
        <f>RIGHT(A62, LEN(A62) - 8)</f>
        <v/>
      </c>
      <c r="C62">
        <f>'2'!K292</f>
        <v/>
      </c>
      <c r="D62">
        <f>'2'!E292</f>
        <v/>
      </c>
      <c r="E62">
        <f>'2'!Q292</f>
        <v/>
      </c>
      <c r="F62" t="n">
        <v>31188435.87415719</v>
      </c>
      <c r="G62">
        <f>F62/1000000</f>
        <v/>
      </c>
      <c r="I62" s="988" t="n">
        <v>73.32227539519288</v>
      </c>
      <c r="J62" s="922">
        <f>I62-C62</f>
        <v/>
      </c>
      <c r="L62" s="988" t="n">
        <v>5.570999271831775</v>
      </c>
      <c r="M62" s="922">
        <f>L62-D62</f>
        <v/>
      </c>
    </row>
    <row r="63">
      <c r="A63" t="inlineStr">
        <is>
          <t>Feb-Apr 2015</t>
        </is>
      </c>
      <c r="B63">
        <f>RIGHT(A63, LEN(A63) - 8)</f>
        <v/>
      </c>
      <c r="C63">
        <f>'2'!K293</f>
        <v/>
      </c>
      <c r="D63">
        <f>'2'!E293</f>
        <v/>
      </c>
      <c r="E63">
        <f>'2'!Q293</f>
        <v/>
      </c>
      <c r="F63" t="n">
        <v>31160374.01293896</v>
      </c>
      <c r="G63">
        <f>F63/1000000</f>
        <v/>
      </c>
      <c r="I63" s="988" t="n">
        <v>73.3165281850893</v>
      </c>
      <c r="J63" s="922">
        <f>I63-C63</f>
        <v/>
      </c>
      <c r="L63" s="988" t="n">
        <v>5.539525074464712</v>
      </c>
      <c r="M63" s="922">
        <f>L63-D63</f>
        <v/>
      </c>
    </row>
    <row r="64">
      <c r="A64" t="inlineStr">
        <is>
          <t>Mar-May 2015</t>
        </is>
      </c>
      <c r="B64">
        <f>RIGHT(A64, LEN(A64) - 8)</f>
        <v/>
      </c>
      <c r="C64">
        <f>'2'!K294</f>
        <v/>
      </c>
      <c r="D64">
        <f>'2'!E294</f>
        <v/>
      </c>
      <c r="E64">
        <f>'2'!Q294</f>
        <v/>
      </c>
      <c r="F64" t="n">
        <v>31087563.69795197</v>
      </c>
      <c r="G64">
        <f>F64/1000000</f>
        <v/>
      </c>
      <c r="I64" s="988" t="n">
        <v>73.18842830863716</v>
      </c>
      <c r="J64" s="922">
        <f>I64-C64</f>
        <v/>
      </c>
      <c r="L64" s="988" t="n">
        <v>5.653770471918846</v>
      </c>
      <c r="M64" s="922">
        <f>L64-D64</f>
        <v/>
      </c>
    </row>
    <row r="65">
      <c r="A65" t="inlineStr">
        <is>
          <t>Apr-Jun 2015</t>
        </is>
      </c>
      <c r="B65">
        <f>RIGHT(A65, LEN(A65) - 8)</f>
        <v/>
      </c>
      <c r="C65">
        <f>'2'!K295</f>
        <v/>
      </c>
      <c r="D65">
        <f>'2'!E295</f>
        <v/>
      </c>
      <c r="E65">
        <f>'2'!Q295</f>
        <v/>
      </c>
      <c r="F65" t="n">
        <v>31139500.39738111</v>
      </c>
      <c r="G65">
        <f>F65/1000000</f>
        <v/>
      </c>
      <c r="I65" s="988" t="n">
        <v>73.25952721886549</v>
      </c>
      <c r="J65" s="922">
        <f>I65-C65</f>
        <v/>
      </c>
      <c r="L65" s="988" t="n">
        <v>5.645871249531139</v>
      </c>
      <c r="M65" s="922">
        <f>L65-D65</f>
        <v/>
      </c>
    </row>
    <row r="66">
      <c r="A66" t="inlineStr">
        <is>
          <t>May-Jul 2015</t>
        </is>
      </c>
      <c r="B66">
        <f>RIGHT(A66, LEN(A66) - 8)</f>
        <v/>
      </c>
      <c r="C66">
        <f>'2'!K296</f>
        <v/>
      </c>
      <c r="D66">
        <f>'2'!E296</f>
        <v/>
      </c>
      <c r="E66">
        <f>'2'!Q296</f>
        <v/>
      </c>
      <c r="F66" t="n">
        <v>31215872.00734402</v>
      </c>
      <c r="G66">
        <f>F66/1000000</f>
        <v/>
      </c>
      <c r="I66" s="988" t="n">
        <v>73.35468095341275</v>
      </c>
      <c r="J66" s="922">
        <f>I66-C66</f>
        <v/>
      </c>
      <c r="L66" s="988" t="n">
        <v>5.556805227831513</v>
      </c>
      <c r="M66" s="922">
        <f>L66-D66</f>
        <v/>
      </c>
    </row>
    <row r="67">
      <c r="A67" t="inlineStr">
        <is>
          <t>Jun-Aug 2015</t>
        </is>
      </c>
      <c r="B67">
        <f>RIGHT(A67, LEN(A67) - 8)</f>
        <v/>
      </c>
      <c r="C67">
        <f>'2'!K297</f>
        <v/>
      </c>
      <c r="D67">
        <f>'2'!E297</f>
        <v/>
      </c>
      <c r="E67">
        <f>'2'!Q297</f>
        <v/>
      </c>
      <c r="F67" t="n">
        <v>31248408.60872476</v>
      </c>
      <c r="G67">
        <f>F67/1000000</f>
        <v/>
      </c>
      <c r="I67" s="988" t="n">
        <v>73.42825450724384</v>
      </c>
      <c r="J67" s="922">
        <f>I67-C67</f>
        <v/>
      </c>
      <c r="L67" s="988" t="n">
        <v>5.431447034413194</v>
      </c>
      <c r="M67" s="922">
        <f>L67-D67</f>
        <v/>
      </c>
    </row>
    <row r="68">
      <c r="A68" t="inlineStr">
        <is>
          <t>Jul-Sep 2015</t>
        </is>
      </c>
      <c r="B68">
        <f>RIGHT(A68, LEN(A68) - 8)</f>
        <v/>
      </c>
      <c r="C68">
        <f>'2'!K298</f>
        <v/>
      </c>
      <c r="D68">
        <f>'2'!E298</f>
        <v/>
      </c>
      <c r="E68">
        <f>'2'!Q298</f>
        <v/>
      </c>
      <c r="F68" t="n">
        <v>31361344.32852534</v>
      </c>
      <c r="G68">
        <f>F68/1000000</f>
        <v/>
      </c>
      <c r="I68" s="988" t="n">
        <v>73.64108091944773</v>
      </c>
      <c r="J68" s="922">
        <f>I68-C68</f>
        <v/>
      </c>
      <c r="L68" s="988" t="n">
        <v>5.359787308035633</v>
      </c>
      <c r="M68" s="922">
        <f>L68-D68</f>
        <v/>
      </c>
    </row>
    <row r="69">
      <c r="A69" t="inlineStr">
        <is>
          <t>Aug-Oct 2015</t>
        </is>
      </c>
      <c r="B69">
        <f>RIGHT(A69, LEN(A69) - 8)</f>
        <v/>
      </c>
      <c r="C69">
        <f>'2'!K299</f>
        <v/>
      </c>
      <c r="D69">
        <f>'2'!E299</f>
        <v/>
      </c>
      <c r="E69">
        <f>'2'!Q299</f>
        <v/>
      </c>
      <c r="F69" t="n">
        <v>31465040.89772169</v>
      </c>
      <c r="G69">
        <f>F69/1000000</f>
        <v/>
      </c>
      <c r="I69" s="988" t="n">
        <v>73.84112741636842</v>
      </c>
      <c r="J69" s="922">
        <f>I69-C69</f>
        <v/>
      </c>
      <c r="L69" s="988" t="n">
        <v>5.216013044190994</v>
      </c>
      <c r="M69" s="922">
        <f>L69-D69</f>
        <v/>
      </c>
    </row>
    <row r="70">
      <c r="A70" t="inlineStr">
        <is>
          <t>Sep-Nov 2015</t>
        </is>
      </c>
      <c r="B70">
        <f>RIGHT(A70, LEN(A70) - 8)</f>
        <v/>
      </c>
      <c r="C70">
        <f>'2'!K300</f>
        <v/>
      </c>
      <c r="D70">
        <f>'2'!E300</f>
        <v/>
      </c>
      <c r="E70">
        <f>'2'!Q300</f>
        <v/>
      </c>
      <c r="F70" t="n">
        <v>31542201.1031963</v>
      </c>
      <c r="G70">
        <f>F70/1000000</f>
        <v/>
      </c>
      <c r="I70" s="988" t="n">
        <v>73.90583987664419</v>
      </c>
      <c r="J70" s="922">
        <f>I70-C70</f>
        <v/>
      </c>
      <c r="L70" s="988" t="n">
        <v>5.12435429498534</v>
      </c>
      <c r="M70" s="922">
        <f>L70-D70</f>
        <v/>
      </c>
    </row>
    <row r="71">
      <c r="A71" t="inlineStr">
        <is>
          <t>Oct-Dec 2015</t>
        </is>
      </c>
      <c r="B71">
        <f>RIGHT(A71, LEN(A71) - 8)</f>
        <v/>
      </c>
      <c r="C71">
        <f>'2'!K301</f>
        <v/>
      </c>
      <c r="D71">
        <f>'2'!E301</f>
        <v/>
      </c>
      <c r="E71">
        <f>'2'!Q301</f>
        <v/>
      </c>
      <c r="F71" t="n">
        <v>31569273.07466432</v>
      </c>
      <c r="G71">
        <f>F71/1000000</f>
        <v/>
      </c>
      <c r="I71" s="988" t="n">
        <v>73.96580911816949</v>
      </c>
      <c r="J71" s="922">
        <f>I71-C71</f>
        <v/>
      </c>
      <c r="L71" s="988" t="n">
        <v>5.122919435573121</v>
      </c>
      <c r="M71" s="922">
        <f>L71-D71</f>
        <v/>
      </c>
    </row>
    <row r="72">
      <c r="A72" t="inlineStr">
        <is>
          <t>Nov-Jan 2016</t>
        </is>
      </c>
      <c r="B72">
        <f>RIGHT(A72, LEN(A72) - 8)</f>
        <v/>
      </c>
      <c r="C72">
        <f>'2'!K302</f>
        <v/>
      </c>
      <c r="D72">
        <f>'2'!E302</f>
        <v/>
      </c>
      <c r="E72">
        <f>'2'!Q302</f>
        <v/>
      </c>
      <c r="F72" t="n">
        <v>31570846.18469494</v>
      </c>
      <c r="G72">
        <f>F72/1000000</f>
        <v/>
      </c>
      <c r="I72" s="988" t="n">
        <v>73.93897962964505</v>
      </c>
      <c r="J72" s="922">
        <f>I72-C72</f>
        <v/>
      </c>
      <c r="L72" s="988" t="n">
        <v>5.114473716097213</v>
      </c>
      <c r="M72" s="922">
        <f>L72-D72</f>
        <v/>
      </c>
    </row>
    <row r="73">
      <c r="A73" t="inlineStr">
        <is>
          <t>Dec-Feb 2016</t>
        </is>
      </c>
      <c r="B73">
        <f>RIGHT(A73, LEN(A73) - 8)</f>
        <v/>
      </c>
      <c r="C73">
        <f>'2'!K303</f>
        <v/>
      </c>
      <c r="D73">
        <f>'2'!E303</f>
        <v/>
      </c>
      <c r="E73">
        <f>'2'!Q303</f>
        <v/>
      </c>
      <c r="F73" t="n">
        <v>31585281.6158085</v>
      </c>
      <c r="G73">
        <f>F73/1000000</f>
        <v/>
      </c>
      <c r="I73" s="988" t="n">
        <v>73.98621106972541</v>
      </c>
      <c r="J73" s="922">
        <f>I73-C73</f>
        <v/>
      </c>
      <c r="L73" s="988" t="n">
        <v>5.159471034235279</v>
      </c>
      <c r="M73" s="922">
        <f>L73-D73</f>
        <v/>
      </c>
    </row>
    <row r="74">
      <c r="A74" t="inlineStr">
        <is>
          <t>Jan-Mar 2016</t>
        </is>
      </c>
      <c r="B74">
        <f>RIGHT(A74, LEN(A74) - 8)</f>
        <v/>
      </c>
      <c r="C74">
        <f>'2'!K304</f>
        <v/>
      </c>
      <c r="D74">
        <f>'2'!E304</f>
        <v/>
      </c>
      <c r="E74">
        <f>'2'!Q304</f>
        <v/>
      </c>
      <c r="F74" t="n">
        <v>31602983.43138224</v>
      </c>
      <c r="G74">
        <f>F74/1000000</f>
        <v/>
      </c>
      <c r="I74" s="988" t="n">
        <v>73.9770462047387</v>
      </c>
      <c r="J74" s="922">
        <f>I74-C74</f>
        <v/>
      </c>
      <c r="L74" s="988" t="n">
        <v>5.118534575857341</v>
      </c>
      <c r="M74" s="922">
        <f>L74-D74</f>
        <v/>
      </c>
    </row>
    <row r="75">
      <c r="A75" t="inlineStr">
        <is>
          <t>Feb-Apr 2016</t>
        </is>
      </c>
      <c r="B75">
        <f>RIGHT(A75, LEN(A75) - 8)</f>
        <v/>
      </c>
      <c r="C75">
        <f>'2'!K305</f>
        <v/>
      </c>
      <c r="D75">
        <f>'2'!E305</f>
        <v/>
      </c>
      <c r="E75">
        <f>'2'!Q305</f>
        <v/>
      </c>
      <c r="F75" t="n">
        <v>31634544.68053418</v>
      </c>
      <c r="G75">
        <f>F75/1000000</f>
        <v/>
      </c>
      <c r="I75" s="988" t="n">
        <v>74.02996234025622</v>
      </c>
      <c r="J75" s="922">
        <f>I75-C75</f>
        <v/>
      </c>
      <c r="L75" s="988" t="n">
        <v>5.055779790923</v>
      </c>
      <c r="M75" s="922">
        <f>L75-D75</f>
        <v/>
      </c>
    </row>
    <row r="76">
      <c r="A76" t="inlineStr">
        <is>
          <t>Mar-May 2016</t>
        </is>
      </c>
      <c r="B76">
        <f>RIGHT(A76, LEN(A76) - 8)</f>
        <v/>
      </c>
      <c r="C76">
        <f>'2'!K306</f>
        <v/>
      </c>
      <c r="D76">
        <f>'2'!E306</f>
        <v/>
      </c>
      <c r="E76">
        <f>'2'!Q306</f>
        <v/>
      </c>
      <c r="F76" t="n">
        <v>31743396.91859945</v>
      </c>
      <c r="G76">
        <f>F76/1000000</f>
        <v/>
      </c>
      <c r="I76" s="988" t="n">
        <v>74.1911639998109</v>
      </c>
      <c r="J76" s="922">
        <f>I76-C76</f>
        <v/>
      </c>
      <c r="L76" s="988" t="n">
        <v>4.988816730197375</v>
      </c>
      <c r="M76" s="922">
        <f>L76-D76</f>
        <v/>
      </c>
    </row>
    <row r="77">
      <c r="A77" t="inlineStr">
        <is>
          <t>Apr-Jun 2016</t>
        </is>
      </c>
      <c r="B77">
        <f>RIGHT(A77, LEN(A77) - 8)</f>
        <v/>
      </c>
      <c r="C77">
        <f>'2'!K307</f>
        <v/>
      </c>
      <c r="D77">
        <f>'2'!E307</f>
        <v/>
      </c>
      <c r="E77">
        <f>'2'!Q307</f>
        <v/>
      </c>
      <c r="F77" t="n">
        <v>31778491.90772399</v>
      </c>
      <c r="G77">
        <f>F77/1000000</f>
        <v/>
      </c>
      <c r="I77" s="988" t="n">
        <v>74.24778405686368</v>
      </c>
      <c r="J77" s="922">
        <f>I77-C77</f>
        <v/>
      </c>
      <c r="L77" s="988" t="n">
        <v>4.972344055726612</v>
      </c>
      <c r="M77" s="922">
        <f>L77-D77</f>
        <v/>
      </c>
    </row>
    <row r="78">
      <c r="A78" t="inlineStr">
        <is>
          <t>May-Jul 2016</t>
        </is>
      </c>
      <c r="B78">
        <f>RIGHT(A78, LEN(A78) - 8)</f>
        <v/>
      </c>
      <c r="C78">
        <f>'2'!K308</f>
        <v/>
      </c>
      <c r="D78">
        <f>'2'!E308</f>
        <v/>
      </c>
      <c r="E78">
        <f>'2'!Q308</f>
        <v/>
      </c>
      <c r="F78" t="n">
        <v>31811025.73124134</v>
      </c>
      <c r="G78">
        <f>F78/1000000</f>
        <v/>
      </c>
      <c r="I78" s="988" t="n">
        <v>74.33096719917035</v>
      </c>
      <c r="J78" s="922">
        <f>I78-C78</f>
        <v/>
      </c>
      <c r="L78" s="988" t="n">
        <v>4.945816603360229</v>
      </c>
      <c r="M78" s="922">
        <f>L78-D78</f>
        <v/>
      </c>
    </row>
    <row r="79">
      <c r="A79" t="inlineStr">
        <is>
          <t>Jun-Aug 2016</t>
        </is>
      </c>
      <c r="B79">
        <f>RIGHT(A79, LEN(A79) - 8)</f>
        <v/>
      </c>
      <c r="C79">
        <f>'2'!K309</f>
        <v/>
      </c>
      <c r="D79">
        <f>'2'!E309</f>
        <v/>
      </c>
      <c r="E79">
        <f>'2'!Q309</f>
        <v/>
      </c>
      <c r="F79" t="n">
        <v>31842911.68730178</v>
      </c>
      <c r="G79">
        <f>F79/1000000</f>
        <v/>
      </c>
      <c r="I79" s="988" t="n">
        <v>74.30927851055354</v>
      </c>
      <c r="J79" s="922">
        <f>I79-C79</f>
        <v/>
      </c>
      <c r="L79" s="988" t="n">
        <v>5.036138723231591</v>
      </c>
      <c r="M79" s="922">
        <f>L79-D79</f>
        <v/>
      </c>
    </row>
    <row r="80">
      <c r="A80" t="inlineStr">
        <is>
          <t>Jul-Sep 2016</t>
        </is>
      </c>
      <c r="B80">
        <f>RIGHT(A80, LEN(A80) - 8)</f>
        <v/>
      </c>
      <c r="C80">
        <f>'2'!K310</f>
        <v/>
      </c>
      <c r="D80">
        <f>'2'!E310</f>
        <v/>
      </c>
      <c r="E80">
        <f>'2'!Q310</f>
        <v/>
      </c>
      <c r="F80" t="n">
        <v>31842561.36756826</v>
      </c>
      <c r="G80">
        <f>F80/1000000</f>
        <v/>
      </c>
      <c r="I80" s="988" t="n">
        <v>74.26755545764921</v>
      </c>
      <c r="J80" s="922">
        <f>I80-C80</f>
        <v/>
      </c>
      <c r="L80" s="988" t="n">
        <v>4.89324992283228</v>
      </c>
      <c r="M80" s="922">
        <f>L80-D80</f>
        <v/>
      </c>
    </row>
    <row r="81">
      <c r="A81" t="inlineStr">
        <is>
          <t>Aug-Oct 2016</t>
        </is>
      </c>
      <c r="B81">
        <f>RIGHT(A81, LEN(A81) - 8)</f>
        <v/>
      </c>
      <c r="C81">
        <f>'2'!K311</f>
        <v/>
      </c>
      <c r="D81">
        <f>'2'!E311</f>
        <v/>
      </c>
      <c r="E81">
        <f>'2'!Q311</f>
        <v/>
      </c>
      <c r="F81" t="n">
        <v>31826229.68747713</v>
      </c>
      <c r="G81">
        <f>F81/1000000</f>
        <v/>
      </c>
      <c r="I81" s="988" t="n">
        <v>74.25122843070665</v>
      </c>
      <c r="J81" s="922">
        <f>I81-C81</f>
        <v/>
      </c>
      <c r="L81" s="988" t="n">
        <v>4.884488162274572</v>
      </c>
      <c r="M81" s="922">
        <f>L81-D81</f>
        <v/>
      </c>
    </row>
    <row r="82">
      <c r="A82" t="inlineStr">
        <is>
          <t>Sep-Nov 2016</t>
        </is>
      </c>
      <c r="B82">
        <f>RIGHT(A82, LEN(A82) - 8)</f>
        <v/>
      </c>
      <c r="C82">
        <f>'2'!K312</f>
        <v/>
      </c>
      <c r="D82">
        <f>'2'!E312</f>
        <v/>
      </c>
      <c r="E82">
        <f>'2'!Q312</f>
        <v/>
      </c>
      <c r="F82" t="n">
        <v>31839799.91428851</v>
      </c>
      <c r="G82">
        <f>F82/1000000</f>
        <v/>
      </c>
      <c r="I82" s="988" t="n">
        <v>74.26272577409145</v>
      </c>
      <c r="J82" s="922">
        <f>I82-C82</f>
        <v/>
      </c>
      <c r="L82" s="988" t="n">
        <v>4.850756001417146</v>
      </c>
      <c r="M82" s="922">
        <f>L82-D82</f>
        <v/>
      </c>
    </row>
    <row r="83">
      <c r="A83" t="inlineStr">
        <is>
          <t>Oct-Dec 2016</t>
        </is>
      </c>
      <c r="B83">
        <f>RIGHT(A83, LEN(A83) - 8)</f>
        <v/>
      </c>
      <c r="C83">
        <f>'2'!K313</f>
        <v/>
      </c>
      <c r="D83">
        <f>'2'!E313</f>
        <v/>
      </c>
      <c r="E83">
        <f>'2'!Q313</f>
        <v/>
      </c>
      <c r="F83" t="n">
        <v>31877339.96429272</v>
      </c>
      <c r="G83">
        <f>F83/1000000</f>
        <v/>
      </c>
      <c r="I83" s="988" t="n">
        <v>74.37815277574991</v>
      </c>
      <c r="J83" s="922">
        <f>I83-C83</f>
        <v/>
      </c>
      <c r="L83" s="988" t="n">
        <v>4.799874354618443</v>
      </c>
      <c r="M83" s="922">
        <f>L83-D83</f>
        <v/>
      </c>
    </row>
    <row r="84">
      <c r="A84" t="inlineStr">
        <is>
          <t>Nov-Jan 2017</t>
        </is>
      </c>
      <c r="B84">
        <f>RIGHT(A84, LEN(A84) - 8)</f>
        <v/>
      </c>
      <c r="C84">
        <f>'2'!K314</f>
        <v/>
      </c>
      <c r="D84">
        <f>'2'!E314</f>
        <v/>
      </c>
      <c r="E84">
        <f>'2'!Q314</f>
        <v/>
      </c>
      <c r="F84" t="n">
        <v>31879644.14043861</v>
      </c>
      <c r="G84">
        <f>F84/1000000</f>
        <v/>
      </c>
      <c r="I84" s="988" t="n">
        <v>74.34572913068163</v>
      </c>
      <c r="J84" s="922">
        <f>I84-C84</f>
        <v/>
      </c>
      <c r="L84" s="988" t="n">
        <v>4.766043728109933</v>
      </c>
      <c r="M84" s="922">
        <f>L84-D84</f>
        <v/>
      </c>
    </row>
    <row r="85">
      <c r="A85" t="inlineStr">
        <is>
          <t>Dec-Feb 2017</t>
        </is>
      </c>
      <c r="B85">
        <f>RIGHT(A85, LEN(A85) - 8)</f>
        <v/>
      </c>
      <c r="C85">
        <f>'2'!K315</f>
        <v/>
      </c>
      <c r="D85">
        <f>'2'!E315</f>
        <v/>
      </c>
      <c r="E85">
        <f>'2'!Q315</f>
        <v/>
      </c>
      <c r="F85" t="n">
        <v>31892231.87848652</v>
      </c>
      <c r="G85">
        <f>F85/1000000</f>
        <v/>
      </c>
      <c r="I85" s="988" t="n">
        <v>74.42995685406393</v>
      </c>
      <c r="J85" s="922">
        <f>I85-C85</f>
        <v/>
      </c>
      <c r="L85" s="988" t="n">
        <v>4.700625191000705</v>
      </c>
      <c r="M85" s="922">
        <f>L85-D85</f>
        <v/>
      </c>
    </row>
    <row r="86">
      <c r="A86" t="inlineStr">
        <is>
          <t>Jan-Mar 2017</t>
        </is>
      </c>
      <c r="B86">
        <f>RIGHT(A86, LEN(A86) - 8)</f>
        <v/>
      </c>
      <c r="C86">
        <f>'2'!K316</f>
        <v/>
      </c>
      <c r="D86">
        <f>'2'!E316</f>
        <v/>
      </c>
      <c r="E86">
        <f>'2'!Q316</f>
        <v/>
      </c>
      <c r="F86" t="n">
        <v>31978289.34260153</v>
      </c>
      <c r="G86">
        <f>F86/1000000</f>
        <v/>
      </c>
      <c r="I86" s="988" t="n">
        <v>74.57140505282246</v>
      </c>
      <c r="J86" s="922">
        <f>I86-C86</f>
        <v/>
      </c>
      <c r="L86" s="988" t="n">
        <v>4.624536906360874</v>
      </c>
      <c r="M86" s="922">
        <f>L86-D86</f>
        <v/>
      </c>
    </row>
    <row r="87">
      <c r="A87" t="inlineStr">
        <is>
          <t>Feb-Apr 2017</t>
        </is>
      </c>
      <c r="B87">
        <f>RIGHT(A87, LEN(A87) - 8)</f>
        <v/>
      </c>
      <c r="C87">
        <f>'2'!K317</f>
        <v/>
      </c>
      <c r="D87">
        <f>'2'!E317</f>
        <v/>
      </c>
      <c r="E87">
        <f>'2'!Q317</f>
        <v/>
      </c>
      <c r="F87" t="n">
        <v>31987951.44923225</v>
      </c>
      <c r="G87">
        <f>F87/1000000</f>
        <v/>
      </c>
      <c r="I87" s="988" t="n">
        <v>74.56667435731438</v>
      </c>
      <c r="J87" s="922">
        <f>I87-C87</f>
        <v/>
      </c>
      <c r="L87" s="988" t="n">
        <v>4.602643546304433</v>
      </c>
      <c r="M87" s="922">
        <f>L87-D87</f>
        <v/>
      </c>
    </row>
    <row r="88">
      <c r="A88" t="inlineStr">
        <is>
          <t>Mar-May 2017</t>
        </is>
      </c>
      <c r="B88">
        <f>RIGHT(A88, LEN(A88) - 8)</f>
        <v/>
      </c>
      <c r="C88">
        <f>'2'!K318</f>
        <v/>
      </c>
      <c r="D88">
        <f>'2'!E318</f>
        <v/>
      </c>
      <c r="E88">
        <f>'2'!Q318</f>
        <v/>
      </c>
      <c r="F88" t="n">
        <v>32042738.77573473</v>
      </c>
      <c r="G88">
        <f>F88/1000000</f>
        <v/>
      </c>
      <c r="I88" s="988" t="n">
        <v>74.7054713857313</v>
      </c>
      <c r="J88" s="922">
        <f>I88-C88</f>
        <v/>
      </c>
      <c r="L88" s="988" t="n">
        <v>4.508926437235697</v>
      </c>
      <c r="M88" s="922">
        <f>L88-D88</f>
        <v/>
      </c>
    </row>
    <row r="89">
      <c r="A89" t="inlineStr">
        <is>
          <t>Apr-Jun 2017</t>
        </is>
      </c>
      <c r="B89">
        <f>RIGHT(A89, LEN(A89) - 8)</f>
        <v/>
      </c>
      <c r="C89">
        <f>'2'!K319</f>
        <v/>
      </c>
      <c r="D89">
        <f>'2'!E319</f>
        <v/>
      </c>
      <c r="E89">
        <f>'2'!Q319</f>
        <v/>
      </c>
      <c r="F89" t="n">
        <v>32097543.30644639</v>
      </c>
      <c r="G89">
        <f>F89/1000000</f>
        <v/>
      </c>
      <c r="I89" s="988" t="n">
        <v>74.89721726185601</v>
      </c>
      <c r="J89" s="922">
        <f>I89-C89</f>
        <v/>
      </c>
      <c r="L89" s="988" t="n">
        <v>4.489978460010451</v>
      </c>
      <c r="M89" s="922">
        <f>L89-D89</f>
        <v/>
      </c>
    </row>
    <row r="90">
      <c r="A90" t="inlineStr">
        <is>
          <t>May-Jul 2017</t>
        </is>
      </c>
      <c r="B90">
        <f>RIGHT(A90, LEN(A90) - 8)</f>
        <v/>
      </c>
      <c r="C90">
        <f>'2'!K320</f>
        <v/>
      </c>
      <c r="D90">
        <f>'2'!E320</f>
        <v/>
      </c>
      <c r="E90">
        <f>'2'!Q320</f>
        <v/>
      </c>
      <c r="F90" t="n">
        <v>32165505.01867261</v>
      </c>
      <c r="G90">
        <f>F90/1000000</f>
        <v/>
      </c>
      <c r="I90" s="988" t="n">
        <v>75.05346702321867</v>
      </c>
      <c r="J90" s="922">
        <f>I90-C90</f>
        <v/>
      </c>
      <c r="L90" s="988" t="n">
        <v>4.403425007180301</v>
      </c>
      <c r="M90" s="922">
        <f>L90-D90</f>
        <v/>
      </c>
    </row>
    <row r="91">
      <c r="A91" t="inlineStr">
        <is>
          <t>Jun-Aug 2017</t>
        </is>
      </c>
      <c r="B91">
        <f>RIGHT(A91, LEN(A91) - 8)</f>
        <v/>
      </c>
      <c r="C91">
        <f>'2'!K321</f>
        <v/>
      </c>
      <c r="D91">
        <f>'2'!E321</f>
        <v/>
      </c>
      <c r="E91">
        <f>'2'!Q321</f>
        <v/>
      </c>
      <c r="F91" t="n">
        <v>32134880.55327196</v>
      </c>
      <c r="G91">
        <f>F91/1000000</f>
        <v/>
      </c>
      <c r="I91" s="988" t="n">
        <v>74.92214315691082</v>
      </c>
      <c r="J91" s="922">
        <f>I91-C91</f>
        <v/>
      </c>
      <c r="L91" s="988" t="n">
        <v>4.395170193562448</v>
      </c>
      <c r="M91" s="922">
        <f>L91-D91</f>
        <v/>
      </c>
    </row>
    <row r="92">
      <c r="A92" t="inlineStr">
        <is>
          <t>Jul-Sep 2017</t>
        </is>
      </c>
      <c r="B92">
        <f>RIGHT(A92, LEN(A92) - 8)</f>
        <v/>
      </c>
      <c r="C92">
        <f>'2'!K322</f>
        <v/>
      </c>
      <c r="D92">
        <f>'2'!E322</f>
        <v/>
      </c>
      <c r="E92">
        <f>'2'!Q322</f>
        <v/>
      </c>
      <c r="F92" t="n">
        <v>32092694.0048262</v>
      </c>
      <c r="G92">
        <f>F92/1000000</f>
        <v/>
      </c>
      <c r="I92" s="988" t="n">
        <v>74.78552991322884</v>
      </c>
      <c r="J92" s="922">
        <f>I92-C92</f>
        <v/>
      </c>
      <c r="L92" s="988" t="n">
        <v>4.335492416299687</v>
      </c>
      <c r="M92" s="922">
        <f>L92-D92</f>
        <v/>
      </c>
    </row>
    <row r="93">
      <c r="A93" t="inlineStr">
        <is>
          <t>Aug-Oct 2017</t>
        </is>
      </c>
      <c r="B93">
        <f>RIGHT(A93, LEN(A93) - 8)</f>
        <v/>
      </c>
      <c r="C93">
        <f>'2'!K323</f>
        <v/>
      </c>
      <c r="D93">
        <f>'2'!E323</f>
        <v/>
      </c>
      <c r="E93">
        <f>'2'!Q323</f>
        <v/>
      </c>
      <c r="F93" t="n">
        <v>32122507.17976701</v>
      </c>
      <c r="G93">
        <f>F93/1000000</f>
        <v/>
      </c>
      <c r="I93" s="988" t="n">
        <v>74.84841857712034</v>
      </c>
      <c r="J93" s="922">
        <f>I93-C93</f>
        <v/>
      </c>
      <c r="L93" s="988" t="n">
        <v>4.313319800075097</v>
      </c>
      <c r="M93" s="922">
        <f>L93-D93</f>
        <v/>
      </c>
    </row>
    <row r="94">
      <c r="A94" t="inlineStr">
        <is>
          <t>Sep-Nov 2017</t>
        </is>
      </c>
      <c r="B94">
        <f>RIGHT(A94, LEN(A94) - 8)</f>
        <v/>
      </c>
      <c r="C94">
        <f>'2'!K324</f>
        <v/>
      </c>
      <c r="D94">
        <f>'2'!E324</f>
        <v/>
      </c>
      <c r="E94">
        <f>'2'!Q324</f>
        <v/>
      </c>
      <c r="F94" t="n">
        <v>32239584.17622986</v>
      </c>
      <c r="G94">
        <f>F94/1000000</f>
        <v/>
      </c>
      <c r="I94" s="988" t="n">
        <v>75.10379173770497</v>
      </c>
      <c r="J94" s="922">
        <f>I94-C94</f>
        <v/>
      </c>
      <c r="L94" s="988" t="n">
        <v>4.342827037912769</v>
      </c>
      <c r="M94" s="922">
        <f>L94-D94</f>
        <v/>
      </c>
    </row>
    <row r="95">
      <c r="A95" t="inlineStr">
        <is>
          <t>Oct-Dec 2017</t>
        </is>
      </c>
      <c r="B95">
        <f>RIGHT(A95, LEN(A95) - 8)</f>
        <v/>
      </c>
      <c r="C95">
        <f>'2'!K325</f>
        <v/>
      </c>
      <c r="D95">
        <f>'2'!E325</f>
        <v/>
      </c>
      <c r="E95">
        <f>'2'!Q325</f>
        <v/>
      </c>
      <c r="F95" t="n">
        <v>32178986.19594574</v>
      </c>
      <c r="G95">
        <f>F95/1000000</f>
        <v/>
      </c>
      <c r="I95" s="988" t="n">
        <v>74.93548947032406</v>
      </c>
      <c r="J95" s="922">
        <f>I95-C95</f>
        <v/>
      </c>
      <c r="L95" s="988" t="n">
        <v>4.424447733456822</v>
      </c>
      <c r="M95" s="922">
        <f>L95-D95</f>
        <v/>
      </c>
    </row>
    <row r="96">
      <c r="A96" t="inlineStr">
        <is>
          <t>Nov-Jan 2018</t>
        </is>
      </c>
      <c r="B96">
        <f>RIGHT(A96, LEN(A96) - 8)</f>
        <v/>
      </c>
      <c r="C96">
        <f>'2'!K326</f>
        <v/>
      </c>
      <c r="D96">
        <f>'2'!E326</f>
        <v/>
      </c>
      <c r="E96">
        <f>'2'!Q326</f>
        <v/>
      </c>
      <c r="F96" t="n">
        <v>32265071.9686481</v>
      </c>
      <c r="G96">
        <f>F96/1000000</f>
        <v/>
      </c>
      <c r="I96" s="988" t="n">
        <v>75.05671017235423</v>
      </c>
      <c r="J96" s="922">
        <f>I96-C96</f>
        <v/>
      </c>
      <c r="L96" s="988" t="n">
        <v>4.379500886778314</v>
      </c>
      <c r="M96" s="922">
        <f>L96-D96</f>
        <v/>
      </c>
    </row>
    <row r="97">
      <c r="A97" t="inlineStr">
        <is>
          <t>Dec-Feb 2018</t>
        </is>
      </c>
      <c r="B97">
        <f>RIGHT(A97, LEN(A97) - 8)</f>
        <v/>
      </c>
      <c r="C97">
        <f>'2'!K327</f>
        <v/>
      </c>
      <c r="D97">
        <f>'2'!E327</f>
        <v/>
      </c>
      <c r="E97">
        <f>'2'!Q327</f>
        <v/>
      </c>
      <c r="F97" t="n">
        <v>32286231.54162788</v>
      </c>
      <c r="G97">
        <f>F97/1000000</f>
        <v/>
      </c>
      <c r="I97" s="988" t="n">
        <v>75.12266243123413</v>
      </c>
      <c r="J97" s="922">
        <f>I97-C97</f>
        <v/>
      </c>
      <c r="L97" s="988" t="n">
        <v>4.28801882482546</v>
      </c>
      <c r="M97" s="922">
        <f>L97-D97</f>
        <v/>
      </c>
    </row>
    <row r="98">
      <c r="A98" t="inlineStr">
        <is>
          <t>Jan-Mar 2018</t>
        </is>
      </c>
      <c r="B98">
        <f>RIGHT(A98, LEN(A98) - 8)</f>
        <v/>
      </c>
      <c r="C98">
        <f>'2'!K328</f>
        <v/>
      </c>
      <c r="D98">
        <f>'2'!E328</f>
        <v/>
      </c>
      <c r="E98">
        <f>'2'!Q328</f>
        <v/>
      </c>
      <c r="F98" t="n">
        <v>32364259.00004154</v>
      </c>
      <c r="G98">
        <f>F98/1000000</f>
        <v/>
      </c>
      <c r="I98" s="988" t="n">
        <v>75.30165900827851</v>
      </c>
      <c r="J98" s="922">
        <f>I98-C98</f>
        <v/>
      </c>
      <c r="L98" s="988" t="n">
        <v>4.274112946376647</v>
      </c>
      <c r="M98" s="922">
        <f>L98-D98</f>
        <v/>
      </c>
    </row>
    <row r="99">
      <c r="A99" t="inlineStr">
        <is>
          <t>Feb-Apr 2018</t>
        </is>
      </c>
      <c r="B99">
        <f>RIGHT(A99, LEN(A99) - 8)</f>
        <v/>
      </c>
      <c r="C99">
        <f>'2'!K329</f>
        <v/>
      </c>
      <c r="D99">
        <f>'2'!E329</f>
        <v/>
      </c>
      <c r="E99">
        <f>'2'!Q329</f>
        <v/>
      </c>
      <c r="F99" t="n">
        <v>32408829.12886058</v>
      </c>
      <c r="G99">
        <f>F99/1000000</f>
        <v/>
      </c>
      <c r="I99" s="988" t="n">
        <v>75.3280439215989</v>
      </c>
      <c r="J99" s="922">
        <f>I99-C99</f>
        <v/>
      </c>
      <c r="L99" s="988" t="n">
        <v>4.266237797525444</v>
      </c>
      <c r="M99" s="922">
        <f>L99-D99</f>
        <v/>
      </c>
    </row>
    <row r="100">
      <c r="A100" t="inlineStr">
        <is>
          <t>Mar-May 2018</t>
        </is>
      </c>
      <c r="B100">
        <f>RIGHT(A100, LEN(A100) - 8)</f>
        <v/>
      </c>
      <c r="C100">
        <f>'2'!K330</f>
        <v/>
      </c>
      <c r="D100">
        <f>'2'!E330</f>
        <v/>
      </c>
      <c r="E100">
        <f>'2'!Q330</f>
        <v/>
      </c>
      <c r="F100" t="n">
        <v>32413229.38521658</v>
      </c>
      <c r="G100">
        <f>F100/1000000</f>
        <v/>
      </c>
      <c r="I100" s="988" t="n">
        <v>75.36039197844188</v>
      </c>
      <c r="J100" s="922">
        <f>I100-C100</f>
        <v/>
      </c>
      <c r="L100" s="988" t="n">
        <v>4.243995422367037</v>
      </c>
      <c r="M100" s="922">
        <f>L100-D100</f>
        <v/>
      </c>
    </row>
    <row r="101">
      <c r="A101" t="inlineStr">
        <is>
          <t>Apr-Jun 2018</t>
        </is>
      </c>
      <c r="B101">
        <f>RIGHT(A101, LEN(A101) - 8)</f>
        <v/>
      </c>
      <c r="C101">
        <f>'2'!K331</f>
        <v/>
      </c>
      <c r="D101">
        <f>'2'!E331</f>
        <v/>
      </c>
      <c r="E101">
        <f>'2'!Q331</f>
        <v/>
      </c>
      <c r="F101" t="n">
        <v>32403445.6111821</v>
      </c>
      <c r="G101">
        <f>F101/1000000</f>
        <v/>
      </c>
      <c r="I101" s="988" t="n">
        <v>75.27168915557829</v>
      </c>
      <c r="J101" s="922">
        <f>I101-C101</f>
        <v/>
      </c>
      <c r="L101" s="988" t="n">
        <v>4.116785571826422</v>
      </c>
      <c r="M101" s="922">
        <f>L101-D101</f>
        <v/>
      </c>
    </row>
    <row r="102">
      <c r="A102" t="inlineStr">
        <is>
          <t>May-Jul 2018</t>
        </is>
      </c>
      <c r="B102">
        <f>RIGHT(A102, LEN(A102) - 8)</f>
        <v/>
      </c>
      <c r="C102">
        <f>'2'!K332</f>
        <v/>
      </c>
      <c r="D102">
        <f>'2'!E332</f>
        <v/>
      </c>
      <c r="E102">
        <f>'2'!Q332</f>
        <v/>
      </c>
      <c r="F102" t="n">
        <v>32423238.89984813</v>
      </c>
      <c r="G102">
        <f>F102/1000000</f>
        <v/>
      </c>
      <c r="I102" s="988" t="n">
        <v>75.23582796483328</v>
      </c>
      <c r="J102" s="922">
        <f>I102-C102</f>
        <v/>
      </c>
      <c r="L102" s="988" t="n">
        <v>4.102720622482742</v>
      </c>
      <c r="M102" s="922">
        <f>L102-D102</f>
        <v/>
      </c>
    </row>
    <row r="103">
      <c r="A103" t="inlineStr">
        <is>
          <t>Jun-Aug 2018</t>
        </is>
      </c>
      <c r="B103">
        <f>RIGHT(A103, LEN(A103) - 8)</f>
        <v/>
      </c>
      <c r="C103">
        <f>'2'!K333</f>
        <v/>
      </c>
      <c r="D103">
        <f>'2'!E333</f>
        <v/>
      </c>
      <c r="E103">
        <f>'2'!Q333</f>
        <v/>
      </c>
      <c r="F103" t="n">
        <v>32427119.85331106</v>
      </c>
      <c r="G103">
        <f>F103/1000000</f>
        <v/>
      </c>
      <c r="I103" s="988" t="n">
        <v>75.26867891080202</v>
      </c>
      <c r="J103" s="922">
        <f>I103-C103</f>
        <v/>
      </c>
      <c r="L103" s="988" t="n">
        <v>4.117391508710472</v>
      </c>
      <c r="M103" s="922">
        <f>L103-D103</f>
        <v/>
      </c>
    </row>
    <row r="104">
      <c r="A104" t="inlineStr">
        <is>
          <t>Jul-Sep 2018</t>
        </is>
      </c>
      <c r="B104">
        <f>RIGHT(A104, LEN(A104) - 8)</f>
        <v/>
      </c>
      <c r="C104">
        <f>'2'!K334</f>
        <v/>
      </c>
      <c r="D104">
        <f>'2'!E334</f>
        <v/>
      </c>
      <c r="E104">
        <f>'2'!Q334</f>
        <v/>
      </c>
      <c r="F104" t="n">
        <v>32448405.8125776</v>
      </c>
      <c r="G104">
        <f>F104/1000000</f>
        <v/>
      </c>
      <c r="I104" s="988" t="n">
        <v>75.25915878717548</v>
      </c>
      <c r="J104" s="922">
        <f>I104-C104</f>
        <v/>
      </c>
      <c r="L104" s="988" t="n">
        <v>4.157183639283124</v>
      </c>
      <c r="M104" s="922">
        <f>L104-D104</f>
        <v/>
      </c>
    </row>
    <row r="105">
      <c r="A105" t="inlineStr">
        <is>
          <t>Aug-Oct 2018</t>
        </is>
      </c>
      <c r="B105">
        <f>RIGHT(A105, LEN(A105) - 8)</f>
        <v/>
      </c>
      <c r="C105">
        <f>'2'!K335</f>
        <v/>
      </c>
      <c r="D105">
        <f>'2'!E335</f>
        <v/>
      </c>
      <c r="E105">
        <f>'2'!Q335</f>
        <v/>
      </c>
      <c r="F105" t="n">
        <v>32510956.40521165</v>
      </c>
      <c r="G105">
        <f>F105/1000000</f>
        <v/>
      </c>
      <c r="I105" s="988" t="n">
        <v>75.41228401896299</v>
      </c>
      <c r="J105" s="922">
        <f>I105-C105</f>
        <v/>
      </c>
      <c r="L105" s="988" t="n">
        <v>4.140246421240555</v>
      </c>
      <c r="M105" s="922">
        <f>L105-D105</f>
        <v/>
      </c>
    </row>
    <row r="106">
      <c r="A106" t="inlineStr">
        <is>
          <t>Sep-Nov 2018</t>
        </is>
      </c>
      <c r="B106">
        <f>RIGHT(A106, LEN(A106) - 8)</f>
        <v/>
      </c>
      <c r="C106">
        <f>'2'!K336</f>
        <v/>
      </c>
      <c r="D106">
        <f>'2'!E336</f>
        <v/>
      </c>
      <c r="E106">
        <f>'2'!Q336</f>
        <v/>
      </c>
      <c r="F106" t="n">
        <v>32562339.27249657</v>
      </c>
      <c r="G106">
        <f>F106/1000000</f>
        <v/>
      </c>
      <c r="I106" s="988" t="n">
        <v>75.45571861192097</v>
      </c>
      <c r="J106" s="922">
        <f>I106-C106</f>
        <v/>
      </c>
      <c r="L106" s="988" t="n">
        <v>4.125151265043819</v>
      </c>
      <c r="M106" s="922">
        <f>L106-D106</f>
        <v/>
      </c>
    </row>
    <row r="107">
      <c r="A107" t="inlineStr">
        <is>
          <t>Oct-Dec 2018</t>
        </is>
      </c>
      <c r="B107">
        <f>RIGHT(A107, LEN(A107) - 8)</f>
        <v/>
      </c>
      <c r="C107">
        <f>'2'!K337</f>
        <v/>
      </c>
      <c r="D107">
        <f>'2'!E337</f>
        <v/>
      </c>
      <c r="E107">
        <f>'2'!Q337</f>
        <v/>
      </c>
      <c r="F107" t="n">
        <v>32618379.37489425</v>
      </c>
      <c r="G107">
        <f>F107/1000000</f>
        <v/>
      </c>
      <c r="I107" s="988" t="n">
        <v>75.52234277101556</v>
      </c>
      <c r="J107" s="922">
        <f>I107-C107</f>
        <v/>
      </c>
      <c r="L107" s="988" t="n">
        <v>4.10075043358797</v>
      </c>
      <c r="M107" s="922">
        <f>L107-D107</f>
        <v/>
      </c>
    </row>
    <row r="108">
      <c r="A108" t="inlineStr">
        <is>
          <t>Nov-Jan 2019</t>
        </is>
      </c>
      <c r="B108">
        <f>RIGHT(A108, LEN(A108) - 8)</f>
        <v/>
      </c>
      <c r="C108">
        <f>'2'!K338</f>
        <v/>
      </c>
      <c r="D108">
        <f>'2'!E338</f>
        <v/>
      </c>
      <c r="E108">
        <f>'2'!Q338</f>
        <v/>
      </c>
      <c r="F108" t="n">
        <v>32735930.41491551</v>
      </c>
      <c r="G108">
        <f>F108/1000000</f>
        <v/>
      </c>
      <c r="I108" s="988" t="n">
        <v>75.78859037471022</v>
      </c>
      <c r="J108" s="922">
        <f>I108-C108</f>
        <v/>
      </c>
      <c r="L108" s="988" t="n">
        <v>4.018892395903497</v>
      </c>
      <c r="M108" s="922">
        <f>L108-D108</f>
        <v/>
      </c>
    </row>
    <row r="109">
      <c r="A109" t="inlineStr">
        <is>
          <t>Dec-Feb 2019</t>
        </is>
      </c>
      <c r="B109">
        <f>RIGHT(A109, LEN(A109) - 8)</f>
        <v/>
      </c>
      <c r="C109">
        <f>'2'!K339</f>
        <v/>
      </c>
      <c r="D109">
        <f>'2'!E339</f>
        <v/>
      </c>
      <c r="E109">
        <f>'2'!Q339</f>
        <v/>
      </c>
      <c r="F109" t="n">
        <v>32744128.44229828</v>
      </c>
      <c r="G109">
        <f>F109/1000000</f>
        <v/>
      </c>
      <c r="I109" s="988" t="n">
        <v>75.80454241437722</v>
      </c>
      <c r="J109" s="922">
        <f>I109-C109</f>
        <v/>
      </c>
      <c r="L109" s="988" t="n">
        <v>4.031042284094584</v>
      </c>
      <c r="M109" s="922">
        <f>L109-D109</f>
        <v/>
      </c>
    </row>
    <row r="110">
      <c r="A110" t="inlineStr">
        <is>
          <t>Jan-Mar 2019</t>
        </is>
      </c>
      <c r="B110">
        <f>RIGHT(A110, LEN(A110) - 8)</f>
        <v/>
      </c>
      <c r="C110">
        <f>'2'!K340</f>
        <v/>
      </c>
      <c r="D110">
        <f>'2'!E340</f>
        <v/>
      </c>
      <c r="E110">
        <f>'2'!Q340</f>
        <v/>
      </c>
      <c r="F110" t="n">
        <v>32721046.98008286</v>
      </c>
      <c r="G110">
        <f>F110/1000000</f>
        <v/>
      </c>
      <c r="I110" s="988" t="n">
        <v>75.72915974325437</v>
      </c>
      <c r="J110" s="922">
        <f>I110-C110</f>
        <v/>
      </c>
      <c r="L110" s="988" t="n">
        <v>3.908932279745413</v>
      </c>
      <c r="M110" s="922">
        <f>L110-D110</f>
        <v/>
      </c>
    </row>
    <row r="111">
      <c r="A111" t="inlineStr">
        <is>
          <t>Feb-Apr 2019</t>
        </is>
      </c>
      <c r="B111">
        <f>RIGHT(A111, LEN(A111) - 8)</f>
        <v/>
      </c>
      <c r="C111">
        <f>'2'!K341</f>
        <v/>
      </c>
      <c r="D111">
        <f>'2'!E341</f>
        <v/>
      </c>
      <c r="E111">
        <f>'2'!Q341</f>
        <v/>
      </c>
      <c r="F111" t="n">
        <v>32771570.35470164</v>
      </c>
      <c r="G111">
        <f>F111/1000000</f>
        <v/>
      </c>
      <c r="I111" s="988" t="n">
        <v>75.77987510763475</v>
      </c>
      <c r="J111" s="922">
        <f>I111-C111</f>
        <v/>
      </c>
      <c r="L111" s="988" t="n">
        <v>3.922468491994391</v>
      </c>
      <c r="M111" s="922">
        <f>L111-D111</f>
        <v/>
      </c>
    </row>
    <row r="112">
      <c r="A112" t="inlineStr">
        <is>
          <t>Mar-May 2019</t>
        </is>
      </c>
      <c r="B112">
        <f>RIGHT(A112, LEN(A112) - 8)</f>
        <v/>
      </c>
      <c r="C112">
        <f>'2'!K342</f>
        <v/>
      </c>
      <c r="D112">
        <f>'2'!E342</f>
        <v/>
      </c>
      <c r="E112">
        <f>'2'!Q342</f>
        <v/>
      </c>
      <c r="F112" t="n">
        <v>32775474.26962852</v>
      </c>
      <c r="G112">
        <f>F112/1000000</f>
        <v/>
      </c>
      <c r="I112" s="988" t="n">
        <v>75.71112768813808</v>
      </c>
      <c r="J112" s="922">
        <f>I112-C112</f>
        <v/>
      </c>
      <c r="L112" s="988" t="n">
        <v>3.88912541999181</v>
      </c>
      <c r="M112" s="922">
        <f>L112-D112</f>
        <v/>
      </c>
    </row>
    <row r="113">
      <c r="A113" t="inlineStr">
        <is>
          <t>Apr-Jun 2019</t>
        </is>
      </c>
      <c r="B113">
        <f>RIGHT(A113, LEN(A113) - 8)</f>
        <v/>
      </c>
      <c r="C113">
        <f>'2'!K343</f>
        <v/>
      </c>
      <c r="D113">
        <f>'2'!E343</f>
        <v/>
      </c>
      <c r="E113">
        <f>'2'!Q343</f>
        <v/>
      </c>
      <c r="F113" t="n">
        <v>32838889.10009433</v>
      </c>
      <c r="G113">
        <f>F113/1000000</f>
        <v/>
      </c>
      <c r="I113" s="988" t="n">
        <v>75.75848809491326</v>
      </c>
      <c r="J113" s="922">
        <f>I113-C113</f>
        <v/>
      </c>
      <c r="L113" s="988" t="n">
        <v>3.987134983701154</v>
      </c>
      <c r="M113" s="922">
        <f>L113-D113</f>
        <v/>
      </c>
    </row>
    <row r="114">
      <c r="A114" t="inlineStr">
        <is>
          <t>May-Jul 2019</t>
        </is>
      </c>
      <c r="B114">
        <f>RIGHT(A114, LEN(A114) - 8)</f>
        <v/>
      </c>
      <c r="C114">
        <f>'2'!K344</f>
        <v/>
      </c>
      <c r="D114">
        <f>'2'!E344</f>
        <v/>
      </c>
      <c r="E114">
        <f>'2'!Q344</f>
        <v/>
      </c>
      <c r="F114" t="n">
        <v>32805829.13757712</v>
      </c>
      <c r="G114">
        <f>F114/1000000</f>
        <v/>
      </c>
      <c r="I114" s="988" t="n">
        <v>75.77715905656774</v>
      </c>
      <c r="J114" s="922">
        <f>I114-C114</f>
        <v/>
      </c>
      <c r="L114" s="988" t="n">
        <v>3.892945887639382</v>
      </c>
      <c r="M114" s="922">
        <f>L114-D114</f>
        <v/>
      </c>
    </row>
    <row r="115">
      <c r="A115" t="inlineStr">
        <is>
          <t>Jun-Aug 2019</t>
        </is>
      </c>
      <c r="B115">
        <f>RIGHT(A115, LEN(A115) - 8)</f>
        <v/>
      </c>
      <c r="C115">
        <f>'2'!K345</f>
        <v/>
      </c>
      <c r="D115">
        <f>'2'!E345</f>
        <v/>
      </c>
      <c r="E115">
        <f>'2'!Q345</f>
        <v/>
      </c>
      <c r="F115" t="n">
        <v>32719866.66504635</v>
      </c>
      <c r="G115">
        <f>F115/1000000</f>
        <v/>
      </c>
      <c r="I115" s="988" t="n">
        <v>75.5228735081062</v>
      </c>
      <c r="J115" s="922">
        <f>I115-C115</f>
        <v/>
      </c>
      <c r="L115" s="988" t="n">
        <v>3.959489039218091</v>
      </c>
      <c r="M115" s="922">
        <f>L115-D115</f>
        <v/>
      </c>
    </row>
    <row r="116">
      <c r="A116" t="inlineStr">
        <is>
          <t>Jul-Sep 2019</t>
        </is>
      </c>
      <c r="B116">
        <f>RIGHT(A116, LEN(A116) - 8)</f>
        <v/>
      </c>
      <c r="C116">
        <f>'2'!K346</f>
        <v/>
      </c>
      <c r="D116">
        <f>'2'!E346</f>
        <v/>
      </c>
      <c r="E116">
        <f>'2'!Q346</f>
        <v/>
      </c>
      <c r="F116" t="n">
        <v>32778692.08061869</v>
      </c>
      <c r="G116">
        <f>F116/1000000</f>
        <v/>
      </c>
      <c r="I116" s="988" t="n">
        <v>75.69053261308336</v>
      </c>
      <c r="J116" s="922">
        <f>I116-C116</f>
        <v/>
      </c>
      <c r="L116" s="988" t="n">
        <v>3.930642565746131</v>
      </c>
      <c r="M116" s="922">
        <f>L116-D116</f>
        <v/>
      </c>
    </row>
    <row r="117">
      <c r="A117" t="inlineStr">
        <is>
          <t>Aug-Oct 2019</t>
        </is>
      </c>
      <c r="B117">
        <f>RIGHT(A117, LEN(A117) - 8)</f>
        <v/>
      </c>
      <c r="C117">
        <f>'2'!K347</f>
        <v/>
      </c>
      <c r="D117">
        <f>'2'!E347</f>
        <v/>
      </c>
      <c r="E117">
        <f>'2'!Q347</f>
        <v/>
      </c>
      <c r="F117" t="n">
        <v>32825161.59004287</v>
      </c>
      <c r="G117">
        <f>F117/1000000</f>
        <v/>
      </c>
      <c r="I117" s="988" t="n">
        <v>75.79264145852494</v>
      </c>
      <c r="J117" s="922">
        <f>I117-C117</f>
        <v/>
      </c>
      <c r="L117" s="988" t="n">
        <v>3.855436386678711</v>
      </c>
      <c r="M117" s="922">
        <f>L117-D117</f>
        <v/>
      </c>
    </row>
    <row r="118">
      <c r="A118" t="inlineStr">
        <is>
          <t>Sep-Nov 2019</t>
        </is>
      </c>
      <c r="B118">
        <f>RIGHT(A118, LEN(A118) - 8)</f>
        <v/>
      </c>
      <c r="C118">
        <f>'2'!K348</f>
        <v/>
      </c>
      <c r="D118">
        <f>'2'!E348</f>
        <v/>
      </c>
      <c r="E118">
        <f>'2'!Q348</f>
        <v/>
      </c>
      <c r="F118" t="n">
        <v>32923054.71807707</v>
      </c>
      <c r="G118">
        <f>F118/1000000</f>
        <v/>
      </c>
      <c r="I118" s="988" t="n">
        <v>75.97723870589202</v>
      </c>
      <c r="J118" s="922">
        <f>I118-C118</f>
        <v/>
      </c>
      <c r="L118" s="988" t="n">
        <v>3.91718656438334</v>
      </c>
      <c r="M118" s="922">
        <f>L118-D118</f>
        <v/>
      </c>
    </row>
    <row r="119">
      <c r="A119" t="inlineStr">
        <is>
          <t>Oct-Dec 2019</t>
        </is>
      </c>
      <c r="B119">
        <f>RIGHT(A119, LEN(A119) - 8)</f>
        <v/>
      </c>
      <c r="C119">
        <f>'2'!K349</f>
        <v/>
      </c>
      <c r="D119">
        <f>'2'!E349</f>
        <v/>
      </c>
      <c r="E119">
        <f>'2'!Q349</f>
        <v/>
      </c>
      <c r="F119" t="n">
        <v>32954046.06377982</v>
      </c>
      <c r="G119">
        <f>F119/1000000</f>
        <v/>
      </c>
      <c r="I119" s="988" t="n">
        <v>76.10155973573079</v>
      </c>
      <c r="J119" s="922">
        <f>I119-C119</f>
        <v/>
      </c>
      <c r="L119" s="988" t="n">
        <v>3.867959509272337</v>
      </c>
      <c r="M119" s="922">
        <f>L119-D119</f>
        <v/>
      </c>
    </row>
    <row r="120">
      <c r="A120" t="inlineStr">
        <is>
          <t>Nov-Jan 2020</t>
        </is>
      </c>
      <c r="B120">
        <f>RIGHT(A120, LEN(A120) - 8)</f>
        <v/>
      </c>
      <c r="C120">
        <f>'2'!K350</f>
        <v/>
      </c>
      <c r="D120">
        <f>'2'!E350</f>
        <v/>
      </c>
      <c r="E120">
        <f>'2'!Q350</f>
        <v/>
      </c>
      <c r="F120" t="n">
        <v>33003797.83642692</v>
      </c>
      <c r="G120">
        <f>F120/1000000</f>
        <v/>
      </c>
      <c r="I120" s="988" t="n">
        <v>76.08338146378712</v>
      </c>
      <c r="J120" s="922">
        <f>I120-C120</f>
        <v/>
      </c>
      <c r="L120" s="988" t="n">
        <v>4.012542571736058</v>
      </c>
      <c r="M120" s="922">
        <f>L120-D120</f>
        <v/>
      </c>
    </row>
    <row r="121">
      <c r="A121" t="inlineStr">
        <is>
          <t>Dec-Feb 2020</t>
        </is>
      </c>
      <c r="B121">
        <f>RIGHT(A121, LEN(A121) - 8)</f>
        <v/>
      </c>
      <c r="C121">
        <f>'2'!K351</f>
        <v/>
      </c>
      <c r="D121">
        <f>'2'!E351</f>
        <v/>
      </c>
      <c r="E121">
        <f>'2'!Q351</f>
        <v/>
      </c>
      <c r="F121" t="n">
        <v>33090173.43066628</v>
      </c>
      <c r="G121">
        <f>F121/1000000</f>
        <v/>
      </c>
      <c r="I121" s="988" t="n">
        <v>76.18410739707814</v>
      </c>
      <c r="J121" s="922">
        <f>I121-C121</f>
        <v/>
      </c>
      <c r="L121" s="988" t="n">
        <v>4.061302353787362</v>
      </c>
      <c r="M121" s="922">
        <f>L121-D121</f>
        <v/>
      </c>
    </row>
    <row r="122">
      <c r="A122" t="inlineStr">
        <is>
          <t>Jan-Mar 2020</t>
        </is>
      </c>
      <c r="B122">
        <f>RIGHT(A122, LEN(A122) - 8)</f>
        <v/>
      </c>
      <c r="C122">
        <f>'2'!K352</f>
        <v/>
      </c>
      <c r="D122">
        <f>'2'!E352</f>
        <v/>
      </c>
      <c r="E122">
        <f>'2'!Q352</f>
        <v/>
      </c>
      <c r="F122" t="n">
        <v>32999837.72656411</v>
      </c>
      <c r="G122">
        <f>F122/1000000</f>
        <v/>
      </c>
      <c r="I122" s="988" t="n">
        <v>75.94586925446588</v>
      </c>
      <c r="J122" s="922">
        <f>I122-C122</f>
        <v/>
      </c>
      <c r="L122" s="988" t="n">
        <v>4.104415239738714</v>
      </c>
      <c r="M122" s="922">
        <f>L122-D122</f>
        <v/>
      </c>
    </row>
    <row r="123">
      <c r="A123" t="inlineStr">
        <is>
          <t>Feb-Apr 2020</t>
        </is>
      </c>
      <c r="B123">
        <f>RIGHT(A123, LEN(A123) - 8)</f>
        <v/>
      </c>
      <c r="C123">
        <f>'2'!K353</f>
        <v/>
      </c>
      <c r="D123">
        <f>'2'!E353</f>
        <v/>
      </c>
      <c r="E123">
        <f>'2'!Q353</f>
        <v/>
      </c>
      <c r="F123" t="n">
        <v>32793096.81865672</v>
      </c>
      <c r="G123">
        <f>F123/1000000</f>
        <v/>
      </c>
      <c r="I123" s="988" t="n">
        <v>75.60390753552009</v>
      </c>
      <c r="J123" s="922">
        <f>I123-C123</f>
        <v/>
      </c>
      <c r="L123" s="988" t="n">
        <v>4.154173324964807</v>
      </c>
      <c r="M123" s="922">
        <f>L123-D123</f>
        <v/>
      </c>
    </row>
    <row r="124">
      <c r="A124" t="inlineStr">
        <is>
          <t>Mar-May 2020</t>
        </is>
      </c>
      <c r="B124">
        <f>RIGHT(A124, LEN(A124) - 8)</f>
        <v/>
      </c>
      <c r="C124">
        <f>'2'!K354</f>
        <v/>
      </c>
      <c r="D124">
        <f>'2'!E354</f>
        <v/>
      </c>
      <c r="E124">
        <f>'2'!Q354</f>
        <v/>
      </c>
      <c r="F124" t="n">
        <v>32690661.67525958</v>
      </c>
      <c r="G124">
        <f>F124/1000000</f>
        <v/>
      </c>
      <c r="I124" s="988" t="n">
        <v>75.48671815552936</v>
      </c>
      <c r="J124" s="922">
        <f>I124-C124</f>
        <v/>
      </c>
      <c r="L124" s="988" t="n">
        <v>4.220977133985335</v>
      </c>
      <c r="M124" s="922">
        <f>L124-D124</f>
        <v/>
      </c>
    </row>
    <row r="125">
      <c r="A125" t="inlineStr">
        <is>
          <t>Apr-Jun 2020</t>
        </is>
      </c>
      <c r="B125">
        <f>RIGHT(A125, LEN(A125) - 8)</f>
        <v/>
      </c>
      <c r="C125">
        <f>'2'!K355</f>
        <v/>
      </c>
      <c r="D125">
        <f>'2'!E355</f>
        <v/>
      </c>
      <c r="E125">
        <f>'2'!Q355</f>
        <v/>
      </c>
      <c r="F125" t="n">
        <v>32570744.58272227</v>
      </c>
      <c r="G125">
        <f>F125/1000000</f>
        <v/>
      </c>
      <c r="I125" s="988" t="n">
        <v>75.32245989508908</v>
      </c>
      <c r="J125" s="922">
        <f>I125-C125</f>
        <v/>
      </c>
      <c r="L125" s="988" t="n">
        <v>4.219101740123883</v>
      </c>
      <c r="M125" s="922">
        <f>L125-D125</f>
        <v/>
      </c>
    </row>
    <row r="126">
      <c r="A126" t="inlineStr">
        <is>
          <t>May-Jul 2020</t>
        </is>
      </c>
      <c r="B126">
        <f>RIGHT(A126, LEN(A126) - 8)</f>
        <v/>
      </c>
      <c r="C126">
        <f>'2'!K356</f>
        <v/>
      </c>
      <c r="D126">
        <f>'2'!E356</f>
        <v/>
      </c>
      <c r="E126">
        <f>'2'!Q356</f>
        <v/>
      </c>
      <c r="F126" t="n">
        <v>32557447.58542818</v>
      </c>
      <c r="G126">
        <f>F126/1000000</f>
        <v/>
      </c>
      <c r="I126" s="988" t="n">
        <v>75.18367496201311</v>
      </c>
      <c r="J126" s="922">
        <f>I126-C126</f>
        <v/>
      </c>
      <c r="L126" s="988" t="n">
        <v>4.443064440937718</v>
      </c>
      <c r="M126" s="922">
        <f>L126-D126</f>
        <v/>
      </c>
    </row>
    <row r="127">
      <c r="A127" t="inlineStr">
        <is>
          <t>Jun-Aug 2020</t>
        </is>
      </c>
      <c r="B127">
        <f>RIGHT(A127, LEN(A127) - 8)</f>
        <v/>
      </c>
      <c r="C127">
        <f>'2'!K357</f>
        <v/>
      </c>
      <c r="D127">
        <f>'2'!E357</f>
        <v/>
      </c>
      <c r="E127">
        <f>'2'!Q357</f>
        <v/>
      </c>
      <c r="F127" t="n">
        <v>32475671.19083512</v>
      </c>
      <c r="G127">
        <f>F127/1000000</f>
        <v/>
      </c>
      <c r="I127" s="988" t="n">
        <v>74.90597468283995</v>
      </c>
      <c r="J127" s="922">
        <f>I127-C127</f>
        <v/>
      </c>
      <c r="L127" s="988" t="n">
        <v>4.660433275336978</v>
      </c>
      <c r="M127" s="922">
        <f>L127-D127</f>
        <v/>
      </c>
    </row>
    <row r="128">
      <c r="A128" t="inlineStr">
        <is>
          <t>Jul-Sep 2020</t>
        </is>
      </c>
      <c r="B128">
        <f>RIGHT(A128, LEN(A128) - 8)</f>
        <v/>
      </c>
      <c r="C128">
        <f>'2'!K358</f>
        <v/>
      </c>
      <c r="D128">
        <f>'2'!E358</f>
        <v/>
      </c>
      <c r="E128">
        <f>'2'!Q358</f>
        <v/>
      </c>
      <c r="F128" t="n">
        <v>32353993.76094998</v>
      </c>
      <c r="G128">
        <f>F128/1000000</f>
        <v/>
      </c>
      <c r="I128" s="988" t="n">
        <v>74.52970949546288</v>
      </c>
      <c r="J128" s="922">
        <f>I128-C128</f>
        <v/>
      </c>
      <c r="L128" s="988" t="n">
        <v>4.986489341711414</v>
      </c>
      <c r="M128" s="922">
        <f>L128-D128</f>
        <v/>
      </c>
    </row>
    <row r="129">
      <c r="A129" t="inlineStr">
        <is>
          <t>Aug-Oct 2020</t>
        </is>
      </c>
      <c r="B129">
        <f>RIGHT(A129, LEN(A129) - 8)</f>
        <v/>
      </c>
      <c r="C129">
        <f>'2'!K359</f>
        <v/>
      </c>
      <c r="D129">
        <f>'2'!E359</f>
        <v/>
      </c>
      <c r="E129">
        <f>'2'!Q359</f>
        <v/>
      </c>
      <c r="F129" t="n">
        <v>32335266.89190068</v>
      </c>
      <c r="G129">
        <f>F129/1000000</f>
        <v/>
      </c>
      <c r="I129" s="988" t="n">
        <v>74.44663835232404</v>
      </c>
      <c r="J129" s="922">
        <f>I129-C129</f>
        <v/>
      </c>
      <c r="L129" s="988" t="n">
        <v>5.165749260611233</v>
      </c>
      <c r="M129" s="922">
        <f>L129-D129</f>
        <v/>
      </c>
      <c r="O129" t="inlineStr">
        <is>
          <t>Employment Rate (16-64, Seasonally Adjusted (%))</t>
        </is>
      </c>
    </row>
    <row r="130">
      <c r="A130" t="inlineStr">
        <is>
          <t>Sep-Nov 2020</t>
        </is>
      </c>
      <c r="B130">
        <f>RIGHT(A130, LEN(A130) - 8)</f>
        <v/>
      </c>
      <c r="C130">
        <f>'2'!K360</f>
        <v/>
      </c>
      <c r="D130">
        <f>'2'!E360</f>
        <v/>
      </c>
      <c r="E130">
        <f>'2'!Q360</f>
        <v/>
      </c>
      <c r="F130" t="n">
        <v>32338613.49138634</v>
      </c>
      <c r="G130">
        <f>F130/1000000</f>
        <v/>
      </c>
      <c r="I130" s="988" t="n">
        <v>74.46038191141908</v>
      </c>
      <c r="J130" s="922">
        <f>I130-C130</f>
        <v/>
      </c>
      <c r="L130" s="988" t="n">
        <v>5.23803912019375</v>
      </c>
      <c r="M130" s="922">
        <f>L130-D130</f>
        <v/>
      </c>
    </row>
    <row r="131">
      <c r="A131" t="inlineStr">
        <is>
          <t>Oct-Dec 2020</t>
        </is>
      </c>
      <c r="B131">
        <f>RIGHT(A131, LEN(A131) - 8)</f>
        <v/>
      </c>
      <c r="C131">
        <f>'2'!K361</f>
        <v/>
      </c>
      <c r="D131">
        <f>'2'!E361</f>
        <v/>
      </c>
      <c r="E131">
        <f>'2'!Q361</f>
        <v/>
      </c>
      <c r="F131" t="n">
        <v>32197965.732435</v>
      </c>
      <c r="G131">
        <f>F131/1000000</f>
        <v/>
      </c>
      <c r="I131" s="988" t="n">
        <v>74.17157266965383</v>
      </c>
      <c r="J131" s="922">
        <f>I131-C131</f>
        <v/>
      </c>
      <c r="L131" s="988" t="n">
        <v>5.335601935695091</v>
      </c>
      <c r="M131" s="922">
        <f>L131-D131</f>
        <v/>
      </c>
    </row>
    <row r="132">
      <c r="A132" t="inlineStr">
        <is>
          <t>Nov-Jan 2021</t>
        </is>
      </c>
      <c r="B132">
        <f>RIGHT(A132, LEN(A132) - 8)</f>
        <v/>
      </c>
      <c r="C132">
        <f>'2'!K362</f>
        <v/>
      </c>
      <c r="D132">
        <f>'2'!E362</f>
        <v/>
      </c>
      <c r="E132">
        <f>'2'!Q362</f>
        <v/>
      </c>
      <c r="F132" t="n">
        <v>32170466.2153244</v>
      </c>
      <c r="G132">
        <f>F132/1000000</f>
        <v/>
      </c>
      <c r="I132" s="988" t="n">
        <v>74.14965507550963</v>
      </c>
      <c r="J132" s="922">
        <f>I132-C132</f>
        <v/>
      </c>
      <c r="L132" s="988" t="n">
        <v>5.256005925659365</v>
      </c>
      <c r="M132" s="922">
        <f>L132-D132</f>
        <v/>
      </c>
    </row>
    <row r="133">
      <c r="A133" t="inlineStr">
        <is>
          <t>Dec-Feb 2021</t>
        </is>
      </c>
      <c r="B133">
        <f>RIGHT(A133, LEN(A133) - 8)</f>
        <v/>
      </c>
      <c r="C133">
        <f>'2'!K363</f>
        <v/>
      </c>
      <c r="D133">
        <f>'2'!E363</f>
        <v/>
      </c>
      <c r="E133">
        <f>'2'!Q363</f>
        <v/>
      </c>
      <c r="F133" t="n">
        <v>32218137.31132744</v>
      </c>
      <c r="G133">
        <f>F133/1000000</f>
        <v/>
      </c>
      <c r="I133" s="988" t="n">
        <v>74.27553613496643</v>
      </c>
      <c r="J133" s="922">
        <f>I133-C133</f>
        <v/>
      </c>
      <c r="L133" s="988" t="n">
        <v>5.176620114156723</v>
      </c>
      <c r="M133" s="922">
        <f>L133-D133</f>
        <v/>
      </c>
    </row>
    <row r="134">
      <c r="A134" t="inlineStr">
        <is>
          <t>Jan-Mar 2021</t>
        </is>
      </c>
      <c r="B134">
        <f>RIGHT(A134, LEN(A134) - 8)</f>
        <v/>
      </c>
      <c r="C134">
        <f>'2'!K364</f>
        <v/>
      </c>
      <c r="D134">
        <f>'2'!E364</f>
        <v/>
      </c>
      <c r="E134">
        <f>'2'!Q364</f>
        <v/>
      </c>
      <c r="F134" t="n">
        <v>32220976.95614387</v>
      </c>
      <c r="G134">
        <f>F134/1000000</f>
        <v/>
      </c>
      <c r="I134" s="988" t="n">
        <v>74.24837715261248</v>
      </c>
      <c r="J134" s="922">
        <f>I134-C134</f>
        <v/>
      </c>
      <c r="L134" s="988" t="n">
        <v>5.061139398467572</v>
      </c>
      <c r="M134" s="922">
        <f>L134-D134</f>
        <v/>
      </c>
    </row>
    <row r="135">
      <c r="A135" t="inlineStr">
        <is>
          <t>Feb-Apr 2021</t>
        </is>
      </c>
      <c r="B135">
        <f>RIGHT(A135, LEN(A135) - 8)</f>
        <v/>
      </c>
      <c r="C135">
        <f>'2'!K365</f>
        <v/>
      </c>
      <c r="D135">
        <f>'2'!E365</f>
        <v/>
      </c>
      <c r="E135">
        <f>'2'!Q365</f>
        <v/>
      </c>
      <c r="F135" t="n">
        <v>32236308.34603796</v>
      </c>
      <c r="G135">
        <f>F135/1000000</f>
        <v/>
      </c>
      <c r="I135" s="988" t="n">
        <v>74.26820071491687</v>
      </c>
      <c r="J135" s="922">
        <f>I135-C135</f>
        <v/>
      </c>
      <c r="L135" s="988" t="n">
        <v>5.01087054113335</v>
      </c>
      <c r="M135" s="922">
        <f>L135-D135</f>
        <v/>
      </c>
    </row>
    <row r="136">
      <c r="A136" t="inlineStr">
        <is>
          <t>Mar-May 2021</t>
        </is>
      </c>
      <c r="B136">
        <f>RIGHT(A136, LEN(A136) - 8)</f>
        <v/>
      </c>
      <c r="C136">
        <f>'2'!K366</f>
        <v/>
      </c>
      <c r="D136">
        <f>'2'!E366</f>
        <v/>
      </c>
      <c r="E136">
        <f>'2'!Q366</f>
        <v/>
      </c>
      <c r="F136" t="n">
        <v>32259596.50844997</v>
      </c>
      <c r="G136">
        <f>F136/1000000</f>
        <v/>
      </c>
      <c r="I136" s="988" t="n">
        <v>74.32206904130622</v>
      </c>
      <c r="J136" s="922">
        <f>I136-C136</f>
        <v/>
      </c>
      <c r="L136" s="988" t="n">
        <v>4.981190084046418</v>
      </c>
      <c r="M136" s="922">
        <f>L136-D136</f>
        <v/>
      </c>
    </row>
    <row r="137">
      <c r="A137" t="inlineStr">
        <is>
          <t>Apr-Jun 2021</t>
        </is>
      </c>
      <c r="B137">
        <f>RIGHT(A137, LEN(A137) - 8)</f>
        <v/>
      </c>
      <c r="C137">
        <f>'2'!K367</f>
        <v/>
      </c>
      <c r="D137">
        <f>'2'!E367</f>
        <v/>
      </c>
      <c r="E137">
        <f>'2'!Q367</f>
        <v/>
      </c>
      <c r="F137" t="n">
        <v>32376948.51854177</v>
      </c>
      <c r="G137">
        <f>F137/1000000</f>
        <v/>
      </c>
      <c r="I137" s="988" t="n">
        <v>74.58429348797357</v>
      </c>
      <c r="J137" s="922">
        <f>I137-C137</f>
        <v/>
      </c>
      <c r="L137" s="988" t="n">
        <v>4.83958525259674</v>
      </c>
      <c r="M137" s="922">
        <f>L137-D137</f>
        <v/>
      </c>
    </row>
    <row r="138">
      <c r="A138" t="inlineStr">
        <is>
          <t>May-Jul 2021</t>
        </is>
      </c>
      <c r="B138">
        <f>RIGHT(A138, LEN(A138) - 8)</f>
        <v/>
      </c>
      <c r="C138">
        <f>'2'!K368</f>
        <v/>
      </c>
      <c r="D138">
        <f>'2'!E368</f>
        <v/>
      </c>
      <c r="E138">
        <f>'2'!Q368</f>
        <v/>
      </c>
      <c r="F138" t="n">
        <v>32489468.4139865</v>
      </c>
      <c r="G138">
        <f>F138/1000000</f>
        <v/>
      </c>
      <c r="I138" s="988" t="n">
        <v>74.70166322680082</v>
      </c>
      <c r="J138" s="922">
        <f>I138-C138</f>
        <v/>
      </c>
      <c r="L138" s="988" t="n">
        <v>4.70443449060069</v>
      </c>
      <c r="M138" s="922">
        <f>L138-D138</f>
        <v/>
      </c>
    </row>
    <row r="139">
      <c r="A139" t="inlineStr">
        <is>
          <t>Jun-Aug 2021</t>
        </is>
      </c>
      <c r="B139">
        <f>RIGHT(A139, LEN(A139) - 8)</f>
        <v/>
      </c>
      <c r="C139">
        <f>'2'!K369</f>
        <v/>
      </c>
      <c r="D139">
        <f>'2'!E369</f>
        <v/>
      </c>
      <c r="E139">
        <f>'2'!Q369</f>
        <v/>
      </c>
      <c r="F139" t="n">
        <v>32577076.1821041</v>
      </c>
      <c r="G139">
        <f>F139/1000000</f>
        <v/>
      </c>
      <c r="I139" s="988" t="n">
        <v>74.7958556835038</v>
      </c>
      <c r="J139" s="922">
        <f>I139-C139</f>
        <v/>
      </c>
      <c r="L139" s="988" t="n">
        <v>4.568007061655853</v>
      </c>
      <c r="M139" s="922">
        <f>L139-D139</f>
        <v/>
      </c>
    </row>
    <row r="140">
      <c r="A140" t="inlineStr">
        <is>
          <t>Jul-Sep 2021</t>
        </is>
      </c>
      <c r="B140">
        <f>RIGHT(A140, LEN(A140) - 8)</f>
        <v/>
      </c>
      <c r="C140">
        <f>'2'!K370</f>
        <v/>
      </c>
      <c r="D140">
        <f>'2'!E370</f>
        <v/>
      </c>
      <c r="E140">
        <f>'2'!Q370</f>
        <v/>
      </c>
      <c r="F140" t="n">
        <v>32687486.09275119</v>
      </c>
      <c r="G140">
        <f>F140/1000000</f>
        <v/>
      </c>
      <c r="I140" s="988" t="n">
        <v>74.88496789358831</v>
      </c>
      <c r="J140" s="922">
        <f>I140-C140</f>
        <v/>
      </c>
      <c r="L140" s="988" t="n">
        <v>4.390058901025887</v>
      </c>
      <c r="M140" s="922">
        <f>L140-D140</f>
        <v/>
      </c>
    </row>
    <row r="141">
      <c r="A141" t="inlineStr">
        <is>
          <t>Aug-Oct 2021</t>
        </is>
      </c>
      <c r="B141">
        <f>RIGHT(A141, LEN(A141) - 8)</f>
        <v/>
      </c>
      <c r="C141">
        <f>'2'!K371</f>
        <v/>
      </c>
      <c r="D141">
        <f>'2'!E371</f>
        <v/>
      </c>
      <c r="E141">
        <f>'2'!Q371</f>
        <v/>
      </c>
      <c r="F141" t="n">
        <v>32686196.66117037</v>
      </c>
      <c r="G141">
        <f>F141/1000000</f>
        <v/>
      </c>
      <c r="I141" s="988" t="n">
        <v>74.92822721907646</v>
      </c>
      <c r="J141" s="922">
        <f>I141-C141</f>
        <v/>
      </c>
      <c r="L141" s="988" t="n">
        <v>4.313333468202407</v>
      </c>
      <c r="M141" s="922">
        <f>L141-D141</f>
        <v/>
      </c>
    </row>
    <row r="142">
      <c r="A142" t="inlineStr">
        <is>
          <t>Sep-Nov 2021</t>
        </is>
      </c>
      <c r="B142">
        <f>RIGHT(A142, LEN(A142) - 8)</f>
        <v/>
      </c>
      <c r="C142">
        <f>'2'!K372</f>
        <v/>
      </c>
      <c r="D142">
        <f>'2'!E372</f>
        <v/>
      </c>
      <c r="E142">
        <f>'2'!Q372</f>
        <v/>
      </c>
      <c r="F142" t="n">
        <v>32672655.10507251</v>
      </c>
      <c r="G142">
        <f>F142/1000000</f>
        <v/>
      </c>
      <c r="I142" s="988" t="n">
        <v>74.95522881394359</v>
      </c>
      <c r="J142" s="922">
        <f>I142-C142</f>
        <v/>
      </c>
      <c r="L142" s="988" t="n">
        <v>4.202835864312832</v>
      </c>
      <c r="M142" s="922">
        <f>L142-D142</f>
        <v/>
      </c>
    </row>
    <row r="143">
      <c r="A143" t="inlineStr">
        <is>
          <t>Oct-Dec 2021</t>
        </is>
      </c>
      <c r="B143">
        <f>RIGHT(A143, LEN(A143) - 8)</f>
        <v/>
      </c>
      <c r="C143">
        <f>'2'!K373</f>
        <v/>
      </c>
      <c r="D143">
        <f>'2'!E373</f>
        <v/>
      </c>
      <c r="E143">
        <f>'2'!Q373</f>
        <v/>
      </c>
      <c r="F143" t="n">
        <v>32686457.87498958</v>
      </c>
      <c r="G143">
        <f>F143/1000000</f>
        <v/>
      </c>
      <c r="I143" s="988" t="n">
        <v>75.00161841931818</v>
      </c>
      <c r="J143" s="922">
        <f>I143-C143</f>
        <v/>
      </c>
      <c r="L143" s="988" t="n">
        <v>4.176097657038565</v>
      </c>
      <c r="M143" s="922">
        <f>L143-D143</f>
        <v/>
      </c>
    </row>
    <row r="144">
      <c r="A144" t="inlineStr">
        <is>
          <t>Nov-Jan 2022</t>
        </is>
      </c>
      <c r="B144">
        <f>RIGHT(A144, LEN(A144) - 8)</f>
        <v/>
      </c>
      <c r="C144">
        <f>'2'!K374</f>
        <v/>
      </c>
      <c r="D144">
        <f>'2'!E374</f>
        <v/>
      </c>
      <c r="E144">
        <f>'2'!Q374</f>
        <v/>
      </c>
      <c r="F144" t="n">
        <v>32656934.36843973</v>
      </c>
      <c r="G144">
        <f>F144/1000000</f>
        <v/>
      </c>
      <c r="I144" s="988" t="n">
        <v>74.95960243562396</v>
      </c>
      <c r="J144" s="922">
        <f>I144-C144</f>
        <v/>
      </c>
      <c r="L144" s="988" t="n">
        <v>4.108312348453282</v>
      </c>
      <c r="M144" s="922">
        <f>L144-D144</f>
        <v/>
      </c>
    </row>
    <row r="145">
      <c r="A145" t="inlineStr">
        <is>
          <t>Dec-Feb 2022</t>
        </is>
      </c>
      <c r="B145">
        <f>RIGHT(A145, LEN(A145) - 8)</f>
        <v/>
      </c>
      <c r="C145">
        <f>'2'!K375</f>
        <v/>
      </c>
      <c r="D145">
        <f>'2'!E375</f>
        <v/>
      </c>
      <c r="E145">
        <f>'2'!Q375</f>
        <v/>
      </c>
      <c r="F145" t="n">
        <v>32701192.84023999</v>
      </c>
      <c r="G145">
        <f>F145/1000000</f>
        <v/>
      </c>
      <c r="I145" s="988" t="n">
        <v>74.98780337256899</v>
      </c>
      <c r="J145" s="922">
        <f>I145-C145</f>
        <v/>
      </c>
      <c r="L145" s="988" t="n">
        <v>3.968227267275197</v>
      </c>
      <c r="M145" s="922">
        <f>L145-D145</f>
        <v/>
      </c>
    </row>
    <row r="146">
      <c r="A146" t="inlineStr">
        <is>
          <t>Jan-Mar 2022</t>
        </is>
      </c>
      <c r="B146">
        <f>RIGHT(A146, LEN(A146) - 8)</f>
        <v/>
      </c>
      <c r="C146">
        <f>'2'!K376</f>
        <v/>
      </c>
      <c r="D146">
        <f>'2'!E376</f>
        <v/>
      </c>
      <c r="E146">
        <f>'2'!Q376</f>
        <v/>
      </c>
      <c r="F146" t="n">
        <v>32774623.6823072</v>
      </c>
      <c r="G146">
        <f>F146/1000000</f>
        <v/>
      </c>
      <c r="I146" s="988" t="n">
        <v>75.14264723226874</v>
      </c>
      <c r="J146" s="922">
        <f>I146-C146</f>
        <v/>
      </c>
      <c r="L146" s="988" t="n">
        <v>3.85222267667179</v>
      </c>
      <c r="M146" s="922">
        <f>L146-D146</f>
        <v/>
      </c>
    </row>
    <row r="147">
      <c r="A147" t="inlineStr">
        <is>
          <t>Feb-Apr 2022</t>
        </is>
      </c>
      <c r="B147">
        <f>RIGHT(A147, LEN(A147) - 8)</f>
        <v/>
      </c>
      <c r="C147">
        <f>'2'!K377</f>
        <v/>
      </c>
      <c r="D147">
        <f>'2'!E377</f>
        <v/>
      </c>
      <c r="E147">
        <f>'2'!Q377</f>
        <v/>
      </c>
      <c r="F147" t="n">
        <v>32857183.78520043</v>
      </c>
      <c r="G147">
        <f>F147/1000000</f>
        <v/>
      </c>
      <c r="I147" s="988" t="n">
        <v>75.15988035731257</v>
      </c>
      <c r="J147" s="922">
        <f>I147-C147</f>
        <v/>
      </c>
      <c r="L147" s="988" t="n">
        <v>3.9602974535382</v>
      </c>
      <c r="M147" s="922">
        <f>L147-D147</f>
        <v/>
      </c>
    </row>
    <row r="148">
      <c r="A148" t="inlineStr">
        <is>
          <t>Mar-May 2022</t>
        </is>
      </c>
      <c r="B148">
        <f>RIGHT(A148, LEN(A148) - 8)</f>
        <v/>
      </c>
      <c r="C148">
        <f>'2'!K378</f>
        <v/>
      </c>
      <c r="D148">
        <f>'2'!E378</f>
        <v/>
      </c>
      <c r="E148">
        <f>'2'!Q378</f>
        <v/>
      </c>
      <c r="F148" t="n">
        <v>33020760.13687991</v>
      </c>
      <c r="G148">
        <f>F148/1000000</f>
        <v/>
      </c>
      <c r="I148" s="988" t="n">
        <v>75.37004993121462</v>
      </c>
      <c r="J148" s="922">
        <f>I148-C148</f>
        <v/>
      </c>
      <c r="L148" s="988" t="n">
        <v>3.904056111913638</v>
      </c>
      <c r="M148" s="922">
        <f>L148-D148</f>
        <v/>
      </c>
    </row>
    <row r="149">
      <c r="A149" t="inlineStr">
        <is>
          <t>Apr-Jun 2022</t>
        </is>
      </c>
      <c r="B149">
        <f>RIGHT(A149, LEN(A149) - 8)</f>
        <v/>
      </c>
      <c r="C149">
        <f>'2'!K379</f>
        <v/>
      </c>
      <c r="D149">
        <f>'2'!E379</f>
        <v/>
      </c>
      <c r="E149">
        <f>'2'!Q379</f>
        <v/>
      </c>
      <c r="F149" t="n">
        <v>32957882.6099645</v>
      </c>
      <c r="G149">
        <f>F149/1000000</f>
        <v/>
      </c>
      <c r="I149" s="988" t="n">
        <v>75.02131254847134</v>
      </c>
      <c r="J149" s="922">
        <f>I149-C149</f>
        <v/>
      </c>
      <c r="L149" s="988" t="n">
        <v>3.936842809498019</v>
      </c>
      <c r="M149" s="922">
        <f>L149-D149</f>
        <v/>
      </c>
    </row>
    <row r="150">
      <c r="A150" t="inlineStr">
        <is>
          <t>May-Jul 2022</t>
        </is>
      </c>
      <c r="B150">
        <f>RIGHT(A150, LEN(A150) - 8)</f>
        <v/>
      </c>
      <c r="C150">
        <f>'2'!K380</f>
        <v/>
      </c>
      <c r="D150">
        <f>'2'!E380</f>
        <v/>
      </c>
      <c r="E150">
        <f>'2'!Q380</f>
        <v/>
      </c>
      <c r="F150" t="n">
        <v>32920197.86450028</v>
      </c>
      <c r="G150">
        <f>F150/1000000</f>
        <v/>
      </c>
      <c r="I150" s="988" t="n">
        <v>74.92430741985442</v>
      </c>
      <c r="J150" s="922">
        <f>I150-C150</f>
        <v/>
      </c>
      <c r="L150" s="988" t="n">
        <v>3.747758062152815</v>
      </c>
      <c r="M150" s="922">
        <f>L150-D150</f>
        <v/>
      </c>
    </row>
    <row r="151">
      <c r="A151" t="inlineStr">
        <is>
          <t>Jun-Aug 2022</t>
        </is>
      </c>
      <c r="B151">
        <f>RIGHT(A151, LEN(A151) - 8)</f>
        <v/>
      </c>
      <c r="C151">
        <f>'2'!K381</f>
        <v/>
      </c>
      <c r="D151">
        <f>'2'!E381</f>
        <v/>
      </c>
      <c r="E151">
        <f>'2'!Q381</f>
        <v/>
      </c>
      <c r="F151" t="n">
        <v>32929161.68098031</v>
      </c>
      <c r="G151">
        <f>F151/1000000</f>
        <v/>
      </c>
      <c r="I151" s="988" t="n">
        <v>75.04147931493928</v>
      </c>
      <c r="J151" s="922">
        <f>I151-C151</f>
        <v/>
      </c>
      <c r="L151" s="988" t="n">
        <v>3.646716838715635</v>
      </c>
      <c r="M151" s="922">
        <f>L151-D151</f>
        <v/>
      </c>
    </row>
    <row r="152">
      <c r="A152" t="inlineStr">
        <is>
          <t>Jul-Sep 2022</t>
        </is>
      </c>
      <c r="B152">
        <f>RIGHT(A152, LEN(A152) - 8)</f>
        <v/>
      </c>
      <c r="C152">
        <f>'2'!K382</f>
        <v/>
      </c>
      <c r="D152">
        <f>'2'!E382</f>
        <v/>
      </c>
      <c r="E152">
        <f>'2'!Q382</f>
        <v/>
      </c>
      <c r="F152" t="n">
        <v>32915867.68014048</v>
      </c>
      <c r="G152">
        <f>F152/1000000</f>
        <v/>
      </c>
      <c r="I152" s="988" t="n">
        <v>74.96945096998961</v>
      </c>
      <c r="J152" s="922">
        <f>I152-C152</f>
        <v/>
      </c>
      <c r="L152" s="988" t="n">
        <v>3.752161402914916</v>
      </c>
      <c r="M152" s="922">
        <f>L152-D152</f>
        <v/>
      </c>
    </row>
    <row r="153">
      <c r="A153" t="inlineStr">
        <is>
          <t>Aug-Oct 2022</t>
        </is>
      </c>
      <c r="B153">
        <f>RIGHT(A153, LEN(A153) - 8)</f>
        <v/>
      </c>
      <c r="C153">
        <f>'2'!K383</f>
        <v/>
      </c>
      <c r="D153">
        <f>'2'!E383</f>
        <v/>
      </c>
      <c r="E153">
        <f>'2'!Q383</f>
        <v/>
      </c>
      <c r="F153" t="n">
        <v>32951175.21833764</v>
      </c>
      <c r="G153">
        <f>F153/1000000</f>
        <v/>
      </c>
      <c r="I153" s="988" t="n">
        <v>75.04315532039142</v>
      </c>
      <c r="J153" s="922">
        <f>I153-C153</f>
        <v/>
      </c>
      <c r="L153" s="988" t="n">
        <v>3.856796624249185</v>
      </c>
      <c r="M153" s="922">
        <f>L153-D153</f>
        <v/>
      </c>
      <c r="O153" t="inlineStr">
        <is>
          <t>Unemployment rate (16+, seasonally adjusted)</t>
        </is>
      </c>
    </row>
    <row r="154">
      <c r="A154" t="inlineStr">
        <is>
          <t>Sep-Nov 2022</t>
        </is>
      </c>
      <c r="B154">
        <f>RIGHT(A154, LEN(A154) - 8)</f>
        <v/>
      </c>
      <c r="C154">
        <f>'2'!K384</f>
        <v/>
      </c>
      <c r="D154">
        <f>'2'!E384</f>
        <v/>
      </c>
      <c r="E154">
        <f>'2'!Q384</f>
        <v/>
      </c>
      <c r="F154" t="n">
        <v>33076041.79373298</v>
      </c>
      <c r="G154">
        <f>F154/1000000</f>
        <v/>
      </c>
      <c r="I154" s="988" t="n">
        <v>75.23653440354173</v>
      </c>
      <c r="J154" s="922">
        <f>I154-C154</f>
        <v/>
      </c>
      <c r="L154" s="988" t="n">
        <v>3.803155738140657</v>
      </c>
      <c r="M154" s="922">
        <f>L154-D154</f>
        <v/>
      </c>
    </row>
    <row r="155">
      <c r="A155" t="inlineStr">
        <is>
          <t>Oct-Dec 2022</t>
        </is>
      </c>
      <c r="B155">
        <f>RIGHT(A155, LEN(A155) - 8)</f>
        <v/>
      </c>
      <c r="C155">
        <f>'2'!K385</f>
        <v/>
      </c>
      <c r="D155">
        <f>'2'!E385</f>
        <v/>
      </c>
      <c r="E155">
        <f>'2'!Q385</f>
        <v/>
      </c>
      <c r="F155" t="n">
        <v>33066998.46733286</v>
      </c>
      <c r="G155">
        <f>F155/1000000</f>
        <v/>
      </c>
      <c r="I155" s="988" t="n">
        <v>75.18609011840306</v>
      </c>
      <c r="J155" s="922">
        <f>I155-C155</f>
        <v/>
      </c>
      <c r="L155" s="988" t="n">
        <v>3.873868244431654</v>
      </c>
      <c r="M155" s="922">
        <f>L155-D155</f>
        <v/>
      </c>
    </row>
    <row r="156">
      <c r="A156" t="inlineStr">
        <is>
          <t>Nov-Jan 2023</t>
        </is>
      </c>
      <c r="B156">
        <f>RIGHT(A156, LEN(A156) - 8)</f>
        <v/>
      </c>
      <c r="C156">
        <f>'2'!K386</f>
        <v/>
      </c>
      <c r="D156">
        <f>'2'!E386</f>
        <v/>
      </c>
      <c r="E156">
        <f>'2'!Q386</f>
        <v/>
      </c>
      <c r="F156" t="n">
        <v>33099434.59521031</v>
      </c>
      <c r="G156">
        <f>F156/1000000</f>
        <v/>
      </c>
      <c r="I156" s="988" t="n">
        <v>75.24363706292365</v>
      </c>
      <c r="J156" s="922">
        <f>I156-C156</f>
        <v/>
      </c>
      <c r="L156" s="988" t="n">
        <v>3.819650981152872</v>
      </c>
      <c r="M156" s="922">
        <f>L156-D156</f>
        <v/>
      </c>
    </row>
    <row r="157">
      <c r="A157" t="inlineStr">
        <is>
          <t>Dec-Feb 2023</t>
        </is>
      </c>
      <c r="B157">
        <f>RIGHT(A157, LEN(A157) - 8)</f>
        <v/>
      </c>
      <c r="C157">
        <f>'2'!K387</f>
        <v/>
      </c>
      <c r="D157">
        <f>'2'!E387</f>
        <v/>
      </c>
      <c r="E157">
        <f>'2'!Q387</f>
        <v/>
      </c>
      <c r="F157" t="n">
        <v>33175551.15060799</v>
      </c>
      <c r="G157">
        <f>F157/1000000</f>
        <v/>
      </c>
      <c r="I157" s="988" t="n">
        <v>75.23848134687134</v>
      </c>
      <c r="J157" s="922">
        <f>I157-C157</f>
        <v/>
      </c>
      <c r="L157" s="988" t="n">
        <v>3.899553029289738</v>
      </c>
      <c r="M157" s="922">
        <f>L157-D157</f>
        <v/>
      </c>
    </row>
    <row r="158">
      <c r="A158" t="inlineStr">
        <is>
          <t>Jan-Mar 2023</t>
        </is>
      </c>
      <c r="B158">
        <f>RIGHT(A158, LEN(A158) - 8)</f>
        <v/>
      </c>
      <c r="C158">
        <f>'2'!K388</f>
        <v/>
      </c>
      <c r="D158">
        <f>'2'!E388</f>
        <v/>
      </c>
      <c r="E158">
        <f>'2'!Q388</f>
        <v/>
      </c>
      <c r="F158" t="n">
        <v>33200617.4840371</v>
      </c>
      <c r="G158">
        <f>F158/1000000</f>
        <v/>
      </c>
      <c r="I158" s="988" t="n">
        <v>75.27870315588686</v>
      </c>
      <c r="J158" s="922">
        <f>I158-C158</f>
        <v/>
      </c>
      <c r="L158" s="988" t="n">
        <v>3.999166158341896</v>
      </c>
      <c r="M158" s="922">
        <f>L158-D158</f>
        <v/>
      </c>
    </row>
    <row r="159">
      <c r="A159" t="inlineStr">
        <is>
          <t>Feb-Apr 2023</t>
        </is>
      </c>
      <c r="B159">
        <f>RIGHT(A159, LEN(A159) - 8)</f>
        <v/>
      </c>
      <c r="C159">
        <f>'2'!K389</f>
        <v/>
      </c>
      <c r="D159">
        <f>'2'!E389</f>
        <v/>
      </c>
      <c r="E159">
        <f>'2'!Q389</f>
        <v/>
      </c>
      <c r="F159" t="n">
        <v>33325667.59716491</v>
      </c>
      <c r="G159">
        <f>F159/1000000</f>
        <v/>
      </c>
      <c r="I159" s="988" t="n">
        <v>75.43069012796637</v>
      </c>
      <c r="J159" s="922">
        <f>I159-C159</f>
        <v/>
      </c>
      <c r="L159" s="988" t="n">
        <v>3.901681387095709</v>
      </c>
      <c r="M159" s="922">
        <f>L159-D159</f>
        <v/>
      </c>
    </row>
    <row r="160">
      <c r="A160" t="inlineStr">
        <is>
          <t>Mar-May 2023</t>
        </is>
      </c>
      <c r="B160">
        <f>RIGHT(A160, LEN(A160) - 8)</f>
        <v/>
      </c>
      <c r="C160">
        <f>'2'!K390</f>
        <v/>
      </c>
      <c r="D160">
        <f>'2'!E390</f>
        <v/>
      </c>
      <c r="E160">
        <f>'2'!Q390</f>
        <v/>
      </c>
      <c r="F160" t="n">
        <v>33310556.78207575</v>
      </c>
      <c r="G160">
        <f>F160/1000000</f>
        <v/>
      </c>
      <c r="I160" s="988" t="n">
        <v>75.46029284698649</v>
      </c>
      <c r="J160" s="922">
        <f>I160-C160</f>
        <v/>
      </c>
      <c r="L160" s="988" t="n">
        <v>4.01972314419322</v>
      </c>
      <c r="M160" s="922">
        <f>L160-D160</f>
        <v/>
      </c>
    </row>
    <row r="161">
      <c r="A161" t="inlineStr">
        <is>
          <t>Apr-Jun 2023</t>
        </is>
      </c>
      <c r="B161">
        <f>RIGHT(A161, LEN(A161) - 8)</f>
        <v/>
      </c>
      <c r="C161">
        <f>'2'!K391</f>
        <v/>
      </c>
      <c r="D161">
        <f>'2'!E391</f>
        <v/>
      </c>
      <c r="E161">
        <f>'2'!Q391</f>
        <v/>
      </c>
      <c r="F161" t="n">
        <v>33162821.43488222</v>
      </c>
      <c r="G161">
        <f>F161/1000000</f>
        <v/>
      </c>
      <c r="I161" s="988" t="n">
        <v>75.16918776964731</v>
      </c>
      <c r="J161" s="922">
        <f>I161-C161</f>
        <v/>
      </c>
      <c r="L161" s="988" t="n">
        <v>4.218053804210328</v>
      </c>
      <c r="M161" s="922">
        <f>L161-D161</f>
        <v/>
      </c>
    </row>
    <row r="162">
      <c r="A162" t="inlineStr">
        <is>
          <t>May-Jul 2023</t>
        </is>
      </c>
      <c r="B162">
        <f>RIGHT(A162, LEN(A162) - 8)</f>
        <v/>
      </c>
      <c r="C162">
        <f>'2'!K392</f>
        <v/>
      </c>
      <c r="D162">
        <f>'2'!E392</f>
        <v/>
      </c>
      <c r="E162">
        <f>'2'!Q392</f>
        <v/>
      </c>
      <c r="F162" t="n">
        <v>33082006.65421486</v>
      </c>
      <c r="G162">
        <f>F162/1000000</f>
        <v/>
      </c>
      <c r="I162" s="988" t="n">
        <v>74.91192303627233</v>
      </c>
      <c r="J162" s="922">
        <f>I162-C162</f>
        <v/>
      </c>
      <c r="L162" s="988" t="n">
        <v>4.327557519932277</v>
      </c>
      <c r="M162" s="922">
        <f>L162-D162</f>
        <v/>
      </c>
    </row>
    <row r="163">
      <c r="A163" t="inlineStr">
        <is>
          <t>Jun-Aug 2023</t>
        </is>
      </c>
      <c r="B163">
        <f>RIGHT(A163, LEN(A163) - 8)</f>
        <v/>
      </c>
      <c r="C163">
        <f>'2'!K393</f>
        <v/>
      </c>
      <c r="D163">
        <f>'2'!E393</f>
        <v/>
      </c>
      <c r="E163">
        <f>'2'!Q393</f>
        <v/>
      </c>
      <c r="F163" t="n">
        <v>33027892.86868375</v>
      </c>
      <c r="G163">
        <f>F163/1000000</f>
        <v/>
      </c>
      <c r="I163" s="988" t="n">
        <v>74.74498469860642</v>
      </c>
      <c r="J163" s="922">
        <f>I163-C163</f>
        <v/>
      </c>
      <c r="L163" s="988" t="n">
        <v>4.21208599958077</v>
      </c>
      <c r="M163" s="922">
        <f>L163-D163</f>
        <v/>
      </c>
    </row>
    <row r="164">
      <c r="A164" t="inlineStr">
        <is>
          <t>Jul-Sep 2023</t>
        </is>
      </c>
      <c r="B164">
        <f>RIGHT(A164, LEN(A164) - 8)</f>
        <v/>
      </c>
      <c r="C164">
        <f>'2'!K394</f>
        <v/>
      </c>
      <c r="D164">
        <f>'2'!E394</f>
        <v/>
      </c>
      <c r="E164">
        <f>'2'!Q394</f>
        <v/>
      </c>
      <c r="F164" t="n">
        <v>33102185.80371803</v>
      </c>
      <c r="G164">
        <f>F164/1000000</f>
        <v/>
      </c>
      <c r="I164" s="988" t="n">
        <v>74.84646884495379</v>
      </c>
      <c r="J164" s="922">
        <f>I164-C164</f>
        <v/>
      </c>
      <c r="L164" s="988" t="n">
        <v>4.076241538254306</v>
      </c>
      <c r="M164" s="922">
        <f>L164-D164</f>
        <v/>
      </c>
    </row>
    <row r="165">
      <c r="A165" t="inlineStr">
        <is>
          <t>Aug-Oct 2023</t>
        </is>
      </c>
      <c r="B165">
        <f>RIGHT(A165, LEN(A165) - 8)</f>
        <v/>
      </c>
      <c r="C165">
        <f>'2'!K395</f>
        <v/>
      </c>
      <c r="D165">
        <f>'2'!E395</f>
        <v/>
      </c>
      <c r="E165">
        <f>'2'!Q395</f>
        <v/>
      </c>
      <c r="F165" t="n">
        <v>33195699.01136957</v>
      </c>
      <c r="G165">
        <f>F165/1000000</f>
        <v/>
      </c>
      <c r="I165" s="988" t="n">
        <v>75.06267675799042</v>
      </c>
      <c r="J165" s="922">
        <f>I165-C165</f>
        <v/>
      </c>
      <c r="L165" s="988" t="n">
        <v>3.954574933780591</v>
      </c>
      <c r="M165" s="922">
        <f>L165-D165</f>
        <v/>
      </c>
    </row>
    <row r="166">
      <c r="A166" t="inlineStr">
        <is>
          <t>Sep-Nov 2023</t>
        </is>
      </c>
      <c r="B166">
        <f>RIGHT(A166, LEN(A166) - 8)</f>
        <v/>
      </c>
      <c r="C166">
        <f>'2'!K396</f>
        <v/>
      </c>
      <c r="D166">
        <f>'2'!E396</f>
        <v/>
      </c>
      <c r="E166">
        <f>'2'!Q396</f>
        <v/>
      </c>
      <c r="F166" t="n">
        <v>33136212.16941565</v>
      </c>
      <c r="G166">
        <f>F166/1000000</f>
        <v/>
      </c>
      <c r="I166" s="988" t="n">
        <v>74.98748619835801</v>
      </c>
      <c r="J166" s="922">
        <f>I166-C166</f>
        <v/>
      </c>
      <c r="L166" s="988" t="n">
        <v>3.929177074765049</v>
      </c>
      <c r="M166" s="922">
        <f>L166-D166</f>
        <v/>
      </c>
    </row>
    <row r="167">
      <c r="A167" t="inlineStr">
        <is>
          <t>Oct-Dec 2023</t>
        </is>
      </c>
      <c r="B167">
        <f>RIGHT(A167, LEN(A167) - 8)</f>
        <v/>
      </c>
      <c r="C167">
        <f>'2'!K397</f>
        <v/>
      </c>
      <c r="D167">
        <f>'2'!E397</f>
        <v/>
      </c>
      <c r="E167">
        <f>'2'!Q397</f>
        <v/>
      </c>
      <c r="F167" t="n">
        <v>33174381.3381513</v>
      </c>
      <c r="G167">
        <f>F167/1000000</f>
        <v/>
      </c>
      <c r="I167" s="988" t="n">
        <v>75.00856523743148</v>
      </c>
      <c r="J167" s="922">
        <f>I167-C167</f>
        <v/>
      </c>
      <c r="L167" s="988" t="n">
        <v>3.826618326559586</v>
      </c>
      <c r="M167" s="922">
        <f>L167-D167</f>
        <v/>
      </c>
    </row>
    <row r="168">
      <c r="A168" t="inlineStr">
        <is>
          <t>Nov-Jan 2024</t>
        </is>
      </c>
      <c r="B168">
        <f>RIGHT(A168, LEN(A168) - 8)</f>
        <v/>
      </c>
      <c r="C168">
        <f>'2'!K398</f>
        <v/>
      </c>
      <c r="D168">
        <f>'2'!E398</f>
        <v/>
      </c>
      <c r="E168">
        <f>'2'!Q398</f>
        <v/>
      </c>
      <c r="F168" t="n">
        <v>33174976.0243221</v>
      </c>
      <c r="G168">
        <f>F168/1000000</f>
        <v/>
      </c>
      <c r="I168" s="988" t="n">
        <v>74.84542434693246</v>
      </c>
      <c r="J168" s="922">
        <f>I168-C168</f>
        <v/>
      </c>
      <c r="L168" s="988" t="n">
        <v>3.981339309189242</v>
      </c>
      <c r="M168" s="922">
        <f>L168-D168</f>
        <v/>
      </c>
    </row>
    <row r="169">
      <c r="A169" t="inlineStr">
        <is>
          <t>Dec-Feb 2024</t>
        </is>
      </c>
      <c r="B169">
        <f>RIGHT(A169, LEN(A169) - 8)</f>
        <v/>
      </c>
      <c r="C169">
        <f>'2'!K399</f>
        <v/>
      </c>
      <c r="D169">
        <f>'2'!E399</f>
        <v/>
      </c>
      <c r="E169">
        <f>'2'!Q399</f>
        <v/>
      </c>
      <c r="I169" s="1009" t="n">
        <v>74.48788745193859</v>
      </c>
      <c r="J169" s="922">
        <f>I169-C169</f>
        <v/>
      </c>
      <c r="L169" s="1009" t="n">
        <v>4.183920879300816</v>
      </c>
      <c r="M169" s="922">
        <f>L169-D169</f>
        <v/>
      </c>
    </row>
    <row r="170">
      <c r="A170" t="inlineStr">
        <is>
          <t>Jan-Mar 2024</t>
        </is>
      </c>
      <c r="B170">
        <f>RIGHT(A170, LEN(A170) - 8)</f>
        <v/>
      </c>
      <c r="C170">
        <f>'2'!K400</f>
        <v/>
      </c>
      <c r="D170">
        <f>'2'!E400</f>
        <v/>
      </c>
      <c r="E170">
        <f>'2'!Q400</f>
        <v/>
      </c>
      <c r="J170" s="922" t="n"/>
    </row>
    <row r="171">
      <c r="A171" t="inlineStr">
        <is>
          <t>Feb-Apr 2024</t>
        </is>
      </c>
      <c r="B171">
        <f>RIGHT(A171, LEN(A171) - 8)</f>
        <v/>
      </c>
      <c r="C171">
        <f>'2'!K401</f>
        <v/>
      </c>
      <c r="D171">
        <f>'2'!E401</f>
        <v/>
      </c>
      <c r="E171">
        <f>'2'!Q401</f>
        <v/>
      </c>
      <c r="J171" s="922" t="n"/>
    </row>
    <row r="172">
      <c r="A172" t="inlineStr">
        <is>
          <t>Mar-May 2024</t>
        </is>
      </c>
      <c r="B172">
        <f>RIGHT(A172, LEN(A172) - 8)</f>
        <v/>
      </c>
      <c r="C172">
        <f>'2'!K402</f>
        <v/>
      </c>
      <c r="D172">
        <f>'2'!E402</f>
        <v/>
      </c>
      <c r="E172">
        <f>'2'!Q402</f>
        <v/>
      </c>
      <c r="J172" s="922" t="n"/>
    </row>
    <row r="173">
      <c r="A173" t="inlineStr">
        <is>
          <t>Apr-Jun 2024</t>
        </is>
      </c>
      <c r="B173">
        <f>RIGHT(A173, LEN(A173) - 8)</f>
        <v/>
      </c>
      <c r="C173">
        <f>'2'!K403</f>
        <v/>
      </c>
      <c r="D173">
        <f>'2'!E403</f>
        <v/>
      </c>
      <c r="E173">
        <f>'2'!Q403</f>
        <v/>
      </c>
      <c r="J173" s="922" t="n"/>
    </row>
    <row r="174">
      <c r="A174" t="inlineStr">
        <is>
          <t>May-Jul 2024</t>
        </is>
      </c>
      <c r="B174">
        <f>RIGHT(A174, LEN(A174) - 8)</f>
        <v/>
      </c>
      <c r="C174">
        <f>'2'!K404</f>
        <v/>
      </c>
      <c r="D174">
        <f>'2'!E404</f>
        <v/>
      </c>
      <c r="E174">
        <f>'2'!Q404</f>
        <v/>
      </c>
      <c r="J174" s="922" t="n"/>
      <c r="O174" t="inlineStr">
        <is>
          <t>Inactivity Rate (16-64, Seasonally Adjusted (%))</t>
        </is>
      </c>
    </row>
    <row r="175">
      <c r="A175" t="inlineStr">
        <is>
          <t>Jun-Aug 2024</t>
        </is>
      </c>
      <c r="B175">
        <f>RIGHT(A175, LEN(A175) - 8)</f>
        <v/>
      </c>
      <c r="C175">
        <f>'2'!K405</f>
        <v/>
      </c>
      <c r="D175">
        <f>'2'!E405</f>
        <v/>
      </c>
      <c r="E175">
        <f>'2'!Q405</f>
        <v/>
      </c>
      <c r="J175" s="922" t="n"/>
    </row>
    <row r="176">
      <c r="A176" t="inlineStr">
        <is>
          <t>Jul-Sep 2024</t>
        </is>
      </c>
      <c r="B176">
        <f>RIGHT(A176, LEN(A176) - 8)</f>
        <v/>
      </c>
      <c r="C176">
        <f>'2'!K406</f>
        <v/>
      </c>
      <c r="D176">
        <f>'2'!E406</f>
        <v/>
      </c>
      <c r="E176">
        <f>'2'!Q406</f>
        <v/>
      </c>
      <c r="J176" s="922" t="n"/>
    </row>
    <row r="177">
      <c r="A177" t="inlineStr">
        <is>
          <t>Aug-Oct 2024</t>
        </is>
      </c>
      <c r="B177">
        <f>RIGHT(A177, LEN(A177) - 8)</f>
        <v/>
      </c>
      <c r="C177">
        <f>'2'!K407</f>
        <v/>
      </c>
      <c r="D177">
        <f>'2'!E407</f>
        <v/>
      </c>
      <c r="E177">
        <f>'2'!Q407</f>
        <v/>
      </c>
      <c r="J177" s="922" t="n"/>
    </row>
    <row r="178">
      <c r="A178" t="inlineStr">
        <is>
          <t>Sep-Nov 2024</t>
        </is>
      </c>
      <c r="B178">
        <f>RIGHT(A178, LEN(A178) - 8)</f>
        <v/>
      </c>
      <c r="C178">
        <f>'2'!K408</f>
        <v/>
      </c>
      <c r="D178">
        <f>'2'!E408</f>
        <v/>
      </c>
      <c r="E178">
        <f>'2'!Q408</f>
        <v/>
      </c>
      <c r="J178" s="922" t="n"/>
    </row>
    <row r="179">
      <c r="A179" s="18" t="inlineStr">
        <is>
          <t>Oct-Dec 2024</t>
        </is>
      </c>
      <c r="B179">
        <f>RIGHT(A179, LEN(A179) - 8)</f>
        <v/>
      </c>
      <c r="C179">
        <f>'2'!K409</f>
        <v/>
      </c>
      <c r="D179">
        <f>'2'!E409</f>
        <v/>
      </c>
      <c r="E179">
        <f>'2'!Q409</f>
        <v/>
      </c>
      <c r="J179" s="922" t="n"/>
    </row>
    <row r="180">
      <c r="A180" t="inlineStr">
        <is>
          <t>Nov-Jan 2025</t>
        </is>
      </c>
      <c r="B180">
        <f>RIGHT(A180, LEN(A180) - 8)</f>
        <v/>
      </c>
      <c r="C180">
        <f>'2'!K410</f>
        <v/>
      </c>
      <c r="D180">
        <f>'2'!E410</f>
        <v/>
      </c>
      <c r="E180">
        <f>'2'!Q410</f>
        <v/>
      </c>
      <c r="J180" s="922" t="n"/>
    </row>
    <row r="181">
      <c r="A181" t="inlineStr">
        <is>
          <t>Dec-Feb 2025</t>
        </is>
      </c>
      <c r="B181">
        <f>RIGHT(A181, LEN(A181) - 8)</f>
        <v/>
      </c>
      <c r="C181">
        <f>'2'!K411</f>
        <v/>
      </c>
      <c r="D181">
        <f>'2'!E411</f>
        <v/>
      </c>
      <c r="E181">
        <f>'2'!Q411</f>
        <v/>
      </c>
      <c r="J181" s="922" t="n"/>
    </row>
    <row r="182">
      <c r="A182" s="18" t="inlineStr">
        <is>
          <t>Jan-Mar 2025</t>
        </is>
      </c>
      <c r="B182">
        <f>RIGHT(A182, LEN(A182) - 8)</f>
        <v/>
      </c>
      <c r="C182">
        <f>'2'!K412</f>
        <v/>
      </c>
      <c r="D182">
        <f>'2'!E412</f>
        <v/>
      </c>
      <c r="E182">
        <f>'2'!Q412</f>
        <v/>
      </c>
      <c r="J182" s="922" t="n"/>
    </row>
    <row r="183">
      <c r="A183" s="18" t="inlineStr">
        <is>
          <t>Feb-Apr 2025</t>
        </is>
      </c>
      <c r="B183">
        <f>RIGHT(A183, LEN(A183) - 8)</f>
        <v/>
      </c>
      <c r="C183">
        <f>'2'!K413</f>
        <v/>
      </c>
      <c r="D183">
        <f>'2'!E413</f>
        <v/>
      </c>
      <c r="E183">
        <f>'2'!Q413</f>
        <v/>
      </c>
      <c r="J183" s="922" t="n"/>
    </row>
    <row r="184">
      <c r="A184" s="18" t="inlineStr">
        <is>
          <t>Mar-May 2025</t>
        </is>
      </c>
      <c r="B184">
        <f>RIGHT(A184, LEN(A184) - 8)</f>
        <v/>
      </c>
      <c r="C184">
        <f>'2'!K414</f>
        <v/>
      </c>
      <c r="D184">
        <f>'2'!E414</f>
        <v/>
      </c>
      <c r="E184">
        <f>'2'!Q414</f>
        <v/>
      </c>
      <c r="J184" s="922" t="n"/>
    </row>
    <row r="185">
      <c r="A185" s="18" t="inlineStr">
        <is>
          <t>Apr-Jun 2025</t>
        </is>
      </c>
      <c r="B185">
        <f>RIGHT(A185, LEN(A185) - 8)</f>
        <v/>
      </c>
      <c r="C185">
        <f>'2'!K415</f>
        <v/>
      </c>
      <c r="D185">
        <f>'2'!E415</f>
        <v/>
      </c>
      <c r="E185">
        <f>'2'!Q415</f>
        <v/>
      </c>
      <c r="J185" s="922" t="n"/>
    </row>
    <row r="186">
      <c r="A186" s="18" t="inlineStr">
        <is>
          <t>May-Jul 2025</t>
        </is>
      </c>
      <c r="B186">
        <f>RIGHT(A186, LEN(A186) - 8)</f>
        <v/>
      </c>
      <c r="C186">
        <f>'2'!K416</f>
        <v/>
      </c>
      <c r="D186">
        <f>'2'!E416</f>
        <v/>
      </c>
      <c r="E186">
        <f>'2'!Q416</f>
        <v/>
      </c>
      <c r="J186" s="922" t="n"/>
    </row>
    <row r="187">
      <c r="A187" s="18" t="inlineStr">
        <is>
          <t>Jun-Aug 2025</t>
        </is>
      </c>
      <c r="B187">
        <f>RIGHT(A187, LEN(A187) - 8)</f>
        <v/>
      </c>
      <c r="C187">
        <f>'2'!K417</f>
        <v/>
      </c>
      <c r="D187">
        <f>'2'!E417</f>
        <v/>
      </c>
      <c r="E187">
        <f>'2'!Q417</f>
        <v/>
      </c>
      <c r="J187" s="922" t="n"/>
    </row>
    <row r="188">
      <c r="A188" s="722" t="inlineStr">
        <is>
          <t>Jul-Sep 2025</t>
        </is>
      </c>
      <c r="B188">
        <f>RIGHT(A188, LEN(A188) - 8)</f>
        <v/>
      </c>
      <c r="C188">
        <f>'2'!K418</f>
        <v/>
      </c>
      <c r="D188">
        <f>'2'!E418</f>
        <v/>
      </c>
      <c r="E188">
        <f>'2'!Q418</f>
        <v/>
      </c>
      <c r="J188" s="922" t="n"/>
    </row>
    <row r="189">
      <c r="A189" s="714" t="inlineStr">
        <is>
          <t>Aug-Oct 2025</t>
        </is>
      </c>
      <c r="B189">
        <f>RIGHT(A189, LEN(A189) - 8)</f>
        <v/>
      </c>
      <c r="C189">
        <f>'2'!K419</f>
        <v/>
      </c>
      <c r="D189">
        <f>'2'!E419</f>
        <v/>
      </c>
      <c r="E189">
        <f>'2'!Q419</f>
        <v/>
      </c>
      <c r="J189" s="922" t="n"/>
    </row>
    <row r="190">
      <c r="J190" s="922" t="n"/>
    </row>
    <row r="191">
      <c r="J191" s="922" t="n"/>
    </row>
    <row r="192">
      <c r="J192" s="922" t="n"/>
    </row>
    <row r="193">
      <c r="J193" s="922" t="n"/>
    </row>
    <row r="194">
      <c r="J194" s="922" t="n"/>
    </row>
    <row r="195">
      <c r="J195" s="922" t="n"/>
    </row>
    <row r="196">
      <c r="J196" s="922" t="n"/>
    </row>
    <row r="197">
      <c r="J197" s="922" t="n"/>
    </row>
    <row r="198">
      <c r="J198" s="922" t="n"/>
    </row>
    <row r="199">
      <c r="J199" s="922" t="n"/>
    </row>
    <row r="200">
      <c r="J200" s="922" t="n"/>
    </row>
    <row r="201">
      <c r="J201" s="922" t="n"/>
    </row>
    <row r="202">
      <c r="J202" s="922" t="n"/>
    </row>
    <row r="203">
      <c r="J203" s="922" t="n"/>
    </row>
    <row r="204">
      <c r="J204" s="922" t="n"/>
    </row>
    <row r="205">
      <c r="J205" s="922" t="n"/>
    </row>
    <row r="206">
      <c r="J206" s="922" t="n"/>
    </row>
    <row r="207">
      <c r="J207" s="922" t="n"/>
    </row>
    <row r="208">
      <c r="J208" s="922" t="n"/>
    </row>
    <row r="209">
      <c r="J209" s="922" t="n"/>
    </row>
    <row r="210">
      <c r="J210" s="922" t="n"/>
    </row>
    <row r="211">
      <c r="J211" s="922" t="n"/>
    </row>
    <row r="212">
      <c r="J212" s="922" t="n"/>
    </row>
    <row r="213">
      <c r="J213" s="922" t="n"/>
    </row>
    <row r="214">
      <c r="J214" s="922" t="n"/>
    </row>
    <row r="215">
      <c r="J215" s="922" t="n"/>
    </row>
    <row r="216">
      <c r="J216" s="922" t="n"/>
    </row>
    <row r="217">
      <c r="J217" s="922" t="n"/>
    </row>
    <row r="218">
      <c r="J218" s="922" t="n"/>
    </row>
    <row r="219">
      <c r="J219" s="922" t="n"/>
    </row>
    <row r="220">
      <c r="J220" s="922" t="n"/>
    </row>
    <row r="221">
      <c r="J221" s="922" t="n"/>
    </row>
    <row r="222">
      <c r="J222" s="922" t="n"/>
    </row>
    <row r="223">
      <c r="J223" s="922" t="n"/>
    </row>
    <row r="224">
      <c r="J224" s="922" t="n"/>
    </row>
    <row r="225">
      <c r="J225" s="922" t="n"/>
    </row>
    <row r="226">
      <c r="J226" s="922" t="n"/>
    </row>
    <row r="227">
      <c r="J227" s="922" t="n"/>
    </row>
    <row r="228">
      <c r="J228" s="922" t="n"/>
    </row>
    <row r="229">
      <c r="J229" s="922" t="n"/>
    </row>
    <row r="230">
      <c r="J230" s="922" t="n"/>
    </row>
    <row r="231">
      <c r="J231" s="922" t="n"/>
    </row>
    <row r="232">
      <c r="J232" s="922" t="n"/>
    </row>
    <row r="233">
      <c r="J233" s="922" t="n"/>
    </row>
    <row r="234">
      <c r="J234" s="922" t="n"/>
    </row>
    <row r="235">
      <c r="J235" s="922" t="n"/>
    </row>
    <row r="236">
      <c r="J236" s="922" t="n"/>
    </row>
    <row r="237">
      <c r="J237" s="922" t="n"/>
    </row>
    <row r="238">
      <c r="J238" s="922" t="n"/>
    </row>
    <row r="239">
      <c r="J239" s="922" t="n"/>
    </row>
    <row r="240">
      <c r="J240" s="922" t="n"/>
    </row>
    <row r="241">
      <c r="J241" s="922" t="n"/>
    </row>
    <row r="242">
      <c r="J242" s="922" t="n"/>
    </row>
    <row r="243">
      <c r="J243" s="922" t="n"/>
    </row>
    <row r="244">
      <c r="J244" s="922" t="n"/>
    </row>
    <row r="245">
      <c r="J245" s="922" t="n"/>
    </row>
    <row r="246">
      <c r="J246" s="922" t="n"/>
    </row>
    <row r="247">
      <c r="J247" s="922" t="n"/>
    </row>
    <row r="248">
      <c r="J248" s="922" t="n"/>
    </row>
    <row r="249">
      <c r="J249" s="922" t="n"/>
    </row>
    <row r="250">
      <c r="J250" s="922" t="n"/>
    </row>
    <row r="251">
      <c r="J251" s="922" t="n"/>
    </row>
    <row r="252">
      <c r="J252" s="922" t="n"/>
    </row>
    <row r="253">
      <c r="J253" s="922" t="n"/>
    </row>
    <row r="254">
      <c r="J254" s="922" t="n"/>
    </row>
    <row r="255">
      <c r="J255" s="922" t="n"/>
    </row>
    <row r="256">
      <c r="J256" s="922" t="n"/>
    </row>
    <row r="257">
      <c r="J257" s="922" t="n"/>
    </row>
    <row r="258">
      <c r="J258" s="922" t="n"/>
    </row>
    <row r="259">
      <c r="J259" s="922" t="n"/>
    </row>
    <row r="260">
      <c r="J260" s="922" t="n"/>
    </row>
    <row r="261">
      <c r="J261" s="922" t="n"/>
    </row>
    <row r="262">
      <c r="J262" s="922" t="n"/>
    </row>
    <row r="263">
      <c r="J263" s="922" t="n"/>
    </row>
    <row r="264">
      <c r="J264" s="922" t="n"/>
    </row>
    <row r="265">
      <c r="J265" s="922" t="n"/>
    </row>
    <row r="266">
      <c r="J266" s="922" t="n"/>
    </row>
    <row r="267">
      <c r="J267" s="922" t="n"/>
    </row>
    <row r="268">
      <c r="J268" s="922" t="n"/>
    </row>
    <row r="269">
      <c r="J269" s="922" t="n"/>
    </row>
    <row r="270">
      <c r="J270" s="922" t="n"/>
    </row>
    <row r="271">
      <c r="J271" s="922" t="n"/>
    </row>
    <row r="272">
      <c r="J272" s="922" t="n"/>
    </row>
    <row r="273">
      <c r="J273" s="922" t="n"/>
    </row>
    <row r="274">
      <c r="J274" s="922" t="n"/>
    </row>
    <row r="275">
      <c r="J275" s="922" t="n"/>
    </row>
    <row r="276">
      <c r="J276" s="922" t="n"/>
    </row>
    <row r="277">
      <c r="J277" s="922" t="n"/>
    </row>
    <row r="278">
      <c r="J278" s="922" t="n"/>
    </row>
    <row r="279">
      <c r="J279" s="922" t="n"/>
    </row>
    <row r="280">
      <c r="J280" s="922" t="n"/>
    </row>
    <row r="281">
      <c r="J281" s="922" t="n"/>
    </row>
    <row r="282">
      <c r="J282" s="922" t="n"/>
    </row>
    <row r="283">
      <c r="J283" s="922" t="n"/>
    </row>
    <row r="284">
      <c r="J284" s="922" t="n"/>
    </row>
    <row r="285">
      <c r="J285" s="922" t="n"/>
    </row>
    <row r="286">
      <c r="J286" s="922" t="n"/>
    </row>
    <row r="287">
      <c r="J287" s="922" t="n"/>
    </row>
    <row r="288">
      <c r="J288" s="922" t="n"/>
    </row>
    <row r="289">
      <c r="J289" s="922" t="n"/>
    </row>
    <row r="290">
      <c r="J290" s="922" t="n"/>
    </row>
    <row r="291">
      <c r="J291" s="922" t="n"/>
    </row>
    <row r="292">
      <c r="J292" s="922" t="n"/>
    </row>
    <row r="293">
      <c r="J293" s="922" t="n"/>
    </row>
    <row r="294">
      <c r="J294" s="922" t="n"/>
    </row>
    <row r="295">
      <c r="J295" s="922" t="n"/>
    </row>
    <row r="296">
      <c r="J296" s="922" t="n"/>
    </row>
    <row r="297">
      <c r="J297" s="922" t="n"/>
    </row>
    <row r="298">
      <c r="J298" s="922" t="n"/>
    </row>
    <row r="299">
      <c r="J299" s="922" t="n"/>
    </row>
    <row r="300">
      <c r="J300" s="922" t="n"/>
    </row>
    <row r="301">
      <c r="J301" s="922" t="n"/>
    </row>
    <row r="302">
      <c r="J302" s="922" t="n"/>
    </row>
    <row r="303">
      <c r="J303" s="922" t="n"/>
    </row>
    <row r="304">
      <c r="J304" s="922" t="n"/>
    </row>
    <row r="305">
      <c r="J305" s="922" t="n"/>
    </row>
    <row r="306">
      <c r="J306" s="922" t="n"/>
    </row>
    <row r="307">
      <c r="J307" s="922" t="n"/>
    </row>
    <row r="308">
      <c r="J308" s="922" t="n"/>
    </row>
    <row r="309">
      <c r="J309" s="922" t="n"/>
    </row>
    <row r="310">
      <c r="J310" s="922" t="n"/>
    </row>
    <row r="311">
      <c r="J311" s="922" t="n"/>
    </row>
    <row r="312">
      <c r="J312" s="922" t="n"/>
    </row>
    <row r="313">
      <c r="J313" s="922" t="n"/>
    </row>
    <row r="314">
      <c r="J314" s="922" t="n"/>
    </row>
    <row r="315">
      <c r="J315" s="922" t="n"/>
    </row>
    <row r="316">
      <c r="J316" s="922" t="n"/>
    </row>
    <row r="317">
      <c r="J317" s="922" t="n"/>
    </row>
    <row r="318">
      <c r="J318" s="922" t="n"/>
    </row>
    <row r="319">
      <c r="J319" s="922" t="n"/>
    </row>
    <row r="320">
      <c r="J320" s="922" t="n"/>
    </row>
    <row r="321">
      <c r="J321" s="922" t="n"/>
    </row>
    <row r="322">
      <c r="J322" s="922" t="n"/>
    </row>
    <row r="323">
      <c r="J323" s="922" t="n"/>
    </row>
    <row r="324">
      <c r="J324" s="922" t="n"/>
    </row>
    <row r="325">
      <c r="J325" s="922" t="n"/>
    </row>
    <row r="326">
      <c r="J326" s="922" t="n"/>
    </row>
    <row r="327">
      <c r="J327" s="922" t="n"/>
    </row>
    <row r="328">
      <c r="J328" s="922" t="n"/>
    </row>
    <row r="329">
      <c r="J329" s="922" t="n"/>
    </row>
    <row r="330">
      <c r="J330" s="922" t="n"/>
    </row>
    <row r="331">
      <c r="J331" s="922" t="n"/>
    </row>
  </sheetData>
  <pageMargins left="0.7" right="0.7" top="0.75" bottom="0.75" header="0.3" footer="0.3"/>
  <drawing xmlns:r="http://schemas.openxmlformats.org/officeDocument/2006/relationships" r:id="rId1"/>
</worksheet>
</file>

<file path=xl/worksheets/sheet32.xml><?xml version="1.0" encoding="utf-8"?>
<worksheet xmlns="http://schemas.openxmlformats.org/spreadsheetml/2006/main">
  <sheetPr>
    <tabColor rgb="FFFF0000"/>
    <outlinePr summaryBelow="1" summaryRight="1"/>
    <pageSetUpPr/>
  </sheetPr>
  <dimension ref="A1:D766"/>
  <sheetViews>
    <sheetView zoomScale="68" workbookViewId="0">
      <selection activeCell="R25" sqref="R25"/>
    </sheetView>
  </sheetViews>
  <sheetFormatPr baseColWidth="8" defaultRowHeight="14.5"/>
  <sheetData>
    <row r="1">
      <c r="B1" s="665" t="n"/>
      <c r="C1" s="665">
        <f>'20'!C16</f>
        <v/>
      </c>
      <c r="D1" s="665" t="n"/>
    </row>
    <row r="2">
      <c r="A2">
        <f>RIGHT(B2,4)</f>
        <v/>
      </c>
      <c r="B2" s="665">
        <f>'20'!A17</f>
        <v/>
      </c>
      <c r="C2">
        <f>'20'!C17</f>
        <v/>
      </c>
    </row>
    <row r="3">
      <c r="A3">
        <f>RIGHT(B3,4)</f>
        <v/>
      </c>
      <c r="B3" s="665">
        <f>'20'!A18</f>
        <v/>
      </c>
      <c r="C3">
        <f>'20'!C18</f>
        <v/>
      </c>
    </row>
    <row r="4">
      <c r="A4">
        <f>RIGHT(B4,4)</f>
        <v/>
      </c>
      <c r="B4" s="665">
        <f>'20'!A19</f>
        <v/>
      </c>
      <c r="C4">
        <f>'20'!C19</f>
        <v/>
      </c>
    </row>
    <row r="5">
      <c r="A5">
        <f>RIGHT(B5,4)</f>
        <v/>
      </c>
      <c r="B5" s="665">
        <f>'20'!A20</f>
        <v/>
      </c>
      <c r="C5">
        <f>'20'!C20</f>
        <v/>
      </c>
    </row>
    <row r="6">
      <c r="A6">
        <f>RIGHT(B6,4)</f>
        <v/>
      </c>
      <c r="B6" s="665">
        <f>'20'!A21</f>
        <v/>
      </c>
      <c r="C6">
        <f>'20'!C21</f>
        <v/>
      </c>
    </row>
    <row r="7">
      <c r="A7">
        <f>RIGHT(B7,4)</f>
        <v/>
      </c>
      <c r="B7" s="665">
        <f>'20'!A22</f>
        <v/>
      </c>
      <c r="C7">
        <f>'20'!C22</f>
        <v/>
      </c>
    </row>
    <row r="8">
      <c r="A8">
        <f>RIGHT(B8,4)</f>
        <v/>
      </c>
      <c r="B8" s="665">
        <f>'20'!A23</f>
        <v/>
      </c>
      <c r="C8">
        <f>'20'!C23</f>
        <v/>
      </c>
    </row>
    <row r="9">
      <c r="A9">
        <f>RIGHT(B9,4)</f>
        <v/>
      </c>
      <c r="B9" s="665">
        <f>'20'!A24</f>
        <v/>
      </c>
      <c r="C9">
        <f>'20'!C24</f>
        <v/>
      </c>
    </row>
    <row r="10">
      <c r="A10">
        <f>RIGHT(B10,4)</f>
        <v/>
      </c>
      <c r="B10" s="665">
        <f>'20'!A25</f>
        <v/>
      </c>
      <c r="C10">
        <f>'20'!C25</f>
        <v/>
      </c>
    </row>
    <row r="11">
      <c r="A11">
        <f>RIGHT(B11,4)</f>
        <v/>
      </c>
      <c r="B11" s="665">
        <f>'20'!A26</f>
        <v/>
      </c>
      <c r="C11">
        <f>'20'!C26</f>
        <v/>
      </c>
    </row>
    <row r="12">
      <c r="A12">
        <f>RIGHT(B12,4)</f>
        <v/>
      </c>
      <c r="B12" s="665">
        <f>'20'!A27</f>
        <v/>
      </c>
      <c r="C12">
        <f>'20'!C27</f>
        <v/>
      </c>
    </row>
    <row r="13">
      <c r="A13">
        <f>RIGHT(B13,4)</f>
        <v/>
      </c>
      <c r="B13" s="665">
        <f>'20'!A28</f>
        <v/>
      </c>
      <c r="C13">
        <f>'20'!C28</f>
        <v/>
      </c>
    </row>
    <row r="14">
      <c r="A14">
        <f>RIGHT(B14,4)</f>
        <v/>
      </c>
      <c r="B14" s="665">
        <f>'20'!A29</f>
        <v/>
      </c>
      <c r="C14">
        <f>'20'!C29</f>
        <v/>
      </c>
    </row>
    <row r="15">
      <c r="A15">
        <f>RIGHT(B15,4)</f>
        <v/>
      </c>
      <c r="B15" s="665">
        <f>'20'!A30</f>
        <v/>
      </c>
      <c r="C15">
        <f>'20'!C30</f>
        <v/>
      </c>
    </row>
    <row r="16">
      <c r="A16">
        <f>RIGHT(B16,4)</f>
        <v/>
      </c>
      <c r="B16" s="665">
        <f>'20'!A31</f>
        <v/>
      </c>
      <c r="C16">
        <f>'20'!C31</f>
        <v/>
      </c>
    </row>
    <row r="17">
      <c r="A17">
        <f>RIGHT(B17,4)</f>
        <v/>
      </c>
      <c r="B17" s="665">
        <f>'20'!A32</f>
        <v/>
      </c>
      <c r="C17">
        <f>'20'!C32</f>
        <v/>
      </c>
    </row>
    <row r="18">
      <c r="A18">
        <f>RIGHT(B18,4)</f>
        <v/>
      </c>
      <c r="B18" s="665">
        <f>'20'!A33</f>
        <v/>
      </c>
      <c r="C18">
        <f>'20'!C33</f>
        <v/>
      </c>
    </row>
    <row r="19">
      <c r="A19">
        <f>RIGHT(B19,4)</f>
        <v/>
      </c>
      <c r="B19" s="665">
        <f>'20'!A34</f>
        <v/>
      </c>
      <c r="C19">
        <f>'20'!C34</f>
        <v/>
      </c>
    </row>
    <row r="20">
      <c r="A20">
        <f>RIGHT(B20,4)</f>
        <v/>
      </c>
      <c r="B20" s="665">
        <f>'20'!A35</f>
        <v/>
      </c>
      <c r="C20">
        <f>'20'!C35</f>
        <v/>
      </c>
    </row>
    <row r="21">
      <c r="A21">
        <f>RIGHT(B21,4)</f>
        <v/>
      </c>
      <c r="B21" s="665">
        <f>'20'!A36</f>
        <v/>
      </c>
      <c r="C21">
        <f>'20'!C36</f>
        <v/>
      </c>
    </row>
    <row r="22">
      <c r="A22">
        <f>RIGHT(B22,4)</f>
        <v/>
      </c>
      <c r="B22" s="665">
        <f>'20'!A37</f>
        <v/>
      </c>
      <c r="C22">
        <f>'20'!C37</f>
        <v/>
      </c>
    </row>
    <row r="23">
      <c r="A23">
        <f>RIGHT(B23,4)</f>
        <v/>
      </c>
      <c r="B23" s="665">
        <f>'20'!A38</f>
        <v/>
      </c>
      <c r="C23">
        <f>'20'!C38</f>
        <v/>
      </c>
    </row>
    <row r="24">
      <c r="A24">
        <f>RIGHT(B24,4)</f>
        <v/>
      </c>
      <c r="B24" s="665">
        <f>'20'!A39</f>
        <v/>
      </c>
      <c r="C24">
        <f>'20'!C39</f>
        <v/>
      </c>
    </row>
    <row r="25">
      <c r="A25">
        <f>RIGHT(B25,4)</f>
        <v/>
      </c>
      <c r="B25" s="665">
        <f>'20'!A40</f>
        <v/>
      </c>
      <c r="C25">
        <f>'20'!C40</f>
        <v/>
      </c>
    </row>
    <row r="26">
      <c r="A26">
        <f>RIGHT(B26,4)</f>
        <v/>
      </c>
      <c r="B26" s="665">
        <f>'20'!A41</f>
        <v/>
      </c>
      <c r="C26">
        <f>'20'!C41</f>
        <v/>
      </c>
    </row>
    <row r="27">
      <c r="A27">
        <f>RIGHT(B27,4)</f>
        <v/>
      </c>
      <c r="B27" s="665">
        <f>'20'!A42</f>
        <v/>
      </c>
      <c r="C27">
        <f>'20'!C42</f>
        <v/>
      </c>
    </row>
    <row r="28">
      <c r="A28">
        <f>RIGHT(B28,4)</f>
        <v/>
      </c>
      <c r="B28" s="665">
        <f>'20'!A43</f>
        <v/>
      </c>
      <c r="C28">
        <f>'20'!C43</f>
        <v/>
      </c>
    </row>
    <row r="29">
      <c r="A29">
        <f>RIGHT(B29,4)</f>
        <v/>
      </c>
      <c r="B29" s="665">
        <f>'20'!A44</f>
        <v/>
      </c>
      <c r="C29">
        <f>'20'!C44</f>
        <v/>
      </c>
    </row>
    <row r="30">
      <c r="A30">
        <f>RIGHT(B30,4)</f>
        <v/>
      </c>
      <c r="B30" s="665">
        <f>'20'!A45</f>
        <v/>
      </c>
      <c r="C30">
        <f>'20'!C45</f>
        <v/>
      </c>
    </row>
    <row r="31">
      <c r="A31">
        <f>RIGHT(B31,4)</f>
        <v/>
      </c>
      <c r="B31" s="665">
        <f>'20'!A46</f>
        <v/>
      </c>
      <c r="C31">
        <f>'20'!C46</f>
        <v/>
      </c>
    </row>
    <row r="32">
      <c r="A32">
        <f>RIGHT(B32,4)</f>
        <v/>
      </c>
      <c r="B32" s="665">
        <f>'20'!A47</f>
        <v/>
      </c>
      <c r="C32">
        <f>'20'!C47</f>
        <v/>
      </c>
    </row>
    <row r="33">
      <c r="A33">
        <f>RIGHT(B33,4)</f>
        <v/>
      </c>
      <c r="B33" s="665">
        <f>'20'!A48</f>
        <v/>
      </c>
      <c r="C33">
        <f>'20'!C48</f>
        <v/>
      </c>
    </row>
    <row r="34">
      <c r="A34">
        <f>RIGHT(B34,4)</f>
        <v/>
      </c>
      <c r="B34" s="665">
        <f>'20'!A49</f>
        <v/>
      </c>
      <c r="C34">
        <f>'20'!C49</f>
        <v/>
      </c>
    </row>
    <row r="35">
      <c r="A35">
        <f>RIGHT(B35,4)</f>
        <v/>
      </c>
      <c r="B35" s="665">
        <f>'20'!A50</f>
        <v/>
      </c>
      <c r="C35">
        <f>'20'!C50</f>
        <v/>
      </c>
    </row>
    <row r="36">
      <c r="A36">
        <f>RIGHT(B36,4)</f>
        <v/>
      </c>
      <c r="B36" s="665">
        <f>'20'!A51</f>
        <v/>
      </c>
      <c r="C36">
        <f>'20'!C51</f>
        <v/>
      </c>
    </row>
    <row r="37">
      <c r="A37">
        <f>RIGHT(B37,4)</f>
        <v/>
      </c>
      <c r="B37" s="665">
        <f>'20'!A52</f>
        <v/>
      </c>
      <c r="C37">
        <f>'20'!C52</f>
        <v/>
      </c>
    </row>
    <row r="38">
      <c r="A38">
        <f>RIGHT(B38,4)</f>
        <v/>
      </c>
      <c r="B38" s="665">
        <f>'20'!A53</f>
        <v/>
      </c>
      <c r="C38">
        <f>'20'!C53</f>
        <v/>
      </c>
    </row>
    <row r="39">
      <c r="A39">
        <f>RIGHT(B39,4)</f>
        <v/>
      </c>
      <c r="B39" s="665">
        <f>'20'!A54</f>
        <v/>
      </c>
      <c r="C39">
        <f>'20'!C54</f>
        <v/>
      </c>
    </row>
    <row r="40">
      <c r="A40">
        <f>RIGHT(B40,4)</f>
        <v/>
      </c>
      <c r="B40" s="665">
        <f>'20'!A55</f>
        <v/>
      </c>
      <c r="C40">
        <f>'20'!C55</f>
        <v/>
      </c>
    </row>
    <row r="41">
      <c r="A41">
        <f>RIGHT(B41,4)</f>
        <v/>
      </c>
      <c r="B41" s="665">
        <f>'20'!A56</f>
        <v/>
      </c>
      <c r="C41">
        <f>'20'!C56</f>
        <v/>
      </c>
    </row>
    <row r="42">
      <c r="A42">
        <f>RIGHT(B42,4)</f>
        <v/>
      </c>
      <c r="B42" s="665">
        <f>'20'!A57</f>
        <v/>
      </c>
      <c r="C42">
        <f>'20'!C57</f>
        <v/>
      </c>
    </row>
    <row r="43">
      <c r="A43">
        <f>RIGHT(B43,4)</f>
        <v/>
      </c>
      <c r="B43" s="665">
        <f>'20'!A58</f>
        <v/>
      </c>
      <c r="C43">
        <f>'20'!C58</f>
        <v/>
      </c>
    </row>
    <row r="44">
      <c r="A44">
        <f>RIGHT(B44,4)</f>
        <v/>
      </c>
      <c r="B44" s="665">
        <f>'20'!A59</f>
        <v/>
      </c>
      <c r="C44">
        <f>'20'!C59</f>
        <v/>
      </c>
    </row>
    <row r="45">
      <c r="A45">
        <f>RIGHT(B45,4)</f>
        <v/>
      </c>
      <c r="B45" s="665">
        <f>'20'!A60</f>
        <v/>
      </c>
      <c r="C45">
        <f>'20'!C60</f>
        <v/>
      </c>
    </row>
    <row r="46">
      <c r="A46">
        <f>RIGHT(B46,4)</f>
        <v/>
      </c>
      <c r="B46" s="665">
        <f>'20'!A61</f>
        <v/>
      </c>
      <c r="C46">
        <f>'20'!C61</f>
        <v/>
      </c>
    </row>
    <row r="47">
      <c r="A47">
        <f>RIGHT(B47,4)</f>
        <v/>
      </c>
      <c r="B47" s="665">
        <f>'20'!A62</f>
        <v/>
      </c>
      <c r="C47">
        <f>'20'!C62</f>
        <v/>
      </c>
    </row>
    <row r="48">
      <c r="A48">
        <f>RIGHT(B48,4)</f>
        <v/>
      </c>
      <c r="B48" s="665">
        <f>'20'!A63</f>
        <v/>
      </c>
      <c r="C48">
        <f>'20'!C63</f>
        <v/>
      </c>
    </row>
    <row r="49">
      <c r="A49">
        <f>RIGHT(B49,4)</f>
        <v/>
      </c>
      <c r="B49" s="665">
        <f>'20'!A64</f>
        <v/>
      </c>
      <c r="C49">
        <f>'20'!C64</f>
        <v/>
      </c>
    </row>
    <row r="50">
      <c r="A50">
        <f>RIGHT(B50,4)</f>
        <v/>
      </c>
      <c r="B50" s="665">
        <f>'20'!A65</f>
        <v/>
      </c>
      <c r="C50">
        <f>'20'!C65</f>
        <v/>
      </c>
    </row>
    <row r="51">
      <c r="A51">
        <f>RIGHT(B51,4)</f>
        <v/>
      </c>
      <c r="B51" s="665">
        <f>'20'!A66</f>
        <v/>
      </c>
      <c r="C51">
        <f>'20'!C66</f>
        <v/>
      </c>
    </row>
    <row r="52">
      <c r="A52">
        <f>RIGHT(B52,4)</f>
        <v/>
      </c>
      <c r="B52" s="665">
        <f>'20'!A67</f>
        <v/>
      </c>
      <c r="C52">
        <f>'20'!C67</f>
        <v/>
      </c>
    </row>
    <row r="53">
      <c r="A53">
        <f>RIGHT(B53,4)</f>
        <v/>
      </c>
      <c r="B53" s="665">
        <f>'20'!A68</f>
        <v/>
      </c>
      <c r="C53">
        <f>'20'!C68</f>
        <v/>
      </c>
    </row>
    <row r="54">
      <c r="A54">
        <f>RIGHT(B54,4)</f>
        <v/>
      </c>
      <c r="B54" s="665">
        <f>'20'!A69</f>
        <v/>
      </c>
      <c r="C54">
        <f>'20'!C69</f>
        <v/>
      </c>
    </row>
    <row r="55">
      <c r="A55">
        <f>RIGHT(B55,4)</f>
        <v/>
      </c>
      <c r="B55" s="665">
        <f>'20'!A70</f>
        <v/>
      </c>
      <c r="C55">
        <f>'20'!C70</f>
        <v/>
      </c>
    </row>
    <row r="56">
      <c r="A56">
        <f>RIGHT(B56,4)</f>
        <v/>
      </c>
      <c r="B56" s="665">
        <f>'20'!A71</f>
        <v/>
      </c>
      <c r="C56">
        <f>'20'!C71</f>
        <v/>
      </c>
    </row>
    <row r="57">
      <c r="A57">
        <f>RIGHT(B57,4)</f>
        <v/>
      </c>
      <c r="B57" s="665">
        <f>'20'!A72</f>
        <v/>
      </c>
      <c r="C57">
        <f>'20'!C72</f>
        <v/>
      </c>
    </row>
    <row r="58">
      <c r="A58">
        <f>RIGHT(B58,4)</f>
        <v/>
      </c>
      <c r="B58" s="665">
        <f>'20'!A73</f>
        <v/>
      </c>
      <c r="C58">
        <f>'20'!C73</f>
        <v/>
      </c>
    </row>
    <row r="59">
      <c r="A59">
        <f>RIGHT(B59,4)</f>
        <v/>
      </c>
      <c r="B59" s="665">
        <f>'20'!A74</f>
        <v/>
      </c>
      <c r="C59">
        <f>'20'!C74</f>
        <v/>
      </c>
    </row>
    <row r="60">
      <c r="A60">
        <f>RIGHT(B60,4)</f>
        <v/>
      </c>
      <c r="B60" s="665">
        <f>'20'!A75</f>
        <v/>
      </c>
      <c r="C60">
        <f>'20'!C75</f>
        <v/>
      </c>
    </row>
    <row r="61">
      <c r="A61">
        <f>RIGHT(B61,4)</f>
        <v/>
      </c>
      <c r="B61" s="665">
        <f>'20'!A76</f>
        <v/>
      </c>
      <c r="C61">
        <f>'20'!C76</f>
        <v/>
      </c>
    </row>
    <row r="62">
      <c r="A62">
        <f>RIGHT(B62,4)</f>
        <v/>
      </c>
      <c r="B62" s="665">
        <f>'20'!A77</f>
        <v/>
      </c>
      <c r="C62">
        <f>'20'!C77</f>
        <v/>
      </c>
    </row>
    <row r="63">
      <c r="A63">
        <f>RIGHT(B63,4)</f>
        <v/>
      </c>
      <c r="B63" s="665">
        <f>'20'!A78</f>
        <v/>
      </c>
      <c r="C63">
        <f>'20'!C78</f>
        <v/>
      </c>
    </row>
    <row r="64">
      <c r="A64">
        <f>RIGHT(B64,4)</f>
        <v/>
      </c>
      <c r="B64" s="665">
        <f>'20'!A79</f>
        <v/>
      </c>
      <c r="C64">
        <f>'20'!C79</f>
        <v/>
      </c>
    </row>
    <row r="65">
      <c r="A65">
        <f>RIGHT(B65,4)</f>
        <v/>
      </c>
      <c r="B65" s="665">
        <f>'20'!A80</f>
        <v/>
      </c>
      <c r="C65">
        <f>'20'!C80</f>
        <v/>
      </c>
    </row>
    <row r="66">
      <c r="A66">
        <f>RIGHT(B66,4)</f>
        <v/>
      </c>
      <c r="B66" s="665">
        <f>'20'!A81</f>
        <v/>
      </c>
      <c r="C66">
        <f>'20'!C81</f>
        <v/>
      </c>
    </row>
    <row r="67">
      <c r="A67">
        <f>RIGHT(B67,4)</f>
        <v/>
      </c>
      <c r="B67" s="665">
        <f>'20'!A82</f>
        <v/>
      </c>
      <c r="C67">
        <f>'20'!C82</f>
        <v/>
      </c>
    </row>
    <row r="68">
      <c r="A68">
        <f>RIGHT(B68,4)</f>
        <v/>
      </c>
      <c r="B68" s="665">
        <f>'20'!A83</f>
        <v/>
      </c>
      <c r="C68">
        <f>'20'!C83</f>
        <v/>
      </c>
    </row>
    <row r="69">
      <c r="A69">
        <f>RIGHT(B69,4)</f>
        <v/>
      </c>
      <c r="B69" s="665">
        <f>'20'!A84</f>
        <v/>
      </c>
      <c r="C69">
        <f>'20'!C84</f>
        <v/>
      </c>
    </row>
    <row r="70">
      <c r="A70">
        <f>RIGHT(B70,4)</f>
        <v/>
      </c>
      <c r="B70" s="665">
        <f>'20'!A85</f>
        <v/>
      </c>
      <c r="C70">
        <f>'20'!C85</f>
        <v/>
      </c>
    </row>
    <row r="71">
      <c r="A71">
        <f>RIGHT(B71,4)</f>
        <v/>
      </c>
      <c r="B71" s="665">
        <f>'20'!A86</f>
        <v/>
      </c>
      <c r="C71">
        <f>'20'!C86</f>
        <v/>
      </c>
    </row>
    <row r="72">
      <c r="A72">
        <f>RIGHT(B72,4)</f>
        <v/>
      </c>
      <c r="B72" s="665">
        <f>'20'!A87</f>
        <v/>
      </c>
      <c r="C72">
        <f>'20'!C87</f>
        <v/>
      </c>
    </row>
    <row r="73">
      <c r="A73">
        <f>RIGHT(B73,4)</f>
        <v/>
      </c>
      <c r="B73" s="665">
        <f>'20'!A88</f>
        <v/>
      </c>
      <c r="C73">
        <f>'20'!C88</f>
        <v/>
      </c>
    </row>
    <row r="74">
      <c r="A74">
        <f>RIGHT(B74,4)</f>
        <v/>
      </c>
      <c r="B74" s="665">
        <f>'20'!A89</f>
        <v/>
      </c>
      <c r="C74">
        <f>'20'!C89</f>
        <v/>
      </c>
    </row>
    <row r="75">
      <c r="A75">
        <f>RIGHT(B75,4)</f>
        <v/>
      </c>
      <c r="B75" s="665">
        <f>'20'!A90</f>
        <v/>
      </c>
      <c r="C75">
        <f>'20'!C90</f>
        <v/>
      </c>
    </row>
    <row r="76">
      <c r="A76">
        <f>RIGHT(B76,4)</f>
        <v/>
      </c>
      <c r="B76" s="665">
        <f>'20'!A91</f>
        <v/>
      </c>
      <c r="C76">
        <f>'20'!C91</f>
        <v/>
      </c>
    </row>
    <row r="77">
      <c r="A77">
        <f>RIGHT(B77,4)</f>
        <v/>
      </c>
      <c r="B77" s="665">
        <f>'20'!A92</f>
        <v/>
      </c>
      <c r="C77">
        <f>'20'!C92</f>
        <v/>
      </c>
    </row>
    <row r="78">
      <c r="A78">
        <f>RIGHT(B78,4)</f>
        <v/>
      </c>
      <c r="B78" s="665">
        <f>'20'!A93</f>
        <v/>
      </c>
      <c r="C78">
        <f>'20'!C93</f>
        <v/>
      </c>
    </row>
    <row r="79">
      <c r="A79">
        <f>RIGHT(B79,4)</f>
        <v/>
      </c>
      <c r="B79" s="665">
        <f>'20'!A94</f>
        <v/>
      </c>
      <c r="C79">
        <f>'20'!C94</f>
        <v/>
      </c>
    </row>
    <row r="80">
      <c r="A80">
        <f>RIGHT(B80,4)</f>
        <v/>
      </c>
      <c r="B80" s="665">
        <f>'20'!A95</f>
        <v/>
      </c>
      <c r="C80">
        <f>'20'!C95</f>
        <v/>
      </c>
    </row>
    <row r="81">
      <c r="A81">
        <f>RIGHT(B81,4)</f>
        <v/>
      </c>
      <c r="B81" s="665">
        <f>'20'!A96</f>
        <v/>
      </c>
      <c r="C81">
        <f>'20'!C96</f>
        <v/>
      </c>
    </row>
    <row r="82">
      <c r="A82">
        <f>RIGHT(B82,4)</f>
        <v/>
      </c>
      <c r="B82" s="665">
        <f>'20'!A97</f>
        <v/>
      </c>
      <c r="C82">
        <f>'20'!C97</f>
        <v/>
      </c>
    </row>
    <row r="83">
      <c r="A83">
        <f>RIGHT(B83,4)</f>
        <v/>
      </c>
      <c r="B83" s="665">
        <f>'20'!A98</f>
        <v/>
      </c>
      <c r="C83">
        <f>'20'!C98</f>
        <v/>
      </c>
    </row>
    <row r="84">
      <c r="A84">
        <f>RIGHT(B84,4)</f>
        <v/>
      </c>
      <c r="B84" s="665">
        <f>'20'!A99</f>
        <v/>
      </c>
      <c r="C84">
        <f>'20'!C99</f>
        <v/>
      </c>
    </row>
    <row r="85">
      <c r="A85">
        <f>RIGHT(B85,4)</f>
        <v/>
      </c>
      <c r="B85" s="665">
        <f>'20'!A100</f>
        <v/>
      </c>
      <c r="C85">
        <f>'20'!C100</f>
        <v/>
      </c>
    </row>
    <row r="86">
      <c r="A86">
        <f>RIGHT(B86,4)</f>
        <v/>
      </c>
      <c r="B86" s="665">
        <f>'20'!A101</f>
        <v/>
      </c>
      <c r="C86">
        <f>'20'!C101</f>
        <v/>
      </c>
    </row>
    <row r="87">
      <c r="A87">
        <f>RIGHT(B87,4)</f>
        <v/>
      </c>
      <c r="B87" s="665">
        <f>'20'!A102</f>
        <v/>
      </c>
      <c r="C87">
        <f>'20'!C102</f>
        <v/>
      </c>
    </row>
    <row r="88">
      <c r="A88">
        <f>RIGHT(B88,4)</f>
        <v/>
      </c>
      <c r="B88" s="665">
        <f>'20'!A103</f>
        <v/>
      </c>
      <c r="C88">
        <f>'20'!C103</f>
        <v/>
      </c>
    </row>
    <row r="89">
      <c r="A89">
        <f>RIGHT(B89,4)</f>
        <v/>
      </c>
      <c r="B89" s="665">
        <f>'20'!A104</f>
        <v/>
      </c>
      <c r="C89">
        <f>'20'!C104</f>
        <v/>
      </c>
    </row>
    <row r="90">
      <c r="A90">
        <f>RIGHT(B90,4)</f>
        <v/>
      </c>
      <c r="B90" s="665">
        <f>'20'!A105</f>
        <v/>
      </c>
      <c r="C90">
        <f>'20'!C105</f>
        <v/>
      </c>
    </row>
    <row r="91">
      <c r="A91">
        <f>RIGHT(B91,4)</f>
        <v/>
      </c>
      <c r="B91" s="665">
        <f>'20'!A106</f>
        <v/>
      </c>
      <c r="C91">
        <f>'20'!C106</f>
        <v/>
      </c>
    </row>
    <row r="92">
      <c r="A92">
        <f>RIGHT(B92,4)</f>
        <v/>
      </c>
      <c r="B92" s="665">
        <f>'20'!A107</f>
        <v/>
      </c>
      <c r="C92">
        <f>'20'!C107</f>
        <v/>
      </c>
    </row>
    <row r="93">
      <c r="A93">
        <f>RIGHT(B93,4)</f>
        <v/>
      </c>
      <c r="B93" s="665">
        <f>'20'!A108</f>
        <v/>
      </c>
      <c r="C93">
        <f>'20'!C108</f>
        <v/>
      </c>
    </row>
    <row r="94">
      <c r="A94">
        <f>RIGHT(B94,4)</f>
        <v/>
      </c>
      <c r="B94" s="665">
        <f>'20'!A109</f>
        <v/>
      </c>
      <c r="C94">
        <f>'20'!C109</f>
        <v/>
      </c>
    </row>
    <row r="95">
      <c r="A95">
        <f>RIGHT(B95,4)</f>
        <v/>
      </c>
      <c r="B95" s="665">
        <f>'20'!A110</f>
        <v/>
      </c>
      <c r="C95">
        <f>'20'!C110</f>
        <v/>
      </c>
    </row>
    <row r="96">
      <c r="A96">
        <f>RIGHT(B96,4)</f>
        <v/>
      </c>
      <c r="B96" s="665">
        <f>'20'!A111</f>
        <v/>
      </c>
      <c r="C96">
        <f>'20'!C111</f>
        <v/>
      </c>
    </row>
    <row r="97">
      <c r="A97">
        <f>RIGHT(B97,4)</f>
        <v/>
      </c>
      <c r="B97" s="665">
        <f>'20'!A112</f>
        <v/>
      </c>
      <c r="C97">
        <f>'20'!C112</f>
        <v/>
      </c>
    </row>
    <row r="98">
      <c r="A98">
        <f>RIGHT(B98,4)</f>
        <v/>
      </c>
      <c r="B98" s="665">
        <f>'20'!A113</f>
        <v/>
      </c>
      <c r="C98">
        <f>'20'!C113</f>
        <v/>
      </c>
    </row>
    <row r="99">
      <c r="A99">
        <f>RIGHT(B99,4)</f>
        <v/>
      </c>
      <c r="B99" s="665">
        <f>'20'!A114</f>
        <v/>
      </c>
      <c r="C99">
        <f>'20'!C114</f>
        <v/>
      </c>
    </row>
    <row r="100">
      <c r="A100">
        <f>RIGHT(B100,4)</f>
        <v/>
      </c>
      <c r="B100" s="665">
        <f>'20'!A115</f>
        <v/>
      </c>
      <c r="C100">
        <f>'20'!C115</f>
        <v/>
      </c>
    </row>
    <row r="101">
      <c r="A101">
        <f>RIGHT(B101,4)</f>
        <v/>
      </c>
      <c r="B101" s="665">
        <f>'20'!A116</f>
        <v/>
      </c>
      <c r="C101">
        <f>'20'!C116</f>
        <v/>
      </c>
    </row>
    <row r="102">
      <c r="A102">
        <f>RIGHT(B102,4)</f>
        <v/>
      </c>
      <c r="B102" s="665">
        <f>'20'!A117</f>
        <v/>
      </c>
      <c r="C102">
        <f>'20'!C117</f>
        <v/>
      </c>
    </row>
    <row r="103">
      <c r="A103">
        <f>RIGHT(B103,4)</f>
        <v/>
      </c>
      <c r="B103" s="665">
        <f>'20'!A118</f>
        <v/>
      </c>
      <c r="C103">
        <f>'20'!C118</f>
        <v/>
      </c>
    </row>
    <row r="104">
      <c r="A104">
        <f>RIGHT(B104,4)</f>
        <v/>
      </c>
      <c r="B104" s="665">
        <f>'20'!A119</f>
        <v/>
      </c>
      <c r="C104">
        <f>'20'!C119</f>
        <v/>
      </c>
    </row>
    <row r="105">
      <c r="A105">
        <f>RIGHT(B105,4)</f>
        <v/>
      </c>
      <c r="B105" s="665">
        <f>'20'!A120</f>
        <v/>
      </c>
      <c r="C105">
        <f>'20'!C120</f>
        <v/>
      </c>
    </row>
    <row r="106">
      <c r="A106">
        <f>RIGHT(B106,4)</f>
        <v/>
      </c>
      <c r="B106" s="665">
        <f>'20'!A121</f>
        <v/>
      </c>
      <c r="C106">
        <f>'20'!C121</f>
        <v/>
      </c>
    </row>
    <row r="107">
      <c r="A107">
        <f>RIGHT(B107,4)</f>
        <v/>
      </c>
      <c r="B107" s="665">
        <f>'20'!A122</f>
        <v/>
      </c>
      <c r="C107">
        <f>'20'!C122</f>
        <v/>
      </c>
    </row>
    <row r="108">
      <c r="A108">
        <f>RIGHT(B108,4)</f>
        <v/>
      </c>
      <c r="B108" s="665">
        <f>'20'!A123</f>
        <v/>
      </c>
      <c r="C108">
        <f>'20'!C123</f>
        <v/>
      </c>
    </row>
    <row r="109">
      <c r="A109">
        <f>RIGHT(B109,4)</f>
        <v/>
      </c>
      <c r="B109" s="665">
        <f>'20'!A124</f>
        <v/>
      </c>
      <c r="C109">
        <f>'20'!C124</f>
        <v/>
      </c>
    </row>
    <row r="110">
      <c r="A110">
        <f>RIGHT(B110,4)</f>
        <v/>
      </c>
      <c r="B110" s="665">
        <f>'20'!A125</f>
        <v/>
      </c>
      <c r="C110">
        <f>'20'!C125</f>
        <v/>
      </c>
    </row>
    <row r="111">
      <c r="A111">
        <f>RIGHT(B111,4)</f>
        <v/>
      </c>
      <c r="B111" s="665">
        <f>'20'!A126</f>
        <v/>
      </c>
      <c r="C111">
        <f>'20'!C126</f>
        <v/>
      </c>
    </row>
    <row r="112">
      <c r="A112">
        <f>RIGHT(B112,4)</f>
        <v/>
      </c>
      <c r="B112" s="665">
        <f>'20'!A127</f>
        <v/>
      </c>
      <c r="C112">
        <f>'20'!C127</f>
        <v/>
      </c>
    </row>
    <row r="113">
      <c r="A113">
        <f>RIGHT(B113,4)</f>
        <v/>
      </c>
      <c r="B113" s="665">
        <f>'20'!A128</f>
        <v/>
      </c>
      <c r="C113">
        <f>'20'!C128</f>
        <v/>
      </c>
    </row>
    <row r="114">
      <c r="A114">
        <f>RIGHT(B114,4)</f>
        <v/>
      </c>
      <c r="B114" s="665">
        <f>'20'!A129</f>
        <v/>
      </c>
      <c r="C114">
        <f>'20'!C129</f>
        <v/>
      </c>
    </row>
    <row r="115">
      <c r="A115">
        <f>RIGHT(B115,4)</f>
        <v/>
      </c>
      <c r="B115" s="665">
        <f>'20'!A130</f>
        <v/>
      </c>
      <c r="C115">
        <f>'20'!C130</f>
        <v/>
      </c>
    </row>
    <row r="116">
      <c r="A116">
        <f>RIGHT(B116,4)</f>
        <v/>
      </c>
      <c r="B116" s="665">
        <f>'20'!A131</f>
        <v/>
      </c>
      <c r="C116">
        <f>'20'!C131</f>
        <v/>
      </c>
    </row>
    <row r="117">
      <c r="A117">
        <f>RIGHT(B117,4)</f>
        <v/>
      </c>
      <c r="B117" s="665">
        <f>'20'!A132</f>
        <v/>
      </c>
      <c r="C117">
        <f>'20'!C132</f>
        <v/>
      </c>
    </row>
    <row r="118">
      <c r="A118">
        <f>RIGHT(B118,4)</f>
        <v/>
      </c>
      <c r="B118" s="665">
        <f>'20'!A133</f>
        <v/>
      </c>
      <c r="C118">
        <f>'20'!C133</f>
        <v/>
      </c>
    </row>
    <row r="119">
      <c r="A119">
        <f>RIGHT(B119,4)</f>
        <v/>
      </c>
      <c r="B119" s="665">
        <f>'20'!A134</f>
        <v/>
      </c>
      <c r="C119">
        <f>'20'!C134</f>
        <v/>
      </c>
    </row>
    <row r="120">
      <c r="A120">
        <f>RIGHT(B120,4)</f>
        <v/>
      </c>
      <c r="B120" s="665">
        <f>'20'!A135</f>
        <v/>
      </c>
      <c r="C120">
        <f>'20'!C135</f>
        <v/>
      </c>
    </row>
    <row r="121">
      <c r="A121">
        <f>RIGHT(B121,4)</f>
        <v/>
      </c>
      <c r="B121" s="665">
        <f>'20'!A136</f>
        <v/>
      </c>
      <c r="C121">
        <f>'20'!C136</f>
        <v/>
      </c>
    </row>
    <row r="122">
      <c r="A122">
        <f>RIGHT(B122,4)</f>
        <v/>
      </c>
      <c r="B122" s="665">
        <f>'20'!A137</f>
        <v/>
      </c>
      <c r="C122">
        <f>'20'!C137</f>
        <v/>
      </c>
    </row>
    <row r="123">
      <c r="A123">
        <f>RIGHT(B123,4)</f>
        <v/>
      </c>
      <c r="B123" s="665">
        <f>'20'!A138</f>
        <v/>
      </c>
      <c r="C123">
        <f>'20'!C138</f>
        <v/>
      </c>
    </row>
    <row r="124">
      <c r="A124">
        <f>RIGHT(B124,4)</f>
        <v/>
      </c>
      <c r="B124" s="665">
        <f>'20'!A139</f>
        <v/>
      </c>
      <c r="C124">
        <f>'20'!C139</f>
        <v/>
      </c>
    </row>
    <row r="125">
      <c r="A125">
        <f>RIGHT(B125,4)</f>
        <v/>
      </c>
      <c r="B125" s="665">
        <f>'20'!A140</f>
        <v/>
      </c>
      <c r="C125">
        <f>'20'!C140</f>
        <v/>
      </c>
    </row>
    <row r="126">
      <c r="A126">
        <f>RIGHT(B126,4)</f>
        <v/>
      </c>
      <c r="B126" s="665">
        <f>'20'!A141</f>
        <v/>
      </c>
      <c r="C126">
        <f>'20'!C141</f>
        <v/>
      </c>
    </row>
    <row r="127">
      <c r="A127">
        <f>RIGHT(B127,4)</f>
        <v/>
      </c>
      <c r="B127" s="665">
        <f>'20'!A142</f>
        <v/>
      </c>
      <c r="C127">
        <f>'20'!C142</f>
        <v/>
      </c>
    </row>
    <row r="128">
      <c r="A128">
        <f>RIGHT(B128,4)</f>
        <v/>
      </c>
      <c r="B128" s="665">
        <f>'20'!A143</f>
        <v/>
      </c>
      <c r="C128">
        <f>'20'!C143</f>
        <v/>
      </c>
    </row>
    <row r="129">
      <c r="A129">
        <f>RIGHT(B129,4)</f>
        <v/>
      </c>
      <c r="B129" s="665">
        <f>'20'!A144</f>
        <v/>
      </c>
      <c r="C129">
        <f>'20'!C144</f>
        <v/>
      </c>
    </row>
    <row r="130">
      <c r="A130">
        <f>RIGHT(B130,4)</f>
        <v/>
      </c>
      <c r="B130" s="665">
        <f>'20'!A145</f>
        <v/>
      </c>
      <c r="C130">
        <f>'20'!C145</f>
        <v/>
      </c>
    </row>
    <row r="131">
      <c r="A131">
        <f>RIGHT(B131,4)</f>
        <v/>
      </c>
      <c r="B131" s="665">
        <f>'20'!A146</f>
        <v/>
      </c>
      <c r="C131">
        <f>'20'!C146</f>
        <v/>
      </c>
    </row>
    <row r="132">
      <c r="A132">
        <f>RIGHT(B132,4)</f>
        <v/>
      </c>
      <c r="B132" s="665">
        <f>'20'!A147</f>
        <v/>
      </c>
      <c r="C132">
        <f>'20'!C147</f>
        <v/>
      </c>
    </row>
    <row r="133">
      <c r="A133">
        <f>RIGHT(B133,4)</f>
        <v/>
      </c>
      <c r="B133" s="665">
        <f>'20'!A148</f>
        <v/>
      </c>
      <c r="C133">
        <f>'20'!C148</f>
        <v/>
      </c>
    </row>
    <row r="134">
      <c r="A134">
        <f>RIGHT(B134,4)</f>
        <v/>
      </c>
      <c r="B134" s="665">
        <f>'20'!A149</f>
        <v/>
      </c>
      <c r="C134">
        <f>'20'!C149</f>
        <v/>
      </c>
    </row>
    <row r="135">
      <c r="A135">
        <f>RIGHT(B135,4)</f>
        <v/>
      </c>
      <c r="B135" s="665">
        <f>'20'!A150</f>
        <v/>
      </c>
      <c r="C135">
        <f>'20'!C150</f>
        <v/>
      </c>
    </row>
    <row r="136">
      <c r="A136">
        <f>RIGHT(B136,4)</f>
        <v/>
      </c>
      <c r="B136" s="665">
        <f>'20'!A151</f>
        <v/>
      </c>
      <c r="C136">
        <f>'20'!C151</f>
        <v/>
      </c>
    </row>
    <row r="137">
      <c r="A137">
        <f>RIGHT(B137,4)</f>
        <v/>
      </c>
      <c r="B137" s="665">
        <f>'20'!A152</f>
        <v/>
      </c>
      <c r="C137">
        <f>'20'!C152</f>
        <v/>
      </c>
    </row>
    <row r="138">
      <c r="A138">
        <f>RIGHT(B138,4)</f>
        <v/>
      </c>
      <c r="B138" s="665">
        <f>'20'!A153</f>
        <v/>
      </c>
      <c r="C138">
        <f>'20'!C153</f>
        <v/>
      </c>
    </row>
    <row r="139">
      <c r="A139">
        <f>RIGHT(B139,4)</f>
        <v/>
      </c>
      <c r="B139" s="665">
        <f>'20'!A154</f>
        <v/>
      </c>
      <c r="C139">
        <f>'20'!C154</f>
        <v/>
      </c>
    </row>
    <row r="140">
      <c r="A140">
        <f>RIGHT(B140,4)</f>
        <v/>
      </c>
      <c r="B140" s="665">
        <f>'20'!A155</f>
        <v/>
      </c>
      <c r="C140">
        <f>'20'!C155</f>
        <v/>
      </c>
    </row>
    <row r="141">
      <c r="A141">
        <f>RIGHT(B141,4)</f>
        <v/>
      </c>
      <c r="B141" s="665">
        <f>'20'!A156</f>
        <v/>
      </c>
      <c r="C141">
        <f>'20'!C156</f>
        <v/>
      </c>
    </row>
    <row r="142">
      <c r="A142">
        <f>RIGHT(B142,4)</f>
        <v/>
      </c>
      <c r="B142" s="665">
        <f>'20'!A157</f>
        <v/>
      </c>
      <c r="C142">
        <f>'20'!C157</f>
        <v/>
      </c>
    </row>
    <row r="143">
      <c r="A143">
        <f>RIGHT(B143,4)</f>
        <v/>
      </c>
      <c r="B143" s="665">
        <f>'20'!A158</f>
        <v/>
      </c>
      <c r="C143">
        <f>'20'!C158</f>
        <v/>
      </c>
    </row>
    <row r="144">
      <c r="A144">
        <f>RIGHT(B144,4)</f>
        <v/>
      </c>
      <c r="B144" s="665">
        <f>'20'!A159</f>
        <v/>
      </c>
      <c r="C144">
        <f>'20'!C159</f>
        <v/>
      </c>
    </row>
    <row r="145">
      <c r="A145">
        <f>RIGHT(B145,4)</f>
        <v/>
      </c>
      <c r="B145" s="665">
        <f>'20'!A160</f>
        <v/>
      </c>
      <c r="C145">
        <f>'20'!C160</f>
        <v/>
      </c>
    </row>
    <row r="146">
      <c r="A146">
        <f>RIGHT(B146,4)</f>
        <v/>
      </c>
      <c r="B146" s="665">
        <f>'20'!A161</f>
        <v/>
      </c>
      <c r="C146">
        <f>'20'!C161</f>
        <v/>
      </c>
    </row>
    <row r="147">
      <c r="A147">
        <f>RIGHT(B147,4)</f>
        <v/>
      </c>
      <c r="B147" s="665">
        <f>'20'!A162</f>
        <v/>
      </c>
      <c r="C147">
        <f>'20'!C162</f>
        <v/>
      </c>
    </row>
    <row r="148">
      <c r="A148">
        <f>RIGHT(B148,4)</f>
        <v/>
      </c>
      <c r="B148" s="665">
        <f>'20'!A163</f>
        <v/>
      </c>
      <c r="C148">
        <f>'20'!C163</f>
        <v/>
      </c>
    </row>
    <row r="149">
      <c r="A149">
        <f>RIGHT(B149,4)</f>
        <v/>
      </c>
      <c r="B149" s="665">
        <f>'20'!A164</f>
        <v/>
      </c>
      <c r="C149">
        <f>'20'!C164</f>
        <v/>
      </c>
    </row>
    <row r="150">
      <c r="A150">
        <f>RIGHT(B150,4)</f>
        <v/>
      </c>
      <c r="B150" s="665">
        <f>'20'!A165</f>
        <v/>
      </c>
      <c r="C150">
        <f>'20'!C165</f>
        <v/>
      </c>
    </row>
    <row r="151">
      <c r="A151">
        <f>RIGHT(B151,4)</f>
        <v/>
      </c>
      <c r="B151" s="665">
        <f>'20'!A166</f>
        <v/>
      </c>
      <c r="C151">
        <f>'20'!C166</f>
        <v/>
      </c>
    </row>
    <row r="152">
      <c r="A152">
        <f>RIGHT(B152,4)</f>
        <v/>
      </c>
      <c r="B152" s="665">
        <f>'20'!A167</f>
        <v/>
      </c>
      <c r="C152">
        <f>'20'!C167</f>
        <v/>
      </c>
    </row>
    <row r="153">
      <c r="A153">
        <f>RIGHT(B153,4)</f>
        <v/>
      </c>
      <c r="B153" s="665">
        <f>'20'!A168</f>
        <v/>
      </c>
      <c r="C153">
        <f>'20'!C168</f>
        <v/>
      </c>
    </row>
    <row r="154">
      <c r="A154">
        <f>RIGHT(B154,4)</f>
        <v/>
      </c>
      <c r="B154" s="665">
        <f>'20'!A169</f>
        <v/>
      </c>
      <c r="C154">
        <f>'20'!C169</f>
        <v/>
      </c>
    </row>
    <row r="155">
      <c r="A155">
        <f>RIGHT(B155,4)</f>
        <v/>
      </c>
      <c r="B155" s="665">
        <f>'20'!A170</f>
        <v/>
      </c>
      <c r="C155">
        <f>'20'!C170</f>
        <v/>
      </c>
    </row>
    <row r="156">
      <c r="A156">
        <f>RIGHT(B156,4)</f>
        <v/>
      </c>
      <c r="B156" s="665">
        <f>'20'!A171</f>
        <v/>
      </c>
      <c r="C156">
        <f>'20'!C171</f>
        <v/>
      </c>
    </row>
    <row r="157">
      <c r="A157">
        <f>RIGHT(B157,4)</f>
        <v/>
      </c>
      <c r="B157" s="665">
        <f>'20'!A172</f>
        <v/>
      </c>
      <c r="C157">
        <f>'20'!C172</f>
        <v/>
      </c>
    </row>
    <row r="158">
      <c r="A158">
        <f>RIGHT(B158,4)</f>
        <v/>
      </c>
      <c r="B158" s="665">
        <f>'20'!A173</f>
        <v/>
      </c>
      <c r="C158">
        <f>'20'!C173</f>
        <v/>
      </c>
    </row>
    <row r="159">
      <c r="A159">
        <f>RIGHT(B159,4)</f>
        <v/>
      </c>
      <c r="B159" s="665">
        <f>'20'!A174</f>
        <v/>
      </c>
      <c r="C159">
        <f>'20'!C174</f>
        <v/>
      </c>
    </row>
    <row r="160">
      <c r="A160">
        <f>RIGHT(B160,4)</f>
        <v/>
      </c>
      <c r="B160" s="665">
        <f>'20'!A175</f>
        <v/>
      </c>
      <c r="C160">
        <f>'20'!C175</f>
        <v/>
      </c>
    </row>
    <row r="161">
      <c r="A161">
        <f>RIGHT(B161,4)</f>
        <v/>
      </c>
      <c r="B161" s="665">
        <f>'20'!A176</f>
        <v/>
      </c>
      <c r="C161">
        <f>'20'!C176</f>
        <v/>
      </c>
    </row>
    <row r="162">
      <c r="A162">
        <f>RIGHT(B162,4)</f>
        <v/>
      </c>
      <c r="B162" s="665">
        <f>'20'!A177</f>
        <v/>
      </c>
      <c r="C162">
        <f>'20'!C177</f>
        <v/>
      </c>
    </row>
    <row r="163">
      <c r="A163">
        <f>RIGHT(B163,4)</f>
        <v/>
      </c>
      <c r="B163" s="665">
        <f>'20'!A178</f>
        <v/>
      </c>
      <c r="C163">
        <f>'20'!C178</f>
        <v/>
      </c>
    </row>
    <row r="164">
      <c r="A164">
        <f>RIGHT(B164,4)</f>
        <v/>
      </c>
      <c r="B164" s="665">
        <f>'20'!A179</f>
        <v/>
      </c>
      <c r="C164">
        <f>'20'!C179</f>
        <v/>
      </c>
    </row>
    <row r="165">
      <c r="A165">
        <f>RIGHT(B165,4)</f>
        <v/>
      </c>
      <c r="B165" s="665">
        <f>'20'!A180</f>
        <v/>
      </c>
      <c r="C165">
        <f>'20'!C180</f>
        <v/>
      </c>
    </row>
    <row r="166">
      <c r="A166">
        <f>RIGHT(B166,4)</f>
        <v/>
      </c>
      <c r="B166" s="665">
        <f>'20'!A181</f>
        <v/>
      </c>
      <c r="C166">
        <f>'20'!C181</f>
        <v/>
      </c>
    </row>
    <row r="167">
      <c r="A167">
        <f>RIGHT(B167,4)</f>
        <v/>
      </c>
      <c r="B167" s="665">
        <f>'20'!A182</f>
        <v/>
      </c>
      <c r="C167">
        <f>'20'!C182</f>
        <v/>
      </c>
    </row>
    <row r="168">
      <c r="A168">
        <f>RIGHT(B168,4)</f>
        <v/>
      </c>
      <c r="B168" s="665">
        <f>'20'!A183</f>
        <v/>
      </c>
      <c r="C168">
        <f>'20'!C183</f>
        <v/>
      </c>
    </row>
    <row r="169">
      <c r="A169">
        <f>RIGHT(B169,4)</f>
        <v/>
      </c>
      <c r="B169" s="665">
        <f>'20'!A184</f>
        <v/>
      </c>
      <c r="C169">
        <f>'20'!C184</f>
        <v/>
      </c>
    </row>
    <row r="170">
      <c r="A170">
        <f>RIGHT(B170,4)</f>
        <v/>
      </c>
      <c r="B170" s="665">
        <f>'20'!A185</f>
        <v/>
      </c>
      <c r="C170">
        <f>'20'!C185</f>
        <v/>
      </c>
    </row>
    <row r="171">
      <c r="A171">
        <f>RIGHT(B171,4)</f>
        <v/>
      </c>
      <c r="B171" s="665">
        <f>'20'!A186</f>
        <v/>
      </c>
      <c r="C171">
        <f>'20'!C186</f>
        <v/>
      </c>
    </row>
    <row r="172">
      <c r="A172">
        <f>RIGHT(B172,4)</f>
        <v/>
      </c>
      <c r="B172" s="665">
        <f>'20'!A187</f>
        <v/>
      </c>
      <c r="C172">
        <f>'20'!C187</f>
        <v/>
      </c>
    </row>
    <row r="173">
      <c r="A173">
        <f>RIGHT(B173,4)</f>
        <v/>
      </c>
      <c r="B173" s="665">
        <f>'20'!A188</f>
        <v/>
      </c>
      <c r="C173">
        <f>'20'!C188</f>
        <v/>
      </c>
    </row>
    <row r="174">
      <c r="A174">
        <f>RIGHT(B174,4)</f>
        <v/>
      </c>
      <c r="B174" s="665">
        <f>'20'!A189</f>
        <v/>
      </c>
      <c r="C174">
        <f>'20'!C189</f>
        <v/>
      </c>
    </row>
    <row r="175">
      <c r="A175">
        <f>RIGHT(B175,4)</f>
        <v/>
      </c>
      <c r="B175" s="665">
        <f>'20'!A190</f>
        <v/>
      </c>
      <c r="C175">
        <f>'20'!C190</f>
        <v/>
      </c>
    </row>
    <row r="176">
      <c r="A176">
        <f>RIGHT(B176,4)</f>
        <v/>
      </c>
      <c r="B176" s="665">
        <f>'20'!A191</f>
        <v/>
      </c>
      <c r="C176">
        <f>'20'!C191</f>
        <v/>
      </c>
    </row>
    <row r="177">
      <c r="A177">
        <f>RIGHT(B177,4)</f>
        <v/>
      </c>
      <c r="B177" s="665">
        <f>'20'!A192</f>
        <v/>
      </c>
      <c r="C177">
        <f>'20'!C192</f>
        <v/>
      </c>
    </row>
    <row r="178">
      <c r="A178">
        <f>RIGHT(B178,4)</f>
        <v/>
      </c>
      <c r="B178" s="665">
        <f>'20'!A193</f>
        <v/>
      </c>
      <c r="C178">
        <f>'20'!C193</f>
        <v/>
      </c>
    </row>
    <row r="179">
      <c r="A179">
        <f>RIGHT(B179,4)</f>
        <v/>
      </c>
      <c r="B179" s="665">
        <f>'20'!A194</f>
        <v/>
      </c>
      <c r="C179">
        <f>'20'!C194</f>
        <v/>
      </c>
    </row>
    <row r="180">
      <c r="A180">
        <f>RIGHT(B180,4)</f>
        <v/>
      </c>
      <c r="B180" s="665">
        <f>'20'!A195</f>
        <v/>
      </c>
      <c r="C180">
        <f>'20'!C195</f>
        <v/>
      </c>
    </row>
    <row r="181">
      <c r="A181">
        <f>RIGHT(B181,4)</f>
        <v/>
      </c>
      <c r="B181" s="665">
        <f>'20'!A196</f>
        <v/>
      </c>
      <c r="C181">
        <f>'20'!C196</f>
        <v/>
      </c>
    </row>
    <row r="182">
      <c r="A182">
        <f>RIGHT(B182,4)</f>
        <v/>
      </c>
      <c r="B182" s="665">
        <f>'20'!A197</f>
        <v/>
      </c>
      <c r="C182">
        <f>'20'!C197</f>
        <v/>
      </c>
    </row>
    <row r="183">
      <c r="A183">
        <f>RIGHT(B183,4)</f>
        <v/>
      </c>
      <c r="B183" s="665">
        <f>'20'!A198</f>
        <v/>
      </c>
      <c r="C183">
        <f>'20'!C198</f>
        <v/>
      </c>
    </row>
    <row r="184">
      <c r="A184">
        <f>RIGHT(B184,4)</f>
        <v/>
      </c>
      <c r="B184" s="665">
        <f>'20'!A199</f>
        <v/>
      </c>
      <c r="C184">
        <f>'20'!C199</f>
        <v/>
      </c>
    </row>
    <row r="185">
      <c r="A185">
        <f>RIGHT(B185,4)</f>
        <v/>
      </c>
      <c r="B185" s="665">
        <f>'20'!A200</f>
        <v/>
      </c>
      <c r="C185">
        <f>'20'!C200</f>
        <v/>
      </c>
    </row>
    <row r="186">
      <c r="A186">
        <f>RIGHT(B186,4)</f>
        <v/>
      </c>
      <c r="B186" s="665">
        <f>'20'!A201</f>
        <v/>
      </c>
      <c r="C186">
        <f>'20'!C201</f>
        <v/>
      </c>
    </row>
    <row r="187">
      <c r="A187">
        <f>RIGHT(B187,4)</f>
        <v/>
      </c>
      <c r="B187" s="665">
        <f>'20'!A202</f>
        <v/>
      </c>
      <c r="C187">
        <f>'20'!C202</f>
        <v/>
      </c>
    </row>
    <row r="188">
      <c r="A188">
        <f>RIGHT(B188,4)</f>
        <v/>
      </c>
      <c r="B188" s="665">
        <f>'20'!A203</f>
        <v/>
      </c>
      <c r="C188">
        <f>'20'!C203</f>
        <v/>
      </c>
    </row>
    <row r="189">
      <c r="A189">
        <f>RIGHT(B189,4)</f>
        <v/>
      </c>
      <c r="B189" s="665">
        <f>'20'!A204</f>
        <v/>
      </c>
      <c r="C189">
        <f>'20'!C204</f>
        <v/>
      </c>
    </row>
    <row r="190">
      <c r="A190">
        <f>RIGHT(B190,4)</f>
        <v/>
      </c>
      <c r="B190" s="665">
        <f>'20'!A205</f>
        <v/>
      </c>
      <c r="C190">
        <f>'20'!C205</f>
        <v/>
      </c>
    </row>
    <row r="191">
      <c r="A191">
        <f>RIGHT(B191,4)</f>
        <v/>
      </c>
      <c r="B191" s="665">
        <f>'20'!A206</f>
        <v/>
      </c>
      <c r="C191">
        <f>'20'!C206</f>
        <v/>
      </c>
    </row>
    <row r="192">
      <c r="A192">
        <f>RIGHT(B192,4)</f>
        <v/>
      </c>
      <c r="B192" s="665">
        <f>'20'!A207</f>
        <v/>
      </c>
      <c r="C192">
        <f>'20'!C207</f>
        <v/>
      </c>
    </row>
    <row r="193">
      <c r="A193">
        <f>RIGHT(B193,4)</f>
        <v/>
      </c>
      <c r="B193" s="665">
        <f>'20'!A208</f>
        <v/>
      </c>
      <c r="C193">
        <f>'20'!C208</f>
        <v/>
      </c>
    </row>
    <row r="194">
      <c r="A194">
        <f>RIGHT(B194,4)</f>
        <v/>
      </c>
      <c r="B194" s="665">
        <f>'20'!A209</f>
        <v/>
      </c>
      <c r="C194">
        <f>'20'!C209</f>
        <v/>
      </c>
    </row>
    <row r="195">
      <c r="A195">
        <f>RIGHT(B195,4)</f>
        <v/>
      </c>
      <c r="B195" s="665">
        <f>'20'!A210</f>
        <v/>
      </c>
      <c r="C195">
        <f>'20'!C210</f>
        <v/>
      </c>
    </row>
    <row r="196">
      <c r="A196">
        <f>RIGHT(B196,4)</f>
        <v/>
      </c>
      <c r="B196" s="665">
        <f>'20'!A211</f>
        <v/>
      </c>
      <c r="C196">
        <f>'20'!C211</f>
        <v/>
      </c>
    </row>
    <row r="197">
      <c r="A197">
        <f>RIGHT(B197,4)</f>
        <v/>
      </c>
      <c r="B197" s="665">
        <f>'20'!A212</f>
        <v/>
      </c>
      <c r="C197">
        <f>'20'!C212</f>
        <v/>
      </c>
    </row>
    <row r="198">
      <c r="A198">
        <f>RIGHT(B198,4)</f>
        <v/>
      </c>
      <c r="B198" s="665">
        <f>'20'!A213</f>
        <v/>
      </c>
      <c r="C198">
        <f>'20'!C213</f>
        <v/>
      </c>
    </row>
    <row r="199">
      <c r="A199">
        <f>RIGHT(B199,4)</f>
        <v/>
      </c>
      <c r="B199" s="665">
        <f>'20'!A214</f>
        <v/>
      </c>
      <c r="C199">
        <f>'20'!C214</f>
        <v/>
      </c>
    </row>
    <row r="200">
      <c r="A200">
        <f>RIGHT(B200,4)</f>
        <v/>
      </c>
      <c r="B200" s="665">
        <f>'20'!A215</f>
        <v/>
      </c>
      <c r="C200">
        <f>'20'!C215</f>
        <v/>
      </c>
    </row>
    <row r="201">
      <c r="A201">
        <f>RIGHT(B201,4)</f>
        <v/>
      </c>
      <c r="B201" s="665">
        <f>'20'!A216</f>
        <v/>
      </c>
      <c r="C201">
        <f>'20'!C216</f>
        <v/>
      </c>
    </row>
    <row r="202">
      <c r="A202">
        <f>RIGHT(B202,4)</f>
        <v/>
      </c>
      <c r="B202" s="665">
        <f>'20'!A217</f>
        <v/>
      </c>
      <c r="C202">
        <f>'20'!C217</f>
        <v/>
      </c>
    </row>
    <row r="203">
      <c r="A203">
        <f>RIGHT(B203,4)</f>
        <v/>
      </c>
      <c r="B203" s="665">
        <f>'20'!A218</f>
        <v/>
      </c>
      <c r="C203">
        <f>'20'!C218</f>
        <v/>
      </c>
    </row>
    <row r="204">
      <c r="A204">
        <f>RIGHT(B204,4)</f>
        <v/>
      </c>
      <c r="B204" s="665">
        <f>'20'!A219</f>
        <v/>
      </c>
      <c r="C204">
        <f>'20'!C219</f>
        <v/>
      </c>
    </row>
    <row r="205">
      <c r="A205">
        <f>RIGHT(B205,4)</f>
        <v/>
      </c>
      <c r="B205" s="665">
        <f>'20'!A220</f>
        <v/>
      </c>
      <c r="C205">
        <f>'20'!C220</f>
        <v/>
      </c>
    </row>
    <row r="206">
      <c r="A206">
        <f>RIGHT(B206,4)</f>
        <v/>
      </c>
      <c r="B206" s="665">
        <f>'20'!A221</f>
        <v/>
      </c>
      <c r="C206">
        <f>'20'!C221</f>
        <v/>
      </c>
    </row>
    <row r="207">
      <c r="A207">
        <f>RIGHT(B207,4)</f>
        <v/>
      </c>
      <c r="B207" s="665">
        <f>'20'!A222</f>
        <v/>
      </c>
      <c r="C207">
        <f>'20'!C222</f>
        <v/>
      </c>
    </row>
    <row r="208">
      <c r="A208">
        <f>RIGHT(B208,4)</f>
        <v/>
      </c>
      <c r="B208" s="665">
        <f>'20'!A223</f>
        <v/>
      </c>
      <c r="C208">
        <f>'20'!C223</f>
        <v/>
      </c>
    </row>
    <row r="209">
      <c r="A209">
        <f>RIGHT(B209,4)</f>
        <v/>
      </c>
      <c r="B209" s="665">
        <f>'20'!A224</f>
        <v/>
      </c>
      <c r="C209">
        <f>'20'!C224</f>
        <v/>
      </c>
    </row>
    <row r="210">
      <c r="A210">
        <f>RIGHT(B210,4)</f>
        <v/>
      </c>
      <c r="B210" s="665">
        <f>'20'!A225</f>
        <v/>
      </c>
      <c r="C210">
        <f>'20'!C225</f>
        <v/>
      </c>
    </row>
    <row r="211">
      <c r="A211">
        <f>RIGHT(B211,4)</f>
        <v/>
      </c>
      <c r="B211" s="665">
        <f>'20'!A226</f>
        <v/>
      </c>
      <c r="C211">
        <f>'20'!C226</f>
        <v/>
      </c>
    </row>
    <row r="212">
      <c r="A212">
        <f>RIGHT(B212,4)</f>
        <v/>
      </c>
      <c r="B212" s="665">
        <f>'20'!A227</f>
        <v/>
      </c>
      <c r="C212">
        <f>'20'!C227</f>
        <v/>
      </c>
    </row>
    <row r="213">
      <c r="A213">
        <f>RIGHT(B213,4)</f>
        <v/>
      </c>
      <c r="B213" s="665">
        <f>'20'!A228</f>
        <v/>
      </c>
      <c r="C213">
        <f>'20'!C228</f>
        <v/>
      </c>
    </row>
    <row r="214">
      <c r="A214">
        <f>RIGHT(B214,4)</f>
        <v/>
      </c>
      <c r="B214" s="665">
        <f>'20'!A229</f>
        <v/>
      </c>
      <c r="C214">
        <f>'20'!C229</f>
        <v/>
      </c>
    </row>
    <row r="215">
      <c r="A215">
        <f>RIGHT(B215,4)</f>
        <v/>
      </c>
      <c r="B215" s="665">
        <f>'20'!A230</f>
        <v/>
      </c>
      <c r="C215">
        <f>'20'!C230</f>
        <v/>
      </c>
    </row>
    <row r="216">
      <c r="A216">
        <f>RIGHT(B216,4)</f>
        <v/>
      </c>
      <c r="B216" s="665">
        <f>'20'!A231</f>
        <v/>
      </c>
      <c r="C216">
        <f>'20'!C231</f>
        <v/>
      </c>
    </row>
    <row r="217">
      <c r="A217">
        <f>RIGHT(B217,4)</f>
        <v/>
      </c>
      <c r="B217" s="665">
        <f>'20'!A232</f>
        <v/>
      </c>
      <c r="C217">
        <f>'20'!C232</f>
        <v/>
      </c>
    </row>
    <row r="218">
      <c r="A218">
        <f>RIGHT(B218,4)</f>
        <v/>
      </c>
      <c r="B218" s="665">
        <f>'20'!A233</f>
        <v/>
      </c>
      <c r="C218">
        <f>'20'!C233</f>
        <v/>
      </c>
    </row>
    <row r="219">
      <c r="A219">
        <f>RIGHT(B219,4)</f>
        <v/>
      </c>
      <c r="B219" s="665">
        <f>'20'!A234</f>
        <v/>
      </c>
      <c r="C219">
        <f>'20'!C234</f>
        <v/>
      </c>
    </row>
    <row r="220">
      <c r="A220">
        <f>RIGHT(B220,4)</f>
        <v/>
      </c>
      <c r="B220" s="665">
        <f>'20'!A235</f>
        <v/>
      </c>
      <c r="C220">
        <f>'20'!C235</f>
        <v/>
      </c>
    </row>
    <row r="221">
      <c r="A221">
        <f>RIGHT(B221,4)</f>
        <v/>
      </c>
      <c r="B221" s="665">
        <f>'20'!A236</f>
        <v/>
      </c>
      <c r="C221">
        <f>'20'!C236</f>
        <v/>
      </c>
    </row>
    <row r="222">
      <c r="A222">
        <f>RIGHT(B222,4)</f>
        <v/>
      </c>
      <c r="B222" s="665">
        <f>'20'!A237</f>
        <v/>
      </c>
      <c r="C222">
        <f>'20'!C237</f>
        <v/>
      </c>
    </row>
    <row r="223">
      <c r="A223">
        <f>RIGHT(B223,4)</f>
        <v/>
      </c>
      <c r="B223" s="665">
        <f>'20'!A238</f>
        <v/>
      </c>
      <c r="C223">
        <f>'20'!C238</f>
        <v/>
      </c>
    </row>
    <row r="224">
      <c r="A224">
        <f>RIGHT(B224,4)</f>
        <v/>
      </c>
      <c r="B224" s="665">
        <f>'20'!A239</f>
        <v/>
      </c>
      <c r="C224">
        <f>'20'!C239</f>
        <v/>
      </c>
    </row>
    <row r="225">
      <c r="A225">
        <f>RIGHT(B225,4)</f>
        <v/>
      </c>
      <c r="B225" s="665">
        <f>'20'!A240</f>
        <v/>
      </c>
      <c r="C225">
        <f>'20'!C240</f>
        <v/>
      </c>
    </row>
    <row r="226">
      <c r="A226">
        <f>RIGHT(B226,4)</f>
        <v/>
      </c>
      <c r="B226" s="665">
        <f>'20'!A241</f>
        <v/>
      </c>
      <c r="C226">
        <f>'20'!C241</f>
        <v/>
      </c>
    </row>
    <row r="227">
      <c r="A227">
        <f>RIGHT(B227,4)</f>
        <v/>
      </c>
      <c r="B227" s="665">
        <f>'20'!A242</f>
        <v/>
      </c>
      <c r="C227">
        <f>'20'!C242</f>
        <v/>
      </c>
    </row>
    <row r="228">
      <c r="A228">
        <f>RIGHT(B228,4)</f>
        <v/>
      </c>
      <c r="B228" s="665">
        <f>'20'!A243</f>
        <v/>
      </c>
      <c r="C228">
        <f>'20'!C243</f>
        <v/>
      </c>
    </row>
    <row r="229">
      <c r="A229">
        <f>RIGHT(B229,4)</f>
        <v/>
      </c>
      <c r="B229" s="665">
        <f>'20'!A244</f>
        <v/>
      </c>
      <c r="C229">
        <f>'20'!C244</f>
        <v/>
      </c>
    </row>
    <row r="230">
      <c r="A230">
        <f>RIGHT(B230,4)</f>
        <v/>
      </c>
      <c r="B230" s="665">
        <f>'20'!A245</f>
        <v/>
      </c>
      <c r="C230">
        <f>'20'!C245</f>
        <v/>
      </c>
    </row>
    <row r="231">
      <c r="A231">
        <f>RIGHT(B231,4)</f>
        <v/>
      </c>
      <c r="B231" s="665">
        <f>'20'!A246</f>
        <v/>
      </c>
      <c r="C231">
        <f>'20'!C246</f>
        <v/>
      </c>
    </row>
    <row r="232">
      <c r="A232">
        <f>RIGHT(B232,4)</f>
        <v/>
      </c>
      <c r="B232" s="665">
        <f>'20'!A247</f>
        <v/>
      </c>
      <c r="C232">
        <f>'20'!C247</f>
        <v/>
      </c>
    </row>
    <row r="233">
      <c r="A233">
        <f>RIGHT(B233,4)</f>
        <v/>
      </c>
      <c r="B233" s="665">
        <f>'20'!A248</f>
        <v/>
      </c>
      <c r="C233">
        <f>'20'!C248</f>
        <v/>
      </c>
    </row>
    <row r="234">
      <c r="A234">
        <f>RIGHT(B234,4)</f>
        <v/>
      </c>
      <c r="B234" s="665">
        <f>'20'!A249</f>
        <v/>
      </c>
      <c r="C234">
        <f>'20'!C249</f>
        <v/>
      </c>
    </row>
    <row r="235">
      <c r="A235">
        <f>RIGHT(B235,4)</f>
        <v/>
      </c>
      <c r="B235" s="665">
        <f>'20'!A250</f>
        <v/>
      </c>
      <c r="C235">
        <f>'20'!C250</f>
        <v/>
      </c>
    </row>
    <row r="236">
      <c r="A236">
        <f>RIGHT(B236,4)</f>
        <v/>
      </c>
      <c r="B236" s="665">
        <f>'20'!A251</f>
        <v/>
      </c>
      <c r="C236">
        <f>'20'!C251</f>
        <v/>
      </c>
    </row>
    <row r="237">
      <c r="A237">
        <f>RIGHT(B237,4)</f>
        <v/>
      </c>
      <c r="B237" s="665">
        <f>'20'!A252</f>
        <v/>
      </c>
      <c r="C237">
        <f>'20'!C252</f>
        <v/>
      </c>
    </row>
    <row r="238">
      <c r="A238">
        <f>RIGHT(B238,4)</f>
        <v/>
      </c>
      <c r="B238" s="665">
        <f>'20'!A253</f>
        <v/>
      </c>
      <c r="C238">
        <f>'20'!C253</f>
        <v/>
      </c>
    </row>
    <row r="239">
      <c r="A239">
        <f>RIGHT(B239,4)</f>
        <v/>
      </c>
      <c r="B239" s="665">
        <f>'20'!A254</f>
        <v/>
      </c>
      <c r="C239">
        <f>'20'!C254</f>
        <v/>
      </c>
    </row>
    <row r="240">
      <c r="A240">
        <f>RIGHT(B240,4)</f>
        <v/>
      </c>
      <c r="B240" s="665">
        <f>'20'!A255</f>
        <v/>
      </c>
      <c r="C240">
        <f>'20'!C255</f>
        <v/>
      </c>
    </row>
    <row r="241">
      <c r="A241">
        <f>RIGHT(B241,4)</f>
        <v/>
      </c>
      <c r="B241" s="665">
        <f>'20'!A256</f>
        <v/>
      </c>
      <c r="C241">
        <f>'20'!C256</f>
        <v/>
      </c>
    </row>
    <row r="242">
      <c r="A242">
        <f>RIGHT(B242,4)</f>
        <v/>
      </c>
      <c r="B242" s="665">
        <f>'20'!A257</f>
        <v/>
      </c>
      <c r="C242">
        <f>'20'!C257</f>
        <v/>
      </c>
    </row>
    <row r="243">
      <c r="A243">
        <f>RIGHT(B243,4)</f>
        <v/>
      </c>
      <c r="B243" s="665">
        <f>'20'!A258</f>
        <v/>
      </c>
      <c r="C243">
        <f>'20'!C258</f>
        <v/>
      </c>
    </row>
    <row r="244">
      <c r="A244">
        <f>RIGHT(B244,4)</f>
        <v/>
      </c>
      <c r="B244" s="665">
        <f>'20'!A259</f>
        <v/>
      </c>
      <c r="C244">
        <f>'20'!C259</f>
        <v/>
      </c>
    </row>
    <row r="245">
      <c r="A245">
        <f>RIGHT(B245,4)</f>
        <v/>
      </c>
      <c r="B245" s="665">
        <f>'20'!A260</f>
        <v/>
      </c>
      <c r="C245">
        <f>'20'!C260</f>
        <v/>
      </c>
    </row>
    <row r="246">
      <c r="A246">
        <f>RIGHT(B246,4)</f>
        <v/>
      </c>
      <c r="B246" s="665">
        <f>'20'!A261</f>
        <v/>
      </c>
      <c r="C246">
        <f>'20'!C261</f>
        <v/>
      </c>
    </row>
    <row r="247">
      <c r="A247">
        <f>RIGHT(B247,4)</f>
        <v/>
      </c>
      <c r="B247" s="665">
        <f>'20'!A262</f>
        <v/>
      </c>
      <c r="C247">
        <f>'20'!C262</f>
        <v/>
      </c>
    </row>
    <row r="248">
      <c r="A248">
        <f>RIGHT(B248,4)</f>
        <v/>
      </c>
      <c r="B248" s="665">
        <f>'20'!A263</f>
        <v/>
      </c>
      <c r="C248">
        <f>'20'!C263</f>
        <v/>
      </c>
    </row>
    <row r="249">
      <c r="A249">
        <f>RIGHT(B249,4)</f>
        <v/>
      </c>
      <c r="B249" s="665">
        <f>'20'!A264</f>
        <v/>
      </c>
      <c r="C249">
        <f>'20'!C264</f>
        <v/>
      </c>
    </row>
    <row r="250">
      <c r="A250">
        <f>RIGHT(B250,4)</f>
        <v/>
      </c>
      <c r="B250" s="665">
        <f>'20'!A265</f>
        <v/>
      </c>
      <c r="C250">
        <f>'20'!C265</f>
        <v/>
      </c>
    </row>
    <row r="251">
      <c r="A251">
        <f>RIGHT(B251,4)</f>
        <v/>
      </c>
      <c r="B251" s="665">
        <f>'20'!A266</f>
        <v/>
      </c>
      <c r="C251">
        <f>'20'!C266</f>
        <v/>
      </c>
    </row>
    <row r="252">
      <c r="A252">
        <f>RIGHT(B252,4)</f>
        <v/>
      </c>
      <c r="B252" s="665">
        <f>'20'!A267</f>
        <v/>
      </c>
      <c r="C252">
        <f>'20'!C267</f>
        <v/>
      </c>
    </row>
    <row r="253">
      <c r="A253">
        <f>RIGHT(B253,4)</f>
        <v/>
      </c>
      <c r="B253" s="665">
        <f>'20'!A268</f>
        <v/>
      </c>
      <c r="C253">
        <f>'20'!C268</f>
        <v/>
      </c>
    </row>
    <row r="254">
      <c r="A254">
        <f>RIGHT(B254,4)</f>
        <v/>
      </c>
      <c r="B254" s="665">
        <f>'20'!A269</f>
        <v/>
      </c>
      <c r="C254">
        <f>'20'!C269</f>
        <v/>
      </c>
    </row>
    <row r="255">
      <c r="A255">
        <f>RIGHT(B255,4)</f>
        <v/>
      </c>
      <c r="B255" s="665">
        <f>'20'!A270</f>
        <v/>
      </c>
      <c r="C255">
        <f>'20'!C270</f>
        <v/>
      </c>
    </row>
    <row r="256">
      <c r="A256">
        <f>RIGHT(B256,4)</f>
        <v/>
      </c>
      <c r="B256" s="665">
        <f>'20'!A271</f>
        <v/>
      </c>
      <c r="C256">
        <f>'20'!C271</f>
        <v/>
      </c>
    </row>
    <row r="257">
      <c r="A257">
        <f>RIGHT(B257,4)</f>
        <v/>
      </c>
      <c r="B257" s="665">
        <f>'20'!A272</f>
        <v/>
      </c>
      <c r="C257">
        <f>'20'!C272</f>
        <v/>
      </c>
    </row>
    <row r="258">
      <c r="A258">
        <f>RIGHT(B258,4)</f>
        <v/>
      </c>
      <c r="B258" s="665">
        <f>'20'!A273</f>
        <v/>
      </c>
      <c r="C258">
        <f>'20'!C273</f>
        <v/>
      </c>
    </row>
    <row r="259">
      <c r="A259">
        <f>RIGHT(B259,4)</f>
        <v/>
      </c>
      <c r="B259" s="665">
        <f>'20'!A274</f>
        <v/>
      </c>
      <c r="C259">
        <f>'20'!C274</f>
        <v/>
      </c>
    </row>
    <row r="260">
      <c r="A260">
        <f>RIGHT(B260,4)</f>
        <v/>
      </c>
      <c r="B260" s="665">
        <f>'20'!A275</f>
        <v/>
      </c>
      <c r="C260">
        <f>'20'!C275</f>
        <v/>
      </c>
    </row>
    <row r="261">
      <c r="A261">
        <f>RIGHT(B261,4)</f>
        <v/>
      </c>
      <c r="B261" s="665">
        <f>'20'!A276</f>
        <v/>
      </c>
      <c r="C261">
        <f>'20'!C276</f>
        <v/>
      </c>
    </row>
    <row r="262">
      <c r="A262">
        <f>RIGHT(B262,4)</f>
        <v/>
      </c>
      <c r="B262" s="665">
        <f>'20'!A277</f>
        <v/>
      </c>
      <c r="C262">
        <f>'20'!C277</f>
        <v/>
      </c>
    </row>
    <row r="263">
      <c r="A263">
        <f>RIGHT(B263,4)</f>
        <v/>
      </c>
      <c r="B263" s="665">
        <f>'20'!A278</f>
        <v/>
      </c>
      <c r="C263">
        <f>'20'!C278</f>
        <v/>
      </c>
    </row>
    <row r="264">
      <c r="A264">
        <f>RIGHT(B264,4)</f>
        <v/>
      </c>
      <c r="B264" s="665">
        <f>'20'!A279</f>
        <v/>
      </c>
      <c r="C264">
        <f>'20'!C279</f>
        <v/>
      </c>
    </row>
    <row r="265">
      <c r="A265">
        <f>RIGHT(B265,4)</f>
        <v/>
      </c>
      <c r="B265" s="665">
        <f>'20'!A280</f>
        <v/>
      </c>
      <c r="C265">
        <f>'20'!C280</f>
        <v/>
      </c>
    </row>
    <row r="266">
      <c r="A266">
        <f>RIGHT(B266,4)</f>
        <v/>
      </c>
      <c r="B266" s="665">
        <f>'20'!A281</f>
        <v/>
      </c>
      <c r="C266">
        <f>'20'!C281</f>
        <v/>
      </c>
    </row>
    <row r="267">
      <c r="A267">
        <f>RIGHT(B267,4)</f>
        <v/>
      </c>
      <c r="B267" s="665">
        <f>'20'!A282</f>
        <v/>
      </c>
      <c r="C267">
        <f>'20'!C282</f>
        <v/>
      </c>
    </row>
    <row r="268">
      <c r="A268">
        <f>RIGHT(B268,4)</f>
        <v/>
      </c>
      <c r="B268" s="665">
        <f>'20'!A283</f>
        <v/>
      </c>
      <c r="C268">
        <f>'20'!C283</f>
        <v/>
      </c>
    </row>
    <row r="269">
      <c r="A269">
        <f>RIGHT(B269,4)</f>
        <v/>
      </c>
      <c r="B269" s="665">
        <f>'20'!A284</f>
        <v/>
      </c>
      <c r="C269">
        <f>'20'!C284</f>
        <v/>
      </c>
    </row>
    <row r="270">
      <c r="A270">
        <f>RIGHT(B270,4)</f>
        <v/>
      </c>
      <c r="B270" s="665">
        <f>'20'!A285</f>
        <v/>
      </c>
      <c r="C270">
        <f>'20'!C285</f>
        <v/>
      </c>
    </row>
    <row r="271">
      <c r="A271">
        <f>RIGHT(B271,4)</f>
        <v/>
      </c>
      <c r="B271" s="665">
        <f>'20'!A286</f>
        <v/>
      </c>
      <c r="C271">
        <f>'20'!C286</f>
        <v/>
      </c>
    </row>
    <row r="272">
      <c r="A272">
        <f>RIGHT(B272,4)</f>
        <v/>
      </c>
      <c r="B272" s="665">
        <f>'20'!A287</f>
        <v/>
      </c>
      <c r="C272">
        <f>'20'!C287</f>
        <v/>
      </c>
    </row>
    <row r="273">
      <c r="A273">
        <f>RIGHT(B273,4)</f>
        <v/>
      </c>
      <c r="B273" s="665">
        <f>'20'!A288</f>
        <v/>
      </c>
      <c r="C273">
        <f>'20'!C288</f>
        <v/>
      </c>
    </row>
    <row r="274">
      <c r="A274">
        <f>RIGHT(B274,4)</f>
        <v/>
      </c>
      <c r="B274" s="665">
        <f>'20'!A289</f>
        <v/>
      </c>
      <c r="C274">
        <f>'20'!C289</f>
        <v/>
      </c>
    </row>
    <row r="275">
      <c r="A275">
        <f>RIGHT(B275,4)</f>
        <v/>
      </c>
      <c r="B275" s="665">
        <f>'20'!A290</f>
        <v/>
      </c>
      <c r="C275">
        <f>'20'!C290</f>
        <v/>
      </c>
    </row>
    <row r="276">
      <c r="A276">
        <f>RIGHT(B276,4)</f>
        <v/>
      </c>
      <c r="B276" s="665">
        <f>'20'!A291</f>
        <v/>
      </c>
      <c r="C276">
        <f>'20'!C291</f>
        <v/>
      </c>
    </row>
    <row r="277">
      <c r="A277">
        <f>RIGHT(B277,4)</f>
        <v/>
      </c>
      <c r="B277" s="665">
        <f>'20'!A292</f>
        <v/>
      </c>
      <c r="C277">
        <f>'20'!C292</f>
        <v/>
      </c>
    </row>
    <row r="278">
      <c r="A278">
        <f>RIGHT(B278,4)</f>
        <v/>
      </c>
      <c r="B278" s="665">
        <f>'20'!A293</f>
        <v/>
      </c>
      <c r="C278">
        <f>'20'!C293</f>
        <v/>
      </c>
    </row>
    <row r="279">
      <c r="A279">
        <f>RIGHT(B279,4)</f>
        <v/>
      </c>
      <c r="B279" s="665">
        <f>'20'!A294</f>
        <v/>
      </c>
      <c r="C279">
        <f>'20'!C294</f>
        <v/>
      </c>
    </row>
    <row r="280">
      <c r="A280">
        <f>RIGHT(B280,4)</f>
        <v/>
      </c>
      <c r="B280" s="665">
        <f>'20'!A295</f>
        <v/>
      </c>
      <c r="C280">
        <f>'20'!C295</f>
        <v/>
      </c>
    </row>
    <row r="281">
      <c r="A281">
        <f>RIGHT(B281,4)</f>
        <v/>
      </c>
      <c r="B281" s="665">
        <f>'20'!A296</f>
        <v/>
      </c>
      <c r="C281">
        <f>'20'!C296</f>
        <v/>
      </c>
    </row>
    <row r="282">
      <c r="A282">
        <f>RIGHT(B282,4)</f>
        <v/>
      </c>
      <c r="B282" s="665">
        <f>'20'!A297</f>
        <v/>
      </c>
      <c r="C282">
        <f>'20'!C297</f>
        <v/>
      </c>
    </row>
    <row r="283">
      <c r="A283">
        <f>RIGHT(B283,4)</f>
        <v/>
      </c>
      <c r="B283" s="665">
        <f>'20'!A298</f>
        <v/>
      </c>
      <c r="C283">
        <f>'20'!C298</f>
        <v/>
      </c>
    </row>
    <row r="284">
      <c r="A284">
        <f>RIGHT(B284,4)</f>
        <v/>
      </c>
      <c r="B284" s="665">
        <f>'20'!A299</f>
        <v/>
      </c>
      <c r="C284">
        <f>'20'!C299</f>
        <v/>
      </c>
    </row>
    <row r="285">
      <c r="A285">
        <f>RIGHT(B285,4)</f>
        <v/>
      </c>
      <c r="B285" s="665">
        <f>'20'!A300</f>
        <v/>
      </c>
      <c r="C285">
        <f>'20'!C300</f>
        <v/>
      </c>
    </row>
    <row r="286">
      <c r="A286">
        <f>RIGHT(B286,4)</f>
        <v/>
      </c>
      <c r="B286" s="665">
        <f>'20'!A301</f>
        <v/>
      </c>
      <c r="C286">
        <f>'20'!C301</f>
        <v/>
      </c>
    </row>
    <row r="287">
      <c r="A287">
        <f>RIGHT(B287,4)</f>
        <v/>
      </c>
      <c r="B287" s="665">
        <f>'20'!A302</f>
        <v/>
      </c>
      <c r="C287">
        <f>'20'!C302</f>
        <v/>
      </c>
    </row>
    <row r="288">
      <c r="A288">
        <f>RIGHT(B288,4)</f>
        <v/>
      </c>
      <c r="B288" s="665">
        <f>'20'!A303</f>
        <v/>
      </c>
      <c r="C288">
        <f>'20'!C303</f>
        <v/>
      </c>
    </row>
    <row r="289">
      <c r="A289">
        <f>RIGHT(B289,4)</f>
        <v/>
      </c>
      <c r="B289" s="665">
        <f>'20'!A304</f>
        <v/>
      </c>
      <c r="C289">
        <f>'20'!C304</f>
        <v/>
      </c>
    </row>
    <row r="290">
      <c r="A290">
        <f>RIGHT(B290,4)</f>
        <v/>
      </c>
      <c r="B290" s="665">
        <f>'20'!A305</f>
        <v/>
      </c>
      <c r="C290">
        <f>'20'!C305</f>
        <v/>
      </c>
    </row>
    <row r="291">
      <c r="A291">
        <f>RIGHT(B291,4)</f>
        <v/>
      </c>
      <c r="B291" s="665">
        <f>'20'!A306</f>
        <v/>
      </c>
      <c r="C291">
        <f>'20'!C306</f>
        <v/>
      </c>
    </row>
    <row r="292">
      <c r="A292">
        <f>RIGHT(B292,4)</f>
        <v/>
      </c>
      <c r="B292" s="665">
        <f>'20'!A307</f>
        <v/>
      </c>
      <c r="C292">
        <f>'20'!C307</f>
        <v/>
      </c>
    </row>
    <row r="293">
      <c r="A293">
        <f>RIGHT(B293,4)</f>
        <v/>
      </c>
      <c r="B293" s="665">
        <f>'20'!A308</f>
        <v/>
      </c>
      <c r="C293">
        <f>'20'!C308</f>
        <v/>
      </c>
    </row>
    <row r="294">
      <c r="A294">
        <f>RIGHT(B294,4)</f>
        <v/>
      </c>
      <c r="B294" s="665">
        <f>'20'!A309</f>
        <v/>
      </c>
      <c r="C294">
        <f>'20'!C309</f>
        <v/>
      </c>
    </row>
    <row r="295">
      <c r="B295" s="665" t="n"/>
    </row>
    <row r="296">
      <c r="B296" s="665" t="n"/>
    </row>
    <row r="297">
      <c r="B297" s="665" t="n"/>
    </row>
    <row r="298">
      <c r="B298" s="665" t="n"/>
    </row>
    <row r="299">
      <c r="B299" s="665" t="n"/>
    </row>
    <row r="300">
      <c r="B300" s="665" t="n"/>
    </row>
    <row r="301">
      <c r="B301" s="665" t="n"/>
    </row>
    <row r="302">
      <c r="B302" s="665" t="n"/>
    </row>
    <row r="303">
      <c r="B303" s="665" t="n"/>
    </row>
    <row r="304">
      <c r="B304" s="665" t="n"/>
    </row>
    <row r="305">
      <c r="B305" s="665" t="n"/>
    </row>
    <row r="306">
      <c r="B306" s="665" t="n"/>
    </row>
    <row r="307">
      <c r="B307" s="665" t="n"/>
    </row>
    <row r="308">
      <c r="B308" s="665" t="n"/>
    </row>
    <row r="309">
      <c r="B309" s="665" t="n"/>
    </row>
    <row r="310">
      <c r="B310" s="665" t="n"/>
    </row>
    <row r="311">
      <c r="B311" s="665" t="n"/>
    </row>
    <row r="312">
      <c r="B312" s="665" t="n"/>
    </row>
    <row r="313">
      <c r="B313" s="665" t="n"/>
    </row>
    <row r="314">
      <c r="B314" s="665" t="n"/>
    </row>
    <row r="315">
      <c r="B315" s="665" t="n"/>
    </row>
    <row r="316">
      <c r="B316" s="665" t="n"/>
    </row>
    <row r="317">
      <c r="B317" s="665" t="n"/>
    </row>
    <row r="318">
      <c r="B318" s="665" t="n"/>
    </row>
    <row r="319">
      <c r="B319" s="665" t="n"/>
    </row>
    <row r="320">
      <c r="B320" s="665" t="n"/>
    </row>
    <row r="321">
      <c r="B321" s="665" t="n"/>
    </row>
    <row r="322">
      <c r="B322" s="665" t="n"/>
    </row>
    <row r="323">
      <c r="B323" s="665" t="n"/>
    </row>
    <row r="324">
      <c r="B324" s="665" t="n"/>
    </row>
    <row r="325">
      <c r="B325" s="665" t="n"/>
    </row>
    <row r="326">
      <c r="B326" s="665" t="n"/>
    </row>
    <row r="327">
      <c r="B327" s="665" t="n"/>
    </row>
    <row r="328">
      <c r="B328" s="665" t="n"/>
    </row>
    <row r="329">
      <c r="B329" s="665" t="n"/>
    </row>
    <row r="330">
      <c r="B330" s="665" t="n"/>
    </row>
    <row r="331">
      <c r="B331" s="665" t="n"/>
    </row>
    <row r="332">
      <c r="B332" s="665" t="n"/>
    </row>
    <row r="333">
      <c r="B333" s="665" t="n"/>
    </row>
    <row r="334">
      <c r="B334" s="665" t="n"/>
    </row>
    <row r="335">
      <c r="B335" s="665" t="n"/>
    </row>
    <row r="336">
      <c r="B336" s="665" t="n"/>
    </row>
    <row r="337">
      <c r="B337" s="665" t="n"/>
    </row>
    <row r="338">
      <c r="B338" s="665" t="n"/>
    </row>
    <row r="339">
      <c r="B339" s="665" t="n"/>
    </row>
    <row r="340">
      <c r="B340" s="665" t="n"/>
    </row>
    <row r="341">
      <c r="B341" s="665" t="n"/>
    </row>
    <row r="342">
      <c r="B342" s="665" t="n"/>
    </row>
    <row r="343">
      <c r="B343" s="665" t="n"/>
    </row>
    <row r="344">
      <c r="B344" s="665" t="n"/>
    </row>
    <row r="345">
      <c r="B345" s="665" t="n"/>
    </row>
    <row r="346">
      <c r="B346" s="665" t="n"/>
    </row>
    <row r="347">
      <c r="B347" s="665" t="n"/>
    </row>
    <row r="348">
      <c r="B348" s="665" t="n"/>
    </row>
    <row r="349">
      <c r="B349" s="665" t="n"/>
    </row>
    <row r="350">
      <c r="B350" s="665" t="n"/>
    </row>
    <row r="351">
      <c r="B351" s="665" t="n"/>
    </row>
    <row r="352">
      <c r="B352" s="665" t="n"/>
    </row>
    <row r="353">
      <c r="B353" s="665" t="n"/>
    </row>
    <row r="354">
      <c r="B354" s="665" t="n"/>
    </row>
    <row r="355">
      <c r="B355" s="665" t="n"/>
    </row>
    <row r="356">
      <c r="B356" s="665" t="n"/>
    </row>
    <row r="357">
      <c r="B357" s="665" t="n"/>
    </row>
    <row r="358">
      <c r="B358" s="665" t="n"/>
    </row>
    <row r="359">
      <c r="B359" s="665" t="n"/>
    </row>
    <row r="360">
      <c r="B360" s="665" t="n"/>
    </row>
    <row r="361">
      <c r="B361" s="665" t="n"/>
    </row>
    <row r="362">
      <c r="B362" s="665" t="n"/>
    </row>
    <row r="363">
      <c r="B363" s="665" t="n"/>
    </row>
    <row r="364">
      <c r="B364" s="665" t="n"/>
    </row>
    <row r="365">
      <c r="B365" s="665" t="n"/>
    </row>
    <row r="366">
      <c r="B366" s="665" t="n"/>
    </row>
    <row r="367">
      <c r="B367" s="665" t="n"/>
    </row>
    <row r="368">
      <c r="B368" s="665" t="n"/>
    </row>
    <row r="369">
      <c r="B369" s="665" t="n"/>
    </row>
    <row r="370">
      <c r="B370" s="665" t="n"/>
    </row>
    <row r="371">
      <c r="B371" s="665" t="n"/>
    </row>
    <row r="372">
      <c r="B372" s="665" t="n"/>
    </row>
    <row r="373">
      <c r="B373" s="665" t="n"/>
    </row>
    <row r="374">
      <c r="B374" s="665" t="n"/>
    </row>
    <row r="375">
      <c r="B375" s="665" t="n"/>
    </row>
    <row r="376">
      <c r="B376" s="665" t="n"/>
    </row>
    <row r="377">
      <c r="B377" s="665" t="n"/>
    </row>
    <row r="378">
      <c r="B378" s="665" t="n"/>
    </row>
    <row r="379">
      <c r="B379" s="665" t="n"/>
    </row>
    <row r="380">
      <c r="B380" s="665" t="n"/>
    </row>
    <row r="381">
      <c r="B381" s="665" t="n"/>
    </row>
    <row r="382">
      <c r="B382" s="665" t="n"/>
    </row>
    <row r="383">
      <c r="B383" s="665" t="n"/>
    </row>
    <row r="384">
      <c r="B384" s="665" t="n"/>
    </row>
    <row r="385">
      <c r="B385" s="665" t="n"/>
    </row>
    <row r="386">
      <c r="B386" s="665" t="n"/>
    </row>
    <row r="387">
      <c r="B387" s="665" t="n"/>
    </row>
    <row r="388">
      <c r="B388" s="665" t="n"/>
    </row>
    <row r="389">
      <c r="B389" s="665" t="n"/>
    </row>
    <row r="390">
      <c r="B390" s="665" t="n"/>
    </row>
    <row r="391">
      <c r="B391" s="665" t="n"/>
    </row>
    <row r="392">
      <c r="B392" s="665" t="n"/>
    </row>
    <row r="393">
      <c r="B393" s="665" t="n"/>
    </row>
    <row r="394">
      <c r="B394" s="665" t="n"/>
    </row>
    <row r="395">
      <c r="B395" s="665" t="n"/>
    </row>
    <row r="396">
      <c r="B396" s="665" t="n"/>
    </row>
    <row r="397">
      <c r="B397" s="665" t="n"/>
    </row>
    <row r="398">
      <c r="B398" s="665" t="n"/>
    </row>
    <row r="399">
      <c r="B399" s="665" t="n"/>
    </row>
    <row r="400">
      <c r="B400" s="665" t="n"/>
    </row>
    <row r="401">
      <c r="B401" s="665" t="n"/>
    </row>
    <row r="402">
      <c r="B402" s="665" t="n"/>
    </row>
    <row r="403">
      <c r="B403" s="665" t="n"/>
    </row>
    <row r="404">
      <c r="B404" s="665" t="n"/>
    </row>
    <row r="405">
      <c r="B405" s="665" t="n"/>
    </row>
    <row r="406">
      <c r="B406" s="665" t="n"/>
    </row>
    <row r="407">
      <c r="B407" s="665" t="n"/>
    </row>
    <row r="408">
      <c r="B408" s="665" t="n"/>
    </row>
    <row r="409">
      <c r="B409" s="665" t="n"/>
    </row>
    <row r="410">
      <c r="B410" s="665" t="n"/>
    </row>
    <row r="411">
      <c r="B411" s="665" t="n"/>
    </row>
    <row r="412">
      <c r="B412" s="665" t="n"/>
    </row>
    <row r="413">
      <c r="B413" s="665" t="n"/>
    </row>
    <row r="414">
      <c r="B414" s="665" t="n"/>
    </row>
    <row r="415">
      <c r="B415" s="665" t="n"/>
    </row>
    <row r="416">
      <c r="B416" s="665" t="n"/>
    </row>
    <row r="417">
      <c r="B417" s="665" t="n"/>
    </row>
    <row r="418">
      <c r="B418" s="665" t="n"/>
    </row>
    <row r="419">
      <c r="B419" s="665" t="n"/>
    </row>
    <row r="420">
      <c r="B420" s="665" t="n"/>
    </row>
    <row r="421">
      <c r="B421" s="665" t="n"/>
    </row>
    <row r="422">
      <c r="B422" s="665" t="n"/>
    </row>
    <row r="423">
      <c r="B423" s="665" t="n"/>
    </row>
    <row r="424">
      <c r="B424" s="665" t="n"/>
    </row>
    <row r="425">
      <c r="B425" s="665" t="n"/>
    </row>
    <row r="426">
      <c r="B426" s="665" t="n"/>
    </row>
    <row r="427">
      <c r="B427" s="665" t="n"/>
    </row>
    <row r="428">
      <c r="B428" s="665" t="n"/>
    </row>
    <row r="429">
      <c r="B429" s="665" t="n"/>
    </row>
    <row r="430">
      <c r="B430" s="665" t="n"/>
    </row>
    <row r="431">
      <c r="B431" s="665" t="n"/>
    </row>
    <row r="432">
      <c r="B432" s="665" t="n"/>
    </row>
    <row r="433">
      <c r="B433" s="665" t="n"/>
    </row>
    <row r="434">
      <c r="B434" s="665" t="n"/>
    </row>
    <row r="435">
      <c r="B435" s="665" t="n"/>
    </row>
    <row r="436">
      <c r="B436" s="665" t="n"/>
    </row>
    <row r="437">
      <c r="B437" s="665" t="n"/>
    </row>
    <row r="438">
      <c r="B438" s="665" t="n"/>
    </row>
    <row r="439">
      <c r="B439" s="665" t="n"/>
    </row>
    <row r="440">
      <c r="B440" s="665" t="n"/>
    </row>
    <row r="441">
      <c r="B441" s="665" t="n"/>
    </row>
    <row r="442">
      <c r="B442" s="665" t="n"/>
    </row>
    <row r="443">
      <c r="B443" s="665" t="n"/>
    </row>
    <row r="444">
      <c r="B444" s="665" t="n"/>
    </row>
    <row r="445">
      <c r="B445" s="665" t="n"/>
    </row>
    <row r="446">
      <c r="B446" s="665" t="n"/>
    </row>
    <row r="447">
      <c r="B447" s="665" t="n"/>
    </row>
    <row r="448">
      <c r="B448" s="665" t="n"/>
    </row>
    <row r="449">
      <c r="B449" s="665" t="n"/>
    </row>
    <row r="450">
      <c r="B450" s="665" t="n"/>
    </row>
    <row r="451">
      <c r="B451" s="665" t="n"/>
    </row>
    <row r="452">
      <c r="B452" s="665" t="n"/>
    </row>
    <row r="453">
      <c r="B453" s="665" t="n"/>
    </row>
    <row r="454">
      <c r="B454" s="665" t="n"/>
    </row>
    <row r="455">
      <c r="B455" s="665" t="n"/>
    </row>
    <row r="456">
      <c r="B456" s="665" t="n"/>
    </row>
    <row r="457">
      <c r="B457" s="665" t="n"/>
    </row>
    <row r="458">
      <c r="B458" s="665" t="n"/>
    </row>
    <row r="459">
      <c r="B459" s="665" t="n"/>
    </row>
    <row r="460">
      <c r="B460" s="665" t="n"/>
    </row>
    <row r="461">
      <c r="B461" s="665" t="n"/>
    </row>
    <row r="462">
      <c r="B462" s="665" t="n"/>
    </row>
    <row r="463">
      <c r="B463" s="665" t="n"/>
    </row>
    <row r="464">
      <c r="B464" s="665" t="n"/>
    </row>
    <row r="465">
      <c r="B465" s="665" t="n"/>
    </row>
    <row r="466">
      <c r="B466" s="665" t="n"/>
    </row>
    <row r="467">
      <c r="B467" s="665" t="n"/>
    </row>
    <row r="468">
      <c r="B468" s="665" t="n"/>
    </row>
    <row r="469">
      <c r="B469" s="665" t="n"/>
    </row>
    <row r="470">
      <c r="B470" s="665" t="n"/>
    </row>
    <row r="471">
      <c r="B471" s="665" t="n"/>
    </row>
    <row r="472">
      <c r="B472" s="665" t="n"/>
    </row>
    <row r="473">
      <c r="B473" s="665" t="n"/>
    </row>
    <row r="474">
      <c r="B474" s="665" t="n"/>
    </row>
    <row r="475">
      <c r="B475" s="665" t="n"/>
    </row>
    <row r="476">
      <c r="B476" s="665" t="n"/>
    </row>
    <row r="477">
      <c r="B477" s="665" t="n"/>
    </row>
    <row r="478">
      <c r="B478" s="665" t="n"/>
    </row>
    <row r="479">
      <c r="B479" s="665" t="n"/>
    </row>
    <row r="480">
      <c r="B480" s="665" t="n"/>
    </row>
    <row r="481">
      <c r="B481" s="665" t="n"/>
    </row>
    <row r="482">
      <c r="B482" s="665" t="n"/>
    </row>
    <row r="483">
      <c r="B483" s="665" t="n"/>
    </row>
    <row r="484">
      <c r="B484" s="665" t="n"/>
    </row>
    <row r="485">
      <c r="B485" s="665" t="n"/>
    </row>
    <row r="486">
      <c r="B486" s="665" t="n"/>
    </row>
    <row r="487">
      <c r="B487" s="665" t="n"/>
    </row>
    <row r="488">
      <c r="B488" s="665" t="n"/>
    </row>
    <row r="489">
      <c r="B489" s="665" t="n"/>
    </row>
    <row r="490">
      <c r="B490" s="665" t="n"/>
    </row>
    <row r="491">
      <c r="B491" s="665" t="n"/>
    </row>
    <row r="492">
      <c r="B492" s="665" t="n"/>
    </row>
    <row r="493">
      <c r="B493" s="665" t="n"/>
    </row>
    <row r="494">
      <c r="B494" s="665" t="n"/>
    </row>
    <row r="495">
      <c r="B495" s="665" t="n"/>
    </row>
    <row r="496">
      <c r="B496" s="665" t="n"/>
    </row>
    <row r="497">
      <c r="B497" s="665" t="n"/>
    </row>
    <row r="498">
      <c r="B498" s="665" t="n"/>
    </row>
    <row r="499">
      <c r="B499" s="665" t="n"/>
    </row>
    <row r="500">
      <c r="B500" s="665" t="n"/>
    </row>
    <row r="501">
      <c r="B501" s="665" t="n"/>
    </row>
    <row r="502">
      <c r="B502" s="665" t="n"/>
    </row>
    <row r="503">
      <c r="B503" s="665" t="n"/>
    </row>
    <row r="504">
      <c r="B504" s="665" t="n"/>
    </row>
    <row r="505">
      <c r="B505" s="665" t="n"/>
    </row>
    <row r="506">
      <c r="B506" s="665" t="n"/>
    </row>
    <row r="507">
      <c r="B507" s="665" t="n"/>
    </row>
    <row r="508">
      <c r="B508" s="665" t="n"/>
    </row>
    <row r="509">
      <c r="B509" s="665" t="n"/>
    </row>
    <row r="510">
      <c r="B510" s="665" t="n"/>
    </row>
    <row r="511">
      <c r="B511" s="665" t="n"/>
    </row>
    <row r="512">
      <c r="B512" s="665" t="n"/>
    </row>
    <row r="513">
      <c r="B513" s="665" t="n"/>
    </row>
    <row r="514">
      <c r="B514" s="665" t="n"/>
    </row>
    <row r="515">
      <c r="B515" s="665" t="n"/>
    </row>
    <row r="516">
      <c r="B516" s="665" t="n"/>
    </row>
    <row r="517">
      <c r="B517" s="665" t="n"/>
    </row>
    <row r="518">
      <c r="B518" s="665" t="n"/>
    </row>
    <row r="519">
      <c r="B519" s="665" t="n"/>
    </row>
    <row r="520">
      <c r="B520" s="665" t="n"/>
    </row>
    <row r="521">
      <c r="B521" s="665" t="n"/>
    </row>
    <row r="522">
      <c r="B522" s="665" t="n"/>
    </row>
    <row r="523">
      <c r="B523" s="665" t="n"/>
    </row>
    <row r="524">
      <c r="B524" s="665" t="n"/>
    </row>
    <row r="525">
      <c r="B525" s="665" t="n"/>
    </row>
    <row r="526">
      <c r="B526" s="665" t="n"/>
    </row>
    <row r="527">
      <c r="B527" s="665" t="n"/>
    </row>
    <row r="528">
      <c r="B528" s="665" t="n"/>
    </row>
    <row r="529">
      <c r="B529" s="665" t="n"/>
    </row>
    <row r="530">
      <c r="B530" s="665" t="n"/>
    </row>
    <row r="531">
      <c r="B531" s="665" t="n"/>
    </row>
    <row r="532">
      <c r="B532" s="665" t="n"/>
    </row>
    <row r="533">
      <c r="B533" s="665" t="n"/>
    </row>
    <row r="534">
      <c r="B534" s="665" t="n"/>
    </row>
    <row r="535">
      <c r="B535" s="665" t="n"/>
    </row>
    <row r="536">
      <c r="B536" s="665" t="n"/>
    </row>
    <row r="537">
      <c r="B537" s="665" t="n"/>
    </row>
    <row r="538">
      <c r="B538" s="665" t="n"/>
    </row>
    <row r="539">
      <c r="B539" s="665" t="n"/>
    </row>
    <row r="540">
      <c r="B540" s="665" t="n"/>
    </row>
    <row r="541">
      <c r="B541" s="665" t="n"/>
    </row>
    <row r="542">
      <c r="B542" s="665" t="n"/>
    </row>
    <row r="543">
      <c r="B543" s="665" t="n"/>
    </row>
    <row r="544">
      <c r="B544" s="665" t="n"/>
    </row>
    <row r="545">
      <c r="B545" s="665" t="n"/>
    </row>
    <row r="546">
      <c r="B546" s="665" t="n"/>
    </row>
    <row r="547">
      <c r="B547" s="665" t="n"/>
    </row>
    <row r="548">
      <c r="B548" s="665" t="n"/>
    </row>
    <row r="549">
      <c r="B549" s="665" t="n"/>
    </row>
    <row r="550">
      <c r="B550" s="665" t="n"/>
    </row>
    <row r="551">
      <c r="B551" s="665" t="n"/>
    </row>
    <row r="552">
      <c r="B552" s="665" t="n"/>
    </row>
    <row r="553">
      <c r="B553" s="665" t="n"/>
    </row>
    <row r="554">
      <c r="B554" s="665" t="n"/>
    </row>
    <row r="555">
      <c r="B555" s="665" t="n"/>
    </row>
    <row r="556">
      <c r="B556" s="665" t="n"/>
    </row>
    <row r="557">
      <c r="B557" s="665" t="n"/>
    </row>
    <row r="558">
      <c r="B558" s="665" t="n"/>
    </row>
    <row r="559">
      <c r="B559" s="665" t="n"/>
    </row>
    <row r="560">
      <c r="B560" s="665" t="n"/>
    </row>
    <row r="561">
      <c r="B561" s="665" t="n"/>
    </row>
    <row r="562">
      <c r="B562" s="665" t="n"/>
    </row>
    <row r="563">
      <c r="B563" s="665" t="n"/>
    </row>
    <row r="564">
      <c r="B564" s="665" t="n"/>
    </row>
    <row r="565">
      <c r="B565" s="665" t="n"/>
    </row>
    <row r="566">
      <c r="B566" s="665" t="n"/>
    </row>
    <row r="567">
      <c r="B567" s="665" t="n"/>
    </row>
    <row r="568">
      <c r="B568" s="665" t="n"/>
    </row>
    <row r="569">
      <c r="B569" s="665" t="n"/>
    </row>
    <row r="570">
      <c r="B570" s="665" t="n"/>
    </row>
    <row r="571">
      <c r="B571" s="665" t="n"/>
    </row>
    <row r="572">
      <c r="B572" s="665" t="n"/>
    </row>
    <row r="573">
      <c r="B573" s="665" t="n"/>
    </row>
    <row r="574">
      <c r="B574" s="665" t="n"/>
    </row>
    <row r="575">
      <c r="B575" s="665" t="n"/>
    </row>
    <row r="576">
      <c r="B576" s="665" t="n"/>
    </row>
    <row r="577">
      <c r="B577" s="665" t="n"/>
    </row>
    <row r="578">
      <c r="B578" s="665" t="n"/>
    </row>
    <row r="579">
      <c r="B579" s="665" t="n"/>
    </row>
    <row r="580">
      <c r="B580" s="665" t="n"/>
    </row>
    <row r="581">
      <c r="B581" s="665" t="n"/>
    </row>
    <row r="582">
      <c r="B582" s="665" t="n"/>
    </row>
    <row r="583">
      <c r="B583" s="665" t="n"/>
    </row>
    <row r="584">
      <c r="B584" s="665" t="n"/>
    </row>
    <row r="585">
      <c r="B585" s="665" t="n"/>
    </row>
    <row r="586">
      <c r="B586" s="665" t="n"/>
    </row>
    <row r="587">
      <c r="B587" s="665" t="n"/>
    </row>
    <row r="588">
      <c r="B588" s="665" t="n"/>
    </row>
    <row r="589">
      <c r="B589" s="665" t="n"/>
    </row>
    <row r="590">
      <c r="B590" s="665" t="n"/>
    </row>
    <row r="591">
      <c r="B591" s="665" t="n"/>
    </row>
    <row r="592">
      <c r="B592" s="665" t="n"/>
    </row>
    <row r="593">
      <c r="B593" s="665" t="n"/>
    </row>
    <row r="594">
      <c r="B594" s="665" t="n"/>
    </row>
    <row r="595">
      <c r="B595" s="665" t="n"/>
    </row>
    <row r="596">
      <c r="B596" s="665" t="n"/>
    </row>
    <row r="597">
      <c r="B597" s="665" t="n"/>
    </row>
    <row r="598">
      <c r="B598" s="665" t="n"/>
    </row>
    <row r="599">
      <c r="B599" s="665" t="n"/>
    </row>
    <row r="600">
      <c r="B600" s="665" t="n"/>
    </row>
    <row r="601">
      <c r="B601" s="665" t="n"/>
    </row>
    <row r="602">
      <c r="B602" s="665" t="n"/>
    </row>
    <row r="603">
      <c r="B603" s="665" t="n"/>
    </row>
    <row r="604">
      <c r="B604" s="665" t="n"/>
    </row>
    <row r="605">
      <c r="B605" s="665" t="n"/>
    </row>
    <row r="606">
      <c r="B606" s="665" t="n"/>
    </row>
    <row r="607">
      <c r="B607" s="665" t="n"/>
    </row>
    <row r="608">
      <c r="B608" s="665" t="n"/>
    </row>
    <row r="609">
      <c r="B609" s="665" t="n"/>
    </row>
    <row r="610">
      <c r="B610" s="665" t="n"/>
    </row>
    <row r="611">
      <c r="B611" s="665" t="n"/>
    </row>
    <row r="612">
      <c r="B612" s="665" t="n"/>
    </row>
    <row r="613">
      <c r="B613" s="665" t="n"/>
    </row>
    <row r="614">
      <c r="B614" s="665" t="n"/>
    </row>
    <row r="615">
      <c r="B615" s="665" t="n"/>
    </row>
    <row r="616">
      <c r="B616" s="665" t="n"/>
    </row>
    <row r="617">
      <c r="B617" s="665" t="n"/>
    </row>
    <row r="618">
      <c r="B618" s="665" t="n"/>
    </row>
    <row r="619">
      <c r="B619" s="665" t="n"/>
    </row>
    <row r="620">
      <c r="B620" s="665" t="n"/>
    </row>
    <row r="621">
      <c r="B621" s="665" t="n"/>
    </row>
    <row r="622">
      <c r="B622" s="665" t="n"/>
    </row>
    <row r="623">
      <c r="B623" s="665" t="n"/>
    </row>
    <row r="624">
      <c r="B624" s="665" t="n"/>
    </row>
    <row r="625">
      <c r="B625" s="665" t="n"/>
    </row>
    <row r="626">
      <c r="B626" s="665" t="n"/>
    </row>
    <row r="627">
      <c r="B627" s="665" t="n"/>
    </row>
    <row r="628">
      <c r="B628" s="665" t="n"/>
    </row>
    <row r="629">
      <c r="B629" s="665" t="n"/>
    </row>
    <row r="630">
      <c r="B630" s="665" t="n"/>
    </row>
    <row r="631">
      <c r="B631" s="665" t="n"/>
    </row>
    <row r="632">
      <c r="B632" s="665" t="n"/>
    </row>
    <row r="633">
      <c r="B633" s="665" t="n"/>
    </row>
    <row r="634">
      <c r="B634" s="665" t="n"/>
    </row>
    <row r="635">
      <c r="B635" s="665" t="n"/>
    </row>
    <row r="636">
      <c r="B636" s="665" t="n"/>
    </row>
    <row r="637">
      <c r="B637" s="665" t="n"/>
    </row>
    <row r="638">
      <c r="B638" s="665" t="n"/>
    </row>
    <row r="639">
      <c r="B639" s="665" t="n"/>
    </row>
    <row r="640">
      <c r="B640" s="665" t="n"/>
    </row>
    <row r="641">
      <c r="B641" s="665" t="n"/>
    </row>
    <row r="642">
      <c r="B642" s="665" t="n"/>
    </row>
    <row r="643">
      <c r="B643" s="665" t="n"/>
    </row>
    <row r="644">
      <c r="B644" s="665" t="n"/>
    </row>
    <row r="645">
      <c r="B645" s="665" t="n"/>
    </row>
    <row r="646">
      <c r="B646" s="665" t="n"/>
    </row>
    <row r="647">
      <c r="B647" s="665" t="n"/>
    </row>
    <row r="648">
      <c r="B648" s="665" t="n"/>
    </row>
    <row r="649">
      <c r="B649" s="665" t="n"/>
    </row>
    <row r="650">
      <c r="B650" s="665" t="n"/>
    </row>
    <row r="651">
      <c r="B651" s="665" t="n"/>
    </row>
    <row r="652">
      <c r="B652" s="665" t="n"/>
    </row>
    <row r="653">
      <c r="B653" s="665" t="n"/>
    </row>
    <row r="654">
      <c r="B654" s="665" t="n"/>
    </row>
    <row r="655">
      <c r="B655" s="665" t="n"/>
    </row>
    <row r="656">
      <c r="B656" s="665" t="n"/>
    </row>
    <row r="657">
      <c r="B657" s="665" t="n"/>
    </row>
    <row r="658">
      <c r="B658" s="665" t="n"/>
    </row>
    <row r="659">
      <c r="B659" s="665" t="n"/>
    </row>
    <row r="660">
      <c r="B660" s="665" t="n"/>
    </row>
    <row r="661">
      <c r="B661" s="665" t="n"/>
    </row>
    <row r="662">
      <c r="B662" s="665" t="n"/>
    </row>
    <row r="663">
      <c r="B663" s="665" t="n"/>
    </row>
    <row r="664">
      <c r="B664" s="665" t="n"/>
    </row>
    <row r="665">
      <c r="B665" s="665" t="n"/>
    </row>
    <row r="666">
      <c r="B666" s="665" t="n"/>
    </row>
    <row r="667">
      <c r="B667" s="665" t="n"/>
    </row>
    <row r="668">
      <c r="B668" s="665" t="n"/>
    </row>
    <row r="669">
      <c r="B669" s="665" t="n"/>
    </row>
    <row r="670">
      <c r="B670" s="665" t="n"/>
    </row>
    <row r="671">
      <c r="B671" s="665" t="n"/>
    </row>
    <row r="672">
      <c r="B672" s="665" t="n"/>
    </row>
    <row r="673">
      <c r="B673" s="665" t="n"/>
    </row>
    <row r="674">
      <c r="B674" s="665" t="n"/>
    </row>
    <row r="675">
      <c r="B675" s="665" t="n"/>
    </row>
    <row r="676">
      <c r="B676" s="665" t="n"/>
    </row>
    <row r="677">
      <c r="B677" s="665" t="n"/>
    </row>
    <row r="678">
      <c r="B678" s="665" t="n"/>
    </row>
    <row r="679">
      <c r="B679" s="665" t="n"/>
    </row>
    <row r="680">
      <c r="B680" s="665" t="n"/>
    </row>
    <row r="681">
      <c r="B681" s="665" t="n"/>
    </row>
    <row r="682">
      <c r="B682" s="665" t="n"/>
    </row>
    <row r="683">
      <c r="B683" s="665" t="n"/>
    </row>
    <row r="684">
      <c r="B684" s="665" t="n"/>
    </row>
    <row r="685">
      <c r="B685" s="665" t="n"/>
    </row>
    <row r="686">
      <c r="B686" s="665" t="n"/>
    </row>
    <row r="687">
      <c r="B687" s="665" t="n"/>
    </row>
    <row r="688">
      <c r="B688" s="665" t="n"/>
    </row>
    <row r="689">
      <c r="B689" s="665" t="n"/>
    </row>
    <row r="690">
      <c r="B690" s="665" t="n"/>
    </row>
    <row r="691">
      <c r="B691" s="665" t="n"/>
    </row>
    <row r="692">
      <c r="B692" s="665" t="n"/>
    </row>
    <row r="693">
      <c r="B693" s="665" t="n"/>
    </row>
    <row r="694">
      <c r="B694" s="665" t="n"/>
    </row>
    <row r="695">
      <c r="B695" s="665" t="n"/>
    </row>
    <row r="696">
      <c r="B696" s="665" t="n"/>
    </row>
    <row r="697">
      <c r="B697" s="665" t="n"/>
    </row>
    <row r="698">
      <c r="B698" s="665" t="n"/>
    </row>
    <row r="699">
      <c r="B699" s="665" t="n"/>
    </row>
    <row r="700">
      <c r="B700" s="665" t="n"/>
    </row>
    <row r="701">
      <c r="B701" s="665" t="n"/>
    </row>
    <row r="702">
      <c r="B702" s="665" t="n"/>
    </row>
    <row r="703">
      <c r="B703" s="665" t="n"/>
    </row>
    <row r="704">
      <c r="B704" s="665" t="n"/>
    </row>
    <row r="705">
      <c r="B705" s="665" t="n"/>
    </row>
    <row r="706">
      <c r="B706" s="665" t="n"/>
    </row>
    <row r="707">
      <c r="B707" s="665" t="n"/>
    </row>
    <row r="708">
      <c r="B708" s="665" t="n"/>
    </row>
    <row r="709">
      <c r="B709" s="665" t="n"/>
    </row>
    <row r="710">
      <c r="B710" s="665" t="n"/>
    </row>
    <row r="711">
      <c r="B711" s="665" t="n"/>
    </row>
    <row r="712">
      <c r="B712" s="665" t="n"/>
    </row>
    <row r="713">
      <c r="B713" s="665" t="n"/>
    </row>
    <row r="714">
      <c r="B714" s="665" t="n"/>
    </row>
    <row r="715">
      <c r="B715" s="665" t="n"/>
    </row>
    <row r="716">
      <c r="B716" s="665" t="n"/>
    </row>
    <row r="717">
      <c r="B717" s="665" t="n"/>
    </row>
    <row r="718">
      <c r="B718" s="665" t="n"/>
    </row>
    <row r="719">
      <c r="B719" s="665" t="n"/>
    </row>
    <row r="720">
      <c r="B720" s="665" t="n"/>
    </row>
    <row r="721">
      <c r="B721" s="665" t="n"/>
    </row>
    <row r="722">
      <c r="B722" s="665" t="n"/>
    </row>
    <row r="723">
      <c r="B723" s="665" t="n"/>
    </row>
    <row r="724">
      <c r="B724" s="665" t="n"/>
    </row>
    <row r="725">
      <c r="B725" s="665" t="n"/>
    </row>
    <row r="726">
      <c r="B726" s="665" t="n"/>
    </row>
    <row r="727">
      <c r="B727" s="665" t="n"/>
    </row>
    <row r="728">
      <c r="B728" s="665" t="n"/>
    </row>
    <row r="729">
      <c r="B729" s="665" t="n"/>
    </row>
    <row r="730">
      <c r="B730" s="665" t="n"/>
    </row>
    <row r="731">
      <c r="B731" s="665" t="n"/>
    </row>
    <row r="732">
      <c r="B732" s="665" t="n"/>
    </row>
    <row r="733">
      <c r="B733" s="665" t="n"/>
    </row>
    <row r="734">
      <c r="B734" s="665" t="n"/>
    </row>
    <row r="735">
      <c r="B735" s="665" t="n"/>
    </row>
    <row r="736">
      <c r="B736" s="665" t="n"/>
    </row>
    <row r="737">
      <c r="B737" s="665" t="n"/>
    </row>
    <row r="738">
      <c r="B738" s="665" t="n"/>
    </row>
    <row r="739">
      <c r="B739" s="665" t="n"/>
    </row>
    <row r="740">
      <c r="B740" s="665" t="n"/>
    </row>
    <row r="741">
      <c r="B741" s="665" t="n"/>
    </row>
    <row r="742">
      <c r="B742" s="665" t="n"/>
    </row>
    <row r="743">
      <c r="B743" s="665" t="n"/>
    </row>
    <row r="744">
      <c r="B744" s="665" t="n"/>
    </row>
    <row r="745">
      <c r="B745" s="665" t="n"/>
    </row>
    <row r="746">
      <c r="B746" s="665" t="n"/>
    </row>
    <row r="747">
      <c r="B747" s="665" t="n"/>
    </row>
    <row r="748">
      <c r="B748" s="665" t="n"/>
    </row>
    <row r="749">
      <c r="B749" s="665" t="n"/>
    </row>
    <row r="750">
      <c r="B750" s="665" t="n"/>
    </row>
    <row r="751">
      <c r="B751" s="665" t="n"/>
    </row>
    <row r="752">
      <c r="B752" s="665" t="n"/>
    </row>
    <row r="753">
      <c r="B753" s="665" t="n"/>
    </row>
    <row r="754">
      <c r="B754" s="665" t="n"/>
    </row>
    <row r="755">
      <c r="B755" s="665" t="n"/>
    </row>
    <row r="756">
      <c r="B756" s="665" t="n"/>
    </row>
    <row r="757">
      <c r="B757" s="665" t="n"/>
    </row>
    <row r="758">
      <c r="B758" s="665" t="n"/>
    </row>
    <row r="759">
      <c r="B759" s="665" t="n"/>
    </row>
    <row r="760">
      <c r="B760" s="665" t="n"/>
    </row>
    <row r="761">
      <c r="B761" s="665" t="n"/>
    </row>
    <row r="762">
      <c r="B762" s="665" t="n"/>
    </row>
    <row r="763">
      <c r="B763" s="665" t="n"/>
    </row>
    <row r="764">
      <c r="B764" s="665" t="n"/>
    </row>
    <row r="765">
      <c r="B765" s="665" t="n"/>
    </row>
    <row r="766">
      <c r="B766" s="665" t="n"/>
    </row>
  </sheetData>
  <pageMargins left="0.7" right="0.7" top="0.75" bottom="0.75" header="0.3" footer="0.3"/>
  <drawing xmlns:r="http://schemas.openxmlformats.org/officeDocument/2006/relationships" r:id="rId1"/>
</worksheet>
</file>

<file path=xl/worksheets/sheet33.xml><?xml version="1.0" encoding="utf-8"?>
<worksheet xmlns="http://schemas.openxmlformats.org/spreadsheetml/2006/main">
  <sheetPr>
    <tabColor rgb="FFFF0000"/>
    <outlinePr summaryBelow="1" summaryRight="1"/>
    <pageSetUpPr/>
  </sheetPr>
  <dimension ref="A2:D140"/>
  <sheetViews>
    <sheetView zoomScale="63" workbookViewId="0">
      <selection activeCell="P46" sqref="P46"/>
    </sheetView>
  </sheetViews>
  <sheetFormatPr baseColWidth="8" defaultRowHeight="14.5"/>
  <cols>
    <col width="10.453125" bestFit="1" customWidth="1" style="828" min="1" max="1"/>
    <col width="13.6328125" bestFit="1" customWidth="1" style="828" min="2" max="2"/>
    <col width="11" bestFit="1" customWidth="1" style="828" min="4" max="4"/>
  </cols>
  <sheetData>
    <row r="2">
      <c r="A2">
        <f>'1. Payrolled employees (UK)'!A10</f>
        <v/>
      </c>
      <c r="B2">
        <f>'1. Payrolled employees (UK)'!B10</f>
        <v/>
      </c>
    </row>
    <row r="3">
      <c r="A3" s="195">
        <f>DATEVALUE('1. Payrolled employees (UK)'!A11)</f>
        <v/>
      </c>
      <c r="B3" s="1142">
        <f>'1. Payrolled employees (UK)'!B11</f>
        <v/>
      </c>
      <c r="C3" s="662" t="inlineStr">
        <is>
          <t>Max</t>
        </is>
      </c>
      <c r="D3" s="1165">
        <f>MAX($B$3:$B$139)</f>
        <v/>
      </c>
    </row>
    <row r="4">
      <c r="A4" s="195">
        <f>DATEVALUE('1. Payrolled employees (UK)'!A12)</f>
        <v/>
      </c>
      <c r="B4" s="1142">
        <f>'1. Payrolled employees (UK)'!B12</f>
        <v/>
      </c>
    </row>
    <row r="5">
      <c r="A5" s="195">
        <f>DATEVALUE('1. Payrolled employees (UK)'!A13)</f>
        <v/>
      </c>
      <c r="B5" s="1142">
        <f>'1. Payrolled employees (UK)'!B13</f>
        <v/>
      </c>
      <c r="D5" t="inlineStr">
        <is>
          <t>Number of Payrolled Employees</t>
        </is>
      </c>
    </row>
    <row r="6">
      <c r="A6" s="195">
        <f>DATEVALUE('1. Payrolled employees (UK)'!A14)</f>
        <v/>
      </c>
      <c r="B6" s="1142">
        <f>'1. Payrolled employees (UK)'!B14</f>
        <v/>
      </c>
    </row>
    <row r="7">
      <c r="A7" s="195">
        <f>DATEVALUE('1. Payrolled employees (UK)'!A15)</f>
        <v/>
      </c>
      <c r="B7" s="1142">
        <f>'1. Payrolled employees (UK)'!B15</f>
        <v/>
      </c>
    </row>
    <row r="8">
      <c r="A8" s="195">
        <f>DATEVALUE('1. Payrolled employees (UK)'!A16)</f>
        <v/>
      </c>
      <c r="B8" s="1142">
        <f>'1. Payrolled employees (UK)'!B16</f>
        <v/>
      </c>
    </row>
    <row r="9">
      <c r="A9" s="195">
        <f>DATEVALUE('1. Payrolled employees (UK)'!A17)</f>
        <v/>
      </c>
      <c r="B9" s="1142">
        <f>'1. Payrolled employees (UK)'!B17</f>
        <v/>
      </c>
    </row>
    <row r="10">
      <c r="A10" s="195">
        <f>DATEVALUE('1. Payrolled employees (UK)'!A18)</f>
        <v/>
      </c>
      <c r="B10" s="1142">
        <f>'1. Payrolled employees (UK)'!B18</f>
        <v/>
      </c>
    </row>
    <row r="11">
      <c r="A11" s="195">
        <f>DATEVALUE('1. Payrolled employees (UK)'!A19)</f>
        <v/>
      </c>
      <c r="B11" s="1142">
        <f>'1. Payrolled employees (UK)'!B19</f>
        <v/>
      </c>
    </row>
    <row r="12">
      <c r="A12" s="195">
        <f>DATEVALUE('1. Payrolled employees (UK)'!A20)</f>
        <v/>
      </c>
      <c r="B12" s="1142">
        <f>'1. Payrolled employees (UK)'!B20</f>
        <v/>
      </c>
    </row>
    <row r="13">
      <c r="A13" s="195">
        <f>DATEVALUE('1. Payrolled employees (UK)'!A21)</f>
        <v/>
      </c>
      <c r="B13" s="1142">
        <f>'1. Payrolled employees (UK)'!B21</f>
        <v/>
      </c>
    </row>
    <row r="14">
      <c r="A14" s="195">
        <f>DATEVALUE('1. Payrolled employees (UK)'!A22)</f>
        <v/>
      </c>
      <c r="B14" s="1142">
        <f>'1. Payrolled employees (UK)'!B22</f>
        <v/>
      </c>
    </row>
    <row r="15">
      <c r="A15" s="195">
        <f>DATEVALUE('1. Payrolled employees (UK)'!A23)</f>
        <v/>
      </c>
      <c r="B15" s="1142">
        <f>'1. Payrolled employees (UK)'!B23</f>
        <v/>
      </c>
    </row>
    <row r="16">
      <c r="A16" s="195">
        <f>DATEVALUE('1. Payrolled employees (UK)'!A24)</f>
        <v/>
      </c>
      <c r="B16" s="1142">
        <f>'1. Payrolled employees (UK)'!B24</f>
        <v/>
      </c>
    </row>
    <row r="17">
      <c r="A17" s="195">
        <f>DATEVALUE('1. Payrolled employees (UK)'!A25)</f>
        <v/>
      </c>
      <c r="B17" s="1142">
        <f>'1. Payrolled employees (UK)'!B25</f>
        <v/>
      </c>
    </row>
    <row r="18">
      <c r="A18" s="195">
        <f>DATEVALUE('1. Payrolled employees (UK)'!A26)</f>
        <v/>
      </c>
      <c r="B18" s="1142">
        <f>'1. Payrolled employees (UK)'!B26</f>
        <v/>
      </c>
    </row>
    <row r="19">
      <c r="A19" s="195">
        <f>DATEVALUE('1. Payrolled employees (UK)'!A27)</f>
        <v/>
      </c>
      <c r="B19" s="1142">
        <f>'1. Payrolled employees (UK)'!B27</f>
        <v/>
      </c>
    </row>
    <row r="20">
      <c r="A20" s="195">
        <f>DATEVALUE('1. Payrolled employees (UK)'!A28)</f>
        <v/>
      </c>
      <c r="B20" s="1142">
        <f>'1. Payrolled employees (UK)'!B28</f>
        <v/>
      </c>
    </row>
    <row r="21">
      <c r="A21" s="195">
        <f>DATEVALUE('1. Payrolled employees (UK)'!A29)</f>
        <v/>
      </c>
      <c r="B21" s="1142">
        <f>'1. Payrolled employees (UK)'!B29</f>
        <v/>
      </c>
    </row>
    <row r="22">
      <c r="A22" s="195">
        <f>DATEVALUE('1. Payrolled employees (UK)'!A30)</f>
        <v/>
      </c>
      <c r="B22" s="1142">
        <f>'1. Payrolled employees (UK)'!B30</f>
        <v/>
      </c>
    </row>
    <row r="23">
      <c r="A23" s="195">
        <f>DATEVALUE('1. Payrolled employees (UK)'!A31)</f>
        <v/>
      </c>
      <c r="B23" s="1142">
        <f>'1. Payrolled employees (UK)'!B31</f>
        <v/>
      </c>
    </row>
    <row r="24">
      <c r="A24" s="195">
        <f>DATEVALUE('1. Payrolled employees (UK)'!A32)</f>
        <v/>
      </c>
      <c r="B24" s="1142">
        <f>'1. Payrolled employees (UK)'!B32</f>
        <v/>
      </c>
    </row>
    <row r="25">
      <c r="A25" s="195">
        <f>DATEVALUE('1. Payrolled employees (UK)'!A33)</f>
        <v/>
      </c>
      <c r="B25" s="1142">
        <f>'1. Payrolled employees (UK)'!B33</f>
        <v/>
      </c>
    </row>
    <row r="26">
      <c r="A26" s="195">
        <f>DATEVALUE('1. Payrolled employees (UK)'!A34)</f>
        <v/>
      </c>
      <c r="B26" s="1142">
        <f>'1. Payrolled employees (UK)'!B34</f>
        <v/>
      </c>
    </row>
    <row r="27">
      <c r="A27" s="195">
        <f>DATEVALUE('1. Payrolled employees (UK)'!A35)</f>
        <v/>
      </c>
      <c r="B27" s="1142">
        <f>'1. Payrolled employees (UK)'!B35</f>
        <v/>
      </c>
    </row>
    <row r="28">
      <c r="A28" s="195">
        <f>DATEVALUE('1. Payrolled employees (UK)'!A36)</f>
        <v/>
      </c>
      <c r="B28" s="1142">
        <f>'1. Payrolled employees (UK)'!B36</f>
        <v/>
      </c>
    </row>
    <row r="29">
      <c r="A29" s="195">
        <f>DATEVALUE('1. Payrolled employees (UK)'!A37)</f>
        <v/>
      </c>
      <c r="B29" s="1142">
        <f>'1. Payrolled employees (UK)'!B37</f>
        <v/>
      </c>
    </row>
    <row r="30">
      <c r="A30" s="195">
        <f>DATEVALUE('1. Payrolled employees (UK)'!A38)</f>
        <v/>
      </c>
      <c r="B30" s="1142">
        <f>'1. Payrolled employees (UK)'!B38</f>
        <v/>
      </c>
    </row>
    <row r="31">
      <c r="A31" s="195">
        <f>DATEVALUE('1. Payrolled employees (UK)'!A39)</f>
        <v/>
      </c>
      <c r="B31" s="1142">
        <f>'1. Payrolled employees (UK)'!B39</f>
        <v/>
      </c>
    </row>
    <row r="32">
      <c r="A32" s="195">
        <f>DATEVALUE('1. Payrolled employees (UK)'!A40)</f>
        <v/>
      </c>
      <c r="B32" s="1142">
        <f>'1. Payrolled employees (UK)'!B40</f>
        <v/>
      </c>
    </row>
    <row r="33">
      <c r="A33" s="195">
        <f>DATEVALUE('1. Payrolled employees (UK)'!A41)</f>
        <v/>
      </c>
      <c r="B33" s="1142">
        <f>'1. Payrolled employees (UK)'!B41</f>
        <v/>
      </c>
    </row>
    <row r="34">
      <c r="A34" s="195">
        <f>DATEVALUE('1. Payrolled employees (UK)'!A42)</f>
        <v/>
      </c>
      <c r="B34" s="1142">
        <f>'1. Payrolled employees (UK)'!B42</f>
        <v/>
      </c>
    </row>
    <row r="35">
      <c r="A35" s="195">
        <f>DATEVALUE('1. Payrolled employees (UK)'!A43)</f>
        <v/>
      </c>
      <c r="B35" s="1142">
        <f>'1. Payrolled employees (UK)'!B43</f>
        <v/>
      </c>
    </row>
    <row r="36">
      <c r="A36" s="195">
        <f>DATEVALUE('1. Payrolled employees (UK)'!A44)</f>
        <v/>
      </c>
      <c r="B36" s="1142">
        <f>'1. Payrolled employees (UK)'!B44</f>
        <v/>
      </c>
    </row>
    <row r="37">
      <c r="A37" s="195">
        <f>DATEVALUE('1. Payrolled employees (UK)'!A45)</f>
        <v/>
      </c>
      <c r="B37" s="1142">
        <f>'1. Payrolled employees (UK)'!B45</f>
        <v/>
      </c>
    </row>
    <row r="38">
      <c r="A38" s="195">
        <f>DATEVALUE('1. Payrolled employees (UK)'!A46)</f>
        <v/>
      </c>
      <c r="B38" s="1142">
        <f>'1. Payrolled employees (UK)'!B46</f>
        <v/>
      </c>
    </row>
    <row r="39">
      <c r="A39" s="195">
        <f>DATEVALUE('1. Payrolled employees (UK)'!A47)</f>
        <v/>
      </c>
      <c r="B39" s="1142">
        <f>'1. Payrolled employees (UK)'!B47</f>
        <v/>
      </c>
    </row>
    <row r="40">
      <c r="A40" s="195">
        <f>DATEVALUE('1. Payrolled employees (UK)'!A48)</f>
        <v/>
      </c>
      <c r="B40" s="1142">
        <f>'1. Payrolled employees (UK)'!B48</f>
        <v/>
      </c>
    </row>
    <row r="41">
      <c r="A41" s="195">
        <f>DATEVALUE('1. Payrolled employees (UK)'!A49)</f>
        <v/>
      </c>
      <c r="B41" s="1142">
        <f>'1. Payrolled employees (UK)'!B49</f>
        <v/>
      </c>
    </row>
    <row r="42">
      <c r="A42" s="195">
        <f>DATEVALUE('1. Payrolled employees (UK)'!A50)</f>
        <v/>
      </c>
      <c r="B42" s="1142">
        <f>'1. Payrolled employees (UK)'!B50</f>
        <v/>
      </c>
    </row>
    <row r="43">
      <c r="A43" s="195">
        <f>DATEVALUE('1. Payrolled employees (UK)'!A51)</f>
        <v/>
      </c>
      <c r="B43" s="1142">
        <f>'1. Payrolled employees (UK)'!B51</f>
        <v/>
      </c>
    </row>
    <row r="44">
      <c r="A44" s="195">
        <f>DATEVALUE('1. Payrolled employees (UK)'!A52)</f>
        <v/>
      </c>
      <c r="B44" s="1142">
        <f>'1. Payrolled employees (UK)'!B52</f>
        <v/>
      </c>
    </row>
    <row r="45">
      <c r="A45" s="195">
        <f>DATEVALUE('1. Payrolled employees (UK)'!A53)</f>
        <v/>
      </c>
      <c r="B45" s="1142">
        <f>'1. Payrolled employees (UK)'!B53</f>
        <v/>
      </c>
    </row>
    <row r="46">
      <c r="A46" s="195">
        <f>DATEVALUE('1. Payrolled employees (UK)'!A54)</f>
        <v/>
      </c>
      <c r="B46" s="1142">
        <f>'1. Payrolled employees (UK)'!B54</f>
        <v/>
      </c>
    </row>
    <row r="47">
      <c r="A47" s="195">
        <f>DATEVALUE('1. Payrolled employees (UK)'!A55)</f>
        <v/>
      </c>
      <c r="B47" s="1142">
        <f>'1. Payrolled employees (UK)'!B55</f>
        <v/>
      </c>
    </row>
    <row r="48">
      <c r="A48" s="195">
        <f>DATEVALUE('1. Payrolled employees (UK)'!A56)</f>
        <v/>
      </c>
      <c r="B48" s="1142">
        <f>'1. Payrolled employees (UK)'!B56</f>
        <v/>
      </c>
    </row>
    <row r="49">
      <c r="A49" s="195">
        <f>DATEVALUE('1. Payrolled employees (UK)'!A57)</f>
        <v/>
      </c>
      <c r="B49" s="1142">
        <f>'1. Payrolled employees (UK)'!B57</f>
        <v/>
      </c>
    </row>
    <row r="50">
      <c r="A50" s="195">
        <f>DATEVALUE('1. Payrolled employees (UK)'!A58)</f>
        <v/>
      </c>
      <c r="B50" s="1142">
        <f>'1. Payrolled employees (UK)'!B58</f>
        <v/>
      </c>
    </row>
    <row r="51">
      <c r="A51" s="195">
        <f>DATEVALUE('1. Payrolled employees (UK)'!A59)</f>
        <v/>
      </c>
      <c r="B51" s="1142">
        <f>'1. Payrolled employees (UK)'!B59</f>
        <v/>
      </c>
    </row>
    <row r="52">
      <c r="A52" s="195">
        <f>DATEVALUE('1. Payrolled employees (UK)'!A60)</f>
        <v/>
      </c>
      <c r="B52" s="1142">
        <f>'1. Payrolled employees (UK)'!B60</f>
        <v/>
      </c>
    </row>
    <row r="53">
      <c r="A53" s="195">
        <f>DATEVALUE('1. Payrolled employees (UK)'!A61)</f>
        <v/>
      </c>
      <c r="B53" s="1142">
        <f>'1. Payrolled employees (UK)'!B61</f>
        <v/>
      </c>
    </row>
    <row r="54">
      <c r="A54" s="195">
        <f>DATEVALUE('1. Payrolled employees (UK)'!A62)</f>
        <v/>
      </c>
      <c r="B54" s="1142">
        <f>'1. Payrolled employees (UK)'!B62</f>
        <v/>
      </c>
    </row>
    <row r="55">
      <c r="A55" s="195">
        <f>DATEVALUE('1. Payrolled employees (UK)'!A63)</f>
        <v/>
      </c>
      <c r="B55" s="1142">
        <f>'1. Payrolled employees (UK)'!B63</f>
        <v/>
      </c>
    </row>
    <row r="56">
      <c r="A56" s="195">
        <f>DATEVALUE('1. Payrolled employees (UK)'!A64)</f>
        <v/>
      </c>
      <c r="B56" s="1142">
        <f>'1. Payrolled employees (UK)'!B64</f>
        <v/>
      </c>
    </row>
    <row r="57">
      <c r="A57" s="195">
        <f>DATEVALUE('1. Payrolled employees (UK)'!A65)</f>
        <v/>
      </c>
      <c r="B57" s="1142">
        <f>'1. Payrolled employees (UK)'!B65</f>
        <v/>
      </c>
    </row>
    <row r="58">
      <c r="A58" s="195">
        <f>DATEVALUE('1. Payrolled employees (UK)'!A66)</f>
        <v/>
      </c>
      <c r="B58" s="1142">
        <f>'1. Payrolled employees (UK)'!B66</f>
        <v/>
      </c>
    </row>
    <row r="59">
      <c r="A59" s="195">
        <f>DATEVALUE('1. Payrolled employees (UK)'!A67)</f>
        <v/>
      </c>
      <c r="B59" s="1142">
        <f>'1. Payrolled employees (UK)'!B67</f>
        <v/>
      </c>
    </row>
    <row r="60">
      <c r="A60" s="195">
        <f>DATEVALUE('1. Payrolled employees (UK)'!A68)</f>
        <v/>
      </c>
      <c r="B60" s="1142">
        <f>'1. Payrolled employees (UK)'!B68</f>
        <v/>
      </c>
    </row>
    <row r="61">
      <c r="A61" s="195">
        <f>DATEVALUE('1. Payrolled employees (UK)'!A69)</f>
        <v/>
      </c>
      <c r="B61" s="1142">
        <f>'1. Payrolled employees (UK)'!B69</f>
        <v/>
      </c>
    </row>
    <row r="62">
      <c r="A62" s="195">
        <f>DATEVALUE('1. Payrolled employees (UK)'!A70)</f>
        <v/>
      </c>
      <c r="B62" s="1142">
        <f>'1. Payrolled employees (UK)'!B70</f>
        <v/>
      </c>
    </row>
    <row r="63">
      <c r="A63" s="195">
        <f>DATEVALUE('1. Payrolled employees (UK)'!A71)</f>
        <v/>
      </c>
      <c r="B63" s="1142">
        <f>'1. Payrolled employees (UK)'!B71</f>
        <v/>
      </c>
    </row>
    <row r="64">
      <c r="A64" s="195">
        <f>DATEVALUE('1. Payrolled employees (UK)'!A72)</f>
        <v/>
      </c>
      <c r="B64" s="1142">
        <f>'1. Payrolled employees (UK)'!B72</f>
        <v/>
      </c>
    </row>
    <row r="65">
      <c r="A65" s="195">
        <f>DATEVALUE('1. Payrolled employees (UK)'!A73)</f>
        <v/>
      </c>
      <c r="B65" s="1142">
        <f>'1. Payrolled employees (UK)'!B73</f>
        <v/>
      </c>
    </row>
    <row r="66">
      <c r="A66" s="195">
        <f>DATEVALUE('1. Payrolled employees (UK)'!A74)</f>
        <v/>
      </c>
      <c r="B66" s="1142">
        <f>'1. Payrolled employees (UK)'!B74</f>
        <v/>
      </c>
    </row>
    <row r="67">
      <c r="A67" s="195">
        <f>DATEVALUE('1. Payrolled employees (UK)'!A75)</f>
        <v/>
      </c>
      <c r="B67" s="1142">
        <f>'1. Payrolled employees (UK)'!B75</f>
        <v/>
      </c>
    </row>
    <row r="68">
      <c r="A68" s="195">
        <f>DATEVALUE('1. Payrolled employees (UK)'!A76)</f>
        <v/>
      </c>
      <c r="B68" s="1142">
        <f>'1. Payrolled employees (UK)'!B76</f>
        <v/>
      </c>
    </row>
    <row r="69">
      <c r="A69" s="195">
        <f>DATEVALUE('1. Payrolled employees (UK)'!A77)</f>
        <v/>
      </c>
      <c r="B69" s="1142">
        <f>'1. Payrolled employees (UK)'!B77</f>
        <v/>
      </c>
    </row>
    <row r="70">
      <c r="A70" s="195">
        <f>DATEVALUE('1. Payrolled employees (UK)'!A78)</f>
        <v/>
      </c>
      <c r="B70" s="1142">
        <f>'1. Payrolled employees (UK)'!B78</f>
        <v/>
      </c>
    </row>
    <row r="71">
      <c r="A71" s="195">
        <f>DATEVALUE('1. Payrolled employees (UK)'!A79)</f>
        <v/>
      </c>
      <c r="B71" s="1142">
        <f>'1. Payrolled employees (UK)'!B79</f>
        <v/>
      </c>
    </row>
    <row r="72">
      <c r="A72" s="195">
        <f>DATEVALUE('1. Payrolled employees (UK)'!A80)</f>
        <v/>
      </c>
      <c r="B72" s="1142">
        <f>'1. Payrolled employees (UK)'!B80</f>
        <v/>
      </c>
    </row>
    <row r="73">
      <c r="A73" s="195">
        <f>DATEVALUE('1. Payrolled employees (UK)'!A81)</f>
        <v/>
      </c>
      <c r="B73" s="1142">
        <f>'1. Payrolled employees (UK)'!B81</f>
        <v/>
      </c>
    </row>
    <row r="74">
      <c r="A74" s="195">
        <f>DATEVALUE('1. Payrolled employees (UK)'!A82)</f>
        <v/>
      </c>
      <c r="B74" s="1142">
        <f>'1. Payrolled employees (UK)'!B82</f>
        <v/>
      </c>
    </row>
    <row r="75">
      <c r="A75" s="195">
        <f>DATEVALUE('1. Payrolled employees (UK)'!A83)</f>
        <v/>
      </c>
      <c r="B75" s="1142">
        <f>'1. Payrolled employees (UK)'!B83</f>
        <v/>
      </c>
    </row>
    <row r="76">
      <c r="A76" s="195">
        <f>DATEVALUE('1. Payrolled employees (UK)'!A84)</f>
        <v/>
      </c>
      <c r="B76" s="1142">
        <f>'1. Payrolled employees (UK)'!B84</f>
        <v/>
      </c>
    </row>
    <row r="77">
      <c r="A77" s="195">
        <f>DATEVALUE('1. Payrolled employees (UK)'!A85)</f>
        <v/>
      </c>
      <c r="B77" s="1142">
        <f>'1. Payrolled employees (UK)'!B85</f>
        <v/>
      </c>
    </row>
    <row r="78">
      <c r="A78" s="195">
        <f>DATEVALUE('1. Payrolled employees (UK)'!A86)</f>
        <v/>
      </c>
      <c r="B78" s="1142">
        <f>'1. Payrolled employees (UK)'!B86</f>
        <v/>
      </c>
    </row>
    <row r="79">
      <c r="A79" s="195">
        <f>DATEVALUE('1. Payrolled employees (UK)'!A87)</f>
        <v/>
      </c>
      <c r="B79" s="1142">
        <f>'1. Payrolled employees (UK)'!B87</f>
        <v/>
      </c>
    </row>
    <row r="80">
      <c r="A80" s="195">
        <f>DATEVALUE('1. Payrolled employees (UK)'!A88)</f>
        <v/>
      </c>
      <c r="B80" s="1142">
        <f>'1. Payrolled employees (UK)'!B88</f>
        <v/>
      </c>
    </row>
    <row r="81">
      <c r="A81" s="195">
        <f>DATEVALUE('1. Payrolled employees (UK)'!A89)</f>
        <v/>
      </c>
      <c r="B81" s="1142">
        <f>'1. Payrolled employees (UK)'!B89</f>
        <v/>
      </c>
    </row>
    <row r="82">
      <c r="A82" s="195">
        <f>DATEVALUE('1. Payrolled employees (UK)'!A90)</f>
        <v/>
      </c>
      <c r="B82" s="1142">
        <f>'1. Payrolled employees (UK)'!B90</f>
        <v/>
      </c>
    </row>
    <row r="83">
      <c r="A83" s="195">
        <f>DATEVALUE('1. Payrolled employees (UK)'!A91)</f>
        <v/>
      </c>
      <c r="B83" s="1142">
        <f>'1. Payrolled employees (UK)'!B91</f>
        <v/>
      </c>
    </row>
    <row r="84">
      <c r="A84" s="195">
        <f>DATEVALUE('1. Payrolled employees (UK)'!A92)</f>
        <v/>
      </c>
      <c r="B84" s="1142">
        <f>'1. Payrolled employees (UK)'!B92</f>
        <v/>
      </c>
    </row>
    <row r="85">
      <c r="A85" s="195">
        <f>DATEVALUE('1. Payrolled employees (UK)'!A93)</f>
        <v/>
      </c>
      <c r="B85" s="1142">
        <f>'1. Payrolled employees (UK)'!B93</f>
        <v/>
      </c>
    </row>
    <row r="86">
      <c r="A86" s="195">
        <f>DATEVALUE('1. Payrolled employees (UK)'!A94)</f>
        <v/>
      </c>
      <c r="B86" s="1142">
        <f>'1. Payrolled employees (UK)'!B94</f>
        <v/>
      </c>
    </row>
    <row r="87">
      <c r="A87" s="195">
        <f>DATEVALUE('1. Payrolled employees (UK)'!A95)</f>
        <v/>
      </c>
      <c r="B87" s="1142">
        <f>'1. Payrolled employees (UK)'!B95</f>
        <v/>
      </c>
    </row>
    <row r="88">
      <c r="A88" s="195">
        <f>DATEVALUE('1. Payrolled employees (UK)'!A96)</f>
        <v/>
      </c>
      <c r="B88" s="1142">
        <f>'1. Payrolled employees (UK)'!B96</f>
        <v/>
      </c>
    </row>
    <row r="89">
      <c r="A89" s="195">
        <f>DATEVALUE('1. Payrolled employees (UK)'!A97)</f>
        <v/>
      </c>
      <c r="B89" s="1142">
        <f>'1. Payrolled employees (UK)'!B97</f>
        <v/>
      </c>
    </row>
    <row r="90">
      <c r="A90" s="195">
        <f>DATEVALUE('1. Payrolled employees (UK)'!A98)</f>
        <v/>
      </c>
      <c r="B90" s="1142">
        <f>'1. Payrolled employees (UK)'!B98</f>
        <v/>
      </c>
    </row>
    <row r="91">
      <c r="A91" s="195">
        <f>DATEVALUE('1. Payrolled employees (UK)'!A99)</f>
        <v/>
      </c>
      <c r="B91" s="1142">
        <f>'1. Payrolled employees (UK)'!B99</f>
        <v/>
      </c>
    </row>
    <row r="92">
      <c r="A92" s="195">
        <f>DATEVALUE('1. Payrolled employees (UK)'!A100)</f>
        <v/>
      </c>
      <c r="B92" s="1142">
        <f>'1. Payrolled employees (UK)'!B100</f>
        <v/>
      </c>
    </row>
    <row r="93">
      <c r="A93" s="195">
        <f>DATEVALUE('1. Payrolled employees (UK)'!A101)</f>
        <v/>
      </c>
      <c r="B93" s="1142">
        <f>'1. Payrolled employees (UK)'!B101</f>
        <v/>
      </c>
    </row>
    <row r="94">
      <c r="A94" s="195">
        <f>DATEVALUE('1. Payrolled employees (UK)'!A102)</f>
        <v/>
      </c>
      <c r="B94" s="1142">
        <f>'1. Payrolled employees (UK)'!B102</f>
        <v/>
      </c>
    </row>
    <row r="95">
      <c r="A95" s="195">
        <f>DATEVALUE('1. Payrolled employees (UK)'!A103)</f>
        <v/>
      </c>
      <c r="B95" s="1142">
        <f>'1. Payrolled employees (UK)'!B103</f>
        <v/>
      </c>
    </row>
    <row r="96">
      <c r="A96" s="195">
        <f>DATEVALUE('1. Payrolled employees (UK)'!A104)</f>
        <v/>
      </c>
      <c r="B96" s="1142">
        <f>'1. Payrolled employees (UK)'!B104</f>
        <v/>
      </c>
    </row>
    <row r="97">
      <c r="A97" s="195">
        <f>DATEVALUE('1. Payrolled employees (UK)'!A105)</f>
        <v/>
      </c>
      <c r="B97" s="1142">
        <f>'1. Payrolled employees (UK)'!B105</f>
        <v/>
      </c>
    </row>
    <row r="98">
      <c r="A98" s="195">
        <f>DATEVALUE('1. Payrolled employees (UK)'!A106)</f>
        <v/>
      </c>
      <c r="B98" s="1142">
        <f>'1. Payrolled employees (UK)'!B106</f>
        <v/>
      </c>
    </row>
    <row r="99">
      <c r="A99" s="195">
        <f>DATEVALUE('1. Payrolled employees (UK)'!A107)</f>
        <v/>
      </c>
      <c r="B99" s="1142">
        <f>'1. Payrolled employees (UK)'!B107</f>
        <v/>
      </c>
    </row>
    <row r="100">
      <c r="A100" s="195">
        <f>DATEVALUE('1. Payrolled employees (UK)'!A108)</f>
        <v/>
      </c>
      <c r="B100" s="1142">
        <f>'1. Payrolled employees (UK)'!B108</f>
        <v/>
      </c>
    </row>
    <row r="101">
      <c r="A101" s="195">
        <f>DATEVALUE('1. Payrolled employees (UK)'!A109)</f>
        <v/>
      </c>
      <c r="B101" s="1142">
        <f>'1. Payrolled employees (UK)'!B109</f>
        <v/>
      </c>
    </row>
    <row r="102">
      <c r="A102" s="195">
        <f>DATEVALUE('1. Payrolled employees (UK)'!A110)</f>
        <v/>
      </c>
      <c r="B102" s="1142">
        <f>'1. Payrolled employees (UK)'!B110</f>
        <v/>
      </c>
    </row>
    <row r="103">
      <c r="A103" s="195">
        <f>DATEVALUE('1. Payrolled employees (UK)'!A111)</f>
        <v/>
      </c>
      <c r="B103" s="1142">
        <f>'1. Payrolled employees (UK)'!B111</f>
        <v/>
      </c>
    </row>
    <row r="104">
      <c r="A104" s="195">
        <f>DATEVALUE('1. Payrolled employees (UK)'!A112)</f>
        <v/>
      </c>
      <c r="B104" s="1142">
        <f>'1. Payrolled employees (UK)'!B112</f>
        <v/>
      </c>
    </row>
    <row r="105">
      <c r="A105" s="195">
        <f>DATEVALUE('1. Payrolled employees (UK)'!A113)</f>
        <v/>
      </c>
      <c r="B105" s="1142">
        <f>'1. Payrolled employees (UK)'!B113</f>
        <v/>
      </c>
    </row>
    <row r="106">
      <c r="A106" s="195">
        <f>DATEVALUE('1. Payrolled employees (UK)'!A114)</f>
        <v/>
      </c>
      <c r="B106" s="1142">
        <f>'1. Payrolled employees (UK)'!B114</f>
        <v/>
      </c>
    </row>
    <row r="107">
      <c r="A107" s="195">
        <f>DATEVALUE('1. Payrolled employees (UK)'!A115)</f>
        <v/>
      </c>
      <c r="B107" s="1142">
        <f>'1. Payrolled employees (UK)'!B115</f>
        <v/>
      </c>
    </row>
    <row r="108">
      <c r="A108" s="195">
        <f>DATEVALUE('1. Payrolled employees (UK)'!A116)</f>
        <v/>
      </c>
      <c r="B108" s="1142">
        <f>'1. Payrolled employees (UK)'!B116</f>
        <v/>
      </c>
    </row>
    <row r="109">
      <c r="A109" s="195">
        <f>DATEVALUE('1. Payrolled employees (UK)'!A117)</f>
        <v/>
      </c>
      <c r="B109" s="1142">
        <f>'1. Payrolled employees (UK)'!B117</f>
        <v/>
      </c>
    </row>
    <row r="110">
      <c r="A110" s="195">
        <f>DATEVALUE('1. Payrolled employees (UK)'!A118)</f>
        <v/>
      </c>
      <c r="B110" s="1142">
        <f>'1. Payrolled employees (UK)'!B118</f>
        <v/>
      </c>
    </row>
    <row r="111">
      <c r="A111" s="195">
        <f>DATEVALUE('1. Payrolled employees (UK)'!A119)</f>
        <v/>
      </c>
      <c r="B111" s="1142">
        <f>'1. Payrolled employees (UK)'!B119</f>
        <v/>
      </c>
    </row>
    <row r="112">
      <c r="A112" s="195">
        <f>DATEVALUE('1. Payrolled employees (UK)'!A120)</f>
        <v/>
      </c>
      <c r="B112" s="1142">
        <f>'1. Payrolled employees (UK)'!B120</f>
        <v/>
      </c>
    </row>
    <row r="113">
      <c r="A113" s="195">
        <f>DATEVALUE('1. Payrolled employees (UK)'!A121)</f>
        <v/>
      </c>
      <c r="B113" s="1142">
        <f>'1. Payrolled employees (UK)'!B121</f>
        <v/>
      </c>
    </row>
    <row r="114">
      <c r="A114" s="195">
        <f>DATEVALUE('1. Payrolled employees (UK)'!A122)</f>
        <v/>
      </c>
      <c r="B114" s="1142">
        <f>'1. Payrolled employees (UK)'!B122</f>
        <v/>
      </c>
    </row>
    <row r="115">
      <c r="A115" s="195">
        <f>DATEVALUE('1. Payrolled employees (UK)'!A123)</f>
        <v/>
      </c>
      <c r="B115" s="1142">
        <f>'1. Payrolled employees (UK)'!B123</f>
        <v/>
      </c>
    </row>
    <row r="116">
      <c r="A116" s="195">
        <f>DATEVALUE('1. Payrolled employees (UK)'!A124)</f>
        <v/>
      </c>
      <c r="B116" s="1142">
        <f>'1. Payrolled employees (UK)'!B124</f>
        <v/>
      </c>
    </row>
    <row r="117">
      <c r="A117" s="195">
        <f>DATEVALUE('1. Payrolled employees (UK)'!A125)</f>
        <v/>
      </c>
      <c r="B117" s="1142">
        <f>'1. Payrolled employees (UK)'!B125</f>
        <v/>
      </c>
    </row>
    <row r="118">
      <c r="A118" s="195">
        <f>DATEVALUE('1. Payrolled employees (UK)'!A126)</f>
        <v/>
      </c>
      <c r="B118" s="1142">
        <f>'1. Payrolled employees (UK)'!B126</f>
        <v/>
      </c>
    </row>
    <row r="119">
      <c r="A119" s="195">
        <f>DATEVALUE('1. Payrolled employees (UK)'!A127)</f>
        <v/>
      </c>
      <c r="B119" s="1142">
        <f>'1. Payrolled employees (UK)'!B127</f>
        <v/>
      </c>
    </row>
    <row r="120">
      <c r="A120" s="195">
        <f>DATEVALUE('1. Payrolled employees (UK)'!A128)</f>
        <v/>
      </c>
      <c r="B120" s="1142">
        <f>'1. Payrolled employees (UK)'!B128</f>
        <v/>
      </c>
    </row>
    <row r="121">
      <c r="A121" s="195">
        <f>DATEVALUE('1. Payrolled employees (UK)'!A129)</f>
        <v/>
      </c>
      <c r="B121" s="1142">
        <f>'1. Payrolled employees (UK)'!B129</f>
        <v/>
      </c>
    </row>
    <row r="122">
      <c r="A122" s="195">
        <f>DATEVALUE('1. Payrolled employees (UK)'!A130)</f>
        <v/>
      </c>
      <c r="B122" s="1142">
        <f>'1. Payrolled employees (UK)'!B130</f>
        <v/>
      </c>
    </row>
    <row r="123">
      <c r="A123" s="195">
        <f>DATEVALUE('1. Payrolled employees (UK)'!A131)</f>
        <v/>
      </c>
      <c r="B123" s="1142">
        <f>'1. Payrolled employees (UK)'!B131</f>
        <v/>
      </c>
    </row>
    <row r="124">
      <c r="A124" s="195">
        <f>DATEVALUE('1. Payrolled employees (UK)'!A132)</f>
        <v/>
      </c>
      <c r="B124" s="1142">
        <f>'1. Payrolled employees (UK)'!B132</f>
        <v/>
      </c>
    </row>
    <row r="125">
      <c r="A125" s="195">
        <f>DATEVALUE('1. Payrolled employees (UK)'!A133)</f>
        <v/>
      </c>
      <c r="B125" s="1142">
        <f>'1. Payrolled employees (UK)'!B133</f>
        <v/>
      </c>
    </row>
    <row r="126">
      <c r="A126" s="195">
        <f>DATEVALUE('1. Payrolled employees (UK)'!A134)</f>
        <v/>
      </c>
      <c r="B126" s="1166">
        <f>'1. Payrolled employees (UK)'!B134</f>
        <v/>
      </c>
    </row>
    <row r="127">
      <c r="A127" s="195">
        <f>DATEVALUE('1. Payrolled employees (UK)'!A135)</f>
        <v/>
      </c>
      <c r="B127" s="1142">
        <f>'1. Payrolled employees (UK)'!B135</f>
        <v/>
      </c>
    </row>
    <row r="128">
      <c r="A128" s="195">
        <f>DATEVALUE('1. Payrolled employees (UK)'!A136)</f>
        <v/>
      </c>
      <c r="B128" s="1142">
        <f>'1. Payrolled employees (UK)'!B136</f>
        <v/>
      </c>
    </row>
    <row r="129">
      <c r="A129" s="195">
        <f>DATEVALUE('1. Payrolled employees (UK)'!A137)</f>
        <v/>
      </c>
      <c r="B129" s="1142">
        <f>'1. Payrolled employees (UK)'!B137</f>
        <v/>
      </c>
    </row>
    <row r="130">
      <c r="A130" s="195">
        <f>DATEVALUE('1. Payrolled employees (UK)'!A138)</f>
        <v/>
      </c>
      <c r="B130" s="1142">
        <f>'1. Payrolled employees (UK)'!B138</f>
        <v/>
      </c>
    </row>
    <row r="131">
      <c r="A131" s="195">
        <f>DATEVALUE('1. Payrolled employees (UK)'!A139)</f>
        <v/>
      </c>
      <c r="B131" s="1142">
        <f>'1. Payrolled employees (UK)'!B139</f>
        <v/>
      </c>
    </row>
    <row r="132">
      <c r="A132" s="195">
        <f>DATEVALUE('1. Payrolled employees (UK)'!A140)</f>
        <v/>
      </c>
      <c r="B132" s="1142">
        <f>'1. Payrolled employees (UK)'!B140</f>
        <v/>
      </c>
    </row>
    <row r="133">
      <c r="A133" s="195">
        <f>DATEVALUE('1. Payrolled employees (UK)'!A141)</f>
        <v/>
      </c>
      <c r="B133" s="1142">
        <f>'1. Payrolled employees (UK)'!B141</f>
        <v/>
      </c>
    </row>
    <row r="134">
      <c r="A134" s="195">
        <f>DATEVALUE('1. Payrolled employees (UK)'!A142)</f>
        <v/>
      </c>
      <c r="B134" s="1142">
        <f>'1. Payrolled employees (UK)'!B142</f>
        <v/>
      </c>
    </row>
    <row r="135">
      <c r="A135" s="195">
        <f>DATEVALUE('1. Payrolled employees (UK)'!A143)</f>
        <v/>
      </c>
      <c r="B135" s="1142">
        <f>'1. Payrolled employees (UK)'!B143</f>
        <v/>
      </c>
    </row>
    <row r="136">
      <c r="A136" s="195">
        <f>DATEVALUE('1. Payrolled employees (UK)'!A144)</f>
        <v/>
      </c>
      <c r="B136" s="1142">
        <f>'1. Payrolled employees (UK)'!B144</f>
        <v/>
      </c>
    </row>
    <row r="137">
      <c r="A137" s="195">
        <f>DATEVALUE('1. Payrolled employees (UK)'!A145)</f>
        <v/>
      </c>
      <c r="B137" s="1142">
        <f>'1. Payrolled employees (UK)'!B145</f>
        <v/>
      </c>
    </row>
    <row r="138">
      <c r="A138" s="195">
        <f>DATEVALUE('1. Payrolled employees (UK)'!A146)</f>
        <v/>
      </c>
      <c r="B138" s="1142">
        <f>'1. Payrolled employees (UK)'!B146</f>
        <v/>
      </c>
    </row>
    <row r="139">
      <c r="A139" s="195">
        <f>DATEVALUE('1. Payrolled employees (UK)'!A147)</f>
        <v/>
      </c>
      <c r="B139" s="1142">
        <f>'1. Payrolled employees (UK)'!B147</f>
        <v/>
      </c>
    </row>
    <row r="140">
      <c r="A140" s="195" t="n"/>
      <c r="B140" s="1142"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terms="http://purl.org/dc/terms/" xmlns:xsi="http://www.w3.org/2001/XMLSchema-instance">
  <dcterms:created xsi:type="dcterms:W3CDTF">2023-11-13T11:04:14Z</dcterms:created>
  <dcterms:modified xsi:type="dcterms:W3CDTF">2026-01-20T13:17:54Z</dcterms:modified>
  <cp:lastModifiedBy>Marjan ISLAM (DBT)</cp:lastModifiedBy>
  <cp:lastPrinted>2025-12-16T18:40:49Z</cp:lastPrinted>
</cp:coreProperties>
</file>

<file path=docProps/custom.xml><?xml version="1.0" encoding="utf-8"?>
<Properties xmlns:vt="http://schemas.openxmlformats.org/officeDocument/2006/docPropsVTypes" xmlns="http://schemas.openxmlformats.org/officeDocument/2006/custom-properties">
  <property name="Business Unit" fmtid="{D5CDD505-2E9C-101B-9397-08002B2CF9AE}" pid="2">
    <vt:lpwstr>6;#BEIS|594de1fb-2f2e-49e8-a305-5172f7f325d0</vt:lpwstr>
  </property>
  <property name="ContentTypeId" fmtid="{D5CDD505-2E9C-101B-9397-08002B2CF9AE}" pid="3">
    <vt:lpwstr>0x010100756EFDDA1DB6D84F8186A36A9142E684</vt:lpwstr>
  </property>
  <property name="_dlc_DocIdItemGuid" fmtid="{D5CDD505-2E9C-101B-9397-08002B2CF9AE}" pid="4">
    <vt:lpwstr>34b92c17-97e5-477a-a561-682730bafffa</vt:lpwstr>
  </property>
  <property name="MediaServiceImageTags" fmtid="{D5CDD505-2E9C-101B-9397-08002B2CF9AE}" pid="5">
    <vt:lpwstr/>
  </property>
  <property name="MSIP_Label_ba62f585-b40f-4ab9-bafe-39150f03d124_Enabled" fmtid="{D5CDD505-2E9C-101B-9397-08002B2CF9AE}" pid="6">
    <vt:lpwstr>true</vt:lpwstr>
  </property>
  <property name="MSIP_Label_ba62f585-b40f-4ab9-bafe-39150f03d124_SetDate" fmtid="{D5CDD505-2E9C-101B-9397-08002B2CF9AE}" pid="7">
    <vt:lpwstr>2023-11-14T07:41:12Z</vt:lpwstr>
  </property>
  <property name="MSIP_Label_ba62f585-b40f-4ab9-bafe-39150f03d124_Method" fmtid="{D5CDD505-2E9C-101B-9397-08002B2CF9AE}" pid="8">
    <vt:lpwstr>Standard</vt:lpwstr>
  </property>
  <property name="MSIP_Label_ba62f585-b40f-4ab9-bafe-39150f03d124_Name" fmtid="{D5CDD505-2E9C-101B-9397-08002B2CF9AE}" pid="9">
    <vt:lpwstr>OFFICIAL</vt:lpwstr>
  </property>
  <property name="MSIP_Label_ba62f585-b40f-4ab9-bafe-39150f03d124_SiteId" fmtid="{D5CDD505-2E9C-101B-9397-08002B2CF9AE}" pid="10">
    <vt:lpwstr>cbac7005-02c1-43eb-b497-e6492d1b2dd8</vt:lpwstr>
  </property>
  <property name="MSIP_Label_ba62f585-b40f-4ab9-bafe-39150f03d124_ActionId" fmtid="{D5CDD505-2E9C-101B-9397-08002B2CF9AE}" pid="11">
    <vt:lpwstr>785e197b-1a51-42e9-bee9-97740952c4ce</vt:lpwstr>
  </property>
  <property name="MSIP_Label_ba62f585-b40f-4ab9-bafe-39150f03d124_ContentBits" fmtid="{D5CDD505-2E9C-101B-9397-08002B2CF9AE}" pid="12">
    <vt:lpwstr>0</vt:lpwstr>
  </property>
  <property name="MSIP_Label_c1c05e37-788c-4c59-b50e-5c98323c0a70_Enabled" fmtid="{D5CDD505-2E9C-101B-9397-08002B2CF9AE}" pid="13">
    <vt:lpwstr>true</vt:lpwstr>
  </property>
  <property name="MSIP_Label_c1c05e37-788c-4c59-b50e-5c98323c0a70_SetDate" fmtid="{D5CDD505-2E9C-101B-9397-08002B2CF9AE}" pid="14">
    <vt:lpwstr>2024-03-25T13:20:47Z</vt:lpwstr>
  </property>
  <property name="MSIP_Label_c1c05e37-788c-4c59-b50e-5c98323c0a70_Method" fmtid="{D5CDD505-2E9C-101B-9397-08002B2CF9AE}" pid="15">
    <vt:lpwstr>Standard</vt:lpwstr>
  </property>
  <property name="MSIP_Label_c1c05e37-788c-4c59-b50e-5c98323c0a70_Name" fmtid="{D5CDD505-2E9C-101B-9397-08002B2CF9AE}" pid="16">
    <vt:lpwstr>OFFICIAL</vt:lpwstr>
  </property>
  <property name="MSIP_Label_c1c05e37-788c-4c59-b50e-5c98323c0a70_SiteId" fmtid="{D5CDD505-2E9C-101B-9397-08002B2CF9AE}" pid="17">
    <vt:lpwstr>8fa217ec-33aa-46fb-ad96-dfe68006bb86</vt:lpwstr>
  </property>
  <property name="MSIP_Label_c1c05e37-788c-4c59-b50e-5c98323c0a70_ActionId" fmtid="{D5CDD505-2E9C-101B-9397-08002B2CF9AE}" pid="18">
    <vt:lpwstr>c5e29a91-3b7d-488c-9a54-3962c645e903</vt:lpwstr>
  </property>
  <property name="MSIP_Label_c1c05e37-788c-4c59-b50e-5c98323c0a70_ContentBits" fmtid="{D5CDD505-2E9C-101B-9397-08002B2CF9AE}" pid="19">
    <vt:lpwstr>0</vt:lpwstr>
  </property>
  <property name="_ExtendedDescription" fmtid="{D5CDD505-2E9C-101B-9397-08002B2CF9AE}" pid="20">
    <vt:lpwstr/>
  </property>
  <property name="Business_x0020_Unit" fmtid="{D5CDD505-2E9C-101B-9397-08002B2CF9AE}" pid="21">
    <vt:lpwstr>6;#BEIS|594de1fb-2f2e-49e8-a305-5172f7f325d0</vt:lpwstr>
  </property>
</Properties>
</file>